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14.xml" ContentType="application/vnd.openxmlformats-officedocument.drawingml.chartshape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harts/chart17.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externalLinks/externalLink3.xml" ContentType="application/vnd.openxmlformats-officedocument.spreadsheetml.externalLink+xml"/>
  <Override PartName="/xl/charts/chart18.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90" windowWidth="21840" windowHeight="11760"/>
  </bookViews>
  <sheets>
    <sheet name="List of Tables" sheetId="90" r:id="rId1"/>
    <sheet name="List" sheetId="65" state="hidden" r:id="rId2"/>
    <sheet name="1a" sheetId="16" r:id="rId3"/>
    <sheet name="1b" sheetId="17" r:id="rId4"/>
    <sheet name="1c" sheetId="18" r:id="rId5"/>
    <sheet name="2a" sheetId="19" r:id="rId6"/>
    <sheet name="2b" sheetId="21" r:id="rId7"/>
    <sheet name="3a" sheetId="22" r:id="rId8"/>
    <sheet name="3b" sheetId="23" r:id="rId9"/>
    <sheet name="3c" sheetId="24" r:id="rId10"/>
    <sheet name="4" sheetId="25" r:id="rId11"/>
    <sheet name="5a" sheetId="26" r:id="rId12"/>
    <sheet name="5b" sheetId="71" r:id="rId13"/>
    <sheet name="5cd" sheetId="27" r:id="rId14"/>
    <sheet name="6abcd" sheetId="28" r:id="rId15"/>
    <sheet name="7,8,9" sheetId="88" r:id="rId16"/>
    <sheet name="10a" sheetId="29" r:id="rId17"/>
    <sheet name="10b" sheetId="30" r:id="rId18"/>
    <sheet name="10c" sheetId="31" r:id="rId19"/>
    <sheet name="11" sheetId="73" r:id="rId20"/>
    <sheet name="12" sheetId="33" r:id="rId21"/>
    <sheet name="13" sheetId="34" r:id="rId22"/>
    <sheet name="14" sheetId="35" r:id="rId23"/>
    <sheet name="15ab" sheetId="36" r:id="rId24"/>
    <sheet name="15c" sheetId="37" r:id="rId25"/>
    <sheet name="15d" sheetId="38" r:id="rId26"/>
    <sheet name="15e" sheetId="39" r:id="rId27"/>
    <sheet name="15f" sheetId="40" r:id="rId28"/>
    <sheet name="15g" sheetId="42" r:id="rId29"/>
    <sheet name="15h" sheetId="41" r:id="rId30"/>
    <sheet name="16" sheetId="43" r:id="rId31"/>
    <sheet name="17a" sheetId="44" r:id="rId32"/>
    <sheet name="18ab" sheetId="46" r:id="rId33"/>
    <sheet name="18cd" sheetId="48" r:id="rId34"/>
    <sheet name="18e" sheetId="72" r:id="rId35"/>
    <sheet name="19a" sheetId="51" r:id="rId36"/>
    <sheet name="19b" sheetId="52" r:id="rId37"/>
    <sheet name="19c" sheetId="53" r:id="rId38"/>
    <sheet name="19d" sheetId="54" r:id="rId39"/>
    <sheet name="19e" sheetId="55" r:id="rId40"/>
    <sheet name="19f" sheetId="56" r:id="rId41"/>
    <sheet name="19g" sheetId="57" r:id="rId42"/>
    <sheet name="19h" sheetId="58" r:id="rId43"/>
    <sheet name="20" sheetId="59" r:id="rId44"/>
    <sheet name="21" sheetId="60" r:id="rId45"/>
    <sheet name="22" sheetId="61" r:id="rId46"/>
    <sheet name="23a" sheetId="62" r:id="rId47"/>
    <sheet name="23b" sheetId="63" r:id="rId48"/>
    <sheet name="23c" sheetId="66" r:id="rId49"/>
    <sheet name="23d" sheetId="67" r:id="rId50"/>
    <sheet name="24a" sheetId="68" r:id="rId51"/>
    <sheet name="24b" sheetId="107" r:id="rId52"/>
    <sheet name="25" sheetId="69" r:id="rId53"/>
    <sheet name="26" sheetId="81" r:id="rId54"/>
    <sheet name="27x" sheetId="82" state="hidden" r:id="rId55"/>
    <sheet name="27" sheetId="83" r:id="rId56"/>
    <sheet name="29x" sheetId="84" state="hidden" r:id="rId57"/>
    <sheet name="28" sheetId="89" r:id="rId58"/>
    <sheet name="29a" sheetId="91" r:id="rId59"/>
    <sheet name="29b" sheetId="94" r:id="rId60"/>
    <sheet name="29c" sheetId="95" r:id="rId61"/>
    <sheet name="29d" sheetId="96" r:id="rId62"/>
    <sheet name="29e" sheetId="97" r:id="rId63"/>
    <sheet name="30" sheetId="79" r:id="rId64"/>
    <sheet name="31" sheetId="80" r:id="rId65"/>
    <sheet name="32a" sheetId="86" r:id="rId66"/>
    <sheet name="32b" sheetId="87" r:id="rId67"/>
    <sheet name="33" sheetId="101" r:id="rId68"/>
    <sheet name="34" sheetId="102" r:id="rId69"/>
    <sheet name="35" sheetId="103" r:id="rId70"/>
    <sheet name="36abcd" sheetId="104" r:id="rId71"/>
    <sheet name="37abcd" sheetId="105" r:id="rId72"/>
    <sheet name="38ab" sheetId="106" r:id="rId73"/>
    <sheet name="39a" sheetId="108" r:id="rId74"/>
    <sheet name="39b" sheetId="109" r:id="rId75"/>
    <sheet name="39c" sheetId="111" r:id="rId76"/>
    <sheet name="39d" sheetId="110" r:id="rId77"/>
    <sheet name="39" sheetId="92" state="hidden" r:id="rId78"/>
    <sheet name="40" sheetId="93" state="hidden" r:id="rId79"/>
    <sheet name="45" sheetId="98" state="hidden" r:id="rId80"/>
    <sheet name="46" sheetId="99" state="hidden" r:id="rId81"/>
    <sheet name="Summary Table" sheetId="100" state="hidden" r:id="rId82"/>
  </sheets>
  <externalReferences>
    <externalReference r:id="rId83"/>
    <externalReference r:id="rId84"/>
    <externalReference r:id="rId85"/>
    <externalReference r:id="rId86"/>
    <externalReference r:id="rId87"/>
    <externalReference r:id="rId88"/>
  </externalReferences>
  <definedNames>
    <definedName name="_xlnm._FilterDatabase" localSheetId="73" hidden="1">'39a'!$A$4:$K$23</definedName>
    <definedName name="_xlnm.Print_Area" localSheetId="16">'10a'!$A$1:$S$56</definedName>
    <definedName name="_xlnm.Print_Area" localSheetId="17">'10b'!$A$1:$S$40</definedName>
    <definedName name="_xlnm.Print_Area" localSheetId="18">'10c'!$A$1:$S$41</definedName>
    <definedName name="_xlnm.Print_Area" localSheetId="20">'12'!$A$1:$H$34</definedName>
    <definedName name="_xlnm.Print_Area" localSheetId="21">'13'!$A$1:$O$57</definedName>
    <definedName name="_xlnm.Print_Area" localSheetId="22">'14'!$A$1:$O$57</definedName>
    <definedName name="_xlnm.Print_Area" localSheetId="23">'15ab'!$A$1:$G$53</definedName>
    <definedName name="_xlnm.Print_Area" localSheetId="24">'15c'!$A$1:$G$35</definedName>
    <definedName name="_xlnm.Print_Area" localSheetId="25">'15d'!$A$1:$H$35</definedName>
    <definedName name="_xlnm.Print_Area" localSheetId="26">'15e'!$A$1:$H$35</definedName>
    <definedName name="_xlnm.Print_Area" localSheetId="27">'15f'!$A$1:$G$35</definedName>
    <definedName name="_xlnm.Print_Area" localSheetId="28">'15g'!$A$1:$G$35</definedName>
    <definedName name="_xlnm.Print_Area" localSheetId="29">'15h'!$A$1:$G$35</definedName>
    <definedName name="_xlnm.Print_Area" localSheetId="30">'16'!$A$1:$Q$54</definedName>
    <definedName name="_xlnm.Print_Area" localSheetId="31">'17a'!$A$1:$M$28</definedName>
    <definedName name="_xlnm.Print_Area" localSheetId="32">'18ab'!$A$1:$E$36</definedName>
    <definedName name="_xlnm.Print_Area" localSheetId="33">'18cd'!$A$1:$E$36</definedName>
    <definedName name="_xlnm.Print_Area" localSheetId="35">'19a'!$A$1:$G$28</definedName>
    <definedName name="_xlnm.Print_Area" localSheetId="36">'19b'!$A$1:$K$51</definedName>
    <definedName name="_xlnm.Print_Area" localSheetId="37">'19c'!$A$1:$D$49</definedName>
    <definedName name="_xlnm.Print_Area" localSheetId="38">'19d'!$A$1:$G$50</definedName>
    <definedName name="_xlnm.Print_Area" localSheetId="39">'19e'!$A$1:$H$50</definedName>
    <definedName name="_xlnm.Print_Area" localSheetId="40">'19f'!$A$1:$B$49</definedName>
    <definedName name="_xlnm.Print_Area" localSheetId="41">'19g'!$A$1:$I$48</definedName>
    <definedName name="_xlnm.Print_Area" localSheetId="42">'19h'!$A$1:$H$50</definedName>
    <definedName name="_xlnm.Print_Area" localSheetId="2">'1a'!$A$1:$Q$52</definedName>
    <definedName name="_xlnm.Print_Area" localSheetId="3">'1b'!$A$1:$Q$51</definedName>
    <definedName name="_xlnm.Print_Area" localSheetId="4">'1c'!$A$1:$Q$65</definedName>
    <definedName name="_xlnm.Print_Area" localSheetId="43">'20'!$A$1:$L$15</definedName>
    <definedName name="_xlnm.Print_Area" localSheetId="44">'21'!$A$1:$I$20</definedName>
    <definedName name="_xlnm.Print_Area" localSheetId="45">'22'!$A$1:$I$19</definedName>
    <definedName name="_xlnm.Print_Area" localSheetId="46">'23a'!$A$1:$I$44</definedName>
    <definedName name="_xlnm.Print_Area" localSheetId="47">'23b'!$A$1:$I$45</definedName>
    <definedName name="_xlnm.Print_Area" localSheetId="48">'23c'!$A$1:$I$35</definedName>
    <definedName name="_xlnm.Print_Area" localSheetId="49">'23d'!$A$1:$I$35</definedName>
    <definedName name="_xlnm.Print_Area" localSheetId="50">'24a'!$A$1:$V$29</definedName>
    <definedName name="_xlnm.Print_Area" localSheetId="51">'24b'!$A$1:$V$41</definedName>
    <definedName name="_xlnm.Print_Area" localSheetId="52">'25'!$A$1:$M$23</definedName>
    <definedName name="_xlnm.Print_Area" localSheetId="53">'26'!$A$1:$N$53</definedName>
    <definedName name="_xlnm.Print_Area" localSheetId="55">'27'!$A$1:$N$53</definedName>
    <definedName name="_xlnm.Print_Area" localSheetId="54">'27x'!$A$1:$N$53</definedName>
    <definedName name="_xlnm.Print_Area" localSheetId="57">'28'!$A$1:$I$56</definedName>
    <definedName name="_xlnm.Print_Area" localSheetId="56">'29x'!$A$1:$N$53</definedName>
    <definedName name="_xlnm.Print_Area" localSheetId="5">'2a'!$A$1:$P$139</definedName>
    <definedName name="_xlnm.Print_Area" localSheetId="6">'2b'!$A$1:$H$20</definedName>
    <definedName name="_xlnm.Print_Area" localSheetId="63">'30'!$A$1:$M$23</definedName>
    <definedName name="_xlnm.Print_Area" localSheetId="64">'31'!$A$1:$M$23</definedName>
    <definedName name="_xlnm.Print_Area" localSheetId="70">'36abcd'!$A$1:$M$124</definedName>
    <definedName name="_xlnm.Print_Area" localSheetId="71">'37abcd'!$A$1:$M$123</definedName>
    <definedName name="_xlnm.Print_Area" localSheetId="72">'38ab'!$A$1:$I$54</definedName>
    <definedName name="_xlnm.Print_Area" localSheetId="73">'39a'!$A$1:$L$30</definedName>
    <definedName name="_xlnm.Print_Area" localSheetId="74">'39b'!$A$1:$L$30</definedName>
    <definedName name="_xlnm.Print_Area" localSheetId="75">'39c'!$A$1:$L$30</definedName>
    <definedName name="_xlnm.Print_Area" localSheetId="7">'3a'!$A$1:$P$25</definedName>
    <definedName name="_xlnm.Print_Area" localSheetId="8">'3b'!$A$1:$P$22</definedName>
    <definedName name="_xlnm.Print_Area" localSheetId="9">'3c'!$A$1:$P$29</definedName>
    <definedName name="_xlnm.Print_Area" localSheetId="10">'4'!$A$1:$M$130</definedName>
    <definedName name="_xlnm.Print_Area" localSheetId="11">'5a'!$A$1:$G$65</definedName>
    <definedName name="_xlnm.Print_Area" localSheetId="12">'5b'!$A$1:$I$19</definedName>
    <definedName name="_xlnm.Print_Area" localSheetId="13">'5cd'!$A$1:$I$40</definedName>
    <definedName name="_xlnm.Print_Area" localSheetId="14">'6abcd'!$A$1:$V$95</definedName>
    <definedName name="_xlnm.Print_Area" localSheetId="15">'7,8,9'!$A$1:$K$121</definedName>
    <definedName name="_xlnm.Print_Area" localSheetId="1">List!$A$1:$J$132</definedName>
    <definedName name="_xlnm.Print_Area" localSheetId="0">'List of Tables'!$A$1:$C$148</definedName>
    <definedName name="_xlnm.Print_Titles" localSheetId="67">'33'!$A:$A</definedName>
    <definedName name="_xlnm.Print_Titles" localSheetId="68">'34'!$A:$A</definedName>
  </definedNames>
  <calcPr calcId="125725"/>
</workbook>
</file>

<file path=xl/calcChain.xml><?xml version="1.0" encoding="utf-8"?>
<calcChain xmlns="http://schemas.openxmlformats.org/spreadsheetml/2006/main">
  <c r="V25" i="68"/>
  <c r="T25"/>
  <c r="V23"/>
  <c r="T23"/>
  <c r="V21"/>
  <c r="T21"/>
  <c r="V20"/>
  <c r="T20"/>
  <c r="V19"/>
  <c r="T19"/>
  <c r="V18"/>
  <c r="T18"/>
  <c r="V17"/>
  <c r="T17"/>
  <c r="V15"/>
  <c r="U15"/>
  <c r="T15"/>
  <c r="S15"/>
  <c r="V14"/>
  <c r="U14"/>
  <c r="T14"/>
  <c r="S14"/>
  <c r="V13"/>
  <c r="U13"/>
  <c r="T13"/>
  <c r="S13"/>
  <c r="V12"/>
  <c r="U12"/>
  <c r="T12"/>
  <c r="S12"/>
  <c r="V11"/>
  <c r="U11"/>
  <c r="T11"/>
  <c r="S11"/>
  <c r="V9"/>
  <c r="U9"/>
  <c r="T9"/>
  <c r="S9"/>
  <c r="V8"/>
  <c r="U8"/>
  <c r="T8"/>
  <c r="S8"/>
  <c r="V7"/>
  <c r="U7"/>
  <c r="T7"/>
  <c r="S7"/>
  <c r="V6"/>
  <c r="U6"/>
  <c r="T6"/>
  <c r="S6"/>
  <c r="V5"/>
  <c r="U5"/>
  <c r="T5"/>
  <c r="S5"/>
  <c r="L28" i="111"/>
  <c r="K28"/>
  <c r="J28"/>
  <c r="I28"/>
  <c r="H28"/>
  <c r="G28"/>
  <c r="F28"/>
  <c r="E28"/>
  <c r="D28"/>
  <c r="C28"/>
  <c r="B28"/>
  <c r="L23"/>
  <c r="K23"/>
  <c r="J23"/>
  <c r="I23"/>
  <c r="H23"/>
  <c r="G23"/>
  <c r="F23"/>
  <c r="E23"/>
  <c r="D23"/>
  <c r="C23"/>
  <c r="B23"/>
  <c r="L18"/>
  <c r="I18"/>
  <c r="H18"/>
  <c r="G18"/>
  <c r="F18"/>
  <c r="E18"/>
  <c r="D18"/>
  <c r="C18"/>
  <c r="B18"/>
  <c r="L13"/>
  <c r="K13"/>
  <c r="J13"/>
  <c r="I13"/>
  <c r="H13"/>
  <c r="G13"/>
  <c r="F13"/>
  <c r="E13"/>
  <c r="D13"/>
  <c r="C13"/>
  <c r="B13"/>
  <c r="L8"/>
  <c r="K8"/>
  <c r="J8"/>
  <c r="I8"/>
  <c r="H8"/>
  <c r="G8"/>
  <c r="F8"/>
  <c r="E8"/>
  <c r="D8"/>
  <c r="C8"/>
  <c r="B8"/>
  <c r="B8" i="109"/>
  <c r="C8"/>
  <c r="D8"/>
  <c r="E8"/>
  <c r="F8"/>
  <c r="G8"/>
  <c r="H8"/>
  <c r="I8"/>
  <c r="J8"/>
  <c r="K8"/>
  <c r="L8"/>
  <c r="B13"/>
  <c r="C13"/>
  <c r="D13"/>
  <c r="E13"/>
  <c r="F13"/>
  <c r="G13"/>
  <c r="H13"/>
  <c r="I13"/>
  <c r="J13"/>
  <c r="K13"/>
  <c r="L13"/>
  <c r="B18"/>
  <c r="C18"/>
  <c r="D18"/>
  <c r="E18"/>
  <c r="F18"/>
  <c r="G18"/>
  <c r="H18"/>
  <c r="I18"/>
  <c r="L18"/>
  <c r="L28"/>
  <c r="K28"/>
  <c r="J28"/>
  <c r="I28"/>
  <c r="H28"/>
  <c r="G28"/>
  <c r="F28"/>
  <c r="E28"/>
  <c r="D28"/>
  <c r="C28"/>
  <c r="B28"/>
  <c r="L23"/>
  <c r="K23"/>
  <c r="J23"/>
  <c r="I23"/>
  <c r="H23"/>
  <c r="G23"/>
  <c r="F23"/>
  <c r="E23"/>
  <c r="D23"/>
  <c r="C23"/>
  <c r="B23"/>
  <c r="L8" i="108"/>
  <c r="K8"/>
  <c r="J8"/>
  <c r="I8"/>
  <c r="H8"/>
  <c r="G8"/>
  <c r="F8"/>
  <c r="E8"/>
  <c r="D8"/>
  <c r="C8"/>
  <c r="B8"/>
  <c r="L13"/>
  <c r="K13"/>
  <c r="J13"/>
  <c r="I13"/>
  <c r="H13"/>
  <c r="G13"/>
  <c r="F13"/>
  <c r="E13"/>
  <c r="D13"/>
  <c r="C13"/>
  <c r="B13"/>
  <c r="L18"/>
  <c r="I18"/>
  <c r="H18"/>
  <c r="G18"/>
  <c r="F18"/>
  <c r="E18"/>
  <c r="D18"/>
  <c r="C18"/>
  <c r="B18"/>
  <c r="L23"/>
  <c r="K23"/>
  <c r="J23"/>
  <c r="I23"/>
  <c r="H23"/>
  <c r="G23"/>
  <c r="F23"/>
  <c r="E23"/>
  <c r="D23"/>
  <c r="C23"/>
  <c r="B23"/>
  <c r="L28"/>
  <c r="K28"/>
  <c r="J28"/>
  <c r="I28"/>
  <c r="H28"/>
  <c r="G28"/>
  <c r="F28"/>
  <c r="E28"/>
  <c r="D28"/>
  <c r="C28"/>
  <c r="B28"/>
  <c r="V39" i="107"/>
  <c r="U39"/>
  <c r="V38"/>
  <c r="U38"/>
  <c r="V37"/>
  <c r="U37"/>
  <c r="V36"/>
  <c r="U36"/>
  <c r="V35"/>
  <c r="U35"/>
  <c r="V33"/>
  <c r="U33"/>
  <c r="V32"/>
  <c r="U32"/>
  <c r="V31"/>
  <c r="U31"/>
  <c r="V30"/>
  <c r="U30"/>
  <c r="V29"/>
  <c r="U29"/>
  <c r="V27"/>
  <c r="U27"/>
  <c r="V26"/>
  <c r="U26"/>
  <c r="V25"/>
  <c r="U25"/>
  <c r="V24"/>
  <c r="U24"/>
  <c r="V23"/>
  <c r="U23"/>
  <c r="V21"/>
  <c r="U21"/>
  <c r="V20"/>
  <c r="U20"/>
  <c r="V19"/>
  <c r="U19"/>
  <c r="V18"/>
  <c r="U18"/>
  <c r="V17"/>
  <c r="U17"/>
  <c r="V15"/>
  <c r="U15"/>
  <c r="V14"/>
  <c r="U14"/>
  <c r="V13"/>
  <c r="U13"/>
  <c r="V12"/>
  <c r="U12"/>
  <c r="V11"/>
  <c r="U11"/>
  <c r="V9"/>
  <c r="U9"/>
  <c r="V8"/>
  <c r="U8"/>
  <c r="V7"/>
  <c r="U7"/>
  <c r="V6"/>
  <c r="U6"/>
  <c r="V5"/>
  <c r="U5"/>
  <c r="T39"/>
  <c r="S39"/>
  <c r="T38"/>
  <c r="S38"/>
  <c r="T37"/>
  <c r="S37"/>
  <c r="T36"/>
  <c r="S36"/>
  <c r="T35"/>
  <c r="S35"/>
  <c r="T33"/>
  <c r="S33"/>
  <c r="T32"/>
  <c r="S32"/>
  <c r="T31"/>
  <c r="S31"/>
  <c r="T30"/>
  <c r="S30"/>
  <c r="T29"/>
  <c r="S29"/>
  <c r="T27"/>
  <c r="S27"/>
  <c r="T26"/>
  <c r="S26"/>
  <c r="T25"/>
  <c r="S25"/>
  <c r="T24"/>
  <c r="S24"/>
  <c r="T23"/>
  <c r="S23"/>
  <c r="T21"/>
  <c r="S21"/>
  <c r="T20"/>
  <c r="S20"/>
  <c r="T19"/>
  <c r="S19"/>
  <c r="T18"/>
  <c r="S18"/>
  <c r="T17"/>
  <c r="S17"/>
  <c r="T15"/>
  <c r="S15"/>
  <c r="T14"/>
  <c r="S14"/>
  <c r="T13"/>
  <c r="S13"/>
  <c r="T12"/>
  <c r="S12"/>
  <c r="T11"/>
  <c r="S11"/>
  <c r="T9"/>
  <c r="S9"/>
  <c r="T8"/>
  <c r="S8"/>
  <c r="T7"/>
  <c r="S7"/>
  <c r="T6"/>
  <c r="S6"/>
  <c r="T5"/>
  <c r="S5"/>
  <c r="B28" i="105"/>
  <c r="C28"/>
  <c r="D28"/>
  <c r="E28"/>
  <c r="F28"/>
  <c r="G28"/>
  <c r="H28"/>
  <c r="I28"/>
  <c r="J28"/>
  <c r="K28"/>
  <c r="L28"/>
  <c r="M28"/>
  <c r="B29"/>
  <c r="C29"/>
  <c r="D29"/>
  <c r="E29"/>
  <c r="F29"/>
  <c r="G29"/>
  <c r="H29"/>
  <c r="I29"/>
  <c r="J29"/>
  <c r="K29"/>
  <c r="L29"/>
  <c r="M29"/>
  <c r="B30"/>
  <c r="C30"/>
  <c r="D30"/>
  <c r="E30"/>
  <c r="F30"/>
  <c r="G30"/>
  <c r="H30"/>
  <c r="I30"/>
  <c r="J30"/>
  <c r="K30"/>
  <c r="L30"/>
  <c r="M30"/>
  <c r="B37"/>
  <c r="C37"/>
  <c r="D37"/>
  <c r="D101" s="1"/>
  <c r="E37"/>
  <c r="E101" s="1"/>
  <c r="F37"/>
  <c r="F101" s="1"/>
  <c r="G37"/>
  <c r="H37"/>
  <c r="H101" s="1"/>
  <c r="I37"/>
  <c r="I101" s="1"/>
  <c r="J37"/>
  <c r="J101" s="1"/>
  <c r="K37"/>
  <c r="K101" s="1"/>
  <c r="L37"/>
  <c r="L101" s="1"/>
  <c r="M37"/>
  <c r="M101" s="1"/>
  <c r="B38"/>
  <c r="B102" s="1"/>
  <c r="C38"/>
  <c r="D38"/>
  <c r="D102" s="1"/>
  <c r="E38"/>
  <c r="E102" s="1"/>
  <c r="F38"/>
  <c r="F102" s="1"/>
  <c r="G38"/>
  <c r="H38"/>
  <c r="H102" s="1"/>
  <c r="I38"/>
  <c r="I102" s="1"/>
  <c r="J38"/>
  <c r="J102" s="1"/>
  <c r="K38"/>
  <c r="K102" s="1"/>
  <c r="L38"/>
  <c r="L102" s="1"/>
  <c r="M38"/>
  <c r="M102" s="1"/>
  <c r="B39"/>
  <c r="C39"/>
  <c r="C103" s="1"/>
  <c r="D39"/>
  <c r="D103" s="1"/>
  <c r="E39"/>
  <c r="E103" s="1"/>
  <c r="F39"/>
  <c r="F103" s="1"/>
  <c r="G39"/>
  <c r="H39"/>
  <c r="H103" s="1"/>
  <c r="I39"/>
  <c r="I103" s="1"/>
  <c r="J39"/>
  <c r="J103" s="1"/>
  <c r="K39"/>
  <c r="K103" s="1"/>
  <c r="L39"/>
  <c r="L103" s="1"/>
  <c r="M39"/>
  <c r="M103" s="1"/>
  <c r="B40"/>
  <c r="C40"/>
  <c r="D40"/>
  <c r="D104" s="1"/>
  <c r="E40"/>
  <c r="E104" s="1"/>
  <c r="F40"/>
  <c r="F104" s="1"/>
  <c r="G40"/>
  <c r="G104" s="1"/>
  <c r="H40"/>
  <c r="H104" s="1"/>
  <c r="I40"/>
  <c r="I104" s="1"/>
  <c r="J40"/>
  <c r="J104" s="1"/>
  <c r="K40"/>
  <c r="K104" s="1"/>
  <c r="L40"/>
  <c r="L104" s="1"/>
  <c r="M40"/>
  <c r="M104" s="1"/>
  <c r="B41"/>
  <c r="C41"/>
  <c r="D41"/>
  <c r="D105" s="1"/>
  <c r="E41"/>
  <c r="E105" s="1"/>
  <c r="F41"/>
  <c r="F105" s="1"/>
  <c r="G41"/>
  <c r="H41"/>
  <c r="H105" s="1"/>
  <c r="I41"/>
  <c r="I105" s="1"/>
  <c r="J41"/>
  <c r="J105" s="1"/>
  <c r="K41"/>
  <c r="K105" s="1"/>
  <c r="L41"/>
  <c r="L105" s="1"/>
  <c r="M41"/>
  <c r="M105" s="1"/>
  <c r="B42"/>
  <c r="C42"/>
  <c r="D42"/>
  <c r="D106" s="1"/>
  <c r="E42"/>
  <c r="E106" s="1"/>
  <c r="F42"/>
  <c r="F106" s="1"/>
  <c r="G42"/>
  <c r="H42"/>
  <c r="H106" s="1"/>
  <c r="I42"/>
  <c r="I106" s="1"/>
  <c r="J42"/>
  <c r="J106" s="1"/>
  <c r="K42"/>
  <c r="K106" s="1"/>
  <c r="L42"/>
  <c r="L106" s="1"/>
  <c r="M42"/>
  <c r="M106" s="1"/>
  <c r="B43"/>
  <c r="C43"/>
  <c r="C107" s="1"/>
  <c r="D43"/>
  <c r="D107" s="1"/>
  <c r="E43"/>
  <c r="E107" s="1"/>
  <c r="F43"/>
  <c r="F107" s="1"/>
  <c r="G43"/>
  <c r="H43"/>
  <c r="H107" s="1"/>
  <c r="I43"/>
  <c r="I107" s="1"/>
  <c r="J43"/>
  <c r="J107" s="1"/>
  <c r="K43"/>
  <c r="K107" s="1"/>
  <c r="L43"/>
  <c r="L107" s="1"/>
  <c r="M43"/>
  <c r="M107" s="1"/>
  <c r="B44"/>
  <c r="C44"/>
  <c r="D44"/>
  <c r="D108" s="1"/>
  <c r="E44"/>
  <c r="E108" s="1"/>
  <c r="F44"/>
  <c r="F108" s="1"/>
  <c r="G44"/>
  <c r="H44"/>
  <c r="H108" s="1"/>
  <c r="I44"/>
  <c r="I108" s="1"/>
  <c r="J44"/>
  <c r="J108" s="1"/>
  <c r="K44"/>
  <c r="K108" s="1"/>
  <c r="L44"/>
  <c r="L108" s="1"/>
  <c r="M44"/>
  <c r="M108" s="1"/>
  <c r="B45"/>
  <c r="C45"/>
  <c r="D45"/>
  <c r="D109" s="1"/>
  <c r="E45"/>
  <c r="E109" s="1"/>
  <c r="F45"/>
  <c r="F109" s="1"/>
  <c r="G45"/>
  <c r="H45"/>
  <c r="H109" s="1"/>
  <c r="I45"/>
  <c r="I109" s="1"/>
  <c r="J45"/>
  <c r="J109" s="1"/>
  <c r="K45"/>
  <c r="K109" s="1"/>
  <c r="L45"/>
  <c r="L109" s="1"/>
  <c r="M45"/>
  <c r="M109" s="1"/>
  <c r="B46"/>
  <c r="C46"/>
  <c r="D46"/>
  <c r="D110" s="1"/>
  <c r="E46"/>
  <c r="E110" s="1"/>
  <c r="F46"/>
  <c r="F110" s="1"/>
  <c r="G46"/>
  <c r="H46"/>
  <c r="H110" s="1"/>
  <c r="I46"/>
  <c r="I110" s="1"/>
  <c r="J46"/>
  <c r="J110" s="1"/>
  <c r="K46"/>
  <c r="K110" s="1"/>
  <c r="L46"/>
  <c r="L110" s="1"/>
  <c r="M46"/>
  <c r="M110" s="1"/>
  <c r="B47"/>
  <c r="C47"/>
  <c r="C111" s="1"/>
  <c r="D47"/>
  <c r="D111" s="1"/>
  <c r="E47"/>
  <c r="E111" s="1"/>
  <c r="F47"/>
  <c r="F111" s="1"/>
  <c r="G47"/>
  <c r="H47"/>
  <c r="H111" s="1"/>
  <c r="I47"/>
  <c r="I111" s="1"/>
  <c r="J47"/>
  <c r="J111" s="1"/>
  <c r="K47"/>
  <c r="K111" s="1"/>
  <c r="L47"/>
  <c r="L111" s="1"/>
  <c r="M47"/>
  <c r="M111" s="1"/>
  <c r="B48"/>
  <c r="C48"/>
  <c r="D48"/>
  <c r="D112" s="1"/>
  <c r="E48"/>
  <c r="E112" s="1"/>
  <c r="F48"/>
  <c r="F112" s="1"/>
  <c r="G48"/>
  <c r="G112" s="1"/>
  <c r="H48"/>
  <c r="H112" s="1"/>
  <c r="I48"/>
  <c r="I112" s="1"/>
  <c r="J48"/>
  <c r="J112" s="1"/>
  <c r="K48"/>
  <c r="K112" s="1"/>
  <c r="L48"/>
  <c r="L112" s="1"/>
  <c r="M48"/>
  <c r="M112" s="1"/>
  <c r="B49"/>
  <c r="C49"/>
  <c r="D49"/>
  <c r="D113" s="1"/>
  <c r="E49"/>
  <c r="E113" s="1"/>
  <c r="F49"/>
  <c r="F113" s="1"/>
  <c r="G49"/>
  <c r="H49"/>
  <c r="H113" s="1"/>
  <c r="I49"/>
  <c r="I113" s="1"/>
  <c r="J49"/>
  <c r="J113" s="1"/>
  <c r="K49"/>
  <c r="K113" s="1"/>
  <c r="L49"/>
  <c r="L113" s="1"/>
  <c r="M49"/>
  <c r="M113" s="1"/>
  <c r="B50"/>
  <c r="B114" s="1"/>
  <c r="C50"/>
  <c r="D50"/>
  <c r="D114" s="1"/>
  <c r="E50"/>
  <c r="E114" s="1"/>
  <c r="F50"/>
  <c r="F114" s="1"/>
  <c r="G50"/>
  <c r="H50"/>
  <c r="H114" s="1"/>
  <c r="I50"/>
  <c r="I114" s="1"/>
  <c r="J50"/>
  <c r="J114" s="1"/>
  <c r="K50"/>
  <c r="K114" s="1"/>
  <c r="L50"/>
  <c r="L114" s="1"/>
  <c r="M50"/>
  <c r="M114" s="1"/>
  <c r="B51"/>
  <c r="C51"/>
  <c r="C115" s="1"/>
  <c r="D51"/>
  <c r="D115" s="1"/>
  <c r="E51"/>
  <c r="E115" s="1"/>
  <c r="F51"/>
  <c r="F115" s="1"/>
  <c r="G51"/>
  <c r="H51"/>
  <c r="H115" s="1"/>
  <c r="I51"/>
  <c r="I115" s="1"/>
  <c r="J51"/>
  <c r="J115" s="1"/>
  <c r="K51"/>
  <c r="K115" s="1"/>
  <c r="L51"/>
  <c r="L115" s="1"/>
  <c r="M51"/>
  <c r="M115" s="1"/>
  <c r="B52"/>
  <c r="C52"/>
  <c r="D52"/>
  <c r="D116" s="1"/>
  <c r="E52"/>
  <c r="E116" s="1"/>
  <c r="F52"/>
  <c r="F116" s="1"/>
  <c r="G52"/>
  <c r="G116" s="1"/>
  <c r="H52"/>
  <c r="H116" s="1"/>
  <c r="I52"/>
  <c r="I116" s="1"/>
  <c r="J52"/>
  <c r="J116" s="1"/>
  <c r="K52"/>
  <c r="K116" s="1"/>
  <c r="L52"/>
  <c r="L116" s="1"/>
  <c r="M52"/>
  <c r="M116" s="1"/>
  <c r="B53"/>
  <c r="C53"/>
  <c r="D53"/>
  <c r="D117" s="1"/>
  <c r="E53"/>
  <c r="E117" s="1"/>
  <c r="F53"/>
  <c r="F117" s="1"/>
  <c r="G53"/>
  <c r="H53"/>
  <c r="H117" s="1"/>
  <c r="I53"/>
  <c r="I117" s="1"/>
  <c r="J53"/>
  <c r="J117" s="1"/>
  <c r="K53"/>
  <c r="K117" s="1"/>
  <c r="L53"/>
  <c r="L117" s="1"/>
  <c r="M53"/>
  <c r="M117" s="1"/>
  <c r="B54"/>
  <c r="C54"/>
  <c r="D54"/>
  <c r="D118" s="1"/>
  <c r="E54"/>
  <c r="E118" s="1"/>
  <c r="F54"/>
  <c r="F118" s="1"/>
  <c r="G54"/>
  <c r="H54"/>
  <c r="H118" s="1"/>
  <c r="I54"/>
  <c r="I118" s="1"/>
  <c r="J54"/>
  <c r="J118" s="1"/>
  <c r="K54"/>
  <c r="K118" s="1"/>
  <c r="L54"/>
  <c r="L118" s="1"/>
  <c r="M54"/>
  <c r="M118" s="1"/>
  <c r="B55"/>
  <c r="C55"/>
  <c r="C119" s="1"/>
  <c r="D55"/>
  <c r="D119" s="1"/>
  <c r="E55"/>
  <c r="E119" s="1"/>
  <c r="F55"/>
  <c r="F119" s="1"/>
  <c r="G55"/>
  <c r="H55"/>
  <c r="H119" s="1"/>
  <c r="I55"/>
  <c r="I119" s="1"/>
  <c r="J55"/>
  <c r="J119" s="1"/>
  <c r="K55"/>
  <c r="K119" s="1"/>
  <c r="L55"/>
  <c r="L119" s="1"/>
  <c r="M55"/>
  <c r="M119" s="1"/>
  <c r="B56"/>
  <c r="C56"/>
  <c r="D56"/>
  <c r="D120" s="1"/>
  <c r="E56"/>
  <c r="E120" s="1"/>
  <c r="F56"/>
  <c r="F120" s="1"/>
  <c r="G56"/>
  <c r="G120" s="1"/>
  <c r="H56"/>
  <c r="H120" s="1"/>
  <c r="I56"/>
  <c r="I120" s="1"/>
  <c r="J56"/>
  <c r="J120" s="1"/>
  <c r="K56"/>
  <c r="K120" s="1"/>
  <c r="L56"/>
  <c r="L120" s="1"/>
  <c r="M56"/>
  <c r="M120" s="1"/>
  <c r="B57"/>
  <c r="B121" s="1"/>
  <c r="C57"/>
  <c r="D57"/>
  <c r="D121" s="1"/>
  <c r="E57"/>
  <c r="E121" s="1"/>
  <c r="F57"/>
  <c r="F121" s="1"/>
  <c r="G57"/>
  <c r="H57"/>
  <c r="H121" s="1"/>
  <c r="I57"/>
  <c r="I121" s="1"/>
  <c r="J57"/>
  <c r="J121" s="1"/>
  <c r="K57"/>
  <c r="K121" s="1"/>
  <c r="L57"/>
  <c r="L121" s="1"/>
  <c r="M57"/>
  <c r="M121" s="1"/>
  <c r="B60"/>
  <c r="C60"/>
  <c r="D60"/>
  <c r="E60"/>
  <c r="F60"/>
  <c r="G60"/>
  <c r="H60"/>
  <c r="I60"/>
  <c r="J60"/>
  <c r="K60"/>
  <c r="L60"/>
  <c r="M60"/>
  <c r="B61"/>
  <c r="C61"/>
  <c r="D61"/>
  <c r="E61"/>
  <c r="F61"/>
  <c r="G61"/>
  <c r="H61"/>
  <c r="I61"/>
  <c r="J61"/>
  <c r="K61"/>
  <c r="L61"/>
  <c r="M61"/>
  <c r="B62"/>
  <c r="C62"/>
  <c r="D62"/>
  <c r="E62"/>
  <c r="F62"/>
  <c r="G62"/>
  <c r="H62"/>
  <c r="I62"/>
  <c r="J62"/>
  <c r="K62"/>
  <c r="L62"/>
  <c r="M62"/>
  <c r="B69"/>
  <c r="B93" s="1"/>
  <c r="C69"/>
  <c r="G69"/>
  <c r="B70"/>
  <c r="C70"/>
  <c r="G70"/>
  <c r="B71"/>
  <c r="C71"/>
  <c r="G71"/>
  <c r="B72"/>
  <c r="C72"/>
  <c r="G72"/>
  <c r="B73"/>
  <c r="C73"/>
  <c r="G73"/>
  <c r="B74"/>
  <c r="C74"/>
  <c r="G74"/>
  <c r="B75"/>
  <c r="C75"/>
  <c r="G75"/>
  <c r="B76"/>
  <c r="C76"/>
  <c r="G76"/>
  <c r="B77"/>
  <c r="C77"/>
  <c r="G77"/>
  <c r="B78"/>
  <c r="C78"/>
  <c r="G78"/>
  <c r="B79"/>
  <c r="C79"/>
  <c r="G79"/>
  <c r="B80"/>
  <c r="C80"/>
  <c r="G80"/>
  <c r="B81"/>
  <c r="C81"/>
  <c r="G81"/>
  <c r="B82"/>
  <c r="C82"/>
  <c r="G82"/>
  <c r="B83"/>
  <c r="C83"/>
  <c r="G83"/>
  <c r="B84"/>
  <c r="C84"/>
  <c r="G84"/>
  <c r="B85"/>
  <c r="C85"/>
  <c r="G85"/>
  <c r="B86"/>
  <c r="B94" s="1"/>
  <c r="C86"/>
  <c r="C94" s="1"/>
  <c r="G86"/>
  <c r="B87"/>
  <c r="C87"/>
  <c r="G87"/>
  <c r="B88"/>
  <c r="C88"/>
  <c r="G88"/>
  <c r="C89"/>
  <c r="G89"/>
  <c r="D92"/>
  <c r="E92"/>
  <c r="F92"/>
  <c r="H92"/>
  <c r="I92"/>
  <c r="J92"/>
  <c r="K92"/>
  <c r="L92"/>
  <c r="M92"/>
  <c r="D93"/>
  <c r="E93"/>
  <c r="F93"/>
  <c r="H93"/>
  <c r="I93"/>
  <c r="J93"/>
  <c r="K93"/>
  <c r="L93"/>
  <c r="M93"/>
  <c r="D94"/>
  <c r="E94"/>
  <c r="F94"/>
  <c r="H94"/>
  <c r="I94"/>
  <c r="J94"/>
  <c r="K94"/>
  <c r="L94"/>
  <c r="M94"/>
  <c r="G108"/>
  <c r="B28" i="104"/>
  <c r="C28"/>
  <c r="D28"/>
  <c r="E28"/>
  <c r="F28"/>
  <c r="G28"/>
  <c r="H28"/>
  <c r="I28"/>
  <c r="J28"/>
  <c r="K28"/>
  <c r="L28"/>
  <c r="M28"/>
  <c r="B29"/>
  <c r="C29"/>
  <c r="D29"/>
  <c r="E29"/>
  <c r="F29"/>
  <c r="G29"/>
  <c r="H29"/>
  <c r="I29"/>
  <c r="J29"/>
  <c r="K29"/>
  <c r="L29"/>
  <c r="M29"/>
  <c r="B30"/>
  <c r="C30"/>
  <c r="D30"/>
  <c r="E30"/>
  <c r="F30"/>
  <c r="G30"/>
  <c r="H30"/>
  <c r="I30"/>
  <c r="J30"/>
  <c r="K30"/>
  <c r="L30"/>
  <c r="M30"/>
  <c r="B37"/>
  <c r="C37"/>
  <c r="D37"/>
  <c r="D101" s="1"/>
  <c r="E37"/>
  <c r="E101" s="1"/>
  <c r="F37"/>
  <c r="F101" s="1"/>
  <c r="G37"/>
  <c r="H37"/>
  <c r="H101" s="1"/>
  <c r="I37"/>
  <c r="I101" s="1"/>
  <c r="J37"/>
  <c r="J101" s="1"/>
  <c r="K37"/>
  <c r="K101" s="1"/>
  <c r="L37"/>
  <c r="L101" s="1"/>
  <c r="M37"/>
  <c r="M101" s="1"/>
  <c r="B38"/>
  <c r="C38"/>
  <c r="D38"/>
  <c r="D102" s="1"/>
  <c r="E38"/>
  <c r="E102" s="1"/>
  <c r="F38"/>
  <c r="F102" s="1"/>
  <c r="G38"/>
  <c r="H38"/>
  <c r="H102" s="1"/>
  <c r="I38"/>
  <c r="I102" s="1"/>
  <c r="J38"/>
  <c r="J102" s="1"/>
  <c r="K38"/>
  <c r="K102" s="1"/>
  <c r="L38"/>
  <c r="L102" s="1"/>
  <c r="M38"/>
  <c r="M102" s="1"/>
  <c r="B39"/>
  <c r="C39"/>
  <c r="D39"/>
  <c r="D103" s="1"/>
  <c r="E39"/>
  <c r="E103" s="1"/>
  <c r="F39"/>
  <c r="F103" s="1"/>
  <c r="G39"/>
  <c r="H39"/>
  <c r="H103" s="1"/>
  <c r="I39"/>
  <c r="I103" s="1"/>
  <c r="J39"/>
  <c r="J103" s="1"/>
  <c r="K39"/>
  <c r="K103" s="1"/>
  <c r="L39"/>
  <c r="M39"/>
  <c r="M103" s="1"/>
  <c r="B40"/>
  <c r="B104" s="1"/>
  <c r="C40"/>
  <c r="D40"/>
  <c r="D104" s="1"/>
  <c r="E40"/>
  <c r="E104" s="1"/>
  <c r="F40"/>
  <c r="F104" s="1"/>
  <c r="G40"/>
  <c r="H40"/>
  <c r="H104" s="1"/>
  <c r="I40"/>
  <c r="I104" s="1"/>
  <c r="J40"/>
  <c r="J104" s="1"/>
  <c r="K40"/>
  <c r="K104" s="1"/>
  <c r="L40"/>
  <c r="L104" s="1"/>
  <c r="M40"/>
  <c r="M104" s="1"/>
  <c r="B41"/>
  <c r="C41"/>
  <c r="D41"/>
  <c r="D105" s="1"/>
  <c r="E41"/>
  <c r="E105" s="1"/>
  <c r="F41"/>
  <c r="F105" s="1"/>
  <c r="G41"/>
  <c r="H41"/>
  <c r="H105" s="1"/>
  <c r="I41"/>
  <c r="I105" s="1"/>
  <c r="J41"/>
  <c r="J105" s="1"/>
  <c r="K41"/>
  <c r="K105" s="1"/>
  <c r="L41"/>
  <c r="L105" s="1"/>
  <c r="M41"/>
  <c r="M105" s="1"/>
  <c r="B42"/>
  <c r="C42"/>
  <c r="D42"/>
  <c r="D106" s="1"/>
  <c r="E42"/>
  <c r="E106" s="1"/>
  <c r="F42"/>
  <c r="F106" s="1"/>
  <c r="G42"/>
  <c r="H42"/>
  <c r="H106" s="1"/>
  <c r="I42"/>
  <c r="I106" s="1"/>
  <c r="J42"/>
  <c r="J106" s="1"/>
  <c r="K42"/>
  <c r="K106" s="1"/>
  <c r="L42"/>
  <c r="L106" s="1"/>
  <c r="M42"/>
  <c r="M106" s="1"/>
  <c r="B43"/>
  <c r="C43"/>
  <c r="D43"/>
  <c r="D107" s="1"/>
  <c r="E43"/>
  <c r="E107" s="1"/>
  <c r="F43"/>
  <c r="F107" s="1"/>
  <c r="G43"/>
  <c r="H43"/>
  <c r="H107" s="1"/>
  <c r="I43"/>
  <c r="I107" s="1"/>
  <c r="J43"/>
  <c r="J107" s="1"/>
  <c r="K43"/>
  <c r="K107" s="1"/>
  <c r="L43"/>
  <c r="L107" s="1"/>
  <c r="M43"/>
  <c r="M107" s="1"/>
  <c r="B44"/>
  <c r="B108" s="1"/>
  <c r="C44"/>
  <c r="D44"/>
  <c r="D108" s="1"/>
  <c r="E44"/>
  <c r="E108" s="1"/>
  <c r="F44"/>
  <c r="F108" s="1"/>
  <c r="G44"/>
  <c r="H44"/>
  <c r="H108" s="1"/>
  <c r="I44"/>
  <c r="I108" s="1"/>
  <c r="J44"/>
  <c r="J108" s="1"/>
  <c r="K44"/>
  <c r="K108" s="1"/>
  <c r="L44"/>
  <c r="L108" s="1"/>
  <c r="M44"/>
  <c r="M108" s="1"/>
  <c r="B45"/>
  <c r="C45"/>
  <c r="D45"/>
  <c r="D109" s="1"/>
  <c r="E45"/>
  <c r="E109" s="1"/>
  <c r="F45"/>
  <c r="F109" s="1"/>
  <c r="G45"/>
  <c r="H45"/>
  <c r="H109" s="1"/>
  <c r="I45"/>
  <c r="I109" s="1"/>
  <c r="J45"/>
  <c r="J109" s="1"/>
  <c r="K45"/>
  <c r="K109" s="1"/>
  <c r="L45"/>
  <c r="L109" s="1"/>
  <c r="M45"/>
  <c r="M109" s="1"/>
  <c r="B46"/>
  <c r="C46"/>
  <c r="D46"/>
  <c r="D110" s="1"/>
  <c r="E46"/>
  <c r="E110" s="1"/>
  <c r="F46"/>
  <c r="F110" s="1"/>
  <c r="G46"/>
  <c r="H46"/>
  <c r="H110" s="1"/>
  <c r="I46"/>
  <c r="I110" s="1"/>
  <c r="J46"/>
  <c r="J110" s="1"/>
  <c r="K46"/>
  <c r="K110" s="1"/>
  <c r="L46"/>
  <c r="L110" s="1"/>
  <c r="M46"/>
  <c r="M110" s="1"/>
  <c r="B47"/>
  <c r="C47"/>
  <c r="D47"/>
  <c r="E47"/>
  <c r="E111" s="1"/>
  <c r="F47"/>
  <c r="F111" s="1"/>
  <c r="G47"/>
  <c r="H47"/>
  <c r="H111" s="1"/>
  <c r="I47"/>
  <c r="I111" s="1"/>
  <c r="J47"/>
  <c r="J111" s="1"/>
  <c r="K47"/>
  <c r="K111" s="1"/>
  <c r="L47"/>
  <c r="L111" s="1"/>
  <c r="M47"/>
  <c r="B48"/>
  <c r="B112" s="1"/>
  <c r="C48"/>
  <c r="D48"/>
  <c r="D112" s="1"/>
  <c r="E48"/>
  <c r="E112" s="1"/>
  <c r="F48"/>
  <c r="F112" s="1"/>
  <c r="G48"/>
  <c r="H48"/>
  <c r="H112" s="1"/>
  <c r="I48"/>
  <c r="I112" s="1"/>
  <c r="J48"/>
  <c r="J112" s="1"/>
  <c r="K48"/>
  <c r="K112" s="1"/>
  <c r="L48"/>
  <c r="L112" s="1"/>
  <c r="M48"/>
  <c r="M112" s="1"/>
  <c r="B49"/>
  <c r="C49"/>
  <c r="D49"/>
  <c r="D113" s="1"/>
  <c r="E49"/>
  <c r="E113" s="1"/>
  <c r="F49"/>
  <c r="F113" s="1"/>
  <c r="G49"/>
  <c r="H49"/>
  <c r="H113" s="1"/>
  <c r="I49"/>
  <c r="I113" s="1"/>
  <c r="J49"/>
  <c r="J113" s="1"/>
  <c r="K49"/>
  <c r="K113" s="1"/>
  <c r="L49"/>
  <c r="L113" s="1"/>
  <c r="M49"/>
  <c r="M113" s="1"/>
  <c r="B50"/>
  <c r="C50"/>
  <c r="D50"/>
  <c r="D114" s="1"/>
  <c r="E50"/>
  <c r="E114" s="1"/>
  <c r="F50"/>
  <c r="F114" s="1"/>
  <c r="G50"/>
  <c r="H50"/>
  <c r="H114" s="1"/>
  <c r="I50"/>
  <c r="I114" s="1"/>
  <c r="J50"/>
  <c r="J114" s="1"/>
  <c r="K50"/>
  <c r="K114" s="1"/>
  <c r="L50"/>
  <c r="L114" s="1"/>
  <c r="M50"/>
  <c r="M114" s="1"/>
  <c r="B51"/>
  <c r="C51"/>
  <c r="D51"/>
  <c r="D115" s="1"/>
  <c r="E51"/>
  <c r="E115" s="1"/>
  <c r="F51"/>
  <c r="F115" s="1"/>
  <c r="G51"/>
  <c r="H51"/>
  <c r="H115" s="1"/>
  <c r="I51"/>
  <c r="I115" s="1"/>
  <c r="J51"/>
  <c r="J115" s="1"/>
  <c r="K51"/>
  <c r="K115" s="1"/>
  <c r="L51"/>
  <c r="L115" s="1"/>
  <c r="M51"/>
  <c r="M115" s="1"/>
  <c r="B52"/>
  <c r="B116" s="1"/>
  <c r="C52"/>
  <c r="D52"/>
  <c r="D116" s="1"/>
  <c r="E52"/>
  <c r="E116" s="1"/>
  <c r="F52"/>
  <c r="F116" s="1"/>
  <c r="G52"/>
  <c r="H52"/>
  <c r="H116" s="1"/>
  <c r="I52"/>
  <c r="I116" s="1"/>
  <c r="J52"/>
  <c r="J116" s="1"/>
  <c r="K52"/>
  <c r="K116" s="1"/>
  <c r="L52"/>
  <c r="L116" s="1"/>
  <c r="M52"/>
  <c r="M116" s="1"/>
  <c r="B53"/>
  <c r="C53"/>
  <c r="D53"/>
  <c r="D117" s="1"/>
  <c r="E53"/>
  <c r="E117" s="1"/>
  <c r="F53"/>
  <c r="F117" s="1"/>
  <c r="G53"/>
  <c r="H53"/>
  <c r="H117" s="1"/>
  <c r="I53"/>
  <c r="I117" s="1"/>
  <c r="J53"/>
  <c r="J117" s="1"/>
  <c r="K53"/>
  <c r="K117" s="1"/>
  <c r="L53"/>
  <c r="L117" s="1"/>
  <c r="M53"/>
  <c r="M117" s="1"/>
  <c r="B54"/>
  <c r="C54"/>
  <c r="D54"/>
  <c r="D118" s="1"/>
  <c r="E54"/>
  <c r="E118" s="1"/>
  <c r="F54"/>
  <c r="F118" s="1"/>
  <c r="G54"/>
  <c r="H54"/>
  <c r="I54"/>
  <c r="I118" s="1"/>
  <c r="J54"/>
  <c r="J118" s="1"/>
  <c r="K54"/>
  <c r="K118" s="1"/>
  <c r="L54"/>
  <c r="L118" s="1"/>
  <c r="M54"/>
  <c r="M118" s="1"/>
  <c r="B55"/>
  <c r="C55"/>
  <c r="D55"/>
  <c r="D119" s="1"/>
  <c r="E55"/>
  <c r="E119" s="1"/>
  <c r="F55"/>
  <c r="F119" s="1"/>
  <c r="G55"/>
  <c r="H55"/>
  <c r="H119" s="1"/>
  <c r="I55"/>
  <c r="I119" s="1"/>
  <c r="J55"/>
  <c r="J119" s="1"/>
  <c r="K55"/>
  <c r="K119" s="1"/>
  <c r="L55"/>
  <c r="L119" s="1"/>
  <c r="M55"/>
  <c r="M119" s="1"/>
  <c r="B56"/>
  <c r="B120" s="1"/>
  <c r="C56"/>
  <c r="D56"/>
  <c r="D120" s="1"/>
  <c r="E56"/>
  <c r="E120" s="1"/>
  <c r="F56"/>
  <c r="F120" s="1"/>
  <c r="G56"/>
  <c r="H56"/>
  <c r="H120" s="1"/>
  <c r="I56"/>
  <c r="I120" s="1"/>
  <c r="J56"/>
  <c r="J120" s="1"/>
  <c r="K56"/>
  <c r="K120" s="1"/>
  <c r="L56"/>
  <c r="L120" s="1"/>
  <c r="M56"/>
  <c r="M120" s="1"/>
  <c r="B57"/>
  <c r="B121" s="1"/>
  <c r="C57"/>
  <c r="D57"/>
  <c r="D121" s="1"/>
  <c r="E57"/>
  <c r="E121" s="1"/>
  <c r="F57"/>
  <c r="F121" s="1"/>
  <c r="G57"/>
  <c r="H57"/>
  <c r="H121" s="1"/>
  <c r="I57"/>
  <c r="I121" s="1"/>
  <c r="J57"/>
  <c r="J121" s="1"/>
  <c r="K57"/>
  <c r="K121" s="1"/>
  <c r="L57"/>
  <c r="L121" s="1"/>
  <c r="M57"/>
  <c r="M121" s="1"/>
  <c r="B60"/>
  <c r="C60"/>
  <c r="D60"/>
  <c r="E60"/>
  <c r="F60"/>
  <c r="G60"/>
  <c r="H60"/>
  <c r="I60"/>
  <c r="J60"/>
  <c r="K60"/>
  <c r="L60"/>
  <c r="M60"/>
  <c r="B61"/>
  <c r="C61"/>
  <c r="D61"/>
  <c r="E61"/>
  <c r="F61"/>
  <c r="G61"/>
  <c r="H61"/>
  <c r="I61"/>
  <c r="J61"/>
  <c r="K61"/>
  <c r="L61"/>
  <c r="M61"/>
  <c r="B62"/>
  <c r="C62"/>
  <c r="D62"/>
  <c r="E62"/>
  <c r="F62"/>
  <c r="G62"/>
  <c r="H62"/>
  <c r="I62"/>
  <c r="J62"/>
  <c r="K62"/>
  <c r="L62"/>
  <c r="M62"/>
  <c r="B69"/>
  <c r="C69"/>
  <c r="G69"/>
  <c r="B70"/>
  <c r="C70"/>
  <c r="G70"/>
  <c r="B71"/>
  <c r="C71"/>
  <c r="G71"/>
  <c r="B72"/>
  <c r="C72"/>
  <c r="G72"/>
  <c r="B73"/>
  <c r="C73"/>
  <c r="G73"/>
  <c r="B74"/>
  <c r="C74"/>
  <c r="G74"/>
  <c r="B75"/>
  <c r="C75"/>
  <c r="G75"/>
  <c r="B76"/>
  <c r="C76"/>
  <c r="G76"/>
  <c r="B77"/>
  <c r="C77"/>
  <c r="G77"/>
  <c r="B78"/>
  <c r="C78"/>
  <c r="G78"/>
  <c r="B79"/>
  <c r="C79"/>
  <c r="G79"/>
  <c r="B80"/>
  <c r="C80"/>
  <c r="G80"/>
  <c r="B81"/>
  <c r="C81"/>
  <c r="G81"/>
  <c r="B82"/>
  <c r="C82"/>
  <c r="G82"/>
  <c r="B83"/>
  <c r="C83"/>
  <c r="G83"/>
  <c r="B84"/>
  <c r="C84"/>
  <c r="G84"/>
  <c r="B85"/>
  <c r="C85"/>
  <c r="G85"/>
  <c r="B86"/>
  <c r="C86"/>
  <c r="C92" s="1"/>
  <c r="G86"/>
  <c r="B87"/>
  <c r="C87"/>
  <c r="G87"/>
  <c r="B88"/>
  <c r="C88"/>
  <c r="G88"/>
  <c r="C89"/>
  <c r="G89"/>
  <c r="D92"/>
  <c r="E92"/>
  <c r="F92"/>
  <c r="H92"/>
  <c r="I92"/>
  <c r="J92"/>
  <c r="K92"/>
  <c r="L92"/>
  <c r="M92"/>
  <c r="D93"/>
  <c r="E93"/>
  <c r="F93"/>
  <c r="H93"/>
  <c r="I93"/>
  <c r="J93"/>
  <c r="K93"/>
  <c r="L93"/>
  <c r="M93"/>
  <c r="D94"/>
  <c r="E94"/>
  <c r="F94"/>
  <c r="H94"/>
  <c r="I94"/>
  <c r="J94"/>
  <c r="K94"/>
  <c r="L94"/>
  <c r="M94"/>
  <c r="L103"/>
  <c r="D111"/>
  <c r="M111"/>
  <c r="H118"/>
  <c r="C6" i="103"/>
  <c r="C7"/>
  <c r="C8"/>
  <c r="C9"/>
  <c r="C10"/>
  <c r="C11"/>
  <c r="C12"/>
  <c r="C13"/>
  <c r="C14"/>
  <c r="C15"/>
  <c r="C16"/>
  <c r="C17"/>
  <c r="C18"/>
  <c r="C19"/>
  <c r="C20"/>
  <c r="C21"/>
  <c r="C22"/>
  <c r="C23"/>
  <c r="C24"/>
  <c r="C25"/>
  <c r="C26"/>
  <c r="C27"/>
  <c r="C28"/>
  <c r="D6" i="102"/>
  <c r="H6"/>
  <c r="L6"/>
  <c r="P6"/>
  <c r="T6"/>
  <c r="X6"/>
  <c r="AB6"/>
  <c r="AF6"/>
  <c r="AJ6"/>
  <c r="D7"/>
  <c r="H7"/>
  <c r="L7"/>
  <c r="P7"/>
  <c r="T7"/>
  <c r="X7"/>
  <c r="AB7"/>
  <c r="AF7"/>
  <c r="AJ7"/>
  <c r="D8"/>
  <c r="H8"/>
  <c r="L8"/>
  <c r="P8"/>
  <c r="T8"/>
  <c r="X8"/>
  <c r="AB8"/>
  <c r="AF8"/>
  <c r="AJ8"/>
  <c r="D9"/>
  <c r="H9"/>
  <c r="L9"/>
  <c r="P9"/>
  <c r="T9"/>
  <c r="X9"/>
  <c r="AB9"/>
  <c r="AF9"/>
  <c r="AJ9"/>
  <c r="D10"/>
  <c r="H10"/>
  <c r="L10"/>
  <c r="P10"/>
  <c r="T10"/>
  <c r="X10"/>
  <c r="AB10"/>
  <c r="AF10"/>
  <c r="AJ10"/>
  <c r="D11"/>
  <c r="H11"/>
  <c r="L11"/>
  <c r="P11"/>
  <c r="T11"/>
  <c r="X11"/>
  <c r="AB11"/>
  <c r="AF11"/>
  <c r="AJ11"/>
  <c r="D12"/>
  <c r="H12"/>
  <c r="L12"/>
  <c r="P12"/>
  <c r="T12"/>
  <c r="X12"/>
  <c r="AB12"/>
  <c r="AF12"/>
  <c r="AJ12"/>
  <c r="D13"/>
  <c r="H13"/>
  <c r="L13"/>
  <c r="P13"/>
  <c r="T13"/>
  <c r="X13"/>
  <c r="AB13"/>
  <c r="AF13"/>
  <c r="AJ13"/>
  <c r="D14"/>
  <c r="H14"/>
  <c r="L14"/>
  <c r="P14"/>
  <c r="T14"/>
  <c r="X14"/>
  <c r="AB14"/>
  <c r="AF14"/>
  <c r="AJ14"/>
  <c r="D15"/>
  <c r="H15"/>
  <c r="L15"/>
  <c r="P15"/>
  <c r="T15"/>
  <c r="X15"/>
  <c r="AB15"/>
  <c r="AF15"/>
  <c r="AJ15"/>
  <c r="D16"/>
  <c r="H16"/>
  <c r="L16"/>
  <c r="P16"/>
  <c r="T16"/>
  <c r="X16"/>
  <c r="AB16"/>
  <c r="AF16"/>
  <c r="AJ16"/>
  <c r="D17"/>
  <c r="H17"/>
  <c r="L17"/>
  <c r="P17"/>
  <c r="T17"/>
  <c r="X17"/>
  <c r="AB17"/>
  <c r="AF17"/>
  <c r="AJ17"/>
  <c r="D18"/>
  <c r="H18"/>
  <c r="L18"/>
  <c r="P18"/>
  <c r="T18"/>
  <c r="X18"/>
  <c r="AB18"/>
  <c r="AF18"/>
  <c r="AJ18"/>
  <c r="D19"/>
  <c r="H19"/>
  <c r="L19"/>
  <c r="P19"/>
  <c r="T19"/>
  <c r="X19"/>
  <c r="AB19"/>
  <c r="AF19"/>
  <c r="AJ19"/>
  <c r="D20"/>
  <c r="H20"/>
  <c r="L20"/>
  <c r="P20"/>
  <c r="T20"/>
  <c r="X20"/>
  <c r="AB20"/>
  <c r="AF20"/>
  <c r="AJ20"/>
  <c r="D21"/>
  <c r="H21"/>
  <c r="L21"/>
  <c r="P21"/>
  <c r="T21"/>
  <c r="X21"/>
  <c r="AB21"/>
  <c r="AF21"/>
  <c r="AJ21"/>
  <c r="D22"/>
  <c r="H22"/>
  <c r="L22"/>
  <c r="P22"/>
  <c r="T22"/>
  <c r="X22"/>
  <c r="AB22"/>
  <c r="AF22"/>
  <c r="AJ22"/>
  <c r="D23"/>
  <c r="H23"/>
  <c r="L23"/>
  <c r="P23"/>
  <c r="T23"/>
  <c r="X23"/>
  <c r="AB23"/>
  <c r="AF23"/>
  <c r="AJ23"/>
  <c r="D24"/>
  <c r="H24"/>
  <c r="L24"/>
  <c r="P24"/>
  <c r="T24"/>
  <c r="X24"/>
  <c r="AB24"/>
  <c r="AF24"/>
  <c r="AJ24"/>
  <c r="D25"/>
  <c r="H25"/>
  <c r="L25"/>
  <c r="P25"/>
  <c r="T25"/>
  <c r="X25"/>
  <c r="AB25"/>
  <c r="AF25"/>
  <c r="AJ25"/>
  <c r="D26"/>
  <c r="H26"/>
  <c r="L26"/>
  <c r="P26"/>
  <c r="T26"/>
  <c r="X26"/>
  <c r="AB26"/>
  <c r="AF26"/>
  <c r="AJ26"/>
  <c r="D27"/>
  <c r="H27"/>
  <c r="L27"/>
  <c r="P27"/>
  <c r="T27"/>
  <c r="X27"/>
  <c r="AB27"/>
  <c r="AF27"/>
  <c r="AJ27"/>
  <c r="D28"/>
  <c r="H28"/>
  <c r="L28"/>
  <c r="P28"/>
  <c r="T28"/>
  <c r="X28"/>
  <c r="AB28"/>
  <c r="AF28"/>
  <c r="AJ28"/>
  <c r="D29"/>
  <c r="D32" s="1"/>
  <c r="H29"/>
  <c r="H32" s="1"/>
  <c r="L29"/>
  <c r="P29"/>
  <c r="T29"/>
  <c r="T32" s="1"/>
  <c r="X29"/>
  <c r="X32" s="1"/>
  <c r="AB29"/>
  <c r="AF29"/>
  <c r="AJ29"/>
  <c r="AJ32" s="1"/>
  <c r="B32"/>
  <c r="C32"/>
  <c r="F32"/>
  <c r="G32"/>
  <c r="J32"/>
  <c r="K32"/>
  <c r="L32"/>
  <c r="N32"/>
  <c r="O32"/>
  <c r="P32"/>
  <c r="R32"/>
  <c r="S32"/>
  <c r="V32"/>
  <c r="W32"/>
  <c r="Z32"/>
  <c r="AA32"/>
  <c r="AB32"/>
  <c r="AD32"/>
  <c r="AE32"/>
  <c r="AF32"/>
  <c r="AH32"/>
  <c r="AI32"/>
  <c r="D6" i="101"/>
  <c r="H6"/>
  <c r="L6"/>
  <c r="P6"/>
  <c r="T6"/>
  <c r="X6"/>
  <c r="AB6"/>
  <c r="AF6"/>
  <c r="AJ6"/>
  <c r="D7"/>
  <c r="H7"/>
  <c r="L7"/>
  <c r="P7"/>
  <c r="T7"/>
  <c r="X7"/>
  <c r="AB7"/>
  <c r="AF7"/>
  <c r="AJ7"/>
  <c r="D8"/>
  <c r="H8"/>
  <c r="L8"/>
  <c r="P8"/>
  <c r="T8"/>
  <c r="X8"/>
  <c r="AB8"/>
  <c r="AF8"/>
  <c r="AJ8"/>
  <c r="D9"/>
  <c r="H9"/>
  <c r="L9"/>
  <c r="P9"/>
  <c r="T9"/>
  <c r="X9"/>
  <c r="AB9"/>
  <c r="AF9"/>
  <c r="AJ9"/>
  <c r="D10"/>
  <c r="H10"/>
  <c r="L10"/>
  <c r="P10"/>
  <c r="T10"/>
  <c r="X10"/>
  <c r="AB10"/>
  <c r="AF10"/>
  <c r="AJ10"/>
  <c r="D11"/>
  <c r="H11"/>
  <c r="L11"/>
  <c r="P11"/>
  <c r="T11"/>
  <c r="X11"/>
  <c r="AB11"/>
  <c r="AF11"/>
  <c r="AJ11"/>
  <c r="D12"/>
  <c r="H12"/>
  <c r="L12"/>
  <c r="P12"/>
  <c r="T12"/>
  <c r="X12"/>
  <c r="AB12"/>
  <c r="AF12"/>
  <c r="AJ12"/>
  <c r="D13"/>
  <c r="H13"/>
  <c r="L13"/>
  <c r="P13"/>
  <c r="T13"/>
  <c r="X13"/>
  <c r="AB13"/>
  <c r="AF13"/>
  <c r="AJ13"/>
  <c r="D14"/>
  <c r="H14"/>
  <c r="L14"/>
  <c r="P14"/>
  <c r="T14"/>
  <c r="X14"/>
  <c r="AB14"/>
  <c r="AF14"/>
  <c r="AJ14"/>
  <c r="D15"/>
  <c r="H15"/>
  <c r="L15"/>
  <c r="P15"/>
  <c r="T15"/>
  <c r="X15"/>
  <c r="AB15"/>
  <c r="AF15"/>
  <c r="AJ15"/>
  <c r="D16"/>
  <c r="H16"/>
  <c r="L16"/>
  <c r="P16"/>
  <c r="T16"/>
  <c r="X16"/>
  <c r="AB16"/>
  <c r="AF16"/>
  <c r="AJ16"/>
  <c r="D17"/>
  <c r="H17"/>
  <c r="L17"/>
  <c r="P17"/>
  <c r="T17"/>
  <c r="X17"/>
  <c r="AB17"/>
  <c r="AF17"/>
  <c r="AJ17"/>
  <c r="D18"/>
  <c r="H18"/>
  <c r="L18"/>
  <c r="P18"/>
  <c r="T18"/>
  <c r="X18"/>
  <c r="AB18"/>
  <c r="AF18"/>
  <c r="AJ18"/>
  <c r="D19"/>
  <c r="H19"/>
  <c r="L19"/>
  <c r="P19"/>
  <c r="T19"/>
  <c r="X19"/>
  <c r="AB19"/>
  <c r="AF19"/>
  <c r="AJ19"/>
  <c r="D20"/>
  <c r="H20"/>
  <c r="L20"/>
  <c r="P20"/>
  <c r="T20"/>
  <c r="X20"/>
  <c r="AB20"/>
  <c r="AF20"/>
  <c r="AJ20"/>
  <c r="D21"/>
  <c r="H21"/>
  <c r="L21"/>
  <c r="P21"/>
  <c r="T21"/>
  <c r="X21"/>
  <c r="AB21"/>
  <c r="AF21"/>
  <c r="AJ21"/>
  <c r="D22"/>
  <c r="H22"/>
  <c r="L22"/>
  <c r="P22"/>
  <c r="T22"/>
  <c r="X22"/>
  <c r="AB22"/>
  <c r="AF22"/>
  <c r="AJ22"/>
  <c r="D23"/>
  <c r="H23"/>
  <c r="L23"/>
  <c r="P23"/>
  <c r="T23"/>
  <c r="X23"/>
  <c r="AB23"/>
  <c r="AF23"/>
  <c r="AJ23"/>
  <c r="D24"/>
  <c r="H24"/>
  <c r="L24"/>
  <c r="P24"/>
  <c r="T24"/>
  <c r="X24"/>
  <c r="AB24"/>
  <c r="AF24"/>
  <c r="AJ24"/>
  <c r="D25"/>
  <c r="H25"/>
  <c r="L25"/>
  <c r="P25"/>
  <c r="T25"/>
  <c r="X25"/>
  <c r="AB25"/>
  <c r="AF25"/>
  <c r="AJ25"/>
  <c r="D26"/>
  <c r="H26"/>
  <c r="L26"/>
  <c r="P26"/>
  <c r="T26"/>
  <c r="X26"/>
  <c r="AB26"/>
  <c r="AF26"/>
  <c r="AJ26"/>
  <c r="D27"/>
  <c r="H27"/>
  <c r="L27"/>
  <c r="P27"/>
  <c r="T27"/>
  <c r="X27"/>
  <c r="AB27"/>
  <c r="AF27"/>
  <c r="AJ27"/>
  <c r="D28"/>
  <c r="H28"/>
  <c r="L28"/>
  <c r="P28"/>
  <c r="T28"/>
  <c r="X28"/>
  <c r="AB28"/>
  <c r="AF28"/>
  <c r="AJ28"/>
  <c r="D29"/>
  <c r="H29"/>
  <c r="H32" s="1"/>
  <c r="L29"/>
  <c r="P29"/>
  <c r="T29"/>
  <c r="X29"/>
  <c r="X32" s="1"/>
  <c r="AB29"/>
  <c r="AF29"/>
  <c r="AJ29"/>
  <c r="B32"/>
  <c r="C32"/>
  <c r="D32"/>
  <c r="F32"/>
  <c r="G32"/>
  <c r="J32"/>
  <c r="K32"/>
  <c r="L32"/>
  <c r="N32"/>
  <c r="O32"/>
  <c r="P32"/>
  <c r="R32"/>
  <c r="S32"/>
  <c r="T32"/>
  <c r="V32"/>
  <c r="W32"/>
  <c r="Z32"/>
  <c r="AA32"/>
  <c r="AB32"/>
  <c r="AD32"/>
  <c r="AE32"/>
  <c r="AF32"/>
  <c r="AH32"/>
  <c r="AI32"/>
  <c r="AJ32"/>
  <c r="B101" i="105" l="1"/>
  <c r="G94"/>
  <c r="C101"/>
  <c r="C121"/>
  <c r="G115"/>
  <c r="C114"/>
  <c r="G111"/>
  <c r="C109"/>
  <c r="G107"/>
  <c r="C106"/>
  <c r="G103"/>
  <c r="C102"/>
  <c r="B92"/>
  <c r="B107"/>
  <c r="B120"/>
  <c r="C92"/>
  <c r="G119"/>
  <c r="C118"/>
  <c r="C110"/>
  <c r="B119"/>
  <c r="B118"/>
  <c r="B117"/>
  <c r="B116"/>
  <c r="B115"/>
  <c r="B113"/>
  <c r="B112"/>
  <c r="B111"/>
  <c r="B110"/>
  <c r="B109"/>
  <c r="B108"/>
  <c r="B106"/>
  <c r="B105"/>
  <c r="B104"/>
  <c r="B103"/>
  <c r="G121"/>
  <c r="G118"/>
  <c r="C117"/>
  <c r="G114"/>
  <c r="C113"/>
  <c r="G110"/>
  <c r="G106"/>
  <c r="C105"/>
  <c r="G102"/>
  <c r="C93"/>
  <c r="G92"/>
  <c r="B92" i="104"/>
  <c r="G93"/>
  <c r="B93"/>
  <c r="B119"/>
  <c r="B115"/>
  <c r="B111"/>
  <c r="B107"/>
  <c r="B103"/>
  <c r="B94"/>
  <c r="B114"/>
  <c r="B113"/>
  <c r="B110"/>
  <c r="B109"/>
  <c r="B106"/>
  <c r="B105"/>
  <c r="B102"/>
  <c r="B101"/>
  <c r="G92"/>
  <c r="C93"/>
  <c r="G121"/>
  <c r="C121"/>
  <c r="G120"/>
  <c r="C120"/>
  <c r="G119"/>
  <c r="C119"/>
  <c r="G118"/>
  <c r="C118"/>
  <c r="G117"/>
  <c r="C117"/>
  <c r="G116"/>
  <c r="C116"/>
  <c r="G115"/>
  <c r="C115"/>
  <c r="G114"/>
  <c r="C114"/>
  <c r="G113"/>
  <c r="C113"/>
  <c r="G112"/>
  <c r="C112"/>
  <c r="G111"/>
  <c r="C111"/>
  <c r="G110"/>
  <c r="C110"/>
  <c r="G109"/>
  <c r="C109"/>
  <c r="G108"/>
  <c r="C108"/>
  <c r="G107"/>
  <c r="C107"/>
  <c r="G106"/>
  <c r="C106"/>
  <c r="G105"/>
  <c r="C105"/>
  <c r="G104"/>
  <c r="C104"/>
  <c r="G103"/>
  <c r="C103"/>
  <c r="G102"/>
  <c r="C102"/>
  <c r="G101"/>
  <c r="C101"/>
  <c r="B118"/>
  <c r="B117"/>
  <c r="C116" i="105"/>
  <c r="C112"/>
  <c r="G105"/>
  <c r="C120"/>
  <c r="G117"/>
  <c r="G113"/>
  <c r="G109"/>
  <c r="C108"/>
  <c r="C104"/>
  <c r="G101"/>
  <c r="G93"/>
  <c r="G94" i="104"/>
  <c r="C94"/>
  <c r="X15" i="25"/>
  <c r="P10" i="24"/>
  <c r="P11"/>
  <c r="P12"/>
  <c r="P13"/>
  <c r="P14"/>
  <c r="P15"/>
  <c r="P16"/>
  <c r="P17"/>
  <c r="P18"/>
  <c r="P19"/>
  <c r="P20"/>
  <c r="P21"/>
  <c r="P22"/>
  <c r="P23"/>
  <c r="P24"/>
  <c r="P25"/>
  <c r="P26"/>
  <c r="P7"/>
  <c r="P8"/>
  <c r="P9"/>
  <c r="P6"/>
  <c r="O7"/>
  <c r="O8"/>
  <c r="O9"/>
  <c r="O6"/>
  <c r="N7"/>
  <c r="N8"/>
  <c r="N9"/>
  <c r="N6"/>
  <c r="M7"/>
  <c r="M8"/>
  <c r="M9"/>
  <c r="M6"/>
  <c r="U7"/>
  <c r="V7"/>
  <c r="W7"/>
  <c r="X7"/>
  <c r="T7"/>
  <c r="AM24"/>
  <c r="AL24"/>
  <c r="AK24"/>
  <c r="AJ24"/>
  <c r="AI24"/>
  <c r="AH24"/>
  <c r="AG24"/>
  <c r="AF24"/>
  <c r="AE24"/>
  <c r="AD24"/>
  <c r="AC24"/>
  <c r="AB24"/>
  <c r="AA24"/>
  <c r="Z24"/>
  <c r="Y24"/>
  <c r="X24"/>
  <c r="W24"/>
  <c r="V24"/>
  <c r="U24"/>
  <c r="T24"/>
  <c r="S24"/>
  <c r="AM19"/>
  <c r="AL19"/>
  <c r="AK19"/>
  <c r="AJ19"/>
  <c r="AI19"/>
  <c r="AH19"/>
  <c r="AG19"/>
  <c r="AF19"/>
  <c r="AE19"/>
  <c r="AD19"/>
  <c r="AC19"/>
  <c r="AB19"/>
  <c r="AA19"/>
  <c r="Z19"/>
  <c r="Y19"/>
  <c r="X19"/>
  <c r="W19"/>
  <c r="V19"/>
  <c r="U19"/>
  <c r="T19"/>
  <c r="S19"/>
  <c r="AM13"/>
  <c r="AL13"/>
  <c r="AK13"/>
  <c r="AJ13"/>
  <c r="AI13"/>
  <c r="AH13"/>
  <c r="AG13"/>
  <c r="AF13"/>
  <c r="AE13"/>
  <c r="AD13"/>
  <c r="AC13"/>
  <c r="AB13"/>
  <c r="AA13"/>
  <c r="Z13"/>
  <c r="Y13"/>
  <c r="X13"/>
  <c r="W13"/>
  <c r="V13"/>
  <c r="U13"/>
  <c r="T13"/>
  <c r="S13"/>
  <c r="N42" i="17"/>
  <c r="N43"/>
  <c r="B44" i="99"/>
  <c r="C44"/>
  <c r="D44"/>
  <c r="E44"/>
  <c r="F44"/>
  <c r="G44"/>
  <c r="H44"/>
  <c r="I44"/>
  <c r="J44"/>
  <c r="K44"/>
  <c r="L44"/>
  <c r="M44"/>
  <c r="B44" i="98"/>
  <c r="C44"/>
  <c r="D44"/>
  <c r="E44"/>
  <c r="F44"/>
  <c r="G44"/>
  <c r="H44"/>
  <c r="I44"/>
  <c r="J44"/>
  <c r="K44"/>
  <c r="L44"/>
  <c r="M44"/>
  <c r="B44" i="97"/>
  <c r="C44"/>
  <c r="D44"/>
  <c r="E44"/>
  <c r="F44"/>
  <c r="G44"/>
  <c r="H44"/>
  <c r="I44"/>
  <c r="J44"/>
  <c r="K44"/>
  <c r="L44"/>
  <c r="M44"/>
  <c r="B44" i="96"/>
  <c r="C44"/>
  <c r="D44"/>
  <c r="E44"/>
  <c r="F44"/>
  <c r="G44"/>
  <c r="H44"/>
  <c r="I44"/>
  <c r="J44"/>
  <c r="K44"/>
  <c r="L44"/>
  <c r="M44"/>
  <c r="B44" i="95"/>
  <c r="C44"/>
  <c r="D44"/>
  <c r="E44"/>
  <c r="F44"/>
  <c r="G44"/>
  <c r="H44"/>
  <c r="I44"/>
  <c r="J44"/>
  <c r="K44"/>
  <c r="L44"/>
  <c r="M44"/>
  <c r="B44" i="94"/>
  <c r="C44"/>
  <c r="D44"/>
  <c r="E44"/>
  <c r="F44"/>
  <c r="G44"/>
  <c r="H44"/>
  <c r="I44"/>
  <c r="J44"/>
  <c r="K44"/>
  <c r="L44"/>
  <c r="M44"/>
  <c r="B44" i="93"/>
  <c r="C44"/>
  <c r="D44"/>
  <c r="E44"/>
  <c r="F44"/>
  <c r="G44"/>
  <c r="H44"/>
  <c r="I44"/>
  <c r="J44"/>
  <c r="K44"/>
  <c r="L44"/>
  <c r="M44"/>
  <c r="B44" i="92"/>
  <c r="C44"/>
  <c r="D44"/>
  <c r="E44"/>
  <c r="F44"/>
  <c r="G44"/>
  <c r="H44"/>
  <c r="I44"/>
  <c r="J44"/>
  <c r="K44"/>
  <c r="L44"/>
  <c r="M44"/>
  <c r="B44" i="91"/>
  <c r="C44"/>
  <c r="D44"/>
  <c r="E44"/>
  <c r="F44"/>
  <c r="G44"/>
  <c r="H44"/>
  <c r="I44"/>
  <c r="J44"/>
  <c r="K44"/>
  <c r="L44"/>
  <c r="M44"/>
  <c r="E115" i="88"/>
  <c r="D115"/>
  <c r="C115"/>
  <c r="B115"/>
  <c r="U114"/>
  <c r="T114"/>
  <c r="S114"/>
  <c r="R114"/>
  <c r="P114"/>
  <c r="D114" s="1"/>
  <c r="E114"/>
  <c r="C114"/>
  <c r="B114"/>
  <c r="U113"/>
  <c r="T113"/>
  <c r="S113"/>
  <c r="R113"/>
  <c r="P113"/>
  <c r="D113" s="1"/>
  <c r="E113"/>
  <c r="C113"/>
  <c r="B113"/>
  <c r="U112"/>
  <c r="T112"/>
  <c r="S112"/>
  <c r="R112"/>
  <c r="P112"/>
  <c r="D112" s="1"/>
  <c r="E112"/>
  <c r="C112"/>
  <c r="B112"/>
  <c r="U111"/>
  <c r="T111"/>
  <c r="S111"/>
  <c r="R111"/>
  <c r="P111"/>
  <c r="D111" s="1"/>
  <c r="E111"/>
  <c r="C111"/>
  <c r="B111"/>
  <c r="U110"/>
  <c r="T110"/>
  <c r="S110"/>
  <c r="R110"/>
  <c r="P110"/>
  <c r="D110" s="1"/>
  <c r="E110"/>
  <c r="C110"/>
  <c r="B110"/>
  <c r="U109"/>
  <c r="T109"/>
  <c r="S109"/>
  <c r="R109"/>
  <c r="P109"/>
  <c r="D109" s="1"/>
  <c r="E109"/>
  <c r="C109"/>
  <c r="B109"/>
  <c r="U108"/>
  <c r="T108"/>
  <c r="S108"/>
  <c r="R108"/>
  <c r="P108"/>
  <c r="D108" s="1"/>
  <c r="E108"/>
  <c r="C108"/>
  <c r="B108"/>
  <c r="U107"/>
  <c r="T107"/>
  <c r="S107"/>
  <c r="R107"/>
  <c r="P107"/>
  <c r="D107" s="1"/>
  <c r="E107"/>
  <c r="C107"/>
  <c r="B107"/>
  <c r="U106"/>
  <c r="T106"/>
  <c r="S106"/>
  <c r="R106"/>
  <c r="P106"/>
  <c r="D106" s="1"/>
  <c r="E106"/>
  <c r="C106"/>
  <c r="B106"/>
  <c r="U105"/>
  <c r="T105"/>
  <c r="S105"/>
  <c r="R105"/>
  <c r="P105"/>
  <c r="D105" s="1"/>
  <c r="E105"/>
  <c r="C105"/>
  <c r="B105"/>
  <c r="K98"/>
  <c r="J98"/>
  <c r="I98"/>
  <c r="H98"/>
  <c r="G98"/>
  <c r="F98"/>
  <c r="E98"/>
  <c r="D98"/>
  <c r="C98"/>
  <c r="B98"/>
  <c r="K97"/>
  <c r="J97"/>
  <c r="I97"/>
  <c r="H97"/>
  <c r="G97"/>
  <c r="F97"/>
  <c r="E97"/>
  <c r="D97"/>
  <c r="C97"/>
  <c r="B97"/>
  <c r="K96"/>
  <c r="J96"/>
  <c r="I96"/>
  <c r="H96"/>
  <c r="G96"/>
  <c r="F96"/>
  <c r="E96"/>
  <c r="D96"/>
  <c r="C96"/>
  <c r="B96"/>
  <c r="K95"/>
  <c r="J95"/>
  <c r="I95"/>
  <c r="H95"/>
  <c r="G95"/>
  <c r="F95"/>
  <c r="E95"/>
  <c r="D95"/>
  <c r="C95"/>
  <c r="B95"/>
  <c r="K94"/>
  <c r="J94"/>
  <c r="I94"/>
  <c r="H94"/>
  <c r="G94"/>
  <c r="F94"/>
  <c r="E94"/>
  <c r="D94"/>
  <c r="C94"/>
  <c r="B94"/>
  <c r="K93"/>
  <c r="J93"/>
  <c r="I93"/>
  <c r="H93"/>
  <c r="G93"/>
  <c r="F93"/>
  <c r="E93"/>
  <c r="D93"/>
  <c r="C93"/>
  <c r="B93"/>
  <c r="K92"/>
  <c r="J92"/>
  <c r="I92"/>
  <c r="H92"/>
  <c r="G92"/>
  <c r="F92"/>
  <c r="E92"/>
  <c r="D92"/>
  <c r="C92"/>
  <c r="B92"/>
  <c r="K91"/>
  <c r="J91"/>
  <c r="I91"/>
  <c r="H91"/>
  <c r="G91"/>
  <c r="F91"/>
  <c r="E91"/>
  <c r="D91"/>
  <c r="C91"/>
  <c r="B91"/>
  <c r="K90"/>
  <c r="J90"/>
  <c r="I90"/>
  <c r="H90"/>
  <c r="G90"/>
  <c r="F90"/>
  <c r="E90"/>
  <c r="D90"/>
  <c r="C90"/>
  <c r="B90"/>
  <c r="K89"/>
  <c r="J89"/>
  <c r="I89"/>
  <c r="H89"/>
  <c r="G89"/>
  <c r="F89"/>
  <c r="E89"/>
  <c r="D89"/>
  <c r="C89"/>
  <c r="B89"/>
  <c r="K88"/>
  <c r="J88"/>
  <c r="I88"/>
  <c r="H88"/>
  <c r="G88"/>
  <c r="F88"/>
  <c r="E88"/>
  <c r="D88"/>
  <c r="C88"/>
  <c r="B88"/>
  <c r="E78"/>
  <c r="D78"/>
  <c r="C78"/>
  <c r="B78"/>
  <c r="E77"/>
  <c r="D77"/>
  <c r="C77"/>
  <c r="B77"/>
  <c r="E76"/>
  <c r="D76"/>
  <c r="C76"/>
  <c r="B76"/>
  <c r="E75"/>
  <c r="D75"/>
  <c r="C75"/>
  <c r="B75"/>
  <c r="E74"/>
  <c r="D74"/>
  <c r="C74"/>
  <c r="B74"/>
  <c r="E73"/>
  <c r="D73"/>
  <c r="C73"/>
  <c r="B73"/>
  <c r="E72"/>
  <c r="D72"/>
  <c r="C72"/>
  <c r="B72"/>
  <c r="E71"/>
  <c r="D71"/>
  <c r="C71"/>
  <c r="B71"/>
  <c r="E70"/>
  <c r="D70"/>
  <c r="C70"/>
  <c r="B70"/>
  <c r="E69"/>
  <c r="D69"/>
  <c r="C69"/>
  <c r="B69"/>
  <c r="E68"/>
  <c r="D68"/>
  <c r="C68"/>
  <c r="B68"/>
  <c r="B63"/>
  <c r="K60"/>
  <c r="J60"/>
  <c r="I60"/>
  <c r="H60"/>
  <c r="G60"/>
  <c r="F60"/>
  <c r="E60"/>
  <c r="D60"/>
  <c r="C60"/>
  <c r="K59"/>
  <c r="J59"/>
  <c r="I59"/>
  <c r="H59"/>
  <c r="G59"/>
  <c r="F59"/>
  <c r="E59"/>
  <c r="D59"/>
  <c r="C59"/>
  <c r="K58"/>
  <c r="J58"/>
  <c r="I58"/>
  <c r="H58"/>
  <c r="G58"/>
  <c r="F58"/>
  <c r="E58"/>
  <c r="D58"/>
  <c r="C58"/>
  <c r="K57"/>
  <c r="J57"/>
  <c r="I57"/>
  <c r="H57"/>
  <c r="G57"/>
  <c r="F57"/>
  <c r="E57"/>
  <c r="D57"/>
  <c r="C57"/>
  <c r="K56"/>
  <c r="J56"/>
  <c r="I56"/>
  <c r="H56"/>
  <c r="G56"/>
  <c r="F56"/>
  <c r="E56"/>
  <c r="D56"/>
  <c r="C56"/>
  <c r="K55"/>
  <c r="J55"/>
  <c r="I55"/>
  <c r="H55"/>
  <c r="G55"/>
  <c r="F55"/>
  <c r="E55"/>
  <c r="D55"/>
  <c r="C55"/>
  <c r="K54"/>
  <c r="J54"/>
  <c r="I54"/>
  <c r="H54"/>
  <c r="G54"/>
  <c r="F54"/>
  <c r="E54"/>
  <c r="D54"/>
  <c r="C54"/>
  <c r="K53"/>
  <c r="J53"/>
  <c r="I53"/>
  <c r="H53"/>
  <c r="G53"/>
  <c r="F53"/>
  <c r="E53"/>
  <c r="D53"/>
  <c r="C53"/>
  <c r="K52"/>
  <c r="J52"/>
  <c r="I52"/>
  <c r="H52"/>
  <c r="G52"/>
  <c r="F52"/>
  <c r="E52"/>
  <c r="D52"/>
  <c r="C52"/>
  <c r="K51"/>
  <c r="J51"/>
  <c r="I51"/>
  <c r="H51"/>
  <c r="G51"/>
  <c r="F51"/>
  <c r="E51"/>
  <c r="D51"/>
  <c r="C51"/>
  <c r="K50"/>
  <c r="J50"/>
  <c r="I50"/>
  <c r="H50"/>
  <c r="G50"/>
  <c r="F50"/>
  <c r="E50"/>
  <c r="D50"/>
  <c r="C50"/>
  <c r="E43"/>
  <c r="D43"/>
  <c r="C43"/>
  <c r="B43"/>
  <c r="E40"/>
  <c r="D40"/>
  <c r="C40"/>
  <c r="B40"/>
  <c r="I37"/>
  <c r="H37"/>
  <c r="H115" s="1"/>
  <c r="G37"/>
  <c r="G78" s="1"/>
  <c r="F37"/>
  <c r="F78" s="1"/>
  <c r="I36"/>
  <c r="H36"/>
  <c r="H77" s="1"/>
  <c r="G36"/>
  <c r="G77" s="1"/>
  <c r="F36"/>
  <c r="F77" s="1"/>
  <c r="I35"/>
  <c r="H35"/>
  <c r="H76" s="1"/>
  <c r="G35"/>
  <c r="F35"/>
  <c r="I34"/>
  <c r="H34"/>
  <c r="G34"/>
  <c r="F34"/>
  <c r="F75" s="1"/>
  <c r="I33"/>
  <c r="H33"/>
  <c r="H74" s="1"/>
  <c r="G33"/>
  <c r="F33"/>
  <c r="F74" s="1"/>
  <c r="I32"/>
  <c r="H32"/>
  <c r="H73" s="1"/>
  <c r="G32"/>
  <c r="G73" s="1"/>
  <c r="F32"/>
  <c r="F73" s="1"/>
  <c r="I31"/>
  <c r="H31"/>
  <c r="H72" s="1"/>
  <c r="G31"/>
  <c r="F31"/>
  <c r="I30"/>
  <c r="H30"/>
  <c r="G30"/>
  <c r="F30"/>
  <c r="F71" s="1"/>
  <c r="I29"/>
  <c r="H29"/>
  <c r="G29"/>
  <c r="G70" s="1"/>
  <c r="F29"/>
  <c r="F70" s="1"/>
  <c r="I28"/>
  <c r="H28"/>
  <c r="H69" s="1"/>
  <c r="G28"/>
  <c r="G69" s="1"/>
  <c r="F28"/>
  <c r="F69" s="1"/>
  <c r="I27"/>
  <c r="I40" s="1"/>
  <c r="H27"/>
  <c r="H40" s="1"/>
  <c r="G27"/>
  <c r="G40" s="1"/>
  <c r="F27"/>
  <c r="J21"/>
  <c r="I21"/>
  <c r="H21"/>
  <c r="G21"/>
  <c r="F21"/>
  <c r="E21"/>
  <c r="D21"/>
  <c r="C21"/>
  <c r="B21"/>
  <c r="J18"/>
  <c r="I18"/>
  <c r="H18"/>
  <c r="G18"/>
  <c r="F18"/>
  <c r="E18"/>
  <c r="D18"/>
  <c r="C18"/>
  <c r="B18"/>
  <c r="I114" l="1"/>
  <c r="G111"/>
  <c r="G113"/>
  <c r="I106"/>
  <c r="D101"/>
  <c r="H101"/>
  <c r="B101"/>
  <c r="F101"/>
  <c r="J101"/>
  <c r="H114"/>
  <c r="I107"/>
  <c r="I108"/>
  <c r="I109"/>
  <c r="I110"/>
  <c r="I111"/>
  <c r="I112"/>
  <c r="I113"/>
  <c r="F63"/>
  <c r="J63"/>
  <c r="E81"/>
  <c r="G114"/>
  <c r="G107"/>
  <c r="H107"/>
  <c r="H70"/>
  <c r="F105"/>
  <c r="G74"/>
  <c r="H78"/>
  <c r="H108"/>
  <c r="G108"/>
  <c r="H105"/>
  <c r="D118"/>
  <c r="I75"/>
  <c r="I105"/>
  <c r="B118"/>
  <c r="H111"/>
  <c r="H112"/>
  <c r="E63"/>
  <c r="I68"/>
  <c r="H71"/>
  <c r="I72"/>
  <c r="H75"/>
  <c r="I76"/>
  <c r="E118"/>
  <c r="G109"/>
  <c r="G112"/>
  <c r="G43"/>
  <c r="D63"/>
  <c r="H63"/>
  <c r="C81"/>
  <c r="H68"/>
  <c r="I69"/>
  <c r="G71"/>
  <c r="I73"/>
  <c r="G75"/>
  <c r="I77"/>
  <c r="H106"/>
  <c r="G110"/>
  <c r="H113"/>
  <c r="G115"/>
  <c r="I43"/>
  <c r="I71"/>
  <c r="I63"/>
  <c r="D81"/>
  <c r="H110"/>
  <c r="F109"/>
  <c r="F113"/>
  <c r="C63"/>
  <c r="G63"/>
  <c r="K63"/>
  <c r="B81"/>
  <c r="G68"/>
  <c r="I70"/>
  <c r="G72"/>
  <c r="I74"/>
  <c r="G76"/>
  <c r="I78"/>
  <c r="E101"/>
  <c r="I101"/>
  <c r="C101"/>
  <c r="G101"/>
  <c r="K101"/>
  <c r="G106"/>
  <c r="C118"/>
  <c r="H109"/>
  <c r="F40"/>
  <c r="F43"/>
  <c r="F111"/>
  <c r="F115"/>
  <c r="H43"/>
  <c r="G105"/>
  <c r="F106"/>
  <c r="F110"/>
  <c r="F114"/>
  <c r="I115"/>
  <c r="F108"/>
  <c r="F112"/>
  <c r="F107"/>
  <c r="F68"/>
  <c r="F72"/>
  <c r="F76"/>
  <c r="I118" l="1"/>
  <c r="F118"/>
  <c r="H118"/>
  <c r="F81"/>
  <c r="G118"/>
  <c r="G81"/>
  <c r="H81"/>
  <c r="I81"/>
  <c r="C4" i="80" l="1"/>
  <c r="D4"/>
  <c r="E4"/>
  <c r="F4"/>
  <c r="G4"/>
  <c r="H4"/>
  <c r="I4"/>
  <c r="J4"/>
  <c r="K4"/>
  <c r="L4"/>
  <c r="M4"/>
  <c r="C5"/>
  <c r="D5"/>
  <c r="E5"/>
  <c r="F5"/>
  <c r="G5"/>
  <c r="H5"/>
  <c r="I5"/>
  <c r="J5"/>
  <c r="K5"/>
  <c r="L5"/>
  <c r="M5"/>
  <c r="C6"/>
  <c r="D6"/>
  <c r="E6"/>
  <c r="F6"/>
  <c r="G6"/>
  <c r="H6"/>
  <c r="I6"/>
  <c r="J6"/>
  <c r="K6"/>
  <c r="L6"/>
  <c r="M6"/>
  <c r="C7"/>
  <c r="D7"/>
  <c r="E7"/>
  <c r="F7"/>
  <c r="G7"/>
  <c r="H7"/>
  <c r="I7"/>
  <c r="J7"/>
  <c r="K7"/>
  <c r="L7"/>
  <c r="M7"/>
  <c r="C8"/>
  <c r="D8"/>
  <c r="E8"/>
  <c r="F8"/>
  <c r="G8"/>
  <c r="H8"/>
  <c r="I8"/>
  <c r="J8"/>
  <c r="K8"/>
  <c r="L8"/>
  <c r="M8"/>
  <c r="C9"/>
  <c r="D9"/>
  <c r="E9"/>
  <c r="F9"/>
  <c r="G9"/>
  <c r="H9"/>
  <c r="I9"/>
  <c r="J9"/>
  <c r="K9"/>
  <c r="L9"/>
  <c r="M9"/>
  <c r="C10"/>
  <c r="D10"/>
  <c r="E10"/>
  <c r="F10"/>
  <c r="G10"/>
  <c r="H10"/>
  <c r="I10"/>
  <c r="J10"/>
  <c r="K10"/>
  <c r="L10"/>
  <c r="M10"/>
  <c r="C11"/>
  <c r="D11"/>
  <c r="E11"/>
  <c r="F11"/>
  <c r="G11"/>
  <c r="H11"/>
  <c r="I11"/>
  <c r="J11"/>
  <c r="K11"/>
  <c r="L11"/>
  <c r="M11"/>
  <c r="C12"/>
  <c r="G12"/>
  <c r="H12"/>
  <c r="I12"/>
  <c r="J12"/>
  <c r="K12"/>
  <c r="L12"/>
  <c r="M12"/>
  <c r="C13"/>
  <c r="D13"/>
  <c r="E13"/>
  <c r="F13"/>
  <c r="G13"/>
  <c r="H13"/>
  <c r="I13"/>
  <c r="J13"/>
  <c r="K13"/>
  <c r="L13"/>
  <c r="M13"/>
  <c r="C14"/>
  <c r="D14"/>
  <c r="E14"/>
  <c r="F14"/>
  <c r="G14"/>
  <c r="H14"/>
  <c r="I14"/>
  <c r="J14"/>
  <c r="K14"/>
  <c r="L14"/>
  <c r="M14"/>
  <c r="C15"/>
  <c r="D15"/>
  <c r="E15"/>
  <c r="F15"/>
  <c r="G15"/>
  <c r="H15"/>
  <c r="I15"/>
  <c r="J15"/>
  <c r="K15"/>
  <c r="L15"/>
  <c r="M15"/>
  <c r="C16"/>
  <c r="D16"/>
  <c r="E16"/>
  <c r="F16"/>
  <c r="G16"/>
  <c r="H16"/>
  <c r="I16"/>
  <c r="J16"/>
  <c r="K16"/>
  <c r="L16"/>
  <c r="M16"/>
  <c r="C17"/>
  <c r="D17"/>
  <c r="E17"/>
  <c r="F17"/>
  <c r="G17"/>
  <c r="H17"/>
  <c r="I17"/>
  <c r="J17"/>
  <c r="K17"/>
  <c r="L17"/>
  <c r="M17"/>
  <c r="C18"/>
  <c r="D18"/>
  <c r="E18"/>
  <c r="F18"/>
  <c r="G18"/>
  <c r="H18"/>
  <c r="I18"/>
  <c r="J18"/>
  <c r="K18"/>
  <c r="L18"/>
  <c r="M18"/>
  <c r="C19"/>
  <c r="D19"/>
  <c r="E19"/>
  <c r="F19"/>
  <c r="G19"/>
  <c r="H19"/>
  <c r="I19"/>
  <c r="J19"/>
  <c r="K19"/>
  <c r="L19"/>
  <c r="M19"/>
  <c r="C20"/>
  <c r="D20"/>
  <c r="E20"/>
  <c r="F20"/>
  <c r="G20"/>
  <c r="H20"/>
  <c r="I20"/>
  <c r="J20"/>
  <c r="K20"/>
  <c r="L20"/>
  <c r="M20"/>
  <c r="C21"/>
  <c r="D21"/>
  <c r="E21"/>
  <c r="F21"/>
  <c r="G21"/>
  <c r="H21"/>
  <c r="I21"/>
  <c r="J21"/>
  <c r="K21"/>
  <c r="L21"/>
  <c r="M21"/>
  <c r="C4" i="79"/>
  <c r="D4"/>
  <c r="E4"/>
  <c r="F4"/>
  <c r="G4"/>
  <c r="H4"/>
  <c r="I4"/>
  <c r="J4"/>
  <c r="K4"/>
  <c r="L4"/>
  <c r="M4"/>
  <c r="C5"/>
  <c r="D5"/>
  <c r="E5"/>
  <c r="F5"/>
  <c r="G5"/>
  <c r="H5"/>
  <c r="I5"/>
  <c r="J5"/>
  <c r="K5"/>
  <c r="L5"/>
  <c r="M5"/>
  <c r="C6"/>
  <c r="D6"/>
  <c r="E6"/>
  <c r="F6"/>
  <c r="G6"/>
  <c r="H6"/>
  <c r="I6"/>
  <c r="J6"/>
  <c r="K6"/>
  <c r="L6"/>
  <c r="M6"/>
  <c r="C7"/>
  <c r="D7"/>
  <c r="E7"/>
  <c r="F7"/>
  <c r="G7"/>
  <c r="H7"/>
  <c r="I7"/>
  <c r="J7"/>
  <c r="K7"/>
  <c r="L7"/>
  <c r="M7"/>
  <c r="C8"/>
  <c r="D8"/>
  <c r="E8"/>
  <c r="F8"/>
  <c r="G8"/>
  <c r="H8"/>
  <c r="I8"/>
  <c r="J8"/>
  <c r="K8"/>
  <c r="L8"/>
  <c r="M8"/>
  <c r="C9"/>
  <c r="D9"/>
  <c r="E9"/>
  <c r="F9"/>
  <c r="G9"/>
  <c r="H9"/>
  <c r="I9"/>
  <c r="J9"/>
  <c r="K9"/>
  <c r="L9"/>
  <c r="M9"/>
  <c r="C10"/>
  <c r="D10"/>
  <c r="E10"/>
  <c r="F10"/>
  <c r="G10"/>
  <c r="H10"/>
  <c r="I10"/>
  <c r="J10"/>
  <c r="K10"/>
  <c r="L10"/>
  <c r="M10"/>
  <c r="C11"/>
  <c r="D11"/>
  <c r="E11"/>
  <c r="F11"/>
  <c r="G11"/>
  <c r="H11"/>
  <c r="I11"/>
  <c r="J11"/>
  <c r="K11"/>
  <c r="L11"/>
  <c r="M11"/>
  <c r="C12"/>
  <c r="G12"/>
  <c r="H12"/>
  <c r="I12"/>
  <c r="J12"/>
  <c r="K12"/>
  <c r="L12"/>
  <c r="M12"/>
  <c r="C13"/>
  <c r="D13"/>
  <c r="E13"/>
  <c r="F13"/>
  <c r="G13"/>
  <c r="H13"/>
  <c r="I13"/>
  <c r="J13"/>
  <c r="K13"/>
  <c r="L13"/>
  <c r="M13"/>
  <c r="C14"/>
  <c r="D14"/>
  <c r="E14"/>
  <c r="F14"/>
  <c r="G14"/>
  <c r="H14"/>
  <c r="I14"/>
  <c r="J14"/>
  <c r="K14"/>
  <c r="L14"/>
  <c r="M14"/>
  <c r="C15"/>
  <c r="D15"/>
  <c r="E15"/>
  <c r="F15"/>
  <c r="G15"/>
  <c r="H15"/>
  <c r="I15"/>
  <c r="J15"/>
  <c r="K15"/>
  <c r="L15"/>
  <c r="M15"/>
  <c r="C16"/>
  <c r="D16"/>
  <c r="E16"/>
  <c r="F16"/>
  <c r="G16"/>
  <c r="H16"/>
  <c r="I16"/>
  <c r="J16"/>
  <c r="K16"/>
  <c r="L16"/>
  <c r="M16"/>
  <c r="C17"/>
  <c r="D17"/>
  <c r="E17"/>
  <c r="F17"/>
  <c r="G17"/>
  <c r="H17"/>
  <c r="I17"/>
  <c r="J17"/>
  <c r="K17"/>
  <c r="L17"/>
  <c r="M17"/>
  <c r="C18"/>
  <c r="D18"/>
  <c r="E18"/>
  <c r="F18"/>
  <c r="G18"/>
  <c r="H18"/>
  <c r="I18"/>
  <c r="J18"/>
  <c r="K18"/>
  <c r="L18"/>
  <c r="M18"/>
  <c r="C19"/>
  <c r="D19"/>
  <c r="E19"/>
  <c r="F19"/>
  <c r="G19"/>
  <c r="H19"/>
  <c r="I19"/>
  <c r="J19"/>
  <c r="K19"/>
  <c r="L19"/>
  <c r="M19"/>
  <c r="C20"/>
  <c r="D20"/>
  <c r="E20"/>
  <c r="F20"/>
  <c r="G20"/>
  <c r="H20"/>
  <c r="I20"/>
  <c r="J20"/>
  <c r="K20"/>
  <c r="L20"/>
  <c r="M20"/>
  <c r="C21"/>
  <c r="D21"/>
  <c r="E21"/>
  <c r="F21"/>
  <c r="G21"/>
  <c r="H21"/>
  <c r="I21"/>
  <c r="J21"/>
  <c r="K21"/>
  <c r="L21"/>
  <c r="M21"/>
  <c r="B89" i="19"/>
  <c r="C89"/>
  <c r="D89"/>
  <c r="E89"/>
  <c r="F89"/>
  <c r="G89"/>
  <c r="H89"/>
  <c r="I89"/>
  <c r="J89"/>
  <c r="K89"/>
  <c r="L89"/>
  <c r="M89"/>
  <c r="N89"/>
  <c r="B90"/>
  <c r="C90"/>
  <c r="D90"/>
  <c r="E90"/>
  <c r="F90"/>
  <c r="G90"/>
  <c r="H90"/>
  <c r="I90"/>
  <c r="J90"/>
  <c r="K90"/>
  <c r="L90"/>
  <c r="M90"/>
  <c r="N90"/>
  <c r="O90"/>
  <c r="B91"/>
  <c r="C91"/>
  <c r="D91"/>
  <c r="E91"/>
  <c r="F91"/>
  <c r="G91"/>
  <c r="H91"/>
  <c r="I91"/>
  <c r="J91"/>
  <c r="K91"/>
  <c r="L91"/>
  <c r="M91"/>
  <c r="N91"/>
  <c r="O91"/>
  <c r="P91"/>
  <c r="B92"/>
  <c r="C92"/>
  <c r="D92"/>
  <c r="E92"/>
  <c r="F92"/>
  <c r="G92"/>
  <c r="H92"/>
  <c r="I92"/>
  <c r="J92"/>
  <c r="K92"/>
  <c r="L92"/>
  <c r="M92"/>
  <c r="N92"/>
  <c r="O92"/>
  <c r="F93"/>
  <c r="G93"/>
  <c r="H93"/>
  <c r="I93"/>
  <c r="J93"/>
  <c r="K93"/>
  <c r="L93"/>
  <c r="M93"/>
  <c r="N93"/>
  <c r="O93"/>
  <c r="P93"/>
  <c r="F94"/>
  <c r="G94"/>
  <c r="H94"/>
  <c r="I94"/>
  <c r="J94"/>
  <c r="K94"/>
  <c r="L94"/>
  <c r="M94"/>
  <c r="N94"/>
  <c r="O94"/>
  <c r="P94"/>
  <c r="B95"/>
  <c r="C95"/>
  <c r="D95"/>
  <c r="E95"/>
  <c r="F95"/>
  <c r="G95"/>
  <c r="H95"/>
  <c r="I95"/>
  <c r="J95"/>
  <c r="K95"/>
  <c r="L95"/>
  <c r="M95"/>
  <c r="N95"/>
  <c r="O95"/>
  <c r="P95"/>
  <c r="J96"/>
  <c r="K96"/>
  <c r="L96"/>
  <c r="M96"/>
  <c r="N96"/>
  <c r="O96"/>
  <c r="P96"/>
  <c r="B97"/>
  <c r="C97"/>
  <c r="D97"/>
  <c r="E97"/>
  <c r="F97"/>
  <c r="G97"/>
  <c r="H97"/>
  <c r="I97"/>
  <c r="J97"/>
  <c r="K97"/>
  <c r="L97"/>
  <c r="M97"/>
  <c r="B98"/>
  <c r="C98"/>
  <c r="D98"/>
  <c r="E98"/>
  <c r="F98"/>
  <c r="G98"/>
  <c r="H98"/>
  <c r="I98"/>
  <c r="J98"/>
  <c r="K98"/>
  <c r="L98"/>
  <c r="M98"/>
  <c r="N98"/>
  <c r="O98"/>
  <c r="P98"/>
  <c r="B99"/>
  <c r="C99"/>
  <c r="D99"/>
  <c r="E99"/>
  <c r="F99"/>
  <c r="G99"/>
  <c r="H99"/>
  <c r="I99"/>
  <c r="J99"/>
  <c r="K99"/>
  <c r="L99"/>
  <c r="M99"/>
  <c r="N99"/>
  <c r="O99"/>
  <c r="P99"/>
  <c r="B100"/>
  <c r="C100"/>
  <c r="D100"/>
  <c r="E100"/>
  <c r="F100"/>
  <c r="G100"/>
  <c r="H100"/>
  <c r="I100"/>
  <c r="J100"/>
  <c r="K100"/>
  <c r="L100"/>
  <c r="M100"/>
  <c r="N100"/>
  <c r="O100"/>
  <c r="P100"/>
  <c r="B101"/>
  <c r="C101"/>
  <c r="D101"/>
  <c r="E101"/>
  <c r="F101"/>
  <c r="G101"/>
  <c r="H101"/>
  <c r="I101"/>
  <c r="J101"/>
  <c r="K101"/>
  <c r="L101"/>
  <c r="M101"/>
  <c r="N101"/>
  <c r="O101"/>
  <c r="B106"/>
  <c r="B122" s="1"/>
  <c r="C106"/>
  <c r="C122" s="1"/>
  <c r="D106"/>
  <c r="E106"/>
  <c r="F106"/>
  <c r="F122" s="1"/>
  <c r="G106"/>
  <c r="G122" s="1"/>
  <c r="H106"/>
  <c r="H122" s="1"/>
  <c r="I106"/>
  <c r="I122" s="1"/>
  <c r="J106"/>
  <c r="J122" s="1"/>
  <c r="K106"/>
  <c r="K122" s="1"/>
  <c r="L106"/>
  <c r="M106"/>
  <c r="M122" s="1"/>
  <c r="N106"/>
  <c r="N122" s="1"/>
  <c r="O106"/>
  <c r="O122" s="1"/>
  <c r="P106"/>
  <c r="P122" s="1"/>
  <c r="A107"/>
  <c r="A123" s="1"/>
  <c r="A108"/>
  <c r="A124" s="1"/>
  <c r="B108"/>
  <c r="C108"/>
  <c r="D108"/>
  <c r="E108"/>
  <c r="F108"/>
  <c r="G108"/>
  <c r="H108"/>
  <c r="I108"/>
  <c r="J108"/>
  <c r="K108"/>
  <c r="L108"/>
  <c r="M108"/>
  <c r="N108"/>
  <c r="O108"/>
  <c r="A109"/>
  <c r="A125" s="1"/>
  <c r="B109"/>
  <c r="C109"/>
  <c r="D109"/>
  <c r="E109"/>
  <c r="F109"/>
  <c r="G109"/>
  <c r="H109"/>
  <c r="I109"/>
  <c r="J109"/>
  <c r="K109"/>
  <c r="L109"/>
  <c r="M109"/>
  <c r="N109"/>
  <c r="O109"/>
  <c r="P109"/>
  <c r="A110"/>
  <c r="A126" s="1"/>
  <c r="B110"/>
  <c r="C110"/>
  <c r="D110"/>
  <c r="E110"/>
  <c r="F110"/>
  <c r="G110"/>
  <c r="H110"/>
  <c r="I110"/>
  <c r="J110"/>
  <c r="K110"/>
  <c r="L110"/>
  <c r="M110"/>
  <c r="N110"/>
  <c r="O110"/>
  <c r="A111"/>
  <c r="A127" s="1"/>
  <c r="F111"/>
  <c r="G111"/>
  <c r="H111"/>
  <c r="I111"/>
  <c r="J111"/>
  <c r="K111"/>
  <c r="L111"/>
  <c r="M111"/>
  <c r="N111"/>
  <c r="O111"/>
  <c r="P111"/>
  <c r="A112"/>
  <c r="A128" s="1"/>
  <c r="F112"/>
  <c r="G112"/>
  <c r="H112"/>
  <c r="I112"/>
  <c r="J112"/>
  <c r="K112"/>
  <c r="L112"/>
  <c r="M112"/>
  <c r="N112"/>
  <c r="O112"/>
  <c r="P112"/>
  <c r="A113"/>
  <c r="A129" s="1"/>
  <c r="B113"/>
  <c r="C113"/>
  <c r="D113"/>
  <c r="E113"/>
  <c r="F113"/>
  <c r="G113"/>
  <c r="H113"/>
  <c r="I113"/>
  <c r="J113"/>
  <c r="K113"/>
  <c r="L113"/>
  <c r="M113"/>
  <c r="N113"/>
  <c r="O113"/>
  <c r="P113"/>
  <c r="A114"/>
  <c r="A130" s="1"/>
  <c r="J114"/>
  <c r="K114"/>
  <c r="L114"/>
  <c r="M114"/>
  <c r="N114"/>
  <c r="O114"/>
  <c r="P114"/>
  <c r="A115"/>
  <c r="A131" s="1"/>
  <c r="B115"/>
  <c r="C115"/>
  <c r="D115"/>
  <c r="E115"/>
  <c r="F115"/>
  <c r="G115"/>
  <c r="H115"/>
  <c r="I115"/>
  <c r="J115"/>
  <c r="K115"/>
  <c r="L115"/>
  <c r="M115"/>
  <c r="A116"/>
  <c r="A132" s="1"/>
  <c r="B116"/>
  <c r="C116"/>
  <c r="D116"/>
  <c r="E116"/>
  <c r="F116"/>
  <c r="G116"/>
  <c r="H116"/>
  <c r="I116"/>
  <c r="J116"/>
  <c r="K116"/>
  <c r="L116"/>
  <c r="M116"/>
  <c r="N116"/>
  <c r="O116"/>
  <c r="P116"/>
  <c r="A117"/>
  <c r="A133" s="1"/>
  <c r="B117"/>
  <c r="C117"/>
  <c r="D117"/>
  <c r="E117"/>
  <c r="F117"/>
  <c r="G117"/>
  <c r="H117"/>
  <c r="I117"/>
  <c r="J117"/>
  <c r="K117"/>
  <c r="L117"/>
  <c r="M117"/>
  <c r="N117"/>
  <c r="O117"/>
  <c r="P117"/>
  <c r="A118"/>
  <c r="A134" s="1"/>
  <c r="B118"/>
  <c r="C118"/>
  <c r="D118"/>
  <c r="E118"/>
  <c r="F118"/>
  <c r="G118"/>
  <c r="H118"/>
  <c r="I118"/>
  <c r="J118"/>
  <c r="K118"/>
  <c r="L118"/>
  <c r="M118"/>
  <c r="N118"/>
  <c r="O118"/>
  <c r="P118"/>
  <c r="A119"/>
  <c r="A135" s="1"/>
  <c r="B119"/>
  <c r="C119"/>
  <c r="D119"/>
  <c r="E119"/>
  <c r="F119"/>
  <c r="G119"/>
  <c r="H119"/>
  <c r="I119"/>
  <c r="J119"/>
  <c r="K119"/>
  <c r="L119"/>
  <c r="M119"/>
  <c r="N119"/>
  <c r="O119"/>
  <c r="D122"/>
  <c r="E122"/>
  <c r="L122"/>
  <c r="B124"/>
  <c r="C124"/>
  <c r="D124"/>
  <c r="E124"/>
  <c r="F124"/>
  <c r="G124"/>
  <c r="H124"/>
  <c r="I124"/>
  <c r="J124"/>
  <c r="K124"/>
  <c r="L124"/>
  <c r="M124"/>
  <c r="N124"/>
  <c r="O124"/>
  <c r="B125"/>
  <c r="C125"/>
  <c r="D125"/>
  <c r="E125"/>
  <c r="F125"/>
  <c r="G125"/>
  <c r="H125"/>
  <c r="I125"/>
  <c r="J125"/>
  <c r="K125"/>
  <c r="L125"/>
  <c r="M125"/>
  <c r="N125"/>
  <c r="O125"/>
  <c r="P125"/>
  <c r="B126"/>
  <c r="C126"/>
  <c r="D126"/>
  <c r="E126"/>
  <c r="F126"/>
  <c r="G126"/>
  <c r="H126"/>
  <c r="I126"/>
  <c r="J126"/>
  <c r="K126"/>
  <c r="L126"/>
  <c r="M126"/>
  <c r="N126"/>
  <c r="O126"/>
  <c r="F127"/>
  <c r="G127"/>
  <c r="H127"/>
  <c r="I127"/>
  <c r="J127"/>
  <c r="K127"/>
  <c r="L127"/>
  <c r="M127"/>
  <c r="N127"/>
  <c r="O127"/>
  <c r="P127"/>
  <c r="F128"/>
  <c r="G128"/>
  <c r="H128"/>
  <c r="I128"/>
  <c r="J128"/>
  <c r="K128"/>
  <c r="L128"/>
  <c r="M128"/>
  <c r="N128"/>
  <c r="O128"/>
  <c r="P128"/>
  <c r="B129"/>
  <c r="C129"/>
  <c r="D129"/>
  <c r="E129"/>
  <c r="F129"/>
  <c r="G129"/>
  <c r="H129"/>
  <c r="I129"/>
  <c r="J129"/>
  <c r="K129"/>
  <c r="L129"/>
  <c r="M129"/>
  <c r="N129"/>
  <c r="O129"/>
  <c r="P129"/>
  <c r="J130"/>
  <c r="K130"/>
  <c r="L130"/>
  <c r="M130"/>
  <c r="N130"/>
  <c r="O130"/>
  <c r="P130"/>
  <c r="B131"/>
  <c r="C131"/>
  <c r="D131"/>
  <c r="E131"/>
  <c r="F131"/>
  <c r="G131"/>
  <c r="H131"/>
  <c r="I131"/>
  <c r="J131"/>
  <c r="K131"/>
  <c r="L131"/>
  <c r="M131"/>
  <c r="B132"/>
  <c r="C132"/>
  <c r="D132"/>
  <c r="E132"/>
  <c r="F132"/>
  <c r="G132"/>
  <c r="H132"/>
  <c r="I132"/>
  <c r="J132"/>
  <c r="K132"/>
  <c r="L132"/>
  <c r="M132"/>
  <c r="N132"/>
  <c r="O132"/>
  <c r="P132"/>
  <c r="B133"/>
  <c r="C133"/>
  <c r="D133"/>
  <c r="E133"/>
  <c r="F133"/>
  <c r="G133"/>
  <c r="H133"/>
  <c r="I133"/>
  <c r="J133"/>
  <c r="K133"/>
  <c r="L133"/>
  <c r="M133"/>
  <c r="N133"/>
  <c r="O133"/>
  <c r="P133"/>
  <c r="B134"/>
  <c r="C134"/>
  <c r="D134"/>
  <c r="E134"/>
  <c r="F134"/>
  <c r="G134"/>
  <c r="H134"/>
  <c r="I134"/>
  <c r="J134"/>
  <c r="K134"/>
  <c r="L134"/>
  <c r="M134"/>
  <c r="N134"/>
  <c r="O134"/>
  <c r="P134"/>
  <c r="B135"/>
  <c r="C135"/>
  <c r="D135"/>
  <c r="E135"/>
  <c r="F135"/>
  <c r="G135"/>
  <c r="H135"/>
  <c r="I135"/>
  <c r="J135"/>
  <c r="K135"/>
  <c r="L135"/>
  <c r="M135"/>
  <c r="N135"/>
  <c r="O135"/>
  <c r="J32" i="33"/>
  <c r="E46" i="16"/>
  <c r="AD49"/>
  <c r="AD50"/>
  <c r="AD51"/>
  <c r="AD52"/>
  <c r="E44" l="1"/>
  <c r="E45"/>
  <c r="S53" i="29"/>
  <c r="X14" i="25" l="1"/>
  <c r="X13"/>
  <c r="X12"/>
  <c r="X11"/>
  <c r="X10"/>
  <c r="X9"/>
  <c r="X8"/>
  <c r="X7"/>
  <c r="X6"/>
  <c r="X5"/>
  <c r="W18" i="21"/>
  <c r="W17"/>
  <c r="W16"/>
  <c r="W15"/>
  <c r="W14"/>
  <c r="W13"/>
  <c r="W12"/>
  <c r="W11"/>
  <c r="W10"/>
  <c r="W9"/>
  <c r="W8"/>
  <c r="W7"/>
  <c r="W6"/>
  <c r="W5"/>
  <c r="H27" i="67" l="1"/>
  <c r="G27"/>
  <c r="E27"/>
  <c r="C27"/>
  <c r="B27"/>
  <c r="H26"/>
  <c r="G26"/>
  <c r="E26"/>
  <c r="C26"/>
  <c r="B26"/>
  <c r="F26" s="1"/>
  <c r="H25"/>
  <c r="G25"/>
  <c r="E25"/>
  <c r="C25"/>
  <c r="B25"/>
  <c r="H24"/>
  <c r="G24"/>
  <c r="I24" s="1"/>
  <c r="E24"/>
  <c r="C24"/>
  <c r="B24"/>
  <c r="H23"/>
  <c r="G23"/>
  <c r="E23"/>
  <c r="C23"/>
  <c r="B23"/>
  <c r="F23" s="1"/>
  <c r="H22"/>
  <c r="G22"/>
  <c r="E22"/>
  <c r="C22"/>
  <c r="B22"/>
  <c r="F22" s="1"/>
  <c r="H21"/>
  <c r="G21"/>
  <c r="E21"/>
  <c r="C21"/>
  <c r="B21"/>
  <c r="H20"/>
  <c r="G20"/>
  <c r="I20" s="1"/>
  <c r="E20"/>
  <c r="C20"/>
  <c r="B20"/>
  <c r="H19"/>
  <c r="G19"/>
  <c r="E19"/>
  <c r="C19"/>
  <c r="B19"/>
  <c r="F19" s="1"/>
  <c r="H18"/>
  <c r="G18"/>
  <c r="E18"/>
  <c r="C18"/>
  <c r="B18"/>
  <c r="H17"/>
  <c r="G17"/>
  <c r="E17"/>
  <c r="C17"/>
  <c r="B17"/>
  <c r="H16"/>
  <c r="G16"/>
  <c r="I16" s="1"/>
  <c r="E16"/>
  <c r="C16"/>
  <c r="B16"/>
  <c r="H15"/>
  <c r="G15"/>
  <c r="E15"/>
  <c r="C15"/>
  <c r="B15"/>
  <c r="F15" s="1"/>
  <c r="H14"/>
  <c r="G14"/>
  <c r="E14"/>
  <c r="C14"/>
  <c r="B14"/>
  <c r="F14" s="1"/>
  <c r="H13"/>
  <c r="G13"/>
  <c r="E13"/>
  <c r="C13"/>
  <c r="B13"/>
  <c r="H12"/>
  <c r="G12"/>
  <c r="I12" s="1"/>
  <c r="E12"/>
  <c r="C12"/>
  <c r="B12"/>
  <c r="H11"/>
  <c r="G11"/>
  <c r="E11"/>
  <c r="C11"/>
  <c r="B11"/>
  <c r="F11" s="1"/>
  <c r="H10"/>
  <c r="G10"/>
  <c r="E10"/>
  <c r="C10"/>
  <c r="B10"/>
  <c r="F10" s="1"/>
  <c r="H9"/>
  <c r="G9"/>
  <c r="E9"/>
  <c r="C9"/>
  <c r="B9"/>
  <c r="H8"/>
  <c r="G8"/>
  <c r="I8" s="1"/>
  <c r="E8"/>
  <c r="C8"/>
  <c r="B8"/>
  <c r="H7"/>
  <c r="G7"/>
  <c r="E7"/>
  <c r="C7"/>
  <c r="B7"/>
  <c r="F7" s="1"/>
  <c r="H6"/>
  <c r="G6"/>
  <c r="E6"/>
  <c r="C6"/>
  <c r="B6"/>
  <c r="F6" s="1"/>
  <c r="H5"/>
  <c r="G5"/>
  <c r="I5" s="1"/>
  <c r="E5"/>
  <c r="C5"/>
  <c r="B5"/>
  <c r="H27" i="66"/>
  <c r="G27"/>
  <c r="E27"/>
  <c r="C27"/>
  <c r="B27"/>
  <c r="H26"/>
  <c r="G26"/>
  <c r="E26"/>
  <c r="C26"/>
  <c r="B26"/>
  <c r="F26" s="1"/>
  <c r="H25"/>
  <c r="G25"/>
  <c r="E25"/>
  <c r="C25"/>
  <c r="B25"/>
  <c r="H24"/>
  <c r="G24"/>
  <c r="E24"/>
  <c r="C24"/>
  <c r="B24"/>
  <c r="H23"/>
  <c r="G23"/>
  <c r="E23"/>
  <c r="C23"/>
  <c r="B23"/>
  <c r="H22"/>
  <c r="G22"/>
  <c r="E22"/>
  <c r="C22"/>
  <c r="B22"/>
  <c r="F22" s="1"/>
  <c r="H21"/>
  <c r="G21"/>
  <c r="E21"/>
  <c r="C21"/>
  <c r="B21"/>
  <c r="H20"/>
  <c r="G20"/>
  <c r="E20"/>
  <c r="C20"/>
  <c r="B20"/>
  <c r="H19"/>
  <c r="G19"/>
  <c r="E19"/>
  <c r="C19"/>
  <c r="B19"/>
  <c r="H18"/>
  <c r="G18"/>
  <c r="E18"/>
  <c r="C18"/>
  <c r="B18"/>
  <c r="H17"/>
  <c r="G17"/>
  <c r="E17"/>
  <c r="C17"/>
  <c r="B17"/>
  <c r="H16"/>
  <c r="G16"/>
  <c r="I16" s="1"/>
  <c r="E16"/>
  <c r="C16"/>
  <c r="B16"/>
  <c r="H15"/>
  <c r="G15"/>
  <c r="E15"/>
  <c r="C15"/>
  <c r="B15"/>
  <c r="H14"/>
  <c r="G14"/>
  <c r="E14"/>
  <c r="C14"/>
  <c r="B14"/>
  <c r="F14" s="1"/>
  <c r="H13"/>
  <c r="G13"/>
  <c r="E13"/>
  <c r="C13"/>
  <c r="B13"/>
  <c r="H12"/>
  <c r="G12"/>
  <c r="I12" s="1"/>
  <c r="E12"/>
  <c r="C12"/>
  <c r="B12"/>
  <c r="H11"/>
  <c r="G11"/>
  <c r="E11"/>
  <c r="C11"/>
  <c r="B11"/>
  <c r="H10"/>
  <c r="G10"/>
  <c r="E10"/>
  <c r="C10"/>
  <c r="B10"/>
  <c r="F10" s="1"/>
  <c r="H9"/>
  <c r="G9"/>
  <c r="E9"/>
  <c r="C9"/>
  <c r="B9"/>
  <c r="H8"/>
  <c r="G8"/>
  <c r="I8" s="1"/>
  <c r="E8"/>
  <c r="C8"/>
  <c r="B8"/>
  <c r="H7"/>
  <c r="G7"/>
  <c r="E7"/>
  <c r="C7"/>
  <c r="B7"/>
  <c r="H6"/>
  <c r="G6"/>
  <c r="E6"/>
  <c r="C6"/>
  <c r="B6"/>
  <c r="F6" s="1"/>
  <c r="H5"/>
  <c r="G5"/>
  <c r="E5"/>
  <c r="C5"/>
  <c r="B5"/>
  <c r="I17" i="67" l="1"/>
  <c r="I11" i="66"/>
  <c r="I15"/>
  <c r="I19"/>
  <c r="I23"/>
  <c r="F9"/>
  <c r="F17"/>
  <c r="F21"/>
  <c r="F25"/>
  <c r="I7"/>
  <c r="F5"/>
  <c r="I10"/>
  <c r="I14"/>
  <c r="I22"/>
  <c r="I7" i="67"/>
  <c r="I19"/>
  <c r="I5" i="66"/>
  <c r="F8"/>
  <c r="I9"/>
  <c r="F12"/>
  <c r="F16"/>
  <c r="I17"/>
  <c r="F20"/>
  <c r="I21"/>
  <c r="F24"/>
  <c r="I25"/>
  <c r="F5" i="67"/>
  <c r="I6"/>
  <c r="F9"/>
  <c r="I10"/>
  <c r="I14"/>
  <c r="F17"/>
  <c r="F21"/>
  <c r="I22"/>
  <c r="F25"/>
  <c r="I26"/>
  <c r="I11"/>
  <c r="I15"/>
  <c r="F7" i="66"/>
  <c r="F11"/>
  <c r="F15"/>
  <c r="F19"/>
  <c r="I20"/>
  <c r="F23"/>
  <c r="F8" i="67"/>
  <c r="F12"/>
  <c r="F16"/>
  <c r="F20"/>
  <c r="I21"/>
  <c r="F24"/>
  <c r="C30" i="66"/>
  <c r="G30"/>
  <c r="B31"/>
  <c r="E31"/>
  <c r="H31"/>
  <c r="C33"/>
  <c r="G33"/>
  <c r="B30" i="67"/>
  <c r="E30"/>
  <c r="H30"/>
  <c r="C31"/>
  <c r="G31"/>
  <c r="B33"/>
  <c r="E33"/>
  <c r="H33"/>
  <c r="K6" i="66"/>
  <c r="K8"/>
  <c r="K10"/>
  <c r="K12"/>
  <c r="K14"/>
  <c r="K16"/>
  <c r="K18"/>
  <c r="K20"/>
  <c r="K22"/>
  <c r="K24"/>
  <c r="K26"/>
  <c r="K5" i="67"/>
  <c r="K7"/>
  <c r="K9"/>
  <c r="K11"/>
  <c r="K13"/>
  <c r="K15"/>
  <c r="K17"/>
  <c r="K19"/>
  <c r="K21"/>
  <c r="K23"/>
  <c r="K25"/>
  <c r="K27"/>
  <c r="I6" i="66"/>
  <c r="B30"/>
  <c r="E30"/>
  <c r="H30"/>
  <c r="C31"/>
  <c r="G31"/>
  <c r="I24"/>
  <c r="I26"/>
  <c r="B33"/>
  <c r="E33"/>
  <c r="H33"/>
  <c r="I9" i="67"/>
  <c r="C30"/>
  <c r="G30"/>
  <c r="B31"/>
  <c r="E31"/>
  <c r="H31"/>
  <c r="I23"/>
  <c r="I25"/>
  <c r="C33"/>
  <c r="G33"/>
  <c r="K5" i="66"/>
  <c r="K7"/>
  <c r="K9"/>
  <c r="K11"/>
  <c r="K13"/>
  <c r="K15"/>
  <c r="K17"/>
  <c r="K19"/>
  <c r="K21"/>
  <c r="K23"/>
  <c r="K25"/>
  <c r="K27"/>
  <c r="K6" i="67"/>
  <c r="K8"/>
  <c r="K10"/>
  <c r="K12"/>
  <c r="K14"/>
  <c r="K16"/>
  <c r="K18"/>
  <c r="K20"/>
  <c r="K22"/>
  <c r="K24"/>
  <c r="K26"/>
  <c r="I13"/>
  <c r="I30" s="1"/>
  <c r="I18"/>
  <c r="I27"/>
  <c r="C32"/>
  <c r="E32"/>
  <c r="G32"/>
  <c r="D5"/>
  <c r="D6"/>
  <c r="D7"/>
  <c r="D8"/>
  <c r="D9"/>
  <c r="D10"/>
  <c r="D11"/>
  <c r="D12"/>
  <c r="D13"/>
  <c r="D30" s="1"/>
  <c r="F13"/>
  <c r="F30" s="1"/>
  <c r="D14"/>
  <c r="D15"/>
  <c r="D16"/>
  <c r="D17"/>
  <c r="D18"/>
  <c r="D31" s="1"/>
  <c r="F18"/>
  <c r="D19"/>
  <c r="D20"/>
  <c r="D21"/>
  <c r="D22"/>
  <c r="D23"/>
  <c r="D24"/>
  <c r="D25"/>
  <c r="D26"/>
  <c r="D27"/>
  <c r="F27"/>
  <c r="B32"/>
  <c r="H32"/>
  <c r="I13" i="66"/>
  <c r="I18"/>
  <c r="I27"/>
  <c r="C32"/>
  <c r="E32"/>
  <c r="G32"/>
  <c r="D5"/>
  <c r="D6"/>
  <c r="D7"/>
  <c r="D8"/>
  <c r="D9"/>
  <c r="D10"/>
  <c r="D11"/>
  <c r="D12"/>
  <c r="D13"/>
  <c r="D30" s="1"/>
  <c r="F13"/>
  <c r="F30" s="1"/>
  <c r="D14"/>
  <c r="D15"/>
  <c r="D16"/>
  <c r="D17"/>
  <c r="D18"/>
  <c r="F18"/>
  <c r="D19"/>
  <c r="D20"/>
  <c r="D21"/>
  <c r="D22"/>
  <c r="D23"/>
  <c r="D24"/>
  <c r="D25"/>
  <c r="D26"/>
  <c r="D27"/>
  <c r="F27"/>
  <c r="B32"/>
  <c r="H32"/>
  <c r="F31" l="1"/>
  <c r="F31" i="67"/>
  <c r="D31" i="66"/>
  <c r="I30"/>
  <c r="D33" i="67"/>
  <c r="D32"/>
  <c r="I33"/>
  <c r="I32"/>
  <c r="F33"/>
  <c r="F32"/>
  <c r="I31"/>
  <c r="D33" i="66"/>
  <c r="D32"/>
  <c r="I33"/>
  <c r="I32"/>
  <c r="F33"/>
  <c r="F32"/>
  <c r="I31"/>
  <c r="G5" i="63" l="1"/>
  <c r="I5" s="1"/>
  <c r="B6"/>
  <c r="F6" s="1"/>
  <c r="G6"/>
  <c r="I6" s="1"/>
  <c r="B7"/>
  <c r="G7"/>
  <c r="I7" s="1"/>
  <c r="B8"/>
  <c r="F8" s="1"/>
  <c r="G8"/>
  <c r="I8" s="1"/>
  <c r="B9"/>
  <c r="G9"/>
  <c r="I9" s="1"/>
  <c r="B10"/>
  <c r="F10" s="1"/>
  <c r="G10"/>
  <c r="I10" s="1"/>
  <c r="B11"/>
  <c r="G11"/>
  <c r="I11" s="1"/>
  <c r="B12"/>
  <c r="F12" s="1"/>
  <c r="G12"/>
  <c r="I12" s="1"/>
  <c r="B13"/>
  <c r="G13"/>
  <c r="I13" s="1"/>
  <c r="B14"/>
  <c r="F14" s="1"/>
  <c r="F39" s="1"/>
  <c r="G14"/>
  <c r="I14" s="1"/>
  <c r="B15"/>
  <c r="G15"/>
  <c r="I15" s="1"/>
  <c r="B16"/>
  <c r="F16" s="1"/>
  <c r="G16"/>
  <c r="I16" s="1"/>
  <c r="B17"/>
  <c r="G17"/>
  <c r="I17" s="1"/>
  <c r="B18"/>
  <c r="F18" s="1"/>
  <c r="G18"/>
  <c r="I18" s="1"/>
  <c r="B19"/>
  <c r="G19"/>
  <c r="I19" s="1"/>
  <c r="B20"/>
  <c r="F20" s="1"/>
  <c r="G20"/>
  <c r="I20" s="1"/>
  <c r="B21"/>
  <c r="G21"/>
  <c r="I21" s="1"/>
  <c r="B22"/>
  <c r="F22" s="1"/>
  <c r="G22"/>
  <c r="I22" s="1"/>
  <c r="B23"/>
  <c r="G23"/>
  <c r="I23" s="1"/>
  <c r="B24"/>
  <c r="F24" s="1"/>
  <c r="G24"/>
  <c r="I24" s="1"/>
  <c r="B25"/>
  <c r="G25"/>
  <c r="I25" s="1"/>
  <c r="B26"/>
  <c r="F26" s="1"/>
  <c r="G26"/>
  <c r="I26" s="1"/>
  <c r="B27"/>
  <c r="G27"/>
  <c r="I27" s="1"/>
  <c r="B28"/>
  <c r="F28" s="1"/>
  <c r="G28"/>
  <c r="I28" s="1"/>
  <c r="B29"/>
  <c r="G29"/>
  <c r="I29" s="1"/>
  <c r="B30"/>
  <c r="F30" s="1"/>
  <c r="G30"/>
  <c r="I30" s="1"/>
  <c r="B31"/>
  <c r="G31"/>
  <c r="I31" s="1"/>
  <c r="B32"/>
  <c r="F32" s="1"/>
  <c r="G32"/>
  <c r="I32" s="1"/>
  <c r="B33"/>
  <c r="E33"/>
  <c r="E34" s="1"/>
  <c r="E35" s="1"/>
  <c r="G33"/>
  <c r="I33" s="1"/>
  <c r="B34"/>
  <c r="G34"/>
  <c r="I34" s="1"/>
  <c r="B35"/>
  <c r="G35"/>
  <c r="I35" s="1"/>
  <c r="C38"/>
  <c r="H38"/>
  <c r="B39"/>
  <c r="C39"/>
  <c r="E39"/>
  <c r="G39"/>
  <c r="H39"/>
  <c r="C40"/>
  <c r="E40"/>
  <c r="H40"/>
  <c r="C41"/>
  <c r="H41"/>
  <c r="K5" i="62"/>
  <c r="K6"/>
  <c r="K8"/>
  <c r="K10"/>
  <c r="K12"/>
  <c r="N5" i="67" s="1"/>
  <c r="K14" i="62"/>
  <c r="N7" i="67" s="1"/>
  <c r="K16" i="62"/>
  <c r="N9" i="67" s="1"/>
  <c r="K18" i="62"/>
  <c r="N11" i="67" s="1"/>
  <c r="K20" i="62"/>
  <c r="N13" i="67" s="1"/>
  <c r="K22" i="62"/>
  <c r="N15" i="67" s="1"/>
  <c r="K24" i="62"/>
  <c r="N17" i="67" s="1"/>
  <c r="K26" i="62"/>
  <c r="N19" i="67" s="1"/>
  <c r="K28" i="62"/>
  <c r="N21" i="67" s="1"/>
  <c r="K30" i="62"/>
  <c r="N23" i="67" s="1"/>
  <c r="K32" i="62"/>
  <c r="N25" i="67" s="1"/>
  <c r="K34" i="62"/>
  <c r="N27" i="67" s="1"/>
  <c r="N17" i="61"/>
  <c r="O7" i="60"/>
  <c r="P7"/>
  <c r="Q7"/>
  <c r="O8"/>
  <c r="P8"/>
  <c r="Q8"/>
  <c r="O9"/>
  <c r="P9"/>
  <c r="Q9"/>
  <c r="O10"/>
  <c r="P10"/>
  <c r="Q10"/>
  <c r="O11"/>
  <c r="P11"/>
  <c r="Q11"/>
  <c r="O12"/>
  <c r="P12"/>
  <c r="Q12"/>
  <c r="O13"/>
  <c r="P13"/>
  <c r="Q13"/>
  <c r="O14"/>
  <c r="P14"/>
  <c r="Q14"/>
  <c r="O15"/>
  <c r="P15"/>
  <c r="Q15"/>
  <c r="O16"/>
  <c r="P16"/>
  <c r="Q16"/>
  <c r="O17"/>
  <c r="P17"/>
  <c r="Q17"/>
  <c r="O18"/>
  <c r="P18"/>
  <c r="Q18"/>
  <c r="O19"/>
  <c r="P19"/>
  <c r="Q19"/>
  <c r="O20"/>
  <c r="P20"/>
  <c r="Q20"/>
  <c r="B30" i="44"/>
  <c r="C30"/>
  <c r="D30"/>
  <c r="E30"/>
  <c r="F30"/>
  <c r="G30"/>
  <c r="H30"/>
  <c r="I30"/>
  <c r="J30"/>
  <c r="K30"/>
  <c r="L30"/>
  <c r="M30"/>
  <c r="D6" i="43"/>
  <c r="G6"/>
  <c r="J6"/>
  <c r="M6"/>
  <c r="P6"/>
  <c r="D7"/>
  <c r="G7"/>
  <c r="J7"/>
  <c r="M7"/>
  <c r="P7"/>
  <c r="D8"/>
  <c r="G8"/>
  <c r="J8"/>
  <c r="M8"/>
  <c r="P8"/>
  <c r="D9"/>
  <c r="G9"/>
  <c r="J9"/>
  <c r="M9"/>
  <c r="P9"/>
  <c r="D10"/>
  <c r="G10"/>
  <c r="J10"/>
  <c r="M10"/>
  <c r="P10"/>
  <c r="D11"/>
  <c r="G11"/>
  <c r="J11"/>
  <c r="M11"/>
  <c r="P11"/>
  <c r="D12"/>
  <c r="G12"/>
  <c r="J12"/>
  <c r="M12"/>
  <c r="P12"/>
  <c r="D13"/>
  <c r="G13"/>
  <c r="J13"/>
  <c r="M13"/>
  <c r="P13"/>
  <c r="D14"/>
  <c r="G14"/>
  <c r="J14"/>
  <c r="M14"/>
  <c r="P14"/>
  <c r="D15"/>
  <c r="G15"/>
  <c r="J15"/>
  <c r="M15"/>
  <c r="P15"/>
  <c r="D16"/>
  <c r="G16"/>
  <c r="J16"/>
  <c r="M16"/>
  <c r="P16"/>
  <c r="D17"/>
  <c r="G17"/>
  <c r="J17"/>
  <c r="M17"/>
  <c r="P17"/>
  <c r="D19"/>
  <c r="G19"/>
  <c r="J19"/>
  <c r="M19"/>
  <c r="P19"/>
  <c r="D20"/>
  <c r="G20"/>
  <c r="J20"/>
  <c r="M20"/>
  <c r="P20"/>
  <c r="D21"/>
  <c r="G21"/>
  <c r="J21"/>
  <c r="M21"/>
  <c r="P21"/>
  <c r="D22"/>
  <c r="G22"/>
  <c r="J22"/>
  <c r="M22"/>
  <c r="P22"/>
  <c r="D23"/>
  <c r="G23"/>
  <c r="J23"/>
  <c r="M23"/>
  <c r="P23"/>
  <c r="D24"/>
  <c r="G24"/>
  <c r="J24"/>
  <c r="M24"/>
  <c r="P24"/>
  <c r="D25"/>
  <c r="G25"/>
  <c r="J25"/>
  <c r="M25"/>
  <c r="P25"/>
  <c r="D26"/>
  <c r="G26"/>
  <c r="J26"/>
  <c r="M26"/>
  <c r="P26"/>
  <c r="D27"/>
  <c r="G27"/>
  <c r="J27"/>
  <c r="M27"/>
  <c r="P27"/>
  <c r="D28"/>
  <c r="G28"/>
  <c r="J28"/>
  <c r="M28"/>
  <c r="P28"/>
  <c r="D29"/>
  <c r="G29"/>
  <c r="J29"/>
  <c r="M29"/>
  <c r="P29"/>
  <c r="D30"/>
  <c r="G30"/>
  <c r="J30"/>
  <c r="M30"/>
  <c r="P30"/>
  <c r="D32"/>
  <c r="G32"/>
  <c r="J32"/>
  <c r="M32"/>
  <c r="P32"/>
  <c r="D33"/>
  <c r="G33"/>
  <c r="J33"/>
  <c r="M33"/>
  <c r="P33"/>
  <c r="D34"/>
  <c r="G34"/>
  <c r="J34"/>
  <c r="M34"/>
  <c r="P34"/>
  <c r="D35"/>
  <c r="G35"/>
  <c r="J35"/>
  <c r="M35"/>
  <c r="P35"/>
  <c r="D36"/>
  <c r="G36"/>
  <c r="J36"/>
  <c r="M36"/>
  <c r="P36"/>
  <c r="D37"/>
  <c r="G37"/>
  <c r="J37"/>
  <c r="M37"/>
  <c r="P37"/>
  <c r="D38"/>
  <c r="G38"/>
  <c r="J38"/>
  <c r="M38"/>
  <c r="P38"/>
  <c r="D39"/>
  <c r="G39"/>
  <c r="J39"/>
  <c r="M39"/>
  <c r="P39"/>
  <c r="D40"/>
  <c r="G40"/>
  <c r="J40"/>
  <c r="M40"/>
  <c r="P40"/>
  <c r="D41"/>
  <c r="G41"/>
  <c r="J41"/>
  <c r="M41"/>
  <c r="P41"/>
  <c r="D42"/>
  <c r="G42"/>
  <c r="J42"/>
  <c r="M42"/>
  <c r="P42"/>
  <c r="D43"/>
  <c r="G43"/>
  <c r="J43"/>
  <c r="M43"/>
  <c r="P43"/>
  <c r="A27" i="40"/>
  <c r="A28" s="1"/>
  <c r="A29" s="1"/>
  <c r="A30" s="1"/>
  <c r="A31" s="1"/>
  <c r="A32" s="1"/>
  <c r="A27" i="39"/>
  <c r="A28" s="1"/>
  <c r="A29" s="1"/>
  <c r="A30" s="1"/>
  <c r="A31" s="1"/>
  <c r="A32" s="1"/>
  <c r="A27" i="38"/>
  <c r="A28" s="1"/>
  <c r="A29" s="1"/>
  <c r="A30" s="1"/>
  <c r="A31" s="1"/>
  <c r="A32" s="1"/>
  <c r="A27" i="37"/>
  <c r="A28" s="1"/>
  <c r="A29" s="1"/>
  <c r="A30" s="1"/>
  <c r="A31" s="1"/>
  <c r="A32" s="1"/>
  <c r="I27"/>
  <c r="J27"/>
  <c r="L27"/>
  <c r="J28" s="1"/>
  <c r="L5" i="36"/>
  <c r="M5"/>
  <c r="N5"/>
  <c r="O5"/>
  <c r="L6"/>
  <c r="M6"/>
  <c r="N6"/>
  <c r="O6"/>
  <c r="L7"/>
  <c r="M7"/>
  <c r="N7"/>
  <c r="O7"/>
  <c r="L8"/>
  <c r="M8"/>
  <c r="N8"/>
  <c r="O8"/>
  <c r="L9"/>
  <c r="M9"/>
  <c r="N9"/>
  <c r="O9"/>
  <c r="L10"/>
  <c r="M10"/>
  <c r="N10"/>
  <c r="O10"/>
  <c r="L11"/>
  <c r="M11"/>
  <c r="N11"/>
  <c r="O11"/>
  <c r="L12"/>
  <c r="M12"/>
  <c r="N12"/>
  <c r="O12"/>
  <c r="L13"/>
  <c r="M13"/>
  <c r="N13"/>
  <c r="O13"/>
  <c r="L14"/>
  <c r="M14"/>
  <c r="N14"/>
  <c r="O14"/>
  <c r="L15"/>
  <c r="M15"/>
  <c r="N15"/>
  <c r="O15"/>
  <c r="L16"/>
  <c r="M16"/>
  <c r="N16"/>
  <c r="O16"/>
  <c r="L17"/>
  <c r="M17"/>
  <c r="N17"/>
  <c r="O17"/>
  <c r="L18"/>
  <c r="M18"/>
  <c r="N18"/>
  <c r="O18"/>
  <c r="L19"/>
  <c r="M19"/>
  <c r="N19"/>
  <c r="O19"/>
  <c r="L20"/>
  <c r="M20"/>
  <c r="N20"/>
  <c r="O20"/>
  <c r="L21"/>
  <c r="M21"/>
  <c r="N21"/>
  <c r="O21"/>
  <c r="L22"/>
  <c r="M22"/>
  <c r="N22"/>
  <c r="O22"/>
  <c r="L23"/>
  <c r="M23"/>
  <c r="N23"/>
  <c r="O23"/>
  <c r="L24"/>
  <c r="M24"/>
  <c r="N24"/>
  <c r="O24"/>
  <c r="L25"/>
  <c r="M25"/>
  <c r="N25"/>
  <c r="O25"/>
  <c r="L26"/>
  <c r="M26"/>
  <c r="N26"/>
  <c r="O26"/>
  <c r="L27"/>
  <c r="M27"/>
  <c r="N27"/>
  <c r="O27"/>
  <c r="L28"/>
  <c r="M28"/>
  <c r="N28"/>
  <c r="O28"/>
  <c r="L29"/>
  <c r="M29"/>
  <c r="N29"/>
  <c r="O29"/>
  <c r="L30"/>
  <c r="M30"/>
  <c r="N30"/>
  <c r="O30"/>
  <c r="L31"/>
  <c r="M31"/>
  <c r="N31"/>
  <c r="O31"/>
  <c r="L32"/>
  <c r="M32"/>
  <c r="N32"/>
  <c r="O32"/>
  <c r="M40"/>
  <c r="N40"/>
  <c r="O40"/>
  <c r="M41"/>
  <c r="N41"/>
  <c r="O41"/>
  <c r="M42"/>
  <c r="N42"/>
  <c r="O42"/>
  <c r="M43"/>
  <c r="N43"/>
  <c r="O43"/>
  <c r="M44"/>
  <c r="N44"/>
  <c r="O44"/>
  <c r="M45"/>
  <c r="N45"/>
  <c r="O45"/>
  <c r="M46"/>
  <c r="N46"/>
  <c r="O46"/>
  <c r="M47"/>
  <c r="N47"/>
  <c r="O47"/>
  <c r="M48"/>
  <c r="N48"/>
  <c r="O48"/>
  <c r="M49"/>
  <c r="N49"/>
  <c r="O49"/>
  <c r="M50"/>
  <c r="N50"/>
  <c r="O50"/>
  <c r="M51"/>
  <c r="N51"/>
  <c r="O51"/>
  <c r="B53" i="35"/>
  <c r="C53"/>
  <c r="D53"/>
  <c r="E53"/>
  <c r="F53"/>
  <c r="G53"/>
  <c r="H53"/>
  <c r="I53"/>
  <c r="J53"/>
  <c r="K53"/>
  <c r="L53"/>
  <c r="M53"/>
  <c r="N53"/>
  <c r="O53"/>
  <c r="B54"/>
  <c r="C54"/>
  <c r="D54"/>
  <c r="E54"/>
  <c r="F54"/>
  <c r="G54"/>
  <c r="H54"/>
  <c r="I54"/>
  <c r="J54"/>
  <c r="K54"/>
  <c r="L54"/>
  <c r="M54"/>
  <c r="N54"/>
  <c r="O54"/>
  <c r="B55"/>
  <c r="C55"/>
  <c r="D55"/>
  <c r="E55"/>
  <c r="F55"/>
  <c r="G55"/>
  <c r="H55"/>
  <c r="I55"/>
  <c r="J55"/>
  <c r="K55"/>
  <c r="L55"/>
  <c r="M55"/>
  <c r="N55"/>
  <c r="O55"/>
  <c r="C53" i="34"/>
  <c r="D53"/>
  <c r="B53"/>
  <c r="E53"/>
  <c r="F53"/>
  <c r="G53"/>
  <c r="H53"/>
  <c r="I53"/>
  <c r="J53"/>
  <c r="K53"/>
  <c r="L53"/>
  <c r="M53"/>
  <c r="N53"/>
  <c r="O53"/>
  <c r="C54"/>
  <c r="D54"/>
  <c r="B54"/>
  <c r="E54"/>
  <c r="F54"/>
  <c r="G54"/>
  <c r="H54"/>
  <c r="I54"/>
  <c r="J54"/>
  <c r="K54"/>
  <c r="L54"/>
  <c r="M54"/>
  <c r="N54"/>
  <c r="O54"/>
  <c r="C55"/>
  <c r="D55"/>
  <c r="B55"/>
  <c r="E55"/>
  <c r="F55"/>
  <c r="G55"/>
  <c r="H55"/>
  <c r="I55"/>
  <c r="J55"/>
  <c r="K55"/>
  <c r="L55"/>
  <c r="M55"/>
  <c r="N55"/>
  <c r="O55"/>
  <c r="B5" i="33"/>
  <c r="F5"/>
  <c r="J5"/>
  <c r="B6"/>
  <c r="C6"/>
  <c r="D6"/>
  <c r="E6"/>
  <c r="F6"/>
  <c r="G6"/>
  <c r="H6"/>
  <c r="B7"/>
  <c r="C7"/>
  <c r="D7"/>
  <c r="E7"/>
  <c r="F7"/>
  <c r="J7"/>
  <c r="B8"/>
  <c r="C8"/>
  <c r="D8"/>
  <c r="E8"/>
  <c r="F8"/>
  <c r="G8"/>
  <c r="H8"/>
  <c r="B9"/>
  <c r="C9"/>
  <c r="D9"/>
  <c r="F9"/>
  <c r="B10"/>
  <c r="C10"/>
  <c r="D10"/>
  <c r="E10"/>
  <c r="F10"/>
  <c r="G10"/>
  <c r="H10"/>
  <c r="C11"/>
  <c r="D11"/>
  <c r="E11"/>
  <c r="F11"/>
  <c r="G11"/>
  <c r="H11"/>
  <c r="B12"/>
  <c r="C12"/>
  <c r="D12"/>
  <c r="E12"/>
  <c r="F12"/>
  <c r="B13"/>
  <c r="C13"/>
  <c r="D13"/>
  <c r="E13"/>
  <c r="F13"/>
  <c r="B14"/>
  <c r="E14"/>
  <c r="F14"/>
  <c r="G14"/>
  <c r="H14"/>
  <c r="B15"/>
  <c r="C15"/>
  <c r="D15"/>
  <c r="E15"/>
  <c r="F15"/>
  <c r="G15"/>
  <c r="H15"/>
  <c r="B16"/>
  <c r="D16"/>
  <c r="F16"/>
  <c r="G16"/>
  <c r="H16"/>
  <c r="B17"/>
  <c r="B18"/>
  <c r="C18"/>
  <c r="D18"/>
  <c r="E18"/>
  <c r="F18"/>
  <c r="G18"/>
  <c r="H18"/>
  <c r="B19"/>
  <c r="B20"/>
  <c r="C20"/>
  <c r="D20"/>
  <c r="F20"/>
  <c r="G20"/>
  <c r="B21"/>
  <c r="C21"/>
  <c r="D21"/>
  <c r="E21"/>
  <c r="F21"/>
  <c r="G21"/>
  <c r="H21"/>
  <c r="J21"/>
  <c r="B22"/>
  <c r="C22"/>
  <c r="D22"/>
  <c r="E22"/>
  <c r="F22"/>
  <c r="G22"/>
  <c r="H22"/>
  <c r="B23"/>
  <c r="C23"/>
  <c r="D23"/>
  <c r="E23"/>
  <c r="F23"/>
  <c r="J23"/>
  <c r="B24"/>
  <c r="C24"/>
  <c r="D24"/>
  <c r="E24"/>
  <c r="F24"/>
  <c r="G24"/>
  <c r="H24"/>
  <c r="J26"/>
  <c r="J28"/>
  <c r="J30"/>
  <c r="J34"/>
  <c r="J36"/>
  <c r="J38"/>
  <c r="J40"/>
  <c r="J42"/>
  <c r="J44"/>
  <c r="B5" i="31"/>
  <c r="B32" s="1"/>
  <c r="C5"/>
  <c r="C32" s="1"/>
  <c r="D5"/>
  <c r="E5"/>
  <c r="F5"/>
  <c r="G5"/>
  <c r="H5"/>
  <c r="I5"/>
  <c r="J5"/>
  <c r="J32" s="1"/>
  <c r="K5"/>
  <c r="K32" s="1"/>
  <c r="L5"/>
  <c r="M5"/>
  <c r="N5"/>
  <c r="O5"/>
  <c r="P5"/>
  <c r="Q5"/>
  <c r="R5"/>
  <c r="R32" s="1"/>
  <c r="S5"/>
  <c r="S32" s="1"/>
  <c r="U5"/>
  <c r="B6"/>
  <c r="C6"/>
  <c r="D6"/>
  <c r="E6"/>
  <c r="F6"/>
  <c r="G6"/>
  <c r="H6"/>
  <c r="I6"/>
  <c r="J6"/>
  <c r="K6"/>
  <c r="L6"/>
  <c r="M6"/>
  <c r="N6"/>
  <c r="O6"/>
  <c r="P6"/>
  <c r="Q6"/>
  <c r="R6"/>
  <c r="S6"/>
  <c r="U6"/>
  <c r="B7"/>
  <c r="C7"/>
  <c r="D7"/>
  <c r="E7"/>
  <c r="F7"/>
  <c r="G7"/>
  <c r="H7"/>
  <c r="H33" s="1"/>
  <c r="I7"/>
  <c r="I33" s="1"/>
  <c r="J7"/>
  <c r="K7"/>
  <c r="L7"/>
  <c r="M7"/>
  <c r="N7"/>
  <c r="O7"/>
  <c r="P7"/>
  <c r="P33" s="1"/>
  <c r="Q7"/>
  <c r="Q35" s="1"/>
  <c r="R7"/>
  <c r="S7"/>
  <c r="U7"/>
  <c r="B8"/>
  <c r="C8"/>
  <c r="D8"/>
  <c r="E8"/>
  <c r="F8"/>
  <c r="G8"/>
  <c r="H8"/>
  <c r="I8"/>
  <c r="J8"/>
  <c r="K8"/>
  <c r="L8"/>
  <c r="M8"/>
  <c r="N8"/>
  <c r="O8"/>
  <c r="P8"/>
  <c r="Q8"/>
  <c r="R8"/>
  <c r="S8"/>
  <c r="U8"/>
  <c r="B9"/>
  <c r="C9"/>
  <c r="D9"/>
  <c r="E9"/>
  <c r="F9"/>
  <c r="G9"/>
  <c r="H9"/>
  <c r="I9"/>
  <c r="J9"/>
  <c r="K9"/>
  <c r="L9"/>
  <c r="M9"/>
  <c r="N9"/>
  <c r="O9"/>
  <c r="P9"/>
  <c r="Q9"/>
  <c r="R9"/>
  <c r="S9"/>
  <c r="U9"/>
  <c r="B10"/>
  <c r="C10"/>
  <c r="D10"/>
  <c r="E10"/>
  <c r="F10"/>
  <c r="G10"/>
  <c r="H10"/>
  <c r="I10"/>
  <c r="J10"/>
  <c r="K10"/>
  <c r="L10"/>
  <c r="M10"/>
  <c r="N10"/>
  <c r="O10"/>
  <c r="P10"/>
  <c r="Q10"/>
  <c r="R10"/>
  <c r="S10"/>
  <c r="U10"/>
  <c r="B11"/>
  <c r="C11"/>
  <c r="D11"/>
  <c r="E11"/>
  <c r="F11"/>
  <c r="G11"/>
  <c r="H11"/>
  <c r="I11"/>
  <c r="J11"/>
  <c r="K11"/>
  <c r="L11"/>
  <c r="M11"/>
  <c r="N11"/>
  <c r="O11"/>
  <c r="P11"/>
  <c r="Q11"/>
  <c r="R11"/>
  <c r="S11"/>
  <c r="U11"/>
  <c r="B12"/>
  <c r="C12"/>
  <c r="D12"/>
  <c r="E12"/>
  <c r="F12"/>
  <c r="G12"/>
  <c r="H12"/>
  <c r="I12"/>
  <c r="J12"/>
  <c r="K12"/>
  <c r="L12"/>
  <c r="M12"/>
  <c r="N12"/>
  <c r="O12"/>
  <c r="P12"/>
  <c r="Q12"/>
  <c r="R12"/>
  <c r="S12"/>
  <c r="U12"/>
  <c r="B13"/>
  <c r="C13"/>
  <c r="D13"/>
  <c r="E13"/>
  <c r="F13"/>
  <c r="G13"/>
  <c r="H13"/>
  <c r="I13"/>
  <c r="J13"/>
  <c r="K13"/>
  <c r="L13"/>
  <c r="M13"/>
  <c r="N13"/>
  <c r="O13"/>
  <c r="P13"/>
  <c r="Q13"/>
  <c r="R13"/>
  <c r="S13"/>
  <c r="U13"/>
  <c r="B14"/>
  <c r="C14"/>
  <c r="C35" s="1"/>
  <c r="D14"/>
  <c r="E14"/>
  <c r="F14"/>
  <c r="G14"/>
  <c r="G36" s="1"/>
  <c r="H14"/>
  <c r="I14"/>
  <c r="J14"/>
  <c r="K14"/>
  <c r="K35" s="1"/>
  <c r="L14"/>
  <c r="M14"/>
  <c r="N14"/>
  <c r="O14"/>
  <c r="P14"/>
  <c r="Q14"/>
  <c r="R14"/>
  <c r="S14"/>
  <c r="S35" s="1"/>
  <c r="U14"/>
  <c r="B15"/>
  <c r="C15"/>
  <c r="D15"/>
  <c r="E15"/>
  <c r="F15"/>
  <c r="G15"/>
  <c r="H15"/>
  <c r="I15"/>
  <c r="J15"/>
  <c r="K15"/>
  <c r="L15"/>
  <c r="M15"/>
  <c r="N15"/>
  <c r="O15"/>
  <c r="P15"/>
  <c r="Q15"/>
  <c r="R15"/>
  <c r="S15"/>
  <c r="U15"/>
  <c r="B16"/>
  <c r="C16"/>
  <c r="D16"/>
  <c r="E16"/>
  <c r="F16"/>
  <c r="G16"/>
  <c r="H16"/>
  <c r="I16"/>
  <c r="J16"/>
  <c r="K16"/>
  <c r="L16"/>
  <c r="M16"/>
  <c r="N16"/>
  <c r="O16"/>
  <c r="P16"/>
  <c r="Q16"/>
  <c r="R16"/>
  <c r="S16"/>
  <c r="U16"/>
  <c r="B17"/>
  <c r="C17"/>
  <c r="D17"/>
  <c r="E17"/>
  <c r="F17"/>
  <c r="G17"/>
  <c r="H17"/>
  <c r="I17"/>
  <c r="J17"/>
  <c r="K17"/>
  <c r="L17"/>
  <c r="M17"/>
  <c r="N17"/>
  <c r="O17"/>
  <c r="P17"/>
  <c r="Q17"/>
  <c r="R17"/>
  <c r="S17"/>
  <c r="U17"/>
  <c r="B18"/>
  <c r="C18"/>
  <c r="C37" s="1"/>
  <c r="D18"/>
  <c r="E18"/>
  <c r="F18"/>
  <c r="G18"/>
  <c r="G37" s="1"/>
  <c r="H18"/>
  <c r="I18"/>
  <c r="J18"/>
  <c r="K18"/>
  <c r="K34" s="1"/>
  <c r="L18"/>
  <c r="M18"/>
  <c r="N18"/>
  <c r="O18"/>
  <c r="O37" s="1"/>
  <c r="P18"/>
  <c r="P37" s="1"/>
  <c r="Q18"/>
  <c r="R18"/>
  <c r="R37" s="1"/>
  <c r="S18"/>
  <c r="S34" s="1"/>
  <c r="U18"/>
  <c r="B19"/>
  <c r="C19"/>
  <c r="D19"/>
  <c r="E19"/>
  <c r="F19"/>
  <c r="G19"/>
  <c r="H19"/>
  <c r="I19"/>
  <c r="J19"/>
  <c r="K19"/>
  <c r="L19"/>
  <c r="M19"/>
  <c r="N19"/>
  <c r="O19"/>
  <c r="P19"/>
  <c r="Q19"/>
  <c r="R19"/>
  <c r="S19"/>
  <c r="U19"/>
  <c r="B20"/>
  <c r="C20"/>
  <c r="D20"/>
  <c r="E20"/>
  <c r="F20"/>
  <c r="G20"/>
  <c r="H20"/>
  <c r="I20"/>
  <c r="J20"/>
  <c r="K20"/>
  <c r="L20"/>
  <c r="M20"/>
  <c r="N20"/>
  <c r="O20"/>
  <c r="P20"/>
  <c r="Q20"/>
  <c r="R20"/>
  <c r="S20"/>
  <c r="U20"/>
  <c r="B21"/>
  <c r="C21"/>
  <c r="D21"/>
  <c r="E21"/>
  <c r="F21"/>
  <c r="G21"/>
  <c r="H21"/>
  <c r="I21"/>
  <c r="J21"/>
  <c r="K21"/>
  <c r="L21"/>
  <c r="M21"/>
  <c r="N21"/>
  <c r="O21"/>
  <c r="P21"/>
  <c r="Q21"/>
  <c r="R21"/>
  <c r="S21"/>
  <c r="U21"/>
  <c r="B22"/>
  <c r="C22"/>
  <c r="D22"/>
  <c r="E22"/>
  <c r="F22"/>
  <c r="G22"/>
  <c r="H22"/>
  <c r="I22"/>
  <c r="J22"/>
  <c r="K22"/>
  <c r="L22"/>
  <c r="M22"/>
  <c r="N22"/>
  <c r="O22"/>
  <c r="P22"/>
  <c r="Q22"/>
  <c r="R22"/>
  <c r="S22"/>
  <c r="U22"/>
  <c r="B23"/>
  <c r="C23"/>
  <c r="D23"/>
  <c r="E23"/>
  <c r="F23"/>
  <c r="G23"/>
  <c r="H23"/>
  <c r="I23"/>
  <c r="J23"/>
  <c r="K23"/>
  <c r="L23"/>
  <c r="M23"/>
  <c r="N23"/>
  <c r="O23"/>
  <c r="P23"/>
  <c r="Q23"/>
  <c r="R23"/>
  <c r="S23"/>
  <c r="B24"/>
  <c r="C24"/>
  <c r="D24"/>
  <c r="E24"/>
  <c r="F24"/>
  <c r="G24"/>
  <c r="H24"/>
  <c r="I24"/>
  <c r="J24"/>
  <c r="K24"/>
  <c r="L24"/>
  <c r="M24"/>
  <c r="N24"/>
  <c r="O24"/>
  <c r="P24"/>
  <c r="Q24"/>
  <c r="R24"/>
  <c r="S24"/>
  <c r="B25"/>
  <c r="C25"/>
  <c r="D25"/>
  <c r="E25"/>
  <c r="F25"/>
  <c r="G25"/>
  <c r="H25"/>
  <c r="I25"/>
  <c r="J25"/>
  <c r="K25"/>
  <c r="L25"/>
  <c r="M25"/>
  <c r="N25"/>
  <c r="O25"/>
  <c r="P25"/>
  <c r="Q25"/>
  <c r="R25"/>
  <c r="S25"/>
  <c r="B26"/>
  <c r="C26"/>
  <c r="D26"/>
  <c r="E26"/>
  <c r="F26"/>
  <c r="G26"/>
  <c r="H26"/>
  <c r="I26"/>
  <c r="J26"/>
  <c r="K26"/>
  <c r="L26"/>
  <c r="M26"/>
  <c r="N26"/>
  <c r="O26"/>
  <c r="P26"/>
  <c r="Q26"/>
  <c r="R26"/>
  <c r="S26"/>
  <c r="B27"/>
  <c r="C27"/>
  <c r="D27"/>
  <c r="E27"/>
  <c r="F27"/>
  <c r="G27"/>
  <c r="H27"/>
  <c r="I27"/>
  <c r="J27"/>
  <c r="K27"/>
  <c r="L27"/>
  <c r="M27"/>
  <c r="N27"/>
  <c r="O27"/>
  <c r="P27"/>
  <c r="Q27"/>
  <c r="R27"/>
  <c r="S27"/>
  <c r="B28"/>
  <c r="B38" s="1"/>
  <c r="C28"/>
  <c r="C38" s="1"/>
  <c r="D28"/>
  <c r="E28"/>
  <c r="E36" s="1"/>
  <c r="F28"/>
  <c r="F38" s="1"/>
  <c r="G28"/>
  <c r="H28"/>
  <c r="I28"/>
  <c r="I38" s="1"/>
  <c r="J28"/>
  <c r="J38" s="1"/>
  <c r="K28"/>
  <c r="K36" s="1"/>
  <c r="L28"/>
  <c r="M28"/>
  <c r="M36" s="1"/>
  <c r="N28"/>
  <c r="N38" s="1"/>
  <c r="O28"/>
  <c r="O36" s="1"/>
  <c r="P28"/>
  <c r="Q28"/>
  <c r="Q38" s="1"/>
  <c r="R28"/>
  <c r="R38" s="1"/>
  <c r="S28"/>
  <c r="S38" s="1"/>
  <c r="B31"/>
  <c r="C31"/>
  <c r="D31"/>
  <c r="E31"/>
  <c r="F31"/>
  <c r="G31"/>
  <c r="H31"/>
  <c r="I31"/>
  <c r="J31"/>
  <c r="K31"/>
  <c r="L31"/>
  <c r="M31"/>
  <c r="N31"/>
  <c r="O31"/>
  <c r="P31"/>
  <c r="Q31"/>
  <c r="R31"/>
  <c r="S31"/>
  <c r="F32"/>
  <c r="G32"/>
  <c r="N32"/>
  <c r="O32"/>
  <c r="D33"/>
  <c r="E33"/>
  <c r="L33"/>
  <c r="M33"/>
  <c r="C34"/>
  <c r="I35"/>
  <c r="C36"/>
  <c r="S36"/>
  <c r="E37"/>
  <c r="K37"/>
  <c r="L37"/>
  <c r="S37"/>
  <c r="G38"/>
  <c r="O38"/>
  <c r="B5" i="30"/>
  <c r="C5"/>
  <c r="D5"/>
  <c r="E5"/>
  <c r="F5"/>
  <c r="G5"/>
  <c r="H5"/>
  <c r="I5"/>
  <c r="J5"/>
  <c r="K5"/>
  <c r="L5"/>
  <c r="M5"/>
  <c r="N5"/>
  <c r="N31" s="1"/>
  <c r="O5"/>
  <c r="P5"/>
  <c r="Q5"/>
  <c r="Q31" s="1"/>
  <c r="R5"/>
  <c r="S5"/>
  <c r="B6"/>
  <c r="C6"/>
  <c r="D6"/>
  <c r="E6"/>
  <c r="F6"/>
  <c r="G6"/>
  <c r="H6"/>
  <c r="I6"/>
  <c r="J6"/>
  <c r="K6"/>
  <c r="L6"/>
  <c r="M6"/>
  <c r="N6"/>
  <c r="O6"/>
  <c r="P6"/>
  <c r="Q6"/>
  <c r="R6"/>
  <c r="S6"/>
  <c r="B7"/>
  <c r="B33" s="1"/>
  <c r="C7"/>
  <c r="C32" s="1"/>
  <c r="D7"/>
  <c r="D32" s="1"/>
  <c r="E7"/>
  <c r="E32" s="1"/>
  <c r="F7"/>
  <c r="F32" s="1"/>
  <c r="G7"/>
  <c r="G32" s="1"/>
  <c r="H7"/>
  <c r="I7"/>
  <c r="I32" s="1"/>
  <c r="J7"/>
  <c r="J33" s="1"/>
  <c r="K7"/>
  <c r="K32" s="1"/>
  <c r="L7"/>
  <c r="L32" s="1"/>
  <c r="M7"/>
  <c r="M32" s="1"/>
  <c r="N7"/>
  <c r="O7"/>
  <c r="O32" s="1"/>
  <c r="P7"/>
  <c r="Q7"/>
  <c r="Q32" s="1"/>
  <c r="R7"/>
  <c r="R33" s="1"/>
  <c r="S7"/>
  <c r="S32" s="1"/>
  <c r="B8"/>
  <c r="C8"/>
  <c r="D8"/>
  <c r="E8"/>
  <c r="F8"/>
  <c r="G8"/>
  <c r="H8"/>
  <c r="I8"/>
  <c r="J8"/>
  <c r="K8"/>
  <c r="L8"/>
  <c r="M8"/>
  <c r="N8"/>
  <c r="O8"/>
  <c r="P8"/>
  <c r="Q8"/>
  <c r="R8"/>
  <c r="S8"/>
  <c r="B9"/>
  <c r="C9"/>
  <c r="D9"/>
  <c r="E9"/>
  <c r="F9"/>
  <c r="G9"/>
  <c r="H9"/>
  <c r="I9"/>
  <c r="J9"/>
  <c r="K9"/>
  <c r="L9"/>
  <c r="M9"/>
  <c r="N9"/>
  <c r="O9"/>
  <c r="P9"/>
  <c r="Q9"/>
  <c r="R9"/>
  <c r="S9"/>
  <c r="B10"/>
  <c r="C10"/>
  <c r="D10"/>
  <c r="E10"/>
  <c r="F10"/>
  <c r="G10"/>
  <c r="H10"/>
  <c r="I10"/>
  <c r="J10"/>
  <c r="K10"/>
  <c r="L10"/>
  <c r="M10"/>
  <c r="N10"/>
  <c r="O10"/>
  <c r="P10"/>
  <c r="Q10"/>
  <c r="R10"/>
  <c r="S10"/>
  <c r="B11"/>
  <c r="C11"/>
  <c r="D11"/>
  <c r="E11"/>
  <c r="F11"/>
  <c r="G11"/>
  <c r="H11"/>
  <c r="I11"/>
  <c r="J11"/>
  <c r="K11"/>
  <c r="L11"/>
  <c r="M11"/>
  <c r="N11"/>
  <c r="O11"/>
  <c r="P11"/>
  <c r="Q11"/>
  <c r="R11"/>
  <c r="S11"/>
  <c r="B12"/>
  <c r="C12"/>
  <c r="D12"/>
  <c r="E12"/>
  <c r="F12"/>
  <c r="G12"/>
  <c r="H12"/>
  <c r="I12"/>
  <c r="J12"/>
  <c r="K12"/>
  <c r="L12"/>
  <c r="M12"/>
  <c r="N12"/>
  <c r="O12"/>
  <c r="P12"/>
  <c r="Q12"/>
  <c r="R12"/>
  <c r="S12"/>
  <c r="B13"/>
  <c r="C13"/>
  <c r="D13"/>
  <c r="E13"/>
  <c r="F13"/>
  <c r="G13"/>
  <c r="H13"/>
  <c r="I13"/>
  <c r="J13"/>
  <c r="K13"/>
  <c r="L13"/>
  <c r="M13"/>
  <c r="N13"/>
  <c r="O13"/>
  <c r="P13"/>
  <c r="Q13"/>
  <c r="R13"/>
  <c r="S13"/>
  <c r="B14"/>
  <c r="C14"/>
  <c r="C35" s="1"/>
  <c r="D14"/>
  <c r="E14"/>
  <c r="F14"/>
  <c r="G14"/>
  <c r="G35" s="1"/>
  <c r="H14"/>
  <c r="I14"/>
  <c r="J14"/>
  <c r="K14"/>
  <c r="K35" s="1"/>
  <c r="L14"/>
  <c r="M14"/>
  <c r="N14"/>
  <c r="O14"/>
  <c r="O35" s="1"/>
  <c r="P14"/>
  <c r="Q14"/>
  <c r="R14"/>
  <c r="S14"/>
  <c r="S35" s="1"/>
  <c r="B15"/>
  <c r="C15"/>
  <c r="D15"/>
  <c r="E15"/>
  <c r="F15"/>
  <c r="G15"/>
  <c r="H15"/>
  <c r="I15"/>
  <c r="J15"/>
  <c r="K15"/>
  <c r="L15"/>
  <c r="M15"/>
  <c r="N15"/>
  <c r="O15"/>
  <c r="P15"/>
  <c r="Q15"/>
  <c r="R15"/>
  <c r="S15"/>
  <c r="B16"/>
  <c r="C16"/>
  <c r="D16"/>
  <c r="E16"/>
  <c r="F16"/>
  <c r="G16"/>
  <c r="H16"/>
  <c r="I16"/>
  <c r="J16"/>
  <c r="K16"/>
  <c r="L16"/>
  <c r="M16"/>
  <c r="N16"/>
  <c r="O16"/>
  <c r="P16"/>
  <c r="Q16"/>
  <c r="R16"/>
  <c r="S16"/>
  <c r="B17"/>
  <c r="C17"/>
  <c r="D17"/>
  <c r="E17"/>
  <c r="F17"/>
  <c r="G17"/>
  <c r="H17"/>
  <c r="I17"/>
  <c r="J17"/>
  <c r="K17"/>
  <c r="L17"/>
  <c r="M17"/>
  <c r="N17"/>
  <c r="O17"/>
  <c r="P17"/>
  <c r="Q17"/>
  <c r="R17"/>
  <c r="S17"/>
  <c r="B18"/>
  <c r="C18"/>
  <c r="C34" s="1"/>
  <c r="D18"/>
  <c r="D37" s="1"/>
  <c r="E18"/>
  <c r="F18"/>
  <c r="G18"/>
  <c r="G34" s="1"/>
  <c r="H18"/>
  <c r="I18"/>
  <c r="J18"/>
  <c r="K18"/>
  <c r="K34" s="1"/>
  <c r="L18"/>
  <c r="L34" s="1"/>
  <c r="M18"/>
  <c r="N18"/>
  <c r="O18"/>
  <c r="O34" s="1"/>
  <c r="P18"/>
  <c r="Q18"/>
  <c r="R18"/>
  <c r="S18"/>
  <c r="S34" s="1"/>
  <c r="B19"/>
  <c r="C19"/>
  <c r="D19"/>
  <c r="E19"/>
  <c r="F19"/>
  <c r="G19"/>
  <c r="H19"/>
  <c r="I19"/>
  <c r="J19"/>
  <c r="K19"/>
  <c r="L19"/>
  <c r="M19"/>
  <c r="N19"/>
  <c r="O19"/>
  <c r="P19"/>
  <c r="Q19"/>
  <c r="R19"/>
  <c r="S19"/>
  <c r="B20"/>
  <c r="C20"/>
  <c r="D20"/>
  <c r="E20"/>
  <c r="F20"/>
  <c r="G20"/>
  <c r="H20"/>
  <c r="I20"/>
  <c r="J20"/>
  <c r="K20"/>
  <c r="L20"/>
  <c r="M20"/>
  <c r="N20"/>
  <c r="O20"/>
  <c r="P20"/>
  <c r="Q20"/>
  <c r="R20"/>
  <c r="S20"/>
  <c r="B21"/>
  <c r="C21"/>
  <c r="D21"/>
  <c r="E21"/>
  <c r="F21"/>
  <c r="G21"/>
  <c r="H21"/>
  <c r="I21"/>
  <c r="J21"/>
  <c r="K21"/>
  <c r="L21"/>
  <c r="M21"/>
  <c r="N21"/>
  <c r="O21"/>
  <c r="P21"/>
  <c r="Q21"/>
  <c r="R21"/>
  <c r="S21"/>
  <c r="B22"/>
  <c r="C22"/>
  <c r="D22"/>
  <c r="E22"/>
  <c r="F22"/>
  <c r="G22"/>
  <c r="H22"/>
  <c r="I22"/>
  <c r="J22"/>
  <c r="K22"/>
  <c r="L22"/>
  <c r="M22"/>
  <c r="N22"/>
  <c r="O22"/>
  <c r="P22"/>
  <c r="Q22"/>
  <c r="R22"/>
  <c r="S22"/>
  <c r="B23"/>
  <c r="C23"/>
  <c r="D23"/>
  <c r="E23"/>
  <c r="F23"/>
  <c r="G23"/>
  <c r="H23"/>
  <c r="I23"/>
  <c r="J23"/>
  <c r="K23"/>
  <c r="L23"/>
  <c r="M23"/>
  <c r="N23"/>
  <c r="O23"/>
  <c r="P23"/>
  <c r="Q23"/>
  <c r="R23"/>
  <c r="S23"/>
  <c r="B24"/>
  <c r="C24"/>
  <c r="D24"/>
  <c r="E24"/>
  <c r="F24"/>
  <c r="G24"/>
  <c r="H24"/>
  <c r="I24"/>
  <c r="J24"/>
  <c r="K24"/>
  <c r="L24"/>
  <c r="M24"/>
  <c r="N24"/>
  <c r="O24"/>
  <c r="P24"/>
  <c r="Q24"/>
  <c r="R24"/>
  <c r="S24"/>
  <c r="B25"/>
  <c r="C25"/>
  <c r="D25"/>
  <c r="E25"/>
  <c r="F25"/>
  <c r="G25"/>
  <c r="H25"/>
  <c r="I25"/>
  <c r="J25"/>
  <c r="K25"/>
  <c r="L25"/>
  <c r="M25"/>
  <c r="N25"/>
  <c r="O25"/>
  <c r="P25"/>
  <c r="Q25"/>
  <c r="R25"/>
  <c r="S25"/>
  <c r="B26"/>
  <c r="C26"/>
  <c r="D26"/>
  <c r="E26"/>
  <c r="F26"/>
  <c r="G26"/>
  <c r="H26"/>
  <c r="I26"/>
  <c r="J26"/>
  <c r="K26"/>
  <c r="L26"/>
  <c r="M26"/>
  <c r="N26"/>
  <c r="O26"/>
  <c r="P26"/>
  <c r="Q26"/>
  <c r="R26"/>
  <c r="S26"/>
  <c r="B27"/>
  <c r="C27"/>
  <c r="D27"/>
  <c r="E27"/>
  <c r="F27"/>
  <c r="G27"/>
  <c r="H27"/>
  <c r="I27"/>
  <c r="J27"/>
  <c r="K27"/>
  <c r="L27"/>
  <c r="M27"/>
  <c r="N27"/>
  <c r="O27"/>
  <c r="P27"/>
  <c r="Q27"/>
  <c r="R27"/>
  <c r="S27"/>
  <c r="B28"/>
  <c r="B38" s="1"/>
  <c r="C28"/>
  <c r="C31" s="1"/>
  <c r="D28"/>
  <c r="D36" s="1"/>
  <c r="E28"/>
  <c r="F28"/>
  <c r="F36" s="1"/>
  <c r="G28"/>
  <c r="G31" s="1"/>
  <c r="H28"/>
  <c r="H38" s="1"/>
  <c r="I28"/>
  <c r="J28"/>
  <c r="U32" s="1"/>
  <c r="K28"/>
  <c r="K31" s="1"/>
  <c r="L28"/>
  <c r="L38" s="1"/>
  <c r="M28"/>
  <c r="U30" s="1"/>
  <c r="N28"/>
  <c r="N36" s="1"/>
  <c r="O28"/>
  <c r="O36" s="1"/>
  <c r="P28"/>
  <c r="P36" s="1"/>
  <c r="Q28"/>
  <c r="Q36" s="1"/>
  <c r="R28"/>
  <c r="R38" s="1"/>
  <c r="S28"/>
  <c r="S36" s="1"/>
  <c r="F31"/>
  <c r="R31"/>
  <c r="J32"/>
  <c r="N32"/>
  <c r="C33"/>
  <c r="F33"/>
  <c r="K33"/>
  <c r="N33"/>
  <c r="S33"/>
  <c r="U33"/>
  <c r="B35"/>
  <c r="J35"/>
  <c r="H36"/>
  <c r="L36"/>
  <c r="F37"/>
  <c r="H37"/>
  <c r="N37"/>
  <c r="P37"/>
  <c r="D38"/>
  <c r="P38"/>
  <c r="A53" i="29"/>
  <c r="B45" i="28"/>
  <c r="C45"/>
  <c r="D45"/>
  <c r="E45"/>
  <c r="F45"/>
  <c r="G45"/>
  <c r="H45"/>
  <c r="I45"/>
  <c r="J45"/>
  <c r="K45"/>
  <c r="L45"/>
  <c r="M45"/>
  <c r="N45"/>
  <c r="O45"/>
  <c r="P45"/>
  <c r="Q45"/>
  <c r="R45"/>
  <c r="S45"/>
  <c r="T45"/>
  <c r="U45"/>
  <c r="V45"/>
  <c r="B21"/>
  <c r="C21"/>
  <c r="D21"/>
  <c r="E21"/>
  <c r="F21"/>
  <c r="G21"/>
  <c r="H21"/>
  <c r="I21"/>
  <c r="J21"/>
  <c r="K21"/>
  <c r="L21"/>
  <c r="M21"/>
  <c r="N21"/>
  <c r="O21"/>
  <c r="P21"/>
  <c r="Q21"/>
  <c r="R21"/>
  <c r="S21"/>
  <c r="T21"/>
  <c r="U21"/>
  <c r="V21"/>
  <c r="B92"/>
  <c r="C92"/>
  <c r="D92"/>
  <c r="E92"/>
  <c r="F92"/>
  <c r="G92"/>
  <c r="H92"/>
  <c r="I92"/>
  <c r="J92"/>
  <c r="K92"/>
  <c r="L92"/>
  <c r="M92"/>
  <c r="N92"/>
  <c r="O92"/>
  <c r="P92"/>
  <c r="Q92"/>
  <c r="R92"/>
  <c r="S92"/>
  <c r="T92"/>
  <c r="U92"/>
  <c r="V92"/>
  <c r="Z6" i="25"/>
  <c r="M10" i="24"/>
  <c r="N10"/>
  <c r="O10"/>
  <c r="M11"/>
  <c r="N11"/>
  <c r="O11"/>
  <c r="M12"/>
  <c r="N12"/>
  <c r="N8" i="22" s="1"/>
  <c r="AA8" s="1"/>
  <c r="O12" i="24"/>
  <c r="M13"/>
  <c r="N13"/>
  <c r="O13"/>
  <c r="O9" i="22" s="1"/>
  <c r="AB9" s="1"/>
  <c r="M14" i="24"/>
  <c r="N14"/>
  <c r="O14"/>
  <c r="O10" i="22" s="1"/>
  <c r="AB10" s="1"/>
  <c r="M15" i="24"/>
  <c r="N15"/>
  <c r="O15"/>
  <c r="M16"/>
  <c r="N16"/>
  <c r="O16"/>
  <c r="M17"/>
  <c r="N17"/>
  <c r="O17"/>
  <c r="O13" i="22" s="1"/>
  <c r="AB13" s="1"/>
  <c r="M18" i="24"/>
  <c r="N18"/>
  <c r="O18"/>
  <c r="O14" i="22" s="1"/>
  <c r="AB14" s="1"/>
  <c r="M19" i="24"/>
  <c r="M15" i="22" s="1"/>
  <c r="N19" i="24"/>
  <c r="O19"/>
  <c r="M20"/>
  <c r="M16" i="22" s="1"/>
  <c r="N20" i="24"/>
  <c r="O20"/>
  <c r="M21"/>
  <c r="N21"/>
  <c r="O21"/>
  <c r="M22"/>
  <c r="N22"/>
  <c r="O22"/>
  <c r="M23"/>
  <c r="N23"/>
  <c r="O23"/>
  <c r="M24"/>
  <c r="N24"/>
  <c r="O24"/>
  <c r="M25"/>
  <c r="N25"/>
  <c r="O25"/>
  <c r="M26"/>
  <c r="N26"/>
  <c r="O26"/>
  <c r="E35"/>
  <c r="E36"/>
  <c r="E37"/>
  <c r="E38"/>
  <c r="E39"/>
  <c r="E40"/>
  <c r="E41"/>
  <c r="E42"/>
  <c r="E43"/>
  <c r="H6" i="23"/>
  <c r="N6"/>
  <c r="O6"/>
  <c r="H7"/>
  <c r="M7" s="1"/>
  <c r="N7"/>
  <c r="O7"/>
  <c r="H8"/>
  <c r="M8" s="1"/>
  <c r="N8"/>
  <c r="O8"/>
  <c r="H9"/>
  <c r="H9" i="22" s="1"/>
  <c r="N9" i="23"/>
  <c r="O9"/>
  <c r="H10"/>
  <c r="H10" i="22" s="1"/>
  <c r="N10" i="23"/>
  <c r="O10"/>
  <c r="H11"/>
  <c r="N11"/>
  <c r="N11" i="22" s="1"/>
  <c r="AA11" s="1"/>
  <c r="O11" i="23"/>
  <c r="H12"/>
  <c r="N12"/>
  <c r="O12"/>
  <c r="H13"/>
  <c r="N13"/>
  <c r="O13"/>
  <c r="H14"/>
  <c r="H14" i="22" s="1"/>
  <c r="N14" i="23"/>
  <c r="N14" i="22" s="1"/>
  <c r="AA14" s="1"/>
  <c r="O14" i="23"/>
  <c r="H15"/>
  <c r="M15" s="1"/>
  <c r="N15"/>
  <c r="N15" i="22" s="1"/>
  <c r="AA15" s="1"/>
  <c r="O15" i="23"/>
  <c r="H16"/>
  <c r="M16"/>
  <c r="N16"/>
  <c r="O16"/>
  <c r="O16" i="22" s="1"/>
  <c r="AB16" s="1"/>
  <c r="H17" i="23"/>
  <c r="M17" s="1"/>
  <c r="N17"/>
  <c r="N17" i="22" s="1"/>
  <c r="AA17" s="1"/>
  <c r="O17" i="23"/>
  <c r="H18"/>
  <c r="M18" s="1"/>
  <c r="N18"/>
  <c r="N18" i="22" s="1"/>
  <c r="AA18" s="1"/>
  <c r="O18" i="23"/>
  <c r="H19"/>
  <c r="H19" i="22" s="1"/>
  <c r="N19" i="23"/>
  <c r="O19"/>
  <c r="C20"/>
  <c r="C20" i="22" s="1"/>
  <c r="E20" i="23"/>
  <c r="E20" i="22" s="1"/>
  <c r="F20" i="23"/>
  <c r="G20"/>
  <c r="N20" s="1"/>
  <c r="O20"/>
  <c r="S20"/>
  <c r="H20" s="1"/>
  <c r="S5" i="22"/>
  <c r="T5"/>
  <c r="Z5"/>
  <c r="AA5"/>
  <c r="AB5"/>
  <c r="B6"/>
  <c r="C6"/>
  <c r="D6"/>
  <c r="E6"/>
  <c r="F6"/>
  <c r="G6"/>
  <c r="I6"/>
  <c r="J6"/>
  <c r="K6"/>
  <c r="L6"/>
  <c r="S6" s="1"/>
  <c r="N6"/>
  <c r="AA6" s="1"/>
  <c r="R6"/>
  <c r="V6" s="1"/>
  <c r="Y6" s="1"/>
  <c r="B7"/>
  <c r="C7"/>
  <c r="D7"/>
  <c r="E7"/>
  <c r="F7"/>
  <c r="G7"/>
  <c r="H7"/>
  <c r="I7"/>
  <c r="J7"/>
  <c r="K7"/>
  <c r="L7"/>
  <c r="S7" s="1"/>
  <c r="N7"/>
  <c r="AA7" s="1"/>
  <c r="R7"/>
  <c r="V7" s="1"/>
  <c r="Y7" s="1"/>
  <c r="B8"/>
  <c r="C8"/>
  <c r="D8"/>
  <c r="E8"/>
  <c r="F8"/>
  <c r="G8"/>
  <c r="I8"/>
  <c r="J8"/>
  <c r="K8"/>
  <c r="L8"/>
  <c r="S8" s="1"/>
  <c r="R8"/>
  <c r="V8" s="1"/>
  <c r="Y8" s="1"/>
  <c r="B9"/>
  <c r="C9"/>
  <c r="D9"/>
  <c r="E9"/>
  <c r="F9"/>
  <c r="G9"/>
  <c r="I9"/>
  <c r="J9"/>
  <c r="K9"/>
  <c r="L9"/>
  <c r="S9" s="1"/>
  <c r="N9"/>
  <c r="AA9" s="1"/>
  <c r="R9"/>
  <c r="V9" s="1"/>
  <c r="Y9" s="1"/>
  <c r="B10"/>
  <c r="C10"/>
  <c r="D10"/>
  <c r="E10"/>
  <c r="F10"/>
  <c r="G10"/>
  <c r="I10"/>
  <c r="J10"/>
  <c r="K10"/>
  <c r="L10"/>
  <c r="S10" s="1"/>
  <c r="N10"/>
  <c r="AA10" s="1"/>
  <c r="R10"/>
  <c r="V10" s="1"/>
  <c r="Y10" s="1"/>
  <c r="B11"/>
  <c r="C11"/>
  <c r="D11"/>
  <c r="E11"/>
  <c r="F11"/>
  <c r="G11"/>
  <c r="H11"/>
  <c r="I11"/>
  <c r="J11"/>
  <c r="K11"/>
  <c r="L11"/>
  <c r="S11" s="1"/>
  <c r="R11"/>
  <c r="V11" s="1"/>
  <c r="Y11" s="1"/>
  <c r="B12"/>
  <c r="C12"/>
  <c r="D12"/>
  <c r="E12"/>
  <c r="F12"/>
  <c r="G12"/>
  <c r="I12"/>
  <c r="J12"/>
  <c r="K12"/>
  <c r="L12"/>
  <c r="S12" s="1"/>
  <c r="R12"/>
  <c r="V12" s="1"/>
  <c r="Y12" s="1"/>
  <c r="B13"/>
  <c r="C13"/>
  <c r="D13"/>
  <c r="E13"/>
  <c r="F13"/>
  <c r="G13"/>
  <c r="I13"/>
  <c r="J13"/>
  <c r="K13"/>
  <c r="L13"/>
  <c r="S13" s="1"/>
  <c r="R13"/>
  <c r="V13"/>
  <c r="Y13"/>
  <c r="B14"/>
  <c r="C14"/>
  <c r="D14"/>
  <c r="E14"/>
  <c r="F14"/>
  <c r="G14"/>
  <c r="I14"/>
  <c r="J14"/>
  <c r="K14"/>
  <c r="L14"/>
  <c r="S14" s="1"/>
  <c r="R14"/>
  <c r="V14" s="1"/>
  <c r="Y14" s="1"/>
  <c r="B15"/>
  <c r="C15"/>
  <c r="D15"/>
  <c r="E15"/>
  <c r="F15"/>
  <c r="G15"/>
  <c r="H15"/>
  <c r="I15"/>
  <c r="J15"/>
  <c r="K15"/>
  <c r="L15"/>
  <c r="S15" s="1"/>
  <c r="R15"/>
  <c r="V15" s="1"/>
  <c r="Y15" s="1"/>
  <c r="B16"/>
  <c r="C16"/>
  <c r="D16"/>
  <c r="E16"/>
  <c r="F16"/>
  <c r="G16"/>
  <c r="H16"/>
  <c r="I16"/>
  <c r="J16"/>
  <c r="K16"/>
  <c r="L16"/>
  <c r="S16" s="1"/>
  <c r="N16"/>
  <c r="R16"/>
  <c r="V16"/>
  <c r="Y16"/>
  <c r="AA16"/>
  <c r="B17"/>
  <c r="C17"/>
  <c r="D17"/>
  <c r="E17"/>
  <c r="F17"/>
  <c r="G17"/>
  <c r="H17"/>
  <c r="I17"/>
  <c r="J17"/>
  <c r="K17"/>
  <c r="L17"/>
  <c r="S17" s="1"/>
  <c r="R17"/>
  <c r="V17" s="1"/>
  <c r="Y17" s="1"/>
  <c r="B18"/>
  <c r="C18"/>
  <c r="D18"/>
  <c r="E18"/>
  <c r="F18"/>
  <c r="G18"/>
  <c r="I18"/>
  <c r="J18"/>
  <c r="K18"/>
  <c r="L18"/>
  <c r="S18" s="1"/>
  <c r="O18"/>
  <c r="AB18" s="1"/>
  <c r="R18"/>
  <c r="V18" s="1"/>
  <c r="Y18" s="1"/>
  <c r="B19"/>
  <c r="C19"/>
  <c r="D19"/>
  <c r="E19"/>
  <c r="F19"/>
  <c r="G19"/>
  <c r="I19"/>
  <c r="J19"/>
  <c r="K19"/>
  <c r="L19"/>
  <c r="S19" s="1"/>
  <c r="O19"/>
  <c r="AB19" s="1"/>
  <c r="R19"/>
  <c r="V19"/>
  <c r="Y19"/>
  <c r="B20"/>
  <c r="D20"/>
  <c r="F20"/>
  <c r="I20"/>
  <c r="J20"/>
  <c r="K20"/>
  <c r="L20"/>
  <c r="S20" s="1"/>
  <c r="R20"/>
  <c r="V20"/>
  <c r="Y20" s="1"/>
  <c r="P19" i="21"/>
  <c r="Q19"/>
  <c r="R19"/>
  <c r="S19"/>
  <c r="T19"/>
  <c r="U19"/>
  <c r="V19"/>
  <c r="B7" i="19"/>
  <c r="C7"/>
  <c r="D7"/>
  <c r="E7"/>
  <c r="F7"/>
  <c r="G7"/>
  <c r="H7"/>
  <c r="I7"/>
  <c r="J7"/>
  <c r="K7"/>
  <c r="L7"/>
  <c r="M7"/>
  <c r="N7"/>
  <c r="O7"/>
  <c r="B8"/>
  <c r="D8"/>
  <c r="F8"/>
  <c r="H8"/>
  <c r="J8"/>
  <c r="L8"/>
  <c r="M8"/>
  <c r="N8"/>
  <c r="O8"/>
  <c r="P8"/>
  <c r="B9"/>
  <c r="C9"/>
  <c r="D9"/>
  <c r="E9"/>
  <c r="F9"/>
  <c r="G9"/>
  <c r="H9"/>
  <c r="I9"/>
  <c r="J9"/>
  <c r="K9"/>
  <c r="L9"/>
  <c r="M9"/>
  <c r="N9"/>
  <c r="O9"/>
  <c r="P9"/>
  <c r="F10"/>
  <c r="H10"/>
  <c r="J10"/>
  <c r="L10"/>
  <c r="N10"/>
  <c r="P10"/>
  <c r="B11"/>
  <c r="C11"/>
  <c r="D11"/>
  <c r="B12"/>
  <c r="C12"/>
  <c r="D12"/>
  <c r="E12"/>
  <c r="F12"/>
  <c r="G12"/>
  <c r="H12"/>
  <c r="I12"/>
  <c r="J12"/>
  <c r="K12"/>
  <c r="L12"/>
  <c r="M12"/>
  <c r="N12"/>
  <c r="O12"/>
  <c r="P12"/>
  <c r="J13"/>
  <c r="K13"/>
  <c r="L13"/>
  <c r="M13"/>
  <c r="N13"/>
  <c r="O13"/>
  <c r="P13"/>
  <c r="B14"/>
  <c r="D14"/>
  <c r="F14"/>
  <c r="H14"/>
  <c r="J14"/>
  <c r="L14"/>
  <c r="N14"/>
  <c r="P14"/>
  <c r="J15"/>
  <c r="K15"/>
  <c r="L15"/>
  <c r="M15"/>
  <c r="N15"/>
  <c r="O15"/>
  <c r="P15"/>
  <c r="H16"/>
  <c r="J16"/>
  <c r="L16"/>
  <c r="N16"/>
  <c r="P16"/>
  <c r="D17"/>
  <c r="E17"/>
  <c r="F17"/>
  <c r="G17"/>
  <c r="H17"/>
  <c r="I17"/>
  <c r="K17"/>
  <c r="L17"/>
  <c r="M17"/>
  <c r="N17"/>
  <c r="O17"/>
  <c r="P17"/>
  <c r="B21"/>
  <c r="C21"/>
  <c r="D21"/>
  <c r="E21"/>
  <c r="F21"/>
  <c r="G21"/>
  <c r="H21"/>
  <c r="I21"/>
  <c r="J21"/>
  <c r="K21"/>
  <c r="L21"/>
  <c r="M21"/>
  <c r="N21"/>
  <c r="O21"/>
  <c r="P21"/>
  <c r="A22"/>
  <c r="C22"/>
  <c r="E22"/>
  <c r="F22"/>
  <c r="G22"/>
  <c r="H22"/>
  <c r="I22"/>
  <c r="J22"/>
  <c r="K22"/>
  <c r="L22"/>
  <c r="M22"/>
  <c r="N22"/>
  <c r="O22"/>
  <c r="P22"/>
  <c r="A23"/>
  <c r="B23"/>
  <c r="C23"/>
  <c r="D23"/>
  <c r="E23"/>
  <c r="F23"/>
  <c r="G23"/>
  <c r="H23"/>
  <c r="I23"/>
  <c r="J23"/>
  <c r="K23"/>
  <c r="L23"/>
  <c r="M23"/>
  <c r="N23"/>
  <c r="O23"/>
  <c r="A24"/>
  <c r="B24"/>
  <c r="D24"/>
  <c r="F24"/>
  <c r="H24"/>
  <c r="I24"/>
  <c r="J24"/>
  <c r="L24"/>
  <c r="M24"/>
  <c r="N24"/>
  <c r="O24"/>
  <c r="P24"/>
  <c r="A25"/>
  <c r="A26"/>
  <c r="F26"/>
  <c r="H26"/>
  <c r="J26"/>
  <c r="L26"/>
  <c r="N26"/>
  <c r="P26"/>
  <c r="A27"/>
  <c r="L27"/>
  <c r="N27"/>
  <c r="O27"/>
  <c r="P27"/>
  <c r="A28"/>
  <c r="B28"/>
  <c r="C28"/>
  <c r="D28"/>
  <c r="E28"/>
  <c r="F28"/>
  <c r="G28"/>
  <c r="H28"/>
  <c r="I28"/>
  <c r="J28"/>
  <c r="K28"/>
  <c r="L28"/>
  <c r="M28"/>
  <c r="N28"/>
  <c r="O28"/>
  <c r="P28"/>
  <c r="A29"/>
  <c r="J29"/>
  <c r="K29"/>
  <c r="L29"/>
  <c r="M29"/>
  <c r="N29"/>
  <c r="O29"/>
  <c r="P29"/>
  <c r="A30"/>
  <c r="B30"/>
  <c r="D30"/>
  <c r="F30"/>
  <c r="H30"/>
  <c r="J30"/>
  <c r="L30"/>
  <c r="N30"/>
  <c r="P30"/>
  <c r="A31"/>
  <c r="B31"/>
  <c r="C31"/>
  <c r="D31"/>
  <c r="E31"/>
  <c r="F31"/>
  <c r="G31"/>
  <c r="H31"/>
  <c r="I31"/>
  <c r="J31"/>
  <c r="K31"/>
  <c r="L31"/>
  <c r="M31"/>
  <c r="N31"/>
  <c r="O31"/>
  <c r="P31"/>
  <c r="A32"/>
  <c r="B32"/>
  <c r="D32"/>
  <c r="F32"/>
  <c r="H32"/>
  <c r="J32"/>
  <c r="L32"/>
  <c r="N32"/>
  <c r="P32"/>
  <c r="A33"/>
  <c r="B33"/>
  <c r="C33"/>
  <c r="D33"/>
  <c r="E33"/>
  <c r="F33"/>
  <c r="G33"/>
  <c r="H33"/>
  <c r="I33"/>
  <c r="J33"/>
  <c r="K33"/>
  <c r="L33"/>
  <c r="M33"/>
  <c r="N33"/>
  <c r="O33"/>
  <c r="P33"/>
  <c r="A34"/>
  <c r="K34"/>
  <c r="O34"/>
  <c r="B39"/>
  <c r="C39"/>
  <c r="D39"/>
  <c r="E39"/>
  <c r="F39"/>
  <c r="G39"/>
  <c r="H39"/>
  <c r="I39"/>
  <c r="J39"/>
  <c r="K39"/>
  <c r="L39"/>
  <c r="M39"/>
  <c r="N39"/>
  <c r="O39"/>
  <c r="J40"/>
  <c r="K40"/>
  <c r="L40"/>
  <c r="M40"/>
  <c r="N40"/>
  <c r="O40"/>
  <c r="P40"/>
  <c r="B41"/>
  <c r="C41"/>
  <c r="D41"/>
  <c r="E41"/>
  <c r="F41"/>
  <c r="G41"/>
  <c r="H41"/>
  <c r="I41"/>
  <c r="J41"/>
  <c r="K41"/>
  <c r="L41"/>
  <c r="M41"/>
  <c r="N41"/>
  <c r="O41"/>
  <c r="F42"/>
  <c r="G42"/>
  <c r="H42"/>
  <c r="I42"/>
  <c r="J42"/>
  <c r="K42"/>
  <c r="L42"/>
  <c r="M42"/>
  <c r="N42"/>
  <c r="O42"/>
  <c r="P42"/>
  <c r="H43"/>
  <c r="I43"/>
  <c r="J43"/>
  <c r="K43"/>
  <c r="L43"/>
  <c r="O43"/>
  <c r="P43"/>
  <c r="B44"/>
  <c r="C44"/>
  <c r="D44"/>
  <c r="E44"/>
  <c r="F44"/>
  <c r="G44"/>
  <c r="H44"/>
  <c r="I44"/>
  <c r="J44"/>
  <c r="K44"/>
  <c r="L44"/>
  <c r="M44"/>
  <c r="N44"/>
  <c r="O44"/>
  <c r="P44"/>
  <c r="J45"/>
  <c r="K45"/>
  <c r="L45"/>
  <c r="M45"/>
  <c r="N45"/>
  <c r="O45"/>
  <c r="P45"/>
  <c r="I47"/>
  <c r="J47"/>
  <c r="K47"/>
  <c r="L47"/>
  <c r="M47"/>
  <c r="N47"/>
  <c r="O47"/>
  <c r="P47"/>
  <c r="B48"/>
  <c r="C48"/>
  <c r="D48"/>
  <c r="E48"/>
  <c r="F48"/>
  <c r="G48"/>
  <c r="H48"/>
  <c r="I48"/>
  <c r="J48"/>
  <c r="K48"/>
  <c r="L48"/>
  <c r="M48"/>
  <c r="N48"/>
  <c r="O48"/>
  <c r="P48"/>
  <c r="N50"/>
  <c r="O50"/>
  <c r="B56"/>
  <c r="B72" s="1"/>
  <c r="C56"/>
  <c r="C72" s="1"/>
  <c r="D56"/>
  <c r="D72" s="1"/>
  <c r="E56"/>
  <c r="E72" s="1"/>
  <c r="F56"/>
  <c r="F72" s="1"/>
  <c r="G56"/>
  <c r="G72" s="1"/>
  <c r="H56"/>
  <c r="H72" s="1"/>
  <c r="I56"/>
  <c r="I72" s="1"/>
  <c r="J56"/>
  <c r="J72" s="1"/>
  <c r="K56"/>
  <c r="K72" s="1"/>
  <c r="L56"/>
  <c r="L72" s="1"/>
  <c r="M56"/>
  <c r="M72" s="1"/>
  <c r="N56"/>
  <c r="N72" s="1"/>
  <c r="O56"/>
  <c r="O72" s="1"/>
  <c r="P56"/>
  <c r="P72" s="1"/>
  <c r="A57"/>
  <c r="A73" s="1"/>
  <c r="A58"/>
  <c r="A74" s="1"/>
  <c r="B58"/>
  <c r="C58"/>
  <c r="D58"/>
  <c r="E58"/>
  <c r="F58"/>
  <c r="G58"/>
  <c r="H58"/>
  <c r="I58"/>
  <c r="J58"/>
  <c r="K58"/>
  <c r="L58"/>
  <c r="M58"/>
  <c r="N58"/>
  <c r="O58"/>
  <c r="A59"/>
  <c r="A75" s="1"/>
  <c r="J59"/>
  <c r="K59"/>
  <c r="L59"/>
  <c r="M59"/>
  <c r="N59"/>
  <c r="O59"/>
  <c r="P59"/>
  <c r="A60"/>
  <c r="A76" s="1"/>
  <c r="B60"/>
  <c r="C60"/>
  <c r="D60"/>
  <c r="E60"/>
  <c r="F60"/>
  <c r="G60"/>
  <c r="H60"/>
  <c r="I60"/>
  <c r="J60"/>
  <c r="K60"/>
  <c r="L60"/>
  <c r="M60"/>
  <c r="N60"/>
  <c r="O60"/>
  <c r="A61"/>
  <c r="A77" s="1"/>
  <c r="F61"/>
  <c r="G61"/>
  <c r="H61"/>
  <c r="I61"/>
  <c r="J61"/>
  <c r="K61"/>
  <c r="L61"/>
  <c r="M61"/>
  <c r="N61"/>
  <c r="O61"/>
  <c r="P61"/>
  <c r="A62"/>
  <c r="A78" s="1"/>
  <c r="F62"/>
  <c r="G62"/>
  <c r="H62"/>
  <c r="I62"/>
  <c r="J62"/>
  <c r="K62"/>
  <c r="L62"/>
  <c r="M62"/>
  <c r="N62"/>
  <c r="O62"/>
  <c r="P62"/>
  <c r="A63"/>
  <c r="A79" s="1"/>
  <c r="A64"/>
  <c r="A80" s="1"/>
  <c r="J64"/>
  <c r="K64"/>
  <c r="L64"/>
  <c r="M64"/>
  <c r="N64"/>
  <c r="O64"/>
  <c r="P64"/>
  <c r="A65"/>
  <c r="A81" s="1"/>
  <c r="A66"/>
  <c r="A82" s="1"/>
  <c r="B66"/>
  <c r="C66"/>
  <c r="D66"/>
  <c r="E66"/>
  <c r="F66"/>
  <c r="G66"/>
  <c r="H66"/>
  <c r="I66"/>
  <c r="J66"/>
  <c r="K66"/>
  <c r="L66"/>
  <c r="M66"/>
  <c r="N66"/>
  <c r="O66"/>
  <c r="P66"/>
  <c r="A67"/>
  <c r="A83" s="1"/>
  <c r="B67"/>
  <c r="C67"/>
  <c r="D67"/>
  <c r="E67"/>
  <c r="F67"/>
  <c r="G67"/>
  <c r="H67"/>
  <c r="I67"/>
  <c r="J67"/>
  <c r="K67"/>
  <c r="L67"/>
  <c r="M67"/>
  <c r="N67"/>
  <c r="O67"/>
  <c r="P67"/>
  <c r="A68"/>
  <c r="A84" s="1"/>
  <c r="A69"/>
  <c r="A85" s="1"/>
  <c r="B73"/>
  <c r="C73"/>
  <c r="D73"/>
  <c r="E73"/>
  <c r="F73"/>
  <c r="G73"/>
  <c r="H73"/>
  <c r="I73"/>
  <c r="J73"/>
  <c r="K73"/>
  <c r="L73"/>
  <c r="M73"/>
  <c r="N73"/>
  <c r="B74"/>
  <c r="C74"/>
  <c r="D74"/>
  <c r="E74"/>
  <c r="F74"/>
  <c r="G74"/>
  <c r="H74"/>
  <c r="I74"/>
  <c r="J74"/>
  <c r="K74"/>
  <c r="L74"/>
  <c r="M74"/>
  <c r="N74"/>
  <c r="O74"/>
  <c r="B75"/>
  <c r="C75"/>
  <c r="D75"/>
  <c r="E75"/>
  <c r="F75"/>
  <c r="G75"/>
  <c r="H75"/>
  <c r="I75"/>
  <c r="J75"/>
  <c r="K75"/>
  <c r="L75"/>
  <c r="M75"/>
  <c r="N75"/>
  <c r="O75"/>
  <c r="P75"/>
  <c r="B76"/>
  <c r="C76"/>
  <c r="D76"/>
  <c r="E76"/>
  <c r="F76"/>
  <c r="G76"/>
  <c r="H76"/>
  <c r="I76"/>
  <c r="J76"/>
  <c r="K76"/>
  <c r="L76"/>
  <c r="M76"/>
  <c r="N76"/>
  <c r="O76"/>
  <c r="F77"/>
  <c r="G77"/>
  <c r="H77"/>
  <c r="I77"/>
  <c r="J77"/>
  <c r="K77"/>
  <c r="L77"/>
  <c r="M77"/>
  <c r="N77"/>
  <c r="O77"/>
  <c r="P77"/>
  <c r="F78"/>
  <c r="G78"/>
  <c r="H78"/>
  <c r="I78"/>
  <c r="J78"/>
  <c r="K78"/>
  <c r="L78"/>
  <c r="M78"/>
  <c r="N78"/>
  <c r="O78"/>
  <c r="P78"/>
  <c r="B79"/>
  <c r="C79"/>
  <c r="D79"/>
  <c r="E79"/>
  <c r="F79"/>
  <c r="G79"/>
  <c r="H79"/>
  <c r="I79"/>
  <c r="J79"/>
  <c r="K79"/>
  <c r="L79"/>
  <c r="M79"/>
  <c r="N79"/>
  <c r="O79"/>
  <c r="P79"/>
  <c r="J80"/>
  <c r="K80"/>
  <c r="L80"/>
  <c r="M80"/>
  <c r="N80"/>
  <c r="O80"/>
  <c r="P80"/>
  <c r="B82"/>
  <c r="C82"/>
  <c r="D82"/>
  <c r="E82"/>
  <c r="F82"/>
  <c r="G82"/>
  <c r="H82"/>
  <c r="I82"/>
  <c r="J82"/>
  <c r="K82"/>
  <c r="L82"/>
  <c r="M82"/>
  <c r="N82"/>
  <c r="O82"/>
  <c r="P82"/>
  <c r="B83"/>
  <c r="C83"/>
  <c r="D83"/>
  <c r="E83"/>
  <c r="F83"/>
  <c r="G83"/>
  <c r="H83"/>
  <c r="I83"/>
  <c r="J83"/>
  <c r="K83"/>
  <c r="L83"/>
  <c r="M83"/>
  <c r="N83"/>
  <c r="O83"/>
  <c r="P83"/>
  <c r="B84"/>
  <c r="C84"/>
  <c r="D84"/>
  <c r="E84"/>
  <c r="F84"/>
  <c r="G84"/>
  <c r="H84"/>
  <c r="I84"/>
  <c r="J84"/>
  <c r="K84"/>
  <c r="L84"/>
  <c r="M84"/>
  <c r="N84"/>
  <c r="O84"/>
  <c r="P84"/>
  <c r="B85"/>
  <c r="C85"/>
  <c r="D85"/>
  <c r="E85"/>
  <c r="F85"/>
  <c r="G85"/>
  <c r="H85"/>
  <c r="I85"/>
  <c r="J85"/>
  <c r="K85"/>
  <c r="L85"/>
  <c r="M85"/>
  <c r="N85"/>
  <c r="O85"/>
  <c r="N6" i="18"/>
  <c r="O6"/>
  <c r="P6"/>
  <c r="N7"/>
  <c r="Q7" s="1"/>
  <c r="O7"/>
  <c r="P7"/>
  <c r="N8"/>
  <c r="Q8" s="1"/>
  <c r="O8"/>
  <c r="P8"/>
  <c r="N9"/>
  <c r="O9"/>
  <c r="P9"/>
  <c r="Q9"/>
  <c r="N10"/>
  <c r="O10"/>
  <c r="P10"/>
  <c r="N11"/>
  <c r="Q11" s="1"/>
  <c r="O11"/>
  <c r="P11"/>
  <c r="N12"/>
  <c r="O12"/>
  <c r="P12"/>
  <c r="N13"/>
  <c r="O13"/>
  <c r="P13"/>
  <c r="Q13"/>
  <c r="N14"/>
  <c r="O14"/>
  <c r="P14"/>
  <c r="N15"/>
  <c r="Q15" s="1"/>
  <c r="O15"/>
  <c r="P15"/>
  <c r="N16"/>
  <c r="O16"/>
  <c r="P16"/>
  <c r="N17"/>
  <c r="O17"/>
  <c r="Q17" s="1"/>
  <c r="P17"/>
  <c r="N18"/>
  <c r="O18"/>
  <c r="P18"/>
  <c r="A19"/>
  <c r="A18" s="1"/>
  <c r="A17" s="1"/>
  <c r="A16" s="1"/>
  <c r="A15" s="1"/>
  <c r="A14" s="1"/>
  <c r="A13" s="1"/>
  <c r="A12" s="1"/>
  <c r="A11" s="1"/>
  <c r="A10" s="1"/>
  <c r="A9" s="1"/>
  <c r="A8" s="1"/>
  <c r="A7" s="1"/>
  <c r="A6" s="1"/>
  <c r="N19"/>
  <c r="O19"/>
  <c r="P19"/>
  <c r="Q19"/>
  <c r="A20"/>
  <c r="N20"/>
  <c r="O20"/>
  <c r="P20"/>
  <c r="A21"/>
  <c r="N21"/>
  <c r="Q21" s="1"/>
  <c r="O21"/>
  <c r="P21"/>
  <c r="A22"/>
  <c r="N22"/>
  <c r="O22"/>
  <c r="P22"/>
  <c r="A23"/>
  <c r="N23"/>
  <c r="O23"/>
  <c r="P23"/>
  <c r="Q23"/>
  <c r="A24"/>
  <c r="N24"/>
  <c r="O24"/>
  <c r="P24"/>
  <c r="A25"/>
  <c r="N25"/>
  <c r="Q25" s="1"/>
  <c r="O25"/>
  <c r="P25"/>
  <c r="A26"/>
  <c r="N26"/>
  <c r="O26"/>
  <c r="P26"/>
  <c r="A27"/>
  <c r="N27"/>
  <c r="O27"/>
  <c r="P27"/>
  <c r="Q27"/>
  <c r="A28"/>
  <c r="N28"/>
  <c r="Q28" s="1"/>
  <c r="O28"/>
  <c r="P28"/>
  <c r="A29"/>
  <c r="N29"/>
  <c r="Q29" s="1"/>
  <c r="O29"/>
  <c r="P29"/>
  <c r="A30"/>
  <c r="N30"/>
  <c r="O30"/>
  <c r="P30"/>
  <c r="A31"/>
  <c r="N31"/>
  <c r="O31"/>
  <c r="P31"/>
  <c r="Q31"/>
  <c r="A32"/>
  <c r="N32"/>
  <c r="Q32" s="1"/>
  <c r="O32"/>
  <c r="P32"/>
  <c r="A33"/>
  <c r="N33"/>
  <c r="Q33" s="1"/>
  <c r="O33"/>
  <c r="P33"/>
  <c r="A34"/>
  <c r="N34"/>
  <c r="O34"/>
  <c r="P34"/>
  <c r="A35"/>
  <c r="N35"/>
  <c r="O35"/>
  <c r="P35"/>
  <c r="Q35"/>
  <c r="A36"/>
  <c r="N36"/>
  <c r="Q36" s="1"/>
  <c r="O36"/>
  <c r="P36"/>
  <c r="A37"/>
  <c r="N37"/>
  <c r="Q37" s="1"/>
  <c r="O37"/>
  <c r="P37"/>
  <c r="A38"/>
  <c r="N38"/>
  <c r="O38"/>
  <c r="P38"/>
  <c r="A39"/>
  <c r="N39"/>
  <c r="O39"/>
  <c r="Q39" s="1"/>
  <c r="P39"/>
  <c r="A40"/>
  <c r="N40"/>
  <c r="O40"/>
  <c r="P40"/>
  <c r="A41"/>
  <c r="N41"/>
  <c r="Q41" s="1"/>
  <c r="O41"/>
  <c r="P41"/>
  <c r="A42"/>
  <c r="N42"/>
  <c r="O42"/>
  <c r="P42"/>
  <c r="A43"/>
  <c r="N43"/>
  <c r="O43"/>
  <c r="Q43" s="1"/>
  <c r="U30" i="16" s="1"/>
  <c r="P43" i="18"/>
  <c r="A44"/>
  <c r="N44"/>
  <c r="Q44" s="1"/>
  <c r="O44"/>
  <c r="P44"/>
  <c r="A45"/>
  <c r="N45"/>
  <c r="Q45" s="1"/>
  <c r="O45"/>
  <c r="P45"/>
  <c r="A46"/>
  <c r="N46"/>
  <c r="O46"/>
  <c r="P46"/>
  <c r="A47"/>
  <c r="A48" s="1"/>
  <c r="A49" s="1"/>
  <c r="A50" s="1"/>
  <c r="A51" s="1"/>
  <c r="A52" s="1"/>
  <c r="N47"/>
  <c r="O47"/>
  <c r="P47"/>
  <c r="Q47"/>
  <c r="N48"/>
  <c r="O48"/>
  <c r="P48"/>
  <c r="Q48"/>
  <c r="N49"/>
  <c r="O49"/>
  <c r="P49"/>
  <c r="N50"/>
  <c r="O50"/>
  <c r="P50"/>
  <c r="Q50" s="1"/>
  <c r="N51"/>
  <c r="O51"/>
  <c r="AB38" i="16" s="1"/>
  <c r="P51" i="18"/>
  <c r="M52"/>
  <c r="N52"/>
  <c r="O52"/>
  <c r="P52"/>
  <c r="B53"/>
  <c r="C53"/>
  <c r="D53"/>
  <c r="E53"/>
  <c r="F53"/>
  <c r="G53"/>
  <c r="H53"/>
  <c r="I53"/>
  <c r="J53"/>
  <c r="K53"/>
  <c r="L53"/>
  <c r="M53"/>
  <c r="N53"/>
  <c r="P53"/>
  <c r="B4" i="17"/>
  <c r="C4"/>
  <c r="E4"/>
  <c r="G4"/>
  <c r="H4"/>
  <c r="I4"/>
  <c r="J4"/>
  <c r="K4"/>
  <c r="L4"/>
  <c r="B6"/>
  <c r="AG6" i="16" s="1"/>
  <c r="C6" i="17"/>
  <c r="D6"/>
  <c r="AU6" i="16" s="1"/>
  <c r="G6" i="17"/>
  <c r="H6"/>
  <c r="AI6" i="16" s="1"/>
  <c r="I6" i="17"/>
  <c r="J6"/>
  <c r="AO6" i="16" s="1"/>
  <c r="K6" i="17"/>
  <c r="L6"/>
  <c r="M6"/>
  <c r="A7"/>
  <c r="A8" s="1"/>
  <c r="A9" s="1"/>
  <c r="A10" s="1"/>
  <c r="A11" s="1"/>
  <c r="A12" s="1"/>
  <c r="B7"/>
  <c r="AG7" i="16" s="1"/>
  <c r="C7" i="17"/>
  <c r="D7"/>
  <c r="G7"/>
  <c r="H7"/>
  <c r="AI7" i="16" s="1"/>
  <c r="I7" i="17"/>
  <c r="J7"/>
  <c r="K7"/>
  <c r="L7"/>
  <c r="AW7" i="16" s="1"/>
  <c r="M7" i="17"/>
  <c r="B8"/>
  <c r="AG8" i="16" s="1"/>
  <c r="C8" i="17"/>
  <c r="AM8" i="16" s="1"/>
  <c r="D8" i="17"/>
  <c r="AU8" i="16" s="1"/>
  <c r="G8" i="17"/>
  <c r="H8"/>
  <c r="I8"/>
  <c r="AN8" i="16" s="1"/>
  <c r="J8" i="17"/>
  <c r="AO8" i="16" s="1"/>
  <c r="K8" i="17"/>
  <c r="AP8" i="16" s="1"/>
  <c r="L8" i="17"/>
  <c r="AW8" i="16" s="1"/>
  <c r="M8" i="17"/>
  <c r="T8" i="16" s="1"/>
  <c r="B9" i="17"/>
  <c r="AG9" i="16" s="1"/>
  <c r="C9" i="17"/>
  <c r="D9"/>
  <c r="AU9" i="16" s="1"/>
  <c r="G9" i="17"/>
  <c r="H9"/>
  <c r="I9"/>
  <c r="AN9" i="16" s="1"/>
  <c r="J9" i="17"/>
  <c r="AO9" i="16" s="1"/>
  <c r="K9" i="17"/>
  <c r="AP9" i="16" s="1"/>
  <c r="L9" i="17"/>
  <c r="AW9" i="16" s="1"/>
  <c r="M9" i="17"/>
  <c r="T9" i="16" s="1"/>
  <c r="B10" i="17"/>
  <c r="AG10" i="16" s="1"/>
  <c r="C10" i="17"/>
  <c r="AM10" i="16" s="1"/>
  <c r="D10" i="17"/>
  <c r="AU10" i="16" s="1"/>
  <c r="G10" i="17"/>
  <c r="AH10" i="16" s="1"/>
  <c r="H10" i="17"/>
  <c r="AI10" i="16" s="1"/>
  <c r="I10" i="17"/>
  <c r="AN10" i="16" s="1"/>
  <c r="J10" i="17"/>
  <c r="AO10" i="16" s="1"/>
  <c r="K10" i="17"/>
  <c r="AP10" i="16" s="1"/>
  <c r="L10" i="17"/>
  <c r="AW10" i="16" s="1"/>
  <c r="M10" i="17"/>
  <c r="T10" i="16" s="1"/>
  <c r="B11" i="17"/>
  <c r="C11"/>
  <c r="D11"/>
  <c r="G11"/>
  <c r="AH11" i="16" s="1"/>
  <c r="H11" i="17"/>
  <c r="AI11" i="16" s="1"/>
  <c r="I11" i="17"/>
  <c r="AN11" i="16" s="1"/>
  <c r="J11" i="17"/>
  <c r="AO11" i="16" s="1"/>
  <c r="K11" i="17"/>
  <c r="AP11" i="16" s="1"/>
  <c r="L11" i="17"/>
  <c r="AW11" i="16" s="1"/>
  <c r="M11" i="17"/>
  <c r="T11" i="16" s="1"/>
  <c r="B12" i="17"/>
  <c r="AG12" i="16" s="1"/>
  <c r="C12" i="17"/>
  <c r="AM12" i="16" s="1"/>
  <c r="D12" i="17"/>
  <c r="AU12" i="16" s="1"/>
  <c r="E12" i="17"/>
  <c r="AQ12" i="16" s="1"/>
  <c r="G12" i="17"/>
  <c r="AH12" i="16" s="1"/>
  <c r="H12" i="17"/>
  <c r="AI12" i="16" s="1"/>
  <c r="I12" i="17"/>
  <c r="AN12" i="16" s="1"/>
  <c r="J12" i="17"/>
  <c r="AO12" i="16" s="1"/>
  <c r="K12" i="17"/>
  <c r="AP12" i="16" s="1"/>
  <c r="L12" i="17"/>
  <c r="AW12" i="16" s="1"/>
  <c r="M12" i="17"/>
  <c r="T12" i="16" s="1"/>
  <c r="B13" i="17"/>
  <c r="AG13" i="16" s="1"/>
  <c r="C13" i="17"/>
  <c r="AM13" i="16" s="1"/>
  <c r="D13" i="17"/>
  <c r="AU13" i="16" s="1"/>
  <c r="E13" i="17"/>
  <c r="AQ13" i="16" s="1"/>
  <c r="G13" i="17"/>
  <c r="AH13" i="16" s="1"/>
  <c r="H13" i="17"/>
  <c r="AI13" i="16" s="1"/>
  <c r="I13" i="17"/>
  <c r="AN13" i="16" s="1"/>
  <c r="J13" i="17"/>
  <c r="AO13" i="16" s="1"/>
  <c r="K13" i="17"/>
  <c r="AP13" i="16" s="1"/>
  <c r="L13" i="17"/>
  <c r="AW13" i="16" s="1"/>
  <c r="M13" i="17"/>
  <c r="T13" i="16" s="1"/>
  <c r="B14" i="17"/>
  <c r="AG14" i="16" s="1"/>
  <c r="C14" i="17"/>
  <c r="D14"/>
  <c r="AU14" i="16" s="1"/>
  <c r="E14" i="17"/>
  <c r="AQ14" i="16" s="1"/>
  <c r="G14" i="17"/>
  <c r="AH14" i="16" s="1"/>
  <c r="H14" i="17"/>
  <c r="AI14" i="16" s="1"/>
  <c r="I14" i="17"/>
  <c r="J14"/>
  <c r="AO14" i="16" s="1"/>
  <c r="K14" i="17"/>
  <c r="AP14" i="16" s="1"/>
  <c r="L14" i="17"/>
  <c r="AW14" i="16" s="1"/>
  <c r="M14" i="17"/>
  <c r="T14" i="16" s="1"/>
  <c r="B15" i="17"/>
  <c r="AG15" i="16" s="1"/>
  <c r="C15" i="17"/>
  <c r="AM15" i="16" s="1"/>
  <c r="D15" i="17"/>
  <c r="AU15" i="16" s="1"/>
  <c r="E15" i="17"/>
  <c r="AQ15" i="16" s="1"/>
  <c r="G15" i="17"/>
  <c r="AH15" i="16" s="1"/>
  <c r="H15" i="17"/>
  <c r="I15"/>
  <c r="J15"/>
  <c r="AO15" i="16" s="1"/>
  <c r="K15" i="17"/>
  <c r="AP15" i="16" s="1"/>
  <c r="L15" i="17"/>
  <c r="M15"/>
  <c r="T15" i="16" s="1"/>
  <c r="B16" i="17"/>
  <c r="AG16" i="16" s="1"/>
  <c r="C16" i="17"/>
  <c r="AM16" i="16" s="1"/>
  <c r="D16" i="17"/>
  <c r="AU16" i="16" s="1"/>
  <c r="E16" i="17"/>
  <c r="AQ16" i="16" s="1"/>
  <c r="G16" i="17"/>
  <c r="AH16" i="16" s="1"/>
  <c r="H16" i="17"/>
  <c r="AI16" i="16" s="1"/>
  <c r="I16" i="17"/>
  <c r="AN16" i="16" s="1"/>
  <c r="J16" i="17"/>
  <c r="AO16" i="16" s="1"/>
  <c r="K16" i="17"/>
  <c r="AP16" i="16" s="1"/>
  <c r="L16" i="17"/>
  <c r="AW16" i="16" s="1"/>
  <c r="M16" i="17"/>
  <c r="T16" i="16" s="1"/>
  <c r="B17" i="17"/>
  <c r="AG17" i="16" s="1"/>
  <c r="C17" i="17"/>
  <c r="AM17" i="16" s="1"/>
  <c r="D17" i="17"/>
  <c r="AU17" i="16" s="1"/>
  <c r="E17" i="17"/>
  <c r="AQ17" i="16" s="1"/>
  <c r="G17" i="17"/>
  <c r="AH17" i="16" s="1"/>
  <c r="H17" i="17"/>
  <c r="AI17" i="16" s="1"/>
  <c r="I17" i="17"/>
  <c r="J17"/>
  <c r="AO17" i="16" s="1"/>
  <c r="K17" i="17"/>
  <c r="AP17" i="16" s="1"/>
  <c r="L17" i="17"/>
  <c r="AW17" i="16" s="1"/>
  <c r="M17" i="17"/>
  <c r="T17" i="16" s="1"/>
  <c r="B18" i="17"/>
  <c r="AG18" i="16" s="1"/>
  <c r="C18" i="17"/>
  <c r="AM18" i="16" s="1"/>
  <c r="D18" i="17"/>
  <c r="AU18" i="16" s="1"/>
  <c r="E18" i="17"/>
  <c r="AQ18" i="16" s="1"/>
  <c r="G18" i="17"/>
  <c r="AH18" i="16" s="1"/>
  <c r="H18" i="17"/>
  <c r="AI18" i="16" s="1"/>
  <c r="I18" i="17"/>
  <c r="J18"/>
  <c r="AO18" i="16" s="1"/>
  <c r="K18" i="17"/>
  <c r="AP18" i="16" s="1"/>
  <c r="L18" i="17"/>
  <c r="AW18" i="16" s="1"/>
  <c r="M18" i="17"/>
  <c r="T18" i="16" s="1"/>
  <c r="B19" i="17"/>
  <c r="AG19" i="16" s="1"/>
  <c r="C19" i="17"/>
  <c r="AM19" i="16" s="1"/>
  <c r="D19" i="17"/>
  <c r="AU19" i="16" s="1"/>
  <c r="E19" i="17"/>
  <c r="AQ19" i="16" s="1"/>
  <c r="G19" i="17"/>
  <c r="AH19" i="16" s="1"/>
  <c r="H19" i="17"/>
  <c r="AI19" i="16" s="1"/>
  <c r="I19" i="17"/>
  <c r="AN19" i="16" s="1"/>
  <c r="J19" i="17"/>
  <c r="AO19" i="16" s="1"/>
  <c r="K19" i="17"/>
  <c r="AP19" i="16" s="1"/>
  <c r="L19" i="17"/>
  <c r="AW19" i="16" s="1"/>
  <c r="M19" i="17"/>
  <c r="T19" i="16" s="1"/>
  <c r="B20" i="17"/>
  <c r="AG20" i="16" s="1"/>
  <c r="C20" i="17"/>
  <c r="AM20" i="16" s="1"/>
  <c r="D20" i="17"/>
  <c r="AU20" i="16" s="1"/>
  <c r="E20" i="17"/>
  <c r="AQ20" i="16" s="1"/>
  <c r="G20" i="17"/>
  <c r="AH20" i="16" s="1"/>
  <c r="H20" i="17"/>
  <c r="AI20" i="16" s="1"/>
  <c r="I20" i="17"/>
  <c r="J20"/>
  <c r="AO20" i="16" s="1"/>
  <c r="K20" i="17"/>
  <c r="AP20" i="16" s="1"/>
  <c r="L20" i="17"/>
  <c r="AW20" i="16" s="1"/>
  <c r="M20" i="17"/>
  <c r="T20" i="16" s="1"/>
  <c r="B21" i="17"/>
  <c r="AG21" i="16" s="1"/>
  <c r="C21" i="17"/>
  <c r="AM21" i="16" s="1"/>
  <c r="D21" i="17"/>
  <c r="E21"/>
  <c r="AQ21" i="16" s="1"/>
  <c r="G21" i="17"/>
  <c r="AH21" i="16" s="1"/>
  <c r="H21" i="17"/>
  <c r="AI21" i="16" s="1"/>
  <c r="I21" i="17"/>
  <c r="AN21" i="16" s="1"/>
  <c r="J21" i="17"/>
  <c r="AO21" i="16" s="1"/>
  <c r="K21" i="17"/>
  <c r="AP21" i="16" s="1"/>
  <c r="L21" i="17"/>
  <c r="AW21" i="16" s="1"/>
  <c r="M21" i="17"/>
  <c r="T21" i="16" s="1"/>
  <c r="B22" i="17"/>
  <c r="AG22" i="16" s="1"/>
  <c r="C22" i="17"/>
  <c r="AM22" i="16" s="1"/>
  <c r="D22" i="17"/>
  <c r="E22"/>
  <c r="AQ22" i="16" s="1"/>
  <c r="G22" i="17"/>
  <c r="AH22" i="16" s="1"/>
  <c r="H22" i="17"/>
  <c r="AI22" i="16" s="1"/>
  <c r="I22" i="17"/>
  <c r="AN22" i="16" s="1"/>
  <c r="J22" i="17"/>
  <c r="AO22" i="16" s="1"/>
  <c r="K22" i="17"/>
  <c r="AP22" i="16" s="1"/>
  <c r="L22" i="17"/>
  <c r="AW22" i="16" s="1"/>
  <c r="M22" i="17"/>
  <c r="T22" i="16" s="1"/>
  <c r="B23" i="17"/>
  <c r="AG23" i="16" s="1"/>
  <c r="C23" i="17"/>
  <c r="AM23" i="16" s="1"/>
  <c r="D23" i="17"/>
  <c r="E23"/>
  <c r="AQ23" i="16" s="1"/>
  <c r="G23" i="17"/>
  <c r="AH23" i="16" s="1"/>
  <c r="H23" i="17"/>
  <c r="AI23" i="16" s="1"/>
  <c r="I23" i="17"/>
  <c r="J23"/>
  <c r="AO23" i="16" s="1"/>
  <c r="K23" i="17"/>
  <c r="AP23" i="16" s="1"/>
  <c r="L23" i="17"/>
  <c r="AW23" i="16" s="1"/>
  <c r="M23" i="17"/>
  <c r="T23" i="16" s="1"/>
  <c r="B24" i="17"/>
  <c r="C24"/>
  <c r="AM24" i="16" s="1"/>
  <c r="D24" i="17"/>
  <c r="AU24" i="16" s="1"/>
  <c r="E24" i="17"/>
  <c r="AQ24" i="16" s="1"/>
  <c r="G24" i="17"/>
  <c r="AH24" i="16" s="1"/>
  <c r="H24" i="17"/>
  <c r="AI24" i="16" s="1"/>
  <c r="I24" i="17"/>
  <c r="AN24" i="16" s="1"/>
  <c r="J24" i="17"/>
  <c r="AO24" i="16" s="1"/>
  <c r="K24" i="17"/>
  <c r="AP24" i="16" s="1"/>
  <c r="L24" i="17"/>
  <c r="AW24" i="16" s="1"/>
  <c r="M24" i="17"/>
  <c r="T24" i="16" s="1"/>
  <c r="B25" i="17"/>
  <c r="AG25" i="16" s="1"/>
  <c r="C25" i="17"/>
  <c r="AM25" i="16" s="1"/>
  <c r="D25" i="17"/>
  <c r="E25"/>
  <c r="AQ25" i="16" s="1"/>
  <c r="G25" i="17"/>
  <c r="AH25" i="16" s="1"/>
  <c r="H25" i="17"/>
  <c r="AI25" i="16" s="1"/>
  <c r="I25" i="17"/>
  <c r="AN25" i="16" s="1"/>
  <c r="J25" i="17"/>
  <c r="AO25" i="16" s="1"/>
  <c r="K25" i="17"/>
  <c r="AP25" i="16" s="1"/>
  <c r="L25" i="17"/>
  <c r="AW25" i="16" s="1"/>
  <c r="M25" i="17"/>
  <c r="T25" i="16" s="1"/>
  <c r="N27" i="17"/>
  <c r="O27"/>
  <c r="P27"/>
  <c r="N28"/>
  <c r="Q28" s="1"/>
  <c r="O28"/>
  <c r="P28"/>
  <c r="AC27" i="16" s="1"/>
  <c r="N29" i="17"/>
  <c r="O29"/>
  <c r="P29"/>
  <c r="AC28" i="16" s="1"/>
  <c r="N30" i="17"/>
  <c r="O30"/>
  <c r="P30"/>
  <c r="N31"/>
  <c r="O31"/>
  <c r="P31"/>
  <c r="Q31"/>
  <c r="N32"/>
  <c r="AA31" i="16" s="1"/>
  <c r="O32" i="17"/>
  <c r="P32"/>
  <c r="N33"/>
  <c r="Q33" s="1"/>
  <c r="O33"/>
  <c r="P33"/>
  <c r="N34"/>
  <c r="O34"/>
  <c r="Q34" s="1"/>
  <c r="P34"/>
  <c r="N35"/>
  <c r="AA34" i="16" s="1"/>
  <c r="O35" i="17"/>
  <c r="P35"/>
  <c r="Q35" s="1"/>
  <c r="N36"/>
  <c r="Q36" s="1"/>
  <c r="U35" i="16" s="1"/>
  <c r="O36" i="17"/>
  <c r="P36"/>
  <c r="AC35" i="16" s="1"/>
  <c r="N37" i="17"/>
  <c r="O37"/>
  <c r="P37"/>
  <c r="N38"/>
  <c r="O38"/>
  <c r="AB37" i="16" s="1"/>
  <c r="P38" i="17"/>
  <c r="N39"/>
  <c r="O39"/>
  <c r="P39"/>
  <c r="N40"/>
  <c r="O40"/>
  <c r="P40"/>
  <c r="N41"/>
  <c r="O41"/>
  <c r="P41"/>
  <c r="U5" i="16"/>
  <c r="AA5"/>
  <c r="AB5"/>
  <c r="AC5"/>
  <c r="AG5"/>
  <c r="AH5"/>
  <c r="AI5"/>
  <c r="AM5"/>
  <c r="AN5"/>
  <c r="AO5"/>
  <c r="AP5"/>
  <c r="AQ5"/>
  <c r="AU5"/>
  <c r="AV5"/>
  <c r="AW5"/>
  <c r="AV6"/>
  <c r="S6"/>
  <c r="W6" s="1"/>
  <c r="Z6" s="1"/>
  <c r="AF6" s="1"/>
  <c r="AL6" s="1"/>
  <c r="AT6" s="1"/>
  <c r="AV7"/>
  <c r="S7"/>
  <c r="W7" s="1"/>
  <c r="Z7" s="1"/>
  <c r="AF7" s="1"/>
  <c r="AL7" s="1"/>
  <c r="AT7" s="1"/>
  <c r="AI8"/>
  <c r="S8"/>
  <c r="W8" s="1"/>
  <c r="Z8" s="1"/>
  <c r="AF8" s="1"/>
  <c r="AL8" s="1"/>
  <c r="AT8" s="1"/>
  <c r="AV8"/>
  <c r="AV9"/>
  <c r="AI9"/>
  <c r="S9"/>
  <c r="W9" s="1"/>
  <c r="Z9" s="1"/>
  <c r="AF9" s="1"/>
  <c r="AL9" s="1"/>
  <c r="AT9" s="1"/>
  <c r="AV10"/>
  <c r="S10"/>
  <c r="W10" s="1"/>
  <c r="Z10" s="1"/>
  <c r="AF10" s="1"/>
  <c r="AL10" s="1"/>
  <c r="AT10" s="1"/>
  <c r="AV11"/>
  <c r="S11"/>
  <c r="W11"/>
  <c r="Z11" s="1"/>
  <c r="AF11" s="1"/>
  <c r="AL11" s="1"/>
  <c r="AT11" s="1"/>
  <c r="AV12"/>
  <c r="S12"/>
  <c r="W12" s="1"/>
  <c r="Z12" s="1"/>
  <c r="AF12" s="1"/>
  <c r="AL12" s="1"/>
  <c r="AT12" s="1"/>
  <c r="AV13"/>
  <c r="S13"/>
  <c r="W13" s="1"/>
  <c r="Z13" s="1"/>
  <c r="AF13" s="1"/>
  <c r="AL13" s="1"/>
  <c r="AT13" s="1"/>
  <c r="AM14"/>
  <c r="AV14"/>
  <c r="S14"/>
  <c r="W14"/>
  <c r="Z14" s="1"/>
  <c r="AF14" s="1"/>
  <c r="AL14" s="1"/>
  <c r="AT14" s="1"/>
  <c r="AV15"/>
  <c r="S15"/>
  <c r="W15" s="1"/>
  <c r="Z15" s="1"/>
  <c r="AF15" s="1"/>
  <c r="AL15" s="1"/>
  <c r="AT15" s="1"/>
  <c r="AV16"/>
  <c r="S16"/>
  <c r="W16" s="1"/>
  <c r="Z16" s="1"/>
  <c r="AF16" s="1"/>
  <c r="AL16" s="1"/>
  <c r="AT16" s="1"/>
  <c r="AV17"/>
  <c r="S17"/>
  <c r="W17" s="1"/>
  <c r="Z17" s="1"/>
  <c r="AF17" s="1"/>
  <c r="AL17" s="1"/>
  <c r="AT17" s="1"/>
  <c r="AV18"/>
  <c r="S18"/>
  <c r="W18" s="1"/>
  <c r="Z18" s="1"/>
  <c r="AF18" s="1"/>
  <c r="AL18" s="1"/>
  <c r="AT18" s="1"/>
  <c r="AV19"/>
  <c r="S19"/>
  <c r="W19" s="1"/>
  <c r="Z19" s="1"/>
  <c r="AF19" s="1"/>
  <c r="AL19" s="1"/>
  <c r="AT19" s="1"/>
  <c r="AV20"/>
  <c r="S20"/>
  <c r="W20"/>
  <c r="Z20" s="1"/>
  <c r="AF20" s="1"/>
  <c r="AL20" s="1"/>
  <c r="AT20" s="1"/>
  <c r="AV21"/>
  <c r="S21"/>
  <c r="W21" s="1"/>
  <c r="Z21" s="1"/>
  <c r="AF21" s="1"/>
  <c r="AL21" s="1"/>
  <c r="AT21" s="1"/>
  <c r="AV22"/>
  <c r="S22"/>
  <c r="W22"/>
  <c r="Z22" s="1"/>
  <c r="AF22" s="1"/>
  <c r="AL22" s="1"/>
  <c r="AT22" s="1"/>
  <c r="AV23"/>
  <c r="S23"/>
  <c r="W23" s="1"/>
  <c r="Z23" s="1"/>
  <c r="AF23" s="1"/>
  <c r="AL23" s="1"/>
  <c r="AT23" s="1"/>
  <c r="AV24"/>
  <c r="S24"/>
  <c r="W24" s="1"/>
  <c r="Z24" s="1"/>
  <c r="AF24" s="1"/>
  <c r="AL24" s="1"/>
  <c r="AT24" s="1"/>
  <c r="AV25"/>
  <c r="S25"/>
  <c r="W25" s="1"/>
  <c r="Z25" s="1"/>
  <c r="AF25" s="1"/>
  <c r="AL25" s="1"/>
  <c r="AT25" s="1"/>
  <c r="AG26"/>
  <c r="AM26"/>
  <c r="AU26"/>
  <c r="AV26"/>
  <c r="AH26"/>
  <c r="AI26"/>
  <c r="AN26"/>
  <c r="AO26"/>
  <c r="AP26"/>
  <c r="AW26"/>
  <c r="T26"/>
  <c r="AA26"/>
  <c r="AB26"/>
  <c r="AC26"/>
  <c r="S26"/>
  <c r="W26" s="1"/>
  <c r="Z26" s="1"/>
  <c r="AF26" s="1"/>
  <c r="AL26" s="1"/>
  <c r="AT26" s="1"/>
  <c r="AG27"/>
  <c r="AM27"/>
  <c r="AU27"/>
  <c r="AV27"/>
  <c r="AH27"/>
  <c r="AI27"/>
  <c r="AN27"/>
  <c r="AO27"/>
  <c r="AP27"/>
  <c r="AW27"/>
  <c r="T27"/>
  <c r="AB27"/>
  <c r="S27"/>
  <c r="W27"/>
  <c r="Z27"/>
  <c r="AF27" s="1"/>
  <c r="AL27" s="1"/>
  <c r="AT27" s="1"/>
  <c r="AG28"/>
  <c r="AM28"/>
  <c r="AU28"/>
  <c r="AV28"/>
  <c r="AN28"/>
  <c r="AO28"/>
  <c r="AP28"/>
  <c r="AW28"/>
  <c r="T28"/>
  <c r="AB28"/>
  <c r="S28"/>
  <c r="W28" s="1"/>
  <c r="Z28" s="1"/>
  <c r="AF28" s="1"/>
  <c r="AL28" s="1"/>
  <c r="AT28" s="1"/>
  <c r="AH28"/>
  <c r="AI28"/>
  <c r="AG29"/>
  <c r="AM29"/>
  <c r="AU29"/>
  <c r="AV29"/>
  <c r="AH29"/>
  <c r="AI29"/>
  <c r="AN29"/>
  <c r="AO29"/>
  <c r="AP29"/>
  <c r="AW29"/>
  <c r="T29"/>
  <c r="AA29"/>
  <c r="AB29"/>
  <c r="AC29"/>
  <c r="S29"/>
  <c r="W29"/>
  <c r="Z29"/>
  <c r="AF29" s="1"/>
  <c r="AL29" s="1"/>
  <c r="AT29" s="1"/>
  <c r="AG30"/>
  <c r="AM30"/>
  <c r="AU30"/>
  <c r="AV30"/>
  <c r="AH30"/>
  <c r="AI30"/>
  <c r="AN30"/>
  <c r="AO30"/>
  <c r="AP30"/>
  <c r="AW30"/>
  <c r="T30"/>
  <c r="AA30"/>
  <c r="AB30"/>
  <c r="AC30"/>
  <c r="S30"/>
  <c r="W30" s="1"/>
  <c r="Z30" s="1"/>
  <c r="AF30" s="1"/>
  <c r="AL30" s="1"/>
  <c r="AT30" s="1"/>
  <c r="AG31"/>
  <c r="AM31"/>
  <c r="AU31"/>
  <c r="AV31"/>
  <c r="AH31"/>
  <c r="AI31"/>
  <c r="AN31"/>
  <c r="AO31"/>
  <c r="AP31"/>
  <c r="AW31"/>
  <c r="AB31"/>
  <c r="U31"/>
  <c r="S31"/>
  <c r="T31"/>
  <c r="W31"/>
  <c r="Z31" s="1"/>
  <c r="AF31" s="1"/>
  <c r="AL31" s="1"/>
  <c r="AT31" s="1"/>
  <c r="L45"/>
  <c r="S32"/>
  <c r="W32" s="1"/>
  <c r="Z32" s="1"/>
  <c r="AF32" s="1"/>
  <c r="AL32" s="1"/>
  <c r="AT32" s="1"/>
  <c r="AG33"/>
  <c r="AM33"/>
  <c r="AU33"/>
  <c r="AV33"/>
  <c r="AH33"/>
  <c r="AI33"/>
  <c r="AN33"/>
  <c r="AO33"/>
  <c r="AP33"/>
  <c r="AW33"/>
  <c r="T33"/>
  <c r="AA33"/>
  <c r="AB33"/>
  <c r="AC33"/>
  <c r="S33"/>
  <c r="W33" s="1"/>
  <c r="Z33" s="1"/>
  <c r="AF33" s="1"/>
  <c r="AL33" s="1"/>
  <c r="AT33" s="1"/>
  <c r="AG34"/>
  <c r="AM34"/>
  <c r="AU34"/>
  <c r="AV34"/>
  <c r="AH34"/>
  <c r="AI34"/>
  <c r="AN34"/>
  <c r="AO34"/>
  <c r="AP34"/>
  <c r="AW34"/>
  <c r="T34"/>
  <c r="AB34"/>
  <c r="U34"/>
  <c r="S34"/>
  <c r="W34"/>
  <c r="Z34"/>
  <c r="AF34" s="1"/>
  <c r="AL34" s="1"/>
  <c r="AT34" s="1"/>
  <c r="AG35"/>
  <c r="AM35"/>
  <c r="AU35"/>
  <c r="AV35"/>
  <c r="AH35"/>
  <c r="AI35"/>
  <c r="AN35"/>
  <c r="AO35"/>
  <c r="AP35"/>
  <c r="AW35"/>
  <c r="AB35"/>
  <c r="S35"/>
  <c r="T35"/>
  <c r="W35"/>
  <c r="Z35" s="1"/>
  <c r="AF35" s="1"/>
  <c r="AL35" s="1"/>
  <c r="AT35" s="1"/>
  <c r="AG36"/>
  <c r="AM36"/>
  <c r="AU36"/>
  <c r="AV36"/>
  <c r="AI36"/>
  <c r="AN36"/>
  <c r="AO36"/>
  <c r="AP36"/>
  <c r="AW36"/>
  <c r="T36"/>
  <c r="AA36"/>
  <c r="AB36"/>
  <c r="AC36"/>
  <c r="S36"/>
  <c r="W36" s="1"/>
  <c r="Z36" s="1"/>
  <c r="AF36" s="1"/>
  <c r="AL36" s="1"/>
  <c r="AT36" s="1"/>
  <c r="AH36"/>
  <c r="AG37"/>
  <c r="AM37"/>
  <c r="AU37"/>
  <c r="AV37"/>
  <c r="AH37"/>
  <c r="AI37"/>
  <c r="AN37"/>
  <c r="AO37"/>
  <c r="AP37"/>
  <c r="AW37"/>
  <c r="T37"/>
  <c r="AA37"/>
  <c r="AC37"/>
  <c r="S37"/>
  <c r="W37" s="1"/>
  <c r="Z37" s="1"/>
  <c r="AF37" s="1"/>
  <c r="AL37" s="1"/>
  <c r="AT37" s="1"/>
  <c r="AG38"/>
  <c r="AM38"/>
  <c r="AU38"/>
  <c r="AV38"/>
  <c r="AH38"/>
  <c r="AI38"/>
  <c r="AN38"/>
  <c r="AO38"/>
  <c r="AP38"/>
  <c r="AW38"/>
  <c r="T38"/>
  <c r="AA38"/>
  <c r="AC38"/>
  <c r="S38"/>
  <c r="W38" s="1"/>
  <c r="Z38" s="1"/>
  <c r="AF38" s="1"/>
  <c r="AL38" s="1"/>
  <c r="AT38" s="1"/>
  <c r="S39"/>
  <c r="W39" s="1"/>
  <c r="Z39" s="1"/>
  <c r="AF39" s="1"/>
  <c r="AL39" s="1"/>
  <c r="AT39" s="1"/>
  <c r="AA39"/>
  <c r="AG40"/>
  <c r="AM40"/>
  <c r="AU40"/>
  <c r="W41"/>
  <c r="X41"/>
  <c r="Y41"/>
  <c r="Z41"/>
  <c r="AO40"/>
  <c r="AB41"/>
  <c r="AW40"/>
  <c r="T40"/>
  <c r="AA40"/>
  <c r="AC40"/>
  <c r="S40"/>
  <c r="W40" s="1"/>
  <c r="Z40" s="1"/>
  <c r="AF40" s="1"/>
  <c r="AL40" s="1"/>
  <c r="AT40" s="1"/>
  <c r="AV40"/>
  <c r="S42"/>
  <c r="T42"/>
  <c r="U42"/>
  <c r="V42"/>
  <c r="W42"/>
  <c r="X42"/>
  <c r="Y42"/>
  <c r="Z42"/>
  <c r="AA42"/>
  <c r="AB42"/>
  <c r="AC42"/>
  <c r="AD45"/>
  <c r="AD46"/>
  <c r="AD48"/>
  <c r="B56"/>
  <c r="C56"/>
  <c r="D56"/>
  <c r="F56"/>
  <c r="G56"/>
  <c r="H56"/>
  <c r="I56"/>
  <c r="J56"/>
  <c r="K56"/>
  <c r="L56"/>
  <c r="E61"/>
  <c r="I61" s="1"/>
  <c r="G61"/>
  <c r="E62"/>
  <c r="I62" s="1"/>
  <c r="G62"/>
  <c r="K62" s="1"/>
  <c r="E63"/>
  <c r="I63" s="1"/>
  <c r="G63"/>
  <c r="E64"/>
  <c r="G64"/>
  <c r="I64"/>
  <c r="E65"/>
  <c r="I65" s="1"/>
  <c r="G65"/>
  <c r="E66"/>
  <c r="I66" s="1"/>
  <c r="G66"/>
  <c r="E67"/>
  <c r="G67"/>
  <c r="I67"/>
  <c r="E69"/>
  <c r="F69"/>
  <c r="G69"/>
  <c r="I69"/>
  <c r="E70"/>
  <c r="F70" s="1"/>
  <c r="I70" s="1"/>
  <c r="G70"/>
  <c r="E71"/>
  <c r="F71" s="1"/>
  <c r="I71" s="1"/>
  <c r="K71" s="1"/>
  <c r="G71"/>
  <c r="M8" i="22" l="1"/>
  <c r="Z8" s="1"/>
  <c r="M19" i="23"/>
  <c r="M19" i="22" s="1"/>
  <c r="Z19" s="1"/>
  <c r="O17"/>
  <c r="AB17" s="1"/>
  <c r="M11"/>
  <c r="M7"/>
  <c r="Z7" s="1"/>
  <c r="H8"/>
  <c r="N19"/>
  <c r="AA19" s="1"/>
  <c r="M14"/>
  <c r="O12"/>
  <c r="AB12" s="1"/>
  <c r="O8"/>
  <c r="AB8" s="1"/>
  <c r="M20"/>
  <c r="P19" i="23"/>
  <c r="P19" i="22" s="1"/>
  <c r="T19" s="1"/>
  <c r="W19" s="1"/>
  <c r="P16" i="23"/>
  <c r="M17" i="22"/>
  <c r="O15"/>
  <c r="AB15" s="1"/>
  <c r="M13"/>
  <c r="O11"/>
  <c r="AB11" s="1"/>
  <c r="N20"/>
  <c r="AA20" s="1"/>
  <c r="M18"/>
  <c r="Z18" s="1"/>
  <c r="O20"/>
  <c r="AB20" s="1"/>
  <c r="K61" i="16"/>
  <c r="P66" s="1"/>
  <c r="K69"/>
  <c r="K64"/>
  <c r="S51" i="36"/>
  <c r="R50"/>
  <c r="T48"/>
  <c r="S47"/>
  <c r="R46"/>
  <c r="T44"/>
  <c r="S43"/>
  <c r="R42"/>
  <c r="R51"/>
  <c r="T49"/>
  <c r="S48"/>
  <c r="R47"/>
  <c r="T45"/>
  <c r="S44"/>
  <c r="R43"/>
  <c r="T41"/>
  <c r="Q39" i="17"/>
  <c r="Q27"/>
  <c r="U26" i="16" s="1"/>
  <c r="X26" s="1"/>
  <c r="P7" i="17"/>
  <c r="P47" s="1"/>
  <c r="G47"/>
  <c r="C47"/>
  <c r="M47"/>
  <c r="I47"/>
  <c r="F48"/>
  <c r="B48"/>
  <c r="L47"/>
  <c r="J48"/>
  <c r="B47"/>
  <c r="Q32"/>
  <c r="Q29"/>
  <c r="U28" i="16" s="1"/>
  <c r="X28" s="1"/>
  <c r="B41" i="63"/>
  <c r="G38"/>
  <c r="B40"/>
  <c r="O21" i="60"/>
  <c r="Q21"/>
  <c r="I28" i="37"/>
  <c r="T50" i="36"/>
  <c r="S49"/>
  <c r="R48"/>
  <c r="T46"/>
  <c r="S45"/>
  <c r="R44"/>
  <c r="T42"/>
  <c r="S41"/>
  <c r="T51"/>
  <c r="S50"/>
  <c r="R49"/>
  <c r="T47"/>
  <c r="S46"/>
  <c r="R45"/>
  <c r="T43"/>
  <c r="S42"/>
  <c r="R41"/>
  <c r="L34" i="31"/>
  <c r="D34"/>
  <c r="P35"/>
  <c r="H35"/>
  <c r="Q33"/>
  <c r="S33"/>
  <c r="O33"/>
  <c r="K33"/>
  <c r="G33"/>
  <c r="C33"/>
  <c r="Q32"/>
  <c r="M32"/>
  <c r="I32"/>
  <c r="E32"/>
  <c r="P34"/>
  <c r="H34"/>
  <c r="L35"/>
  <c r="K38"/>
  <c r="P38"/>
  <c r="L38"/>
  <c r="H38"/>
  <c r="D38"/>
  <c r="Q34"/>
  <c r="M34"/>
  <c r="I34"/>
  <c r="E34"/>
  <c r="Q36"/>
  <c r="M35"/>
  <c r="I36"/>
  <c r="E35"/>
  <c r="R33"/>
  <c r="N33"/>
  <c r="J33"/>
  <c r="F33"/>
  <c r="B33"/>
  <c r="P32"/>
  <c r="L32"/>
  <c r="H32"/>
  <c r="D32"/>
  <c r="S31" i="30"/>
  <c r="L37"/>
  <c r="R35"/>
  <c r="D34"/>
  <c r="O33"/>
  <c r="G33"/>
  <c r="R32"/>
  <c r="B32"/>
  <c r="O31"/>
  <c r="R34"/>
  <c r="N34"/>
  <c r="J34"/>
  <c r="F34"/>
  <c r="B34"/>
  <c r="N35"/>
  <c r="F35"/>
  <c r="P35"/>
  <c r="H35"/>
  <c r="P31"/>
  <c r="L31"/>
  <c r="H31"/>
  <c r="D31"/>
  <c r="P48" i="17"/>
  <c r="F46" i="16"/>
  <c r="F44"/>
  <c r="AH32"/>
  <c r="U32"/>
  <c r="K46"/>
  <c r="G46"/>
  <c r="AF51"/>
  <c r="AD59" s="1"/>
  <c r="B44"/>
  <c r="B46"/>
  <c r="AI32"/>
  <c r="H45"/>
  <c r="AM32"/>
  <c r="C45"/>
  <c r="J46"/>
  <c r="J44"/>
  <c r="AG32"/>
  <c r="B45"/>
  <c r="AI39"/>
  <c r="H44"/>
  <c r="H46"/>
  <c r="AM39"/>
  <c r="C46"/>
  <c r="C44"/>
  <c r="AN32"/>
  <c r="I45"/>
  <c r="T39"/>
  <c r="M46"/>
  <c r="AC39"/>
  <c r="P46"/>
  <c r="AP32"/>
  <c r="AW39"/>
  <c r="L44"/>
  <c r="L46"/>
  <c r="T32"/>
  <c r="M45"/>
  <c r="AU32"/>
  <c r="D45"/>
  <c r="AB39"/>
  <c r="O46"/>
  <c r="N46"/>
  <c r="AN39"/>
  <c r="I46"/>
  <c r="AU39"/>
  <c r="D44"/>
  <c r="D46"/>
  <c r="AB32"/>
  <c r="AO32"/>
  <c r="J45"/>
  <c r="AV32"/>
  <c r="F45"/>
  <c r="AN40"/>
  <c r="AO39"/>
  <c r="AF52"/>
  <c r="AD60" s="1"/>
  <c r="AP39"/>
  <c r="AF49"/>
  <c r="AD57" s="1"/>
  <c r="AH39"/>
  <c r="AF50"/>
  <c r="AD58" s="1"/>
  <c r="F57"/>
  <c r="D58"/>
  <c r="P22" i="17"/>
  <c r="AC22" i="16" s="1"/>
  <c r="AC41"/>
  <c r="AI40"/>
  <c r="I58"/>
  <c r="X34"/>
  <c r="AW32"/>
  <c r="P10" i="17"/>
  <c r="AC10" i="16" s="1"/>
  <c r="P9" i="17"/>
  <c r="AC9" i="16" s="1"/>
  <c r="S41"/>
  <c r="AF46"/>
  <c r="AD55" s="1"/>
  <c r="K58"/>
  <c r="L57"/>
  <c r="AW6"/>
  <c r="F38" i="30"/>
  <c r="J36"/>
  <c r="B36"/>
  <c r="D35"/>
  <c r="Q37" i="31"/>
  <c r="M37"/>
  <c r="N34"/>
  <c r="F34"/>
  <c r="N35"/>
  <c r="B35"/>
  <c r="R37" i="30"/>
  <c r="J37"/>
  <c r="B37"/>
  <c r="P34"/>
  <c r="H34"/>
  <c r="P33"/>
  <c r="L33"/>
  <c r="H33"/>
  <c r="D33"/>
  <c r="J31"/>
  <c r="B31"/>
  <c r="N37" i="31"/>
  <c r="I37"/>
  <c r="O34"/>
  <c r="G34"/>
  <c r="N38" i="30"/>
  <c r="R36"/>
  <c r="L35"/>
  <c r="P32"/>
  <c r="H32"/>
  <c r="R34" i="31"/>
  <c r="J34"/>
  <c r="B34"/>
  <c r="R35"/>
  <c r="J35"/>
  <c r="F35"/>
  <c r="O6" i="17"/>
  <c r="AB6" i="16" s="1"/>
  <c r="J38" i="30"/>
  <c r="Q33"/>
  <c r="M33"/>
  <c r="I33"/>
  <c r="E33"/>
  <c r="I31"/>
  <c r="E31"/>
  <c r="Q34"/>
  <c r="M34"/>
  <c r="I34"/>
  <c r="E34"/>
  <c r="Q35"/>
  <c r="M35"/>
  <c r="I35"/>
  <c r="E35"/>
  <c r="M38" i="31"/>
  <c r="E38"/>
  <c r="O35"/>
  <c r="G35"/>
  <c r="D35"/>
  <c r="X32" i="16"/>
  <c r="T41"/>
  <c r="AG39"/>
  <c r="G58"/>
  <c r="U41"/>
  <c r="AP40"/>
  <c r="AV39"/>
  <c r="X31"/>
  <c r="X35"/>
  <c r="AF48"/>
  <c r="AD56" s="1"/>
  <c r="AH40"/>
  <c r="X30"/>
  <c r="P18" i="23"/>
  <c r="Q16"/>
  <c r="P16" i="22"/>
  <c r="T16" s="1"/>
  <c r="W16" s="1"/>
  <c r="Z15"/>
  <c r="P15" i="23"/>
  <c r="AC32" i="16"/>
  <c r="A13" i="17"/>
  <c r="A14" s="1"/>
  <c r="A15" s="1"/>
  <c r="A16" s="1"/>
  <c r="A17" s="1"/>
  <c r="A18" s="1"/>
  <c r="A19" s="1"/>
  <c r="A20" s="1"/>
  <c r="A21" s="1"/>
  <c r="A22" s="1"/>
  <c r="A23" s="1"/>
  <c r="A24" s="1"/>
  <c r="A25" s="1"/>
  <c r="A27" s="1"/>
  <c r="A28" s="1"/>
  <c r="A29" s="1"/>
  <c r="A30" s="1"/>
  <c r="A31" s="1"/>
  <c r="A32" s="1"/>
  <c r="A33" s="1"/>
  <c r="A34" s="1"/>
  <c r="A35" s="1"/>
  <c r="A36" s="1"/>
  <c r="A37" s="1"/>
  <c r="A38" s="1"/>
  <c r="A39" s="1"/>
  <c r="A40" s="1"/>
  <c r="A41" s="1"/>
  <c r="A42" s="1"/>
  <c r="A43" s="1"/>
  <c r="P7" i="23"/>
  <c r="M6"/>
  <c r="M6" i="22" s="1"/>
  <c r="Z6" s="1"/>
  <c r="Q38" i="17"/>
  <c r="U37" i="16" s="1"/>
  <c r="X37" s="1"/>
  <c r="P21" i="60"/>
  <c r="M9" i="23"/>
  <c r="M9" i="22" s="1"/>
  <c r="Z9" s="1"/>
  <c r="Q40" i="18"/>
  <c r="U27" i="16" s="1"/>
  <c r="X27" s="1"/>
  <c r="Q24" i="18"/>
  <c r="Q20"/>
  <c r="Q16"/>
  <c r="Q12"/>
  <c r="K67" i="16"/>
  <c r="K66"/>
  <c r="K65"/>
  <c r="K63"/>
  <c r="L58"/>
  <c r="J58"/>
  <c r="H58"/>
  <c r="F58"/>
  <c r="B58"/>
  <c r="AA41"/>
  <c r="AA35"/>
  <c r="AC34"/>
  <c r="AC31"/>
  <c r="AA28"/>
  <c r="AA27"/>
  <c r="AU22"/>
  <c r="AO7"/>
  <c r="Q41" i="17"/>
  <c r="Q40"/>
  <c r="Q37"/>
  <c r="Q30"/>
  <c r="U29" i="16" s="1"/>
  <c r="X29" s="1"/>
  <c r="P25" i="17"/>
  <c r="AC25" i="16" s="1"/>
  <c r="P23" i="17"/>
  <c r="AC23" i="16" s="1"/>
  <c r="O53" i="18"/>
  <c r="AB40" i="16" s="1"/>
  <c r="Q52" i="18"/>
  <c r="Q51"/>
  <c r="U38" i="16" s="1"/>
  <c r="X38" s="1"/>
  <c r="Q49" i="18"/>
  <c r="Q46"/>
  <c r="U33" i="16" s="1"/>
  <c r="X33" s="1"/>
  <c r="Q42" i="18"/>
  <c r="Q38"/>
  <c r="Q34"/>
  <c r="Q30"/>
  <c r="Q26"/>
  <c r="Q22"/>
  <c r="Q18"/>
  <c r="Q14"/>
  <c r="Q10"/>
  <c r="Q6"/>
  <c r="G20" i="22"/>
  <c r="H18"/>
  <c r="Z16"/>
  <c r="N13"/>
  <c r="AA13" s="1"/>
  <c r="H13"/>
  <c r="N12"/>
  <c r="AA12" s="1"/>
  <c r="H12"/>
  <c r="O7"/>
  <c r="AB7" s="1"/>
  <c r="O6"/>
  <c r="AB6" s="1"/>
  <c r="H6"/>
  <c r="M14" i="23"/>
  <c r="M13"/>
  <c r="M12"/>
  <c r="M12" i="22" s="1"/>
  <c r="M11" i="23"/>
  <c r="M10"/>
  <c r="M10" i="22" s="1"/>
  <c r="P8" i="23"/>
  <c r="N11" i="17"/>
  <c r="AA11" i="16" s="1"/>
  <c r="D57"/>
  <c r="AC7"/>
  <c r="AU7"/>
  <c r="O16" i="17"/>
  <c r="AB16" i="16" s="1"/>
  <c r="N15" i="17"/>
  <c r="AA15" i="16" s="1"/>
  <c r="P14" i="17"/>
  <c r="AC14" i="16" s="1"/>
  <c r="P13" i="17"/>
  <c r="AC13" i="16" s="1"/>
  <c r="O24" i="17"/>
  <c r="AB24" i="16" s="1"/>
  <c r="J57"/>
  <c r="H57"/>
  <c r="B57"/>
  <c r="AU25"/>
  <c r="AG24"/>
  <c r="AU23"/>
  <c r="AN15"/>
  <c r="AM11"/>
  <c r="T6"/>
  <c r="K44"/>
  <c r="I44"/>
  <c r="G45"/>
  <c r="AM6"/>
  <c r="O19" i="17"/>
  <c r="AB19" i="16" s="1"/>
  <c r="P18" i="17"/>
  <c r="AC18" i="16" s="1"/>
  <c r="O12" i="17"/>
  <c r="AB12" i="16" s="1"/>
  <c r="W19" i="21"/>
  <c r="O8" i="17"/>
  <c r="AB8" i="16" s="1"/>
  <c r="N14" i="17"/>
  <c r="AA14" i="16" s="1"/>
  <c r="AN14"/>
  <c r="T7"/>
  <c r="AP7"/>
  <c r="AN7"/>
  <c r="AH7"/>
  <c r="N7" i="17"/>
  <c r="AM7" i="16"/>
  <c r="P21" i="17"/>
  <c r="AC21" i="16" s="1"/>
  <c r="AU21"/>
  <c r="N18" i="17"/>
  <c r="AA18" i="16" s="1"/>
  <c r="AN18"/>
  <c r="P15" i="17"/>
  <c r="AC15" i="16" s="1"/>
  <c r="AW15"/>
  <c r="O15" i="17"/>
  <c r="AB15" i="16" s="1"/>
  <c r="AI15"/>
  <c r="O9" i="17"/>
  <c r="AB9" i="16" s="1"/>
  <c r="AH9"/>
  <c r="N9" i="17"/>
  <c r="AA9" i="16" s="1"/>
  <c r="AM9"/>
  <c r="N23" i="17"/>
  <c r="AA23" i="16" s="1"/>
  <c r="N20" i="17"/>
  <c r="AA20" i="16" s="1"/>
  <c r="N17" i="17"/>
  <c r="AA17" i="16" s="1"/>
  <c r="O14" i="17"/>
  <c r="AB14" i="16" s="1"/>
  <c r="P11" i="17"/>
  <c r="AC11" i="16" s="1"/>
  <c r="O11" i="17"/>
  <c r="AB11" i="16" s="1"/>
  <c r="AN23"/>
  <c r="AN20"/>
  <c r="AN17"/>
  <c r="AU11"/>
  <c r="AG11"/>
  <c r="AH8"/>
  <c r="N25" i="17"/>
  <c r="AA25" i="16" s="1"/>
  <c r="N21" i="17"/>
  <c r="AA21" i="16" s="1"/>
  <c r="P20" i="17"/>
  <c r="AC20" i="16" s="1"/>
  <c r="P17" i="17"/>
  <c r="AC17" i="16" s="1"/>
  <c r="N13" i="17"/>
  <c r="AA13" i="16" s="1"/>
  <c r="K35" i="62"/>
  <c r="K33"/>
  <c r="N26" i="67" s="1"/>
  <c r="K31" i="62"/>
  <c r="N24" i="67" s="1"/>
  <c r="K29" i="62"/>
  <c r="N22" i="67" s="1"/>
  <c r="K27" i="62"/>
  <c r="N20" i="67" s="1"/>
  <c r="K25" i="62"/>
  <c r="N18" i="67" s="1"/>
  <c r="K23" i="62"/>
  <c r="N16" i="67" s="1"/>
  <c r="K21" i="62"/>
  <c r="N14" i="67" s="1"/>
  <c r="K19" i="62"/>
  <c r="N12" i="67" s="1"/>
  <c r="K17" i="62"/>
  <c r="N10" i="67" s="1"/>
  <c r="K15" i="62"/>
  <c r="N8" i="67" s="1"/>
  <c r="K13" i="62"/>
  <c r="N6" i="67" s="1"/>
  <c r="K11" i="62"/>
  <c r="K9"/>
  <c r="K7"/>
  <c r="D35" i="63"/>
  <c r="K35"/>
  <c r="D33"/>
  <c r="K33"/>
  <c r="M26" i="67" s="1"/>
  <c r="D30" i="63"/>
  <c r="K30"/>
  <c r="M23" i="67" s="1"/>
  <c r="D29" i="63"/>
  <c r="K29"/>
  <c r="M22" i="67" s="1"/>
  <c r="D26" i="63"/>
  <c r="K26"/>
  <c r="M19" i="67" s="1"/>
  <c r="D25" i="63"/>
  <c r="K25"/>
  <c r="M18" i="67" s="1"/>
  <c r="D22" i="63"/>
  <c r="K22"/>
  <c r="M15" i="67" s="1"/>
  <c r="D21" i="63"/>
  <c r="K21"/>
  <c r="M14" i="67" s="1"/>
  <c r="D18" i="63"/>
  <c r="K18"/>
  <c r="M11" i="67" s="1"/>
  <c r="D17" i="63"/>
  <c r="K17"/>
  <c r="M10" i="67" s="1"/>
  <c r="D14" i="63"/>
  <c r="K14"/>
  <c r="M7" i="67" s="1"/>
  <c r="D13" i="63"/>
  <c r="K13"/>
  <c r="M6" i="67" s="1"/>
  <c r="D10" i="63"/>
  <c r="K10"/>
  <c r="D9"/>
  <c r="K9"/>
  <c r="D6"/>
  <c r="K6"/>
  <c r="K5"/>
  <c r="O25" i="17"/>
  <c r="AB25" i="16" s="1"/>
  <c r="N24" i="17"/>
  <c r="P24"/>
  <c r="AC24" i="16" s="1"/>
  <c r="N22" i="17"/>
  <c r="AA22" i="16" s="1"/>
  <c r="O20" i="17"/>
  <c r="AB20" i="16" s="1"/>
  <c r="N19" i="17"/>
  <c r="P19"/>
  <c r="AC19" i="16" s="1"/>
  <c r="O17" i="17"/>
  <c r="AB17" i="16" s="1"/>
  <c r="N16" i="17"/>
  <c r="AA16" i="16" s="1"/>
  <c r="P16" i="17"/>
  <c r="AC16" i="16" s="1"/>
  <c r="O13" i="17"/>
  <c r="AB13" i="16" s="1"/>
  <c r="N12" i="17"/>
  <c r="P12"/>
  <c r="AC12" i="16" s="1"/>
  <c r="O10" i="17"/>
  <c r="AB10" i="16" s="1"/>
  <c r="P8" i="17"/>
  <c r="AC8" i="16" s="1"/>
  <c r="P6" i="17"/>
  <c r="P44" i="16" s="1"/>
  <c r="S38" i="30"/>
  <c r="Q38"/>
  <c r="O38"/>
  <c r="M38"/>
  <c r="K38"/>
  <c r="I38"/>
  <c r="G38"/>
  <c r="E38"/>
  <c r="C38"/>
  <c r="S37"/>
  <c r="Q37"/>
  <c r="O37"/>
  <c r="M37"/>
  <c r="K37"/>
  <c r="I37"/>
  <c r="G37"/>
  <c r="E37"/>
  <c r="C37"/>
  <c r="M36"/>
  <c r="K36"/>
  <c r="I36"/>
  <c r="G36"/>
  <c r="E36"/>
  <c r="C36"/>
  <c r="U31"/>
  <c r="U36" s="1"/>
  <c r="J37" i="31"/>
  <c r="H37"/>
  <c r="F37"/>
  <c r="D37"/>
  <c r="B37"/>
  <c r="R36"/>
  <c r="P36"/>
  <c r="N36"/>
  <c r="L36"/>
  <c r="J36"/>
  <c r="H36"/>
  <c r="F36"/>
  <c r="D36"/>
  <c r="B36"/>
  <c r="G41" i="63"/>
  <c r="G40"/>
  <c r="D34"/>
  <c r="K34"/>
  <c r="M27" i="67" s="1"/>
  <c r="D32" i="63"/>
  <c r="K32"/>
  <c r="M25" i="67" s="1"/>
  <c r="D31" i="63"/>
  <c r="K31"/>
  <c r="M24" i="67" s="1"/>
  <c r="D28" i="63"/>
  <c r="K28"/>
  <c r="M21" i="67" s="1"/>
  <c r="D27" i="63"/>
  <c r="K27"/>
  <c r="M20" i="67" s="1"/>
  <c r="D24" i="63"/>
  <c r="K24"/>
  <c r="M17" i="67" s="1"/>
  <c r="D23" i="63"/>
  <c r="K23"/>
  <c r="M16" i="67" s="1"/>
  <c r="D20" i="63"/>
  <c r="K20"/>
  <c r="M13" i="67" s="1"/>
  <c r="D19" i="63"/>
  <c r="K19"/>
  <c r="M12" i="67" s="1"/>
  <c r="D16" i="63"/>
  <c r="K16"/>
  <c r="M9" i="67" s="1"/>
  <c r="D15" i="63"/>
  <c r="K15"/>
  <c r="M8" i="67" s="1"/>
  <c r="D12" i="63"/>
  <c r="K12"/>
  <c r="M5" i="67" s="1"/>
  <c r="D11" i="63"/>
  <c r="K11"/>
  <c r="D8"/>
  <c r="K8"/>
  <c r="D7"/>
  <c r="K7"/>
  <c r="AA7" i="16"/>
  <c r="AA24"/>
  <c r="AA19"/>
  <c r="E38" i="63"/>
  <c r="E41"/>
  <c r="N10" i="17"/>
  <c r="AA10" i="16" s="1"/>
  <c r="B38" i="63"/>
  <c r="F31"/>
  <c r="F29"/>
  <c r="F27"/>
  <c r="F25"/>
  <c r="F40" s="1"/>
  <c r="F23"/>
  <c r="F21"/>
  <c r="F19"/>
  <c r="F17"/>
  <c r="F15"/>
  <c r="F13"/>
  <c r="F11"/>
  <c r="F9"/>
  <c r="F7"/>
  <c r="O23" i="17"/>
  <c r="AB23" i="16" s="1"/>
  <c r="O22" i="17"/>
  <c r="AB22" i="16" s="1"/>
  <c r="O21" i="17"/>
  <c r="AB21" i="16" s="1"/>
  <c r="O18" i="17"/>
  <c r="AB18" i="16" s="1"/>
  <c r="N8" i="17"/>
  <c r="O7"/>
  <c r="N6"/>
  <c r="M31" i="30"/>
  <c r="K70" i="16"/>
  <c r="M20" i="23"/>
  <c r="H20" i="22"/>
  <c r="P17" i="23"/>
  <c r="Z17" i="22"/>
  <c r="P9" i="23"/>
  <c r="I38" i="63"/>
  <c r="I41"/>
  <c r="C57" i="18"/>
  <c r="E57"/>
  <c r="G57"/>
  <c r="I57"/>
  <c r="K57"/>
  <c r="M57"/>
  <c r="O57"/>
  <c r="Q57"/>
  <c r="C58"/>
  <c r="E58"/>
  <c r="G58"/>
  <c r="I58"/>
  <c r="K58"/>
  <c r="M58"/>
  <c r="O58"/>
  <c r="Q58"/>
  <c r="C59"/>
  <c r="E59"/>
  <c r="G59"/>
  <c r="I59"/>
  <c r="K59"/>
  <c r="M59"/>
  <c r="O59"/>
  <c r="Q59"/>
  <c r="B57"/>
  <c r="D57"/>
  <c r="F57"/>
  <c r="H57"/>
  <c r="J57"/>
  <c r="L57"/>
  <c r="N57"/>
  <c r="P57"/>
  <c r="B58"/>
  <c r="D58"/>
  <c r="F58"/>
  <c r="H58"/>
  <c r="J58"/>
  <c r="L58"/>
  <c r="N58"/>
  <c r="P58"/>
  <c r="B59"/>
  <c r="D59"/>
  <c r="F59"/>
  <c r="H59"/>
  <c r="J59"/>
  <c r="L59"/>
  <c r="N59"/>
  <c r="P59"/>
  <c r="Q7" i="23"/>
  <c r="P7" i="22"/>
  <c r="T7" s="1"/>
  <c r="W7" s="1"/>
  <c r="I39" i="63"/>
  <c r="I40"/>
  <c r="C58" i="16"/>
  <c r="AF45"/>
  <c r="AD54" s="1"/>
  <c r="F35" i="63"/>
  <c r="F34"/>
  <c r="F33"/>
  <c r="P6" i="23" l="1"/>
  <c r="Q19"/>
  <c r="V19" s="1"/>
  <c r="C46" i="17"/>
  <c r="M46"/>
  <c r="F47"/>
  <c r="J46"/>
  <c r="D46"/>
  <c r="G48"/>
  <c r="I46"/>
  <c r="L48"/>
  <c r="F46"/>
  <c r="M48"/>
  <c r="C48"/>
  <c r="Q7"/>
  <c r="Q47" s="1"/>
  <c r="P46"/>
  <c r="K73" i="16"/>
  <c r="T53" i="36"/>
  <c r="R53"/>
  <c r="S53"/>
  <c r="Q12" i="17"/>
  <c r="U12" i="16" s="1"/>
  <c r="X12" s="1"/>
  <c r="O46" i="17"/>
  <c r="K46"/>
  <c r="E46"/>
  <c r="H47"/>
  <c r="H48"/>
  <c r="N47"/>
  <c r="B46"/>
  <c r="E47"/>
  <c r="I48"/>
  <c r="L46"/>
  <c r="O47"/>
  <c r="O48"/>
  <c r="G46"/>
  <c r="E48"/>
  <c r="D47"/>
  <c r="D48"/>
  <c r="J47"/>
  <c r="N48"/>
  <c r="N46"/>
  <c r="H46"/>
  <c r="K47"/>
  <c r="K48"/>
  <c r="D38" i="63"/>
  <c r="D40"/>
  <c r="Q48" i="17"/>
  <c r="U39" i="16"/>
  <c r="X39" s="1"/>
  <c r="Q46"/>
  <c r="AA32"/>
  <c r="N45"/>
  <c r="P45"/>
  <c r="O45"/>
  <c r="K45"/>
  <c r="G44"/>
  <c r="O44"/>
  <c r="M44"/>
  <c r="N44"/>
  <c r="Q6" i="17"/>
  <c r="Q46" s="1"/>
  <c r="Q8"/>
  <c r="U8" i="16" s="1"/>
  <c r="X8" s="1"/>
  <c r="Q10" i="17"/>
  <c r="U10" i="16" s="1"/>
  <c r="X10" s="1"/>
  <c r="Q25" i="17"/>
  <c r="U25" i="16" s="1"/>
  <c r="X25" s="1"/>
  <c r="AA12"/>
  <c r="Q24" i="17"/>
  <c r="U24" i="16" s="1"/>
  <c r="X24" s="1"/>
  <c r="Q9" i="17"/>
  <c r="U9" i="16" s="1"/>
  <c r="X9" s="1"/>
  <c r="C57"/>
  <c r="Q15" i="17"/>
  <c r="U15" i="16" s="1"/>
  <c r="X15" s="1"/>
  <c r="D41" i="63"/>
  <c r="Q13" i="17"/>
  <c r="U13" i="16" s="1"/>
  <c r="X13" s="1"/>
  <c r="Q16" i="17"/>
  <c r="U16" i="16" s="1"/>
  <c r="X16" s="1"/>
  <c r="AB7"/>
  <c r="AA8"/>
  <c r="Q11" i="17"/>
  <c r="U11" i="16" s="1"/>
  <c r="X11" s="1"/>
  <c r="Q20" i="17"/>
  <c r="U20" i="16" s="1"/>
  <c r="X20" s="1"/>
  <c r="Q14" i="17"/>
  <c r="U14" i="16" s="1"/>
  <c r="X14" s="1"/>
  <c r="Q17" i="17"/>
  <c r="U17" i="16" s="1"/>
  <c r="X17" s="1"/>
  <c r="Q19" i="17"/>
  <c r="U19" i="16" s="1"/>
  <c r="X19" s="1"/>
  <c r="Z10" i="22"/>
  <c r="P10" i="23"/>
  <c r="P12"/>
  <c r="Z12" i="22"/>
  <c r="Z14"/>
  <c r="P14" i="23"/>
  <c r="Q18"/>
  <c r="P18" i="22"/>
  <c r="T18" s="1"/>
  <c r="W18" s="1"/>
  <c r="P8"/>
  <c r="T8" s="1"/>
  <c r="W8" s="1"/>
  <c r="Q8" i="23"/>
  <c r="V8" s="1"/>
  <c r="Z11" i="22"/>
  <c r="Z13"/>
  <c r="Q15" i="23"/>
  <c r="P15" i="22"/>
  <c r="T15" s="1"/>
  <c r="W15" s="1"/>
  <c r="U36" i="16"/>
  <c r="X36" s="1"/>
  <c r="U40"/>
  <c r="X40" s="1"/>
  <c r="P11" i="23"/>
  <c r="P13"/>
  <c r="Q53" i="18"/>
  <c r="AH6" i="16"/>
  <c r="G57"/>
  <c r="AP6"/>
  <c r="K57"/>
  <c r="AN6"/>
  <c r="I57"/>
  <c r="D39" i="63"/>
  <c r="U7" i="16"/>
  <c r="X7" s="1"/>
  <c r="AC6"/>
  <c r="Q18" i="17"/>
  <c r="U18" i="16" s="1"/>
  <c r="X18" s="1"/>
  <c r="Q21" i="17"/>
  <c r="U21" i="16" s="1"/>
  <c r="X21" s="1"/>
  <c r="Q23" i="17"/>
  <c r="U23" i="16" s="1"/>
  <c r="X23" s="1"/>
  <c r="Q22" i="17"/>
  <c r="U22" i="16" s="1"/>
  <c r="X22" s="1"/>
  <c r="Q6" i="23"/>
  <c r="P6" i="22"/>
  <c r="T6" s="1"/>
  <c r="W6" s="1"/>
  <c r="V7" i="23"/>
  <c r="F38" i="63"/>
  <c r="F41"/>
  <c r="Q9" i="23"/>
  <c r="P9" i="22"/>
  <c r="T9" s="1"/>
  <c r="W9" s="1"/>
  <c r="Q17" i="23"/>
  <c r="P17" i="22"/>
  <c r="T17" s="1"/>
  <c r="W17" s="1"/>
  <c r="Z20"/>
  <c r="P20" i="23"/>
  <c r="AD62" i="16"/>
  <c r="AA6" l="1"/>
  <c r="P13" i="22"/>
  <c r="T13" s="1"/>
  <c r="W13" s="1"/>
  <c r="Q13" i="23"/>
  <c r="Q14"/>
  <c r="P14" i="22"/>
  <c r="T14" s="1"/>
  <c r="W14" s="1"/>
  <c r="Q12" i="23"/>
  <c r="P12" i="22"/>
  <c r="T12" s="1"/>
  <c r="W12" s="1"/>
  <c r="Q10" i="23"/>
  <c r="P10" i="22"/>
  <c r="T10" s="1"/>
  <c r="W10" s="1"/>
  <c r="P11"/>
  <c r="T11" s="1"/>
  <c r="W11" s="1"/>
  <c r="Q11" i="23"/>
  <c r="V11" s="1"/>
  <c r="V15"/>
  <c r="V16"/>
  <c r="Q20"/>
  <c r="V20" s="1"/>
  <c r="P20" i="22"/>
  <c r="T20" s="1"/>
  <c r="W20" s="1"/>
  <c r="V17" i="23"/>
  <c r="V18"/>
  <c r="V9"/>
  <c r="V10"/>
  <c r="V14" l="1"/>
  <c r="Q45" i="16"/>
  <c r="Q44"/>
  <c r="U6"/>
  <c r="X6" s="1"/>
  <c r="V13" i="23"/>
  <c r="V12"/>
  <c r="V22" s="1"/>
</calcChain>
</file>

<file path=xl/sharedStrings.xml><?xml version="1.0" encoding="utf-8"?>
<sst xmlns="http://schemas.openxmlformats.org/spreadsheetml/2006/main" count="5710" uniqueCount="1145">
  <si>
    <t>Chart 44: Percentage of Innovative Firms in Selected Natural resource Industries, Canada, 1997-1999</t>
  </si>
  <si>
    <t>Chart 43: Internet Use in Natural Resources Industries in Canada, percent of firms, 2000-2003</t>
  </si>
  <si>
    <t>in Canada, 1997-2003</t>
  </si>
  <si>
    <t xml:space="preserve">Chart 42: Average Annual Growth Rates in Multi-factor Productivity in Natural Resource Industries </t>
  </si>
  <si>
    <t xml:space="preserve">Chart 41: Average Annual Growth Rates in Labour Productivity in Natural Resource Industries </t>
  </si>
  <si>
    <t xml:space="preserve"> in Canada, 1961-2001</t>
  </si>
  <si>
    <t>Chart 40: Machinery and Equipment Investment as a Share of Value Added in Energy Industries</t>
  </si>
  <si>
    <t>and Minerals Products Industries in Canada, 1961-2001</t>
  </si>
  <si>
    <t xml:space="preserve">Chart 39: Machinery and Equipment Investment as a Share of Value Added in Mining </t>
  </si>
  <si>
    <t>in Canada, 1961-2001</t>
  </si>
  <si>
    <t xml:space="preserve">Chart 38: Machinery and Equipment Investment as a Share of Value Added in Forest Products Industries </t>
  </si>
  <si>
    <t xml:space="preserve">Chart 37: Machinery and Equipment Investment as a Share of Value Added in Natural Resource Industries </t>
  </si>
  <si>
    <t>as a Share of Total Economy, in Canada, 1961-2001</t>
  </si>
  <si>
    <t xml:space="preserve">Chart 36: Relative Machinery and Equipment Investment Share of Value Added in Natural Resource Industries, </t>
  </si>
  <si>
    <t>Chart 35: Machinery and Equipment Investment as a Share of Value Added in Natural Resource Industries,</t>
  </si>
  <si>
    <t>in Natural Resource Industries, as a Share of Total Economy, Canada, 1976-2003</t>
  </si>
  <si>
    <t xml:space="preserve">Chart 34: Proportion of Workers with a University Degree or Post Secondary Diploma </t>
  </si>
  <si>
    <t>in Natural Resource Industries, Canada, 1976-2003</t>
  </si>
  <si>
    <t xml:space="preserve">Chart 33: Percentage of Workers with a University Degree or Post Secondary Diploma </t>
  </si>
  <si>
    <t>Chart 32: Percentage of Workers with a University Degree in Energy Industries, Canada, 1976-2003</t>
  </si>
  <si>
    <t>Chart 31: Percentage of Workers with a University Degree in Mineral Products Industries, Canada, 1976-2003</t>
  </si>
  <si>
    <t>Chart 30: Percentage of Workers with a University Degree in Forest Producs Sectors, Canada, 1976-2003</t>
  </si>
  <si>
    <t>Chart 29: Percentage of Workers with a University Degree in Natural Resource Industries, Canada, 1976-2003</t>
  </si>
  <si>
    <t>as a Share of Total Economy, Canada, 1976-2003</t>
  </si>
  <si>
    <t xml:space="preserve">Chart 28: Proportion of Workers with a University Degree in Natural Resource Industries, </t>
  </si>
  <si>
    <t>Chart 27: Percentage of Workers with a University Degree in Natural Resource Industries, Canada, 1976-2003</t>
  </si>
  <si>
    <t>Canada, 1976-2003</t>
  </si>
  <si>
    <t xml:space="preserve">Chart 26: Percentage of Workers with Less than High School Diploma in Natural Resource Industries, </t>
  </si>
  <si>
    <t>Chart 25: Average Years of Schooling in Energy Industries, Canada, 1976-2003</t>
  </si>
  <si>
    <t>Chart 24: Average Years of Schooling in Mining and Mineral Products Industries, Canada, 1976-2003</t>
  </si>
  <si>
    <t>Chart 23: Average Years of Schooling in Forest Producs Sectors, Canada, 1976-2003</t>
  </si>
  <si>
    <t>Chart 22: Average Years of Schooling in Natural Resource Industries, Canada, 1976-2003</t>
  </si>
  <si>
    <t xml:space="preserve">Chart 21: Relative Average Years of Schooling in Natural Resource Industries, </t>
  </si>
  <si>
    <t>Chart 20: Average Years of Schooling in Natural Resource Industries, Canada, 1976-2003</t>
  </si>
  <si>
    <t>in Energy Industries in Canada, 1994-2002</t>
  </si>
  <si>
    <t xml:space="preserve">Chart 19: Research and Development Personnel  Intensity (R&amp;D personnel per thousand workers) </t>
  </si>
  <si>
    <t>in Mining and Mineral Products Industries in Canada, 1994-2002</t>
  </si>
  <si>
    <t xml:space="preserve">Chart 18: Research and Development Personnel Intensity (R&amp;D personnel per thousand workers) </t>
  </si>
  <si>
    <t>in Forest Products Industries in Canada, 1994-2002</t>
  </si>
  <si>
    <t xml:space="preserve">Chart 17: Research and Development Personnel  Intensity (R&amp;D personnel per thousand workers) </t>
  </si>
  <si>
    <t>in Natural Resource Industries in Canada, 1994-2002</t>
  </si>
  <si>
    <t xml:space="preserve">Chart 16: Research and Development Personnel Intensity (R&amp;D personnel per thousand workers) </t>
  </si>
  <si>
    <t>in Natural Resource Industries, as a Share of Total Economy in Canada, 1994-2002</t>
  </si>
  <si>
    <t xml:space="preserve">Chart 15: Relative Research and Development Personnel Intensity (R&amp;D personnel per thousand workers) </t>
  </si>
  <si>
    <t xml:space="preserve">Chart 14: Research and Development Personnel Intensity (R&amp;D personnel per thousand workers) </t>
  </si>
  <si>
    <t>in Selected OECD Countries, 2001 (or Most Recent Year)</t>
  </si>
  <si>
    <t xml:space="preserve">Chart 13: R&amp;D Intensity (R&amp;D expenditure as a share of value added) in Fabricated metal products </t>
  </si>
  <si>
    <t xml:space="preserve">Chart 12: R&amp;D Intensity (R&amp;D expenditure as a share of value added) in Basic metals </t>
  </si>
  <si>
    <t xml:space="preserve">Chart 11: R&amp;D Intensity (R&amp;D expenditure as a share of value added) in Other non-metallic mineral products </t>
  </si>
  <si>
    <t>and nuclear fuel in Selected OECD Countries, 2001 (or Most Recent Year)</t>
  </si>
  <si>
    <t xml:space="preserve">Chart 10: R&amp;D Intensity (R&amp;D expenditure as a share of value added) in Coke, refined petroleum products </t>
  </si>
  <si>
    <t>printing and publishing in Selected OECD Countries, 2001 (or Most Recent Year)</t>
  </si>
  <si>
    <t xml:space="preserve">Chart 9: R&amp;D Intensity (R&amp;D expenditure as a share of value added) in Pulp, paper, paper products, </t>
  </si>
  <si>
    <t xml:space="preserve">Chart 8: R&amp;D Intensity (R&amp;D expenditure as a share of value added) in Wood and products of wood and cork </t>
  </si>
  <si>
    <t>2001 (or Most Recent Year)</t>
  </si>
  <si>
    <t xml:space="preserve">Chart 7: R&amp;D Intensity (R&amp;D expenditure as a share of value added) in Mining in Selected OECD Countries, </t>
  </si>
  <si>
    <t>as a Share of Value Added, 1974-2004</t>
  </si>
  <si>
    <t xml:space="preserve">Chart 6: R&amp;D Intensity in  Energy Industries in Canada, Intramural R&amp;D Expenditure </t>
  </si>
  <si>
    <t xml:space="preserve">Chart 5: R&amp;D Intensity in Mining and Mineral Products Industries in Canada, Intramural R&amp;D Expenditure </t>
  </si>
  <si>
    <t xml:space="preserve">Chart 4: R&amp;D Intensity in Forest Products Industries in Canada, Intramural R&amp;D Expenditure </t>
  </si>
  <si>
    <t xml:space="preserve">Chart 3: R&amp;D Intensity in Natural Resource Industries in Canada, Intramural R&amp;D Expenditure </t>
  </si>
  <si>
    <t>R&amp;D Intensity as a Share of Total Economy, 1974-2004</t>
  </si>
  <si>
    <t xml:space="preserve">Chart 2: Relative R&amp;D Intensity in Natural Resources Industries in Canada, Natural Resources Industries </t>
  </si>
  <si>
    <t xml:space="preserve">Chart 1: R&amp;D Intensity in Natural Resource Industries in Canada, Intramural R&amp;D Expenditure </t>
  </si>
  <si>
    <t>Table 15a :Foreign Direct Investment Stock in Selected Natural Resource Industries, 1983-2010</t>
  </si>
  <si>
    <t>Table 12: Labour Productivity Growth in Natural Resource Industries in Selected OECD Countries, 1989-2009</t>
  </si>
  <si>
    <t>Table 5c: Multifactor Productivity Growth, Canada/U.S., 1987-2007</t>
  </si>
  <si>
    <t>Table 5b: Labour Productivity Growth, Canada/U.S., 1987-2007</t>
  </si>
  <si>
    <t xml:space="preserve"> points</t>
  </si>
  <si>
    <t xml:space="preserve"> (down </t>
  </si>
  <si>
    <t>Refined petroleum and coal products</t>
  </si>
  <si>
    <t>Electric Power</t>
  </si>
  <si>
    <t>Mining industries</t>
  </si>
  <si>
    <t xml:space="preserve"> (</t>
  </si>
  <si>
    <t>Primary metal</t>
  </si>
  <si>
    <t>Petroleum and natural gas industries</t>
  </si>
  <si>
    <t>Non-metallic mineral</t>
  </si>
  <si>
    <t>Wood industries</t>
  </si>
  <si>
    <t>Fabricated metal</t>
  </si>
  <si>
    <t>Logging and forestry</t>
  </si>
  <si>
    <t xml:space="preserve"> percentage points </t>
  </si>
  <si>
    <t>Paper and allied products</t>
  </si>
  <si>
    <t xml:space="preserve"> per cent), </t>
  </si>
  <si>
    <t>2000-2007</t>
  </si>
  <si>
    <t xml:space="preserve">followed by </t>
  </si>
  <si>
    <t>1974-2000</t>
  </si>
  <si>
    <t>1974-2007</t>
  </si>
  <si>
    <t>Average Annual Growth Rate</t>
  </si>
  <si>
    <t>Business Sector</t>
  </si>
  <si>
    <t>(16) = (13) + (14)+(15)</t>
  </si>
  <si>
    <t>(15) = (3) + (5) + (11)</t>
  </si>
  <si>
    <t>(14) = (1)+(6)+(7)</t>
  </si>
  <si>
    <t>(13) = (2) + (4)+ (8) + (9) + (10)</t>
  </si>
  <si>
    <t xml:space="preserve">(12) </t>
  </si>
  <si>
    <t>(11)</t>
  </si>
  <si>
    <t>(10)</t>
  </si>
  <si>
    <t>(9)</t>
  </si>
  <si>
    <t>(8)</t>
  </si>
  <si>
    <t>(7)</t>
  </si>
  <si>
    <t>(6)</t>
  </si>
  <si>
    <t>(5)</t>
  </si>
  <si>
    <t>(4)</t>
  </si>
  <si>
    <t>(3)</t>
  </si>
  <si>
    <t>(2)</t>
  </si>
  <si>
    <t>(1)</t>
  </si>
  <si>
    <t>Chart 6: R&amp;D Intensity in Energy Industries in Canada, Intramural R&amp;D Expenditure as a Share of Value Added, 1974-2007</t>
  </si>
  <si>
    <t>Chart 5: R&amp;D Intensity in Mining and Mineral Products Industries in Canada, Intramural R&amp;D Expenditure as a Share of Value Added, 1974-2007</t>
  </si>
  <si>
    <t>Chart 4: R&amp;D Intensity in Forest Products Industries in Canada, Intramural R&amp;D Expenditure as a Share of Value Added, 1974-2007</t>
  </si>
  <si>
    <t>Chart 2: Relative R&amp;D Intensity in Natural Resource Industries R&amp;D Intensity as a Share of the Business Sector, 1974-2007</t>
  </si>
  <si>
    <t>Chart 1: R&amp;D Intensity (Percent) in Natural Resource Industries in Canada, Intramural R&amp;D Expenditure as a Share of Value Added, 1974-2007</t>
  </si>
  <si>
    <t>Natural Resource Industries</t>
  </si>
  <si>
    <t>Energy Industries</t>
  </si>
  <si>
    <t>Forest Products Industries</t>
  </si>
  <si>
    <t>Mining and Manufactured Mineral Industries</t>
  </si>
  <si>
    <t>All Business Sector Industries</t>
  </si>
  <si>
    <t>Services industries incidental to mineral extraction</t>
  </si>
  <si>
    <t>Aggregates</t>
  </si>
  <si>
    <t>Manufacturing Industries</t>
  </si>
  <si>
    <t>Primary Industries</t>
  </si>
  <si>
    <t>Table 1a: Business R&amp;D Intensity (Percent) in Natural Resource Industries in Canada, 1974-2008</t>
  </si>
  <si>
    <t>Notes: Column (2) and (3) add up to column (13) prior to 1980 and from 1994 onwards because BERD for Services incidental to mining and oil and gas is distributed in Mining and Oil and Gas industries.</t>
  </si>
  <si>
    <t>2000-2010</t>
  </si>
  <si>
    <t>1975-2000</t>
  </si>
  <si>
    <t>1974-2010</t>
  </si>
  <si>
    <t>Table 1b: Business Intramural R&amp;D Expenditure (Thousands of dollars) in Natural Resource Industries in Canada, 1974-2010</t>
  </si>
  <si>
    <t>Note: Data prior to 1994 are based on SIC industrial classification, data from 1994 onward are based on NAICS classification.</t>
  </si>
  <si>
    <t>(14) = (1) + (6) + (7)</t>
  </si>
  <si>
    <t>(13) = (2) + (4) + (8)+ (9) + (10)</t>
  </si>
  <si>
    <t>Petroleum and coal products manufacturing [324]</t>
  </si>
  <si>
    <t>Non-metallic mineral product manufacturing [327]</t>
  </si>
  <si>
    <t>Fabricated metal product manufacturing [332]</t>
  </si>
  <si>
    <t>Primary metal manufacturing [331]</t>
  </si>
  <si>
    <t>Paper manufacturing [322]</t>
  </si>
  <si>
    <t>Wood product manufacturing [321]</t>
  </si>
  <si>
    <t>Electric power generation, transmission and distribution</t>
  </si>
  <si>
    <t>Support activities for mining and oil and gas extraction</t>
  </si>
  <si>
    <t>Oil and gas extraction [211]</t>
  </si>
  <si>
    <t>Mining (except oil and gas) [212]</t>
  </si>
  <si>
    <t>Forestry and logging [1B]</t>
  </si>
  <si>
    <t>STAN Industry Vol 2005 release 01(Value Added), March 14 2005</t>
  </si>
  <si>
    <t>Total Business Expenditure on Research and Development (BERD) by Industry (Table 13) ISIC Rev.3 Vol 2004 release 01</t>
  </si>
  <si>
    <t>Coke, refined petroleum products and nuclear fuel</t>
  </si>
  <si>
    <t>Pulp, paper, paper products, printing and publishing</t>
  </si>
  <si>
    <t>United States</t>
  </si>
  <si>
    <t>United Kingdom</t>
  </si>
  <si>
    <t>Sweden</t>
  </si>
  <si>
    <t>Spain</t>
  </si>
  <si>
    <t>Norway</t>
  </si>
  <si>
    <t>Korea</t>
  </si>
  <si>
    <t>Japan</t>
  </si>
  <si>
    <t>Italy</t>
  </si>
  <si>
    <t>Germany</t>
  </si>
  <si>
    <t>France</t>
  </si>
  <si>
    <t>Finland</t>
  </si>
  <si>
    <t>Canada</t>
  </si>
  <si>
    <t>Australia</t>
  </si>
  <si>
    <t>Wood and products of wood and cork</t>
  </si>
  <si>
    <t>Mining and Quarrying</t>
  </si>
  <si>
    <t>Agriculture, hunting and forestry</t>
  </si>
  <si>
    <t>Fabricated metal products</t>
  </si>
  <si>
    <t>Basic metals</t>
  </si>
  <si>
    <t>Other non-metallic mineral products</t>
  </si>
  <si>
    <t>data extracted on 24 Oct 2011 16:01 UTC (GMT) from OECD iLibrary</t>
  </si>
  <si>
    <t>C21T22/C23 for 2007</t>
  </si>
  <si>
    <t>..</t>
  </si>
  <si>
    <t>C20/C21T22 for 2007</t>
  </si>
  <si>
    <t>Denmark</t>
  </si>
  <si>
    <t>Country</t>
  </si>
  <si>
    <t>Year</t>
  </si>
  <si>
    <t>Fabricated metal products, except machinery and equipment</t>
  </si>
  <si>
    <t>Industry</t>
  </si>
  <si>
    <t xml:space="preserve">(15) =(12)+ (13) + (14) </t>
  </si>
  <si>
    <t xml:space="preserve">(14) =(2)+ (4) + (10) </t>
  </si>
  <si>
    <t xml:space="preserve">(13) =(1)+(5)+ (6) </t>
  </si>
  <si>
    <t xml:space="preserve">(12) = (3) + (7)+ (8) + (9) </t>
  </si>
  <si>
    <t>All Industries</t>
  </si>
  <si>
    <t>Petroleum and Coal Manufacturing</t>
  </si>
  <si>
    <t>Non-Metallic Mineral Manufacturing</t>
  </si>
  <si>
    <t>Fabricated Metal Product Manufacturing</t>
  </si>
  <si>
    <t>Primary Metal Manufacturing</t>
  </si>
  <si>
    <t>Paper Manufacturing</t>
  </si>
  <si>
    <t>Wood Product Manufacturing</t>
  </si>
  <si>
    <t>Mining and related support activities</t>
  </si>
  <si>
    <t>Oil &amp; Gas Extraction contract drilling and related services</t>
  </si>
  <si>
    <t>Forestry, Logging and support activities for forestry</t>
  </si>
  <si>
    <t>v29793411</t>
  </si>
  <si>
    <t>v29793410</t>
  </si>
  <si>
    <t>Petroleum and Coal Manufact.</t>
  </si>
  <si>
    <t>Non-Metallic Mineral Manufact.</t>
  </si>
  <si>
    <t>Fabricated Metal Product Manufact.</t>
  </si>
  <si>
    <t>Primary Metal Manufact.</t>
  </si>
  <si>
    <t>Paper Manufact.</t>
  </si>
  <si>
    <t>Wood Product Manufact.</t>
  </si>
  <si>
    <t>332-Fabricated Metal Product Manufacturing</t>
  </si>
  <si>
    <t>331-Primary Metal Manufacturing</t>
  </si>
  <si>
    <t>327-Non-Mettallic Mineral Manufacturing</t>
  </si>
  <si>
    <t>324-Petroleum and Coal Manufacturing</t>
  </si>
  <si>
    <t>322-Paper Manufacturing</t>
  </si>
  <si>
    <t>321-Wood Product Manufacturing</t>
  </si>
  <si>
    <t>2211-Electric Power Generation, Transmission &amp; Distr</t>
  </si>
  <si>
    <t>2131-Support Activities for Mining &amp; Oil &amp; Gas Extraction</t>
  </si>
  <si>
    <t>212-Mining (except Oil and Gas)</t>
  </si>
  <si>
    <t>2111-Oil &amp; Gas Extraction</t>
  </si>
  <si>
    <t>1153-Support Activities for Forestry</t>
  </si>
  <si>
    <t>113-Forestry and Logging</t>
  </si>
  <si>
    <t>TOTAL</t>
  </si>
  <si>
    <t>Notes: Columns (15) is equal to the sum of (12), (13), and (14) plus support activities to mining and oil and gas extraction.</t>
  </si>
  <si>
    <t>Source: Statistics Canada, LFS special run.</t>
  </si>
  <si>
    <t>2008</t>
  </si>
  <si>
    <t>2007</t>
  </si>
  <si>
    <t>2006</t>
  </si>
  <si>
    <t>2005</t>
  </si>
  <si>
    <t>2004</t>
  </si>
  <si>
    <t>2003</t>
  </si>
  <si>
    <t>2002</t>
  </si>
  <si>
    <t>2001</t>
  </si>
  <si>
    <t>Pulp, paper and paper products</t>
  </si>
  <si>
    <t>Business sector</t>
  </si>
  <si>
    <t>Manufacturing</t>
  </si>
  <si>
    <t>Utilities</t>
  </si>
  <si>
    <t>Mining</t>
  </si>
  <si>
    <t xml:space="preserve">Agriculture, forestry fishing and hunting </t>
  </si>
  <si>
    <t>Structures</t>
  </si>
  <si>
    <t>ICT</t>
  </si>
  <si>
    <t>M&amp;E</t>
  </si>
  <si>
    <t>BEA Depreciation Rates</t>
  </si>
  <si>
    <t>Statistics Canada Depreciation Rates</t>
  </si>
  <si>
    <t>Statistics Canada Depreciation Rates for Canada and BEA Depreciation Rates for U.S.</t>
  </si>
  <si>
    <t>Total Capital</t>
  </si>
  <si>
    <t>Energy</t>
  </si>
  <si>
    <t>Forestry</t>
  </si>
  <si>
    <t>Natural Resources</t>
  </si>
  <si>
    <t>TOTAL INDUSTRIES</t>
  </si>
  <si>
    <t>NR/TOTAL INDUSTRIES</t>
  </si>
  <si>
    <t>(18)=(17)/(13)</t>
  </si>
  <si>
    <t>(17) = (14) + (15) + (16)</t>
  </si>
  <si>
    <t>(16) = (2) + (5) + (6)+(9)</t>
  </si>
  <si>
    <t>(15) = (1) + (7) + (8)</t>
  </si>
  <si>
    <t>(14) = (3) + (4) + (10)+(11)+(12)</t>
  </si>
  <si>
    <t>(13)</t>
  </si>
  <si>
    <t>(12)</t>
  </si>
  <si>
    <t>NR Relative to All Industries</t>
  </si>
  <si>
    <t>Natural resources</t>
  </si>
  <si>
    <t>Forest products</t>
  </si>
  <si>
    <t>Mining and Manufact. minerals</t>
  </si>
  <si>
    <t>Total all industries</t>
  </si>
  <si>
    <t>Fabricated metal product manufact.</t>
  </si>
  <si>
    <t>Primary metal manufact.</t>
  </si>
  <si>
    <t>Non-metallic mineral product manufact.</t>
  </si>
  <si>
    <t>Petroleum and coal products manufact.</t>
  </si>
  <si>
    <t>Paper manufact.</t>
  </si>
  <si>
    <t>Wood product manufact.</t>
  </si>
  <si>
    <t>Pipeline Transport</t>
  </si>
  <si>
    <t xml:space="preserve">Electric Power </t>
  </si>
  <si>
    <t xml:space="preserve">Support activities for mining and oil and gas extraction </t>
  </si>
  <si>
    <t xml:space="preserve">Mining (except oil and gas) </t>
  </si>
  <si>
    <t xml:space="preserve">Oil and gas extraction </t>
  </si>
  <si>
    <t xml:space="preserve">Forestry and logging </t>
  </si>
  <si>
    <t>Manufacturing industries</t>
  </si>
  <si>
    <t>1996-2000</t>
  </si>
  <si>
    <t>1996-2010</t>
  </si>
  <si>
    <t>1989-1996</t>
  </si>
  <si>
    <t>1989-2000</t>
  </si>
  <si>
    <t>1989-2010</t>
  </si>
  <si>
    <t>1987-1989</t>
  </si>
  <si>
    <t>1987-2010</t>
  </si>
  <si>
    <t>[113] + [211] + [212] + [213] + [2211] + [2212] + [486] + [321] + [322] + [324] + [327] + [331] + [332]</t>
  </si>
  <si>
    <t>[113] + [321] + [322]</t>
  </si>
  <si>
    <t>[212] + [213] + [327] + [331] + [332]</t>
  </si>
  <si>
    <t>[211] + [324] + [2211] + [2212] + [486]</t>
  </si>
  <si>
    <t>[332]</t>
  </si>
  <si>
    <t>[331]</t>
  </si>
  <si>
    <t>[327]</t>
  </si>
  <si>
    <t>[324]</t>
  </si>
  <si>
    <t>[322]</t>
  </si>
  <si>
    <t>[321]</t>
  </si>
  <si>
    <t>[486]</t>
  </si>
  <si>
    <t>[2212]</t>
  </si>
  <si>
    <t>[2211]</t>
  </si>
  <si>
    <t>[213]</t>
  </si>
  <si>
    <t>[212]</t>
  </si>
  <si>
    <t>[211]</t>
  </si>
  <si>
    <t>[113]</t>
  </si>
  <si>
    <t>[000]</t>
  </si>
  <si>
    <t>Total Natural Resources Aggregate</t>
  </si>
  <si>
    <t>Forest Products</t>
  </si>
  <si>
    <t>Mining and Manufactured minerals</t>
  </si>
  <si>
    <t>Energy Aggregate</t>
  </si>
  <si>
    <t>Fabricated Metal</t>
  </si>
  <si>
    <t>Primary Metal</t>
  </si>
  <si>
    <t>Non-Metallic Mineral Products</t>
  </si>
  <si>
    <t>Petroleum and Coal Products</t>
  </si>
  <si>
    <t>Paper Products</t>
  </si>
  <si>
    <t>Wood Products</t>
  </si>
  <si>
    <t>Natural Gas Distribution</t>
  </si>
  <si>
    <t>Support Activities Related to Oil and Gas and Mining</t>
  </si>
  <si>
    <t>Oil and Gas Extraction</t>
  </si>
  <si>
    <t>Logging and Forestry</t>
  </si>
  <si>
    <t>Last updated: July 14th, 2011.</t>
  </si>
  <si>
    <t>Growth rates are compound average annual rates.</t>
  </si>
  <si>
    <t xml:space="preserve">* Growth rates are for 1989-2006; ** Growth rates are for 1989-2007; ***Growth rates are for 1989-2008; </t>
  </si>
  <si>
    <t>Source: OECD STAN Indicators Database, Vol. 2004, release 04.</t>
  </si>
  <si>
    <t>United Kingdom***</t>
  </si>
  <si>
    <t>Sweden***</t>
  </si>
  <si>
    <t>New Zealand***</t>
  </si>
  <si>
    <t>Netherlands</t>
  </si>
  <si>
    <t>Mexico***</t>
  </si>
  <si>
    <t>Luxembourg***</t>
  </si>
  <si>
    <t>Korea*</t>
  </si>
  <si>
    <t>Italy****</t>
  </si>
  <si>
    <t>Germany***</t>
  </si>
  <si>
    <t>France***</t>
  </si>
  <si>
    <t>Belgium</t>
  </si>
  <si>
    <t>Canada***</t>
  </si>
  <si>
    <t>Austria</t>
  </si>
  <si>
    <t>Australia**</t>
  </si>
  <si>
    <t>C28 Fabricated metal products, except machinery and equipment</t>
  </si>
  <si>
    <t>C27 Basic metals</t>
  </si>
  <si>
    <t>C26 Other non-metallic mineral products</t>
  </si>
  <si>
    <t>C23 Coke, refined petroleum products and nuclear fuel</t>
  </si>
  <si>
    <t>C21T22 Pulp, paper, paper products, printing and publishing</t>
  </si>
  <si>
    <t>C20 Wood and products of wood and cork</t>
  </si>
  <si>
    <t>C10T14 MINING AND QUARRYING</t>
  </si>
  <si>
    <t>Fabricated Metal Products (excl. machinery and equipment)</t>
  </si>
  <si>
    <t>Basic Metals</t>
  </si>
  <si>
    <t>Coke, Refined Petroleum, and Nuclear Fuel</t>
  </si>
  <si>
    <t>Paper Products (incl. printing and publishing)</t>
  </si>
  <si>
    <t xml:space="preserve">   </t>
  </si>
  <si>
    <t>Source: Calculated from Statistics Canada, Canadian Productivity Accounts, CANSIM Table 383-0021,  383-0022</t>
  </si>
  <si>
    <t>1961-2000</t>
  </si>
  <si>
    <t>1961-2007</t>
  </si>
  <si>
    <t xml:space="preserve"> Paper manufacturing</t>
  </si>
  <si>
    <t xml:space="preserve"> Primary metal manufacturing</t>
  </si>
  <si>
    <t xml:space="preserve"> Oil and gas extraction [211]</t>
  </si>
  <si>
    <t xml:space="preserve"> Petroleum and coal products manufacturing [324]</t>
  </si>
  <si>
    <t xml:space="preserve"> Natural gas distribution, water and other systems</t>
  </si>
  <si>
    <t xml:space="preserve"> Mining (except oil and gas) [212]</t>
  </si>
  <si>
    <t xml:space="preserve"> Paper manufacturing [322]</t>
  </si>
  <si>
    <t xml:space="preserve"> Fabricated metal product manufacturing [332]</t>
  </si>
  <si>
    <t xml:space="preserve"> Electric power generation, transmission and distribution [2211]</t>
  </si>
  <si>
    <t xml:space="preserve"> Support activities for mining and oil and gas extraction [213]</t>
  </si>
  <si>
    <t xml:space="preserve"> Non-metallic mineral product manufacturing [327]</t>
  </si>
  <si>
    <t xml:space="preserve"> Pipeline transportation [486]</t>
  </si>
  <si>
    <t xml:space="preserve"> Forestry and logging [113]</t>
  </si>
  <si>
    <t xml:space="preserve"> Primary metal manufacturing [331]</t>
  </si>
  <si>
    <t xml:space="preserve"> Wood product manufacturing [321]</t>
  </si>
  <si>
    <t>Table 13: Business Sector Labour Productivity Indexes (2002 = 100) in  Natural Resources Industries in Canada, 1961-2007</t>
  </si>
  <si>
    <t xml:space="preserve"> Petroleum and coal products manufacturing</t>
  </si>
  <si>
    <t>average</t>
  </si>
  <si>
    <t>Petroleum and Coal and Chemical Manufacturing</t>
  </si>
  <si>
    <t>Wood Products and Paper Manufacturing</t>
  </si>
  <si>
    <t>Mining and Oil and Gas and Utilities</t>
  </si>
  <si>
    <t>Growth</t>
  </si>
  <si>
    <t>Metallic Mineral Industries</t>
  </si>
  <si>
    <t>Energy Industry</t>
  </si>
  <si>
    <t>Energy and Metallic Mineral Industries</t>
  </si>
  <si>
    <t>Wood and Paper Industry</t>
  </si>
  <si>
    <t>Source: Statistics Canada, CANSIM Table 376-0014, July 18, 2011.</t>
  </si>
  <si>
    <t>Balance</t>
  </si>
  <si>
    <t>Payments</t>
  </si>
  <si>
    <t>Receipts</t>
  </si>
  <si>
    <t>Architectural, engineering, and other technical services</t>
  </si>
  <si>
    <t>Research and development</t>
  </si>
  <si>
    <t>Royalties and licence fees</t>
  </si>
  <si>
    <t>Computer and information services</t>
  </si>
  <si>
    <t>Commercial services</t>
  </si>
  <si>
    <t>Energy and metallic minerals</t>
  </si>
  <si>
    <t>Wood and Paper Industries</t>
  </si>
  <si>
    <t>Growth 2003-2007</t>
  </si>
  <si>
    <t>Source: CANSIM Table 358-0007, July 19, 2011</t>
  </si>
  <si>
    <t>Public Sector</t>
  </si>
  <si>
    <t>Pipeline transportation</t>
  </si>
  <si>
    <t>Fabricated metal product manufacturing</t>
  </si>
  <si>
    <t>Primary metal manufacturing</t>
  </si>
  <si>
    <t>Non-metallic mineral product manufacturing</t>
  </si>
  <si>
    <t>Petroleum and coal products manufacturing</t>
  </si>
  <si>
    <t>Mining and Oil and Gas Extraction</t>
  </si>
  <si>
    <t>Agriculture, Forestry, Fishing and Hunting</t>
  </si>
  <si>
    <t>Private Sector</t>
  </si>
  <si>
    <t>Source: Statistics Canada CANSIM Table 358-0062, July 19, 2011</t>
  </si>
  <si>
    <t>Total Manufacturing Industries</t>
  </si>
  <si>
    <t xml:space="preserve"> Non-metallic mineral product manufacturing</t>
  </si>
  <si>
    <t xml:space="preserve"> Wood product manufacturing</t>
  </si>
  <si>
    <t xml:space="preserve"> Product innovators only </t>
  </si>
  <si>
    <t xml:space="preserve"> Process innovators only </t>
  </si>
  <si>
    <t xml:space="preserve"> Both product and process innovators </t>
  </si>
  <si>
    <t xml:space="preserve"> Innovators </t>
  </si>
  <si>
    <t xml:space="preserve"> At least one process was a world first </t>
  </si>
  <si>
    <t xml:space="preserve"> At least one process was a first in North America </t>
  </si>
  <si>
    <t xml:space="preserve"> At least one process was a first in Canada </t>
  </si>
  <si>
    <t xml:space="preserve"> Fabricated metal product manufacturing </t>
  </si>
  <si>
    <t xml:space="preserve"> Non-metallic mineral product manufacturing </t>
  </si>
  <si>
    <t xml:space="preserve"> Petroleum and coal products manufacturing </t>
  </si>
  <si>
    <t xml:space="preserve"> Other government support programs</t>
  </si>
  <si>
    <t xml:space="preserve"> Government support for training</t>
  </si>
  <si>
    <t xml:space="preserve"> Government information</t>
  </si>
  <si>
    <t xml:space="preserve"> Government technology support and assistance programs</t>
  </si>
  <si>
    <t xml:space="preserve"> Government venture capital support</t>
  </si>
  <si>
    <t xml:space="preserve"> Government research and development grants</t>
  </si>
  <si>
    <t xml:space="preserve"> Research and development tax credits</t>
  </si>
  <si>
    <t>Source: Statistics Canada, Survey of Advanced Technolgy 2007</t>
  </si>
  <si>
    <t>Computer and electronic product manufacturing</t>
  </si>
  <si>
    <t>Machinery manufacturing</t>
  </si>
  <si>
    <t>Transportation equipment manufacturing</t>
  </si>
  <si>
    <t>Electrical equipment, appliance and component manufacturing</t>
  </si>
  <si>
    <t>Paper manufacturing</t>
  </si>
  <si>
    <t>Plastics and rubber products manufacturing</t>
  </si>
  <si>
    <t>Beverage and tobacco product manufacturing</t>
  </si>
  <si>
    <t>Furniture and related product manufacturing</t>
  </si>
  <si>
    <t>Textile mills</t>
  </si>
  <si>
    <t>Miscellaneous manufacturing</t>
  </si>
  <si>
    <t>Wood product manufacturing</t>
  </si>
  <si>
    <t>Chemical manufacturing</t>
  </si>
  <si>
    <t>Printing and related support activities</t>
  </si>
  <si>
    <t>Food manufacturing</t>
  </si>
  <si>
    <t>Clothing manufacturing</t>
  </si>
  <si>
    <t>Textile product mills</t>
  </si>
  <si>
    <t>Leather and allied product manufacturing</t>
  </si>
  <si>
    <t>At least five</t>
  </si>
  <si>
    <t>At least one</t>
  </si>
  <si>
    <t>Plants using advanced technologies</t>
  </si>
  <si>
    <t>Source: Statistics Canada Survey of Innovation and Business Strategy</t>
  </si>
  <si>
    <t>E</t>
  </si>
  <si>
    <t>F</t>
  </si>
  <si>
    <t>Administrative and support, waste management and remediation services</t>
  </si>
  <si>
    <t>A</t>
  </si>
  <si>
    <t>Management of companies and enterprises</t>
  </si>
  <si>
    <t>B</t>
  </si>
  <si>
    <t>Scientific research and development services</t>
  </si>
  <si>
    <t>Professional, scientific, and technical services except scientific research and development services</t>
  </si>
  <si>
    <t>Real estate and rental and leasing</t>
  </si>
  <si>
    <t>Finance and insurance</t>
  </si>
  <si>
    <t>Information and cultural industries</t>
  </si>
  <si>
    <t>Transportation and warehousing</t>
  </si>
  <si>
    <t>Retail Trade</t>
  </si>
  <si>
    <t>Wholesale Trade</t>
  </si>
  <si>
    <t>All surveyed industries except manufacturing</t>
  </si>
  <si>
    <t>Miscellaneous</t>
  </si>
  <si>
    <t>Furniture and related product</t>
  </si>
  <si>
    <t>Aerospace product and parts</t>
  </si>
  <si>
    <t>Motor vehicle parts</t>
  </si>
  <si>
    <t>Motor vehicle body and trailer</t>
  </si>
  <si>
    <t>Motor vehicle</t>
  </si>
  <si>
    <t>Transportation equipment</t>
  </si>
  <si>
    <t>Electrical equipment, appliance and component</t>
  </si>
  <si>
    <t>Computer and electronic product</t>
  </si>
  <si>
    <t>Machinery</t>
  </si>
  <si>
    <t>Fabricated metal product</t>
  </si>
  <si>
    <t>Non-metallic mineral product</t>
  </si>
  <si>
    <t>Motor vehicle plastic parts</t>
  </si>
  <si>
    <t>Petroleum and coal product</t>
  </si>
  <si>
    <t>Plastics and rubber products</t>
  </si>
  <si>
    <t>Paper</t>
  </si>
  <si>
    <t>Pharmaceutical</t>
  </si>
  <si>
    <t>Wood product</t>
  </si>
  <si>
    <t>Chemical manufacturing except pharmaceutical</t>
  </si>
  <si>
    <t>Mining, quarrying, and oil and gas extraction</t>
  </si>
  <si>
    <t>All surveyed industries</t>
  </si>
  <si>
    <t>Supporting activities for processes</t>
  </si>
  <si>
    <t>Logistics, delivery or distribution methods</t>
  </si>
  <si>
    <t>Methods of manufacturing or producing</t>
  </si>
  <si>
    <t>Services</t>
  </si>
  <si>
    <t>Goods</t>
  </si>
  <si>
    <t>Process Innovation</t>
  </si>
  <si>
    <t>Product Innovation</t>
  </si>
  <si>
    <t>2007-2009</t>
  </si>
  <si>
    <t>Leather and allied product</t>
  </si>
  <si>
    <t>Clothing</t>
  </si>
  <si>
    <t>Beverage and tobacco product</t>
  </si>
  <si>
    <t>Food</t>
  </si>
  <si>
    <t>Construction</t>
  </si>
  <si>
    <t>Agriculture, forestry, fishing and hunting</t>
  </si>
  <si>
    <t>QI</t>
  </si>
  <si>
    <t>%</t>
  </si>
  <si>
    <t>Process innovation</t>
  </si>
  <si>
    <t>Product innovation</t>
  </si>
  <si>
    <t>By Industry</t>
  </si>
  <si>
    <t>Cost leadership</t>
  </si>
  <si>
    <t>Product positioning</t>
  </si>
  <si>
    <t>By industry</t>
  </si>
  <si>
    <t>...</t>
  </si>
  <si>
    <t>X</t>
  </si>
  <si>
    <t>Exported or attemped to export</t>
  </si>
  <si>
    <t>Relocated business activities from another country into Canada</t>
  </si>
  <si>
    <t>Outsourced business activities outside of Canada*</t>
  </si>
  <si>
    <t>Relocated business activities outside of Canada*</t>
  </si>
  <si>
    <t>Had business activities outside of Canada</t>
  </si>
  <si>
    <t>* Percentage of enterprises with business activities outside of Canada in 2007-09. (Back to text)</t>
  </si>
  <si>
    <t>+20</t>
  </si>
  <si>
    <t>11-20</t>
  </si>
  <si>
    <t>6-10</t>
  </si>
  <si>
    <t>4-5</t>
  </si>
  <si>
    <t>Table 19e: Percentage of enterprises indicating the number of competitors for their main product in their principal market in 2009</t>
  </si>
  <si>
    <t>Plastics and rubber products</t>
  </si>
  <si>
    <t>Printing and related support activities</t>
  </si>
  <si>
    <t xml:space="preserve">Professional, scientific, and technical services except scientific research and development services </t>
  </si>
  <si>
    <t>Speeded up the introduction of a new product</t>
  </si>
  <si>
    <t>Introduced a new product</t>
  </si>
  <si>
    <t>Adopted a new technology or process</t>
  </si>
  <si>
    <t>Took no action</t>
  </si>
  <si>
    <t>Other action</t>
  </si>
  <si>
    <t>Changed the price of the product</t>
  </si>
  <si>
    <t>Changed marketing expenditures</t>
  </si>
  <si>
    <t>Changed the quality of the product</t>
  </si>
  <si>
    <t>Methods of pricing</t>
  </si>
  <si>
    <t>Methods for product placement</t>
  </si>
  <si>
    <t>Methods or techniques for promotion</t>
  </si>
  <si>
    <t>Aesthetic design or packaging</t>
  </si>
  <si>
    <t>Methods of organizing external relations</t>
  </si>
  <si>
    <t>Methods of organizing work responsabilities procedures</t>
  </si>
  <si>
    <t>Business practices for organizing procedures</t>
  </si>
  <si>
    <t>Marketing Innovation</t>
  </si>
  <si>
    <t>Organizational Innovation</t>
  </si>
  <si>
    <t>Marketing innovation</t>
  </si>
  <si>
    <t>Organizational innovation</t>
  </si>
  <si>
    <t xml:space="preserve"> Mining and quarrying </t>
  </si>
  <si>
    <t xml:space="preserve"> Oil and gas extraction and support activities</t>
  </si>
  <si>
    <t xml:space="preserve"> Total all industries</t>
  </si>
  <si>
    <t xml:space="preserve"> Fabricated metal product and machinery manufacturing</t>
  </si>
  <si>
    <t xml:space="preserve"> Forestry, logging and support activities</t>
  </si>
  <si>
    <t>Source: Statistics Canada, CANSIM II Table 180-0003, July 17, 2011</t>
  </si>
  <si>
    <t xml:space="preserve"> Mining and quarrying (except oil and gas) [212]</t>
  </si>
  <si>
    <t xml:space="preserve">14-Country Average </t>
  </si>
  <si>
    <t>Source: OECD Patents Database</t>
  </si>
  <si>
    <t>Combustion technologies with mitigation potential</t>
  </si>
  <si>
    <t>Energy generation from renewable and non-fossil sources</t>
  </si>
  <si>
    <t xml:space="preserve">General Environmental Management </t>
  </si>
  <si>
    <t>Technology Domains and IPC</t>
  </si>
  <si>
    <t>Energy efficiency in buildings and lighting</t>
  </si>
  <si>
    <t>Emissions abatement and fuel efficiency in transportation</t>
  </si>
  <si>
    <t>Technologies with potential or indirect contribution to emissions mitigation</t>
  </si>
  <si>
    <t>Technologies specific to climate change mitigation</t>
  </si>
  <si>
    <t>Combustion technologies with mitigation potential (e.g. using fossil fuels, biomass, waste, etc.)</t>
  </si>
  <si>
    <t>Total Patents</t>
  </si>
  <si>
    <t>Technology domains &amp; IPC</t>
  </si>
  <si>
    <t>Source: Natural Resources Canada, OEE Comprehensive Energy Use Database</t>
  </si>
  <si>
    <t xml:space="preserve">Petrochemical Industry </t>
  </si>
  <si>
    <t xml:space="preserve">Other Non-Ferrous Smelting and Refining </t>
  </si>
  <si>
    <t>Iron and Steel</t>
  </si>
  <si>
    <t xml:space="preserve">Fabricated Metal Products Industries </t>
  </si>
  <si>
    <t xml:space="preserve">Paper Mills </t>
  </si>
  <si>
    <t xml:space="preserve">Wood Products Industries </t>
  </si>
  <si>
    <t xml:space="preserve">Upstream Mining </t>
  </si>
  <si>
    <t>Change Since 2000 (%)</t>
  </si>
  <si>
    <t>Energy Intensity 2008 (MJ/$2002 GDP)</t>
  </si>
  <si>
    <t>All-Industries</t>
  </si>
  <si>
    <t>Total Petrochemical Industry</t>
  </si>
  <si>
    <t xml:space="preserve">Total Other Non-Ferrous Smelting and Refining </t>
  </si>
  <si>
    <t>Total Fabricated Metal Products Industries</t>
  </si>
  <si>
    <t>Total Paper Mills</t>
  </si>
  <si>
    <t>Total Wood Products Industries</t>
  </si>
  <si>
    <t>Total Upstream Mining</t>
  </si>
  <si>
    <t>Note: Total ICT estimates are no longer released by Statistics Canada as of 2006 in an attempt to avoid residual calculations of telecommunications estimates in industries where the data has been deemed confidential. As a consequence of this, the current dollar total ICT estimates are summations of the ICT components, from Tables 2, 3 and 4.</t>
  </si>
  <si>
    <t>Source: Investment and net stock figures from Statistics Canada, CANSIM Table 031-0003; GDP data also from Statistics Canada, CANSIM Table 379-0023.</t>
  </si>
  <si>
    <t>1981-1989</t>
  </si>
  <si>
    <t>1981-2010</t>
  </si>
  <si>
    <t>H=F/G*100</t>
  </si>
  <si>
    <t>G</t>
  </si>
  <si>
    <t>E=A/D*100</t>
  </si>
  <si>
    <t>D</t>
  </si>
  <si>
    <t>C=A/B*100</t>
  </si>
  <si>
    <t>Proportion of ICT Stock in Total Stock, per cent</t>
  </si>
  <si>
    <t>Total Geometric End-year Net Stock, millions of current dollars</t>
  </si>
  <si>
    <t>ICT Geometric End-year Net Stock, millions of current dollars</t>
  </si>
  <si>
    <t>Proportion of ICT investment in GDP, per cent</t>
  </si>
  <si>
    <t>GDP, millions of current dollars</t>
  </si>
  <si>
    <t>Proportion of ICT Investment in Total Investment, per cent</t>
  </si>
  <si>
    <t>Total Investment, millions of current dollars</t>
  </si>
  <si>
    <t>ICT Investment, millions of current dollars</t>
  </si>
  <si>
    <t>Note: Business Sector GDP for 2008 and 2009 are CSLS estimates, calculated assuming that the business sector grew at the same rate as the total economy.</t>
  </si>
  <si>
    <t>Proportion of ICT Investment in GDP, per cent</t>
  </si>
  <si>
    <t>87-95</t>
  </si>
  <si>
    <t>95-00</t>
  </si>
  <si>
    <t>87-09</t>
  </si>
  <si>
    <t>00-09</t>
  </si>
  <si>
    <t>Source: Current dollar net stock and investment figures are taken from the Bureau of Economic Analysis (BEA) Detailed Fixed Asset Database Tables for private nonresidential fixed assets by industry and by asset type; current dollar GDP figures also from the BEA, Gross Domestic Product by Industry Accounts.</t>
  </si>
  <si>
    <t>Source: Bureau of Economic Analysis (BEA) Fixed Asset Database, Tables 2.1 and 4.1 for net stock figures and Tables 2.7 and 4.7 for investment figures; BEA NIPA Table 1.3.5 for Business sector GDP in current dollars.</t>
  </si>
  <si>
    <t>ICT investment/GDP</t>
  </si>
  <si>
    <t>ICT invest/GDP</t>
  </si>
  <si>
    <t>Business</t>
  </si>
  <si>
    <t>CANADA/US</t>
  </si>
  <si>
    <t>Mining etc</t>
  </si>
  <si>
    <t xml:space="preserve"> Total, program level</t>
  </si>
  <si>
    <t xml:space="preserve"> Total, instructional programs</t>
  </si>
  <si>
    <t xml:space="preserve"> Architecture, engineering and related technologies [08]</t>
  </si>
  <si>
    <t xml:space="preserve"> Agriculture, natural resources and conservation [09]</t>
  </si>
  <si>
    <t xml:space="preserve"> Physical and life sciences and technologies [06]</t>
  </si>
  <si>
    <t xml:space="preserve"> Mathematics, computer and information sciences [07]</t>
  </si>
  <si>
    <t xml:space="preserve"> College certificate or diploma and other college level</t>
  </si>
  <si>
    <t xml:space="preserve"> Undergraduate level</t>
  </si>
  <si>
    <t xml:space="preserve"> Graduate level</t>
  </si>
  <si>
    <t>a Preliminary estimates at February, 2011.</t>
  </si>
  <si>
    <t>b Spending intentions at February, 2011.</t>
  </si>
  <si>
    <t>Notes: Numbers may not add to totals due to rounding. Exploration and deposit appraisal activities include only the search for and appraisal of deposits and do not include work for extensions of known reserves.</t>
  </si>
  <si>
    <t>2010a</t>
  </si>
  <si>
    <t>2011b</t>
  </si>
  <si>
    <t>($ millions)</t>
  </si>
  <si>
    <t>(%)</t>
  </si>
  <si>
    <t>Newfoundland and Labrador</t>
  </si>
  <si>
    <t>Nova Scotia</t>
  </si>
  <si>
    <t>New Brunswick</t>
  </si>
  <si>
    <t>Quebec</t>
  </si>
  <si>
    <t>Ontario</t>
  </si>
  <si>
    <t>Manitoba</t>
  </si>
  <si>
    <t>Saskatchewan</t>
  </si>
  <si>
    <t>Alberta</t>
  </si>
  <si>
    <t>British Columbia</t>
  </si>
  <si>
    <t>Yukon Territory</t>
  </si>
  <si>
    <t>Northwest Territories</t>
  </si>
  <si>
    <t>Nunavut</t>
  </si>
  <si>
    <t>Total</t>
  </si>
  <si>
    <t>Average</t>
  </si>
  <si>
    <t>Ranking</t>
  </si>
  <si>
    <t>Table 19: Novelty of most important innovation in Manufacturing Natural Industries, Canada,1997-1999</t>
  </si>
  <si>
    <t>Indicators of Innovation in Canadian Natural Resource Industries</t>
  </si>
  <si>
    <t>Table 2a: R&amp;D Intensity based on Value Added in Natural Resources Industries in Selected OECD Countries 1987-2001</t>
  </si>
  <si>
    <t>Source: 1974-1993: Statistics Canada, Research and Development in Canadian Industry. 1994 onwards uses CANSIM table 358-0024, with interpolations for missing data calculated by CSLS</t>
  </si>
  <si>
    <t>Current dollar GDP for 2002-2004 have been calculated by applying the rate of inflation in 2002, 2003 and 2004 according to the business sector GDP deflator to estimates of real GDP by industry in constant dollars for 2002-2004 and extending the current dollar GDP estimates of 2001 by the growth rates of the series thus constructed.  These estimates for 2002-2004 should be considered extremely uncertain due to the probable differences between industry level and business sector inflation.</t>
  </si>
  <si>
    <t>Notes: Employment data used in calculations for columns (2),  (3), (12) and (14) exclude employment from  support activities to mining and oil and gas extraction, even though R&amp;D personnel from this industry is distributed among oil and gas extraction and mining.  This means that the estimates from (2), (3), (12) and (14)  presented in this table are above the actual values. The natural resource aggregate is not affected because employment from support activities to mining and oil and gas extraction has been accounted for.</t>
  </si>
  <si>
    <t>Electric power generation, trans-mission and distribution</t>
  </si>
  <si>
    <t>Chart 3: R&amp;D Intensity in Natural Resource Industries in Canada, Intramural R&amp;D Expenditure as a Share of Value Added, 1974-2007</t>
  </si>
  <si>
    <t>Source: Statistics Canada, CANSIM II Tables 379-0001 (SIC nominal GDP), 379-0023 (NAICS nominal GDP), 379-0017 (NAICS constant dollar GDP), July 2011.</t>
  </si>
  <si>
    <t>Source: OECD website, Science and Technology Database, Research and Development Statistics,</t>
  </si>
  <si>
    <t>Table 4f: R&amp;D Personnel in Non-metallic Mineral Products Manufacturing in Selected OECD Countries 2001-2008</t>
  </si>
  <si>
    <t>1987-2000</t>
  </si>
  <si>
    <t>2000-2008</t>
  </si>
  <si>
    <t>1987-2008</t>
  </si>
  <si>
    <t>Note: Current dollar GDP for 2002-2004 have been calculated by applying the rate of inflation in 2002, 2003 and 2004 according to the total economy GDP deflator to estimates of real GDP by industry in constant dollars for 2002-2004 (CANSIM Table 379-0017) and extending the current dollar GDP estimates of 2001 by the growth rates of the series thus constructed.  Estimates of investment as a share of GDP for 2002-2004 should be considered extremely uncertain due to the probable differences between industry level and total economy inflation.</t>
  </si>
  <si>
    <t>Table 10b: M&amp;E Capital Stock as a Proportion of Total Capital Stock in Canada (per cent), 1987-2010 (based on current dollar data) NAICS-based</t>
  </si>
  <si>
    <t>Table 10c: M&amp;E Capital Intensity (M&amp;E capital stock/employment), 1987-2010 (chained 2002 dollars) NAICS-based</t>
  </si>
  <si>
    <t>Labour productivity is defined as a volume index of value added divided by an index of total employment (or an index of employees for Mexico).</t>
  </si>
  <si>
    <t>Based on NAICS, Millions of Current dollars</t>
  </si>
  <si>
    <t>Based on SIC, Millions of Current dollars</t>
  </si>
  <si>
    <t>Note: Total Net Flows (Table 11b) = Net Long-Term Flows (11c) + Net Short-Term Flows (11d) + Reinvested Earnings (11e).  Net Long-Term Flows (11c) = Gross Long-Term Inflows (11f) + Gross Long-Term Outflows (11g).</t>
  </si>
  <si>
    <t>Note: Total Net Flows (Table 11b) = Net Long-Term Flows (11c) + Net Short-Term Flows (11d) + Reinvested Earnings (11e).  Net Long-Term Flows (11c) = Gross vLong-Term Inflows (11f) + Gross Long-Term Outflows (11g).</t>
  </si>
  <si>
    <t>Table 1</t>
  </si>
  <si>
    <t>Table 2</t>
  </si>
  <si>
    <t>Table 3</t>
  </si>
  <si>
    <t>Table 4</t>
  </si>
  <si>
    <t>Table 5</t>
  </si>
  <si>
    <t>Table 10</t>
  </si>
  <si>
    <t>Table 15</t>
  </si>
  <si>
    <t>Table 23:</t>
  </si>
  <si>
    <t>Table 23c: Total ICT Investment and Capital Stock in the United States (in current dollars) in the Mining and Oil and Gas Extraction [21] Industry, 1987-2009</t>
  </si>
  <si>
    <t>Table 23b: Total ICT Investment and Capital Stock in Business Sector (in current dollars), 1980-2010</t>
  </si>
  <si>
    <t>Table 23d: Total ICT Investment and Capital Stock in the United States (in current dollars) in the Business Sector, 1987-2009</t>
  </si>
  <si>
    <r>
      <t xml:space="preserve">Table 24: </t>
    </r>
    <r>
      <rPr>
        <sz val="12"/>
        <rFont val="Times New Roman"/>
        <family val="1"/>
      </rPr>
      <t>College graduates by program level, Classification of Instructional Programs, Primary Grouping (CIP_PG) and sex, annually (Number) </t>
    </r>
  </si>
  <si>
    <r>
      <t xml:space="preserve">Table 22: </t>
    </r>
    <r>
      <rPr>
        <sz val="12"/>
        <rFont val="Times New Roman"/>
        <family val="1"/>
      </rPr>
      <t>Energy Intensity, Selected Canadian Industries, 1995-2008</t>
    </r>
  </si>
  <si>
    <r>
      <t>Table 21:</t>
    </r>
    <r>
      <rPr>
        <sz val="12"/>
        <rFont val="Times New Roman"/>
        <family val="1"/>
      </rPr>
      <t xml:space="preserve"> Patent Applications to EPO, Selected OECD Countries, Selected Classifications, 2007</t>
    </r>
  </si>
  <si>
    <r>
      <t xml:space="preserve">Table 25: </t>
    </r>
    <r>
      <rPr>
        <sz val="12"/>
        <rFont val="Times New Roman"/>
        <family val="1"/>
      </rPr>
      <t>Exploration and Deposit Appraisal Expenditures, 1 by Province and Territory, 2006-2011</t>
    </r>
  </si>
  <si>
    <r>
      <t>Table 12:</t>
    </r>
    <r>
      <rPr>
        <sz val="12"/>
        <rFont val="Times New Roman"/>
        <family val="1"/>
      </rPr>
      <t xml:space="preserve"> Labour Productivity Growth in Natural Resource Industries in Selected OECD Countries, 1989-2009</t>
    </r>
  </si>
  <si>
    <t>Table 9:</t>
  </si>
  <si>
    <t>Source. CANSIM 383-0025</t>
  </si>
  <si>
    <t>Fabricated metal Product Manufacturing</t>
  </si>
  <si>
    <t>Non-Metallic Mineral Product Manufacturing</t>
  </si>
  <si>
    <t>Petroleum and Coal Products Manufacturing</t>
  </si>
  <si>
    <t>Support Activities for Mining and Oil and Gas Extraction</t>
  </si>
  <si>
    <t>Industry (in millions)</t>
  </si>
  <si>
    <t xml:space="preserve"> Forestry and logging</t>
  </si>
  <si>
    <t xml:space="preserve"> Oil and gas extraction</t>
  </si>
  <si>
    <t xml:space="preserve"> Mining (except oil and gas)</t>
  </si>
  <si>
    <t xml:space="preserve"> Support activities for mining and oil and gas extraction</t>
  </si>
  <si>
    <t xml:space="preserve"> Electric power generation, transmission and distribution </t>
  </si>
  <si>
    <t xml:space="preserve"> Business sector industries </t>
  </si>
  <si>
    <t xml:space="preserve"> Manufacturing </t>
  </si>
  <si>
    <t>1987-1999</t>
  </si>
  <si>
    <r>
      <t xml:space="preserve">Table 30: </t>
    </r>
    <r>
      <rPr>
        <sz val="12"/>
        <rFont val="Times New Roman"/>
        <family val="1"/>
      </rPr>
      <t>Employment (Thousands of Persons) in Natural Resources industries in Canada, 1990-2010</t>
    </r>
  </si>
  <si>
    <t>Table 3a: Research and Development Personnel (Per thousand workers) in Natural Resources Industries in Canada, 1994-2008</t>
  </si>
  <si>
    <t>List of Appendix Tables</t>
  </si>
  <si>
    <t xml:space="preserve">Table 18: </t>
  </si>
  <si>
    <t xml:space="preserve">Table 17: </t>
  </si>
  <si>
    <r>
      <t xml:space="preserve">Table 16: </t>
    </r>
    <r>
      <rPr>
        <sz val="12"/>
        <rFont val="Times New Roman"/>
        <family val="1"/>
      </rPr>
      <t>Technological Balance of Payments, in Millions of Dollars, in Selected Natural Resource Industries, 1990-2001</t>
    </r>
  </si>
  <si>
    <r>
      <t>Table 31:</t>
    </r>
    <r>
      <rPr>
        <sz val="12"/>
        <color theme="1"/>
        <rFont val="Times New Roman"/>
        <family val="1"/>
      </rPr>
      <t xml:space="preserve"> ICT Investment in chained (2002) dollars per Worker, 1990-2007</t>
    </r>
  </si>
  <si>
    <r>
      <t>Table 32:</t>
    </r>
    <r>
      <rPr>
        <sz val="12"/>
        <color theme="1"/>
        <rFont val="Times New Roman"/>
        <family val="1"/>
      </rPr>
      <t xml:space="preserve"> ICT Capital Stock in chained (2002) dollars per Worker 1990-2007</t>
    </r>
  </si>
  <si>
    <t>Table 5a: Capital Intensity, 1987-2007, Canadian Natural Resource Industries (Share of U.S.)</t>
  </si>
  <si>
    <t xml:space="preserve">          Oil and gas extraction</t>
  </si>
  <si>
    <t xml:space="preserve">          Mining, except oil and gas</t>
  </si>
  <si>
    <t xml:space="preserve">          Wood products</t>
  </si>
  <si>
    <t xml:space="preserve">          Non-metallic mineral products</t>
  </si>
  <si>
    <t xml:space="preserve">          Primary metals</t>
  </si>
  <si>
    <t xml:space="preserve">          Fabricated metal products</t>
  </si>
  <si>
    <t xml:space="preserve">          Paper products and printing</t>
  </si>
  <si>
    <t xml:space="preserve">          Petroleum and coal products</t>
  </si>
  <si>
    <t>Table 1c: Current Prices Value Added (Millions of dollars) in Natural Resource Industries in Canada, 1961-2008</t>
  </si>
  <si>
    <t>Table 5d: Multifactor Productivity Level, Canada/U.S., 2002 and 2007</t>
  </si>
  <si>
    <t xml:space="preserve">          212-Mining (except Oil and Gas)</t>
  </si>
  <si>
    <t xml:space="preserve">          2131-Support Activities for Mining &amp; Oil &amp; Gas Extraction</t>
  </si>
  <si>
    <t xml:space="preserve">          327-Non-Mettallic Mineral Manufacturing</t>
  </si>
  <si>
    <t xml:space="preserve">          331-Primary Metal Manufacturing</t>
  </si>
  <si>
    <t xml:space="preserve">          332-Fabricated Metal Product Manufacturing</t>
  </si>
  <si>
    <t xml:space="preserve">           113-Forestry and Logging</t>
  </si>
  <si>
    <t xml:space="preserve">           1153-Support Activities for Forestry</t>
  </si>
  <si>
    <t xml:space="preserve">           321-Wood Product Manufacturing</t>
  </si>
  <si>
    <t xml:space="preserve">           322-Paper Manufacturing</t>
  </si>
  <si>
    <t xml:space="preserve">           2111-Oil &amp; Gas Extraction</t>
  </si>
  <si>
    <t xml:space="preserve">           2211-Electric Power Generation, Transmission &amp; Distribution</t>
  </si>
  <si>
    <t xml:space="preserve">           324-Petroleum and Coal Manufacturing</t>
  </si>
  <si>
    <t xml:space="preserve">           486-Pipeline Transportation</t>
  </si>
  <si>
    <t>Table 9b: Total Employment (in thousands), 1990, 2000-2010</t>
  </si>
  <si>
    <t>Table 10a: Machinery and Equipment Investment as a Share of Nominal Value Added in Natural Resource Industries in Canada, 1961-2008</t>
  </si>
  <si>
    <t>Veneer, plywood and engineered wood product manufacturing</t>
  </si>
  <si>
    <t>Pulp, paper and paperboard mills</t>
  </si>
  <si>
    <t xml:space="preserve">Converted paper product manufacturing </t>
  </si>
  <si>
    <t>Veneer, plywood and engineered wood product</t>
  </si>
  <si>
    <t>Sawmills and wood preservation</t>
  </si>
  <si>
    <t>Converted paper product manufacturing</t>
  </si>
  <si>
    <t xml:space="preserve">Wood product manufacturing </t>
  </si>
  <si>
    <t xml:space="preserve">Sawmills and wood preservation </t>
  </si>
  <si>
    <t xml:space="preserve">Veneer, plywood and engineered wood product manufacturing </t>
  </si>
  <si>
    <t>Source: CANSIM  477-0016</t>
  </si>
  <si>
    <t>Forestry and Logging</t>
  </si>
  <si>
    <t>x</t>
  </si>
  <si>
    <t>Percentage of Respondents</t>
  </si>
  <si>
    <t>Source: Tang, Rao and Li (2010), Table 5 in Sensititvity of Capital Stock and Multifactor Productivity Estimates to Depreciation Assumptions: A Canada-U.S. Comparison.</t>
  </si>
  <si>
    <t>Source: Tang, Rao and Li (2010), Table 8 in Sensititvity of Capital Stock and Multifactor Productivity Estimates to Depreciation Assumptions: A Canada-U.S. Comparison.</t>
  </si>
  <si>
    <t>Source: Tang, Rao and Li (2010), Table 9 in Sensititvity of Capital Stock and Multifactor Productivity Estimates to Depreciation Assumptions: A Canada-U.S. Comparison.</t>
  </si>
  <si>
    <t>Source: Tang, Rao and Li (2010), Table's 10 and 11 in Sensititvity of Capital Stock and Multifactor Productivity Estimates to Depreciation Assumptions: A Canada-U.S. Comparison.</t>
  </si>
  <si>
    <t>Source: Labour Force Survey, Special Data Request</t>
  </si>
  <si>
    <t>Table 11: Labour Productivity Levels in Natural Resources Industries, Canada, 1961-2007 (chained 2002 dollars/hour worked)</t>
  </si>
  <si>
    <t>Source: CSLS calculations based on Statisitcs Canada Data, CANSIM 383-0021, 0022 and 0011</t>
  </si>
  <si>
    <t>Source: OECD database</t>
  </si>
  <si>
    <t>Logging</t>
  </si>
  <si>
    <t xml:space="preserve">Logging </t>
  </si>
  <si>
    <t>Other wood product manufacturing</t>
  </si>
  <si>
    <t xml:space="preserve">Other wood product manufacturing </t>
  </si>
  <si>
    <t xml:space="preserve">Pulp, paper and paperboard mills </t>
  </si>
  <si>
    <t xml:space="preserve">Petroleum and coal products manufacturing </t>
  </si>
  <si>
    <t xml:space="preserve">Primary metal manufacturing </t>
  </si>
  <si>
    <t xml:space="preserve">Paper manufacturing </t>
  </si>
  <si>
    <t xml:space="preserve">Non-metallic mineral product manufacturing </t>
  </si>
  <si>
    <t xml:space="preserve">Fabricated metal product manufacturing </t>
  </si>
  <si>
    <r>
      <t xml:space="preserve">Table 6: </t>
    </r>
    <r>
      <rPr>
        <sz val="12"/>
        <rFont val="Times New Roman"/>
        <family val="1"/>
      </rPr>
      <t>Average Years of Schooling of Workers in Natural Resource Industries, Canada, 1990,200-2010</t>
    </r>
  </si>
  <si>
    <r>
      <t xml:space="preserve">Table 7: </t>
    </r>
    <r>
      <rPr>
        <sz val="12"/>
        <rFont val="Times New Roman"/>
        <family val="1"/>
      </rPr>
      <t>Percentage of Workers with a University Degree in Natural Resource Industries, Canada, 1990, 2000-2010</t>
    </r>
  </si>
  <si>
    <r>
      <t>Table 8:</t>
    </r>
    <r>
      <rPr>
        <sz val="12"/>
        <rFont val="Times New Roman"/>
        <family val="1"/>
      </rPr>
      <t xml:space="preserve"> Percentage of Workers with less than a High School Diploma in Natural Resource Industries, Canada, 1990, 2000-2010</t>
    </r>
  </si>
  <si>
    <t>Table 9b: Total Employment 1990, 2000-2010</t>
  </si>
  <si>
    <r>
      <t xml:space="preserve">Table 11: </t>
    </r>
    <r>
      <rPr>
        <sz val="12"/>
        <color theme="1"/>
        <rFont val="Times New Roman"/>
        <family val="1"/>
      </rPr>
      <t>Labour Productivity Levels in Natural Resources Industries, Canada, 1961-2007 (chained 2002 dollars/hour worked)</t>
    </r>
  </si>
  <si>
    <r>
      <t xml:space="preserve">Table 13: </t>
    </r>
    <r>
      <rPr>
        <sz val="12"/>
        <rFont val="Times New Roman"/>
        <family val="1"/>
      </rPr>
      <t>Business Sector Labour Productivity Indexes (2002 = 100) in  Natural Resources Industries in Canada, 1961-2007</t>
    </r>
  </si>
  <si>
    <r>
      <t>Table 14:</t>
    </r>
    <r>
      <rPr>
        <sz val="12"/>
        <rFont val="Times New Roman"/>
        <family val="1"/>
      </rPr>
      <t xml:space="preserve"> Business Sector Multi-Factor Productivity Indexes (2002 = 100) in Natural Resources Industries in Canada, 1961-2007</t>
    </r>
  </si>
  <si>
    <t>Table 15a :Foreign Direct Investment Stock in Selected Natural Resource Industries, 1983-2010 (Based on SIC, Millions of Current dollars)</t>
  </si>
  <si>
    <t xml:space="preserve">The Canadian Productivity Review. Statistics Canada Catalogue no. 15-206-X, no-026.       </t>
  </si>
  <si>
    <t>Source: Baldwin, John R., Wulong Gu, Amélie Lafrance and Ryan Macdonald. (2009) “Investment in Intangible Assets in Canada: R&amp;D, Innovation, Brand, and Mining, Oil, and Gas Exploration Expenditures."</t>
  </si>
  <si>
    <t>Other</t>
  </si>
  <si>
    <t>Accommodation</t>
  </si>
  <si>
    <t>Arts</t>
  </si>
  <si>
    <t>Administrative support</t>
  </si>
  <si>
    <t>Professional</t>
  </si>
  <si>
    <t>Finance, insurance, real estate and leasing</t>
  </si>
  <si>
    <t>Information and culture</t>
  </si>
  <si>
    <t>Transportation</t>
  </si>
  <si>
    <t>Retail</t>
  </si>
  <si>
    <t>Wholesale</t>
  </si>
  <si>
    <t>Mining,oil and gas</t>
  </si>
  <si>
    <t>Agriculture and forestry</t>
  </si>
  <si>
    <t>All</t>
  </si>
  <si>
    <t>Own-account other science and engineering</t>
  </si>
  <si>
    <t xml:space="preserve">Software </t>
  </si>
  <si>
    <t>Purchased science and engineering</t>
  </si>
  <si>
    <t>Mineral exploration</t>
  </si>
  <si>
    <t xml:space="preserve">Advertising </t>
  </si>
  <si>
    <t xml:space="preserve"> Mining and quarrying (except oil and gas)</t>
  </si>
  <si>
    <t>Period Average</t>
  </si>
  <si>
    <t>1999-2009</t>
  </si>
  <si>
    <t>Compound Annual Growth Rates, per cent</t>
  </si>
  <si>
    <t>Total All Industries</t>
  </si>
  <si>
    <t>Total Finance and Insurance Industries</t>
  </si>
  <si>
    <t>Total Non-Financial Industries</t>
  </si>
  <si>
    <t>Total Manufacturing</t>
  </si>
  <si>
    <t>Total Natural Resources Industries</t>
  </si>
  <si>
    <t>(14)=(1)+…+(9)</t>
  </si>
  <si>
    <t>(15)=(1)+(4)+(5)</t>
  </si>
  <si>
    <t>(16)= (3)+(7)+(8)+(9)</t>
  </si>
  <si>
    <t>(17)=(2)+(6)</t>
  </si>
  <si>
    <t>Source:</t>
  </si>
  <si>
    <t>Nominal GDP at Basic Prices, Natural Resources Industries, 1999-2009 (millions, current dollars)</t>
  </si>
  <si>
    <t>1999-2008</t>
  </si>
  <si>
    <t>Statistics Canada, Input-Output Structure of the Canadian Economy in Current Prices (CANSIM Table 379-0023 and 379-0024).</t>
  </si>
  <si>
    <t>Table 33b: Intangible Investment Annual Average Growth by Asset Category in Each Industry (1981-2001)</t>
  </si>
  <si>
    <t>Source: Statistics Canada, Financial and Taxation Statistics for Enterprises (CANSIM Table 180-0003).</t>
  </si>
  <si>
    <t>Source: CSLS calculations based on Statistics Canada data, Financial and Taxation Statistics for Enterprises (CANSIM Table 180-0003).</t>
  </si>
  <si>
    <t>Note: GDP at basic prices.</t>
  </si>
  <si>
    <t xml:space="preserve">Source: CSLS calculations based on Statistics Canada data, 1) Financial and Taxation Statistics for Enterprises (CANSIM Table 180-0003); 2) Input-Output Structure of the Canadian Economy in Current Prices (CANSIM Tables 379-0023 and 379-0024). </t>
  </si>
  <si>
    <t>Table 15a1: Foreign Direct Investment Stock in Selected Natural Resource Industries, 1999-2010 (Based on NAICS, Millions of Current dollars)</t>
  </si>
  <si>
    <t>Table 15b: Flows of Foreign Direct Investment into Canada in Selected Natural Resource Industries, 1983-2010, Total Net Flows (Based on SIC, Millions of Current dollars)</t>
  </si>
  <si>
    <t>Table 15c: Flows of Foreign Direct Investment into Canada in Selected Natural Resource Industries, 1983-2010, Net Long-Term Flows (Based on SIC, Millions of Current dollars)</t>
  </si>
  <si>
    <t>Table 15d: Flows of Foreign Direct Investment into Canada in Selected Natural Resource Industries, 1983-2010, Net Short-Term Flows (Based on SIC, Millions of Current dollars)</t>
  </si>
  <si>
    <t>Table 15e: Flows of Foreign Direct Investment into Canada in Selected Natural Resource Industries, 1983-2010, Reinvested Earnings (Based on SIC, Millions of Current dollars)</t>
  </si>
  <si>
    <t>Table 15f: Flows of Foreign Direct Investment into Canada in Selected Natural Resource Industries, 1983-2010, Gross Long-Term Inflows (Based on SIC, Millions of Current dollars)</t>
  </si>
  <si>
    <t>Table 15g: Flows of Foreign Direct Investment into Canada in Selected Natural Resource Industries, 1983-2010, Gross Long-Term Outflows (Based on SIC, Millions of Current dollars)</t>
  </si>
  <si>
    <t>Sub Areas</t>
  </si>
  <si>
    <t>Number Responses</t>
  </si>
  <si>
    <t>Mean</t>
  </si>
  <si>
    <t>Strong</t>
  </si>
  <si>
    <t>Weak</t>
  </si>
  <si>
    <t>Up</t>
  </si>
  <si>
    <t>Down</t>
  </si>
  <si>
    <t>Cluster</t>
  </si>
  <si>
    <t>Oilsands and Related*</t>
  </si>
  <si>
    <t>Conventional Oil &amp; Gas Exploration /Extraction</t>
  </si>
  <si>
    <t>Hydroelectric Power</t>
  </si>
  <si>
    <t>Resource Production in Cold Climates*</t>
  </si>
  <si>
    <t>Geology</t>
  </si>
  <si>
    <t>Mining Exploration</t>
  </si>
  <si>
    <t>Mineral Extraction &amp; Primary Processing*</t>
  </si>
  <si>
    <t>Aluminium Production*</t>
  </si>
  <si>
    <t>Physical Geography, Remote Sensing</t>
  </si>
  <si>
    <t>Petroleum/Polymer Eng</t>
  </si>
  <si>
    <t>Genetics (Medical)</t>
  </si>
  <si>
    <t>Geochem &amp; Geochronology</t>
  </si>
  <si>
    <t>Mining &amp; Mineral Processing</t>
  </si>
  <si>
    <t>Comms &amp; Network Eng</t>
  </si>
  <si>
    <t>Offshore Oil and gas*</t>
  </si>
  <si>
    <t>New Media, Multimedia, Animation, Gaming*</t>
  </si>
  <si>
    <t>Geophysics &amp; Seismology</t>
  </si>
  <si>
    <t>Genetics, Genomics &amp; Proteomics</t>
  </si>
  <si>
    <t>Hydrology</t>
  </si>
  <si>
    <t>Telecom Equipment*</t>
  </si>
  <si>
    <t>Broadband Networks*</t>
  </si>
  <si>
    <t>Oceanography</t>
  </si>
  <si>
    <t>Cancer Research</t>
  </si>
  <si>
    <t>Pipelines*</t>
  </si>
  <si>
    <t>Climate Science</t>
  </si>
  <si>
    <t>Wireless Networks*</t>
  </si>
  <si>
    <t>Cold Climate Construction*</t>
  </si>
  <si>
    <t>Optics, Laser Physics</t>
  </si>
  <si>
    <t>Astronomy, Astrophyscs, Cosmology</t>
  </si>
  <si>
    <t>Neurobiology/Neurosciences</t>
  </si>
  <si>
    <t>Computer Software Development &amp; Theory</t>
  </si>
  <si>
    <t>Telecom Services*</t>
  </si>
  <si>
    <t>Aerospace Products and Parts*</t>
  </si>
  <si>
    <t>Electricity Distribution*</t>
  </si>
  <si>
    <t>Forestry Engineering</t>
  </si>
  <si>
    <t>Genomics and Proteomic Technologies*</t>
  </si>
  <si>
    <t>Circulatory &amp; Respiratory</t>
  </si>
  <si>
    <t>Infection &amp; Immunity</t>
  </si>
  <si>
    <t>Artificial Intell, Robotics</t>
  </si>
  <si>
    <t>Electronic &amp; Photonic Eng</t>
  </si>
  <si>
    <t>Meteorology</t>
  </si>
  <si>
    <t>Visual &amp; Creative Arts</t>
  </si>
  <si>
    <t>Neuroscience, Mental Health, Addiction</t>
  </si>
  <si>
    <t>Quantum Infomatics</t>
  </si>
  <si>
    <t>Electrical Engineering</t>
  </si>
  <si>
    <t>Satellite Systems, Services*</t>
  </si>
  <si>
    <t>Fuel Cells &amp; Hydrogen*</t>
  </si>
  <si>
    <t>Geography; Urban &amp; Environmental Planning</t>
  </si>
  <si>
    <t>Computer Databases, Information Systems</t>
  </si>
  <si>
    <t>Pulp &amp; Paper*</t>
  </si>
  <si>
    <t>Nat Res/ Enviro</t>
  </si>
  <si>
    <t>Natural Res</t>
  </si>
  <si>
    <t>Health &amp; Rel</t>
  </si>
  <si>
    <t>Environ</t>
  </si>
  <si>
    <t>Source: The Commuittee on The State of Science and Technology in Canada (2006) Figure 2 From The State of Science and Technology in Canada</t>
  </si>
  <si>
    <t>Table 18a: Percentage of Innovative Plants in Manufacturing Natural Resource Industries, Canada, 2002-2004</t>
  </si>
  <si>
    <t>Table 18b: Novelty of New or Significantly Improved Processes, No Frequency (Percent) 2002-2004</t>
  </si>
  <si>
    <t>Table 18c: Novelty of New or Significantly Improved Products, No Frequency (Percent)</t>
  </si>
  <si>
    <t>Table 18d: Percentage of Innovative Plants that Cooperated on Innovation Activities with Other Firms, (Percent)</t>
  </si>
  <si>
    <t>Tables 18e: Percentage of Plants that used federal government sponsored programs (Percent)</t>
  </si>
  <si>
    <t>Table 2b: R&amp;D Intensity Using Value Added, Selected OECD Countries 2009</t>
  </si>
  <si>
    <t>Table 3b: Research and Development Personnel (Persons) in Natural Resources Industries in Canada, 1994-2008</t>
  </si>
  <si>
    <t>Table 3c: Employment (Thousands of persons) in Natural Resources Industries in Canada, 1994-2010</t>
  </si>
  <si>
    <t>Table 4b: R&amp;D Personnel in Mining in Selected OECD Countries 2001-2008</t>
  </si>
  <si>
    <t>Table 4c: R&amp;D Personnel in Wood and Cork in Selected OECD Countries 2001-2008</t>
  </si>
  <si>
    <t>Table 4d: R&amp;D Personnel in Pulp, Paper and Paper Products in Selected OECD Countries 2001-2008</t>
  </si>
  <si>
    <t>Table 4h: R&amp;D Personnel in Ferrous Metal Manufacturing in Selected OECD Countries 2001-2008</t>
  </si>
  <si>
    <t>Table 4i: R&amp;D Personnel in Non-ferrous Metal Manufacturing in Selected OECD Countries 2001-2008</t>
  </si>
  <si>
    <t>Table 4j: R&amp;D Personnel in Fabricated Metal Manufacturing in Selected OECD Countries 2001-2008</t>
  </si>
  <si>
    <t>Table 14: Business Sector Multi-Factor Productivity Indexes (2002 = 100) in Natural Resources Industries in Canada, 1961-2007</t>
  </si>
  <si>
    <t>Table 17a: Internet use in Natural Resources Sectors in Canada, (percent of firms), 2000-2007</t>
  </si>
  <si>
    <t>Table 17b: Employees with Internet Access in Natural Resources Sectors in Canada, (percent of employees), 2000-2007</t>
  </si>
  <si>
    <t>Table 19b: Percentage of Enterprises Indicating they Introduced Product or Process Innovations in 2007–2009</t>
  </si>
  <si>
    <t>Table  19a: Percentage of Manufacturing Plants Using Advanced Technologies by Industry, 2007 (percent)</t>
  </si>
  <si>
    <t>Table 19c: Percentage of Enterprises Indicating their most Important Long-Term Strategy in 2009</t>
  </si>
  <si>
    <t>Table 19d: Percentage of Enterprises Indicating their Involvement in International Markets in 2007–2009</t>
  </si>
  <si>
    <t>Table 19e: Percentage of Enterprises Indicating the Number of Competitors for their Main Product in their Principal Market in 2009</t>
  </si>
  <si>
    <t>Table 19f: Percentage of Enterprises that Competed Against Multinational Enterprises in their Principal Market for their Main Product in 2009</t>
  </si>
  <si>
    <t>Table 19h: Percentage of Enterprises Indicating they Introduced Organizational or Marketing Innovations in 2007–2009</t>
  </si>
  <si>
    <t>Table 21: Patent Applications to EPO, Selected OECD Countries, Selected Classifications, 2007</t>
  </si>
  <si>
    <t>Table 23a: Total ICT Investment and Capital Stock in Mining and Oil and Gas Extraction (in current dollars), 1980-2010</t>
  </si>
  <si>
    <t>Tabel 27: Price index of investment (Index, 2002=100); Information and Communication Technologies Machinery and Equipment 1961-2007</t>
  </si>
  <si>
    <t>Table 29:  Price index of investment (Index, 2002=100); Information and Communication Technologies Machinery and Equipment 1961-2007</t>
  </si>
  <si>
    <t>Table 33a: Share of Intangible Investments by Asset Category in Each Industry (1981 to 2001), %</t>
  </si>
  <si>
    <t>Table 4a: R&amp;D Personnel in Agriculture, hunting and forestry, in Selected OECD Countries 2001-2008</t>
  </si>
  <si>
    <t>Table 4e: R&amp;D Personnel in Coke, Refined Petroleum  Products  &amp; Nuclear Fuel Manufacturing in Selected OECD Countries 2001-2008</t>
  </si>
  <si>
    <t>Table 4g: R&amp;D Personnel in Basic Metal Manufacturing in Selected OECD Countries 2001-2008</t>
  </si>
  <si>
    <r>
      <rPr>
        <sz val="12"/>
        <rFont val="Times New Roman"/>
        <family val="1"/>
      </rPr>
      <t>Table 9a:</t>
    </r>
    <r>
      <rPr>
        <b/>
        <sz val="12"/>
        <rFont val="Times New Roman"/>
        <family val="1"/>
      </rPr>
      <t xml:space="preserve"> </t>
    </r>
    <r>
      <rPr>
        <sz val="12"/>
        <rFont val="Times New Roman"/>
        <family val="1"/>
      </rPr>
      <t>Percentage of Workers with a University Degree or Post Secondary Diploma in Natural Resource Industries, Canada, 1990, 2000-2010</t>
    </r>
  </si>
  <si>
    <t>Table 19g: Percentage of Enterprises Indicating their Response to the Entry of New Competitors in their Principal Market for their Main Product in 2009</t>
  </si>
  <si>
    <r>
      <t xml:space="preserve">Table 20: </t>
    </r>
    <r>
      <rPr>
        <sz val="12"/>
        <rFont val="Times New Roman"/>
        <family val="1"/>
      </rPr>
      <t>Corporate Income Tax to Taxable Income (Percent) in Natural Resources Industries, 2000-2009</t>
    </r>
  </si>
  <si>
    <r>
      <t>Table 26:</t>
    </r>
    <r>
      <rPr>
        <sz val="12"/>
        <color theme="1"/>
        <rFont val="Times New Roman"/>
        <family val="1"/>
      </rPr>
      <t xml:space="preserve">  Investment in chained (2002) dollars; Information and CommunicationTechnologies Machinery and Equipment 1961-2007</t>
    </r>
  </si>
  <si>
    <r>
      <t xml:space="preserve">Table 27: </t>
    </r>
    <r>
      <rPr>
        <sz val="12"/>
        <color theme="1"/>
        <rFont val="Times New Roman"/>
        <family val="1"/>
      </rPr>
      <t>Price index of investment (Index, 2002=100); Information and Communication Technologies Machinery and Equipment 1961-2007</t>
    </r>
  </si>
  <si>
    <r>
      <t xml:space="preserve">Table 28: </t>
    </r>
    <r>
      <rPr>
        <sz val="12"/>
        <color theme="1"/>
        <rFont val="Times New Roman"/>
        <family val="1"/>
      </rPr>
      <t>Capital stock in chained (2002) dollars (Dollars); Information and Communication Technologies Machinery and Equipment 1961-2007</t>
    </r>
  </si>
  <si>
    <r>
      <t xml:space="preserve">Table 29: </t>
    </r>
    <r>
      <rPr>
        <sz val="12"/>
        <color theme="1"/>
        <rFont val="Times New Roman"/>
        <family val="1"/>
      </rPr>
      <t>Price index of investment (Index, 2002=100); Information and Communication Technologies Machinery and Equipment 1961-2007</t>
    </r>
  </si>
  <si>
    <t>Table 33:</t>
  </si>
  <si>
    <r>
      <t xml:space="preserve">Table 34: </t>
    </r>
    <r>
      <rPr>
        <sz val="12"/>
        <color theme="1"/>
        <rFont val="Times New Roman"/>
        <family val="1"/>
      </rPr>
      <t>Operating Profit/Loss, Natural Resources Industries, 1999-2009 (millions, current dollars)</t>
    </r>
  </si>
  <si>
    <r>
      <t xml:space="preserve">Table 35: </t>
    </r>
    <r>
      <rPr>
        <sz val="12"/>
        <color theme="1"/>
        <rFont val="Times New Roman"/>
        <family val="1"/>
      </rPr>
      <t>Operating Profit/Loss in Natural Resources Industries as a Share of Total Economy Operating Profit/Loss, 1999-2009 (per cent)</t>
    </r>
  </si>
  <si>
    <r>
      <t xml:space="preserve">Table 36: </t>
    </r>
    <r>
      <rPr>
        <sz val="12"/>
        <color theme="1"/>
        <rFont val="Times New Roman"/>
        <family val="1"/>
      </rPr>
      <t>Operating Profit/Loss in Natural Resources Industries as a % of Nominal GDP, 1999-2009</t>
    </r>
  </si>
  <si>
    <r>
      <t xml:space="preserve">Table 37: </t>
    </r>
    <r>
      <rPr>
        <sz val="12"/>
        <color theme="1"/>
        <rFont val="Times New Roman"/>
        <family val="1"/>
      </rPr>
      <t>Top 50 Sub-Areas of Science and Technology in Order of Strength (Weighted Average of Seven-point Ratings)</t>
    </r>
  </si>
  <si>
    <t>Table 10:</t>
  </si>
  <si>
    <t>Table 15:</t>
  </si>
  <si>
    <t>Table 19:</t>
  </si>
  <si>
    <t xml:space="preserve">Table 10b: M&amp;E Capital Stock as a Proportion of Total Capital Stock in Canada (per cent), 1987-2010 (based on current dollar data) </t>
  </si>
  <si>
    <t xml:space="preserve">Table 10c: M&amp;E Capital Intensity (M&amp;E capital stock/employment), 1987-2010 (chained 2002 dollars) </t>
  </si>
  <si>
    <t xml:space="preserve"> EUKLEMS database,  November 2009 release, revised June 2010, http://www.euklems.net/.</t>
  </si>
  <si>
    <t>1980-2004</t>
  </si>
  <si>
    <t>*Estimates refer to an aggregate of the pulp, paper, printing and publishing industries.</t>
  </si>
  <si>
    <t>United States*</t>
  </si>
  <si>
    <t>Canada*</t>
  </si>
  <si>
    <t>Australia*</t>
  </si>
  <si>
    <t>Fabricated Metals</t>
  </si>
  <si>
    <t>Basic Metals and Fabricated Metals Manufacturing</t>
  </si>
  <si>
    <t>Other Non-Metallic Mineral Manufacturing</t>
  </si>
  <si>
    <t>Pulp and Paper</t>
  </si>
  <si>
    <t>Mining and Quarrying of Non-Energy Producing Materials</t>
  </si>
  <si>
    <t>Mining and Quarrying of Energy Producing Materials</t>
  </si>
  <si>
    <t>(compound annual growth rates, per cent)</t>
  </si>
  <si>
    <t>Summary Table: Labour Productivity in Natural Resources Industries, International Comparison, 1980-2004</t>
  </si>
  <si>
    <t>Table 39: Labour Productivity Growth - Mining and Quarrying of Energy Producing Materials, International Comparison, 1970-2007</t>
  </si>
  <si>
    <t>Table 40: Labour Productivity Growth - Mining and Quarrying of Non-Energy Producing Materials, International Comparison, 1970-2007</t>
  </si>
  <si>
    <t>Table 45: Labour Productivity Growth - Basic Metals Manufacturing, International Comparison, 1970-2007</t>
  </si>
  <si>
    <t>Table 46: Labour Productivity Growth - Fabricated Metals Manufacturing, International Comparison, 1970-2007</t>
  </si>
  <si>
    <t>Source: Tables 1b and 1c</t>
  </si>
  <si>
    <t>Notes: Data for column (2),  (3), (13) and (15) are not comparable prior to 1980 and from 1994 onwards because the BERD used in the calculation include parts of the Service incidental is not affected because GDP from is not included in the GDP data used to calculate the intensities.  As a result, the estimates presented in those columns are above their actual value.  The natural resource aggregate mining and oil and gas extraction [2131], support activities to mining and oil and gas extraction has been accounted for.  Estimates for 2002-2004 are based on adjusted nominal value added data as discussed in the note in Table 1c.  Estimates of R&amp;D as a share of GDP for 2002-2004 should be considered extremely uncertain due to the probable differences between industry level and business sector inflation. The business sector as defined here does not include imputed rents to owner-occupied housing.</t>
  </si>
  <si>
    <t>Table 1c: Current Price Value Added (Millions of dollars) in Natural Resource Industries in Canada, 1961-2008</t>
  </si>
  <si>
    <t>Table 3c: Employment (Thousands of persons) in Natural Resources Industries in Canada, 1990-2010</t>
  </si>
  <si>
    <t xml:space="preserve"> Mining</t>
  </si>
  <si>
    <t>Wood and Cork</t>
  </si>
  <si>
    <t>Pulp, Paper and Paper Products</t>
  </si>
  <si>
    <t>Coke, Refined Petroleum  Products &amp; Nuclear Fuel Manufacturing</t>
  </si>
  <si>
    <t>Non-metallic Mineral Products Manufacturing</t>
  </si>
  <si>
    <t>Basic Metal Manufacturing</t>
  </si>
  <si>
    <t>Ferrous Metal Manufacturing</t>
  </si>
  <si>
    <t>Non-ferrous Metal Manufacturing</t>
  </si>
  <si>
    <t>Fabricated Metal Manufacturing</t>
  </si>
  <si>
    <t>Table 4: R&amp;D Personnel in Natural Resources Industries (per 1000 workers), in Selected OECD Countries 2001-2008</t>
  </si>
  <si>
    <t>Table 4: R&amp;D Personnel in Natural Resources Industries (per 1000 workers), in Selected OECD Countries 2001-2008 (continued)</t>
  </si>
  <si>
    <t>Source: Tables 3b and 3c.</t>
  </si>
  <si>
    <t>Source: Statistics Canada, CANSIM II Table 358-0024, 2011</t>
  </si>
  <si>
    <t>Table 6c: Percentage of Workers with less than a High School Diploma in Natural Resource Industries, Canada, 1990, 2000-2010</t>
  </si>
  <si>
    <t>Table 6d: Percentage of Workers with a University Degree or Post Secondary Diploma in Natural Resource Industries, Canada, 1990, 2000-2010</t>
  </si>
  <si>
    <t>Table 6:</t>
  </si>
  <si>
    <t>Source: Statistics Canada, CANSIM II, Table 031-0002 (investment in M&amp;E) and Table 379-0023 (current GDP),2011</t>
  </si>
  <si>
    <t>Source: Calculated from CANSIM Table 031-0002, 2011.</t>
  </si>
  <si>
    <t>Source: Calculated from CANSIM Table 031-0002 and unpublished data from the Labour Force Survey of Statistics Canada, 2011</t>
  </si>
  <si>
    <t>Note: For the aggregates, data are in constant (Laspeyres fixed-weighted) 2002 dollars rather than chained 2002 dollars.</t>
  </si>
  <si>
    <t>Table 7: Operating Profit/Loss, Natural Resources Industries, 1999-2009 (millions, current dollars)</t>
  </si>
  <si>
    <t>Table 8: Operating Profit/Loss in Natural Resources Industries as a Share of Total Economy Operating Profit/Loss, 1999-2009 (per cent)</t>
  </si>
  <si>
    <t>Table 9: Operating Profit/Loss in Natural Resources Industries as a % of Nominal GDP, 1999-2009</t>
  </si>
  <si>
    <t>Table 15b: Foreign Direct Investment Stock in Selected Natural Resource Industries, 1999-2010</t>
  </si>
  <si>
    <t>Table 15c: Flows of Foreign Direct Investment into Canada in Selected Natural Resource Industries, 1983-2010, Total Net Flows</t>
  </si>
  <si>
    <t>Table 15d: Flows of Foreign Direct Investment into Canada in Selected Natural Resource Industries, 1983-2010, Net Long-Term Flows</t>
  </si>
  <si>
    <t>Table 15e: Flows of Foreign Direct Investment into Canada in Selected Natural Resource Industries, 1983-2010, Net Short-Term Flows</t>
  </si>
  <si>
    <t>Table 15f: Flows of Foreign Direct Investment into Canada in Selected Natural Resource Industries, 1983-2010, Reinvested Earnings</t>
  </si>
  <si>
    <t>Table 15g: Flows of Foreign Direct Investment into Canada in Selected Natural Resource Industries, 1983-2010, Gross Long-Term Inflows</t>
  </si>
  <si>
    <t>Table 15h: Flows of Foreign Direct Investment into Canada in Selected Natural Resource Industries, 1983-2010, Gross Long-Term Outflows</t>
  </si>
  <si>
    <t>Source: Statistics Canada, CANSIM II Table 376-0038, 2011</t>
  </si>
  <si>
    <t>Source: Statistics Canada, CANSIM II Table 376-0052, 2011</t>
  </si>
  <si>
    <t xml:space="preserve">Table 15b: Foreign Direct Investment Stock in Selected Natural Resource Industries, 1999-2010 </t>
  </si>
  <si>
    <t xml:space="preserve">Table 15d: Flows of Foreign Direct Investment into Canada in Selected Natural Resource Industries, 1983-2010, Net Long-Term Flows </t>
  </si>
  <si>
    <t xml:space="preserve">Table 15e: Flows of Foreign Direct Investment into Canada in Selected Natural Resource Industries, 1983-2010, Net Short-Term Flows </t>
  </si>
  <si>
    <t xml:space="preserve">Table 15f: Flows of Foreign Direct Investment into Canada in Selected Natural Resource Industries, 1983-2010, Reinvested Earnings </t>
  </si>
  <si>
    <t xml:space="preserve">Table 15g: Flows of Foreign Direct Investment into Canada in Selected Natural Resource Industries, 1983-2010, Gross Long-Term Inflows </t>
  </si>
  <si>
    <t>Source: Statistics Canada, CANSIM II Tables 376-0033 and 376-0034, 2011</t>
  </si>
  <si>
    <t>Source: Survey of Innovation, Logging and Manufacturing Industries</t>
  </si>
  <si>
    <t>Table 16: Technological Balance of Payments, in Millions of Dollars, in Selected Natural Resource Industries in Canada, 1990-2001 ( 1990-2010 for All Industries)</t>
  </si>
  <si>
    <r>
      <t xml:space="preserve">Table 4: </t>
    </r>
    <r>
      <rPr>
        <sz val="10"/>
        <color theme="1"/>
        <rFont val="Times New Roman"/>
        <family val="1"/>
      </rPr>
      <t>R&amp;D Personnel in Natural Resources Industries in Canada (per 1000 workers), in Selected OECD Countries 2001-2008</t>
    </r>
  </si>
  <si>
    <r>
      <rPr>
        <b/>
        <sz val="10"/>
        <color theme="1"/>
        <rFont val="Times New Roman"/>
        <family val="1"/>
      </rPr>
      <t xml:space="preserve">Table 7: </t>
    </r>
    <r>
      <rPr>
        <sz val="10"/>
        <color theme="1"/>
        <rFont val="Times New Roman"/>
        <family val="1"/>
      </rPr>
      <t>Operating Profit/Loss, Natural Resources Industries, 1999-2009 (millions, current dollars)</t>
    </r>
  </si>
  <si>
    <r>
      <rPr>
        <b/>
        <sz val="10"/>
        <color theme="1"/>
        <rFont val="Times New Roman"/>
        <family val="1"/>
      </rPr>
      <t xml:space="preserve">Table 8: </t>
    </r>
    <r>
      <rPr>
        <sz val="10"/>
        <color theme="1"/>
        <rFont val="Times New Roman"/>
        <family val="1"/>
      </rPr>
      <t>Operating Profit/Loss in Natural Resources Industries as a Share of Total Economy Operating Profit/Loss, 1999-2009 (per cent)</t>
    </r>
  </si>
  <si>
    <r>
      <rPr>
        <b/>
        <sz val="10"/>
        <color theme="1"/>
        <rFont val="Times New Roman"/>
        <family val="1"/>
      </rPr>
      <t xml:space="preserve">Table 9: </t>
    </r>
    <r>
      <rPr>
        <sz val="10"/>
        <color theme="1"/>
        <rFont val="Times New Roman"/>
        <family val="1"/>
      </rPr>
      <t>Operating Profit/Loss in Natural Resources Industries as a % of Nominal GDP, 1999-2009</t>
    </r>
  </si>
  <si>
    <r>
      <rPr>
        <b/>
        <sz val="10"/>
        <color theme="1"/>
        <rFont val="Times New Roman"/>
        <family val="1"/>
      </rPr>
      <t>Table 11:</t>
    </r>
    <r>
      <rPr>
        <sz val="10"/>
        <color theme="1"/>
        <rFont val="Times New Roman"/>
        <family val="1"/>
      </rPr>
      <t xml:space="preserve"> Labour Productivity Levels in Natural Resources Industries, Canada, 1961-2007 (chained 2002 dollars/hour worked)</t>
    </r>
  </si>
  <si>
    <r>
      <rPr>
        <b/>
        <sz val="10"/>
        <color theme="1"/>
        <rFont val="Times New Roman"/>
        <family val="1"/>
      </rPr>
      <t xml:space="preserve">Table 12: </t>
    </r>
    <r>
      <rPr>
        <sz val="10"/>
        <color theme="1"/>
        <rFont val="Times New Roman"/>
        <family val="1"/>
      </rPr>
      <t>Labour Productivity Growth in Natural Resource Industries in Selected OECD Countries, 1989-2009</t>
    </r>
  </si>
  <si>
    <r>
      <rPr>
        <b/>
        <sz val="10"/>
        <color theme="1"/>
        <rFont val="Times New Roman"/>
        <family val="1"/>
      </rPr>
      <t xml:space="preserve">Table 13: </t>
    </r>
    <r>
      <rPr>
        <sz val="10"/>
        <color theme="1"/>
        <rFont val="Times New Roman"/>
        <family val="1"/>
      </rPr>
      <t>Business Sector Labour Productivity Indexes (2002 = 100) in  Natural Resources Industries in Canada, 1961-2007</t>
    </r>
  </si>
  <si>
    <r>
      <rPr>
        <b/>
        <sz val="10"/>
        <color theme="1"/>
        <rFont val="Times New Roman"/>
        <family val="1"/>
      </rPr>
      <t>Table 14:</t>
    </r>
    <r>
      <rPr>
        <sz val="10"/>
        <color theme="1"/>
        <rFont val="Times New Roman"/>
        <family val="1"/>
      </rPr>
      <t xml:space="preserve"> Business Sector Multi-Factor Productivity Indexes (2002 = 100) in Natural Resources Industries in Canada, 1961-2007</t>
    </r>
  </si>
  <si>
    <r>
      <rPr>
        <b/>
        <sz val="10"/>
        <color theme="1"/>
        <rFont val="Times New Roman"/>
        <family val="1"/>
      </rPr>
      <t xml:space="preserve">Table 21: </t>
    </r>
    <r>
      <rPr>
        <sz val="10"/>
        <color theme="1"/>
        <rFont val="Times New Roman"/>
        <family val="1"/>
      </rPr>
      <t>Patent Applications to EPO, Selected OECD Countries, Selected Classifications, 2007</t>
    </r>
  </si>
  <si>
    <r>
      <rPr>
        <b/>
        <sz val="10"/>
        <color theme="1"/>
        <rFont val="Times New Roman"/>
        <family val="1"/>
      </rPr>
      <t>Table 16:</t>
    </r>
    <r>
      <rPr>
        <sz val="10"/>
        <color theme="1"/>
        <rFont val="Times New Roman"/>
        <family val="1"/>
      </rPr>
      <t xml:space="preserve"> Technological Balance of Payments, in Millions of Dollars, in Selected Natural Resource Industries in Canada, 1990-2001</t>
    </r>
  </si>
  <si>
    <t>Source: Statistics Canada, Survey of Advanced Technology 2007</t>
  </si>
  <si>
    <t>Table 18b: Novelty of New or Significantly Improved Processes, No Frequency (Percent), Canada, 2002-2004</t>
  </si>
  <si>
    <t>Table 18c: Novelty of New or Significantly Improved Products, No Frequency, Canada, (Percent)</t>
  </si>
  <si>
    <t>Table 18d: Percentage of Innovative Plants that Cooperated on Innovation Activities with Other Firms,  Canada, (Percent)</t>
  </si>
  <si>
    <t>Table 18d: Percentage of Innovative Plants that Cooperated on Innovation Activities with Other Firms, Canada, (Percent)</t>
  </si>
  <si>
    <t>Table 19a: Percentage of Manufacturing Plants Using Advanced Technologies by Industry in Canada, 2007 (percent)</t>
  </si>
  <si>
    <t>Table 19b: Percentage of Enterprises Indicating they Introduced Product or Process Innovations in Canada in 2007–2009</t>
  </si>
  <si>
    <t>Table 19c: Percentage of Enterprises Indicating their most Important Long-Term Strategy in Canada in 2009</t>
  </si>
  <si>
    <t>Table 19d: Percentage of Enterprises Indicating their Involvement in International Markets in Canada in 2007–2009</t>
  </si>
  <si>
    <t>Table 19e: Percentage of Enterprises Indicating the Number of Competitors for their Main Product in their Principal Market in Canada in 2009</t>
  </si>
  <si>
    <t>Table 19f: Percentage of Enterprises that Competed Against Multinational Enterprises in their Principal Market for their Main Product in Canada in 2009</t>
  </si>
  <si>
    <t>Table 19h: Percentage of Enterprises Indicating they Introduced Organizational or Marketing Innovations in Canada in 2007–2009</t>
  </si>
  <si>
    <r>
      <rPr>
        <b/>
        <sz val="10"/>
        <color theme="1"/>
        <rFont val="Times New Roman"/>
        <family val="1"/>
      </rPr>
      <t xml:space="preserve">Table 20: </t>
    </r>
    <r>
      <rPr>
        <sz val="10"/>
        <color theme="1"/>
        <rFont val="Times New Roman"/>
        <family val="1"/>
      </rPr>
      <t>Corporate Income Tax to Taxable Income (Percent) in Natural Resources Industries in Canada, 2000-2009</t>
    </r>
  </si>
  <si>
    <t>Table 23c: Total ICT Investment and Capital Stock in the United States (in current dollars) in the Mining and Oil and Gas Extraction Industry, in Canada, 1987-2009</t>
  </si>
  <si>
    <t>Table 23d: Total ICT Investment and Capital Stock in the United States (in current dollars) in the Business Sector, in Canada, 1987-2009</t>
  </si>
  <si>
    <t>Table  19a: Percentage of Manufacturing Plants Using Advanced Technologies by Industry in Canada, 2007 (percent)</t>
  </si>
  <si>
    <t>Table 19c: Percentage of Enterprises Indicating their most Important Long-Term Strategyin Canada in 2009</t>
  </si>
  <si>
    <t xml:space="preserve">Table 19e: Percentage of Enterprises Indicating the Number of Competitors for their Main Product in their </t>
  </si>
  <si>
    <t>Principal Market in Canada in 2009</t>
  </si>
  <si>
    <t>Table 19f: Percentage of Enterprises that Competed Against Multinational Enterprises in</t>
  </si>
  <si>
    <t>their Principal Market for their Main Product in Canada in 2009</t>
  </si>
  <si>
    <t>Table 19g: Percentage of Enterprises Indicating their Response to the Entry of New Competitors in their Principal Market for their Main Product  in Canada in 2009</t>
  </si>
  <si>
    <t>Table 20:  Corporate Income Tax to Taxable Income (Percent) in Natural Resources Industries in Canada, 2000-2009</t>
  </si>
  <si>
    <r>
      <rPr>
        <b/>
        <sz val="10"/>
        <color theme="1"/>
        <rFont val="Times New Roman"/>
        <family val="1"/>
      </rPr>
      <t>Table 22:</t>
    </r>
    <r>
      <rPr>
        <sz val="10"/>
        <color theme="1"/>
        <rFont val="Times New Roman"/>
        <family val="1"/>
      </rPr>
      <t xml:space="preserve"> Energy Intensity, Selected Canadian Industries (mega joules per constant dollar of value added), 1995-2008</t>
    </r>
  </si>
  <si>
    <t>Table 22: Energy Intensity, Selected Canadian Industries (mega joules per constant dollar of value added), 1995-2008</t>
  </si>
  <si>
    <t>Average Annual Rates of Change, Per Cent</t>
  </si>
  <si>
    <t>Table 23a: Total ICT Investment and Capital Stock in Mining and Oil and Gas Extraction in Canada (in current dollars), 1980-2010</t>
  </si>
  <si>
    <t>Table 23b: Total ICT Investment and Capital Stock in Business Sector in Canada (in current dollars), 1980-2010</t>
  </si>
  <si>
    <t>Table 23a: Total ICT Investment and Capital Stock in Mining and Oil and Gas Extraction in Canada (in current dollars), in Canada, 1980-2010</t>
  </si>
  <si>
    <t>Table 23b: Total ICT Investment and Capital Stock in Business Sector in Canada (in current dollars), in Canada, 1980-2010</t>
  </si>
  <si>
    <t>Table 25: Exploration and Deposit Appraisal Expenditures, by Province and Territory, 2006-2011</t>
  </si>
  <si>
    <t>Note: Includes on-mine-site and off-mine-site activities; field work, overhead costs, engineering, economic and pre- or production feasibility studies, environment, and land access costs.</t>
  </si>
  <si>
    <t>Source: Natural Resources Canada, from the Federal-Provincial-Territorial Survey of Mineral Exploration, Deposit Appraisal and Mine Complex Development Expenditures. </t>
  </si>
  <si>
    <r>
      <rPr>
        <b/>
        <sz val="10"/>
        <color theme="1"/>
        <rFont val="Times New Roman"/>
        <family val="1"/>
      </rPr>
      <t>Table 25:</t>
    </r>
    <r>
      <rPr>
        <sz val="10"/>
        <color theme="1"/>
        <rFont val="Times New Roman"/>
        <family val="1"/>
      </rPr>
      <t xml:space="preserve"> Exploration and Deposit Appraisal Expenditures, by Province and Territory, 2006-2011</t>
    </r>
  </si>
  <si>
    <t xml:space="preserve">Source: CSLS calculation based on Table 3c and 26 </t>
  </si>
  <si>
    <t>Table 27: Capital stock in chained (2002) dollars (Dollars); Information and Communication Technologies Machinery and Equipment in Canada 1961-2007</t>
  </si>
  <si>
    <t>Source: CSLS calculation based on Table 3c and 27</t>
  </si>
  <si>
    <r>
      <rPr>
        <b/>
        <sz val="10"/>
        <color theme="1"/>
        <rFont val="Times New Roman"/>
        <family val="1"/>
      </rPr>
      <t xml:space="preserve">Table 27: </t>
    </r>
    <r>
      <rPr>
        <sz val="10"/>
        <color theme="1"/>
        <rFont val="Times New Roman"/>
        <family val="1"/>
      </rPr>
      <t>Capital stock in chained (2002) dollars (Dollars); Information and Communication Technologies Machinery and Equipment in Canada, 1961-2007</t>
    </r>
  </si>
  <si>
    <r>
      <rPr>
        <b/>
        <sz val="10"/>
        <color theme="1"/>
        <rFont val="Times New Roman"/>
        <family val="1"/>
      </rPr>
      <t xml:space="preserve">Table 28: </t>
    </r>
    <r>
      <rPr>
        <sz val="10"/>
        <color theme="1"/>
        <rFont val="Times New Roman"/>
        <family val="1"/>
      </rPr>
      <t>Top 50 Sub-Areas of Science and Technology in Order of Strength in Canada (Weighted Average of Seven-point Ratings)</t>
    </r>
  </si>
  <si>
    <t>Table 28: Top 50 Sub-Areas of Science and Technology in Order of Strength in Canada (Weighted Average of Seven-point Ratings)</t>
  </si>
  <si>
    <t>Table 30: ICT Investment in Canada in chained (2002) dollars per Worker, 1990-2007</t>
  </si>
  <si>
    <t>Table 31: ICT Capital Stock in Canada in chained (2002) dollars per Worker, 1990-2007</t>
  </si>
  <si>
    <t>Table 26: ICT Investment in chained (2002) dollars; Information and CommunicationTechnologies Machinery and Equipment in Canada 1961-2007</t>
  </si>
  <si>
    <t>Table 29</t>
  </si>
  <si>
    <t>Table 29a: Labour Productivity Growth - Mining and Quarrying, International Comparison, in Select OECD Countries, 1970-2007</t>
  </si>
  <si>
    <t>Table 29c: Labour Productivity Growth - Pulp and Paper, International Comparison, in Select OECD Countries, 1970-2007</t>
  </si>
  <si>
    <t>Table 29d: Labour Productivity Growth - Other Non-Metallic Mineral Manufacturing, International Comparison, in Select OECD Countries, 1970-2007</t>
  </si>
  <si>
    <t>Table 29e: Labour Productivity Growth - Basic Metals and Fabricated Metals Manufacturing, International Comparison, in Select OECD Countries, 1970-2007</t>
  </si>
  <si>
    <r>
      <rPr>
        <b/>
        <sz val="10"/>
        <color theme="1"/>
        <rFont val="Times New Roman"/>
        <family val="1"/>
      </rPr>
      <t>Table 30:</t>
    </r>
    <r>
      <rPr>
        <sz val="10"/>
        <color theme="1"/>
        <rFont val="Times New Roman"/>
        <family val="1"/>
      </rPr>
      <t xml:space="preserve"> ICT Investment in Canada in chained (2002) dollars per Worker in Canada, 1990-2007</t>
    </r>
  </si>
  <si>
    <r>
      <rPr>
        <b/>
        <sz val="10"/>
        <color theme="1"/>
        <rFont val="Times New Roman"/>
        <family val="1"/>
      </rPr>
      <t>Table 31:</t>
    </r>
    <r>
      <rPr>
        <sz val="10"/>
        <color theme="1"/>
        <rFont val="Times New Roman"/>
        <family val="1"/>
      </rPr>
      <t xml:space="preserve"> ICT Capital Stock in chained (2002) dollars per Worker in Canada, 1990-2007</t>
    </r>
  </si>
  <si>
    <t>Table 32:</t>
  </si>
  <si>
    <t>Table 32a: Share of Intangible Investments by Asset Category in Each Industry  in Canada(1981 to 2001), %</t>
  </si>
  <si>
    <t>Table 32b: Intangible Investment Annual Average Growth by Asset Category in Each Industry in Canada (1981-2001)</t>
  </si>
  <si>
    <t>Table 29b: Labour Productivity Growth - Wood Products, International Comparison, in Select OECD Countries, 1970-2007</t>
  </si>
  <si>
    <t>Table 32a: Share of Intangible Investments by Asset Category in Each Industry in Canada (1981 to 2001), %</t>
  </si>
  <si>
    <t>2) Employment numbers are taken from the BLS Employment database.</t>
  </si>
  <si>
    <t>1) Real ICT investment estimates calculated by the CSLS based on the BEA's Detailed Data for Fixed Assets and Consumer Durable Goods.</t>
  </si>
  <si>
    <t>Sources:</t>
  </si>
  <si>
    <t>1990-2010</t>
  </si>
  <si>
    <t>(chained 2002 dollars of investment per worker)</t>
  </si>
  <si>
    <t>(thousands)</t>
  </si>
  <si>
    <t>(millions, chained 2002 dollars)</t>
  </si>
  <si>
    <t>ICT Investment Intensity</t>
  </si>
  <si>
    <t>Workers</t>
  </si>
  <si>
    <t>Total ICT Investment</t>
  </si>
  <si>
    <t>Fabricated Metal Products</t>
  </si>
  <si>
    <t>Primary Metals</t>
  </si>
  <si>
    <t>Nonmetallic Mineral Products</t>
  </si>
  <si>
    <t>Support Activities for Mining</t>
  </si>
  <si>
    <t>Mining, Except Oil and Gas</t>
  </si>
  <si>
    <t>ICT Investment Intensity in Natural Resources Industries, United States, 1987-2010 (continued)</t>
  </si>
  <si>
    <t>(chained 2002 dollars of capital per worker)</t>
  </si>
  <si>
    <t>ICT Capital Stock Intensity</t>
  </si>
  <si>
    <t>Total ICT Capital Stock</t>
  </si>
  <si>
    <t>ICT Capital Stock Intensity in Natural Resources Industries, United States, 1987-2010 (continued)</t>
  </si>
  <si>
    <t>Statistics Canada, National Income and Expenditure Accounts (CANSIM Table 380-0057)</t>
  </si>
  <si>
    <t>(per cent)</t>
  </si>
  <si>
    <t>(U.S. dollars per Canadian dollars)</t>
  </si>
  <si>
    <t>Annual Change</t>
  </si>
  <si>
    <t>Official PPP Values</t>
  </si>
  <si>
    <t>1990-2000</t>
  </si>
  <si>
    <t>1990-2007</t>
  </si>
  <si>
    <t>Investment</t>
  </si>
  <si>
    <t>Employment</t>
  </si>
  <si>
    <t>Capital Stock</t>
  </si>
  <si>
    <t>(Canada as a % of the United States)</t>
  </si>
  <si>
    <t>(chained 2002 U.S. dollars, PPP adjusted)</t>
  </si>
  <si>
    <t>Table 33: ICT Investment Intensity in Natural Resources Industries, United States, 1987-2010</t>
  </si>
  <si>
    <t>Table 34: ICT Capital Stock Intensity in Natural Resources Industries, United States, 1987-2010</t>
  </si>
  <si>
    <t>Table 35: PPP for M&amp;E in Canada and the United States, 1986-2009</t>
  </si>
  <si>
    <t>Table 36d: Real ICT Investment per Worker in Natural Resources Industries, Canada-U.S. Comparison, 1990-2010 (Canada as a % of the United States)</t>
  </si>
  <si>
    <t>Table 37a: Real ICT Capital Stock per Worker in Natural Resources Industries, Canada-U.S. Comparison, 1990-2010 (Canada, Canadian Dollars)</t>
  </si>
  <si>
    <t>Table 37d: Real ICT Capital Stock per Worker in Natural Resources Industries, Canada-U.S. Comparison, 1990-2010 (Canada as a % of the United States)</t>
  </si>
  <si>
    <t>Table 38a: Real ICT Capital stock per Worker in Natural Resources Industries, Canada and U.S. Comparison, 1990-2007 (U.S. Dollars, PPP Adjusted)</t>
  </si>
  <si>
    <t>Table 38b: Real ICT Capital Intensity in Canada as a Share of the United States, Natural Resources Industries, 1990, 2000, and 2007</t>
  </si>
  <si>
    <r>
      <rPr>
        <b/>
        <sz val="10"/>
        <color theme="1"/>
        <rFont val="Times New Roman"/>
        <family val="1"/>
      </rPr>
      <t>Table 33:</t>
    </r>
    <r>
      <rPr>
        <sz val="10"/>
        <color theme="1"/>
        <rFont val="Times New Roman"/>
        <family val="1"/>
      </rPr>
      <t xml:space="preserve"> ICT Investment Intensity in Natural Resources Industries, United States, 1987-2010</t>
    </r>
  </si>
  <si>
    <r>
      <t xml:space="preserve">Table 34: </t>
    </r>
    <r>
      <rPr>
        <sz val="10"/>
        <color theme="1"/>
        <rFont val="Times New Roman"/>
        <family val="1"/>
      </rPr>
      <t>ICT Capital Stock Intensity in Natural Resources Industries, United States, 1987-2010</t>
    </r>
  </si>
  <si>
    <r>
      <t xml:space="preserve">Table 35: </t>
    </r>
    <r>
      <rPr>
        <sz val="10"/>
        <color theme="1"/>
        <rFont val="Times New Roman"/>
        <family val="1"/>
      </rPr>
      <t>PPP for M&amp;E in Canada and the United States, 1986-2009</t>
    </r>
  </si>
  <si>
    <t>Table 36:</t>
  </si>
  <si>
    <t>Table 37:</t>
  </si>
  <si>
    <t>Table 38:</t>
  </si>
  <si>
    <t>Table 18e: Percentage of Plants that used Federal Government Sponsored Programs, Canada, (Percent)</t>
  </si>
  <si>
    <t>Table 29a: Labour Productivity Growth - Mining and Quarrying, International Comparison, in Selected OECD Countries, 1970-2007</t>
  </si>
  <si>
    <t>Table 29b: Labour Productivity Growth - Wood Products, International Comparison, in Selected OECD Countries1970-2007</t>
  </si>
  <si>
    <t>Table 29c: Labour Productivity Growth - Pulp and Paper, International Comparison, in Selected OECD Countries, 1970-2007</t>
  </si>
  <si>
    <t>Table 29d: Labour Productivity Growth - Other Non-Metallic Mineral Manufacturing, International Comparison, in Selected OECD Countries, 1970-2007</t>
  </si>
  <si>
    <t>Table 29e: Labour Productivity Growth - Basic Metals and Fabricated Metals Manufacturing, International Comparison, in Selected OECD Countries, 1970-2007</t>
  </si>
  <si>
    <t>Table 36a: Real ICT Investment per Worker in Natural Resources Industries, 1990-2010 (Canada, Canadian Dollars)</t>
  </si>
  <si>
    <t>Table 36b: Real ICT Investment per Worker in Natural Resources Industries, 1990-2010 (Canada, U.S. Dollars, PPP Adjusted)</t>
  </si>
  <si>
    <t>Table 36c: Real ICT Investment per Worker in Natural Resources Industries, 1990-2010 (United States, U.S. Dollars)</t>
  </si>
  <si>
    <t>Table 37a: Real ICT Capital Stock per Worker in Natural Resources Industries, 1990-2010 (Canada, Canadian Dollars)</t>
  </si>
  <si>
    <t>Table 37b: Real ICT Capital Stock per Worker in Natural Resources Industries, 1990-2010 (Canada, U.S. Dollars, PPP Adjusted)</t>
  </si>
  <si>
    <t>Table 37c: Real ICT Capital Stock per Worker in Natural Resources Industries, 1990-2010 (United States, U.S. Dollars)</t>
  </si>
  <si>
    <t>Table 2a: R&amp;D Intensity based on Value Added in Natural Resources Industries in Selected OECD Countries 1987-2001 ( to be updated)</t>
  </si>
  <si>
    <t>Table 2a: R&amp;D Intensity Based on Value Added in Natural Resources Industries in Selected OECD Countries 1987-2001   (to be updated)</t>
  </si>
  <si>
    <t>Table 6a: Average Years of Schooling of Workers in Natural Resource Industries, Canada, 1990, 2000-2010</t>
  </si>
  <si>
    <t>Table 6b: Percentage of Workers with a University Degree in Natural Resource Industries, Canada, 1990, 2000-2010</t>
  </si>
  <si>
    <t>Table6a: Percentage of Workers with a University Degree in Natural Resource Industries, Canada, 1990, 2000-2010</t>
  </si>
  <si>
    <t xml:space="preserve"> Table 18e: Percentage of Plants that Used Federal Government Sponsored Programs, Canada, (Percent)</t>
  </si>
  <si>
    <t>Source: CANSIM 447-0014</t>
  </si>
  <si>
    <t>Mathematics, computer and information sciences</t>
  </si>
  <si>
    <t>Physical and life sciences and technologies</t>
  </si>
  <si>
    <t>Agriculture, natural resources and conservation</t>
  </si>
  <si>
    <t>Architecture, engineering and related technologies</t>
  </si>
  <si>
    <t>Total, instructional programs</t>
  </si>
  <si>
    <t>Doctorate</t>
  </si>
  <si>
    <t>Master's Degree</t>
  </si>
  <si>
    <t>Graduate Level</t>
  </si>
  <si>
    <t>Bachelor's and other undergraduate degree</t>
  </si>
  <si>
    <t>Undergraduate Level</t>
  </si>
  <si>
    <t>Total Program Level</t>
  </si>
  <si>
    <t>Table 24:</t>
  </si>
  <si>
    <t>Table 24a: College graduates by program level, Classification of Instructional Programs, 1992-2008, in Canada </t>
  </si>
  <si>
    <t>Table 24a: College Graduates by Program Level, Classification of Instructional Programs, 1992-2008, in Canada</t>
  </si>
  <si>
    <t>Table 24b: University Degrees, Diplomas and Certificates Granted, by Program Level, Classification of Instructional Programs, 1992-2008, in Canada</t>
  </si>
  <si>
    <t xml:space="preserve"> Total, all industries (excluding management of companies and enterprises)</t>
  </si>
  <si>
    <t>Source: CANSIM 179-0004</t>
  </si>
  <si>
    <t>Table 39b: Corporations Returns Act (CRA), Major Financial Variables Under Foreign Control, 1999-2009, (in millions of dollars)</t>
  </si>
  <si>
    <t>Mining (except oil, gas and coal)</t>
  </si>
  <si>
    <t>Oil and gas extraction and coal mining</t>
  </si>
  <si>
    <t>Oil and gas extraction and support activities</t>
  </si>
  <si>
    <t xml:space="preserve">Table 39c: Financial and taxation statistics for enterprises, by North American Industry Classification System (NAICS), 1999-2009 (in millions of dollars) in Canada </t>
  </si>
  <si>
    <t>Agriculture, fishing, hunting, trapping and support activities</t>
  </si>
  <si>
    <t>Forestry, logging and support activities</t>
  </si>
  <si>
    <t>Wood and paper manufacturing</t>
  </si>
  <si>
    <t>Mining and quarrying (except oil and gas)</t>
  </si>
  <si>
    <t>Fabricated metal product and machinery manufacturing</t>
  </si>
  <si>
    <t>Petroleum product wholesaler-distributor</t>
  </si>
  <si>
    <t>Pipelines, warehousing and transportation support activities</t>
  </si>
  <si>
    <t>Source: CANSIM 180-0003</t>
  </si>
  <si>
    <t>Table 39:</t>
  </si>
  <si>
    <t>Agriculture, Hunting and Forestry</t>
  </si>
  <si>
    <t>Table 6b: Average Years of Schooling of Workers in Natural Resource Industries, Canada, 1990,2000-2010</t>
  </si>
  <si>
    <t>% Share 2008</t>
  </si>
  <si>
    <t>% change 1992-2008</t>
  </si>
  <si>
    <t>% change 2000-2008</t>
  </si>
  <si>
    <t>% Share 1992</t>
  </si>
  <si>
    <t>Total foreign and Canadian</t>
  </si>
  <si>
    <t>Under foreign control</t>
  </si>
  <si>
    <t>Under Canadian control</t>
  </si>
  <si>
    <t>% Under foreign control</t>
  </si>
  <si>
    <t>Table 39d: Financial and Taxation Statistics for Enterprises, 1999-2009 (in millions of dollars) in Canada (NAICS)</t>
  </si>
  <si>
    <t>Source: 1) Capital stock data for Canada taken from Statistics Canada, Fixed Capital Flows and Stocks (CANSIM Table 031-0003) and Productivity Measures and Related Variables – National (Annual) (CANSIM Table 383-0025); number of workers data taken from the Labour Force Survey (special data request); 2) Capital stock data for the United States taken from the Bureau of Economic Analysis (BEA) (Detailed Data for Fixed Assets and Consumer Durable Goods), number of workers data taken from the Bureau of Labor Statistics (BLS) (Employment Database).</t>
  </si>
  <si>
    <t xml:space="preserve">Table 38a: Real ICT Capital stock per Worker in Natural Resources Industries, Canada and U.S. Comparison, 1990-2007 </t>
  </si>
  <si>
    <t>(U.S. Dollars, PPP Adjusted)</t>
  </si>
  <si>
    <t>Source: CANSIM 031-0003, 383-0025, number of workers data taken from the Labour Force Survey (special data request)</t>
  </si>
  <si>
    <t>Source: Investment and Capital stock data for the United States taken from the Bureau of Economic Analysis (BEA) (Detailed Data for Fixed Assets and Consumer Durable Goods), number of workers data taken from the Bureau of Labor Statistics (BLS) (Employment Database)</t>
  </si>
  <si>
    <t>Investment and Capital stock data for the United States taken from the Bureau of Economic Analysis (BEA) (Detailed Data for Fixed Assets and Consumer Durable Goods), number of workers data taken from the Bureau of Labor Statistics (BLS) (Employment Database)</t>
  </si>
  <si>
    <t>Table 2a: R&amp;D Intensity Based on Value Added in Natural Resources Industries in Selected OECD Countries 1987-2001   (to be updated)(continued)</t>
  </si>
  <si>
    <t>Table 39a: Canadian and Foreign Control in Canadian Natural Resource Industries  (Assets)  1999-2009, (in Millions of Dollars)</t>
  </si>
  <si>
    <t>Table 39b: Canadian and Foreign Control in Canadian Natural Resource Industries  (Operating Revenues)  1999-2009, (in Millions of Dollars)</t>
  </si>
  <si>
    <t>Table 39c: Canadian and Foreign Control in Canadian Natural Resource Industries  (Operating Profits)  1999-2009, (in Millions of Dollars)</t>
  </si>
  <si>
    <r>
      <rPr>
        <b/>
        <sz val="10"/>
        <color theme="1"/>
        <rFont val="Times New Roman"/>
        <family val="1"/>
      </rPr>
      <t>Table 26:</t>
    </r>
    <r>
      <rPr>
        <sz val="10"/>
        <color theme="1"/>
        <rFont val="Times New Roman"/>
        <family val="1"/>
      </rPr>
      <t xml:space="preserve"> ICT Investment in chained (2002) dollars; Information and Communication Technologies Machinery and Equipment, in Canada, 1961-2007</t>
    </r>
  </si>
</sst>
</file>

<file path=xl/styles.xml><?xml version="1.0" encoding="utf-8"?>
<styleSheet xmlns="http://schemas.openxmlformats.org/spreadsheetml/2006/main">
  <numFmts count="8">
    <numFmt numFmtId="43" formatCode="_-* #,##0.00_-;\-* #,##0.00_-;_-* &quot;-&quot;??_-;_-@_-"/>
    <numFmt numFmtId="164" formatCode="0.0"/>
    <numFmt numFmtId="165" formatCode="#,##0.0000"/>
    <numFmt numFmtId="166" formatCode="#,##0.0"/>
    <numFmt numFmtId="167" formatCode="0.0000"/>
    <numFmt numFmtId="168" formatCode="#,##0.000"/>
    <numFmt numFmtId="169" formatCode="0.000"/>
    <numFmt numFmtId="170" formatCode="#,##0.0_ ;\-#,##0.0\ "/>
  </numFmts>
  <fonts count="45">
    <font>
      <sz val="11"/>
      <color theme="1"/>
      <name val="Calibri"/>
      <family val="2"/>
      <scheme val="minor"/>
    </font>
    <font>
      <sz val="11"/>
      <color theme="1"/>
      <name val="Calibri"/>
      <family val="2"/>
      <scheme val="minor"/>
    </font>
    <font>
      <sz val="10"/>
      <name val="Times New Roman"/>
      <family val="1"/>
    </font>
    <font>
      <b/>
      <sz val="12"/>
      <name val="Times New Roman"/>
      <family val="1"/>
    </font>
    <font>
      <sz val="10"/>
      <name val="Arial"/>
      <family val="2"/>
    </font>
    <font>
      <b/>
      <sz val="10"/>
      <name val="Times New Roman"/>
      <family val="1"/>
    </font>
    <font>
      <b/>
      <sz val="8"/>
      <name val="Times New Roman"/>
      <family val="1"/>
    </font>
    <font>
      <sz val="8"/>
      <name val="Times New Roman"/>
      <family val="1"/>
    </font>
    <font>
      <sz val="9"/>
      <name val="Times New Roman"/>
      <family val="1"/>
    </font>
    <font>
      <sz val="10"/>
      <color theme="3"/>
      <name val="Times New Roman"/>
      <family val="1"/>
    </font>
    <font>
      <sz val="6"/>
      <name val="Times New Roman"/>
      <family val="1"/>
    </font>
    <font>
      <sz val="14"/>
      <name val="Times New Roman"/>
      <family val="1"/>
    </font>
    <font>
      <sz val="10"/>
      <color rgb="FF000000"/>
      <name val="Arial Unicode MS"/>
      <family val="2"/>
    </font>
    <font>
      <b/>
      <sz val="9"/>
      <name val="Times New Roman"/>
      <family val="1"/>
    </font>
    <font>
      <i/>
      <sz val="10"/>
      <name val="Times New Roman"/>
      <family val="1"/>
    </font>
    <font>
      <sz val="12"/>
      <name val="Times New Roman"/>
      <family val="1"/>
    </font>
    <font>
      <sz val="8"/>
      <name val="Arial"/>
      <family val="2"/>
    </font>
    <font>
      <sz val="8"/>
      <color theme="3"/>
      <name val="Verdana"/>
      <family val="2"/>
    </font>
    <font>
      <b/>
      <sz val="10"/>
      <color theme="3"/>
      <name val="Times New Roman"/>
      <family val="1"/>
    </font>
    <font>
      <sz val="10"/>
      <color theme="1"/>
      <name val="Times New Roman"/>
      <family val="1"/>
    </font>
    <font>
      <sz val="8"/>
      <color rgb="FF666666"/>
      <name val="Arial"/>
      <family val="2"/>
    </font>
    <font>
      <sz val="10"/>
      <color rgb="FF000000"/>
      <name val="Times New Roman"/>
      <family val="1"/>
    </font>
    <font>
      <sz val="12"/>
      <color theme="3"/>
      <name val="Times New Roman"/>
      <family val="1"/>
    </font>
    <font>
      <sz val="8"/>
      <color rgb="FF000000"/>
      <name val="Arial"/>
      <family val="2"/>
    </font>
    <font>
      <b/>
      <sz val="10"/>
      <color indexed="56"/>
      <name val="Times New Roman"/>
      <family val="1"/>
    </font>
    <font>
      <sz val="11"/>
      <color theme="1"/>
      <name val="Times New Roman"/>
      <family val="1"/>
    </font>
    <font>
      <sz val="8"/>
      <color rgb="FF000000"/>
      <name val="Arial Unicode MS"/>
      <family val="2"/>
    </font>
    <font>
      <u/>
      <sz val="8"/>
      <name val="Times New Roman"/>
      <family val="1"/>
    </font>
    <font>
      <sz val="7"/>
      <name val="Verdana"/>
      <family val="2"/>
    </font>
    <font>
      <sz val="8"/>
      <color theme="1"/>
      <name val="Calibri"/>
      <family val="2"/>
      <scheme val="minor"/>
    </font>
    <font>
      <sz val="12"/>
      <color theme="1"/>
      <name val="Times New Roman"/>
      <family val="1"/>
    </font>
    <font>
      <sz val="8"/>
      <color rgb="FF000000"/>
      <name val="Times New Roman"/>
      <family val="1"/>
    </font>
    <font>
      <b/>
      <sz val="11"/>
      <color theme="1"/>
      <name val="Times New Roman"/>
      <family val="1"/>
    </font>
    <font>
      <b/>
      <sz val="12"/>
      <color theme="1"/>
      <name val="Times New Roman"/>
      <family val="1"/>
    </font>
    <font>
      <b/>
      <sz val="12"/>
      <color theme="3"/>
      <name val="Times New Roman"/>
      <family val="1"/>
    </font>
    <font>
      <b/>
      <sz val="12"/>
      <color rgb="FF000000"/>
      <name val="Times New Roman"/>
      <family val="1"/>
    </font>
    <font>
      <sz val="12"/>
      <color rgb="FF000000"/>
      <name val="Times New Roman"/>
      <family val="1"/>
    </font>
    <font>
      <b/>
      <sz val="11"/>
      <name val="Times New Roman"/>
      <family val="1"/>
    </font>
    <font>
      <sz val="10"/>
      <color theme="1"/>
      <name val="Calibri"/>
      <family val="2"/>
      <scheme val="minor"/>
    </font>
    <font>
      <sz val="11"/>
      <name val="Times New Roman"/>
      <family val="1"/>
    </font>
    <font>
      <b/>
      <sz val="10"/>
      <color theme="1"/>
      <name val="Times New Roman"/>
      <family val="1"/>
    </font>
    <font>
      <b/>
      <sz val="10"/>
      <color theme="1"/>
      <name val="Calibri"/>
      <family val="2"/>
      <scheme val="minor"/>
    </font>
    <font>
      <sz val="8"/>
      <color theme="1"/>
      <name val="Times New Roman"/>
      <family val="1"/>
    </font>
    <font>
      <b/>
      <sz val="10"/>
      <color indexed="8"/>
      <name val="Times New Roman"/>
      <family val="1"/>
    </font>
    <font>
      <sz val="9"/>
      <color theme="1"/>
      <name val="Calibri"/>
      <family val="2"/>
      <scheme val="minor"/>
    </font>
  </fonts>
  <fills count="2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2"/>
        <bgColor indexed="64"/>
      </patternFill>
    </fill>
    <fill>
      <patternFill patternType="solid">
        <fgColor theme="0"/>
        <bgColor indexed="64"/>
      </patternFill>
    </fill>
    <fill>
      <patternFill patternType="solid">
        <fgColor rgb="FFCCCCCC"/>
        <bgColor indexed="64"/>
      </patternFill>
    </fill>
    <fill>
      <patternFill patternType="solid">
        <fgColor rgb="FFFFFFFF"/>
        <bgColor indexed="64"/>
      </patternFill>
    </fill>
    <fill>
      <patternFill patternType="solid">
        <fgColor theme="4" tint="0.79998168889431442"/>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right style="thin">
        <color rgb="FFC0C0C0"/>
      </right>
      <top/>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style="thin">
        <color rgb="FFC0C0C0"/>
      </left>
      <right/>
      <top style="thin">
        <color rgb="FFC0C0C0"/>
      </top>
      <bottom/>
      <diagonal/>
    </border>
    <border>
      <left style="thin">
        <color rgb="FFC0C0C0"/>
      </left>
      <right/>
      <top style="thin">
        <color rgb="FFC0C0C0"/>
      </top>
      <bottom style="thin">
        <color rgb="FFC0C0C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rgb="FF999999"/>
      </bottom>
      <diagonal/>
    </border>
    <border>
      <left/>
      <right/>
      <top style="thin">
        <color indexed="64"/>
      </top>
      <bottom style="medium">
        <color rgb="FF999999"/>
      </bottom>
      <diagonal/>
    </border>
    <border>
      <left style="thin">
        <color indexed="64"/>
      </left>
      <right/>
      <top style="thin">
        <color indexed="64"/>
      </top>
      <bottom style="medium">
        <color rgb="FF999999"/>
      </bottom>
      <diagonal/>
    </border>
    <border>
      <left style="medium">
        <color rgb="FF999999"/>
      </left>
      <right/>
      <top style="thin">
        <color indexed="64"/>
      </top>
      <bottom style="medium">
        <color rgb="FF999999"/>
      </bottom>
      <diagonal/>
    </border>
    <border>
      <left style="medium">
        <color rgb="FFC0C0C0"/>
      </left>
      <right style="medium">
        <color rgb="FFC0C0C0"/>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666666"/>
      </left>
      <right/>
      <top/>
      <bottom style="medium">
        <color rgb="FF666666"/>
      </bottom>
      <diagonal/>
    </border>
    <border>
      <left/>
      <right style="thin">
        <color indexed="64"/>
      </right>
      <top/>
      <bottom style="thin">
        <color indexed="64"/>
      </bottom>
      <diagonal/>
    </border>
    <border>
      <left/>
      <right style="medium">
        <color theme="4"/>
      </right>
      <top/>
      <bottom style="medium">
        <color theme="4"/>
      </bottom>
      <diagonal/>
    </border>
    <border>
      <left/>
      <right/>
      <top/>
      <bottom style="medium">
        <color theme="4"/>
      </bottom>
      <diagonal/>
    </border>
    <border>
      <left style="medium">
        <color theme="4"/>
      </left>
      <right style="medium">
        <color theme="4"/>
      </right>
      <top/>
      <bottom style="medium">
        <color theme="4"/>
      </bottom>
      <diagonal/>
    </border>
    <border>
      <left/>
      <right style="medium">
        <color theme="4"/>
      </right>
      <top/>
      <bottom/>
      <diagonal/>
    </border>
    <border>
      <left style="medium">
        <color theme="4"/>
      </left>
      <right style="medium">
        <color theme="4"/>
      </right>
      <top/>
      <bottom/>
      <diagonal/>
    </border>
    <border>
      <left/>
      <right style="medium">
        <color theme="4"/>
      </right>
      <top style="medium">
        <color theme="4"/>
      </top>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style="medium">
        <color theme="4"/>
      </top>
      <bottom style="medium">
        <color theme="4"/>
      </bottom>
      <diagonal/>
    </border>
  </borders>
  <cellStyleXfs count="26">
    <xf numFmtId="0" fontId="0" fillId="0" borderId="0"/>
    <xf numFmtId="0" fontId="2" fillId="0" borderId="0"/>
    <xf numFmtId="0" fontId="4" fillId="0" borderId="0"/>
    <xf numFmtId="0" fontId="4"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0" borderId="0"/>
    <xf numFmtId="0" fontId="2" fillId="0" borderId="0"/>
    <xf numFmtId="0" fontId="1" fillId="0" borderId="0"/>
    <xf numFmtId="0" fontId="4" fillId="0" borderId="0"/>
    <xf numFmtId="0" fontId="1" fillId="2" borderId="1" applyNumberFormat="0" applyFont="0" applyAlignment="0" applyProtection="0"/>
    <xf numFmtId="0" fontId="1" fillId="2" borderId="1" applyNumberFormat="0" applyFont="0" applyAlignment="0" applyProtection="0"/>
    <xf numFmtId="0" fontId="2" fillId="0" borderId="0"/>
    <xf numFmtId="43" fontId="1" fillId="0" borderId="0" applyFont="0" applyFill="0" applyBorder="0" applyAlignment="0" applyProtection="0"/>
    <xf numFmtId="9" fontId="1" fillId="0" borderId="0" applyFont="0" applyFill="0" applyBorder="0" applyAlignment="0" applyProtection="0"/>
    <xf numFmtId="0" fontId="4" fillId="0" borderId="0"/>
  </cellStyleXfs>
  <cellXfs count="1283">
    <xf numFmtId="0" fontId="0" fillId="0" borderId="0" xfId="0"/>
    <xf numFmtId="0" fontId="2" fillId="0" borderId="0" xfId="1" applyFont="1"/>
    <xf numFmtId="0" fontId="2" fillId="0" borderId="0" xfId="1"/>
    <xf numFmtId="0" fontId="2" fillId="0" borderId="0" xfId="1" applyFont="1" applyBorder="1"/>
    <xf numFmtId="0" fontId="5" fillId="0" borderId="0" xfId="1" applyFont="1"/>
    <xf numFmtId="0" fontId="2" fillId="0" borderId="0" xfId="1" applyBorder="1"/>
    <xf numFmtId="0" fontId="2" fillId="0" borderId="0" xfId="1" applyFill="1" applyBorder="1"/>
    <xf numFmtId="0" fontId="6" fillId="0" borderId="0" xfId="1" applyFont="1" applyBorder="1"/>
    <xf numFmtId="0" fontId="7" fillId="0" borderId="0" xfId="1" applyFont="1" applyFill="1" applyBorder="1"/>
    <xf numFmtId="0" fontId="7" fillId="0" borderId="0" xfId="1" applyFont="1" applyBorder="1"/>
    <xf numFmtId="0" fontId="8" fillId="0" borderId="0" xfId="1" applyFont="1" applyBorder="1"/>
    <xf numFmtId="4" fontId="2" fillId="0" borderId="0" xfId="1" applyNumberFormat="1" applyFont="1" applyBorder="1" applyAlignment="1">
      <alignment horizontal="center"/>
    </xf>
    <xf numFmtId="49" fontId="10" fillId="0" borderId="0" xfId="1" applyNumberFormat="1" applyFont="1" applyFill="1" applyBorder="1" applyAlignment="1">
      <alignment horizontal="center" wrapText="1"/>
    </xf>
    <xf numFmtId="0" fontId="12" fillId="0" borderId="0" xfId="1" applyFont="1"/>
    <xf numFmtId="3" fontId="2" fillId="0" borderId="0" xfId="1" applyNumberFormat="1" applyBorder="1"/>
    <xf numFmtId="0" fontId="7" fillId="0" borderId="0" xfId="1" applyFont="1"/>
    <xf numFmtId="0" fontId="15" fillId="0" borderId="0" xfId="1" applyFont="1"/>
    <xf numFmtId="0" fontId="2" fillId="0" borderId="0" xfId="1" applyFont="1" applyFill="1"/>
    <xf numFmtId="0" fontId="15" fillId="0" borderId="0" xfId="1" applyFont="1" applyBorder="1"/>
    <xf numFmtId="0" fontId="2" fillId="0" borderId="0" xfId="1" applyFont="1" applyFill="1" applyBorder="1"/>
    <xf numFmtId="3" fontId="2" fillId="0" borderId="0" xfId="1" applyNumberFormat="1" applyBorder="1" applyAlignment="1">
      <alignment horizontal="center"/>
    </xf>
    <xf numFmtId="1" fontId="2" fillId="0" borderId="0" xfId="1" applyNumberFormat="1" applyBorder="1" applyAlignment="1">
      <alignment horizontal="center"/>
    </xf>
    <xf numFmtId="0" fontId="2" fillId="0" borderId="0" xfId="1" applyFill="1"/>
    <xf numFmtId="0" fontId="15" fillId="0" borderId="0" xfId="1" applyFont="1" applyFill="1"/>
    <xf numFmtId="0" fontId="9" fillId="0" borderId="2" xfId="1" applyFont="1" applyBorder="1"/>
    <xf numFmtId="0" fontId="9" fillId="15" borderId="2" xfId="1" applyFont="1" applyFill="1" applyBorder="1"/>
    <xf numFmtId="0" fontId="18" fillId="15" borderId="2" xfId="1" applyFont="1" applyFill="1" applyBorder="1"/>
    <xf numFmtId="0" fontId="9" fillId="15" borderId="2" xfId="1" applyFont="1" applyFill="1" applyBorder="1" applyAlignment="1">
      <alignment wrapText="1"/>
    </xf>
    <xf numFmtId="2" fontId="2" fillId="0" borderId="0" xfId="1" applyNumberFormat="1" applyFont="1" applyFill="1"/>
    <xf numFmtId="2" fontId="2" fillId="0" borderId="0" xfId="1" applyNumberFormat="1" applyFont="1" applyFill="1" applyBorder="1"/>
    <xf numFmtId="164" fontId="2" fillId="0" borderId="0" xfId="1" applyNumberFormat="1" applyFont="1" applyFill="1" applyBorder="1" applyAlignment="1">
      <alignment horizontal="center"/>
    </xf>
    <xf numFmtId="0" fontId="2" fillId="0" borderId="0" xfId="1" applyAlignment="1">
      <alignment horizontal="center" wrapText="1"/>
    </xf>
    <xf numFmtId="166" fontId="2" fillId="0" borderId="0" xfId="1" applyNumberFormat="1"/>
    <xf numFmtId="166" fontId="2" fillId="0" borderId="0" xfId="1" applyNumberFormat="1" applyBorder="1" applyAlignment="1">
      <alignment horizontal="center"/>
    </xf>
    <xf numFmtId="0" fontId="2" fillId="0" borderId="2" xfId="1" applyBorder="1" applyAlignment="1">
      <alignment horizontal="center" vertical="center" wrapText="1"/>
    </xf>
    <xf numFmtId="3" fontId="2" fillId="0" borderId="0" xfId="1" applyNumberFormat="1" applyAlignment="1">
      <alignment horizontal="center"/>
    </xf>
    <xf numFmtId="0" fontId="2" fillId="0" borderId="0" xfId="1" applyFont="1" applyAlignment="1">
      <alignment horizontal="left" indent="1"/>
    </xf>
    <xf numFmtId="0" fontId="2" fillId="0" borderId="20" xfId="1" applyBorder="1" applyAlignment="1">
      <alignment horizontal="center" wrapText="1"/>
    </xf>
    <xf numFmtId="168" fontId="2" fillId="0" borderId="0" xfId="1" applyNumberFormat="1"/>
    <xf numFmtId="166" fontId="2" fillId="0" borderId="0" xfId="1" applyNumberFormat="1" applyAlignment="1">
      <alignment horizontal="center"/>
    </xf>
    <xf numFmtId="0" fontId="2" fillId="0" borderId="20" xfId="1" applyBorder="1"/>
    <xf numFmtId="169" fontId="2" fillId="0" borderId="0" xfId="1" applyNumberFormat="1" applyAlignment="1">
      <alignment horizontal="center"/>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center" vertical="center" wrapText="1"/>
    </xf>
    <xf numFmtId="3" fontId="2" fillId="0" borderId="20" xfId="1" applyNumberFormat="1" applyBorder="1" applyAlignment="1">
      <alignment horizontal="center"/>
    </xf>
    <xf numFmtId="0" fontId="4" fillId="0" borderId="0" xfId="1" applyFont="1"/>
    <xf numFmtId="10" fontId="2" fillId="0" borderId="0" xfId="1" applyNumberFormat="1"/>
    <xf numFmtId="1" fontId="2" fillId="0" borderId="0" xfId="1" applyNumberFormat="1" applyFont="1" applyBorder="1" applyAlignment="1">
      <alignment horizontal="center"/>
    </xf>
    <xf numFmtId="164" fontId="2" fillId="0" borderId="0" xfId="1" applyNumberFormat="1" applyFont="1" applyBorder="1" applyAlignment="1">
      <alignment horizontal="center"/>
    </xf>
    <xf numFmtId="0" fontId="2" fillId="0" borderId="0" xfId="1" applyFont="1" applyAlignment="1">
      <alignment wrapText="1"/>
    </xf>
    <xf numFmtId="0" fontId="9" fillId="0" borderId="0" xfId="1" applyFont="1" applyFill="1" applyBorder="1"/>
    <xf numFmtId="0" fontId="9" fillId="0" borderId="0" xfId="1" applyFont="1"/>
    <xf numFmtId="0" fontId="9" fillId="15" borderId="2" xfId="1" applyFont="1" applyFill="1" applyBorder="1" applyAlignment="1">
      <alignment vertical="center" wrapText="1"/>
    </xf>
    <xf numFmtId="0" fontId="9" fillId="18" borderId="0" xfId="1" applyFont="1" applyFill="1"/>
    <xf numFmtId="0" fontId="2" fillId="0" borderId="0" xfId="1" applyFont="1"/>
    <xf numFmtId="0" fontId="2" fillId="18" borderId="0" xfId="1" applyFill="1"/>
    <xf numFmtId="164" fontId="2" fillId="0" borderId="0" xfId="1" applyNumberFormat="1" applyFont="1" applyAlignment="1">
      <alignment horizontal="center"/>
    </xf>
    <xf numFmtId="0" fontId="7" fillId="0" borderId="20" xfId="1" applyFont="1" applyBorder="1" applyAlignment="1">
      <alignment horizontal="center" wrapText="1"/>
    </xf>
    <xf numFmtId="164" fontId="9" fillId="0" borderId="2" xfId="1" applyNumberFormat="1" applyFont="1" applyBorder="1"/>
    <xf numFmtId="0" fontId="2" fillId="0" borderId="0" xfId="1" applyFont="1" applyFill="1" applyAlignment="1"/>
    <xf numFmtId="2" fontId="9" fillId="0" borderId="2" xfId="1" applyNumberFormat="1" applyFont="1" applyFill="1" applyBorder="1" applyAlignment="1"/>
    <xf numFmtId="2" fontId="9" fillId="15" borderId="2" xfId="1" applyNumberFormat="1" applyFont="1" applyFill="1" applyBorder="1" applyAlignment="1"/>
    <xf numFmtId="0" fontId="17" fillId="0" borderId="2" xfId="1" applyFont="1" applyFill="1" applyBorder="1" applyAlignment="1">
      <alignment vertical="top"/>
    </xf>
    <xf numFmtId="0" fontId="9" fillId="15" borderId="2" xfId="1" applyFont="1" applyFill="1" applyBorder="1" applyAlignment="1"/>
    <xf numFmtId="0" fontId="18" fillId="15" borderId="2" xfId="1" applyFont="1" applyFill="1" applyBorder="1" applyAlignment="1"/>
    <xf numFmtId="0" fontId="17" fillId="0" borderId="2" xfId="1" applyFont="1" applyFill="1" applyBorder="1" applyAlignment="1">
      <alignment horizontal="center" vertical="center" wrapText="1"/>
    </xf>
    <xf numFmtId="0" fontId="2" fillId="0" borderId="0" xfId="1" applyFont="1" applyFill="1" applyAlignment="1">
      <alignment wrapText="1"/>
    </xf>
    <xf numFmtId="0" fontId="18" fillId="0" borderId="0" xfId="1" applyFont="1" applyFill="1" applyBorder="1"/>
    <xf numFmtId="10" fontId="9" fillId="0" borderId="0" xfId="1" applyNumberFormat="1" applyFont="1" applyFill="1" applyBorder="1"/>
    <xf numFmtId="164" fontId="9" fillId="15" borderId="2" xfId="1" applyNumberFormat="1" applyFont="1" applyFill="1" applyBorder="1"/>
    <xf numFmtId="0" fontId="18" fillId="0" borderId="2" xfId="1" applyFont="1" applyBorder="1"/>
    <xf numFmtId="0" fontId="9" fillId="0" borderId="18" xfId="1" applyFont="1" applyFill="1" applyBorder="1"/>
    <xf numFmtId="4" fontId="2" fillId="0" borderId="0" xfId="1" applyNumberFormat="1" applyFont="1" applyAlignment="1">
      <alignment horizontal="center"/>
    </xf>
    <xf numFmtId="0" fontId="2" fillId="0" borderId="0" xfId="1" applyFont="1" applyAlignment="1">
      <alignment horizontal="center"/>
    </xf>
    <xf numFmtId="2" fontId="2" fillId="0" borderId="0" xfId="1" applyNumberFormat="1" applyFont="1"/>
    <xf numFmtId="0" fontId="2" fillId="0" borderId="0" xfId="19" applyFont="1" applyBorder="1" applyAlignment="1">
      <alignment horizontal="center"/>
    </xf>
    <xf numFmtId="1" fontId="2" fillId="0" borderId="0" xfId="19" applyNumberFormat="1" applyFont="1" applyBorder="1" applyAlignment="1">
      <alignment horizontal="center"/>
    </xf>
    <xf numFmtId="2" fontId="2" fillId="0" borderId="0" xfId="19" applyNumberFormat="1" applyFont="1" applyBorder="1" applyAlignment="1">
      <alignment horizontal="center"/>
    </xf>
    <xf numFmtId="0" fontId="3" fillId="0" borderId="0" xfId="0" applyFont="1" applyBorder="1" applyAlignment="1"/>
    <xf numFmtId="0" fontId="3" fillId="0" borderId="0" xfId="0" applyFont="1"/>
    <xf numFmtId="3" fontId="2" fillId="0" borderId="0" xfId="0" applyNumberFormat="1" applyFont="1" applyBorder="1" applyAlignment="1">
      <alignment horizontal="center"/>
    </xf>
    <xf numFmtId="2" fontId="2" fillId="0" borderId="0" xfId="0" applyNumberFormat="1" applyFont="1" applyBorder="1" applyAlignment="1">
      <alignment horizontal="center"/>
    </xf>
    <xf numFmtId="3" fontId="2" fillId="0" borderId="18" xfId="0" applyNumberFormat="1" applyFont="1" applyBorder="1" applyAlignment="1">
      <alignment horizontal="center"/>
    </xf>
    <xf numFmtId="3" fontId="19" fillId="0" borderId="0" xfId="0" applyNumberFormat="1" applyFont="1" applyBorder="1" applyAlignment="1">
      <alignment horizontal="center"/>
    </xf>
    <xf numFmtId="2" fontId="19" fillId="0" borderId="0" xfId="0" applyNumberFormat="1" applyFont="1" applyBorder="1" applyAlignment="1">
      <alignment horizontal="center"/>
    </xf>
    <xf numFmtId="3" fontId="19" fillId="0" borderId="18" xfId="0" applyNumberFormat="1" applyFont="1" applyBorder="1" applyAlignment="1">
      <alignment horizontal="center"/>
    </xf>
    <xf numFmtId="2" fontId="19" fillId="0" borderId="18" xfId="0" applyNumberFormat="1" applyFont="1" applyBorder="1" applyAlignment="1">
      <alignment horizontal="center"/>
    </xf>
    <xf numFmtId="2" fontId="19" fillId="0" borderId="19" xfId="0" applyNumberFormat="1" applyFont="1" applyBorder="1" applyAlignment="1">
      <alignment horizontal="center"/>
    </xf>
    <xf numFmtId="2" fontId="0" fillId="0" borderId="0" xfId="0" applyNumberFormat="1" applyBorder="1" applyAlignment="1">
      <alignment horizontal="center"/>
    </xf>
    <xf numFmtId="4" fontId="23" fillId="18" borderId="26" xfId="0" applyNumberFormat="1" applyFont="1" applyFill="1" applyBorder="1" applyAlignment="1">
      <alignment horizontal="right"/>
    </xf>
    <xf numFmtId="0" fontId="23" fillId="0" borderId="0" xfId="0" applyFont="1" applyFill="1" applyBorder="1" applyAlignment="1">
      <alignment vertical="center" wrapText="1"/>
    </xf>
    <xf numFmtId="0" fontId="9" fillId="0" borderId="0" xfId="1" applyNumberFormat="1" applyFont="1" applyBorder="1" applyAlignment="1">
      <alignment horizontal="center" vertical="center"/>
    </xf>
    <xf numFmtId="0" fontId="2" fillId="0" borderId="0" xfId="1" applyFont="1" applyFill="1" applyAlignment="1">
      <alignment horizontal="left" wrapText="1"/>
    </xf>
    <xf numFmtId="164" fontId="2" fillId="0" borderId="0" xfId="1" applyNumberFormat="1" applyFont="1" applyFill="1"/>
    <xf numFmtId="0" fontId="9" fillId="0" borderId="0" xfId="1" applyFont="1" applyFill="1" applyBorder="1" applyAlignment="1">
      <alignment horizontal="center"/>
    </xf>
    <xf numFmtId="0" fontId="2" fillId="0" borderId="0" xfId="1" applyAlignment="1">
      <alignment horizontal="center" vertical="center"/>
    </xf>
    <xf numFmtId="0" fontId="2" fillId="0" borderId="2" xfId="1" applyFont="1" applyFill="1" applyBorder="1" applyAlignment="1">
      <alignment horizontal="center" vertical="center" wrapText="1"/>
    </xf>
    <xf numFmtId="0" fontId="25" fillId="0" borderId="0" xfId="0" applyFont="1"/>
    <xf numFmtId="2" fontId="2" fillId="0" borderId="0" xfId="1" applyNumberFormat="1" applyFont="1" applyBorder="1" applyAlignment="1">
      <alignment horizontal="center"/>
    </xf>
    <xf numFmtId="3" fontId="2" fillId="0" borderId="0" xfId="1" applyNumberFormat="1" applyFont="1" applyBorder="1"/>
    <xf numFmtId="0" fontId="15" fillId="0" borderId="0" xfId="1" applyFont="1" applyFill="1" applyBorder="1"/>
    <xf numFmtId="0" fontId="11" fillId="0" borderId="0" xfId="1" applyFont="1" applyFill="1" applyBorder="1"/>
    <xf numFmtId="0" fontId="26" fillId="0" borderId="0" xfId="1" applyFont="1"/>
    <xf numFmtId="0" fontId="9" fillId="0" borderId="2" xfId="1" applyNumberFormat="1" applyFont="1" applyFill="1" applyBorder="1" applyAlignment="1">
      <alignment horizontal="center" vertical="center" wrapText="1"/>
    </xf>
    <xf numFmtId="0" fontId="9" fillId="0" borderId="17" xfId="1" applyNumberFormat="1" applyFont="1" applyFill="1" applyBorder="1" applyAlignment="1">
      <alignment horizontal="center" vertical="center"/>
    </xf>
    <xf numFmtId="0" fontId="2" fillId="0" borderId="17" xfId="1" applyNumberFormat="1" applyFont="1" applyFill="1" applyBorder="1" applyAlignment="1">
      <alignment horizontal="center" vertical="center"/>
    </xf>
    <xf numFmtId="0" fontId="2" fillId="0" borderId="29" xfId="1" applyNumberFormat="1" applyFont="1" applyFill="1" applyBorder="1" applyAlignment="1">
      <alignment horizontal="center" vertical="center" wrapText="1"/>
    </xf>
    <xf numFmtId="164" fontId="9" fillId="0" borderId="2" xfId="1" applyNumberFormat="1" applyFont="1" applyFill="1" applyBorder="1" applyAlignment="1">
      <alignment horizontal="center" vertical="center"/>
    </xf>
    <xf numFmtId="0" fontId="9" fillId="0" borderId="16" xfId="1" applyNumberFormat="1" applyFont="1" applyFill="1" applyBorder="1" applyAlignment="1">
      <alignment horizontal="center" vertical="center"/>
    </xf>
    <xf numFmtId="164" fontId="9" fillId="0" borderId="13"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9" fillId="0" borderId="19" xfId="1" applyNumberFormat="1" applyFont="1" applyFill="1" applyBorder="1" applyAlignment="1">
      <alignment horizontal="center" vertical="center"/>
    </xf>
    <xf numFmtId="0" fontId="9" fillId="0" borderId="9" xfId="1" applyNumberFormat="1" applyFont="1" applyFill="1" applyBorder="1" applyAlignment="1">
      <alignment horizontal="center" vertical="center"/>
    </xf>
    <xf numFmtId="0" fontId="9" fillId="0" borderId="29" xfId="1" applyNumberFormat="1" applyFont="1" applyFill="1" applyBorder="1" applyAlignment="1">
      <alignment horizontal="center" vertical="center"/>
    </xf>
    <xf numFmtId="3" fontId="2" fillId="0" borderId="0" xfId="1" applyNumberFormat="1" applyFont="1" applyFill="1" applyBorder="1"/>
    <xf numFmtId="3" fontId="14" fillId="0" borderId="0" xfId="1" applyNumberFormat="1" applyFont="1" applyFill="1" applyBorder="1" applyAlignment="1">
      <alignment horizontal="center"/>
    </xf>
    <xf numFmtId="2" fontId="2" fillId="0" borderId="0" xfId="1" applyNumberFormat="1" applyFont="1" applyFill="1" applyBorder="1" applyAlignment="1">
      <alignment horizontal="center"/>
    </xf>
    <xf numFmtId="0" fontId="13" fillId="0" borderId="0" xfId="1" applyFont="1" applyFill="1" applyBorder="1"/>
    <xf numFmtId="0" fontId="7" fillId="0" borderId="0" xfId="1" applyFont="1" applyFill="1"/>
    <xf numFmtId="0" fontId="2" fillId="0" borderId="29" xfId="1" applyFont="1" applyFill="1" applyBorder="1"/>
    <xf numFmtId="0" fontId="2" fillId="0" borderId="2" xfId="1" applyFont="1" applyFill="1" applyBorder="1" applyAlignment="1">
      <alignment horizontal="center" vertical="center"/>
    </xf>
    <xf numFmtId="164" fontId="2" fillId="0" borderId="15" xfId="1" applyNumberFormat="1" applyFont="1" applyFill="1" applyBorder="1" applyAlignment="1">
      <alignment horizontal="center"/>
    </xf>
    <xf numFmtId="164" fontId="2" fillId="0" borderId="14" xfId="1" applyNumberFormat="1" applyFont="1" applyFill="1" applyBorder="1" applyAlignment="1">
      <alignment horizontal="center"/>
    </xf>
    <xf numFmtId="164" fontId="2" fillId="0" borderId="13" xfId="1" applyNumberFormat="1" applyFont="1" applyFill="1" applyBorder="1" applyAlignment="1">
      <alignment horizontal="center"/>
    </xf>
    <xf numFmtId="164" fontId="2" fillId="0" borderId="18" xfId="1" applyNumberFormat="1" applyFont="1" applyFill="1" applyBorder="1" applyAlignment="1">
      <alignment horizontal="center"/>
    </xf>
    <xf numFmtId="164" fontId="2" fillId="0" borderId="19" xfId="1" applyNumberFormat="1" applyFont="1" applyFill="1" applyBorder="1" applyAlignment="1">
      <alignment horizontal="center"/>
    </xf>
    <xf numFmtId="164" fontId="2" fillId="0" borderId="21" xfId="1" applyNumberFormat="1" applyFont="1" applyFill="1" applyBorder="1" applyAlignment="1">
      <alignment horizontal="center"/>
    </xf>
    <xf numFmtId="164" fontId="2" fillId="0" borderId="20" xfId="1" applyNumberFormat="1" applyFont="1" applyFill="1" applyBorder="1" applyAlignment="1">
      <alignment horizontal="center"/>
    </xf>
    <xf numFmtId="0" fontId="2" fillId="0" borderId="2"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xf>
    <xf numFmtId="2" fontId="2" fillId="0" borderId="15" xfId="1" applyNumberFormat="1" applyFont="1" applyFill="1" applyBorder="1" applyAlignment="1">
      <alignment horizontal="center" vertical="center"/>
    </xf>
    <xf numFmtId="2" fontId="2" fillId="0" borderId="14" xfId="1" applyNumberFormat="1" applyFont="1" applyFill="1" applyBorder="1" applyAlignment="1">
      <alignment horizontal="center" vertical="center"/>
    </xf>
    <xf numFmtId="0" fontId="2" fillId="0" borderId="13" xfId="1" applyNumberFormat="1" applyFont="1" applyFill="1" applyBorder="1" applyAlignment="1">
      <alignment horizontal="center" vertical="center"/>
    </xf>
    <xf numFmtId="0" fontId="2" fillId="0" borderId="2" xfId="1" applyFont="1" applyFill="1" applyBorder="1" applyAlignment="1">
      <alignment horizontal="left" vertical="center" wrapText="1"/>
    </xf>
    <xf numFmtId="2" fontId="2" fillId="0" borderId="18" xfId="1" applyNumberFormat="1" applyFont="1" applyFill="1" applyBorder="1" applyAlignment="1">
      <alignment horizontal="center" vertical="center"/>
    </xf>
    <xf numFmtId="2" fontId="2" fillId="0" borderId="0" xfId="1" applyNumberFormat="1" applyFont="1" applyFill="1" applyBorder="1" applyAlignment="1">
      <alignment horizontal="center" vertical="center"/>
    </xf>
    <xf numFmtId="0" fontId="2" fillId="0" borderId="19" xfId="1" applyNumberFormat="1" applyFont="1" applyFill="1" applyBorder="1" applyAlignment="1">
      <alignment horizontal="center" vertical="center"/>
    </xf>
    <xf numFmtId="2" fontId="2" fillId="0" borderId="21" xfId="1" applyNumberFormat="1" applyFont="1" applyFill="1" applyBorder="1" applyAlignment="1">
      <alignment horizontal="center" vertical="center"/>
    </xf>
    <xf numFmtId="2" fontId="2" fillId="0" borderId="20" xfId="1" applyNumberFormat="1" applyFont="1" applyFill="1" applyBorder="1" applyAlignment="1">
      <alignment horizontal="center" vertical="center"/>
    </xf>
    <xf numFmtId="0" fontId="2" fillId="0" borderId="29" xfId="1" applyNumberFormat="1" applyFont="1" applyFill="1" applyBorder="1" applyAlignment="1">
      <alignment horizontal="center" vertical="center"/>
    </xf>
    <xf numFmtId="0" fontId="2" fillId="0" borderId="0" xfId="1" applyNumberFormat="1" applyFont="1" applyFill="1" applyBorder="1" applyAlignment="1">
      <alignment horizontal="left" vertical="center"/>
    </xf>
    <xf numFmtId="0" fontId="2" fillId="0" borderId="0" xfId="1" applyNumberFormat="1" applyFont="1" applyFill="1" applyBorder="1" applyAlignment="1">
      <alignment horizontal="center" vertical="center"/>
    </xf>
    <xf numFmtId="164" fontId="2" fillId="0" borderId="29" xfId="1" applyNumberFormat="1" applyFont="1" applyFill="1" applyBorder="1" applyAlignment="1">
      <alignment horizontal="center" vertical="center" wrapText="1"/>
    </xf>
    <xf numFmtId="0" fontId="6" fillId="0" borderId="6" xfId="1" applyFont="1" applyFill="1" applyBorder="1" applyAlignment="1">
      <alignment vertical="center" wrapText="1"/>
    </xf>
    <xf numFmtId="0" fontId="6" fillId="0" borderId="5" xfId="1" applyFont="1" applyFill="1" applyBorder="1" applyAlignment="1">
      <alignment vertical="center" wrapText="1"/>
    </xf>
    <xf numFmtId="0" fontId="6" fillId="0" borderId="7" xfId="1" applyFont="1" applyFill="1" applyBorder="1" applyAlignment="1">
      <alignment horizontal="center" vertical="center" wrapText="1"/>
    </xf>
    <xf numFmtId="0" fontId="2" fillId="0" borderId="3" xfId="1" applyFont="1" applyFill="1" applyBorder="1"/>
    <xf numFmtId="0" fontId="7" fillId="0" borderId="3" xfId="1" applyFont="1" applyFill="1" applyBorder="1" applyAlignment="1">
      <alignment horizontal="center" vertical="top" wrapText="1"/>
    </xf>
    <xf numFmtId="0" fontId="6" fillId="0" borderId="3" xfId="1" applyFont="1" applyFill="1" applyBorder="1" applyAlignment="1">
      <alignment horizontal="left" vertical="center" wrapText="1"/>
    </xf>
    <xf numFmtId="0" fontId="13" fillId="0" borderId="6" xfId="1" applyFont="1" applyFill="1" applyBorder="1" applyAlignment="1"/>
    <xf numFmtId="0" fontId="13" fillId="0" borderId="5" xfId="1" applyFont="1" applyFill="1" applyBorder="1" applyAlignment="1"/>
    <xf numFmtId="0" fontId="7" fillId="0" borderId="3" xfId="1" applyFont="1" applyFill="1" applyBorder="1" applyAlignment="1">
      <alignment horizontal="left" vertical="center" wrapText="1"/>
    </xf>
    <xf numFmtId="164" fontId="7" fillId="0" borderId="3" xfId="1" applyNumberFormat="1" applyFont="1" applyFill="1" applyBorder="1" applyAlignment="1">
      <alignment horizontal="center"/>
    </xf>
    <xf numFmtId="164" fontId="7" fillId="0" borderId="4" xfId="1" applyNumberFormat="1" applyFont="1" applyFill="1" applyBorder="1" applyAlignment="1">
      <alignment horizontal="right"/>
    </xf>
    <xf numFmtId="164" fontId="8" fillId="0" borderId="3" xfId="1" applyNumberFormat="1" applyFont="1" applyFill="1" applyBorder="1" applyAlignment="1">
      <alignment horizontal="center"/>
    </xf>
    <xf numFmtId="0" fontId="2" fillId="0" borderId="10" xfId="1" applyNumberFormat="1" applyFont="1" applyFill="1" applyBorder="1" applyAlignment="1">
      <alignment vertical="center"/>
    </xf>
    <xf numFmtId="0" fontId="2" fillId="0" borderId="10" xfId="1" applyNumberFormat="1" applyFont="1" applyFill="1" applyBorder="1" applyAlignment="1">
      <alignment horizontal="center" vertical="center"/>
    </xf>
    <xf numFmtId="2" fontId="2" fillId="0" borderId="13" xfId="1" applyNumberFormat="1" applyFont="1" applyFill="1" applyBorder="1" applyAlignment="1">
      <alignment horizontal="center" vertical="center"/>
    </xf>
    <xf numFmtId="2" fontId="2" fillId="0" borderId="19" xfId="1" applyNumberFormat="1" applyFont="1" applyFill="1" applyBorder="1" applyAlignment="1">
      <alignment horizontal="center" vertical="center"/>
    </xf>
    <xf numFmtId="2" fontId="2" fillId="0" borderId="29" xfId="1" applyNumberFormat="1" applyFont="1" applyFill="1" applyBorder="1" applyAlignment="1">
      <alignment horizontal="center" vertical="center"/>
    </xf>
    <xf numFmtId="0" fontId="27" fillId="0" borderId="0" xfId="1" applyFont="1" applyFill="1" applyBorder="1" applyAlignment="1">
      <alignment vertical="top" wrapText="1"/>
    </xf>
    <xf numFmtId="0" fontId="27" fillId="0" borderId="20" xfId="1" applyFont="1" applyFill="1" applyBorder="1" applyAlignment="1">
      <alignment vertical="top" wrapText="1"/>
    </xf>
    <xf numFmtId="4" fontId="2" fillId="0" borderId="0" xfId="1" applyNumberFormat="1" applyFont="1" applyFill="1" applyBorder="1"/>
    <xf numFmtId="4" fontId="2" fillId="0" borderId="0" xfId="1" applyNumberFormat="1" applyFont="1" applyBorder="1"/>
    <xf numFmtId="164" fontId="2" fillId="0" borderId="0" xfId="1" applyNumberFormat="1" applyFont="1" applyFill="1" applyBorder="1"/>
    <xf numFmtId="0" fontId="2" fillId="0" borderId="0" xfId="1" applyNumberFormat="1" applyFont="1" applyBorder="1" applyAlignment="1">
      <alignment horizontal="center" vertical="center"/>
    </xf>
    <xf numFmtId="164" fontId="2" fillId="0" borderId="0" xfId="1" applyNumberFormat="1" applyFont="1" applyBorder="1" applyAlignment="1">
      <alignment horizontal="center" vertical="center"/>
    </xf>
    <xf numFmtId="164" fontId="2" fillId="0" borderId="15" xfId="1" applyNumberFormat="1" applyFont="1" applyFill="1" applyBorder="1" applyAlignment="1">
      <alignment horizontal="center" vertical="center"/>
    </xf>
    <xf numFmtId="164" fontId="2" fillId="0" borderId="14" xfId="1" applyNumberFormat="1" applyFont="1" applyFill="1" applyBorder="1" applyAlignment="1">
      <alignment horizontal="center" vertical="center"/>
    </xf>
    <xf numFmtId="164" fontId="2" fillId="0" borderId="13" xfId="1" applyNumberFormat="1" applyFont="1" applyFill="1" applyBorder="1" applyAlignment="1">
      <alignment horizontal="center" vertical="center"/>
    </xf>
    <xf numFmtId="164" fontId="2" fillId="0" borderId="18" xfId="1" applyNumberFormat="1" applyFont="1" applyFill="1" applyBorder="1" applyAlignment="1">
      <alignment horizontal="center" vertical="center"/>
    </xf>
    <xf numFmtId="164" fontId="2" fillId="0" borderId="0" xfId="1" applyNumberFormat="1" applyFont="1" applyFill="1" applyBorder="1" applyAlignment="1">
      <alignment horizontal="center" vertical="center"/>
    </xf>
    <xf numFmtId="164" fontId="2" fillId="0" borderId="19" xfId="1" applyNumberFormat="1" applyFont="1" applyFill="1" applyBorder="1" applyAlignment="1">
      <alignment horizontal="center" vertical="center"/>
    </xf>
    <xf numFmtId="164" fontId="2" fillId="0" borderId="21" xfId="1" applyNumberFormat="1" applyFont="1" applyFill="1" applyBorder="1" applyAlignment="1">
      <alignment horizontal="center" vertical="center"/>
    </xf>
    <xf numFmtId="164" fontId="2" fillId="0" borderId="20" xfId="1" applyNumberFormat="1" applyFont="1" applyFill="1" applyBorder="1" applyAlignment="1">
      <alignment horizontal="center" vertical="center"/>
    </xf>
    <xf numFmtId="164" fontId="2" fillId="0" borderId="29" xfId="1" applyNumberFormat="1" applyFont="1" applyFill="1" applyBorder="1" applyAlignment="1">
      <alignment horizontal="center" vertical="center"/>
    </xf>
    <xf numFmtId="0" fontId="14" fillId="0" borderId="0" xfId="1" applyFont="1" applyFill="1"/>
    <xf numFmtId="0" fontId="2" fillId="0" borderId="15" xfId="1" applyNumberFormat="1" applyFont="1" applyFill="1" applyBorder="1" applyAlignment="1">
      <alignment horizontal="center" vertical="center"/>
    </xf>
    <xf numFmtId="0" fontId="2" fillId="0" borderId="14" xfId="1" applyNumberFormat="1" applyFont="1" applyFill="1" applyBorder="1" applyAlignment="1">
      <alignment horizontal="center" vertical="center"/>
    </xf>
    <xf numFmtId="166" fontId="2" fillId="0" borderId="0" xfId="1" applyNumberFormat="1" applyFont="1" applyFill="1" applyBorder="1"/>
    <xf numFmtId="3" fontId="2" fillId="0" borderId="0" xfId="1" applyNumberFormat="1" applyFont="1" applyFill="1" applyBorder="1" applyAlignment="1">
      <alignment horizontal="center"/>
    </xf>
    <xf numFmtId="165" fontId="2" fillId="0" borderId="0" xfId="1" applyNumberFormat="1" applyFont="1" applyFill="1" applyBorder="1" applyAlignment="1">
      <alignment horizontal="center"/>
    </xf>
    <xf numFmtId="0" fontId="2" fillId="0" borderId="19" xfId="1" applyNumberFormat="1" applyFont="1" applyFill="1" applyBorder="1" applyAlignment="1">
      <alignment horizontal="center" vertical="center" wrapText="1"/>
    </xf>
    <xf numFmtId="1" fontId="9" fillId="0" borderId="2" xfId="1" applyNumberFormat="1" applyFont="1" applyFill="1" applyBorder="1" applyAlignment="1">
      <alignment horizontal="center" vertical="center"/>
    </xf>
    <xf numFmtId="164" fontId="9" fillId="0" borderId="9" xfId="1" applyNumberFormat="1" applyFont="1" applyFill="1" applyBorder="1" applyAlignment="1">
      <alignment horizontal="center" vertical="center"/>
    </xf>
    <xf numFmtId="164" fontId="9" fillId="0" borderId="29" xfId="1" applyNumberFormat="1" applyFont="1" applyFill="1" applyBorder="1" applyAlignment="1">
      <alignment horizontal="center" vertical="center"/>
    </xf>
    <xf numFmtId="0" fontId="2" fillId="0" borderId="0" xfId="1" applyFont="1" applyFill="1" applyBorder="1" applyAlignment="1">
      <alignment horizontal="center"/>
    </xf>
    <xf numFmtId="0" fontId="2" fillId="0" borderId="0" xfId="1" applyFill="1" applyBorder="1" applyAlignment="1">
      <alignment horizontal="center"/>
    </xf>
    <xf numFmtId="0" fontId="2" fillId="0" borderId="29" xfId="1" applyNumberFormat="1" applyFont="1" applyFill="1" applyBorder="1" applyAlignment="1">
      <alignment horizontal="center" vertical="center"/>
    </xf>
    <xf numFmtId="0" fontId="2" fillId="0" borderId="0" xfId="1" applyAlignment="1">
      <alignment horizontal="center"/>
    </xf>
    <xf numFmtId="0" fontId="2" fillId="0" borderId="0" xfId="1" applyFont="1"/>
    <xf numFmtId="0" fontId="2" fillId="0" borderId="0" xfId="1" applyFont="1" applyAlignment="1">
      <alignment horizontal="left"/>
    </xf>
    <xf numFmtId="0" fontId="2" fillId="0" borderId="29" xfId="1" applyNumberFormat="1" applyFont="1" applyFill="1" applyBorder="1" applyAlignment="1">
      <alignment horizontal="center" vertical="center"/>
    </xf>
    <xf numFmtId="0" fontId="2" fillId="0" borderId="0" xfId="1" applyAlignment="1">
      <alignment horizontal="center"/>
    </xf>
    <xf numFmtId="2" fontId="2" fillId="0" borderId="18" xfId="1" applyNumberFormat="1" applyFont="1" applyFill="1" applyBorder="1" applyAlignment="1">
      <alignment horizontal="center"/>
    </xf>
    <xf numFmtId="2" fontId="2" fillId="0" borderId="19" xfId="1" applyNumberFormat="1" applyFont="1" applyFill="1" applyBorder="1" applyAlignment="1">
      <alignment horizontal="center"/>
    </xf>
    <xf numFmtId="2" fontId="2" fillId="0" borderId="21" xfId="1" applyNumberFormat="1" applyFont="1" applyFill="1" applyBorder="1" applyAlignment="1">
      <alignment horizontal="center"/>
    </xf>
    <xf numFmtId="2" fontId="2" fillId="0" borderId="20" xfId="1" applyNumberFormat="1" applyFont="1" applyFill="1" applyBorder="1" applyAlignment="1">
      <alignment horizontal="center"/>
    </xf>
    <xf numFmtId="2" fontId="2" fillId="0" borderId="29" xfId="1" applyNumberFormat="1" applyFont="1" applyFill="1" applyBorder="1" applyAlignment="1">
      <alignment horizontal="center"/>
    </xf>
    <xf numFmtId="0" fontId="2" fillId="0" borderId="20" xfId="1" applyFill="1" applyBorder="1" applyAlignment="1">
      <alignment horizontal="center"/>
    </xf>
    <xf numFmtId="0" fontId="2" fillId="0" borderId="16" xfId="1" applyFont="1" applyFill="1" applyBorder="1"/>
    <xf numFmtId="0" fontId="2" fillId="0" borderId="12" xfId="1" applyFont="1" applyFill="1" applyBorder="1" applyAlignment="1">
      <alignment horizontal="center"/>
    </xf>
    <xf numFmtId="0" fontId="2" fillId="0" borderId="11" xfId="1" applyFont="1" applyFill="1" applyBorder="1" applyAlignment="1">
      <alignment horizontal="center"/>
    </xf>
    <xf numFmtId="0" fontId="2" fillId="0" borderId="10" xfId="1" applyFont="1" applyFill="1" applyBorder="1" applyAlignment="1">
      <alignment horizontal="center"/>
    </xf>
    <xf numFmtId="0" fontId="2" fillId="0" borderId="17" xfId="1" applyFont="1" applyFill="1" applyBorder="1"/>
    <xf numFmtId="0" fontId="2" fillId="0" borderId="9" xfId="1" applyFont="1" applyFill="1" applyBorder="1"/>
    <xf numFmtId="0" fontId="2" fillId="0" borderId="16" xfId="1" applyNumberFormat="1" applyFont="1" applyFill="1" applyBorder="1" applyAlignment="1">
      <alignment horizontal="center" vertical="center"/>
    </xf>
    <xf numFmtId="0" fontId="2" fillId="0" borderId="9" xfId="1" applyNumberFormat="1" applyFont="1" applyFill="1" applyBorder="1" applyAlignment="1">
      <alignment horizontal="center" vertical="center"/>
    </xf>
    <xf numFmtId="0" fontId="2" fillId="0" borderId="17" xfId="1" applyFont="1" applyFill="1" applyBorder="1" applyAlignment="1">
      <alignment horizontal="center"/>
    </xf>
    <xf numFmtId="0" fontId="2" fillId="0" borderId="16" xfId="1" applyNumberFormat="1" applyFont="1" applyFill="1" applyBorder="1" applyAlignment="1">
      <alignment horizontal="left" vertical="center"/>
    </xf>
    <xf numFmtId="0" fontId="2" fillId="0" borderId="17" xfId="1" applyNumberFormat="1" applyFont="1" applyFill="1" applyBorder="1" applyAlignment="1">
      <alignment horizontal="left" vertical="center"/>
    </xf>
    <xf numFmtId="0" fontId="2" fillId="0" borderId="9" xfId="1" applyNumberFormat="1" applyFont="1" applyFill="1" applyBorder="1" applyAlignment="1">
      <alignment horizontal="left" vertical="center"/>
    </xf>
    <xf numFmtId="0" fontId="2" fillId="0" borderId="0" xfId="1" applyFont="1" applyFill="1" applyAlignment="1">
      <alignment horizontal="center" vertical="center"/>
    </xf>
    <xf numFmtId="164" fontId="2" fillId="0" borderId="29" xfId="1" applyNumberFormat="1" applyFont="1" applyFill="1" applyBorder="1" applyAlignment="1">
      <alignment horizontal="center"/>
    </xf>
    <xf numFmtId="0" fontId="2" fillId="0" borderId="15" xfId="1" applyFont="1" applyFill="1" applyBorder="1"/>
    <xf numFmtId="0" fontId="2" fillId="0" borderId="18" xfId="1" applyFont="1" applyFill="1" applyBorder="1"/>
    <xf numFmtId="0" fontId="2" fillId="0" borderId="21" xfId="1" applyFont="1" applyFill="1" applyBorder="1"/>
    <xf numFmtId="0" fontId="2" fillId="0" borderId="0" xfId="1" applyFill="1" applyAlignment="1">
      <alignment horizontal="center"/>
    </xf>
    <xf numFmtId="0" fontId="2" fillId="0" borderId="16" xfId="1" applyFont="1" applyFill="1" applyBorder="1" applyAlignment="1">
      <alignment wrapText="1"/>
    </xf>
    <xf numFmtId="0" fontId="2" fillId="0" borderId="17" xfId="1" applyFont="1" applyFill="1" applyBorder="1" applyAlignment="1">
      <alignment wrapText="1"/>
    </xf>
    <xf numFmtId="0" fontId="2" fillId="0" borderId="9" xfId="1" applyFont="1" applyFill="1" applyBorder="1" applyAlignment="1">
      <alignment wrapText="1"/>
    </xf>
    <xf numFmtId="0" fontId="2" fillId="0" borderId="2" xfId="1" applyFont="1" applyFill="1" applyBorder="1"/>
    <xf numFmtId="0" fontId="5" fillId="0" borderId="29" xfId="1" applyFont="1" applyFill="1" applyBorder="1" applyAlignment="1">
      <alignment horizontal="center"/>
    </xf>
    <xf numFmtId="0" fontId="2" fillId="0" borderId="16" xfId="1" applyFont="1" applyFill="1" applyBorder="1" applyAlignment="1">
      <alignment horizontal="left" wrapText="1"/>
    </xf>
    <xf numFmtId="0" fontId="5" fillId="0" borderId="0" xfId="3" applyFont="1" applyFill="1" applyBorder="1" applyAlignment="1">
      <alignment horizontal="left"/>
    </xf>
    <xf numFmtId="0" fontId="2" fillId="0" borderId="0" xfId="1" applyFont="1" applyFill="1" applyAlignment="1">
      <alignment horizontal="left"/>
    </xf>
    <xf numFmtId="164" fontId="2" fillId="0" borderId="29" xfId="1" applyNumberFormat="1" applyFont="1" applyFill="1" applyBorder="1" applyAlignment="1">
      <alignment horizontal="left" vertical="center"/>
    </xf>
    <xf numFmtId="164" fontId="2" fillId="0" borderId="17" xfId="1" applyNumberFormat="1" applyFont="1" applyFill="1" applyBorder="1" applyAlignment="1">
      <alignment horizontal="left" vertical="center"/>
    </xf>
    <xf numFmtId="164" fontId="2" fillId="0" borderId="9" xfId="1" applyNumberFormat="1" applyFont="1" applyFill="1" applyBorder="1" applyAlignment="1">
      <alignment horizontal="left" vertical="center"/>
    </xf>
    <xf numFmtId="164" fontId="2" fillId="0" borderId="17" xfId="1" applyNumberFormat="1" applyFont="1" applyFill="1" applyBorder="1" applyAlignment="1">
      <alignment horizontal="left" vertical="center" wrapText="1"/>
    </xf>
    <xf numFmtId="164" fontId="2" fillId="0" borderId="16" xfId="1" applyNumberFormat="1" applyFont="1" applyFill="1" applyBorder="1" applyAlignment="1">
      <alignment horizontal="left" vertical="center"/>
    </xf>
    <xf numFmtId="0" fontId="15" fillId="0" borderId="0" xfId="1" applyFont="1" applyFill="1" applyAlignment="1">
      <alignment horizontal="left"/>
    </xf>
    <xf numFmtId="0" fontId="13" fillId="0" borderId="0" xfId="1" applyFont="1" applyBorder="1"/>
    <xf numFmtId="0" fontId="2" fillId="0" borderId="0" xfId="1" applyFont="1" applyAlignment="1">
      <alignment horizontal="center" wrapText="1"/>
    </xf>
    <xf numFmtId="0" fontId="8" fillId="0" borderId="0" xfId="1" applyFont="1" applyFill="1" applyBorder="1"/>
    <xf numFmtId="164" fontId="2" fillId="0" borderId="2" xfId="1" applyNumberFormat="1" applyFont="1" applyFill="1" applyBorder="1" applyAlignment="1">
      <alignment horizontal="center" vertical="center"/>
    </xf>
    <xf numFmtId="1" fontId="2" fillId="0" borderId="0" xfId="1" applyNumberFormat="1" applyFont="1" applyFill="1" applyBorder="1" applyAlignment="1">
      <alignment horizontal="center"/>
    </xf>
    <xf numFmtId="2" fontId="2" fillId="0" borderId="18" xfId="1" applyNumberFormat="1" applyFont="1" applyFill="1" applyBorder="1" applyAlignment="1">
      <alignment horizontal="left"/>
    </xf>
    <xf numFmtId="2" fontId="2" fillId="0" borderId="15" xfId="1" applyNumberFormat="1" applyFont="1" applyFill="1" applyBorder="1" applyAlignment="1">
      <alignment horizontal="center"/>
    </xf>
    <xf numFmtId="2" fontId="2" fillId="0" borderId="14" xfId="1" applyNumberFormat="1" applyFont="1" applyFill="1" applyBorder="1" applyAlignment="1">
      <alignment horizontal="center"/>
    </xf>
    <xf numFmtId="2" fontId="2" fillId="0" borderId="13" xfId="1" applyNumberFormat="1" applyFont="1" applyFill="1" applyBorder="1" applyAlignment="1">
      <alignment horizontal="center"/>
    </xf>
    <xf numFmtId="0" fontId="2" fillId="0" borderId="0" xfId="1" applyFont="1" applyFill="1" applyBorder="1" applyAlignment="1">
      <alignment horizontal="left"/>
    </xf>
    <xf numFmtId="0" fontId="2" fillId="0" borderId="16" xfId="1" applyFont="1" applyFill="1" applyBorder="1" applyAlignment="1">
      <alignment horizontal="left"/>
    </xf>
    <xf numFmtId="0" fontId="2" fillId="0" borderId="17" xfId="1" applyFont="1" applyFill="1" applyBorder="1" applyAlignment="1">
      <alignment horizontal="left"/>
    </xf>
    <xf numFmtId="0" fontId="2" fillId="0" borderId="9" xfId="1" applyFont="1" applyFill="1" applyBorder="1" applyAlignment="1">
      <alignment horizontal="left"/>
    </xf>
    <xf numFmtId="0" fontId="7" fillId="0" borderId="0" xfId="1" applyFont="1" applyFill="1" applyAlignment="1">
      <alignment horizontal="left"/>
    </xf>
    <xf numFmtId="0" fontId="15" fillId="0" borderId="0" xfId="1" applyFont="1" applyFill="1" applyBorder="1" applyAlignment="1">
      <alignment horizontal="left"/>
    </xf>
    <xf numFmtId="0" fontId="6" fillId="0" borderId="0" xfId="1" applyFont="1" applyFill="1" applyBorder="1" applyAlignment="1">
      <alignment horizontal="left" vertical="top" wrapText="1"/>
    </xf>
    <xf numFmtId="0" fontId="6" fillId="0" borderId="8" xfId="1" applyFont="1" applyFill="1" applyBorder="1" applyAlignment="1">
      <alignment horizontal="left" vertical="center" wrapText="1"/>
    </xf>
    <xf numFmtId="0" fontId="2" fillId="0" borderId="3" xfId="1" applyFont="1" applyFill="1" applyBorder="1" applyAlignment="1">
      <alignment horizontal="left"/>
    </xf>
    <xf numFmtId="0" fontId="5" fillId="0" borderId="29" xfId="1" applyFont="1" applyFill="1" applyBorder="1" applyAlignment="1">
      <alignment horizontal="left" wrapText="1"/>
    </xf>
    <xf numFmtId="3" fontId="2" fillId="0" borderId="0" xfId="1" applyNumberFormat="1" applyFill="1"/>
    <xf numFmtId="1" fontId="2" fillId="0" borderId="0" xfId="1" applyNumberFormat="1" applyFont="1" applyFill="1"/>
    <xf numFmtId="3" fontId="2" fillId="0" borderId="0" xfId="1" applyNumberFormat="1" applyFont="1" applyFill="1"/>
    <xf numFmtId="3" fontId="2" fillId="0" borderId="0" xfId="1" applyNumberFormat="1" applyFont="1"/>
    <xf numFmtId="164" fontId="2" fillId="0" borderId="2" xfId="1" applyNumberFormat="1" applyFont="1" applyFill="1" applyBorder="1" applyAlignment="1">
      <alignment horizontal="center" vertical="center" wrapText="1"/>
    </xf>
    <xf numFmtId="0" fontId="2" fillId="0" borderId="2" xfId="1" applyFont="1" applyBorder="1" applyAlignment="1">
      <alignment horizontal="center" vertical="center" wrapText="1"/>
    </xf>
    <xf numFmtId="1" fontId="2" fillId="0" borderId="0" xfId="1" applyNumberFormat="1" applyFont="1"/>
    <xf numFmtId="3" fontId="2" fillId="0" borderId="0" xfId="1" applyNumberFormat="1" applyFont="1" applyBorder="1" applyAlignment="1">
      <alignment horizontal="center"/>
    </xf>
    <xf numFmtId="166" fontId="2" fillId="0" borderId="0" xfId="1" applyNumberFormat="1" applyFont="1" applyBorder="1" applyAlignment="1">
      <alignment horizontal="center"/>
    </xf>
    <xf numFmtId="166" fontId="2" fillId="0" borderId="0" xfId="1" applyNumberFormat="1" applyFont="1"/>
    <xf numFmtId="2" fontId="2" fillId="0" borderId="15" xfId="1" applyNumberFormat="1" applyFont="1" applyBorder="1" applyAlignment="1">
      <alignment horizontal="center"/>
    </xf>
    <xf numFmtId="2" fontId="2" fillId="0" borderId="14" xfId="1" applyNumberFormat="1" applyFont="1" applyBorder="1" applyAlignment="1">
      <alignment horizontal="center"/>
    </xf>
    <xf numFmtId="2" fontId="2" fillId="0" borderId="13" xfId="1" applyNumberFormat="1" applyFont="1" applyBorder="1" applyAlignment="1">
      <alignment horizontal="center"/>
    </xf>
    <xf numFmtId="2" fontId="2" fillId="0" borderId="18" xfId="1" applyNumberFormat="1" applyFont="1" applyBorder="1" applyAlignment="1">
      <alignment horizontal="center"/>
    </xf>
    <xf numFmtId="2" fontId="2" fillId="0" borderId="19" xfId="1" applyNumberFormat="1" applyFont="1" applyBorder="1" applyAlignment="1">
      <alignment horizontal="center"/>
    </xf>
    <xf numFmtId="2" fontId="2" fillId="0" borderId="21" xfId="1" applyNumberFormat="1" applyFont="1" applyBorder="1" applyAlignment="1">
      <alignment horizontal="center"/>
    </xf>
    <xf numFmtId="2" fontId="2" fillId="0" borderId="20" xfId="1" applyNumberFormat="1" applyFont="1" applyBorder="1" applyAlignment="1">
      <alignment horizontal="center"/>
    </xf>
    <xf numFmtId="2" fontId="2" fillId="0" borderId="29" xfId="1" applyNumberFormat="1" applyFont="1" applyBorder="1" applyAlignment="1">
      <alignment horizontal="center"/>
    </xf>
    <xf numFmtId="0" fontId="2" fillId="0" borderId="0" xfId="2" applyFont="1" applyFill="1"/>
    <xf numFmtId="0" fontId="4" fillId="0" borderId="0" xfId="2" applyFill="1"/>
    <xf numFmtId="167" fontId="2" fillId="0" borderId="0" xfId="2" applyNumberFormat="1" applyFont="1" applyFill="1"/>
    <xf numFmtId="2" fontId="2" fillId="0" borderId="0" xfId="2" applyNumberFormat="1" applyFont="1" applyFill="1"/>
    <xf numFmtId="0" fontId="2" fillId="0" borderId="0" xfId="2" applyFont="1" applyFill="1" applyAlignment="1">
      <alignment horizontal="center" wrapText="1"/>
    </xf>
    <xf numFmtId="0" fontId="4" fillId="0" borderId="0" xfId="2" applyFill="1" applyAlignment="1">
      <alignment wrapText="1"/>
    </xf>
    <xf numFmtId="2" fontId="2" fillId="0" borderId="0" xfId="2" applyNumberFormat="1" applyFont="1" applyFill="1" applyAlignment="1">
      <alignment horizontal="center"/>
    </xf>
    <xf numFmtId="0" fontId="5" fillId="0" borderId="0" xfId="2" applyFont="1" applyFill="1" applyAlignment="1">
      <alignment horizontal="center"/>
    </xf>
    <xf numFmtId="2" fontId="2" fillId="0" borderId="0" xfId="2" quotePrefix="1" applyNumberFormat="1" applyFont="1" applyFill="1" applyAlignment="1">
      <alignment horizontal="center"/>
    </xf>
    <xf numFmtId="0" fontId="16" fillId="0" borderId="3" xfId="1" applyNumberFormat="1" applyFont="1" applyFill="1" applyBorder="1" applyAlignment="1">
      <alignment horizontal="right"/>
    </xf>
    <xf numFmtId="0" fontId="20" fillId="0" borderId="0" xfId="1" applyFont="1" applyFill="1"/>
    <xf numFmtId="0" fontId="2" fillId="0" borderId="0" xfId="1" applyFill="1" applyBorder="1" applyAlignment="1">
      <alignment horizontal="center" wrapText="1"/>
    </xf>
    <xf numFmtId="2" fontId="2" fillId="0" borderId="14" xfId="1" applyNumberFormat="1" applyFill="1" applyBorder="1" applyAlignment="1">
      <alignment horizontal="center"/>
    </xf>
    <xf numFmtId="2" fontId="2" fillId="0" borderId="13" xfId="1" applyNumberFormat="1" applyFill="1" applyBorder="1" applyAlignment="1">
      <alignment horizontal="center"/>
    </xf>
    <xf numFmtId="2" fontId="2" fillId="0" borderId="0" xfId="1" applyNumberFormat="1" applyFill="1" applyBorder="1" applyAlignment="1">
      <alignment horizontal="center"/>
    </xf>
    <xf numFmtId="2" fontId="2" fillId="0" borderId="19" xfId="1" applyNumberFormat="1" applyFill="1" applyBorder="1" applyAlignment="1">
      <alignment horizontal="center"/>
    </xf>
    <xf numFmtId="2" fontId="2" fillId="0" borderId="20" xfId="1" applyNumberFormat="1" applyFill="1" applyBorder="1" applyAlignment="1">
      <alignment horizontal="center"/>
    </xf>
    <xf numFmtId="2" fontId="2" fillId="0" borderId="29" xfId="1" applyNumberFormat="1" applyFill="1" applyBorder="1" applyAlignment="1">
      <alignment horizontal="center"/>
    </xf>
    <xf numFmtId="2" fontId="2" fillId="0" borderId="0" xfId="1" applyNumberFormat="1" applyFill="1"/>
    <xf numFmtId="166" fontId="2" fillId="0" borderId="0" xfId="1" applyNumberFormat="1" applyBorder="1" applyAlignment="1">
      <alignment horizontal="center" wrapText="1"/>
    </xf>
    <xf numFmtId="166" fontId="2" fillId="0" borderId="14" xfId="1" applyNumberFormat="1" applyBorder="1" applyAlignment="1">
      <alignment horizontal="center"/>
    </xf>
    <xf numFmtId="166" fontId="2" fillId="0" borderId="13" xfId="1" applyNumberFormat="1" applyBorder="1" applyAlignment="1">
      <alignment horizontal="center"/>
    </xf>
    <xf numFmtId="166" fontId="2" fillId="0" borderId="19" xfId="1" applyNumberFormat="1" applyBorder="1" applyAlignment="1">
      <alignment horizontal="center"/>
    </xf>
    <xf numFmtId="166" fontId="2" fillId="0" borderId="20" xfId="1" applyNumberFormat="1" applyBorder="1" applyAlignment="1">
      <alignment horizontal="center"/>
    </xf>
    <xf numFmtId="166" fontId="2" fillId="0" borderId="29" xfId="1" applyNumberFormat="1" applyBorder="1" applyAlignment="1">
      <alignment horizontal="center"/>
    </xf>
    <xf numFmtId="3" fontId="2" fillId="0" borderId="14" xfId="1" applyNumberFormat="1" applyBorder="1" applyAlignment="1">
      <alignment horizontal="center"/>
    </xf>
    <xf numFmtId="3" fontId="2" fillId="0" borderId="13" xfId="1" applyNumberFormat="1" applyBorder="1" applyAlignment="1">
      <alignment horizontal="center"/>
    </xf>
    <xf numFmtId="0" fontId="2" fillId="0" borderId="18" xfId="1" applyBorder="1"/>
    <xf numFmtId="3" fontId="2" fillId="0" borderId="19" xfId="1" applyNumberFormat="1" applyBorder="1" applyAlignment="1">
      <alignment horizontal="center"/>
    </xf>
    <xf numFmtId="3" fontId="2" fillId="0" borderId="29" xfId="1" applyNumberFormat="1" applyBorder="1" applyAlignment="1">
      <alignment horizontal="center"/>
    </xf>
    <xf numFmtId="3" fontId="2" fillId="0" borderId="15" xfId="1" applyNumberFormat="1" applyBorder="1" applyAlignment="1">
      <alignment horizontal="center"/>
    </xf>
    <xf numFmtId="3" fontId="2" fillId="0" borderId="18" xfId="1" applyNumberFormat="1" applyBorder="1" applyAlignment="1">
      <alignment horizontal="center"/>
    </xf>
    <xf numFmtId="3" fontId="2" fillId="0" borderId="21" xfId="1" applyNumberFormat="1" applyBorder="1" applyAlignment="1">
      <alignment horizontal="center"/>
    </xf>
    <xf numFmtId="0" fontId="7" fillId="0" borderId="0" xfId="1" applyFont="1" applyFill="1" applyAlignment="1">
      <alignment horizontal="left" indent="1"/>
    </xf>
    <xf numFmtId="0" fontId="2" fillId="0" borderId="20" xfId="1" applyFill="1" applyBorder="1" applyAlignment="1">
      <alignment horizontal="center" wrapText="1"/>
    </xf>
    <xf numFmtId="0" fontId="2" fillId="0" borderId="0" xfId="1" applyFill="1" applyAlignment="1">
      <alignment horizontal="left" wrapText="1"/>
    </xf>
    <xf numFmtId="0" fontId="2" fillId="0" borderId="0" xfId="1" applyAlignment="1">
      <alignment vertical="center"/>
    </xf>
    <xf numFmtId="0" fontId="2" fillId="0" borderId="17" xfId="1" applyBorder="1"/>
    <xf numFmtId="0" fontId="2" fillId="0" borderId="9" xfId="1" applyBorder="1"/>
    <xf numFmtId="0" fontId="2" fillId="0" borderId="16" xfId="1" applyBorder="1"/>
    <xf numFmtId="3" fontId="2" fillId="0" borderId="19" xfId="1" applyNumberFormat="1" applyFont="1" applyBorder="1" applyAlignment="1">
      <alignment horizontal="center"/>
    </xf>
    <xf numFmtId="0" fontId="2" fillId="0" borderId="19" xfId="1" applyBorder="1"/>
    <xf numFmtId="0" fontId="2" fillId="0" borderId="19" xfId="1" applyBorder="1" applyAlignment="1">
      <alignment vertical="center"/>
    </xf>
    <xf numFmtId="0" fontId="7" fillId="0" borderId="19" xfId="1" applyFont="1" applyBorder="1"/>
    <xf numFmtId="0" fontId="2" fillId="0" borderId="14" xfId="1" applyBorder="1"/>
    <xf numFmtId="164" fontId="2" fillId="0" borderId="0" xfId="1" applyNumberFormat="1" applyFont="1" applyFill="1" applyBorder="1" applyAlignment="1">
      <alignment horizontal="left" vertical="center"/>
    </xf>
    <xf numFmtId="0" fontId="7" fillId="0" borderId="0" xfId="1" applyFont="1" applyAlignment="1"/>
    <xf numFmtId="0" fontId="2" fillId="0" borderId="0" xfId="1" applyFont="1" applyAlignment="1"/>
    <xf numFmtId="0" fontId="21" fillId="0" borderId="17" xfId="1" applyFont="1" applyBorder="1"/>
    <xf numFmtId="0" fontId="2" fillId="0" borderId="19" xfId="1" applyBorder="1" applyAlignment="1">
      <alignment horizontal="center" vertical="center"/>
    </xf>
    <xf numFmtId="170" fontId="2" fillId="0" borderId="14" xfId="23" applyNumberFormat="1" applyFont="1" applyBorder="1" applyAlignment="1">
      <alignment horizontal="center" vertical="center"/>
    </xf>
    <xf numFmtId="170" fontId="2" fillId="0" borderId="13" xfId="23" applyNumberFormat="1" applyFont="1" applyBorder="1" applyAlignment="1">
      <alignment horizontal="center" vertical="center"/>
    </xf>
    <xf numFmtId="170" fontId="2" fillId="0" borderId="0" xfId="23" applyNumberFormat="1" applyFont="1" applyBorder="1" applyAlignment="1">
      <alignment horizontal="center" vertical="center"/>
    </xf>
    <xf numFmtId="170" fontId="2" fillId="0" borderId="19" xfId="23" applyNumberFormat="1" applyFont="1" applyBorder="1" applyAlignment="1">
      <alignment horizontal="center" vertical="center"/>
    </xf>
    <xf numFmtId="170" fontId="2" fillId="0" borderId="20" xfId="23" applyNumberFormat="1" applyFont="1" applyBorder="1" applyAlignment="1">
      <alignment horizontal="center" vertical="center"/>
    </xf>
    <xf numFmtId="170" fontId="2" fillId="0" borderId="29" xfId="23" applyNumberFormat="1" applyFont="1" applyBorder="1" applyAlignment="1">
      <alignment horizontal="center" vertical="center"/>
    </xf>
    <xf numFmtId="0" fontId="2" fillId="0" borderId="0" xfId="1" applyAlignment="1">
      <alignment horizontal="left"/>
    </xf>
    <xf numFmtId="0" fontId="15" fillId="0" borderId="0" xfId="1" applyFont="1" applyFill="1" applyBorder="1" applyAlignment="1">
      <alignment horizontal="left" vertical="center" wrapText="1"/>
    </xf>
    <xf numFmtId="0" fontId="2" fillId="0" borderId="18" xfId="1" applyFont="1" applyFill="1" applyBorder="1" applyAlignment="1">
      <alignment horizontal="center" vertical="center" wrapText="1"/>
    </xf>
    <xf numFmtId="0" fontId="15" fillId="0" borderId="0" xfId="22" applyFont="1" applyFill="1" applyAlignment="1">
      <alignment vertical="center"/>
    </xf>
    <xf numFmtId="0" fontId="15" fillId="0" borderId="0" xfId="22" applyFont="1" applyFill="1" applyAlignment="1">
      <alignment vertical="center" wrapText="1"/>
    </xf>
    <xf numFmtId="0" fontId="15" fillId="0" borderId="0" xfId="22" applyFont="1" applyFill="1" applyAlignment="1"/>
    <xf numFmtId="0" fontId="15" fillId="0" borderId="0" xfId="22" applyFont="1" applyFill="1" applyBorder="1" applyAlignment="1">
      <alignment vertical="center" wrapText="1"/>
    </xf>
    <xf numFmtId="0" fontId="3" fillId="0" borderId="0" xfId="22" applyFont="1" applyFill="1" applyAlignment="1"/>
    <xf numFmtId="0" fontId="15" fillId="0" borderId="0" xfId="3" applyFont="1" applyFill="1" applyAlignment="1">
      <alignment vertical="center" wrapText="1"/>
    </xf>
    <xf numFmtId="0" fontId="15" fillId="0" borderId="0" xfId="22" applyFont="1" applyFill="1" applyAlignment="1">
      <alignment wrapText="1"/>
    </xf>
    <xf numFmtId="0" fontId="15" fillId="0" borderId="0" xfId="22" applyFont="1" applyFill="1" applyBorder="1" applyAlignment="1">
      <alignment wrapText="1"/>
    </xf>
    <xf numFmtId="0" fontId="15" fillId="0" borderId="0" xfId="3" applyFont="1" applyFill="1" applyAlignment="1">
      <alignment wrapText="1"/>
    </xf>
    <xf numFmtId="0" fontId="15" fillId="0" borderId="0" xfId="2" applyFont="1" applyFill="1" applyAlignment="1">
      <alignment wrapText="1"/>
    </xf>
    <xf numFmtId="0" fontId="3" fillId="0" borderId="0" xfId="22" applyFont="1" applyFill="1" applyAlignment="1">
      <alignment vertical="center" wrapText="1"/>
    </xf>
    <xf numFmtId="0" fontId="3" fillId="0" borderId="0" xfId="3" applyFont="1" applyFill="1" applyAlignment="1">
      <alignment vertical="center" wrapText="1"/>
    </xf>
    <xf numFmtId="0" fontId="3" fillId="0" borderId="0" xfId="22" applyFont="1" applyFill="1" applyAlignment="1">
      <alignment wrapText="1"/>
    </xf>
    <xf numFmtId="0" fontId="5" fillId="15" borderId="2" xfId="1" applyFont="1" applyFill="1" applyBorder="1" applyAlignment="1">
      <alignment horizontal="left" vertical="center"/>
    </xf>
    <xf numFmtId="0" fontId="5" fillId="15" borderId="2" xfId="1" applyFont="1" applyFill="1" applyBorder="1" applyAlignment="1">
      <alignment wrapText="1"/>
    </xf>
    <xf numFmtId="0" fontId="2" fillId="0" borderId="2" xfId="1" applyFont="1" applyBorder="1"/>
    <xf numFmtId="0" fontId="2" fillId="15" borderId="2" xfId="1" applyFont="1" applyFill="1" applyBorder="1"/>
    <xf numFmtId="0" fontId="2" fillId="0" borderId="0" xfId="1" applyFont="1" applyFill="1"/>
    <xf numFmtId="0" fontId="2" fillId="0" borderId="0" xfId="1" applyFont="1" applyFill="1" applyBorder="1" applyAlignment="1">
      <alignment horizontal="center" vertical="center" wrapText="1"/>
    </xf>
    <xf numFmtId="0" fontId="22" fillId="0" borderId="0" xfId="1" applyFont="1" applyFill="1" applyBorder="1" applyAlignment="1">
      <alignment vertical="center"/>
    </xf>
    <xf numFmtId="0" fontId="2" fillId="18" borderId="0" xfId="1" applyFont="1" applyFill="1" applyBorder="1" applyAlignment="1">
      <alignment horizontal="left" wrapText="1"/>
    </xf>
    <xf numFmtId="2" fontId="2" fillId="0" borderId="29" xfId="1" applyNumberFormat="1" applyFont="1" applyFill="1" applyBorder="1" applyAlignment="1">
      <alignment wrapText="1"/>
    </xf>
    <xf numFmtId="2" fontId="2" fillId="0" borderId="2" xfId="1" applyNumberFormat="1" applyFont="1" applyFill="1" applyBorder="1" applyAlignment="1">
      <alignment horizontal="center" vertical="center" wrapText="1"/>
    </xf>
    <xf numFmtId="0" fontId="2" fillId="0" borderId="16" xfId="1" applyNumberFormat="1" applyFont="1" applyFill="1" applyBorder="1" applyAlignment="1">
      <alignment horizontal="center"/>
    </xf>
    <xf numFmtId="0" fontId="2" fillId="0" borderId="17" xfId="1" applyNumberFormat="1" applyFont="1" applyFill="1" applyBorder="1" applyAlignment="1">
      <alignment horizontal="center" wrapText="1"/>
    </xf>
    <xf numFmtId="164" fontId="2" fillId="0" borderId="18" xfId="1" applyNumberFormat="1" applyFont="1" applyFill="1" applyBorder="1" applyAlignment="1">
      <alignment horizontal="center" wrapText="1"/>
    </xf>
    <xf numFmtId="164" fontId="2" fillId="0" borderId="0" xfId="1" applyNumberFormat="1" applyFont="1" applyFill="1" applyBorder="1" applyAlignment="1">
      <alignment horizontal="center" wrapText="1"/>
    </xf>
    <xf numFmtId="164" fontId="2" fillId="0" borderId="19" xfId="1" applyNumberFormat="1" applyFont="1" applyFill="1" applyBorder="1" applyAlignment="1">
      <alignment horizontal="center" wrapText="1"/>
    </xf>
    <xf numFmtId="0" fontId="2" fillId="0" borderId="17" xfId="1" applyNumberFormat="1" applyFont="1" applyFill="1" applyBorder="1" applyAlignment="1">
      <alignment horizontal="center"/>
    </xf>
    <xf numFmtId="0" fontId="2" fillId="0" borderId="9" xfId="1" applyNumberFormat="1" applyFont="1" applyFill="1" applyBorder="1" applyAlignment="1">
      <alignment horizontal="center" wrapText="1"/>
    </xf>
    <xf numFmtId="164" fontId="2" fillId="0" borderId="21" xfId="1" applyNumberFormat="1" applyFont="1" applyFill="1" applyBorder="1" applyAlignment="1">
      <alignment horizontal="center" wrapText="1"/>
    </xf>
    <xf numFmtId="164" fontId="2" fillId="0" borderId="20" xfId="1" applyNumberFormat="1" applyFont="1" applyFill="1" applyBorder="1" applyAlignment="1">
      <alignment horizontal="center" wrapText="1"/>
    </xf>
    <xf numFmtId="164" fontId="2" fillId="0" borderId="29" xfId="1" applyNumberFormat="1" applyFont="1" applyFill="1" applyBorder="1" applyAlignment="1">
      <alignment horizontal="center" wrapText="1"/>
    </xf>
    <xf numFmtId="0" fontId="7" fillId="0" borderId="0" xfId="1" applyFont="1" applyFill="1" applyAlignment="1"/>
    <xf numFmtId="0" fontId="7" fillId="0" borderId="0" xfId="1" applyFont="1" applyFill="1" applyBorder="1" applyAlignment="1">
      <alignment vertical="top"/>
    </xf>
    <xf numFmtId="0" fontId="27" fillId="0" borderId="0" xfId="1" applyFont="1" applyFill="1" applyBorder="1" applyAlignment="1">
      <alignment vertical="top"/>
    </xf>
    <xf numFmtId="0" fontId="2" fillId="0" borderId="0" xfId="1" applyFont="1" applyFill="1" applyBorder="1" applyAlignment="1">
      <alignment horizontal="right" vertical="top"/>
    </xf>
    <xf numFmtId="0" fontId="2" fillId="0" borderId="0" xfId="1" applyNumberFormat="1" applyFont="1" applyFill="1" applyBorder="1" applyAlignment="1">
      <alignment wrapText="1"/>
    </xf>
    <xf numFmtId="164" fontId="2" fillId="0" borderId="0" xfId="1" applyNumberFormat="1" applyFont="1" applyFill="1" applyBorder="1" applyAlignment="1">
      <alignment horizontal="center" vertical="center" wrapText="1"/>
    </xf>
    <xf numFmtId="164" fontId="2" fillId="0" borderId="15" xfId="1" applyNumberFormat="1" applyFont="1" applyFill="1" applyBorder="1" applyAlignment="1">
      <alignment horizontal="center" vertical="center" wrapText="1"/>
    </xf>
    <xf numFmtId="164" fontId="2" fillId="0" borderId="14" xfId="1" applyNumberFormat="1" applyFont="1" applyFill="1" applyBorder="1" applyAlignment="1">
      <alignment horizontal="center" vertical="center" wrapText="1"/>
    </xf>
    <xf numFmtId="164" fontId="2" fillId="0" borderId="13" xfId="1" applyNumberFormat="1" applyFont="1" applyFill="1" applyBorder="1" applyAlignment="1">
      <alignment horizontal="center" vertical="center" wrapText="1"/>
    </xf>
    <xf numFmtId="164" fontId="2" fillId="0" borderId="18" xfId="1" applyNumberFormat="1" applyFont="1" applyFill="1" applyBorder="1" applyAlignment="1">
      <alignment horizontal="center" vertical="center" wrapText="1"/>
    </xf>
    <xf numFmtId="164" fontId="2" fillId="0" borderId="19" xfId="1" applyNumberFormat="1" applyFont="1" applyFill="1" applyBorder="1" applyAlignment="1">
      <alignment horizontal="center" vertical="center" wrapText="1"/>
    </xf>
    <xf numFmtId="164" fontId="2" fillId="0" borderId="16" xfId="1" applyNumberFormat="1" applyFont="1" applyFill="1" applyBorder="1" applyAlignment="1">
      <alignment wrapText="1"/>
    </xf>
    <xf numFmtId="164" fontId="2" fillId="0" borderId="17" xfId="1" applyNumberFormat="1" applyFont="1" applyFill="1" applyBorder="1"/>
    <xf numFmtId="164" fontId="2" fillId="0" borderId="17" xfId="1" applyNumberFormat="1" applyFont="1" applyFill="1" applyBorder="1" applyAlignment="1">
      <alignment wrapText="1"/>
    </xf>
    <xf numFmtId="164" fontId="2" fillId="0" borderId="17" xfId="1" applyNumberFormat="1" applyFont="1" applyFill="1" applyBorder="1" applyAlignment="1"/>
    <xf numFmtId="164" fontId="2" fillId="0" borderId="9" xfId="1" applyNumberFormat="1" applyFont="1" applyFill="1" applyBorder="1"/>
    <xf numFmtId="0" fontId="2" fillId="0" borderId="29" xfId="1" applyFont="1" applyFill="1" applyBorder="1" applyAlignment="1">
      <alignment wrapText="1"/>
    </xf>
    <xf numFmtId="0" fontId="2" fillId="0" borderId="2" xfId="1" applyFont="1" applyBorder="1" applyAlignment="1">
      <alignment wrapText="1"/>
    </xf>
    <xf numFmtId="0" fontId="2" fillId="15" borderId="2" xfId="1" applyFont="1" applyFill="1" applyBorder="1" applyAlignment="1">
      <alignment wrapText="1"/>
    </xf>
    <xf numFmtId="0" fontId="2" fillId="0" borderId="17" xfId="1" applyFont="1" applyFill="1" applyBorder="1" applyAlignment="1">
      <alignment horizontal="left" wrapText="1"/>
    </xf>
    <xf numFmtId="0" fontId="2" fillId="0" borderId="16" xfId="1" applyFont="1" applyFill="1" applyBorder="1" applyAlignment="1">
      <alignment horizontal="center"/>
    </xf>
    <xf numFmtId="0" fontId="2" fillId="0" borderId="17" xfId="1" applyFont="1" applyFill="1" applyBorder="1" applyAlignment="1">
      <alignment horizontal="center" wrapText="1"/>
    </xf>
    <xf numFmtId="0" fontId="2" fillId="0" borderId="9" xfId="1" applyFont="1" applyFill="1" applyBorder="1" applyAlignment="1">
      <alignment horizontal="center" wrapText="1"/>
    </xf>
    <xf numFmtId="164" fontId="2" fillId="0" borderId="21" xfId="1" applyNumberFormat="1" applyFont="1" applyFill="1" applyBorder="1" applyAlignment="1">
      <alignment horizontal="center" vertical="center" wrapText="1"/>
    </xf>
    <xf numFmtId="164" fontId="2" fillId="0" borderId="20" xfId="1" applyNumberFormat="1" applyFont="1" applyFill="1" applyBorder="1" applyAlignment="1">
      <alignment horizontal="center" vertical="center" wrapText="1"/>
    </xf>
    <xf numFmtId="0" fontId="2" fillId="0" borderId="16" xfId="1" applyFont="1" applyBorder="1" applyAlignment="1">
      <alignment horizontal="center"/>
    </xf>
    <xf numFmtId="0" fontId="2" fillId="0" borderId="17" xfId="1" applyFont="1" applyBorder="1" applyAlignment="1">
      <alignment horizontal="center"/>
    </xf>
    <xf numFmtId="0" fontId="2" fillId="0" borderId="9" xfId="1" applyFont="1" applyBorder="1" applyAlignment="1">
      <alignment horizontal="center"/>
    </xf>
    <xf numFmtId="0" fontId="3" fillId="0" borderId="0" xfId="2" applyFont="1" applyFill="1" applyAlignment="1">
      <alignment vertical="center" wrapText="1"/>
    </xf>
    <xf numFmtId="0" fontId="3" fillId="0" borderId="0" xfId="22" applyFont="1" applyFill="1" applyAlignment="1">
      <alignment vertical="center" wrapText="1"/>
    </xf>
    <xf numFmtId="0" fontId="3" fillId="0" borderId="0" xfId="3" applyFont="1" applyFill="1" applyAlignment="1">
      <alignment vertical="center" wrapText="1"/>
    </xf>
    <xf numFmtId="0" fontId="3" fillId="0" borderId="0" xfId="22" applyFont="1" applyFill="1" applyAlignment="1">
      <alignment vertical="center"/>
    </xf>
    <xf numFmtId="0" fontId="15" fillId="0" borderId="0" xfId="22" applyFont="1" applyFill="1" applyAlignment="1">
      <alignment vertical="center" wrapText="1"/>
    </xf>
    <xf numFmtId="0" fontId="15" fillId="0" borderId="0" xfId="22" applyFont="1" applyFill="1" applyBorder="1" applyAlignment="1">
      <alignment vertical="center" wrapText="1"/>
    </xf>
    <xf numFmtId="0" fontId="3" fillId="0" borderId="0" xfId="22" applyFont="1" applyFill="1" applyAlignment="1">
      <alignment wrapText="1"/>
    </xf>
    <xf numFmtId="0" fontId="2" fillId="0" borderId="12" xfId="1" applyNumberFormat="1" applyFont="1" applyFill="1" applyBorder="1" applyAlignment="1">
      <alignment horizontal="center" vertical="center"/>
    </xf>
    <xf numFmtId="0" fontId="2" fillId="0" borderId="11"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5" fillId="0" borderId="0" xfId="1" applyFont="1" applyFill="1" applyAlignment="1">
      <alignment horizontal="left" wrapText="1"/>
    </xf>
    <xf numFmtId="0" fontId="2" fillId="0" borderId="12" xfId="1" applyFont="1" applyFill="1" applyBorder="1" applyAlignment="1">
      <alignment horizontal="center"/>
    </xf>
    <xf numFmtId="0" fontId="2" fillId="0" borderId="10" xfId="1" applyFont="1" applyFill="1" applyBorder="1" applyAlignment="1">
      <alignment horizontal="center"/>
    </xf>
    <xf numFmtId="0" fontId="2" fillId="0" borderId="15" xfId="1" applyFont="1" applyFill="1" applyBorder="1" applyAlignment="1">
      <alignment horizontal="center" vertical="center" wrapText="1"/>
    </xf>
    <xf numFmtId="0" fontId="2" fillId="0" borderId="14" xfId="1" applyFont="1" applyFill="1" applyBorder="1" applyAlignment="1">
      <alignment horizontal="center" vertical="center" wrapText="1"/>
    </xf>
    <xf numFmtId="0" fontId="2" fillId="0" borderId="13" xfId="1" applyFont="1" applyFill="1" applyBorder="1" applyAlignment="1">
      <alignment horizontal="center" vertical="center" wrapText="1"/>
    </xf>
    <xf numFmtId="0" fontId="2" fillId="0" borderId="21"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29" xfId="1" applyFont="1" applyFill="1" applyBorder="1" applyAlignment="1">
      <alignment horizontal="center" vertical="center" wrapText="1"/>
    </xf>
    <xf numFmtId="0" fontId="2" fillId="0" borderId="12"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2" fillId="0" borderId="0" xfId="1" applyFont="1" applyAlignment="1">
      <alignment horizontal="center"/>
    </xf>
    <xf numFmtId="0" fontId="15" fillId="0" borderId="0" xfId="1" applyFont="1" applyAlignment="1">
      <alignment horizontal="left" wrapText="1"/>
    </xf>
    <xf numFmtId="0" fontId="22" fillId="0" borderId="0" xfId="1" applyFont="1" applyFill="1" applyBorder="1" applyAlignment="1">
      <alignment horizontal="left" vertical="center" wrapText="1"/>
    </xf>
    <xf numFmtId="0" fontId="2" fillId="0" borderId="19" xfId="1" applyFont="1" applyFill="1" applyBorder="1" applyAlignment="1">
      <alignment horizontal="center" vertical="center" wrapText="1"/>
    </xf>
    <xf numFmtId="0" fontId="15" fillId="0" borderId="0" xfId="1" applyFont="1" applyFill="1" applyBorder="1" applyAlignment="1">
      <alignment horizontal="left" vertical="center" wrapText="1"/>
    </xf>
    <xf numFmtId="0" fontId="2" fillId="0" borderId="0" xfId="1" applyFont="1" applyFill="1"/>
    <xf numFmtId="0" fontId="2" fillId="0" borderId="0" xfId="1" applyFont="1" applyAlignment="1">
      <alignment horizontal="left"/>
    </xf>
    <xf numFmtId="0" fontId="2" fillId="0" borderId="20" xfId="19" applyFont="1" applyBorder="1" applyAlignment="1">
      <alignment horizontal="center"/>
    </xf>
    <xf numFmtId="0" fontId="2" fillId="0" borderId="16" xfId="1" applyFont="1" applyBorder="1" applyAlignment="1">
      <alignment horizontal="center" vertical="center"/>
    </xf>
    <xf numFmtId="4" fontId="2" fillId="0" borderId="15" xfId="1" applyNumberFormat="1" applyFont="1" applyBorder="1" applyAlignment="1">
      <alignment horizontal="center" vertical="center"/>
    </xf>
    <xf numFmtId="4" fontId="2" fillId="0" borderId="14" xfId="1" applyNumberFormat="1" applyFont="1" applyBorder="1" applyAlignment="1">
      <alignment horizontal="center" vertical="center"/>
    </xf>
    <xf numFmtId="4" fontId="2" fillId="0" borderId="13" xfId="1" applyNumberFormat="1" applyFont="1" applyBorder="1" applyAlignment="1">
      <alignment horizontal="center" vertical="center"/>
    </xf>
    <xf numFmtId="0" fontId="2" fillId="0" borderId="0" xfId="1" applyFont="1" applyAlignment="1">
      <alignment vertical="center"/>
    </xf>
    <xf numFmtId="0" fontId="2" fillId="0" borderId="17" xfId="1" applyFont="1" applyBorder="1" applyAlignment="1">
      <alignment horizontal="center" vertical="center"/>
    </xf>
    <xf numFmtId="4" fontId="2" fillId="0" borderId="18" xfId="1" applyNumberFormat="1" applyFont="1" applyBorder="1" applyAlignment="1">
      <alignment horizontal="center" vertical="center"/>
    </xf>
    <xf numFmtId="4" fontId="2" fillId="0" borderId="0" xfId="1" applyNumberFormat="1" applyFont="1" applyBorder="1" applyAlignment="1">
      <alignment horizontal="center" vertical="center"/>
    </xf>
    <xf numFmtId="4" fontId="2" fillId="0" borderId="19" xfId="1" applyNumberFormat="1" applyFont="1" applyBorder="1" applyAlignment="1">
      <alignment horizontal="center" vertical="center"/>
    </xf>
    <xf numFmtId="0" fontId="2" fillId="0" borderId="9" xfId="1" applyFont="1" applyBorder="1" applyAlignment="1">
      <alignment horizontal="center" vertical="center"/>
    </xf>
    <xf numFmtId="4" fontId="2" fillId="0" borderId="21" xfId="1" applyNumberFormat="1" applyFont="1" applyBorder="1" applyAlignment="1">
      <alignment horizontal="center" vertical="center"/>
    </xf>
    <xf numFmtId="4" fontId="2" fillId="0" borderId="20" xfId="1" applyNumberFormat="1" applyFont="1" applyBorder="1" applyAlignment="1">
      <alignment horizontal="center" vertical="center"/>
    </xf>
    <xf numFmtId="4" fontId="2" fillId="0" borderId="29" xfId="1" applyNumberFormat="1" applyFont="1" applyBorder="1" applyAlignment="1">
      <alignment horizontal="center" vertical="center"/>
    </xf>
    <xf numFmtId="0" fontId="3" fillId="0" borderId="0" xfId="19" applyFont="1" applyBorder="1" applyAlignment="1">
      <alignment horizontal="left"/>
    </xf>
    <xf numFmtId="0" fontId="3" fillId="0" borderId="0" xfId="19" applyFont="1" applyBorder="1" applyAlignment="1">
      <alignment horizontal="center" vertical="center"/>
    </xf>
    <xf numFmtId="0" fontId="2" fillId="0" borderId="0" xfId="1" applyFont="1" applyAlignment="1">
      <alignment horizontal="center" vertical="center"/>
    </xf>
    <xf numFmtId="1" fontId="2" fillId="0" borderId="20" xfId="19" applyNumberFormat="1" applyFont="1" applyBorder="1" applyAlignment="1">
      <alignment horizontal="center" vertical="center"/>
    </xf>
    <xf numFmtId="2" fontId="2" fillId="0" borderId="20" xfId="19" applyNumberFormat="1" applyFont="1" applyBorder="1" applyAlignment="1">
      <alignment horizontal="center" vertical="center"/>
    </xf>
    <xf numFmtId="0" fontId="2" fillId="0" borderId="20" xfId="19" applyFont="1" applyBorder="1" applyAlignment="1">
      <alignment horizontal="center" vertical="center"/>
    </xf>
    <xf numFmtId="4" fontId="2" fillId="0" borderId="0" xfId="1" applyNumberFormat="1" applyFont="1" applyAlignment="1">
      <alignment horizontal="center" vertical="center"/>
    </xf>
    <xf numFmtId="164" fontId="2" fillId="0" borderId="19" xfId="1" applyNumberFormat="1" applyFont="1" applyFill="1" applyBorder="1" applyAlignment="1">
      <alignment wrapText="1"/>
    </xf>
    <xf numFmtId="164" fontId="2" fillId="0" borderId="29" xfId="1" applyNumberFormat="1" applyFont="1" applyFill="1" applyBorder="1"/>
    <xf numFmtId="0" fontId="2" fillId="0" borderId="16" xfId="1" applyNumberFormat="1" applyFont="1" applyFill="1" applyBorder="1" applyAlignment="1">
      <alignment horizontal="center" wrapText="1"/>
    </xf>
    <xf numFmtId="3" fontId="2" fillId="0" borderId="15" xfId="1" applyNumberFormat="1" applyFont="1" applyFill="1" applyBorder="1" applyAlignment="1">
      <alignment horizontal="center" vertical="center" wrapText="1"/>
    </xf>
    <xf numFmtId="3" fontId="2" fillId="0" borderId="14" xfId="1" applyNumberFormat="1" applyFont="1" applyFill="1" applyBorder="1" applyAlignment="1">
      <alignment horizontal="center" vertical="center" wrapText="1"/>
    </xf>
    <xf numFmtId="2" fontId="2" fillId="0" borderId="14" xfId="1" applyNumberFormat="1" applyFont="1" applyFill="1" applyBorder="1" applyAlignment="1">
      <alignment horizontal="center" vertical="center" wrapText="1"/>
    </xf>
    <xf numFmtId="2" fontId="2" fillId="0" borderId="13" xfId="1" applyNumberFormat="1" applyFont="1" applyFill="1" applyBorder="1" applyAlignment="1">
      <alignment horizontal="center" vertical="center" wrapText="1"/>
    </xf>
    <xf numFmtId="3" fontId="2" fillId="0" borderId="18" xfId="1" applyNumberFormat="1" applyFont="1" applyFill="1" applyBorder="1" applyAlignment="1">
      <alignment horizontal="center" vertical="center"/>
    </xf>
    <xf numFmtId="3" fontId="2" fillId="0" borderId="0" xfId="1" applyNumberFormat="1" applyFont="1" applyFill="1" applyBorder="1" applyAlignment="1">
      <alignment horizontal="center" vertical="center"/>
    </xf>
    <xf numFmtId="3" fontId="2" fillId="0" borderId="18" xfId="1" applyNumberFormat="1" applyFont="1" applyFill="1" applyBorder="1" applyAlignment="1">
      <alignment horizontal="center" vertical="center" wrapText="1"/>
    </xf>
    <xf numFmtId="3" fontId="2" fillId="0" borderId="0" xfId="1" applyNumberFormat="1" applyFont="1" applyFill="1" applyBorder="1" applyAlignment="1">
      <alignment horizontal="center" vertical="center" wrapText="1"/>
    </xf>
    <xf numFmtId="2" fontId="2" fillId="0" borderId="0" xfId="1" applyNumberFormat="1" applyFont="1" applyFill="1" applyBorder="1" applyAlignment="1">
      <alignment horizontal="center" vertical="center" wrapText="1"/>
    </xf>
    <xf numFmtId="2" fontId="2" fillId="0" borderId="19" xfId="1" applyNumberFormat="1" applyFont="1" applyFill="1" applyBorder="1" applyAlignment="1">
      <alignment horizontal="center" vertical="center" wrapText="1"/>
    </xf>
    <xf numFmtId="3" fontId="2" fillId="0" borderId="21" xfId="1" applyNumberFormat="1" applyFont="1" applyFill="1" applyBorder="1" applyAlignment="1">
      <alignment horizontal="center" vertical="center" wrapText="1"/>
    </xf>
    <xf numFmtId="3" fontId="2" fillId="0" borderId="20" xfId="1" applyNumberFormat="1" applyFont="1" applyFill="1" applyBorder="1" applyAlignment="1">
      <alignment horizontal="center" vertical="center" wrapText="1"/>
    </xf>
    <xf numFmtId="2" fontId="2" fillId="0" borderId="20" xfId="1" applyNumberFormat="1" applyFont="1" applyFill="1" applyBorder="1" applyAlignment="1">
      <alignment horizontal="center" vertical="center" wrapText="1"/>
    </xf>
    <xf numFmtId="2" fontId="2" fillId="0" borderId="29" xfId="1" applyNumberFormat="1" applyFont="1" applyFill="1" applyBorder="1" applyAlignment="1">
      <alignment horizontal="center" vertical="center" wrapText="1"/>
    </xf>
    <xf numFmtId="0" fontId="0" fillId="0" borderId="0" xfId="0" applyBorder="1"/>
    <xf numFmtId="0" fontId="2" fillId="0" borderId="0" xfId="0" applyFont="1" applyBorder="1" applyAlignment="1">
      <alignment horizontal="right"/>
    </xf>
    <xf numFmtId="0" fontId="19" fillId="0" borderId="0" xfId="0" applyFont="1" applyBorder="1" applyAlignment="1">
      <alignment horizontal="right"/>
    </xf>
    <xf numFmtId="2" fontId="19" fillId="0" borderId="15" xfId="0" applyNumberFormat="1" applyFont="1" applyBorder="1" applyAlignment="1">
      <alignment horizontal="center"/>
    </xf>
    <xf numFmtId="2" fontId="19" fillId="0" borderId="14" xfId="0" applyNumberFormat="1" applyFont="1" applyBorder="1" applyAlignment="1">
      <alignment horizontal="center"/>
    </xf>
    <xf numFmtId="2" fontId="19" fillId="0" borderId="13" xfId="0" applyNumberFormat="1" applyFont="1" applyBorder="1" applyAlignment="1">
      <alignment horizontal="center"/>
    </xf>
    <xf numFmtId="2" fontId="19" fillId="0" borderId="21" xfId="0" applyNumberFormat="1" applyFont="1" applyBorder="1" applyAlignment="1">
      <alignment horizontal="center"/>
    </xf>
    <xf numFmtId="2" fontId="19" fillId="0" borderId="20" xfId="0" applyNumberFormat="1" applyFont="1" applyBorder="1" applyAlignment="1">
      <alignment horizontal="center"/>
    </xf>
    <xf numFmtId="2" fontId="19" fillId="0" borderId="29" xfId="0" applyNumberFormat="1"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19" fillId="0" borderId="9"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3" fontId="2" fillId="0" borderId="15" xfId="0" applyNumberFormat="1" applyFont="1" applyBorder="1" applyAlignment="1">
      <alignment horizontal="center"/>
    </xf>
    <xf numFmtId="3" fontId="2" fillId="0" borderId="14" xfId="0" applyNumberFormat="1" applyFont="1" applyBorder="1" applyAlignment="1">
      <alignment horizontal="center"/>
    </xf>
    <xf numFmtId="2" fontId="2" fillId="0" borderId="14" xfId="0" applyNumberFormat="1" applyFont="1" applyBorder="1" applyAlignment="1">
      <alignment horizontal="center"/>
    </xf>
    <xf numFmtId="2" fontId="2" fillId="0" borderId="13" xfId="0" applyNumberFormat="1" applyFont="1" applyBorder="1" applyAlignment="1">
      <alignment horizontal="center"/>
    </xf>
    <xf numFmtId="2" fontId="2" fillId="0" borderId="19" xfId="0" applyNumberFormat="1" applyFont="1" applyBorder="1" applyAlignment="1">
      <alignment horizontal="center"/>
    </xf>
    <xf numFmtId="3" fontId="19" fillId="0" borderId="21" xfId="0" applyNumberFormat="1" applyFont="1" applyBorder="1" applyAlignment="1">
      <alignment horizontal="center"/>
    </xf>
    <xf numFmtId="3" fontId="19" fillId="0" borderId="20" xfId="0" applyNumberFormat="1" applyFont="1" applyBorder="1" applyAlignment="1">
      <alignment horizontal="center"/>
    </xf>
    <xf numFmtId="0" fontId="3" fillId="0" borderId="0" xfId="0" applyFont="1" applyBorder="1"/>
    <xf numFmtId="3" fontId="19" fillId="0" borderId="15" xfId="0" applyNumberFormat="1" applyFont="1" applyBorder="1" applyAlignment="1">
      <alignment horizontal="center"/>
    </xf>
    <xf numFmtId="3" fontId="19" fillId="0" borderId="14" xfId="0" applyNumberFormat="1" applyFont="1"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19" fillId="0" borderId="0" xfId="0" applyFont="1" applyAlignment="1">
      <alignment horizontal="center" vertical="center"/>
    </xf>
    <xf numFmtId="0" fontId="19" fillId="0" borderId="0" xfId="0" applyFont="1"/>
    <xf numFmtId="0" fontId="19" fillId="0" borderId="2" xfId="0" applyFont="1" applyBorder="1" applyAlignment="1">
      <alignment horizontal="center" vertical="center" wrapText="1"/>
    </xf>
    <xf numFmtId="0" fontId="2" fillId="0" borderId="0" xfId="0" applyFont="1"/>
    <xf numFmtId="0" fontId="2" fillId="0" borderId="2" xfId="0" applyFont="1" applyBorder="1" applyAlignment="1">
      <alignment horizontal="center" vertical="center" wrapText="1"/>
    </xf>
    <xf numFmtId="0" fontId="2" fillId="0" borderId="16" xfId="0" applyFont="1" applyBorder="1" applyAlignment="1">
      <alignment horizontal="center" vertical="center"/>
    </xf>
    <xf numFmtId="0" fontId="23" fillId="18" borderId="27" xfId="0" applyFont="1" applyFill="1" applyBorder="1" applyAlignment="1">
      <alignment horizontal="left"/>
    </xf>
    <xf numFmtId="0" fontId="31" fillId="0" borderId="0" xfId="0" applyFont="1" applyFill="1" applyBorder="1" applyAlignment="1">
      <alignment horizontal="left" wrapText="1"/>
    </xf>
    <xf numFmtId="0" fontId="31" fillId="0" borderId="0" xfId="0" applyFont="1" applyFill="1" applyBorder="1" applyAlignment="1">
      <alignment horizontal="left"/>
    </xf>
    <xf numFmtId="0" fontId="31" fillId="0" borderId="0" xfId="0" applyFont="1" applyFill="1" applyBorder="1" applyAlignment="1">
      <alignment horizontal="center"/>
    </xf>
    <xf numFmtId="4" fontId="31" fillId="0" borderId="0" xfId="0" applyNumberFormat="1" applyFont="1" applyFill="1" applyBorder="1" applyAlignment="1">
      <alignment horizontal="center"/>
    </xf>
    <xf numFmtId="0" fontId="31" fillId="0" borderId="28" xfId="0" applyFont="1" applyFill="1" applyBorder="1" applyAlignment="1"/>
    <xf numFmtId="0" fontId="0" fillId="0" borderId="0" xfId="0" applyAlignment="1"/>
    <xf numFmtId="0" fontId="31" fillId="0" borderId="0" xfId="0" applyFont="1" applyFill="1" applyBorder="1" applyAlignment="1"/>
    <xf numFmtId="0" fontId="15" fillId="0" borderId="0" xfId="1" applyFont="1" applyFill="1" applyAlignment="1">
      <alignment wrapText="1"/>
    </xf>
    <xf numFmtId="0" fontId="15" fillId="0" borderId="0" xfId="1" applyFont="1" applyFill="1" applyAlignment="1">
      <alignment vertical="top"/>
    </xf>
    <xf numFmtId="0" fontId="15" fillId="0" borderId="0" xfId="22" applyFont="1" applyFill="1" applyAlignment="1">
      <alignment horizontal="left" vertical="center" wrapText="1"/>
    </xf>
    <xf numFmtId="0" fontId="15" fillId="0" borderId="0" xfId="1" applyFont="1" applyAlignment="1">
      <alignment vertical="top" wrapText="1"/>
    </xf>
    <xf numFmtId="0" fontId="3" fillId="0" borderId="0" xfId="22" applyFont="1" applyFill="1" applyAlignment="1">
      <alignment horizontal="left"/>
    </xf>
    <xf numFmtId="0" fontId="15" fillId="0" borderId="0" xfId="22" applyFont="1" applyFill="1" applyAlignment="1">
      <alignment horizontal="left"/>
    </xf>
    <xf numFmtId="0" fontId="15" fillId="0" borderId="0" xfId="0" applyFont="1" applyBorder="1" applyAlignment="1">
      <alignment horizontal="left" wrapText="1"/>
    </xf>
    <xf numFmtId="0" fontId="3" fillId="0" borderId="0" xfId="22" applyFont="1" applyFill="1" applyAlignment="1">
      <alignment horizontal="left" wrapText="1"/>
    </xf>
    <xf numFmtId="0" fontId="15" fillId="0" borderId="0" xfId="1" applyFont="1" applyFill="1" applyBorder="1" applyAlignment="1">
      <alignment wrapText="1"/>
    </xf>
    <xf numFmtId="3" fontId="25" fillId="0" borderId="29" xfId="23" applyNumberFormat="1" applyFont="1" applyBorder="1" applyAlignment="1">
      <alignment horizontal="center"/>
    </xf>
    <xf numFmtId="3" fontId="25" fillId="0" borderId="20" xfId="23" applyNumberFormat="1" applyFont="1" applyBorder="1" applyAlignment="1">
      <alignment horizontal="center"/>
    </xf>
    <xf numFmtId="166" fontId="25" fillId="0" borderId="20" xfId="23" applyNumberFormat="1" applyFont="1" applyBorder="1" applyAlignment="1">
      <alignment horizontal="center"/>
    </xf>
    <xf numFmtId="3" fontId="25" fillId="0" borderId="19" xfId="23" applyNumberFormat="1" applyFont="1" applyBorder="1" applyAlignment="1">
      <alignment horizontal="center"/>
    </xf>
    <xf numFmtId="3" fontId="29" fillId="0" borderId="0" xfId="0" applyNumberFormat="1" applyFont="1" applyBorder="1" applyAlignment="1">
      <alignment horizontal="center" vertical="center"/>
    </xf>
    <xf numFmtId="166" fontId="25" fillId="0" borderId="19" xfId="23" applyNumberFormat="1" applyFont="1" applyBorder="1" applyAlignment="1">
      <alignment horizontal="center"/>
    </xf>
    <xf numFmtId="0" fontId="25" fillId="0" borderId="2" xfId="0" applyFont="1" applyBorder="1" applyAlignment="1">
      <alignment horizontal="center" vertical="center" wrapText="1"/>
    </xf>
    <xf numFmtId="0" fontId="33" fillId="0" borderId="0" xfId="0" applyFont="1"/>
    <xf numFmtId="166" fontId="25" fillId="0" borderId="29" xfId="23" applyNumberFormat="1" applyFont="1" applyBorder="1" applyAlignment="1">
      <alignment horizontal="center"/>
    </xf>
    <xf numFmtId="4" fontId="25" fillId="0" borderId="29" xfId="23" applyNumberFormat="1" applyFont="1" applyBorder="1" applyAlignment="1">
      <alignment horizontal="center"/>
    </xf>
    <xf numFmtId="4" fontId="25" fillId="0" borderId="20" xfId="23" applyNumberFormat="1" applyFont="1" applyBorder="1" applyAlignment="1">
      <alignment horizontal="center"/>
    </xf>
    <xf numFmtId="4" fontId="25" fillId="0" borderId="19" xfId="23" applyNumberFormat="1" applyFont="1" applyBorder="1" applyAlignment="1">
      <alignment horizontal="center"/>
    </xf>
    <xf numFmtId="3" fontId="19" fillId="0" borderId="29" xfId="0" applyNumberFormat="1" applyFont="1" applyBorder="1" applyAlignment="1">
      <alignment horizontal="center"/>
    </xf>
    <xf numFmtId="166" fontId="19" fillId="0" borderId="20" xfId="0" applyNumberFormat="1" applyFont="1" applyBorder="1" applyAlignment="1">
      <alignment horizontal="center"/>
    </xf>
    <xf numFmtId="3" fontId="19" fillId="0" borderId="19" xfId="0" applyNumberFormat="1" applyFont="1" applyBorder="1" applyAlignment="1">
      <alignment horizontal="center"/>
    </xf>
    <xf numFmtId="3" fontId="19" fillId="0" borderId="0" xfId="0" applyNumberFormat="1" applyFont="1" applyAlignment="1">
      <alignment horizontal="center"/>
    </xf>
    <xf numFmtId="166" fontId="19" fillId="0" borderId="0" xfId="0" applyNumberFormat="1" applyFont="1" applyAlignment="1">
      <alignment horizontal="center"/>
    </xf>
    <xf numFmtId="3" fontId="19" fillId="0" borderId="0" xfId="0" applyNumberFormat="1" applyFont="1" applyAlignment="1">
      <alignment horizontal="center" wrapText="1"/>
    </xf>
    <xf numFmtId="0" fontId="19" fillId="0" borderId="29" xfId="0" applyFont="1" applyBorder="1"/>
    <xf numFmtId="3" fontId="19" fillId="0" borderId="29" xfId="23" applyNumberFormat="1" applyFont="1" applyBorder="1" applyAlignment="1">
      <alignment horizontal="center"/>
    </xf>
    <xf numFmtId="3" fontId="19" fillId="0" borderId="20" xfId="23" applyNumberFormat="1" applyFont="1" applyBorder="1" applyAlignment="1">
      <alignment horizontal="center"/>
    </xf>
    <xf numFmtId="166" fontId="19" fillId="0" borderId="20" xfId="23" applyNumberFormat="1" applyFont="1" applyBorder="1" applyAlignment="1">
      <alignment horizontal="center"/>
    </xf>
    <xf numFmtId="3" fontId="19" fillId="0" borderId="19" xfId="23" applyNumberFormat="1" applyFont="1" applyBorder="1" applyAlignment="1">
      <alignment horizontal="center"/>
    </xf>
    <xf numFmtId="3" fontId="19" fillId="0" borderId="0" xfId="23" applyNumberFormat="1" applyFont="1" applyAlignment="1">
      <alignment horizontal="center"/>
    </xf>
    <xf numFmtId="3" fontId="19" fillId="0" borderId="0" xfId="0" applyNumberFormat="1" applyFont="1" applyBorder="1" applyAlignment="1">
      <alignment horizontal="center" vertical="center"/>
    </xf>
    <xf numFmtId="3" fontId="19" fillId="0" borderId="21" xfId="0" applyNumberFormat="1" applyFont="1" applyBorder="1" applyAlignment="1">
      <alignment horizontal="center" vertical="center"/>
    </xf>
    <xf numFmtId="4" fontId="19" fillId="0" borderId="0" xfId="0" applyNumberFormat="1" applyFont="1" applyBorder="1"/>
    <xf numFmtId="4" fontId="19" fillId="0" borderId="29" xfId="0" applyNumberFormat="1" applyFont="1" applyBorder="1" applyAlignment="1">
      <alignment horizontal="center" vertical="center"/>
    </xf>
    <xf numFmtId="4" fontId="19" fillId="0" borderId="20" xfId="0" applyNumberFormat="1" applyFont="1" applyBorder="1" applyAlignment="1">
      <alignment horizontal="center" vertical="center"/>
    </xf>
    <xf numFmtId="4" fontId="19" fillId="0" borderId="19" xfId="0" applyNumberFormat="1" applyFont="1" applyBorder="1" applyAlignment="1">
      <alignment horizontal="center" vertical="center"/>
    </xf>
    <xf numFmtId="4" fontId="19" fillId="0" borderId="0" xfId="0" applyNumberFormat="1" applyFont="1" applyAlignment="1">
      <alignment horizontal="center" vertical="center"/>
    </xf>
    <xf numFmtId="0" fontId="3" fillId="0" borderId="0" xfId="1" applyFont="1" applyBorder="1"/>
    <xf numFmtId="0" fontId="3" fillId="0" borderId="0" xfId="1" applyFont="1" applyFill="1"/>
    <xf numFmtId="0" fontId="3" fillId="0" borderId="0" xfId="1" applyFont="1" applyFill="1" applyBorder="1" applyAlignment="1">
      <alignment vertical="top"/>
    </xf>
    <xf numFmtId="0" fontId="3" fillId="0" borderId="0" xfId="1" applyFont="1" applyFill="1" applyBorder="1" applyAlignment="1">
      <alignment horizontal="left"/>
    </xf>
    <xf numFmtId="0" fontId="3" fillId="0" borderId="0" xfId="1" applyFont="1"/>
    <xf numFmtId="0" fontId="3" fillId="0" borderId="19" xfId="1" applyFont="1" applyBorder="1"/>
    <xf numFmtId="0" fontId="3" fillId="0" borderId="0" xfId="3" applyFont="1" applyFill="1" applyBorder="1" applyAlignment="1">
      <alignment horizontal="left"/>
    </xf>
    <xf numFmtId="0" fontId="3" fillId="0" borderId="0" xfId="1" applyFont="1" applyFill="1" applyBorder="1"/>
    <xf numFmtId="0" fontId="3" fillId="0" borderId="0" xfId="1" applyFont="1" applyFill="1" applyAlignment="1">
      <alignment horizontal="left"/>
    </xf>
    <xf numFmtId="0" fontId="21" fillId="0" borderId="0" xfId="0" applyFont="1" applyFill="1" applyBorder="1" applyAlignment="1">
      <alignment horizontal="center" wrapText="1"/>
    </xf>
    <xf numFmtId="0" fontId="21" fillId="0" borderId="16" xfId="0" applyFont="1" applyFill="1" applyBorder="1" applyAlignment="1">
      <alignment horizontal="left"/>
    </xf>
    <xf numFmtId="0" fontId="21" fillId="0" borderId="15" xfId="0" applyFont="1" applyFill="1" applyBorder="1" applyAlignment="1">
      <alignment horizontal="center"/>
    </xf>
    <xf numFmtId="0" fontId="21" fillId="0" borderId="13" xfId="0" applyFont="1" applyFill="1" applyBorder="1" applyAlignment="1">
      <alignment horizontal="center"/>
    </xf>
    <xf numFmtId="0" fontId="21" fillId="0" borderId="17" xfId="0" applyFont="1" applyFill="1" applyBorder="1" applyAlignment="1">
      <alignment horizontal="left"/>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9" xfId="0" applyFont="1" applyFill="1" applyBorder="1" applyAlignment="1">
      <alignment horizontal="left"/>
    </xf>
    <xf numFmtId="4" fontId="21" fillId="0" borderId="21" xfId="0" applyNumberFormat="1" applyFont="1" applyFill="1" applyBorder="1" applyAlignment="1">
      <alignment horizontal="center"/>
    </xf>
    <xf numFmtId="0" fontId="21" fillId="0" borderId="29" xfId="0" applyFont="1" applyFill="1" applyBorder="1" applyAlignment="1">
      <alignment horizontal="center"/>
    </xf>
    <xf numFmtId="4" fontId="19" fillId="0" borderId="15" xfId="0" applyNumberFormat="1" applyFont="1" applyBorder="1" applyAlignment="1">
      <alignment horizontal="center"/>
    </xf>
    <xf numFmtId="4" fontId="19" fillId="0" borderId="14" xfId="0" applyNumberFormat="1" applyFont="1" applyBorder="1" applyAlignment="1">
      <alignment horizontal="center"/>
    </xf>
    <xf numFmtId="4" fontId="19" fillId="0" borderId="13" xfId="0" applyNumberFormat="1" applyFont="1" applyBorder="1" applyAlignment="1">
      <alignment horizontal="center"/>
    </xf>
    <xf numFmtId="4" fontId="19" fillId="0" borderId="18" xfId="0" applyNumberFormat="1" applyFont="1" applyBorder="1" applyAlignment="1">
      <alignment horizontal="center"/>
    </xf>
    <xf numFmtId="4" fontId="19" fillId="0" borderId="0" xfId="0" applyNumberFormat="1" applyFont="1" applyBorder="1" applyAlignment="1">
      <alignment horizontal="center"/>
    </xf>
    <xf numFmtId="4" fontId="19" fillId="0" borderId="19" xfId="0" applyNumberFormat="1" applyFont="1" applyBorder="1" applyAlignment="1">
      <alignment horizontal="center"/>
    </xf>
    <xf numFmtId="4" fontId="19" fillId="0" borderId="21" xfId="0" applyNumberFormat="1" applyFont="1" applyBorder="1" applyAlignment="1">
      <alignment horizontal="center"/>
    </xf>
    <xf numFmtId="4" fontId="19" fillId="0" borderId="20" xfId="0" applyNumberFormat="1" applyFont="1" applyBorder="1" applyAlignment="1">
      <alignment horizontal="center"/>
    </xf>
    <xf numFmtId="4" fontId="19" fillId="0" borderId="29" xfId="0" applyNumberFormat="1" applyFont="1" applyBorder="1" applyAlignment="1">
      <alignment horizontal="center"/>
    </xf>
    <xf numFmtId="166"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5" fillId="0" borderId="0" xfId="0" applyFont="1" applyFill="1"/>
    <xf numFmtId="0" fontId="32" fillId="0" borderId="0" xfId="0" applyFont="1" applyFill="1"/>
    <xf numFmtId="0" fontId="33" fillId="0" borderId="0" xfId="0" applyFont="1" applyAlignment="1">
      <alignment horizontal="left" wrapText="1"/>
    </xf>
    <xf numFmtId="2" fontId="2" fillId="0" borderId="0" xfId="1" applyNumberFormat="1" applyFont="1" applyBorder="1"/>
    <xf numFmtId="4" fontId="2" fillId="0" borderId="0" xfId="1" applyNumberFormat="1" applyFont="1" applyBorder="1" applyAlignment="1">
      <alignment horizontal="right"/>
    </xf>
    <xf numFmtId="164" fontId="2" fillId="0" borderId="0" xfId="1" applyNumberFormat="1" applyFont="1" applyBorder="1"/>
    <xf numFmtId="164" fontId="2" fillId="0" borderId="10" xfId="1" applyNumberFormat="1" applyFont="1" applyFill="1" applyBorder="1" applyAlignment="1">
      <alignment horizontal="center" vertical="center"/>
    </xf>
    <xf numFmtId="164" fontId="2" fillId="0" borderId="12" xfId="1" applyNumberFormat="1" applyFont="1" applyFill="1" applyBorder="1" applyAlignment="1">
      <alignment horizontal="center" vertical="center" wrapText="1"/>
    </xf>
    <xf numFmtId="164" fontId="2" fillId="0" borderId="12"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166" fontId="2" fillId="0" borderId="15" xfId="1" applyNumberFormat="1" applyFont="1" applyFill="1" applyBorder="1" applyAlignment="1">
      <alignment horizontal="center" vertical="center"/>
    </xf>
    <xf numFmtId="166" fontId="2" fillId="0" borderId="14" xfId="1" applyNumberFormat="1" applyFont="1" applyFill="1" applyBorder="1" applyAlignment="1">
      <alignment horizontal="center" vertical="center"/>
    </xf>
    <xf numFmtId="166" fontId="2" fillId="0" borderId="13" xfId="1" applyNumberFormat="1" applyFont="1" applyFill="1" applyBorder="1" applyAlignment="1">
      <alignment horizontal="center" vertical="center"/>
    </xf>
    <xf numFmtId="166" fontId="2" fillId="0" borderId="18" xfId="1" applyNumberFormat="1" applyFont="1" applyFill="1" applyBorder="1" applyAlignment="1">
      <alignment horizontal="center" vertical="center"/>
    </xf>
    <xf numFmtId="166" fontId="2" fillId="0" borderId="0" xfId="1" applyNumberFormat="1" applyFont="1" applyFill="1" applyBorder="1" applyAlignment="1">
      <alignment horizontal="center" vertical="center"/>
    </xf>
    <xf numFmtId="166" fontId="2" fillId="0" borderId="19" xfId="1" applyNumberFormat="1" applyFont="1" applyFill="1" applyBorder="1" applyAlignment="1">
      <alignment horizontal="center" vertical="center"/>
    </xf>
    <xf numFmtId="166" fontId="2" fillId="0" borderId="21" xfId="1" applyNumberFormat="1" applyFont="1" applyFill="1" applyBorder="1" applyAlignment="1">
      <alignment horizontal="center" vertical="center"/>
    </xf>
    <xf numFmtId="166" fontId="2" fillId="0" borderId="20" xfId="1" applyNumberFormat="1" applyFont="1" applyFill="1" applyBorder="1" applyAlignment="1">
      <alignment horizontal="center" vertical="center"/>
    </xf>
    <xf numFmtId="166" fontId="2" fillId="0" borderId="29" xfId="1" applyNumberFormat="1" applyFont="1" applyFill="1" applyBorder="1" applyAlignment="1">
      <alignment horizontal="center" vertical="center"/>
    </xf>
    <xf numFmtId="0" fontId="2" fillId="0" borderId="17" xfId="1" applyFont="1" applyFill="1" applyBorder="1" applyAlignment="1">
      <alignment vertical="center" wrapText="1"/>
    </xf>
    <xf numFmtId="0" fontId="34" fillId="0" borderId="0" xfId="1" applyFont="1" applyFill="1" applyBorder="1" applyAlignment="1">
      <alignment wrapText="1"/>
    </xf>
    <xf numFmtId="0" fontId="2" fillId="0" borderId="11" xfId="1" applyFont="1" applyFill="1" applyBorder="1" applyAlignment="1">
      <alignment horizontal="center" vertical="center" wrapText="1"/>
    </xf>
    <xf numFmtId="166" fontId="2" fillId="0" borderId="18" xfId="1" applyNumberFormat="1" applyFont="1" applyFill="1" applyBorder="1" applyAlignment="1">
      <alignment horizontal="center" vertical="center" wrapText="1"/>
    </xf>
    <xf numFmtId="166" fontId="2" fillId="0" borderId="0" xfId="1" applyNumberFormat="1" applyFont="1" applyFill="1" applyBorder="1" applyAlignment="1">
      <alignment horizontal="center" vertical="center" wrapText="1"/>
    </xf>
    <xf numFmtId="166" fontId="2" fillId="0" borderId="14" xfId="1" applyNumberFormat="1"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66" fontId="2" fillId="0" borderId="15" xfId="1" applyNumberFormat="1" applyFont="1" applyFill="1" applyBorder="1" applyAlignment="1">
      <alignment horizontal="center" vertical="center" wrapText="1"/>
    </xf>
    <xf numFmtId="166" fontId="2" fillId="0" borderId="19" xfId="1" applyNumberFormat="1" applyFont="1" applyFill="1" applyBorder="1" applyAlignment="1">
      <alignment horizontal="center" vertical="center" wrapText="1"/>
    </xf>
    <xf numFmtId="166" fontId="2" fillId="0" borderId="21" xfId="1" applyNumberFormat="1" applyFont="1" applyFill="1" applyBorder="1" applyAlignment="1">
      <alignment horizontal="center" vertical="center" wrapText="1"/>
    </xf>
    <xf numFmtId="166" fontId="2" fillId="0" borderId="20" xfId="1" applyNumberFormat="1" applyFont="1" applyFill="1" applyBorder="1" applyAlignment="1">
      <alignment horizontal="center" vertical="center" wrapText="1"/>
    </xf>
    <xf numFmtId="166" fontId="2" fillId="0" borderId="29" xfId="1" applyNumberFormat="1" applyFont="1" applyFill="1" applyBorder="1" applyAlignment="1">
      <alignment horizontal="center" vertical="center" wrapText="1"/>
    </xf>
    <xf numFmtId="0" fontId="15" fillId="0" borderId="0" xfId="1" applyFont="1" applyAlignment="1">
      <alignment horizontal="left" wrapText="1"/>
    </xf>
    <xf numFmtId="0" fontId="15" fillId="0" borderId="0" xfId="1" applyFont="1" applyFill="1" applyAlignment="1">
      <alignment wrapText="1"/>
    </xf>
    <xf numFmtId="0" fontId="15" fillId="0" borderId="0" xfId="22" applyFont="1" applyFill="1" applyAlignment="1">
      <alignment vertical="center" wrapText="1"/>
    </xf>
    <xf numFmtId="0" fontId="15" fillId="0" borderId="0" xfId="1" applyFont="1" applyAlignment="1">
      <alignment wrapText="1"/>
    </xf>
    <xf numFmtId="0" fontId="2" fillId="0" borderId="29" xfId="1" applyNumberFormat="1" applyFont="1" applyFill="1" applyBorder="1" applyAlignment="1">
      <alignment horizontal="center" vertical="center"/>
    </xf>
    <xf numFmtId="0" fontId="2" fillId="0" borderId="0" xfId="1" applyFont="1" applyFill="1"/>
    <xf numFmtId="0" fontId="2" fillId="0" borderId="2" xfId="1" applyFont="1" applyBorder="1" applyAlignment="1">
      <alignment horizontal="center" vertical="center"/>
    </xf>
    <xf numFmtId="0" fontId="2" fillId="0" borderId="2" xfId="1" applyFont="1" applyBorder="1" applyAlignment="1">
      <alignment horizontal="center"/>
    </xf>
    <xf numFmtId="164" fontId="2" fillId="0" borderId="16" xfId="1" applyNumberFormat="1" applyFont="1" applyFill="1" applyBorder="1" applyAlignment="1">
      <alignment horizontal="center" vertical="center"/>
    </xf>
    <xf numFmtId="164" fontId="2" fillId="0" borderId="17" xfId="1" applyNumberFormat="1" applyFont="1" applyFill="1" applyBorder="1" applyAlignment="1">
      <alignment horizontal="center" vertical="center"/>
    </xf>
    <xf numFmtId="164" fontId="2" fillId="0" borderId="9" xfId="1" applyNumberFormat="1" applyFont="1" applyFill="1" applyBorder="1" applyAlignment="1">
      <alignment horizontal="center" vertical="center"/>
    </xf>
    <xf numFmtId="4" fontId="2" fillId="0" borderId="19" xfId="1" applyNumberFormat="1" applyFont="1" applyFill="1" applyBorder="1" applyAlignment="1">
      <alignment horizontal="center" vertical="center"/>
    </xf>
    <xf numFmtId="4" fontId="2" fillId="0" borderId="29" xfId="1" applyNumberFormat="1" applyFont="1" applyFill="1" applyBorder="1" applyAlignment="1">
      <alignment horizontal="center" vertical="center"/>
    </xf>
    <xf numFmtId="4" fontId="2" fillId="0" borderId="16" xfId="1" applyNumberFormat="1" applyFont="1" applyFill="1" applyBorder="1" applyAlignment="1">
      <alignment horizontal="center" vertical="center"/>
    </xf>
    <xf numFmtId="4" fontId="2" fillId="0" borderId="14" xfId="1" applyNumberFormat="1" applyFont="1" applyFill="1" applyBorder="1" applyAlignment="1">
      <alignment horizontal="center" vertical="center"/>
    </xf>
    <xf numFmtId="4" fontId="2" fillId="0" borderId="15" xfId="1" applyNumberFormat="1" applyFont="1" applyFill="1" applyBorder="1" applyAlignment="1">
      <alignment horizontal="center" vertical="center"/>
    </xf>
    <xf numFmtId="4" fontId="2" fillId="0" borderId="13" xfId="1" applyNumberFormat="1" applyFont="1" applyFill="1" applyBorder="1" applyAlignment="1">
      <alignment horizontal="center" vertical="center"/>
    </xf>
    <xf numFmtId="4" fontId="2" fillId="0" borderId="17" xfId="1" applyNumberFormat="1" applyFont="1" applyFill="1" applyBorder="1" applyAlignment="1">
      <alignment horizontal="center" vertical="center"/>
    </xf>
    <xf numFmtId="4" fontId="2" fillId="0" borderId="0" xfId="1" applyNumberFormat="1" applyFont="1" applyFill="1" applyBorder="1" applyAlignment="1">
      <alignment horizontal="center" vertical="center"/>
    </xf>
    <xf numFmtId="4" fontId="2" fillId="0" borderId="18" xfId="1" applyNumberFormat="1" applyFont="1" applyFill="1" applyBorder="1" applyAlignment="1">
      <alignment horizontal="center" vertical="center"/>
    </xf>
    <xf numFmtId="4" fontId="2" fillId="0" borderId="9" xfId="1" applyNumberFormat="1" applyFont="1" applyFill="1" applyBorder="1" applyAlignment="1">
      <alignment horizontal="center" vertical="center"/>
    </xf>
    <xf numFmtId="4" fontId="2" fillId="0" borderId="20" xfId="1" applyNumberFormat="1" applyFont="1" applyFill="1" applyBorder="1" applyAlignment="1">
      <alignment horizontal="center" vertical="center"/>
    </xf>
    <xf numFmtId="4" fontId="2" fillId="0" borderId="21" xfId="1" applyNumberFormat="1" applyFont="1" applyFill="1" applyBorder="1" applyAlignment="1">
      <alignment horizontal="center" vertical="center"/>
    </xf>
    <xf numFmtId="4" fontId="5" fillId="0" borderId="0" xfId="1" applyNumberFormat="1" applyFont="1" applyBorder="1"/>
    <xf numFmtId="4" fontId="2" fillId="0" borderId="15" xfId="1" applyNumberFormat="1" applyFont="1" applyBorder="1" applyAlignment="1">
      <alignment horizontal="center"/>
    </xf>
    <xf numFmtId="4" fontId="2" fillId="0" borderId="14" xfId="1" applyNumberFormat="1" applyFont="1" applyBorder="1" applyAlignment="1">
      <alignment horizontal="center"/>
    </xf>
    <xf numFmtId="4" fontId="2" fillId="0" borderId="13" xfId="1" applyNumberFormat="1" applyFont="1" applyBorder="1" applyAlignment="1">
      <alignment horizontal="center"/>
    </xf>
    <xf numFmtId="4" fontId="2" fillId="0" borderId="18" xfId="1" applyNumberFormat="1" applyFont="1" applyBorder="1" applyAlignment="1">
      <alignment horizontal="center"/>
    </xf>
    <xf numFmtId="4" fontId="2" fillId="0" borderId="19" xfId="1" applyNumberFormat="1" applyFont="1" applyBorder="1" applyAlignment="1">
      <alignment horizontal="center"/>
    </xf>
    <xf numFmtId="4" fontId="2" fillId="0" borderId="21" xfId="1" applyNumberFormat="1" applyFont="1" applyBorder="1" applyAlignment="1">
      <alignment horizontal="center"/>
    </xf>
    <xf numFmtId="4" fontId="2" fillId="0" borderId="20" xfId="1" applyNumberFormat="1" applyFont="1" applyBorder="1" applyAlignment="1">
      <alignment horizontal="center"/>
    </xf>
    <xf numFmtId="4" fontId="2" fillId="0" borderId="29" xfId="1" applyNumberFormat="1" applyFont="1" applyBorder="1" applyAlignment="1">
      <alignment horizontal="center"/>
    </xf>
    <xf numFmtId="4" fontId="2" fillId="0" borderId="16" xfId="1" applyNumberFormat="1" applyFont="1" applyBorder="1" applyAlignment="1">
      <alignment horizontal="center"/>
    </xf>
    <xf numFmtId="4" fontId="2" fillId="0" borderId="17" xfId="1" applyNumberFormat="1" applyFont="1" applyBorder="1" applyAlignment="1">
      <alignment horizontal="center"/>
    </xf>
    <xf numFmtId="4" fontId="2" fillId="0" borderId="9" xfId="1" applyNumberFormat="1" applyFont="1" applyBorder="1" applyAlignment="1">
      <alignment horizontal="center"/>
    </xf>
    <xf numFmtId="166" fontId="2" fillId="0" borderId="17" xfId="1" applyNumberFormat="1" applyFont="1" applyFill="1" applyBorder="1" applyAlignment="1">
      <alignment horizontal="center" vertical="center"/>
    </xf>
    <xf numFmtId="166" fontId="2" fillId="0" borderId="9" xfId="1" applyNumberFormat="1" applyFont="1" applyFill="1" applyBorder="1" applyAlignment="1">
      <alignment horizontal="center" vertical="center"/>
    </xf>
    <xf numFmtId="3" fontId="2" fillId="0" borderId="15" xfId="1" applyNumberFormat="1" applyFont="1" applyFill="1" applyBorder="1" applyAlignment="1">
      <alignment horizontal="center" vertical="center"/>
    </xf>
    <xf numFmtId="3" fontId="2" fillId="0" borderId="14" xfId="1" applyNumberFormat="1" applyFont="1" applyFill="1" applyBorder="1" applyAlignment="1">
      <alignment horizontal="center" vertical="center"/>
    </xf>
    <xf numFmtId="3" fontId="2" fillId="0" borderId="19" xfId="1" applyNumberFormat="1" applyFont="1" applyFill="1" applyBorder="1" applyAlignment="1">
      <alignment horizontal="center" vertical="center"/>
    </xf>
    <xf numFmtId="3" fontId="2" fillId="0" borderId="16" xfId="1" applyNumberFormat="1" applyFont="1" applyFill="1" applyBorder="1" applyAlignment="1">
      <alignment horizontal="center" vertical="center"/>
    </xf>
    <xf numFmtId="3" fontId="2" fillId="0" borderId="13" xfId="1" applyNumberFormat="1" applyFont="1" applyFill="1" applyBorder="1" applyAlignment="1">
      <alignment horizontal="center" vertical="center"/>
    </xf>
    <xf numFmtId="3" fontId="2" fillId="0" borderId="17" xfId="1" applyNumberFormat="1" applyFont="1" applyFill="1" applyBorder="1" applyAlignment="1">
      <alignment horizontal="center" vertical="center"/>
    </xf>
    <xf numFmtId="3" fontId="2" fillId="0" borderId="21" xfId="1" applyNumberFormat="1" applyFont="1" applyFill="1" applyBorder="1" applyAlignment="1">
      <alignment horizontal="center" vertical="center"/>
    </xf>
    <xf numFmtId="3" fontId="2" fillId="0" borderId="20" xfId="1" applyNumberFormat="1" applyFont="1" applyFill="1" applyBorder="1" applyAlignment="1">
      <alignment horizontal="center" vertical="center"/>
    </xf>
    <xf numFmtId="3" fontId="2" fillId="0" borderId="29" xfId="1" applyNumberFormat="1" applyFont="1" applyFill="1" applyBorder="1" applyAlignment="1">
      <alignment horizontal="center" vertical="center"/>
    </xf>
    <xf numFmtId="3" fontId="2" fillId="0" borderId="9" xfId="1" applyNumberFormat="1" applyFont="1" applyFill="1" applyBorder="1" applyAlignment="1">
      <alignment horizontal="center" vertical="center"/>
    </xf>
    <xf numFmtId="3" fontId="9" fillId="0" borderId="0" xfId="1" applyNumberFormat="1" applyFont="1" applyBorder="1" applyAlignment="1">
      <alignment horizontal="center" vertical="center"/>
    </xf>
    <xf numFmtId="3" fontId="2" fillId="0" borderId="15" xfId="1" applyNumberFormat="1" applyFont="1" applyBorder="1" applyAlignment="1">
      <alignment horizontal="center"/>
    </xf>
    <xf numFmtId="3" fontId="2" fillId="0" borderId="14" xfId="1" applyNumberFormat="1" applyFont="1" applyBorder="1" applyAlignment="1">
      <alignment horizontal="center"/>
    </xf>
    <xf numFmtId="3" fontId="2" fillId="0" borderId="13" xfId="1" applyNumberFormat="1" applyFont="1" applyBorder="1" applyAlignment="1">
      <alignment horizontal="center"/>
    </xf>
    <xf numFmtId="4" fontId="2" fillId="0" borderId="0" xfId="1" applyNumberFormat="1" applyFont="1" applyFill="1" applyBorder="1" applyAlignment="1">
      <alignment horizontal="center"/>
    </xf>
    <xf numFmtId="4" fontId="2" fillId="0" borderId="19" xfId="1" applyNumberFormat="1" applyFont="1" applyFill="1" applyBorder="1" applyAlignment="1">
      <alignment horizontal="center"/>
    </xf>
    <xf numFmtId="170" fontId="2" fillId="0" borderId="15" xfId="23" applyNumberFormat="1" applyFont="1" applyFill="1" applyBorder="1" applyAlignment="1">
      <alignment horizontal="center"/>
    </xf>
    <xf numFmtId="170" fontId="2" fillId="0" borderId="14" xfId="23" applyNumberFormat="1" applyFont="1" applyFill="1" applyBorder="1" applyAlignment="1">
      <alignment horizontal="center"/>
    </xf>
    <xf numFmtId="170" fontId="2" fillId="0" borderId="13" xfId="23" applyNumberFormat="1" applyFont="1" applyFill="1" applyBorder="1" applyAlignment="1">
      <alignment horizontal="center"/>
    </xf>
    <xf numFmtId="170" fontId="2" fillId="0" borderId="18" xfId="23" applyNumberFormat="1" applyFont="1" applyFill="1" applyBorder="1" applyAlignment="1">
      <alignment horizontal="center"/>
    </xf>
    <xf numFmtId="170" fontId="2" fillId="0" borderId="0" xfId="23" applyNumberFormat="1" applyFont="1" applyFill="1" applyBorder="1" applyAlignment="1">
      <alignment horizontal="center"/>
    </xf>
    <xf numFmtId="170" fontId="2" fillId="0" borderId="19" xfId="23" applyNumberFormat="1" applyFont="1" applyFill="1" applyBorder="1" applyAlignment="1">
      <alignment horizontal="center"/>
    </xf>
    <xf numFmtId="170" fontId="2" fillId="0" borderId="21" xfId="23" applyNumberFormat="1" applyFont="1" applyFill="1" applyBorder="1" applyAlignment="1">
      <alignment horizontal="center"/>
    </xf>
    <xf numFmtId="170" fontId="2" fillId="0" borderId="20" xfId="23" applyNumberFormat="1" applyFont="1" applyFill="1" applyBorder="1" applyAlignment="1">
      <alignment horizontal="center"/>
    </xf>
    <xf numFmtId="170" fontId="2" fillId="0" borderId="29" xfId="23" applyNumberFormat="1" applyFont="1" applyFill="1" applyBorder="1" applyAlignment="1">
      <alignment horizontal="center"/>
    </xf>
    <xf numFmtId="166" fontId="2" fillId="0" borderId="15" xfId="1" applyNumberFormat="1" applyFont="1" applyFill="1" applyBorder="1" applyAlignment="1">
      <alignment horizontal="center"/>
    </xf>
    <xf numFmtId="166" fontId="2" fillId="0" borderId="14" xfId="1" applyNumberFormat="1" applyFont="1" applyFill="1" applyBorder="1" applyAlignment="1">
      <alignment horizontal="center"/>
    </xf>
    <xf numFmtId="166" fontId="2" fillId="0" borderId="13" xfId="1" applyNumberFormat="1" applyFont="1" applyFill="1" applyBorder="1" applyAlignment="1">
      <alignment horizontal="center"/>
    </xf>
    <xf numFmtId="166" fontId="2" fillId="0" borderId="18" xfId="1" applyNumberFormat="1" applyFont="1" applyFill="1" applyBorder="1" applyAlignment="1">
      <alignment horizontal="center"/>
    </xf>
    <xf numFmtId="166" fontId="2" fillId="0" borderId="0" xfId="1" applyNumberFormat="1" applyFont="1" applyFill="1" applyBorder="1" applyAlignment="1">
      <alignment horizontal="center"/>
    </xf>
    <xf numFmtId="166" fontId="2" fillId="0" borderId="19" xfId="1" applyNumberFormat="1" applyFont="1" applyFill="1" applyBorder="1" applyAlignment="1">
      <alignment horizontal="center"/>
    </xf>
    <xf numFmtId="166" fontId="2" fillId="0" borderId="21" xfId="1" applyNumberFormat="1" applyFont="1" applyFill="1" applyBorder="1" applyAlignment="1">
      <alignment horizontal="center"/>
    </xf>
    <xf numFmtId="166" fontId="2" fillId="0" borderId="20" xfId="1" applyNumberFormat="1" applyFont="1" applyFill="1" applyBorder="1" applyAlignment="1">
      <alignment horizontal="center"/>
    </xf>
    <xf numFmtId="166" fontId="2" fillId="0" borderId="29" xfId="1" applyNumberFormat="1" applyFont="1" applyFill="1" applyBorder="1" applyAlignment="1">
      <alignment horizontal="center"/>
    </xf>
    <xf numFmtId="164" fontId="2" fillId="0" borderId="10" xfId="1" applyNumberFormat="1" applyFont="1" applyFill="1" applyBorder="1" applyAlignment="1">
      <alignment vertical="center"/>
    </xf>
    <xf numFmtId="3" fontId="2" fillId="0" borderId="2" xfId="1" applyNumberFormat="1" applyFont="1" applyBorder="1" applyAlignment="1">
      <alignment horizontal="center" vertical="center"/>
    </xf>
    <xf numFmtId="4" fontId="2" fillId="0" borderId="15" xfId="1" applyNumberFormat="1" applyFont="1" applyFill="1" applyBorder="1" applyAlignment="1">
      <alignment horizontal="center"/>
    </xf>
    <xf numFmtId="4" fontId="2" fillId="0" borderId="14" xfId="1" applyNumberFormat="1" applyFont="1" applyFill="1" applyBorder="1" applyAlignment="1">
      <alignment horizontal="center"/>
    </xf>
    <xf numFmtId="4" fontId="2" fillId="0" borderId="13" xfId="1" applyNumberFormat="1" applyFont="1" applyFill="1" applyBorder="1" applyAlignment="1">
      <alignment horizontal="center"/>
    </xf>
    <xf numFmtId="4" fontId="2" fillId="0" borderId="16" xfId="1" applyNumberFormat="1" applyFont="1" applyFill="1" applyBorder="1" applyAlignment="1">
      <alignment horizontal="center"/>
    </xf>
    <xf numFmtId="4" fontId="2" fillId="0" borderId="18" xfId="1" applyNumberFormat="1" applyFont="1" applyFill="1" applyBorder="1" applyAlignment="1">
      <alignment horizontal="center"/>
    </xf>
    <xf numFmtId="4" fontId="2" fillId="0" borderId="17" xfId="1" applyNumberFormat="1" applyFont="1" applyFill="1" applyBorder="1" applyAlignment="1">
      <alignment horizontal="center"/>
    </xf>
    <xf numFmtId="4" fontId="2" fillId="0" borderId="21" xfId="1" applyNumberFormat="1" applyFont="1" applyFill="1" applyBorder="1" applyAlignment="1">
      <alignment horizontal="center"/>
    </xf>
    <xf numFmtId="4" fontId="2" fillId="0" borderId="20" xfId="1" applyNumberFormat="1" applyFont="1" applyFill="1" applyBorder="1" applyAlignment="1">
      <alignment horizontal="center"/>
    </xf>
    <xf numFmtId="4" fontId="2" fillId="0" borderId="29" xfId="1" applyNumberFormat="1" applyFont="1" applyFill="1" applyBorder="1" applyAlignment="1">
      <alignment horizontal="center"/>
    </xf>
    <xf numFmtId="4" fontId="2" fillId="0" borderId="9" xfId="1" applyNumberFormat="1" applyFont="1" applyFill="1" applyBorder="1" applyAlignment="1">
      <alignment horizontal="center"/>
    </xf>
    <xf numFmtId="164" fontId="2" fillId="0" borderId="20" xfId="1" applyNumberFormat="1" applyFont="1" applyFill="1" applyBorder="1" applyAlignment="1">
      <alignment horizontal="left" vertical="center"/>
    </xf>
    <xf numFmtId="164" fontId="2" fillId="0" borderId="15" xfId="1" applyNumberFormat="1" applyFont="1" applyFill="1" applyBorder="1" applyAlignment="1">
      <alignment horizontal="left" vertical="center"/>
    </xf>
    <xf numFmtId="164" fontId="2" fillId="0" borderId="18" xfId="1" applyNumberFormat="1" applyFont="1" applyFill="1" applyBorder="1" applyAlignment="1">
      <alignment horizontal="left" vertical="center"/>
    </xf>
    <xf numFmtId="164" fontId="2" fillId="0" borderId="18" xfId="1" applyNumberFormat="1" applyFont="1" applyFill="1" applyBorder="1" applyAlignment="1">
      <alignment horizontal="left" vertical="center" wrapText="1"/>
    </xf>
    <xf numFmtId="164" fontId="2" fillId="0" borderId="21" xfId="1" applyNumberFormat="1" applyFont="1" applyFill="1" applyBorder="1" applyAlignment="1">
      <alignment horizontal="left" vertical="center"/>
    </xf>
    <xf numFmtId="0" fontId="37" fillId="0" borderId="0" xfId="1" applyFont="1"/>
    <xf numFmtId="0" fontId="37" fillId="0" borderId="0" xfId="1" applyFont="1" applyFill="1" applyBorder="1"/>
    <xf numFmtId="0" fontId="37" fillId="0" borderId="0" xfId="1" applyFont="1" applyAlignment="1">
      <alignment horizontal="center"/>
    </xf>
    <xf numFmtId="0" fontId="18" fillId="0" borderId="19" xfId="1" applyFont="1" applyFill="1" applyBorder="1" applyAlignment="1">
      <alignment horizontal="center"/>
    </xf>
    <xf numFmtId="0" fontId="2" fillId="0" borderId="16" xfId="1" applyFill="1" applyBorder="1" applyAlignment="1">
      <alignment horizontal="center" vertical="center" wrapText="1"/>
    </xf>
    <xf numFmtId="0" fontId="2" fillId="0" borderId="17" xfId="1" applyFont="1" applyFill="1" applyBorder="1" applyAlignment="1">
      <alignment horizontal="left" vertical="center" wrapText="1"/>
    </xf>
    <xf numFmtId="0" fontId="3" fillId="0" borderId="0" xfId="1" applyFont="1" applyAlignment="1">
      <alignment wrapText="1"/>
    </xf>
    <xf numFmtId="0" fontId="2" fillId="0" borderId="16" xfId="1" applyFont="1" applyFill="1" applyBorder="1" applyAlignment="1">
      <alignment horizontal="center" vertical="center"/>
    </xf>
    <xf numFmtId="164" fontId="9" fillId="0" borderId="0" xfId="1" applyNumberFormat="1" applyFont="1" applyFill="1" applyBorder="1"/>
    <xf numFmtId="164" fontId="2" fillId="0" borderId="16" xfId="1" applyNumberFormat="1" applyFont="1" applyFill="1" applyBorder="1" applyAlignment="1">
      <alignment horizontal="center" vertical="center" wrapText="1"/>
    </xf>
    <xf numFmtId="164" fontId="2" fillId="0" borderId="17" xfId="1" applyNumberFormat="1" applyFont="1" applyFill="1" applyBorder="1" applyAlignment="1">
      <alignment horizontal="center" vertical="center" wrapText="1"/>
    </xf>
    <xf numFmtId="164" fontId="2" fillId="0" borderId="9" xfId="1" applyNumberFormat="1" applyFont="1" applyFill="1" applyBorder="1" applyAlignment="1">
      <alignment horizontal="center" vertical="center" wrapText="1"/>
    </xf>
    <xf numFmtId="0" fontId="2" fillId="0" borderId="16" xfId="1" applyFont="1" applyFill="1" applyBorder="1" applyAlignment="1">
      <alignment horizontal="left" vertical="center" wrapText="1"/>
    </xf>
    <xf numFmtId="0" fontId="2" fillId="0" borderId="17" xfId="1" applyFont="1" applyFill="1" applyBorder="1" applyAlignment="1">
      <alignment horizontal="left" vertical="center"/>
    </xf>
    <xf numFmtId="0" fontId="2" fillId="0" borderId="9" xfId="1" applyFont="1" applyFill="1" applyBorder="1" applyAlignment="1">
      <alignment horizontal="left" vertical="center" wrapText="1"/>
    </xf>
    <xf numFmtId="166" fontId="2" fillId="0" borderId="16" xfId="1" applyNumberFormat="1" applyFont="1" applyFill="1" applyBorder="1" applyAlignment="1">
      <alignment horizontal="center" vertical="center" wrapText="1"/>
    </xf>
    <xf numFmtId="166" fontId="2" fillId="0" borderId="17" xfId="1" applyNumberFormat="1" applyFont="1" applyFill="1" applyBorder="1" applyAlignment="1">
      <alignment horizontal="center" vertical="center" wrapText="1"/>
    </xf>
    <xf numFmtId="0" fontId="2" fillId="0" borderId="9" xfId="1" applyFont="1" applyFill="1" applyBorder="1" applyAlignment="1">
      <alignment horizontal="left" wrapText="1"/>
    </xf>
    <xf numFmtId="166" fontId="2" fillId="0" borderId="9"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wrapText="1"/>
    </xf>
    <xf numFmtId="0" fontId="2" fillId="0" borderId="17" xfId="1" applyNumberFormat="1" applyFont="1" applyFill="1" applyBorder="1" applyAlignment="1">
      <alignment horizontal="center" vertical="center" wrapText="1"/>
    </xf>
    <xf numFmtId="0" fontId="2" fillId="0" borderId="9" xfId="1" applyNumberFormat="1" applyFont="1" applyFill="1" applyBorder="1" applyAlignment="1">
      <alignment horizontal="center" vertical="center" wrapText="1"/>
    </xf>
    <xf numFmtId="0" fontId="5" fillId="0" borderId="0" xfId="1" applyFont="1" applyAlignment="1">
      <alignment horizontal="center" vertical="center"/>
    </xf>
    <xf numFmtId="0" fontId="2" fillId="0" borderId="0" xfId="19" applyFont="1" applyAlignment="1">
      <alignment vertical="center"/>
    </xf>
    <xf numFmtId="1" fontId="2" fillId="0" borderId="2" xfId="0" applyNumberFormat="1" applyFont="1" applyBorder="1" applyAlignment="1">
      <alignment horizontal="center" vertical="center" wrapText="1"/>
    </xf>
    <xf numFmtId="2" fontId="2" fillId="0" borderId="2" xfId="0" applyNumberFormat="1" applyFont="1" applyBorder="1" applyAlignment="1">
      <alignment horizontal="center" vertical="center" wrapText="1"/>
    </xf>
    <xf numFmtId="0" fontId="2" fillId="0" borderId="0" xfId="1" applyFont="1" applyFill="1" applyBorder="1" applyAlignment="1">
      <alignment horizontal="center"/>
    </xf>
    <xf numFmtId="0" fontId="18" fillId="0" borderId="2" xfId="1" applyFont="1" applyFill="1" applyBorder="1" applyAlignment="1">
      <alignment horizontal="center" vertical="center" wrapText="1"/>
    </xf>
    <xf numFmtId="0" fontId="2" fillId="0" borderId="0" xfId="1" applyFont="1" applyFill="1"/>
    <xf numFmtId="0" fontId="2" fillId="0" borderId="19" xfId="1" applyFont="1" applyFill="1" applyBorder="1" applyAlignment="1">
      <alignment horizontal="center" vertical="center" wrapText="1"/>
    </xf>
    <xf numFmtId="3" fontId="25" fillId="0" borderId="18" xfId="23" applyNumberFormat="1" applyFont="1" applyBorder="1" applyAlignment="1">
      <alignment horizontal="center"/>
    </xf>
    <xf numFmtId="3" fontId="25" fillId="0" borderId="0" xfId="23" applyNumberFormat="1" applyFont="1" applyBorder="1" applyAlignment="1">
      <alignment horizontal="center"/>
    </xf>
    <xf numFmtId="166" fontId="25" fillId="0" borderId="0" xfId="23" applyNumberFormat="1" applyFont="1" applyBorder="1" applyAlignment="1">
      <alignment horizontal="center"/>
    </xf>
    <xf numFmtId="3" fontId="25" fillId="0" borderId="21" xfId="23" applyNumberFormat="1" applyFont="1" applyBorder="1" applyAlignment="1">
      <alignment horizontal="center"/>
    </xf>
    <xf numFmtId="166" fontId="25" fillId="0" borderId="18" xfId="23" applyNumberFormat="1" applyFont="1" applyBorder="1" applyAlignment="1">
      <alignment horizontal="center"/>
    </xf>
    <xf numFmtId="166" fontId="25" fillId="0" borderId="13" xfId="23" applyNumberFormat="1" applyFont="1" applyBorder="1" applyAlignment="1">
      <alignment horizontal="center"/>
    </xf>
    <xf numFmtId="166" fontId="25" fillId="0" borderId="21" xfId="23" applyNumberFormat="1" applyFont="1" applyBorder="1" applyAlignment="1">
      <alignment horizontal="center"/>
    </xf>
    <xf numFmtId="0" fontId="32" fillId="0" borderId="0" xfId="0" applyFont="1" applyBorder="1" applyAlignment="1">
      <alignment horizontal="center"/>
    </xf>
    <xf numFmtId="0" fontId="25" fillId="0" borderId="0" xfId="0" applyFont="1" applyBorder="1" applyAlignment="1">
      <alignment horizontal="center" vertical="center" wrapText="1"/>
    </xf>
    <xf numFmtId="4" fontId="25" fillId="0" borderId="0" xfId="23" applyNumberFormat="1" applyFont="1" applyBorder="1" applyAlignment="1">
      <alignment horizontal="center"/>
    </xf>
    <xf numFmtId="4" fontId="25" fillId="0" borderId="21" xfId="23" applyNumberFormat="1" applyFont="1" applyBorder="1" applyAlignment="1">
      <alignment horizontal="center"/>
    </xf>
    <xf numFmtId="0" fontId="25" fillId="0" borderId="12" xfId="0" applyFont="1" applyBorder="1" applyAlignment="1">
      <alignment horizontal="center" vertical="center" wrapText="1"/>
    </xf>
    <xf numFmtId="1" fontId="0" fillId="0" borderId="14" xfId="0" applyNumberFormat="1" applyBorder="1" applyAlignment="1">
      <alignment horizontal="center"/>
    </xf>
    <xf numFmtId="1" fontId="0" fillId="0" borderId="0" xfId="0" applyNumberFormat="1" applyBorder="1" applyAlignment="1">
      <alignment horizontal="center"/>
    </xf>
    <xf numFmtId="1" fontId="0" fillId="0" borderId="20" xfId="0" applyNumberFormat="1" applyBorder="1" applyAlignment="1">
      <alignment horizontal="center"/>
    </xf>
    <xf numFmtId="0" fontId="2" fillId="0" borderId="0" xfId="1" applyFont="1" applyFill="1" applyAlignment="1">
      <alignment vertical="center"/>
    </xf>
    <xf numFmtId="3" fontId="9" fillId="0" borderId="15" xfId="1" applyNumberFormat="1" applyFont="1" applyFill="1" applyBorder="1" applyAlignment="1">
      <alignment horizontal="center" vertical="center"/>
    </xf>
    <xf numFmtId="3" fontId="9" fillId="0" borderId="14" xfId="1" applyNumberFormat="1" applyFont="1" applyFill="1" applyBorder="1" applyAlignment="1">
      <alignment horizontal="center" vertical="center"/>
    </xf>
    <xf numFmtId="3" fontId="9" fillId="0" borderId="13" xfId="1" applyNumberFormat="1" applyFont="1" applyFill="1" applyBorder="1" applyAlignment="1">
      <alignment horizontal="center" vertical="center"/>
    </xf>
    <xf numFmtId="3" fontId="9" fillId="0" borderId="18" xfId="1" applyNumberFormat="1" applyFont="1" applyFill="1" applyBorder="1" applyAlignment="1">
      <alignment horizontal="center" vertical="center"/>
    </xf>
    <xf numFmtId="3" fontId="9" fillId="0" borderId="0" xfId="1" applyNumberFormat="1" applyFont="1" applyFill="1" applyBorder="1" applyAlignment="1">
      <alignment horizontal="center" vertical="center"/>
    </xf>
    <xf numFmtId="3" fontId="9" fillId="0" borderId="19" xfId="1" applyNumberFormat="1" applyFont="1" applyFill="1" applyBorder="1" applyAlignment="1">
      <alignment horizontal="center" vertical="center"/>
    </xf>
    <xf numFmtId="3" fontId="9" fillId="0" borderId="21" xfId="1" applyNumberFormat="1" applyFont="1" applyFill="1" applyBorder="1" applyAlignment="1">
      <alignment horizontal="center" vertical="center"/>
    </xf>
    <xf numFmtId="3" fontId="9" fillId="0" borderId="20" xfId="1" applyNumberFormat="1" applyFont="1" applyFill="1" applyBorder="1" applyAlignment="1">
      <alignment horizontal="center" vertical="center"/>
    </xf>
    <xf numFmtId="3" fontId="9" fillId="0" borderId="29" xfId="1" applyNumberFormat="1" applyFont="1" applyFill="1" applyBorder="1" applyAlignment="1">
      <alignment horizontal="center" vertical="center"/>
    </xf>
    <xf numFmtId="0" fontId="7" fillId="0" borderId="0" xfId="1" applyFont="1" applyFill="1" applyAlignment="1">
      <alignment vertical="top" wrapText="1"/>
    </xf>
    <xf numFmtId="0" fontId="7" fillId="0" borderId="0" xfId="1" applyFont="1" applyAlignment="1">
      <alignment vertical="top" wrapText="1"/>
    </xf>
    <xf numFmtId="164" fontId="2" fillId="0" borderId="16" xfId="1" applyNumberFormat="1" applyFont="1" applyFill="1" applyBorder="1" applyAlignment="1">
      <alignment horizontal="left" vertical="top"/>
    </xf>
    <xf numFmtId="0" fontId="2" fillId="0" borderId="16" xfId="1" applyFont="1" applyFill="1" applyBorder="1" applyAlignment="1">
      <alignment horizontal="left" vertical="top"/>
    </xf>
    <xf numFmtId="0" fontId="2" fillId="0" borderId="16" xfId="1" applyFont="1" applyFill="1" applyBorder="1" applyAlignment="1">
      <alignment vertical="center" wrapText="1"/>
    </xf>
    <xf numFmtId="0" fontId="5" fillId="0" borderId="2" xfId="1" applyFont="1" applyFill="1" applyBorder="1" applyAlignment="1">
      <alignment vertical="center" wrapText="1"/>
    </xf>
    <xf numFmtId="0" fontId="2" fillId="0" borderId="2" xfId="1" applyFont="1" applyFill="1" applyBorder="1" applyAlignment="1">
      <alignment vertical="center"/>
    </xf>
    <xf numFmtId="0" fontId="2" fillId="0" borderId="2" xfId="1" applyFont="1" applyFill="1" applyBorder="1" applyAlignment="1">
      <alignment vertical="center" wrapText="1"/>
    </xf>
    <xf numFmtId="0" fontId="2" fillId="0" borderId="0" xfId="1" applyFont="1" applyFill="1" applyAlignment="1">
      <alignment vertical="center" wrapText="1"/>
    </xf>
    <xf numFmtId="0" fontId="2" fillId="0" borderId="9" xfId="1" applyFont="1" applyFill="1" applyBorder="1" applyAlignment="1">
      <alignment vertical="center" wrapText="1"/>
    </xf>
    <xf numFmtId="0" fontId="0" fillId="0" borderId="0" xfId="0" applyBorder="1" applyAlignment="1">
      <alignment vertical="center"/>
    </xf>
    <xf numFmtId="0" fontId="0" fillId="0" borderId="0" xfId="0" applyAlignment="1">
      <alignment vertical="center"/>
    </xf>
    <xf numFmtId="0" fontId="21" fillId="0" borderId="12" xfId="0" applyFont="1" applyFill="1" applyBorder="1" applyAlignment="1">
      <alignment horizontal="center" wrapText="1"/>
    </xf>
    <xf numFmtId="0" fontId="21" fillId="0" borderId="11" xfId="0" applyFont="1" applyFill="1" applyBorder="1" applyAlignment="1">
      <alignment horizontal="center" wrapText="1"/>
    </xf>
    <xf numFmtId="0" fontId="21" fillId="0" borderId="10" xfId="0" applyFont="1" applyFill="1" applyBorder="1" applyAlignment="1">
      <alignment horizontal="center" wrapText="1"/>
    </xf>
    <xf numFmtId="0" fontId="25" fillId="0" borderId="0" xfId="0" applyFont="1" applyAlignment="1">
      <alignment horizontal="center"/>
    </xf>
    <xf numFmtId="0" fontId="25" fillId="0" borderId="29" xfId="0" applyFont="1" applyBorder="1" applyAlignment="1">
      <alignment horizontal="center"/>
    </xf>
    <xf numFmtId="0" fontId="25" fillId="0" borderId="16" xfId="0" applyFont="1" applyBorder="1" applyAlignment="1">
      <alignment horizontal="center"/>
    </xf>
    <xf numFmtId="0" fontId="25" fillId="0" borderId="17" xfId="0" applyFont="1" applyBorder="1" applyAlignment="1">
      <alignment horizontal="center"/>
    </xf>
    <xf numFmtId="0" fontId="25" fillId="0" borderId="9" xfId="0" applyFont="1" applyBorder="1" applyAlignment="1">
      <alignment horizontal="center"/>
    </xf>
    <xf numFmtId="0" fontId="19" fillId="0" borderId="29" xfId="0" applyFont="1" applyBorder="1" applyAlignment="1">
      <alignment horizontal="center"/>
    </xf>
    <xf numFmtId="0" fontId="19" fillId="0" borderId="16" xfId="0" applyNumberFormat="1" applyFont="1" applyBorder="1" applyAlignment="1">
      <alignment horizontal="center"/>
    </xf>
    <xf numFmtId="0" fontId="19" fillId="0" borderId="17" xfId="0" applyNumberFormat="1" applyFont="1" applyBorder="1" applyAlignment="1">
      <alignment horizontal="center"/>
    </xf>
    <xf numFmtId="0" fontId="19" fillId="0" borderId="9" xfId="0" applyNumberFormat="1" applyFont="1" applyBorder="1" applyAlignment="1">
      <alignment horizontal="center"/>
    </xf>
    <xf numFmtId="0" fontId="19" fillId="0" borderId="0" xfId="0" applyFont="1" applyAlignment="1">
      <alignment horizontal="center"/>
    </xf>
    <xf numFmtId="0" fontId="19" fillId="0" borderId="0" xfId="0" applyNumberFormat="1" applyFont="1" applyBorder="1" applyAlignment="1">
      <alignment horizontal="center"/>
    </xf>
    <xf numFmtId="0" fontId="33" fillId="0" borderId="0" xfId="0" applyFont="1" applyAlignment="1">
      <alignment horizontal="left"/>
    </xf>
    <xf numFmtId="0" fontId="29" fillId="0" borderId="0" xfId="0" applyFont="1"/>
    <xf numFmtId="0" fontId="25" fillId="0" borderId="0" xfId="0" applyFont="1" applyBorder="1"/>
    <xf numFmtId="0" fontId="25" fillId="0" borderId="0" xfId="0" applyFont="1" applyAlignment="1">
      <alignment horizontal="center" vertical="center"/>
    </xf>
    <xf numFmtId="0" fontId="25" fillId="0" borderId="0" xfId="0" applyFont="1" applyBorder="1" applyAlignment="1">
      <alignment wrapText="1"/>
    </xf>
    <xf numFmtId="164" fontId="25" fillId="0" borderId="0" xfId="0" applyNumberFormat="1" applyFont="1" applyBorder="1"/>
    <xf numFmtId="0" fontId="19" fillId="0" borderId="0" xfId="0" applyFont="1" applyBorder="1" applyAlignment="1">
      <alignment horizontal="center" vertical="center"/>
    </xf>
    <xf numFmtId="0" fontId="19" fillId="0" borderId="16" xfId="0" applyFont="1" applyBorder="1" applyAlignment="1">
      <alignment horizontal="center" vertical="center" wrapText="1"/>
    </xf>
    <xf numFmtId="0" fontId="19" fillId="0" borderId="16" xfId="0" applyFont="1" applyBorder="1" applyAlignment="1">
      <alignment horizontal="center" vertical="center"/>
    </xf>
    <xf numFmtId="0" fontId="19" fillId="0" borderId="17" xfId="0" applyFont="1" applyBorder="1" applyAlignment="1">
      <alignment wrapText="1"/>
    </xf>
    <xf numFmtId="164" fontId="19" fillId="0" borderId="0" xfId="0" applyNumberFormat="1" applyFont="1" applyBorder="1" applyAlignment="1">
      <alignment horizontal="center"/>
    </xf>
    <xf numFmtId="164" fontId="19" fillId="0" borderId="19" xfId="0" applyNumberFormat="1" applyFont="1" applyBorder="1" applyAlignment="1">
      <alignment horizontal="center"/>
    </xf>
    <xf numFmtId="0" fontId="19" fillId="0" borderId="9" xfId="0" applyFont="1" applyBorder="1" applyAlignment="1">
      <alignment wrapText="1"/>
    </xf>
    <xf numFmtId="164" fontId="19" fillId="0" borderId="20" xfId="0" applyNumberFormat="1" applyFont="1" applyBorder="1" applyAlignment="1">
      <alignment horizontal="center"/>
    </xf>
    <xf numFmtId="164" fontId="19" fillId="0" borderId="29" xfId="0" applyNumberFormat="1" applyFont="1" applyBorder="1" applyAlignment="1">
      <alignment horizontal="center"/>
    </xf>
    <xf numFmtId="0" fontId="19" fillId="0" borderId="0" xfId="0" applyFont="1" applyBorder="1"/>
    <xf numFmtId="0" fontId="30" fillId="0" borderId="0" xfId="0" applyFont="1" applyBorder="1"/>
    <xf numFmtId="0" fontId="33" fillId="0" borderId="0" xfId="0" applyFont="1" applyBorder="1"/>
    <xf numFmtId="164" fontId="19" fillId="0" borderId="0" xfId="0" applyNumberFormat="1" applyFont="1" applyBorder="1"/>
    <xf numFmtId="0" fontId="19" fillId="0" borderId="0" xfId="0" applyFont="1" applyBorder="1" applyAlignment="1">
      <alignment wrapText="1"/>
    </xf>
    <xf numFmtId="0" fontId="19" fillId="0" borderId="0" xfId="0" applyFont="1" applyFill="1" applyBorder="1" applyAlignment="1"/>
    <xf numFmtId="0" fontId="19" fillId="0" borderId="16" xfId="0" applyFont="1" applyBorder="1" applyAlignment="1">
      <alignment wrapText="1"/>
    </xf>
    <xf numFmtId="164" fontId="19" fillId="0" borderId="14" xfId="0" applyNumberFormat="1" applyFont="1" applyBorder="1" applyAlignment="1">
      <alignment horizontal="center"/>
    </xf>
    <xf numFmtId="164" fontId="19" fillId="0" borderId="13" xfId="0" applyNumberFormat="1" applyFont="1" applyBorder="1" applyAlignment="1">
      <alignment horizontal="center"/>
    </xf>
    <xf numFmtId="164" fontId="19" fillId="0" borderId="18" xfId="0" applyNumberFormat="1" applyFont="1" applyBorder="1" applyAlignment="1">
      <alignment horizontal="center"/>
    </xf>
    <xf numFmtId="164" fontId="19" fillId="0" borderId="21" xfId="0" applyNumberFormat="1" applyFont="1" applyBorder="1" applyAlignment="1">
      <alignment horizontal="center"/>
    </xf>
    <xf numFmtId="0" fontId="19" fillId="0" borderId="16" xfId="0" applyFont="1" applyBorder="1"/>
    <xf numFmtId="164" fontId="19" fillId="0" borderId="15" xfId="0" applyNumberFormat="1" applyFont="1" applyBorder="1" applyAlignment="1">
      <alignment horizontal="center"/>
    </xf>
    <xf numFmtId="0" fontId="42" fillId="0" borderId="0" xfId="0" applyFont="1"/>
    <xf numFmtId="0" fontId="19" fillId="0" borderId="20" xfId="0" applyFont="1" applyBorder="1" applyAlignment="1">
      <alignment horizontal="center" vertical="center" wrapText="1"/>
    </xf>
    <xf numFmtId="0" fontId="19" fillId="0" borderId="19" xfId="0" applyFont="1" applyBorder="1"/>
    <xf numFmtId="0" fontId="19" fillId="0" borderId="20" xfId="0" applyFont="1" applyBorder="1"/>
    <xf numFmtId="0" fontId="40" fillId="0" borderId="0" xfId="0" applyFont="1"/>
    <xf numFmtId="0" fontId="19" fillId="0" borderId="21" xfId="0" applyFont="1" applyBorder="1" applyAlignment="1">
      <alignment horizontal="center" vertical="center" wrapText="1"/>
    </xf>
    <xf numFmtId="3" fontId="19" fillId="0" borderId="0" xfId="0" applyNumberFormat="1" applyFont="1"/>
    <xf numFmtId="0" fontId="19" fillId="0" borderId="1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7" xfId="0" applyFont="1" applyBorder="1"/>
    <xf numFmtId="0" fontId="19" fillId="0" borderId="9" xfId="0" applyFont="1" applyBorder="1"/>
    <xf numFmtId="166" fontId="19" fillId="0" borderId="18" xfId="0" applyNumberFormat="1" applyFont="1" applyBorder="1" applyAlignment="1">
      <alignment horizontal="center"/>
    </xf>
    <xf numFmtId="166" fontId="19" fillId="0" borderId="0" xfId="0" applyNumberFormat="1" applyFont="1" applyBorder="1" applyAlignment="1">
      <alignment horizontal="center"/>
    </xf>
    <xf numFmtId="166" fontId="19" fillId="0" borderId="19" xfId="0" applyNumberFormat="1" applyFont="1" applyBorder="1" applyAlignment="1">
      <alignment horizontal="center"/>
    </xf>
    <xf numFmtId="166" fontId="19" fillId="0" borderId="21" xfId="0" applyNumberFormat="1" applyFont="1" applyBorder="1" applyAlignment="1">
      <alignment horizontal="center"/>
    </xf>
    <xf numFmtId="166" fontId="19" fillId="0" borderId="29" xfId="0" applyNumberFormat="1" applyFont="1" applyBorder="1" applyAlignment="1">
      <alignment horizontal="center"/>
    </xf>
    <xf numFmtId="0" fontId="19" fillId="0" borderId="12" xfId="0" quotePrefix="1" applyFont="1" applyBorder="1" applyAlignment="1">
      <alignment horizontal="center"/>
    </xf>
    <xf numFmtId="0" fontId="19" fillId="0" borderId="11" xfId="0" quotePrefix="1" applyFont="1" applyBorder="1" applyAlignment="1">
      <alignment horizontal="center"/>
    </xf>
    <xf numFmtId="0" fontId="19" fillId="0" borderId="10" xfId="0" quotePrefix="1" applyFont="1" applyBorder="1" applyAlignment="1">
      <alignment horizontal="center"/>
    </xf>
    <xf numFmtId="0" fontId="19" fillId="0" borderId="19" xfId="0" applyFont="1" applyBorder="1" applyAlignment="1">
      <alignment horizontal="center"/>
    </xf>
    <xf numFmtId="0" fontId="19" fillId="0" borderId="13" xfId="0" applyFont="1" applyBorder="1" applyAlignment="1">
      <alignment horizontal="center"/>
    </xf>
    <xf numFmtId="0" fontId="19" fillId="0" borderId="2" xfId="0" applyFont="1" applyBorder="1" applyAlignment="1">
      <alignment horizontal="right"/>
    </xf>
    <xf numFmtId="3" fontId="19" fillId="0" borderId="11" xfId="0" applyNumberFormat="1" applyFont="1" applyBorder="1" applyAlignment="1">
      <alignment horizontal="center"/>
    </xf>
    <xf numFmtId="3" fontId="19" fillId="0" borderId="11" xfId="24" applyNumberFormat="1" applyFont="1" applyBorder="1" applyAlignment="1">
      <alignment horizontal="center"/>
    </xf>
    <xf numFmtId="3" fontId="19" fillId="0" borderId="10" xfId="0" applyNumberFormat="1" applyFont="1" applyBorder="1" applyAlignment="1">
      <alignment horizontal="center"/>
    </xf>
    <xf numFmtId="3" fontId="19" fillId="0" borderId="12" xfId="0" applyNumberFormat="1" applyFont="1" applyBorder="1" applyAlignment="1">
      <alignment horizontal="center"/>
    </xf>
    <xf numFmtId="0" fontId="19" fillId="0" borderId="14" xfId="0" applyFont="1" applyBorder="1"/>
    <xf numFmtId="4" fontId="19" fillId="0" borderId="11" xfId="0" applyNumberFormat="1" applyFont="1" applyBorder="1" applyAlignment="1">
      <alignment horizontal="center"/>
    </xf>
    <xf numFmtId="4" fontId="19" fillId="0" borderId="10" xfId="0" applyNumberFormat="1" applyFont="1" applyBorder="1" applyAlignment="1">
      <alignment horizontal="center"/>
    </xf>
    <xf numFmtId="0" fontId="40" fillId="0" borderId="0" xfId="0" applyFont="1" applyBorder="1"/>
    <xf numFmtId="0" fontId="40" fillId="0" borderId="20" xfId="0" applyFont="1" applyBorder="1"/>
    <xf numFmtId="3" fontId="19" fillId="0" borderId="13" xfId="0" applyNumberFormat="1" applyFont="1" applyBorder="1" applyAlignment="1">
      <alignment horizontal="center"/>
    </xf>
    <xf numFmtId="0" fontId="19" fillId="0" borderId="12" xfId="0" quotePrefix="1" applyFont="1" applyBorder="1" applyAlignment="1">
      <alignment horizontal="center" vertical="center" wrapText="1"/>
    </xf>
    <xf numFmtId="0" fontId="19" fillId="0" borderId="11" xfId="0" quotePrefix="1" applyFont="1" applyBorder="1" applyAlignment="1">
      <alignment horizontal="center" vertical="center" wrapText="1"/>
    </xf>
    <xf numFmtId="166" fontId="19" fillId="0" borderId="11" xfId="0" applyNumberFormat="1" applyFont="1" applyBorder="1" applyAlignment="1">
      <alignment horizontal="center"/>
    </xf>
    <xf numFmtId="166" fontId="19" fillId="0" borderId="10" xfId="0" applyNumberFormat="1" applyFont="1" applyBorder="1" applyAlignment="1">
      <alignment horizontal="center"/>
    </xf>
    <xf numFmtId="166" fontId="19" fillId="0" borderId="15" xfId="0" applyNumberFormat="1" applyFont="1" applyBorder="1" applyAlignment="1">
      <alignment horizontal="center"/>
    </xf>
    <xf numFmtId="166" fontId="19" fillId="0" borderId="14" xfId="0" applyNumberFormat="1" applyFont="1" applyBorder="1" applyAlignment="1">
      <alignment horizontal="center"/>
    </xf>
    <xf numFmtId="166" fontId="19" fillId="0" borderId="13" xfId="0" applyNumberFormat="1" applyFont="1" applyBorder="1" applyAlignment="1">
      <alignment horizontal="center"/>
    </xf>
    <xf numFmtId="0" fontId="19" fillId="0" borderId="0" xfId="0" applyFont="1" applyAlignment="1">
      <alignment vertical="center"/>
    </xf>
    <xf numFmtId="166" fontId="40" fillId="0" borderId="20" xfId="0" applyNumberFormat="1" applyFont="1" applyBorder="1" applyAlignment="1">
      <alignment horizontal="center"/>
    </xf>
    <xf numFmtId="0" fontId="19" fillId="0" borderId="14" xfId="0" applyFont="1" applyBorder="1" applyAlignment="1">
      <alignment horizontal="center"/>
    </xf>
    <xf numFmtId="0" fontId="19" fillId="0" borderId="0" xfId="0" applyFont="1" applyBorder="1" applyAlignment="1">
      <alignment horizontal="center"/>
    </xf>
    <xf numFmtId="0" fontId="19" fillId="0" borderId="20" xfId="0" applyFont="1" applyBorder="1" applyAlignment="1">
      <alignment horizontal="center"/>
    </xf>
    <xf numFmtId="0" fontId="19" fillId="0" borderId="0" xfId="0" applyFont="1" applyAlignment="1">
      <alignment horizontal="left"/>
    </xf>
    <xf numFmtId="0" fontId="25" fillId="0" borderId="0" xfId="0" applyFont="1" applyAlignment="1">
      <alignment horizontal="left"/>
    </xf>
    <xf numFmtId="0" fontId="7" fillId="0" borderId="0" xfId="1" applyFont="1" applyFill="1" applyBorder="1" applyAlignment="1">
      <alignment vertical="center"/>
    </xf>
    <xf numFmtId="0" fontId="30" fillId="0" borderId="0" xfId="0" applyFont="1"/>
    <xf numFmtId="0" fontId="30" fillId="0" borderId="0" xfId="22" applyFont="1" applyFill="1" applyAlignment="1"/>
    <xf numFmtId="0" fontId="41" fillId="0" borderId="0" xfId="0" applyFont="1"/>
    <xf numFmtId="4" fontId="29" fillId="19" borderId="30" xfId="0" applyNumberFormat="1" applyFont="1" applyFill="1" applyBorder="1" applyAlignment="1">
      <alignment horizontal="center"/>
    </xf>
    <xf numFmtId="4" fontId="29" fillId="19" borderId="31" xfId="0" applyNumberFormat="1" applyFont="1" applyFill="1" applyBorder="1" applyAlignment="1">
      <alignment horizontal="center"/>
    </xf>
    <xf numFmtId="0" fontId="29" fillId="19" borderId="32" xfId="0" applyFont="1" applyFill="1" applyBorder="1" applyAlignment="1">
      <alignment horizontal="left" indent="1"/>
    </xf>
    <xf numFmtId="4" fontId="29" fillId="0" borderId="33" xfId="0" applyNumberFormat="1" applyFont="1" applyBorder="1" applyAlignment="1">
      <alignment horizontal="center"/>
    </xf>
    <xf numFmtId="4" fontId="29" fillId="0" borderId="0" xfId="0" applyNumberFormat="1" applyFont="1" applyBorder="1" applyAlignment="1">
      <alignment horizontal="center"/>
    </xf>
    <xf numFmtId="0" fontId="29" fillId="0" borderId="34" xfId="0" applyFont="1" applyBorder="1" applyAlignment="1">
      <alignment horizontal="left" indent="1"/>
    </xf>
    <xf numFmtId="4" fontId="29" fillId="19" borderId="33" xfId="0" applyNumberFormat="1" applyFont="1" applyFill="1" applyBorder="1" applyAlignment="1">
      <alignment horizontal="center"/>
    </xf>
    <xf numFmtId="4" fontId="29" fillId="19" borderId="0" xfId="0" applyNumberFormat="1" applyFont="1" applyFill="1" applyBorder="1" applyAlignment="1">
      <alignment horizontal="center"/>
    </xf>
    <xf numFmtId="0" fontId="29" fillId="19" borderId="34" xfId="0" applyFont="1" applyFill="1" applyBorder="1"/>
    <xf numFmtId="0" fontId="29" fillId="0" borderId="34" xfId="0" applyFont="1" applyBorder="1"/>
    <xf numFmtId="0" fontId="29" fillId="19" borderId="34" xfId="0" applyFont="1" applyFill="1" applyBorder="1" applyAlignment="1">
      <alignment horizontal="left" indent="1"/>
    </xf>
    <xf numFmtId="0" fontId="29" fillId="19" borderId="38" xfId="0" applyFont="1" applyFill="1" applyBorder="1" applyAlignment="1">
      <alignment horizontal="center" vertical="center" wrapText="1"/>
    </xf>
    <xf numFmtId="0" fontId="29" fillId="19" borderId="39" xfId="0" applyFont="1" applyFill="1" applyBorder="1" applyAlignment="1">
      <alignment horizontal="center" vertical="center" wrapText="1"/>
    </xf>
    <xf numFmtId="0" fontId="29" fillId="19" borderId="40" xfId="0" applyFont="1" applyFill="1" applyBorder="1"/>
    <xf numFmtId="4" fontId="19" fillId="0" borderId="12" xfId="0" applyNumberFormat="1" applyFont="1" applyBorder="1" applyAlignment="1">
      <alignment horizontal="center"/>
    </xf>
    <xf numFmtId="0" fontId="19" fillId="0" borderId="2" xfId="0" applyFont="1" applyBorder="1" applyAlignment="1">
      <alignment horizontal="left"/>
    </xf>
    <xf numFmtId="0" fontId="19" fillId="0" borderId="29" xfId="0" applyFont="1" applyBorder="1" applyAlignment="1">
      <alignment wrapText="1"/>
    </xf>
    <xf numFmtId="0" fontId="19" fillId="0" borderId="0" xfId="0" applyFont="1" applyAlignment="1">
      <alignment wrapText="1"/>
    </xf>
    <xf numFmtId="0" fontId="19" fillId="0" borderId="16" xfId="0" applyFont="1" applyBorder="1" applyAlignment="1">
      <alignment horizontal="center" wrapText="1"/>
    </xf>
    <xf numFmtId="166" fontId="19" fillId="0" borderId="15" xfId="0" applyNumberFormat="1" applyFont="1" applyBorder="1" applyAlignment="1">
      <alignment horizontal="center" wrapText="1"/>
    </xf>
    <xf numFmtId="166" fontId="19" fillId="0" borderId="14" xfId="0" applyNumberFormat="1" applyFont="1" applyBorder="1" applyAlignment="1">
      <alignment horizontal="center" wrapText="1"/>
    </xf>
    <xf numFmtId="166" fontId="19" fillId="0" borderId="13" xfId="0" applyNumberFormat="1" applyFont="1" applyBorder="1" applyAlignment="1">
      <alignment horizontal="center" wrapText="1"/>
    </xf>
    <xf numFmtId="0" fontId="19" fillId="0" borderId="17" xfId="0" applyFont="1" applyBorder="1" applyAlignment="1">
      <alignment horizontal="center" wrapText="1"/>
    </xf>
    <xf numFmtId="166" fontId="19" fillId="0" borderId="18" xfId="0" applyNumberFormat="1" applyFont="1" applyBorder="1" applyAlignment="1">
      <alignment horizontal="center" wrapText="1"/>
    </xf>
    <xf numFmtId="166" fontId="19" fillId="0" borderId="0" xfId="0" applyNumberFormat="1" applyFont="1" applyBorder="1" applyAlignment="1">
      <alignment horizontal="center" wrapText="1"/>
    </xf>
    <xf numFmtId="166" fontId="19" fillId="0" borderId="19" xfId="0" applyNumberFormat="1" applyFont="1" applyBorder="1" applyAlignment="1">
      <alignment horizontal="center" wrapText="1"/>
    </xf>
    <xf numFmtId="0" fontId="19" fillId="0" borderId="9" xfId="0" applyFont="1" applyBorder="1" applyAlignment="1">
      <alignment horizontal="center" wrapText="1"/>
    </xf>
    <xf numFmtId="166" fontId="19" fillId="0" borderId="21" xfId="0" applyNumberFormat="1" applyFont="1" applyBorder="1" applyAlignment="1">
      <alignment horizontal="center" wrapText="1"/>
    </xf>
    <xf numFmtId="166" fontId="19" fillId="0" borderId="20" xfId="0" applyNumberFormat="1" applyFont="1" applyBorder="1" applyAlignment="1">
      <alignment horizontal="center" wrapText="1"/>
    </xf>
    <xf numFmtId="166" fontId="19" fillId="0" borderId="29" xfId="0" applyNumberFormat="1" applyFont="1" applyBorder="1" applyAlignment="1">
      <alignment horizontal="center" wrapText="1"/>
    </xf>
    <xf numFmtId="0" fontId="19" fillId="0" borderId="20" xfId="0" applyFont="1" applyBorder="1" applyAlignment="1">
      <alignment wrapText="1"/>
    </xf>
    <xf numFmtId="4" fontId="19" fillId="0" borderId="11" xfId="0" applyNumberFormat="1" applyFont="1" applyBorder="1" applyAlignment="1">
      <alignment horizontal="center" wrapText="1"/>
    </xf>
    <xf numFmtId="4" fontId="19" fillId="0" borderId="10" xfId="0" applyNumberFormat="1" applyFont="1" applyBorder="1" applyAlignment="1">
      <alignment horizontal="center" wrapText="1"/>
    </xf>
    <xf numFmtId="0" fontId="19" fillId="0" borderId="0" xfId="0" applyFont="1" applyAlignment="1"/>
    <xf numFmtId="0" fontId="19" fillId="0" borderId="20" xfId="0" applyFont="1" applyBorder="1" applyAlignment="1"/>
    <xf numFmtId="0" fontId="40" fillId="0" borderId="20" xfId="0" applyFont="1" applyBorder="1" applyAlignment="1"/>
    <xf numFmtId="166" fontId="19" fillId="0" borderId="15" xfId="0" applyNumberFormat="1" applyFont="1" applyFill="1" applyBorder="1" applyAlignment="1">
      <alignment horizontal="center"/>
    </xf>
    <xf numFmtId="166" fontId="19" fillId="0" borderId="14" xfId="0" applyNumberFormat="1" applyFont="1" applyFill="1" applyBorder="1" applyAlignment="1">
      <alignment horizontal="center"/>
    </xf>
    <xf numFmtId="166" fontId="19" fillId="0" borderId="13" xfId="0" applyNumberFormat="1" applyFont="1" applyFill="1" applyBorder="1" applyAlignment="1">
      <alignment horizontal="center"/>
    </xf>
    <xf numFmtId="166" fontId="19" fillId="0" borderId="18" xfId="0" applyNumberFormat="1" applyFont="1" applyFill="1" applyBorder="1" applyAlignment="1">
      <alignment horizontal="center"/>
    </xf>
    <xf numFmtId="166" fontId="19" fillId="0" borderId="0" xfId="0" applyNumberFormat="1" applyFont="1" applyFill="1" applyBorder="1" applyAlignment="1">
      <alignment horizontal="center"/>
    </xf>
    <xf numFmtId="166" fontId="19" fillId="0" borderId="19" xfId="0" applyNumberFormat="1" applyFont="1" applyFill="1" applyBorder="1" applyAlignment="1">
      <alignment horizontal="center"/>
    </xf>
    <xf numFmtId="166" fontId="19" fillId="0" borderId="21"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9" xfId="0" applyNumberFormat="1" applyFont="1" applyFill="1" applyBorder="1" applyAlignment="1">
      <alignment horizontal="center"/>
    </xf>
    <xf numFmtId="0" fontId="2" fillId="0" borderId="0" xfId="1" applyFont="1" applyFill="1"/>
    <xf numFmtId="0" fontId="2" fillId="0" borderId="13" xfId="1" applyNumberFormat="1" applyFont="1" applyFill="1" applyBorder="1" applyAlignment="1">
      <alignment horizontal="center" vertical="center" wrapText="1"/>
    </xf>
    <xf numFmtId="0" fontId="2" fillId="0" borderId="0" xfId="1" applyNumberFormat="1" applyFont="1" applyFill="1" applyBorder="1" applyAlignment="1">
      <alignment horizontal="center" vertical="center" wrapText="1"/>
    </xf>
    <xf numFmtId="166" fontId="2" fillId="0" borderId="0" xfId="1" applyNumberFormat="1" applyBorder="1"/>
    <xf numFmtId="0" fontId="3" fillId="0" borderId="0" xfId="1" applyFont="1" applyFill="1" applyAlignment="1">
      <alignment wrapText="1"/>
    </xf>
    <xf numFmtId="0" fontId="2" fillId="0" borderId="18" xfId="1" applyFont="1" applyFill="1" applyBorder="1" applyAlignment="1">
      <alignment horizontal="left"/>
    </xf>
    <xf numFmtId="2" fontId="2" fillId="0" borderId="19" xfId="1" applyNumberFormat="1" applyFont="1" applyFill="1" applyBorder="1"/>
    <xf numFmtId="2" fontId="2" fillId="0" borderId="12" xfId="1" applyNumberFormat="1" applyFont="1" applyFill="1" applyBorder="1" applyAlignment="1">
      <alignment horizontal="center" vertical="center" wrapText="1"/>
    </xf>
    <xf numFmtId="2" fontId="2" fillId="0" borderId="11" xfId="1" applyNumberFormat="1" applyFont="1" applyFill="1" applyBorder="1" applyAlignment="1">
      <alignment horizontal="center" vertical="center" wrapText="1"/>
    </xf>
    <xf numFmtId="2" fontId="2" fillId="0" borderId="10" xfId="1" applyNumberFormat="1" applyFont="1" applyFill="1" applyBorder="1" applyAlignment="1">
      <alignment horizontal="center" vertical="center" wrapText="1"/>
    </xf>
    <xf numFmtId="164" fontId="5" fillId="0" borderId="0" xfId="1" applyNumberFormat="1" applyFont="1" applyFill="1" applyBorder="1" applyAlignment="1">
      <alignment horizontal="left" vertical="center"/>
    </xf>
    <xf numFmtId="164" fontId="3" fillId="0" borderId="0" xfId="1" applyNumberFormat="1" applyFont="1" applyFill="1" applyBorder="1" applyAlignment="1">
      <alignment horizontal="left" vertical="center"/>
    </xf>
    <xf numFmtId="0" fontId="3" fillId="0" borderId="0" xfId="1" applyFont="1" applyFill="1" applyAlignment="1">
      <alignment vertical="top"/>
    </xf>
    <xf numFmtId="164" fontId="2" fillId="0" borderId="17" xfId="1" applyNumberFormat="1" applyFont="1" applyFill="1" applyBorder="1" applyAlignment="1">
      <alignment horizontal="left" vertical="center" indent="4"/>
    </xf>
    <xf numFmtId="164" fontId="2" fillId="0" borderId="9" xfId="1" applyNumberFormat="1" applyFont="1" applyFill="1" applyBorder="1" applyAlignment="1">
      <alignment horizontal="left" vertical="center" indent="4"/>
    </xf>
    <xf numFmtId="0" fontId="2" fillId="0" borderId="17" xfId="1" applyFont="1" applyFill="1" applyBorder="1" applyAlignment="1">
      <alignment horizontal="left" wrapText="1" indent="4"/>
    </xf>
    <xf numFmtId="0" fontId="2" fillId="0" borderId="17" xfId="1" applyFont="1" applyFill="1" applyBorder="1" applyAlignment="1">
      <alignment horizontal="left" indent="4"/>
    </xf>
    <xf numFmtId="0" fontId="2" fillId="0" borderId="9" xfId="1" applyFont="1" applyFill="1" applyBorder="1" applyAlignment="1">
      <alignment horizontal="left" indent="4"/>
    </xf>
    <xf numFmtId="0" fontId="2" fillId="0" borderId="0" xfId="1" applyFont="1" applyAlignment="1">
      <alignment horizontal="left" indent="4"/>
    </xf>
    <xf numFmtId="0" fontId="2" fillId="0" borderId="17" xfId="1" applyFont="1" applyFill="1" applyBorder="1" applyAlignment="1">
      <alignment horizontal="left" vertical="center" wrapText="1" indent="4"/>
    </xf>
    <xf numFmtId="0" fontId="2" fillId="0" borderId="17" xfId="1" applyBorder="1" applyAlignment="1">
      <alignment horizontal="left" indent="4"/>
    </xf>
    <xf numFmtId="0" fontId="2" fillId="0" borderId="9" xfId="1" applyBorder="1" applyAlignment="1">
      <alignment horizontal="left" indent="4"/>
    </xf>
    <xf numFmtId="0" fontId="2" fillId="0" borderId="17" xfId="1" applyFont="1" applyFill="1" applyBorder="1" applyAlignment="1">
      <alignment horizontal="left" vertical="center" indent="4"/>
    </xf>
    <xf numFmtId="0" fontId="2" fillId="0" borderId="9" xfId="1" applyFont="1" applyFill="1" applyBorder="1" applyAlignment="1">
      <alignment horizontal="left" vertical="center" indent="4"/>
    </xf>
    <xf numFmtId="0" fontId="3" fillId="0" borderId="0" xfId="1" applyFont="1" applyAlignment="1"/>
    <xf numFmtId="0" fontId="19" fillId="0" borderId="0" xfId="0" applyFont="1" applyAlignment="1">
      <alignment vertical="top"/>
    </xf>
    <xf numFmtId="0" fontId="9" fillId="0" borderId="0" xfId="1" applyFont="1" applyAlignment="1"/>
    <xf numFmtId="0" fontId="2" fillId="0" borderId="0" xfId="1" applyAlignment="1"/>
    <xf numFmtId="0" fontId="2" fillId="0" borderId="9" xfId="1" applyFont="1" applyFill="1" applyBorder="1" applyAlignment="1">
      <alignment vertical="center"/>
    </xf>
    <xf numFmtId="0" fontId="3" fillId="0" borderId="0" xfId="1" applyFont="1" applyFill="1" applyBorder="1" applyAlignment="1"/>
    <xf numFmtId="0" fontId="3" fillId="0" borderId="0" xfId="1" applyFont="1" applyFill="1" applyBorder="1" applyAlignment="1">
      <alignment vertical="center"/>
    </xf>
    <xf numFmtId="0" fontId="15" fillId="0" borderId="0" xfId="1" applyFont="1" applyFill="1" applyBorder="1" applyAlignment="1">
      <alignment vertical="center"/>
    </xf>
    <xf numFmtId="0" fontId="3" fillId="0" borderId="0" xfId="1" applyFont="1" applyFill="1" applyBorder="1" applyAlignment="1">
      <alignment horizontal="left" vertical="center"/>
    </xf>
    <xf numFmtId="0" fontId="15" fillId="0" borderId="0" xfId="1" applyFont="1" applyFill="1" applyBorder="1" applyAlignment="1">
      <alignment horizontal="left" vertical="center"/>
    </xf>
    <xf numFmtId="0" fontId="3" fillId="18" borderId="0" xfId="1" applyFont="1" applyFill="1" applyBorder="1" applyAlignment="1">
      <alignment horizontal="left" vertical="center"/>
    </xf>
    <xf numFmtId="0" fontId="2" fillId="0" borderId="0" xfId="1" applyAlignment="1">
      <alignment horizontal="left" vertical="center"/>
    </xf>
    <xf numFmtId="3" fontId="2" fillId="0" borderId="13" xfId="1" applyNumberFormat="1" applyFont="1" applyFill="1" applyBorder="1" applyAlignment="1">
      <alignment horizontal="center" vertical="center" wrapText="1"/>
    </xf>
    <xf numFmtId="3" fontId="2" fillId="0" borderId="19" xfId="1" applyNumberFormat="1" applyFont="1" applyFill="1" applyBorder="1" applyAlignment="1">
      <alignment horizontal="center" vertical="center" wrapText="1"/>
    </xf>
    <xf numFmtId="0" fontId="5" fillId="0" borderId="0" xfId="0" applyFont="1" applyBorder="1" applyAlignment="1">
      <alignment horizontal="left"/>
    </xf>
    <xf numFmtId="0" fontId="43" fillId="0" borderId="0" xfId="25" applyFont="1" applyBorder="1" applyAlignment="1">
      <alignment horizontal="left"/>
    </xf>
    <xf numFmtId="4" fontId="19" fillId="0" borderId="0" xfId="0" applyNumberFormat="1" applyFont="1" applyAlignment="1">
      <alignment horizontal="center"/>
    </xf>
    <xf numFmtId="1" fontId="30" fillId="0" borderId="0" xfId="0" applyNumberFormat="1" applyFont="1"/>
    <xf numFmtId="1" fontId="33" fillId="0" borderId="0" xfId="0" applyNumberFormat="1" applyFont="1"/>
    <xf numFmtId="1" fontId="19" fillId="0" borderId="0" xfId="0" applyNumberFormat="1" applyFont="1"/>
    <xf numFmtId="1" fontId="19" fillId="0" borderId="19" xfId="0" applyNumberFormat="1" applyFont="1" applyBorder="1"/>
    <xf numFmtId="1" fontId="19" fillId="0" borderId="14" xfId="0" applyNumberFormat="1" applyFont="1" applyBorder="1" applyAlignment="1">
      <alignment horizontal="center"/>
    </xf>
    <xf numFmtId="1" fontId="19" fillId="0" borderId="13" xfId="0" applyNumberFormat="1" applyFont="1" applyBorder="1" applyAlignment="1">
      <alignment horizontal="center"/>
    </xf>
    <xf numFmtId="1" fontId="43" fillId="0" borderId="0" xfId="25" applyNumberFormat="1" applyFont="1" applyBorder="1" applyAlignment="1">
      <alignment horizontal="left"/>
    </xf>
    <xf numFmtId="1" fontId="40" fillId="0" borderId="20" xfId="0" applyNumberFormat="1" applyFont="1" applyBorder="1"/>
    <xf numFmtId="1" fontId="40" fillId="0" borderId="0" xfId="0" applyNumberFormat="1" applyFont="1"/>
    <xf numFmtId="1" fontId="19" fillId="0" borderId="0" xfId="24" applyNumberFormat="1" applyFont="1"/>
    <xf numFmtId="1" fontId="42" fillId="0" borderId="0" xfId="0" applyNumberFormat="1" applyFont="1"/>
    <xf numFmtId="1" fontId="42" fillId="0" borderId="0" xfId="24" applyNumberFormat="1" applyFont="1"/>
    <xf numFmtId="1" fontId="19" fillId="0" borderId="2" xfId="0" applyNumberFormat="1" applyFont="1" applyBorder="1" applyAlignment="1">
      <alignment horizontal="center" vertical="center" wrapText="1"/>
    </xf>
    <xf numFmtId="2" fontId="19" fillId="0" borderId="11" xfId="0" applyNumberFormat="1" applyFont="1" applyBorder="1" applyAlignment="1">
      <alignment horizontal="center"/>
    </xf>
    <xf numFmtId="2" fontId="19" fillId="0" borderId="10" xfId="0" applyNumberFormat="1" applyFont="1" applyBorder="1" applyAlignment="1">
      <alignment horizontal="center"/>
    </xf>
    <xf numFmtId="2" fontId="19" fillId="0" borderId="0" xfId="0" applyNumberFormat="1" applyFont="1"/>
    <xf numFmtId="2" fontId="19" fillId="0" borderId="12" xfId="0" applyNumberFormat="1" applyFont="1" applyBorder="1" applyAlignment="1">
      <alignment horizontal="center"/>
    </xf>
    <xf numFmtId="1" fontId="19" fillId="0" borderId="2" xfId="0" applyNumberFormat="1" applyFont="1" applyBorder="1" applyAlignment="1">
      <alignment horizontal="center"/>
    </xf>
    <xf numFmtId="4" fontId="42" fillId="0" borderId="0" xfId="0" applyNumberFormat="1" applyFont="1"/>
    <xf numFmtId="0" fontId="2" fillId="0" borderId="19" xfId="0" applyFont="1" applyBorder="1" applyAlignment="1">
      <alignment horizontal="center"/>
    </xf>
    <xf numFmtId="0" fontId="2" fillId="0" borderId="2" xfId="0" applyFont="1" applyBorder="1" applyAlignment="1">
      <alignment horizontal="center"/>
    </xf>
    <xf numFmtId="0" fontId="2" fillId="0" borderId="0" xfId="0" applyFont="1" applyBorder="1"/>
    <xf numFmtId="0" fontId="2" fillId="0" borderId="16" xfId="0" applyFont="1" applyBorder="1" applyAlignment="1">
      <alignment horizontal="center" wrapText="1"/>
    </xf>
    <xf numFmtId="4" fontId="2" fillId="0" borderId="19" xfId="0" applyNumberFormat="1" applyFont="1" applyBorder="1" applyAlignment="1">
      <alignment horizontal="center"/>
    </xf>
    <xf numFmtId="4" fontId="2" fillId="0" borderId="0" xfId="0" applyNumberFormat="1" applyFont="1" applyBorder="1" applyAlignment="1">
      <alignment horizontal="center"/>
    </xf>
    <xf numFmtId="0" fontId="2" fillId="0" borderId="9" xfId="0" applyFont="1" applyBorder="1" applyAlignment="1">
      <alignment horizontal="center"/>
    </xf>
    <xf numFmtId="4" fontId="2" fillId="0" borderId="20" xfId="0" applyNumberFormat="1" applyFont="1" applyBorder="1" applyAlignment="1">
      <alignment horizontal="center"/>
    </xf>
    <xf numFmtId="4" fontId="2" fillId="0" borderId="29" xfId="0" applyNumberFormat="1" applyFont="1" applyBorder="1" applyAlignment="1">
      <alignment horizontal="center"/>
    </xf>
    <xf numFmtId="4" fontId="2" fillId="0" borderId="14" xfId="0" applyNumberFormat="1" applyFont="1" applyBorder="1" applyAlignment="1">
      <alignment horizontal="center"/>
    </xf>
    <xf numFmtId="0" fontId="2" fillId="0" borderId="13" xfId="0" applyFont="1" applyBorder="1" applyAlignment="1">
      <alignment horizontal="center"/>
    </xf>
    <xf numFmtId="3" fontId="19" fillId="0" borderId="14" xfId="0" applyNumberFormat="1" applyFont="1" applyBorder="1" applyAlignment="1">
      <alignment horizontal="center" vertical="center"/>
    </xf>
    <xf numFmtId="166" fontId="19" fillId="0" borderId="14" xfId="0" applyNumberFormat="1" applyFont="1" applyBorder="1" applyAlignment="1">
      <alignment horizontal="center" vertical="center"/>
    </xf>
    <xf numFmtId="166" fontId="19" fillId="0" borderId="0" xfId="0" applyNumberFormat="1" applyFont="1" applyBorder="1" applyAlignment="1">
      <alignment horizontal="center" vertical="center"/>
    </xf>
    <xf numFmtId="4" fontId="19" fillId="0" borderId="0" xfId="0" applyNumberFormat="1" applyFont="1"/>
    <xf numFmtId="166" fontId="19" fillId="0" borderId="0" xfId="0" applyNumberFormat="1" applyFont="1"/>
    <xf numFmtId="0" fontId="19" fillId="0" borderId="0" xfId="0" applyFont="1" applyFill="1" applyBorder="1"/>
    <xf numFmtId="0" fontId="19" fillId="0" borderId="15" xfId="0" applyFont="1" applyFill="1" applyBorder="1"/>
    <xf numFmtId="4" fontId="19" fillId="0" borderId="15" xfId="0" applyNumberFormat="1" applyFont="1" applyFill="1" applyBorder="1" applyAlignment="1">
      <alignment horizontal="center"/>
    </xf>
    <xf numFmtId="4" fontId="19" fillId="0" borderId="14" xfId="0" applyNumberFormat="1" applyFont="1" applyFill="1" applyBorder="1" applyAlignment="1">
      <alignment horizontal="center"/>
    </xf>
    <xf numFmtId="4" fontId="19" fillId="0" borderId="13" xfId="0" applyNumberFormat="1" applyFont="1" applyFill="1" applyBorder="1" applyAlignment="1">
      <alignment horizontal="center"/>
    </xf>
    <xf numFmtId="0" fontId="19" fillId="0" borderId="18" xfId="0" applyFont="1" applyFill="1" applyBorder="1" applyAlignment="1">
      <alignment horizontal="left" indent="1"/>
    </xf>
    <xf numFmtId="4" fontId="19" fillId="0" borderId="18" xfId="0" applyNumberFormat="1" applyFont="1" applyFill="1" applyBorder="1" applyAlignment="1">
      <alignment horizontal="center"/>
    </xf>
    <xf numFmtId="4" fontId="19" fillId="0" borderId="0" xfId="0" applyNumberFormat="1" applyFont="1" applyFill="1" applyBorder="1" applyAlignment="1">
      <alignment horizontal="center"/>
    </xf>
    <xf numFmtId="4" fontId="19" fillId="0" borderId="19" xfId="0" applyNumberFormat="1" applyFont="1" applyFill="1" applyBorder="1" applyAlignment="1">
      <alignment horizontal="center"/>
    </xf>
    <xf numFmtId="0" fontId="19" fillId="0" borderId="18" xfId="0" applyFont="1" applyFill="1" applyBorder="1" applyAlignment="1">
      <alignment horizontal="left" indent="2"/>
    </xf>
    <xf numFmtId="0" fontId="19" fillId="0" borderId="21" xfId="0" applyFont="1" applyFill="1" applyBorder="1" applyAlignment="1">
      <alignment horizontal="left" indent="2"/>
    </xf>
    <xf numFmtId="0" fontId="19" fillId="0" borderId="16" xfId="0" applyFont="1" applyFill="1" applyBorder="1"/>
    <xf numFmtId="3" fontId="19" fillId="0" borderId="15" xfId="0" applyNumberFormat="1" applyFont="1" applyFill="1" applyBorder="1" applyAlignment="1">
      <alignment horizontal="center"/>
    </xf>
    <xf numFmtId="3" fontId="19" fillId="0" borderId="14" xfId="0" applyNumberFormat="1" applyFont="1" applyFill="1" applyBorder="1" applyAlignment="1">
      <alignment horizontal="center"/>
    </xf>
    <xf numFmtId="3" fontId="19" fillId="0" borderId="13" xfId="0" applyNumberFormat="1" applyFont="1" applyFill="1" applyBorder="1" applyAlignment="1">
      <alignment horizontal="center"/>
    </xf>
    <xf numFmtId="0" fontId="19" fillId="0" borderId="17" xfId="0" applyFont="1" applyFill="1" applyBorder="1" applyAlignment="1">
      <alignment horizontal="left" indent="1"/>
    </xf>
    <xf numFmtId="3" fontId="19" fillId="0" borderId="18" xfId="0" applyNumberFormat="1" applyFont="1" applyFill="1" applyBorder="1" applyAlignment="1">
      <alignment horizontal="center"/>
    </xf>
    <xf numFmtId="3" fontId="19" fillId="0" borderId="0" xfId="0" applyNumberFormat="1" applyFont="1" applyFill="1" applyBorder="1" applyAlignment="1">
      <alignment horizontal="center"/>
    </xf>
    <xf numFmtId="3" fontId="19" fillId="0" borderId="19" xfId="0" applyNumberFormat="1" applyFont="1" applyFill="1" applyBorder="1" applyAlignment="1">
      <alignment horizontal="center"/>
    </xf>
    <xf numFmtId="0" fontId="19" fillId="0" borderId="17" xfId="0" applyFont="1" applyFill="1" applyBorder="1" applyAlignment="1">
      <alignment horizontal="left" indent="2"/>
    </xf>
    <xf numFmtId="0" fontId="19" fillId="0" borderId="9" xfId="0" applyFont="1" applyFill="1" applyBorder="1" applyAlignment="1">
      <alignment horizontal="left" indent="2"/>
    </xf>
    <xf numFmtId="3" fontId="19" fillId="0" borderId="21" xfId="0" applyNumberFormat="1" applyFont="1" applyFill="1" applyBorder="1" applyAlignment="1">
      <alignment horizontal="center"/>
    </xf>
    <xf numFmtId="3" fontId="19" fillId="0" borderId="20" xfId="0" applyNumberFormat="1" applyFont="1" applyFill="1" applyBorder="1" applyAlignment="1">
      <alignment horizontal="center"/>
    </xf>
    <xf numFmtId="3" fontId="19" fillId="0" borderId="29" xfId="0" applyNumberFormat="1" applyFont="1" applyFill="1" applyBorder="1" applyAlignment="1">
      <alignment horizontal="center"/>
    </xf>
    <xf numFmtId="0" fontId="33" fillId="0" borderId="0" xfId="0" applyFont="1" applyFill="1" applyBorder="1"/>
    <xf numFmtId="2" fontId="2" fillId="0" borderId="15" xfId="1" applyNumberFormat="1" applyFont="1" applyFill="1" applyBorder="1"/>
    <xf numFmtId="164" fontId="2" fillId="0" borderId="16" xfId="1" applyNumberFormat="1" applyBorder="1" applyAlignment="1">
      <alignment horizontal="center"/>
    </xf>
    <xf numFmtId="164" fontId="21" fillId="0" borderId="17" xfId="1" applyNumberFormat="1" applyFont="1" applyBorder="1" applyAlignment="1">
      <alignment horizontal="center"/>
    </xf>
    <xf numFmtId="164" fontId="2" fillId="0" borderId="19" xfId="1" applyNumberFormat="1" applyBorder="1" applyAlignment="1">
      <alignment horizontal="center"/>
    </xf>
    <xf numFmtId="164" fontId="2" fillId="0" borderId="29" xfId="1" applyNumberFormat="1" applyBorder="1" applyAlignment="1">
      <alignment horizontal="center" vertical="center"/>
    </xf>
    <xf numFmtId="0" fontId="2" fillId="0" borderId="0" xfId="0" applyFont="1" applyAlignment="1">
      <alignment horizontal="center"/>
    </xf>
    <xf numFmtId="3" fontId="2" fillId="0" borderId="16" xfId="0" applyNumberFormat="1" applyFont="1" applyBorder="1"/>
    <xf numFmtId="3" fontId="2" fillId="0" borderId="13" xfId="0" applyNumberFormat="1" applyFont="1" applyBorder="1" applyAlignment="1">
      <alignment horizontal="center"/>
    </xf>
    <xf numFmtId="3" fontId="2" fillId="0" borderId="17" xfId="0" applyNumberFormat="1" applyFont="1" applyBorder="1"/>
    <xf numFmtId="3" fontId="2" fillId="0" borderId="19" xfId="0" applyNumberFormat="1" applyFont="1" applyBorder="1" applyAlignment="1">
      <alignment horizontal="center"/>
    </xf>
    <xf numFmtId="3" fontId="2" fillId="0" borderId="9" xfId="0" applyNumberFormat="1" applyFont="1" applyBorder="1"/>
    <xf numFmtId="3" fontId="2" fillId="0" borderId="21" xfId="0" applyNumberFormat="1" applyFont="1" applyBorder="1" applyAlignment="1">
      <alignment horizontal="center"/>
    </xf>
    <xf numFmtId="3" fontId="2" fillId="0" borderId="20" xfId="0" applyNumberFormat="1" applyFont="1" applyBorder="1" applyAlignment="1">
      <alignment horizontal="center"/>
    </xf>
    <xf numFmtId="3" fontId="2" fillId="0" borderId="29" xfId="0" applyNumberFormat="1" applyFont="1" applyBorder="1" applyAlignment="1">
      <alignment horizontal="center"/>
    </xf>
    <xf numFmtId="0" fontId="2" fillId="0" borderId="17" xfId="0" applyFont="1" applyBorder="1"/>
    <xf numFmtId="0" fontId="2" fillId="0" borderId="0" xfId="0" applyFont="1" applyBorder="1" applyAlignment="1">
      <alignment horizontal="center"/>
    </xf>
    <xf numFmtId="0" fontId="2" fillId="0" borderId="14" xfId="0" applyFont="1" applyBorder="1"/>
    <xf numFmtId="0" fontId="2" fillId="0" borderId="14" xfId="0" applyFont="1" applyBorder="1" applyAlignment="1">
      <alignment horizontal="center"/>
    </xf>
    <xf numFmtId="0" fontId="2" fillId="0" borderId="0" xfId="0" applyFont="1" applyAlignment="1">
      <alignment vertical="center"/>
    </xf>
    <xf numFmtId="0" fontId="2" fillId="0" borderId="2" xfId="1" applyFont="1" applyFill="1" applyBorder="1" applyAlignment="1">
      <alignment horizontal="center" vertical="center" wrapText="1"/>
    </xf>
    <xf numFmtId="3" fontId="19" fillId="0" borderId="0" xfId="0" applyNumberFormat="1" applyFont="1" applyFill="1" applyBorder="1"/>
    <xf numFmtId="0" fontId="19" fillId="0" borderId="12" xfId="0" applyFont="1" applyBorder="1" applyAlignment="1">
      <alignment horizontal="centerContinuous" vertical="center"/>
    </xf>
    <xf numFmtId="0" fontId="19" fillId="0" borderId="11" xfId="0" applyFont="1" applyBorder="1" applyAlignment="1">
      <alignment horizontal="centerContinuous" vertical="center"/>
    </xf>
    <xf numFmtId="0" fontId="19" fillId="0" borderId="10" xfId="0" applyFont="1" applyBorder="1" applyAlignment="1">
      <alignment horizontal="centerContinuous" vertical="center"/>
    </xf>
    <xf numFmtId="3" fontId="19" fillId="0" borderId="15" xfId="0" applyNumberFormat="1" applyFont="1" applyBorder="1" applyAlignment="1">
      <alignment horizontal="centerContinuous" vertical="center"/>
    </xf>
    <xf numFmtId="3" fontId="19" fillId="0" borderId="14" xfId="0" applyNumberFormat="1" applyFont="1" applyBorder="1" applyAlignment="1">
      <alignment horizontal="centerContinuous" vertical="center"/>
    </xf>
    <xf numFmtId="3" fontId="19" fillId="0" borderId="13" xfId="0" applyNumberFormat="1" applyFont="1" applyBorder="1" applyAlignment="1">
      <alignment horizontal="centerContinuous" vertical="center"/>
    </xf>
    <xf numFmtId="3" fontId="19" fillId="0" borderId="18" xfId="0" applyNumberFormat="1" applyFont="1" applyBorder="1" applyAlignment="1">
      <alignment horizontal="centerContinuous" vertical="center"/>
    </xf>
    <xf numFmtId="3" fontId="19" fillId="0" borderId="0" xfId="0" applyNumberFormat="1" applyFont="1" applyBorder="1" applyAlignment="1">
      <alignment horizontal="centerContinuous" vertical="center"/>
    </xf>
    <xf numFmtId="3" fontId="19" fillId="0" borderId="19" xfId="0" applyNumberFormat="1" applyFont="1" applyBorder="1" applyAlignment="1">
      <alignment horizontal="centerContinuous" vertical="center"/>
    </xf>
    <xf numFmtId="3" fontId="19" fillId="0" borderId="21" xfId="0" applyNumberFormat="1" applyFont="1" applyBorder="1" applyAlignment="1">
      <alignment horizontal="centerContinuous" vertical="center"/>
    </xf>
    <xf numFmtId="3" fontId="19" fillId="0" borderId="20" xfId="0" applyNumberFormat="1" applyFont="1" applyBorder="1" applyAlignment="1">
      <alignment horizontal="centerContinuous" vertical="center"/>
    </xf>
    <xf numFmtId="3" fontId="19" fillId="0" borderId="29" xfId="0" applyNumberFormat="1" applyFont="1" applyBorder="1" applyAlignment="1">
      <alignment horizontal="centerContinuous" vertical="center"/>
    </xf>
    <xf numFmtId="0" fontId="25" fillId="0" borderId="0" xfId="0" applyFont="1" applyAlignment="1">
      <alignment vertical="center"/>
    </xf>
    <xf numFmtId="3" fontId="25" fillId="0" borderId="0" xfId="0" applyNumberFormat="1" applyFont="1"/>
    <xf numFmtId="3" fontId="25" fillId="0" borderId="0" xfId="0" applyNumberFormat="1" applyFont="1" applyAlignment="1">
      <alignment vertical="center"/>
    </xf>
    <xf numFmtId="0" fontId="19" fillId="0" borderId="15" xfId="0" applyFont="1" applyBorder="1" applyAlignment="1">
      <alignment horizontal="center"/>
    </xf>
    <xf numFmtId="3" fontId="19" fillId="0" borderId="16" xfId="0" applyNumberFormat="1" applyFont="1" applyBorder="1"/>
    <xf numFmtId="3" fontId="19" fillId="0" borderId="17" xfId="0" applyNumberFormat="1" applyFont="1" applyBorder="1"/>
    <xf numFmtId="0" fontId="18" fillId="0" borderId="9" xfId="1" applyFont="1" applyFill="1" applyBorder="1" applyAlignment="1">
      <alignment horizontal="center" vertical="center" wrapText="1"/>
    </xf>
    <xf numFmtId="0" fontId="2" fillId="0" borderId="12"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19" fillId="0" borderId="12" xfId="0" applyFont="1" applyFill="1" applyBorder="1" applyAlignment="1">
      <alignment horizontal="center"/>
    </xf>
    <xf numFmtId="0" fontId="19" fillId="0" borderId="11" xfId="0" applyFont="1" applyFill="1" applyBorder="1" applyAlignment="1">
      <alignment horizontal="center"/>
    </xf>
    <xf numFmtId="0" fontId="19" fillId="0" borderId="10" xfId="0" applyFont="1" applyFill="1" applyBorder="1" applyAlignment="1">
      <alignment horizontal="center"/>
    </xf>
    <xf numFmtId="1" fontId="19" fillId="0" borderId="16" xfId="0" applyNumberFormat="1" applyFont="1" applyBorder="1" applyAlignment="1">
      <alignment horizontal="center"/>
    </xf>
    <xf numFmtId="1" fontId="19" fillId="0" borderId="17" xfId="0" applyNumberFormat="1" applyFont="1" applyBorder="1" applyAlignment="1">
      <alignment horizontal="center"/>
    </xf>
    <xf numFmtId="1" fontId="19" fillId="0" borderId="9" xfId="0" applyNumberFormat="1" applyFont="1" applyBorder="1" applyAlignment="1">
      <alignment horizontal="center"/>
    </xf>
    <xf numFmtId="0" fontId="2" fillId="0" borderId="16" xfId="1" applyFont="1" applyFill="1" applyBorder="1" applyAlignment="1"/>
    <xf numFmtId="0" fontId="2" fillId="0" borderId="0" xfId="1" applyFont="1" applyFill="1"/>
    <xf numFmtId="0" fontId="19" fillId="0" borderId="12" xfId="0" applyFont="1" applyFill="1" applyBorder="1" applyAlignment="1">
      <alignment horizontal="center"/>
    </xf>
    <xf numFmtId="0" fontId="19" fillId="0" borderId="11" xfId="0" applyFont="1" applyFill="1" applyBorder="1" applyAlignment="1">
      <alignment horizontal="center"/>
    </xf>
    <xf numFmtId="0" fontId="19" fillId="0" borderId="10" xfId="0" applyFont="1" applyFill="1" applyBorder="1" applyAlignment="1">
      <alignment horizontal="center"/>
    </xf>
    <xf numFmtId="1" fontId="19" fillId="0" borderId="15" xfId="0" applyNumberFormat="1" applyFont="1" applyBorder="1" applyAlignment="1">
      <alignment horizontal="center" vertical="center"/>
    </xf>
    <xf numFmtId="1" fontId="19" fillId="0" borderId="14" xfId="0" applyNumberFormat="1" applyFont="1" applyBorder="1" applyAlignment="1">
      <alignment horizontal="center" vertical="center"/>
    </xf>
    <xf numFmtId="0" fontId="19" fillId="0" borderId="14" xfId="0" applyFont="1" applyBorder="1" applyAlignment="1">
      <alignment horizontal="center" wrapText="1"/>
    </xf>
    <xf numFmtId="0" fontId="19" fillId="0" borderId="13" xfId="0" applyFont="1" applyBorder="1" applyAlignment="1">
      <alignment horizontal="center" wrapText="1"/>
    </xf>
    <xf numFmtId="1" fontId="19" fillId="0" borderId="15" xfId="24" applyNumberFormat="1" applyFont="1" applyBorder="1" applyAlignment="1">
      <alignment horizontal="center"/>
    </xf>
    <xf numFmtId="3" fontId="19" fillId="0" borderId="21" xfId="0" applyNumberFormat="1" applyFont="1" applyBorder="1"/>
    <xf numFmtId="164" fontId="19" fillId="0" borderId="18" xfId="24" applyNumberFormat="1" applyFont="1" applyBorder="1" applyAlignment="1">
      <alignment horizontal="center"/>
    </xf>
    <xf numFmtId="164" fontId="19" fillId="0" borderId="21" xfId="24" applyNumberFormat="1" applyFont="1" applyBorder="1" applyAlignment="1">
      <alignment horizontal="center"/>
    </xf>
    <xf numFmtId="1" fontId="19" fillId="0" borderId="0" xfId="24" applyNumberFormat="1" applyFont="1" applyBorder="1" applyAlignment="1">
      <alignment horizontal="center"/>
    </xf>
    <xf numFmtId="1" fontId="19" fillId="0" borderId="0" xfId="0" applyNumberFormat="1" applyFont="1" applyBorder="1" applyAlignment="1">
      <alignment horizontal="center"/>
    </xf>
    <xf numFmtId="164" fontId="19" fillId="0" borderId="0" xfId="24" applyNumberFormat="1" applyFont="1" applyBorder="1" applyAlignment="1">
      <alignment horizontal="center"/>
    </xf>
    <xf numFmtId="0" fontId="19" fillId="0" borderId="12" xfId="0" applyFont="1" applyBorder="1" applyAlignment="1">
      <alignment horizontal="center" wrapText="1"/>
    </xf>
    <xf numFmtId="0" fontId="19" fillId="0" borderId="10" xfId="0" applyFont="1" applyBorder="1" applyAlignment="1">
      <alignment horizontal="center" wrapText="1"/>
    </xf>
    <xf numFmtId="0" fontId="3" fillId="0" borderId="0" xfId="0" applyFont="1" applyAlignment="1">
      <alignment horizontal="left"/>
    </xf>
    <xf numFmtId="0" fontId="7" fillId="0" borderId="0" xfId="0" applyFont="1"/>
    <xf numFmtId="0" fontId="6" fillId="0" borderId="0" xfId="0" applyFont="1" applyAlignment="1">
      <alignment horizontal="center"/>
    </xf>
    <xf numFmtId="0" fontId="2" fillId="0" borderId="16" xfId="0" applyNumberFormat="1" applyFont="1" applyBorder="1" applyAlignment="1">
      <alignment horizontal="center"/>
    </xf>
    <xf numFmtId="3" fontId="2" fillId="0" borderId="14" xfId="0" applyNumberFormat="1" applyFont="1" applyBorder="1" applyAlignment="1">
      <alignment horizontal="center" vertical="center"/>
    </xf>
    <xf numFmtId="0" fontId="2" fillId="0" borderId="17" xfId="0" applyNumberFormat="1" applyFont="1" applyBorder="1" applyAlignment="1">
      <alignment horizontal="center"/>
    </xf>
    <xf numFmtId="3" fontId="2" fillId="0" borderId="0" xfId="0" applyNumberFormat="1" applyFont="1" applyBorder="1" applyAlignment="1">
      <alignment horizontal="center" vertical="center"/>
    </xf>
    <xf numFmtId="0" fontId="2" fillId="0" borderId="20" xfId="0" applyFont="1" applyBorder="1" applyAlignment="1">
      <alignment horizontal="center"/>
    </xf>
    <xf numFmtId="0" fontId="2" fillId="0" borderId="29" xfId="0" applyFont="1" applyBorder="1" applyAlignment="1">
      <alignment horizontal="center"/>
    </xf>
    <xf numFmtId="0" fontId="5" fillId="0" borderId="0" xfId="0" applyFont="1"/>
    <xf numFmtId="4" fontId="2" fillId="0" borderId="13" xfId="0" applyNumberFormat="1" applyFont="1" applyBorder="1" applyAlignment="1">
      <alignment horizontal="center"/>
    </xf>
    <xf numFmtId="4" fontId="2" fillId="0" borderId="15" xfId="0" applyNumberFormat="1" applyFont="1" applyBorder="1" applyAlignment="1">
      <alignment horizontal="center"/>
    </xf>
    <xf numFmtId="4" fontId="2" fillId="0" borderId="18" xfId="0" applyNumberFormat="1" applyFont="1" applyBorder="1" applyAlignment="1">
      <alignment horizontal="center"/>
    </xf>
    <xf numFmtId="4" fontId="2" fillId="0" borderId="21" xfId="0" applyNumberFormat="1" applyFont="1" applyBorder="1" applyAlignment="1">
      <alignment horizontal="center"/>
    </xf>
    <xf numFmtId="0" fontId="7" fillId="0" borderId="0" xfId="0" applyFont="1" applyAlignment="1">
      <alignment wrapText="1"/>
    </xf>
    <xf numFmtId="3" fontId="7" fillId="0" borderId="0" xfId="0" applyNumberFormat="1" applyFont="1"/>
    <xf numFmtId="166" fontId="2" fillId="0" borderId="14" xfId="0" applyNumberFormat="1" applyFont="1" applyBorder="1" applyAlignment="1">
      <alignment horizontal="center" vertical="center"/>
    </xf>
    <xf numFmtId="166" fontId="2" fillId="0" borderId="14" xfId="0" applyNumberFormat="1" applyFont="1" applyBorder="1" applyAlignment="1">
      <alignment horizontal="center"/>
    </xf>
    <xf numFmtId="166" fontId="2" fillId="0" borderId="13" xfId="0" applyNumberFormat="1" applyFont="1" applyBorder="1" applyAlignment="1">
      <alignment horizontal="center"/>
    </xf>
    <xf numFmtId="166" fontId="2" fillId="0" borderId="0" xfId="0" applyNumberFormat="1" applyFont="1" applyBorder="1" applyAlignment="1">
      <alignment horizontal="center" vertical="center"/>
    </xf>
    <xf numFmtId="166" fontId="2" fillId="0" borderId="0" xfId="0" applyNumberFormat="1" applyFont="1" applyBorder="1" applyAlignment="1">
      <alignment horizontal="center"/>
    </xf>
    <xf numFmtId="166" fontId="2" fillId="0" borderId="19" xfId="0" applyNumberFormat="1" applyFont="1" applyBorder="1" applyAlignment="1">
      <alignment horizontal="center"/>
    </xf>
    <xf numFmtId="166" fontId="2" fillId="0" borderId="20" xfId="0" applyNumberFormat="1" applyFont="1" applyBorder="1" applyAlignment="1">
      <alignment horizontal="center"/>
    </xf>
    <xf numFmtId="166" fontId="2" fillId="0" borderId="29" xfId="0" applyNumberFormat="1" applyFont="1" applyBorder="1" applyAlignment="1">
      <alignment horizontal="center"/>
    </xf>
    <xf numFmtId="0" fontId="7" fillId="0" borderId="0" xfId="0" applyFont="1" applyAlignment="1">
      <alignment horizontal="center"/>
    </xf>
    <xf numFmtId="0" fontId="0" fillId="0" borderId="0" xfId="0" applyAlignment="1">
      <alignment horizontal="left"/>
    </xf>
    <xf numFmtId="0" fontId="19" fillId="0" borderId="0" xfId="0" applyFont="1" applyFill="1" applyBorder="1" applyAlignment="1">
      <alignment vertical="top"/>
    </xf>
    <xf numFmtId="0" fontId="44" fillId="0" borderId="0" xfId="0" applyFont="1" applyAlignment="1">
      <alignment vertical="top" wrapText="1"/>
    </xf>
    <xf numFmtId="0" fontId="19" fillId="0" borderId="0" xfId="0" applyFont="1" applyBorder="1" applyAlignment="1">
      <alignment horizontal="left"/>
    </xf>
    <xf numFmtId="4" fontId="19" fillId="0" borderId="0" xfId="0" applyNumberFormat="1" applyFont="1" applyBorder="1" applyAlignment="1">
      <alignment horizontal="left"/>
    </xf>
    <xf numFmtId="0" fontId="2" fillId="0" borderId="0" xfId="0" applyFont="1" applyAlignment="1">
      <alignment horizontal="left"/>
    </xf>
    <xf numFmtId="0" fontId="2" fillId="0" borderId="9" xfId="1" applyFont="1" applyFill="1" applyBorder="1" applyAlignment="1">
      <alignment horizontal="center"/>
    </xf>
    <xf numFmtId="0" fontId="2" fillId="0" borderId="15" xfId="1" applyFont="1" applyBorder="1" applyAlignment="1">
      <alignment horizontal="center"/>
    </xf>
    <xf numFmtId="0" fontId="2" fillId="0" borderId="18" xfId="1" applyFont="1" applyBorder="1" applyAlignment="1">
      <alignment horizontal="center"/>
    </xf>
    <xf numFmtId="0" fontId="2" fillId="0" borderId="21" xfId="1" applyFont="1" applyBorder="1" applyAlignment="1">
      <alignment horizontal="center"/>
    </xf>
    <xf numFmtId="0" fontId="2" fillId="0" borderId="15" xfId="1" applyFont="1" applyFill="1" applyBorder="1" applyAlignment="1">
      <alignment horizontal="center"/>
    </xf>
    <xf numFmtId="0" fontId="2" fillId="0" borderId="18" xfId="1" applyFont="1" applyFill="1" applyBorder="1" applyAlignment="1">
      <alignment horizontal="center"/>
    </xf>
    <xf numFmtId="0" fontId="2" fillId="0" borderId="21" xfId="1" applyFont="1" applyFill="1" applyBorder="1" applyAlignment="1">
      <alignment horizontal="center"/>
    </xf>
    <xf numFmtId="0" fontId="2" fillId="0" borderId="15" xfId="1" applyBorder="1" applyAlignment="1">
      <alignment horizontal="center"/>
    </xf>
    <xf numFmtId="0" fontId="2" fillId="0" borderId="18" xfId="1" applyBorder="1" applyAlignment="1">
      <alignment horizontal="center"/>
    </xf>
    <xf numFmtId="0" fontId="2" fillId="0" borderId="21" xfId="1" applyBorder="1" applyAlignment="1">
      <alignment horizontal="center"/>
    </xf>
    <xf numFmtId="0" fontId="19" fillId="0" borderId="2" xfId="0" applyFont="1" applyBorder="1" applyAlignment="1">
      <alignment horizontal="center"/>
    </xf>
    <xf numFmtId="0" fontId="19" fillId="0" borderId="0" xfId="0" applyFont="1" applyFill="1" applyBorder="1" applyAlignment="1">
      <alignment horizontal="left" indent="2"/>
    </xf>
    <xf numFmtId="4" fontId="19" fillId="0" borderId="11" xfId="0" applyNumberFormat="1" applyFont="1" applyFill="1" applyBorder="1" applyAlignment="1">
      <alignment horizontal="center"/>
    </xf>
    <xf numFmtId="4" fontId="19" fillId="0" borderId="10" xfId="0" applyNumberFormat="1" applyFont="1" applyFill="1" applyBorder="1" applyAlignment="1">
      <alignment horizontal="center"/>
    </xf>
    <xf numFmtId="0" fontId="39" fillId="0" borderId="0" xfId="1" applyFont="1" applyAlignment="1">
      <alignment horizontal="left" vertical="center" wrapText="1"/>
    </xf>
    <xf numFmtId="0" fontId="3" fillId="0" borderId="0" xfId="1" applyFont="1" applyAlignment="1">
      <alignment horizontal="left" wrapText="1"/>
    </xf>
    <xf numFmtId="0" fontId="15" fillId="0" borderId="0" xfId="1" applyFont="1" applyFill="1" applyBorder="1" applyAlignment="1">
      <alignment horizontal="left" vertical="center" wrapText="1"/>
    </xf>
    <xf numFmtId="0" fontId="15" fillId="0" borderId="0" xfId="1" applyFont="1" applyFill="1" applyAlignment="1">
      <alignment horizontal="left" wrapText="1"/>
    </xf>
    <xf numFmtId="0" fontId="33" fillId="0" borderId="0" xfId="0" applyFont="1" applyAlignment="1">
      <alignment horizontal="left" wrapText="1"/>
    </xf>
    <xf numFmtId="0" fontId="3" fillId="0" borderId="0" xfId="3" applyFont="1" applyFill="1" applyAlignment="1">
      <alignment horizontal="left" vertical="center" wrapText="1"/>
    </xf>
    <xf numFmtId="0" fontId="15" fillId="0" borderId="0" xfId="1" applyFont="1" applyFill="1" applyBorder="1" applyAlignment="1">
      <alignment vertical="center" wrapText="1"/>
    </xf>
    <xf numFmtId="0" fontId="15" fillId="0" borderId="0" xfId="1" applyFont="1" applyAlignment="1">
      <alignment horizontal="left" wrapText="1"/>
    </xf>
    <xf numFmtId="0" fontId="15" fillId="0" borderId="0" xfId="19" applyFont="1" applyBorder="1" applyAlignment="1">
      <alignment horizontal="left" wrapText="1"/>
    </xf>
    <xf numFmtId="0" fontId="15" fillId="0" borderId="0" xfId="0" applyFont="1" applyBorder="1" applyAlignment="1">
      <alignment horizontal="left" wrapText="1"/>
    </xf>
    <xf numFmtId="0" fontId="3" fillId="0" borderId="0" xfId="22" applyFont="1" applyFill="1" applyAlignment="1">
      <alignment horizontal="left" wrapText="1"/>
    </xf>
    <xf numFmtId="0" fontId="15" fillId="0" borderId="0" xfId="1" applyFont="1" applyFill="1" applyAlignment="1">
      <alignment wrapText="1"/>
    </xf>
    <xf numFmtId="0" fontId="15" fillId="0" borderId="0" xfId="22" applyFont="1" applyFill="1" applyAlignment="1">
      <alignment vertical="center" wrapText="1"/>
    </xf>
    <xf numFmtId="0" fontId="15" fillId="0" borderId="0" xfId="22" applyFont="1" applyFill="1" applyBorder="1" applyAlignment="1">
      <alignment vertical="center" wrapText="1"/>
    </xf>
    <xf numFmtId="0" fontId="15" fillId="0" borderId="0" xfId="1" applyFont="1" applyFill="1" applyAlignment="1">
      <alignment horizontal="left" vertical="top" wrapText="1"/>
    </xf>
    <xf numFmtId="0" fontId="3" fillId="0" borderId="0" xfId="22" applyFont="1" applyFill="1" applyAlignment="1">
      <alignment wrapText="1"/>
    </xf>
    <xf numFmtId="0" fontId="3" fillId="0" borderId="0" xfId="22" applyFont="1" applyFill="1" applyAlignment="1">
      <alignment vertical="center" wrapText="1"/>
    </xf>
    <xf numFmtId="0" fontId="15" fillId="0" borderId="0" xfId="1" applyFont="1" applyAlignment="1">
      <alignment wrapText="1"/>
    </xf>
    <xf numFmtId="0" fontId="15" fillId="0" borderId="0" xfId="1" applyFont="1" applyAlignment="1">
      <alignment vertical="top" wrapText="1"/>
    </xf>
    <xf numFmtId="0" fontId="3" fillId="0" borderId="0" xfId="3" applyFont="1" applyFill="1" applyAlignment="1">
      <alignment vertical="center" wrapText="1"/>
    </xf>
    <xf numFmtId="0" fontId="3" fillId="0" borderId="0" xfId="2" applyFont="1" applyFill="1" applyAlignment="1">
      <alignment vertical="center" wrapText="1"/>
    </xf>
    <xf numFmtId="0" fontId="15" fillId="18" borderId="0" xfId="1" applyFont="1" applyFill="1" applyBorder="1" applyAlignment="1">
      <alignment wrapText="1"/>
    </xf>
    <xf numFmtId="0" fontId="15" fillId="0" borderId="0" xfId="1" applyFont="1" applyFill="1" applyBorder="1" applyAlignment="1">
      <alignment wrapText="1"/>
    </xf>
    <xf numFmtId="164" fontId="2" fillId="0" borderId="12" xfId="1" applyNumberFormat="1" applyFont="1" applyFill="1" applyBorder="1" applyAlignment="1">
      <alignment horizontal="center" vertical="center"/>
    </xf>
    <xf numFmtId="164" fontId="2" fillId="0" borderId="11" xfId="1" applyNumberFormat="1" applyFont="1" applyFill="1" applyBorder="1" applyAlignment="1">
      <alignment horizontal="center" vertical="center"/>
    </xf>
    <xf numFmtId="0" fontId="2" fillId="0" borderId="0" xfId="1" applyFont="1" applyBorder="1" applyAlignment="1">
      <alignment horizontal="left" vertical="top" wrapText="1"/>
    </xf>
    <xf numFmtId="164" fontId="2" fillId="0" borderId="10" xfId="1" applyNumberFormat="1" applyFont="1" applyFill="1" applyBorder="1" applyAlignment="1">
      <alignment horizontal="center" vertical="center"/>
    </xf>
    <xf numFmtId="3" fontId="2" fillId="0" borderId="12" xfId="1" applyNumberFormat="1" applyFont="1" applyFill="1" applyBorder="1" applyAlignment="1">
      <alignment horizontal="center" vertical="center"/>
    </xf>
    <xf numFmtId="3" fontId="2" fillId="0" borderId="11" xfId="1" applyNumberFormat="1" applyFont="1" applyFill="1" applyBorder="1" applyAlignment="1">
      <alignment horizontal="center" vertical="center"/>
    </xf>
    <xf numFmtId="3" fontId="2" fillId="0" borderId="10" xfId="1" applyNumberFormat="1" applyFont="1" applyFill="1" applyBorder="1" applyAlignment="1">
      <alignment horizontal="center" vertical="center"/>
    </xf>
    <xf numFmtId="0" fontId="2" fillId="0" borderId="0" xfId="1" applyFont="1" applyFill="1" applyBorder="1" applyAlignment="1">
      <alignment horizontal="center"/>
    </xf>
    <xf numFmtId="0" fontId="2" fillId="0" borderId="0" xfId="1" applyFont="1" applyFill="1" applyBorder="1" applyAlignment="1">
      <alignment horizontal="left" vertical="center" wrapText="1"/>
    </xf>
    <xf numFmtId="0" fontId="2" fillId="0" borderId="12" xfId="1" applyNumberFormat="1" applyFont="1" applyFill="1" applyBorder="1" applyAlignment="1">
      <alignment horizontal="center" vertical="center"/>
    </xf>
    <xf numFmtId="0" fontId="2" fillId="0" borderId="11"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3" fillId="0" borderId="0" xfId="1" applyFont="1" applyFill="1" applyAlignment="1">
      <alignment horizontal="left" wrapText="1"/>
    </xf>
    <xf numFmtId="0" fontId="2" fillId="0" borderId="12" xfId="1" applyFont="1" applyFill="1" applyBorder="1" applyAlignment="1">
      <alignment horizontal="center" vertical="center"/>
    </xf>
    <xf numFmtId="0" fontId="2" fillId="0" borderId="11" xfId="1" applyFont="1" applyFill="1" applyBorder="1" applyAlignment="1">
      <alignment horizontal="center" vertical="center"/>
    </xf>
    <xf numFmtId="0" fontId="2" fillId="0" borderId="10" xfId="1" applyFont="1" applyFill="1" applyBorder="1" applyAlignment="1">
      <alignment horizontal="center" vertical="center"/>
    </xf>
    <xf numFmtId="0" fontId="5" fillId="0" borderId="12"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2" fillId="0" borderId="29" xfId="1" applyNumberFormat="1" applyFont="1" applyFill="1" applyBorder="1" applyAlignment="1">
      <alignment horizontal="center" vertical="center"/>
    </xf>
    <xf numFmtId="0" fontId="18" fillId="0" borderId="0" xfId="1" applyFont="1" applyFill="1" applyBorder="1" applyAlignment="1">
      <alignment horizontal="center"/>
    </xf>
    <xf numFmtId="0" fontId="5" fillId="0" borderId="12" xfId="1" applyFont="1" applyFill="1" applyBorder="1" applyAlignment="1">
      <alignment horizontal="center" wrapText="1"/>
    </xf>
    <xf numFmtId="0" fontId="5" fillId="0" borderId="11" xfId="1" applyFont="1" applyFill="1" applyBorder="1" applyAlignment="1">
      <alignment horizontal="center" wrapText="1"/>
    </xf>
    <xf numFmtId="0" fontId="5" fillId="0" borderId="10" xfId="1" applyFont="1" applyFill="1" applyBorder="1" applyAlignment="1">
      <alignment horizontal="center" wrapText="1"/>
    </xf>
    <xf numFmtId="0" fontId="3" fillId="0" borderId="12" xfId="1" applyFont="1" applyFill="1" applyBorder="1" applyAlignment="1">
      <alignment horizontal="center" vertical="center" wrapText="1"/>
    </xf>
    <xf numFmtId="0" fontId="3" fillId="0" borderId="11"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12"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0" xfId="1" applyFont="1" applyFill="1" applyBorder="1" applyAlignment="1">
      <alignment horizontal="center" vertical="center"/>
    </xf>
    <xf numFmtId="0" fontId="24" fillId="0" borderId="15" xfId="1" applyFont="1" applyFill="1" applyBorder="1" applyAlignment="1">
      <alignment horizontal="center" vertical="center" wrapText="1"/>
    </xf>
    <xf numFmtId="0" fontId="24" fillId="0" borderId="14" xfId="1" applyFont="1" applyFill="1" applyBorder="1" applyAlignment="1">
      <alignment horizontal="center" vertical="center" wrapText="1"/>
    </xf>
    <xf numFmtId="0" fontId="24" fillId="0" borderId="13" xfId="1" applyFont="1" applyFill="1" applyBorder="1" applyAlignment="1">
      <alignment horizontal="center" vertical="center" wrapText="1"/>
    </xf>
    <xf numFmtId="0" fontId="2" fillId="0" borderId="19" xfId="1" applyFont="1" applyFill="1" applyBorder="1" applyAlignment="1">
      <alignment horizontal="center"/>
    </xf>
    <xf numFmtId="0" fontId="2" fillId="0" borderId="29" xfId="1" applyFont="1" applyFill="1" applyBorder="1" applyAlignment="1">
      <alignment horizontal="center"/>
    </xf>
    <xf numFmtId="0" fontId="2" fillId="0" borderId="12"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2" fillId="0" borderId="0" xfId="1" applyFont="1" applyFill="1" applyAlignment="1">
      <alignment horizontal="left" wrapText="1"/>
    </xf>
    <xf numFmtId="0" fontId="2" fillId="0" borderId="15" xfId="1" applyFont="1" applyFill="1" applyBorder="1" applyAlignment="1">
      <alignment horizontal="center" vertical="center" wrapText="1"/>
    </xf>
    <xf numFmtId="0" fontId="2" fillId="0" borderId="14" xfId="1" applyFont="1" applyFill="1" applyBorder="1" applyAlignment="1">
      <alignment horizontal="center" vertical="center" wrapText="1"/>
    </xf>
    <xf numFmtId="0" fontId="2" fillId="0" borderId="13" xfId="1" applyFont="1" applyFill="1" applyBorder="1" applyAlignment="1">
      <alignment horizontal="center" vertical="center" wrapText="1"/>
    </xf>
    <xf numFmtId="0" fontId="2" fillId="0" borderId="21"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29" xfId="1" applyFont="1" applyFill="1" applyBorder="1" applyAlignment="1">
      <alignment horizontal="center" vertical="center" wrapText="1"/>
    </xf>
    <xf numFmtId="0" fontId="2" fillId="0" borderId="15" xfId="1" applyFont="1" applyFill="1" applyBorder="1" applyAlignment="1">
      <alignment horizontal="center" vertical="center"/>
    </xf>
    <xf numFmtId="0" fontId="2" fillId="0" borderId="14" xfId="1" applyFont="1" applyFill="1" applyBorder="1" applyAlignment="1">
      <alignment horizontal="center" vertical="center"/>
    </xf>
    <xf numFmtId="0" fontId="2" fillId="0" borderId="13" xfId="1" applyFont="1" applyFill="1" applyBorder="1" applyAlignment="1">
      <alignment horizontal="center" vertical="center"/>
    </xf>
    <xf numFmtId="0" fontId="2" fillId="0" borderId="21" xfId="1" applyFont="1" applyFill="1" applyBorder="1" applyAlignment="1">
      <alignment horizontal="center" vertical="center"/>
    </xf>
    <xf numFmtId="0" fontId="2" fillId="0" borderId="20" xfId="1" applyFont="1" applyFill="1" applyBorder="1" applyAlignment="1">
      <alignment horizontal="center" vertical="center"/>
    </xf>
    <xf numFmtId="0" fontId="2" fillId="0" borderId="29" xfId="1" applyFont="1" applyFill="1" applyBorder="1" applyAlignment="1">
      <alignment horizontal="center" vertical="center"/>
    </xf>
    <xf numFmtId="0" fontId="2" fillId="0" borderId="2" xfId="1" applyFont="1" applyFill="1" applyBorder="1" applyAlignment="1">
      <alignment horizontal="center"/>
    </xf>
    <xf numFmtId="0" fontId="2" fillId="0" borderId="10" xfId="1" applyFont="1" applyFill="1" applyBorder="1" applyAlignment="1">
      <alignment horizontal="center"/>
    </xf>
    <xf numFmtId="0" fontId="2" fillId="0" borderId="2" xfId="1" applyFont="1" applyFill="1" applyBorder="1" applyAlignment="1">
      <alignment horizontal="center" vertical="center" wrapText="1"/>
    </xf>
    <xf numFmtId="0" fontId="2" fillId="0" borderId="2" xfId="1" applyFont="1" applyFill="1" applyBorder="1" applyAlignment="1">
      <alignment horizontal="center" wrapText="1"/>
    </xf>
    <xf numFmtId="0" fontId="2" fillId="0" borderId="11" xfId="1" applyFont="1" applyFill="1" applyBorder="1" applyAlignment="1">
      <alignment horizontal="center" wrapText="1"/>
    </xf>
    <xf numFmtId="0" fontId="2" fillId="0" borderId="10" xfId="1" applyFont="1" applyFill="1" applyBorder="1" applyAlignment="1">
      <alignment horizontal="center" wrapText="1"/>
    </xf>
    <xf numFmtId="0" fontId="19" fillId="0" borderId="0" xfId="0" applyFont="1" applyAlignment="1">
      <alignment horizontal="left" vertical="center" wrapText="1"/>
    </xf>
    <xf numFmtId="0" fontId="19" fillId="0" borderId="0" xfId="0" applyFont="1" applyAlignment="1">
      <alignment horizontal="left" vertical="top" wrapText="1"/>
    </xf>
    <xf numFmtId="0" fontId="2" fillId="0" borderId="12" xfId="1" applyFont="1" applyFill="1" applyBorder="1" applyAlignment="1">
      <alignment horizontal="center"/>
    </xf>
    <xf numFmtId="0" fontId="2" fillId="0" borderId="11" xfId="1" applyFont="1" applyFill="1" applyBorder="1" applyAlignment="1">
      <alignment horizontal="center"/>
    </xf>
    <xf numFmtId="0" fontId="2" fillId="0" borderId="0" xfId="1" applyFont="1" applyBorder="1" applyAlignment="1">
      <alignment horizontal="left" wrapText="1"/>
    </xf>
    <xf numFmtId="0" fontId="3" fillId="0" borderId="0" xfId="2" applyFont="1" applyFill="1" applyAlignment="1">
      <alignment horizontal="left"/>
    </xf>
    <xf numFmtId="0" fontId="15" fillId="0" borderId="0" xfId="2" applyFont="1" applyFill="1" applyAlignment="1">
      <alignment horizontal="left"/>
    </xf>
    <xf numFmtId="0" fontId="37" fillId="0" borderId="0" xfId="1" applyFont="1" applyAlignment="1">
      <alignment horizontal="center"/>
    </xf>
    <xf numFmtId="0" fontId="2" fillId="0" borderId="0" xfId="1" applyFont="1" applyFill="1" applyAlignment="1">
      <alignment horizontal="center"/>
    </xf>
    <xf numFmtId="0" fontId="2" fillId="0" borderId="0" xfId="1" applyFill="1" applyAlignment="1">
      <alignment horizontal="center"/>
    </xf>
    <xf numFmtId="0" fontId="7" fillId="0" borderId="0" xfId="1" applyFont="1" applyFill="1" applyAlignment="1">
      <alignment horizontal="left" vertical="top" wrapText="1"/>
    </xf>
    <xf numFmtId="0" fontId="7" fillId="0" borderId="0" xfId="1" applyFont="1" applyAlignment="1">
      <alignment horizontal="left" vertical="top" wrapText="1"/>
    </xf>
    <xf numFmtId="0" fontId="7" fillId="0" borderId="0" xfId="1" applyFont="1" applyAlignment="1">
      <alignment horizontal="center" vertical="top" wrapText="1"/>
    </xf>
    <xf numFmtId="3" fontId="2" fillId="0" borderId="12" xfId="1" applyNumberFormat="1" applyFont="1" applyBorder="1" applyAlignment="1">
      <alignment horizontal="center" vertical="center"/>
    </xf>
    <xf numFmtId="3" fontId="2" fillId="0" borderId="11" xfId="1" applyNumberFormat="1" applyFont="1" applyBorder="1" applyAlignment="1">
      <alignment horizontal="center" vertical="center"/>
    </xf>
    <xf numFmtId="3" fontId="2" fillId="0" borderId="10" xfId="1" applyNumberFormat="1" applyFont="1" applyBorder="1" applyAlignment="1">
      <alignment horizontal="center" vertical="center"/>
    </xf>
    <xf numFmtId="3" fontId="2" fillId="0" borderId="12" xfId="1" applyNumberFormat="1" applyBorder="1" applyAlignment="1">
      <alignment horizontal="center" vertical="center"/>
    </xf>
    <xf numFmtId="3" fontId="2" fillId="0" borderId="11" xfId="1" applyNumberFormat="1" applyBorder="1" applyAlignment="1">
      <alignment horizontal="center" vertical="center"/>
    </xf>
    <xf numFmtId="3" fontId="2" fillId="0" borderId="10" xfId="1" applyNumberFormat="1" applyBorder="1" applyAlignment="1">
      <alignment horizontal="center" vertical="center"/>
    </xf>
    <xf numFmtId="0" fontId="2" fillId="0" borderId="12" xfId="1" applyBorder="1" applyAlignment="1">
      <alignment horizontal="center" vertical="center"/>
    </xf>
    <xf numFmtId="0" fontId="2" fillId="0" borderId="11" xfId="1" applyBorder="1" applyAlignment="1">
      <alignment horizontal="center" vertical="center"/>
    </xf>
    <xf numFmtId="0" fontId="2" fillId="0" borderId="10" xfId="1" applyBorder="1" applyAlignment="1">
      <alignment horizontal="center" vertical="center"/>
    </xf>
    <xf numFmtId="3" fontId="2" fillId="0" borderId="12" xfId="1" applyNumberFormat="1" applyFont="1" applyBorder="1" applyAlignment="1">
      <alignment horizontal="center" vertical="center" wrapText="1"/>
    </xf>
    <xf numFmtId="3" fontId="2" fillId="0" borderId="11" xfId="1" applyNumberFormat="1" applyFont="1" applyBorder="1" applyAlignment="1">
      <alignment horizontal="center" vertical="center" wrapText="1"/>
    </xf>
    <xf numFmtId="3" fontId="2" fillId="0" borderId="10" xfId="1" applyNumberFormat="1" applyFont="1" applyBorder="1" applyAlignment="1">
      <alignment horizontal="center" vertical="center" wrapText="1"/>
    </xf>
    <xf numFmtId="0" fontId="3" fillId="0" borderId="0" xfId="1" applyFont="1" applyAlignment="1">
      <alignment horizontal="left" vertical="top" wrapText="1"/>
    </xf>
    <xf numFmtId="0" fontId="15" fillId="0" borderId="0" xfId="1" applyFont="1" applyAlignment="1">
      <alignment horizontal="left" vertical="top" wrapText="1"/>
    </xf>
    <xf numFmtId="0" fontId="34" fillId="0" borderId="0" xfId="1" applyFont="1" applyFill="1" applyBorder="1" applyAlignment="1">
      <alignment horizontal="left" vertical="center" wrapText="1"/>
    </xf>
    <xf numFmtId="0" fontId="18" fillId="17" borderId="2" xfId="1" applyFont="1" applyFill="1" applyBorder="1" applyAlignment="1">
      <alignment horizontal="center" vertical="center" wrapText="1"/>
    </xf>
    <xf numFmtId="0" fontId="18" fillId="16" borderId="2" xfId="1" applyFont="1" applyFill="1" applyBorder="1" applyAlignment="1">
      <alignment horizontal="center" vertical="center" wrapText="1"/>
    </xf>
    <xf numFmtId="0" fontId="2" fillId="0" borderId="12" xfId="1" applyFont="1" applyFill="1" applyBorder="1" applyAlignment="1">
      <alignment horizontal="center" wrapText="1"/>
    </xf>
    <xf numFmtId="0" fontId="2" fillId="0" borderId="0" xfId="1" applyFont="1" applyFill="1"/>
    <xf numFmtId="0" fontId="28" fillId="0" borderId="0" xfId="1" applyFont="1" applyFill="1" applyBorder="1" applyAlignment="1">
      <alignment wrapText="1"/>
    </xf>
    <xf numFmtId="0" fontId="2" fillId="0" borderId="19" xfId="1" applyFont="1" applyFill="1" applyBorder="1" applyAlignment="1">
      <alignment horizontal="center" vertical="center" wrapText="1"/>
    </xf>
    <xf numFmtId="0" fontId="2" fillId="15" borderId="25" xfId="1" applyFont="1" applyFill="1" applyBorder="1" applyAlignment="1">
      <alignment horizontal="center" wrapText="1"/>
    </xf>
    <xf numFmtId="0" fontId="2" fillId="15" borderId="23" xfId="1" applyFont="1" applyFill="1" applyBorder="1" applyAlignment="1">
      <alignment horizontal="center" wrapText="1"/>
    </xf>
    <xf numFmtId="0" fontId="2" fillId="15" borderId="22" xfId="1" applyFont="1" applyFill="1" applyBorder="1" applyAlignment="1">
      <alignment horizontal="center" wrapText="1"/>
    </xf>
    <xf numFmtId="0" fontId="2" fillId="15" borderId="24" xfId="1" applyFont="1" applyFill="1" applyBorder="1" applyAlignment="1">
      <alignment horizontal="center" wrapText="1"/>
    </xf>
    <xf numFmtId="0" fontId="2" fillId="0" borderId="15" xfId="1" applyFont="1" applyBorder="1" applyAlignment="1">
      <alignment horizontal="center" vertical="center" wrapText="1"/>
    </xf>
    <xf numFmtId="0" fontId="2" fillId="0" borderId="21" xfId="1" applyFont="1" applyBorder="1" applyAlignment="1">
      <alignment horizontal="center" vertical="center" wrapText="1"/>
    </xf>
    <xf numFmtId="0" fontId="2" fillId="0" borderId="12" xfId="1" applyFont="1" applyFill="1" applyBorder="1" applyAlignment="1">
      <alignment horizontal="center" vertical="top"/>
    </xf>
    <xf numFmtId="0" fontId="2" fillId="0" borderId="11" xfId="1" applyFont="1" applyFill="1" applyBorder="1" applyAlignment="1">
      <alignment horizontal="center" vertical="top"/>
    </xf>
    <xf numFmtId="0" fontId="2" fillId="0" borderId="10" xfId="1" applyFont="1" applyFill="1" applyBorder="1" applyAlignment="1">
      <alignment horizontal="center" vertical="top"/>
    </xf>
    <xf numFmtId="0" fontId="9" fillId="15" borderId="12" xfId="1" applyFont="1" applyFill="1" applyBorder="1" applyAlignment="1">
      <alignment horizontal="center"/>
    </xf>
    <xf numFmtId="0" fontId="9" fillId="15" borderId="11" xfId="1" applyFont="1" applyFill="1" applyBorder="1" applyAlignment="1">
      <alignment horizontal="center"/>
    </xf>
    <xf numFmtId="0" fontId="9" fillId="15" borderId="10" xfId="1" applyFont="1" applyFill="1" applyBorder="1" applyAlignment="1">
      <alignment horizontal="center"/>
    </xf>
    <xf numFmtId="0" fontId="18" fillId="0" borderId="16" xfId="1" applyFont="1" applyFill="1" applyBorder="1" applyAlignment="1">
      <alignment horizontal="center"/>
    </xf>
    <xf numFmtId="0" fontId="18" fillId="0" borderId="9" xfId="1" applyFont="1" applyFill="1" applyBorder="1" applyAlignment="1">
      <alignment horizontal="center"/>
    </xf>
    <xf numFmtId="0" fontId="3" fillId="0" borderId="0" xfId="19" applyFont="1" applyBorder="1" applyAlignment="1">
      <alignment horizontal="left" wrapText="1"/>
    </xf>
    <xf numFmtId="0" fontId="2" fillId="0" borderId="0" xfId="19" applyFont="1" applyAlignment="1">
      <alignment horizontal="left" wrapText="1"/>
    </xf>
    <xf numFmtId="0" fontId="2" fillId="0" borderId="0" xfId="1" applyFont="1" applyAlignment="1">
      <alignment horizontal="left" vertical="center" wrapText="1"/>
    </xf>
    <xf numFmtId="0" fontId="2" fillId="0" borderId="0" xfId="1" applyFont="1" applyAlignment="1">
      <alignment horizontal="left"/>
    </xf>
    <xf numFmtId="0" fontId="2" fillId="0" borderId="0" xfId="0" applyFont="1" applyBorder="1" applyAlignment="1">
      <alignment wrapText="1"/>
    </xf>
    <xf numFmtId="0" fontId="38" fillId="0" borderId="0" xfId="0" applyFont="1" applyBorder="1" applyAlignment="1">
      <alignment wrapText="1"/>
    </xf>
    <xf numFmtId="0" fontId="2" fillId="0" borderId="0" xfId="0" applyFont="1" applyBorder="1" applyAlignment="1">
      <alignment horizontal="left" vertical="center" wrapText="1"/>
    </xf>
    <xf numFmtId="0" fontId="38" fillId="0" borderId="0" xfId="0" applyFont="1" applyBorder="1" applyAlignment="1">
      <alignment horizontal="left" vertical="center" wrapText="1"/>
    </xf>
    <xf numFmtId="0" fontId="0" fillId="0" borderId="0" xfId="0" applyAlignment="1">
      <alignment horizontal="center"/>
    </xf>
    <xf numFmtId="0" fontId="2" fillId="0" borderId="12"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3" fontId="2" fillId="0" borderId="12" xfId="0" applyNumberFormat="1" applyFont="1" applyBorder="1" applyAlignment="1">
      <alignment horizontal="center" vertical="center"/>
    </xf>
    <xf numFmtId="3" fontId="2" fillId="0" borderId="11" xfId="0" applyNumberFormat="1" applyFont="1" applyBorder="1" applyAlignment="1">
      <alignment horizontal="center" vertical="center"/>
    </xf>
    <xf numFmtId="3" fontId="2" fillId="0" borderId="10" xfId="0" applyNumberFormat="1" applyFont="1" applyBorder="1" applyAlignment="1">
      <alignment horizontal="center" vertical="center"/>
    </xf>
    <xf numFmtId="0" fontId="19" fillId="0" borderId="12" xfId="0" applyFont="1" applyBorder="1" applyAlignment="1">
      <alignment horizontal="center" vertical="center"/>
    </xf>
    <xf numFmtId="0" fontId="19" fillId="0" borderId="11" xfId="0" applyFont="1" applyBorder="1" applyAlignment="1">
      <alignment horizontal="center" vertical="center"/>
    </xf>
    <xf numFmtId="0" fontId="19" fillId="0" borderId="10" xfId="0" applyFont="1" applyBorder="1" applyAlignment="1">
      <alignment horizontal="center" vertical="center"/>
    </xf>
    <xf numFmtId="3" fontId="19" fillId="0" borderId="12"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9" fillId="0" borderId="10" xfId="0" applyNumberFormat="1" applyFont="1" applyBorder="1" applyAlignment="1">
      <alignment horizontal="center" vertical="center"/>
    </xf>
    <xf numFmtId="0" fontId="21" fillId="0" borderId="0" xfId="0" applyFont="1" applyFill="1" applyBorder="1" applyAlignment="1">
      <alignment horizontal="left" wrapText="1"/>
    </xf>
    <xf numFmtId="0" fontId="35" fillId="0" borderId="0" xfId="0" applyFont="1" applyFill="1" applyBorder="1" applyAlignment="1">
      <alignment horizontal="left" wrapText="1"/>
    </xf>
    <xf numFmtId="0" fontId="36" fillId="0" borderId="0" xfId="0" applyFont="1" applyFill="1" applyBorder="1" applyAlignment="1">
      <alignment horizontal="left" wrapText="1"/>
    </xf>
    <xf numFmtId="0" fontId="21" fillId="0" borderId="2" xfId="0" applyFont="1" applyFill="1" applyBorder="1" applyAlignment="1">
      <alignment horizontal="center" wrapText="1"/>
    </xf>
    <xf numFmtId="0" fontId="32" fillId="0" borderId="12" xfId="0" applyFont="1" applyBorder="1" applyAlignment="1">
      <alignment horizontal="center"/>
    </xf>
    <xf numFmtId="0" fontId="32" fillId="0" borderId="11" xfId="0" applyFont="1" applyBorder="1" applyAlignment="1">
      <alignment horizontal="center"/>
    </xf>
    <xf numFmtId="0" fontId="32" fillId="0" borderId="10" xfId="0" applyFont="1" applyBorder="1" applyAlignment="1">
      <alignment horizontal="center"/>
    </xf>
    <xf numFmtId="0" fontId="32" fillId="0" borderId="2" xfId="0" applyFont="1" applyBorder="1" applyAlignment="1">
      <alignment horizontal="center"/>
    </xf>
    <xf numFmtId="0" fontId="19" fillId="0" borderId="12" xfId="0" applyFont="1" applyBorder="1" applyAlignment="1">
      <alignment horizontal="center"/>
    </xf>
    <xf numFmtId="0" fontId="19" fillId="0" borderId="11" xfId="0" applyFont="1" applyBorder="1" applyAlignment="1">
      <alignment horizontal="center"/>
    </xf>
    <xf numFmtId="0" fontId="19" fillId="0" borderId="10" xfId="0" applyFont="1" applyBorder="1" applyAlignment="1">
      <alignment horizontal="center"/>
    </xf>
    <xf numFmtId="0" fontId="19" fillId="0" borderId="0" xfId="0" applyFont="1" applyFill="1" applyBorder="1" applyAlignment="1">
      <alignment horizontal="left" wrapText="1"/>
    </xf>
    <xf numFmtId="1" fontId="40" fillId="0" borderId="15" xfId="0" applyNumberFormat="1" applyFont="1" applyBorder="1" applyAlignment="1">
      <alignment horizontal="center"/>
    </xf>
    <xf numFmtId="1" fontId="40" fillId="0" borderId="14" xfId="0" applyNumberFormat="1" applyFont="1" applyBorder="1" applyAlignment="1">
      <alignment horizontal="center"/>
    </xf>
    <xf numFmtId="1" fontId="40" fillId="0" borderId="13" xfId="0" applyNumberFormat="1" applyFont="1" applyBorder="1" applyAlignment="1">
      <alignment horizontal="center"/>
    </xf>
    <xf numFmtId="1" fontId="40" fillId="0" borderId="12" xfId="0" applyNumberFormat="1" applyFont="1" applyBorder="1" applyAlignment="1">
      <alignment horizontal="center"/>
    </xf>
    <xf numFmtId="1" fontId="40" fillId="0" borderId="11" xfId="0" applyNumberFormat="1" applyFont="1" applyBorder="1" applyAlignment="1">
      <alignment horizontal="center"/>
    </xf>
    <xf numFmtId="1" fontId="40" fillId="0" borderId="10" xfId="0" applyNumberFormat="1" applyFont="1" applyBorder="1" applyAlignment="1">
      <alignment horizontal="center"/>
    </xf>
    <xf numFmtId="0" fontId="40" fillId="0" borderId="15" xfId="0" applyFont="1" applyBorder="1" applyAlignment="1">
      <alignment horizontal="center"/>
    </xf>
    <xf numFmtId="0" fontId="40" fillId="0" borderId="14" xfId="0" applyFont="1" applyBorder="1" applyAlignment="1">
      <alignment horizontal="center"/>
    </xf>
    <xf numFmtId="0" fontId="40" fillId="0" borderId="13" xfId="0" applyFont="1" applyBorder="1" applyAlignment="1">
      <alignment horizontal="center"/>
    </xf>
    <xf numFmtId="0" fontId="40" fillId="0" borderId="12" xfId="0" applyFont="1" applyBorder="1" applyAlignment="1">
      <alignment horizontal="center"/>
    </xf>
    <xf numFmtId="0" fontId="40" fillId="0" borderId="11" xfId="0" applyFont="1" applyBorder="1" applyAlignment="1">
      <alignment horizontal="center"/>
    </xf>
    <xf numFmtId="0" fontId="40" fillId="0" borderId="10" xfId="0" applyFont="1" applyBorder="1" applyAlignment="1">
      <alignment horizontal="center"/>
    </xf>
    <xf numFmtId="0" fontId="5" fillId="0" borderId="2" xfId="0" applyFont="1" applyBorder="1" applyAlignment="1">
      <alignment horizontal="center"/>
    </xf>
    <xf numFmtId="0" fontId="44" fillId="0" borderId="0" xfId="0" applyFont="1" applyAlignment="1">
      <alignment horizontal="left" vertical="top" wrapText="1"/>
    </xf>
    <xf numFmtId="0" fontId="40" fillId="0" borderId="2" xfId="0" applyFont="1" applyBorder="1" applyAlignment="1">
      <alignment horizontal="center"/>
    </xf>
    <xf numFmtId="0" fontId="19" fillId="0" borderId="12" xfId="0" applyFont="1" applyFill="1" applyBorder="1" applyAlignment="1">
      <alignment horizontal="center"/>
    </xf>
    <xf numFmtId="0" fontId="19" fillId="0" borderId="11" xfId="0" applyFont="1" applyFill="1" applyBorder="1" applyAlignment="1">
      <alignment horizontal="center"/>
    </xf>
    <xf numFmtId="0" fontId="19" fillId="0" borderId="10" xfId="0" applyFont="1" applyFill="1" applyBorder="1" applyAlignment="1">
      <alignment horizontal="center"/>
    </xf>
    <xf numFmtId="0" fontId="29" fillId="0" borderId="37" xfId="0" applyFont="1" applyBorder="1" applyAlignment="1">
      <alignment horizontal="center"/>
    </xf>
    <xf numFmtId="0" fontId="29" fillId="0" borderId="36" xfId="0" applyFont="1" applyBorder="1" applyAlignment="1">
      <alignment horizontal="center"/>
    </xf>
    <xf numFmtId="0" fontId="29" fillId="0" borderId="35" xfId="0" applyFont="1" applyBorder="1" applyAlignment="1">
      <alignment horizontal="center"/>
    </xf>
  </cellXfs>
  <cellStyles count="26">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Comma" xfId="23" builtinId="3"/>
    <cellStyle name="Normal" xfId="0" builtinId="0"/>
    <cellStyle name="Normal 2" xfId="1"/>
    <cellStyle name="Normal 2 2" xfId="16"/>
    <cellStyle name="Normal 2 3" xfId="22"/>
    <cellStyle name="Normal 2 4" xfId="25"/>
    <cellStyle name="Normal 3" xfId="17"/>
    <cellStyle name="Normal 4" xfId="18"/>
    <cellStyle name="Normal_EA NRCan" xfId="3"/>
    <cellStyle name="Normal_ICT -Canadat 1 " xfId="19"/>
    <cellStyle name="Normal_prod-stan" xfId="2"/>
    <cellStyle name="Note 2" xfId="20"/>
    <cellStyle name="Note 2 2" xfId="21"/>
    <cellStyle name="Percent" xfId="24"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All Industries</c:v>
          </c:tx>
          <c:spPr>
            <a:ln>
              <a:solidFill>
                <a:schemeClr val="tx2"/>
              </a:solidFill>
            </a:ln>
          </c:spPr>
          <c:marker>
            <c:symbol val="none"/>
          </c:marker>
          <c:cat>
            <c:numRef>
              <c:f>'6abcd'!$B$3:$V$3</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'6abcd'!$B$22:$V$22</c:f>
              <c:numCache>
                <c:formatCode>0.0</c:formatCode>
                <c:ptCount val="12"/>
                <c:pt idx="0">
                  <c:v>12.938833445408973</c:v>
                </c:pt>
                <c:pt idx="1">
                  <c:v>13.552299781166795</c:v>
                </c:pt>
                <c:pt idx="2">
                  <c:v>13.612730826121588</c:v>
                </c:pt>
                <c:pt idx="3">
                  <c:v>13.630213950934444</c:v>
                </c:pt>
                <c:pt idx="4">
                  <c:v>13.673789655810864</c:v>
                </c:pt>
                <c:pt idx="5">
                  <c:v>13.68769234634275</c:v>
                </c:pt>
                <c:pt idx="6">
                  <c:v>13.753663634052106</c:v>
                </c:pt>
                <c:pt idx="7">
                  <c:v>13.787747864133284</c:v>
                </c:pt>
                <c:pt idx="8">
                  <c:v>13.828095991812255</c:v>
                </c:pt>
                <c:pt idx="9">
                  <c:v>13.86193335440149</c:v>
                </c:pt>
                <c:pt idx="10">
                  <c:v>13.927294787992697</c:v>
                </c:pt>
                <c:pt idx="11">
                  <c:v>13.979760577430902</c:v>
                </c:pt>
              </c:numCache>
            </c:numRef>
          </c:val>
        </c:ser>
        <c:ser>
          <c:idx val="1"/>
          <c:order val="1"/>
          <c:tx>
            <c:v>Natural Resource Industries</c:v>
          </c:tx>
          <c:spPr>
            <a:ln>
              <a:solidFill>
                <a:schemeClr val="bg1">
                  <a:lumMod val="65000"/>
                </a:schemeClr>
              </a:solidFill>
            </a:ln>
          </c:spPr>
          <c:marker>
            <c:symbol val="none"/>
          </c:marker>
          <c:cat>
            <c:numRef>
              <c:f>'6abcd'!$B$3:$V$3</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'6abcd'!$B$20:$V$20</c:f>
              <c:numCache>
                <c:formatCode>0.0</c:formatCode>
                <c:ptCount val="12"/>
                <c:pt idx="0">
                  <c:v>12.236054142739951</c:v>
                </c:pt>
                <c:pt idx="1">
                  <c:v>12.967181899641577</c:v>
                </c:pt>
                <c:pt idx="2">
                  <c:v>13.03162583518931</c:v>
                </c:pt>
                <c:pt idx="3">
                  <c:v>13.063255071803054</c:v>
                </c:pt>
                <c:pt idx="4">
                  <c:v>13.078071182548795</c:v>
                </c:pt>
                <c:pt idx="5">
                  <c:v>13.034153305512849</c:v>
                </c:pt>
                <c:pt idx="6">
                  <c:v>13.19645799011532</c:v>
                </c:pt>
                <c:pt idx="7">
                  <c:v>13.267015706806284</c:v>
                </c:pt>
                <c:pt idx="8">
                  <c:v>13.286904018321883</c:v>
                </c:pt>
                <c:pt idx="9">
                  <c:v>13.393257282542267</c:v>
                </c:pt>
                <c:pt idx="10">
                  <c:v>13.288311985361394</c:v>
                </c:pt>
                <c:pt idx="11">
                  <c:v>13.342938794951177</c:v>
                </c:pt>
              </c:numCache>
            </c:numRef>
          </c:val>
        </c:ser>
        <c:marker val="1"/>
        <c:axId val="65853696"/>
        <c:axId val="69215360"/>
      </c:lineChart>
      <c:catAx>
        <c:axId val="65853696"/>
        <c:scaling>
          <c:orientation val="minMax"/>
        </c:scaling>
        <c:axPos val="b"/>
        <c:numFmt formatCode="General" sourceLinked="1"/>
        <c:tickLblPos val="nextTo"/>
        <c:crossAx val="69215360"/>
        <c:crosses val="autoZero"/>
        <c:auto val="1"/>
        <c:lblAlgn val="ctr"/>
        <c:lblOffset val="100"/>
      </c:catAx>
      <c:valAx>
        <c:axId val="69215360"/>
        <c:scaling>
          <c:orientation val="minMax"/>
        </c:scaling>
        <c:axPos val="l"/>
        <c:majorGridlines/>
        <c:numFmt formatCode="0.0" sourceLinked="1"/>
        <c:tickLblPos val="nextTo"/>
        <c:crossAx val="65853696"/>
        <c:crosses val="autoZero"/>
        <c:crossBetween val="between"/>
      </c:valAx>
    </c:plotArea>
    <c:legend>
      <c:legendPos val="b"/>
      <c:layout/>
    </c:legend>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All Industries</c:v>
          </c:tx>
          <c:marker>
            <c:symbol val="none"/>
          </c:marker>
          <c:cat>
            <c:numRef>
              <c:f>'10a'!$A$35:$A$53</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'10a'!$N$35:$N$53</c:f>
              <c:numCache>
                <c:formatCode>0.00</c:formatCode>
                <c:ptCount val="19"/>
                <c:pt idx="0">
                  <c:v>8.3018557145142307</c:v>
                </c:pt>
                <c:pt idx="1">
                  <c:v>7.7253561647712088</c:v>
                </c:pt>
                <c:pt idx="2">
                  <c:v>7.4990679373530655</c:v>
                </c:pt>
                <c:pt idx="3">
                  <c:v>7.2545505077752859</c:v>
                </c:pt>
                <c:pt idx="4">
                  <c:v>7.632108100539102</c:v>
                </c:pt>
                <c:pt idx="5">
                  <c:v>7.7757455056516562</c:v>
                </c:pt>
                <c:pt idx="6">
                  <c:v>7.8608200913618695</c:v>
                </c:pt>
                <c:pt idx="7">
                  <c:v>8.9977422877823976</c:v>
                </c:pt>
                <c:pt idx="8">
                  <c:v>9.5105335402948974</c:v>
                </c:pt>
                <c:pt idx="9">
                  <c:v>9.5806721820744123</c:v>
                </c:pt>
                <c:pt idx="10">
                  <c:v>9.2091346394247591</c:v>
                </c:pt>
                <c:pt idx="11">
                  <c:v>8.8243335413090076</c:v>
                </c:pt>
                <c:pt idx="12">
                  <c:v>8.3568324187262863</c:v>
                </c:pt>
                <c:pt idx="13">
                  <c:v>8.0527305199522328</c:v>
                </c:pt>
                <c:pt idx="14">
                  <c:v>7.9022913395920771</c:v>
                </c:pt>
                <c:pt idx="15">
                  <c:v>8.1704658154699139</c:v>
                </c:pt>
                <c:pt idx="16">
                  <c:v>8.2510394262057236</c:v>
                </c:pt>
                <c:pt idx="17">
                  <c:v>7.9503903492525012</c:v>
                </c:pt>
                <c:pt idx="18">
                  <c:v>9.0327187804947382</c:v>
                </c:pt>
              </c:numCache>
            </c:numRef>
          </c:val>
        </c:ser>
        <c:ser>
          <c:idx val="1"/>
          <c:order val="1"/>
          <c:tx>
            <c:v>Natural Resource Industries</c:v>
          </c:tx>
          <c:marker>
            <c:symbol val="none"/>
          </c:marker>
          <c:cat>
            <c:numRef>
              <c:f>'10a'!$A$35:$A$53</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'10a'!$R$35:$R$53</c:f>
              <c:numCache>
                <c:formatCode>0.00</c:formatCode>
                <c:ptCount val="19"/>
                <c:pt idx="0">
                  <c:v>16.986877754610266</c:v>
                </c:pt>
                <c:pt idx="1">
                  <c:v>16.711982675649661</c:v>
                </c:pt>
                <c:pt idx="2">
                  <c:v>13.559399059024807</c:v>
                </c:pt>
                <c:pt idx="3">
                  <c:v>10.585725944061132</c:v>
                </c:pt>
                <c:pt idx="4">
                  <c:v>10.362513573692812</c:v>
                </c:pt>
                <c:pt idx="5">
                  <c:v>11.714093789853871</c:v>
                </c:pt>
                <c:pt idx="6">
                  <c:v>11.255662646110252</c:v>
                </c:pt>
                <c:pt idx="7">
                  <c:v>12.530051568855319</c:v>
                </c:pt>
                <c:pt idx="8">
                  <c:v>12.972007147111379</c:v>
                </c:pt>
                <c:pt idx="9">
                  <c:v>12.241052694173312</c:v>
                </c:pt>
                <c:pt idx="10">
                  <c:v>10.174262473096606</c:v>
                </c:pt>
                <c:pt idx="11">
                  <c:v>9.6367043182329812</c:v>
                </c:pt>
                <c:pt idx="12">
                  <c:v>10.407630838337704</c:v>
                </c:pt>
                <c:pt idx="13">
                  <c:v>10.049408794036955</c:v>
                </c:pt>
                <c:pt idx="14">
                  <c:v>9.9732178533245488</c:v>
                </c:pt>
                <c:pt idx="15">
                  <c:v>10.064951862251256</c:v>
                </c:pt>
                <c:pt idx="16">
                  <c:v>10.686827760298529</c:v>
                </c:pt>
                <c:pt idx="17">
                  <c:v>9.979188667323557</c:v>
                </c:pt>
                <c:pt idx="18">
                  <c:v>9.7514071671176552</c:v>
                </c:pt>
              </c:numCache>
            </c:numRef>
          </c:val>
        </c:ser>
        <c:marker val="1"/>
        <c:axId val="84118912"/>
        <c:axId val="84128896"/>
      </c:lineChart>
      <c:catAx>
        <c:axId val="84118912"/>
        <c:scaling>
          <c:orientation val="minMax"/>
        </c:scaling>
        <c:axPos val="b"/>
        <c:numFmt formatCode="General" sourceLinked="1"/>
        <c:tickLblPos val="nextTo"/>
        <c:txPr>
          <a:bodyPr rot="-60000"/>
          <a:lstStyle/>
          <a:p>
            <a:pPr>
              <a:defRPr/>
            </a:pPr>
            <a:endParaRPr lang="en-US"/>
          </a:p>
        </c:txPr>
        <c:crossAx val="84128896"/>
        <c:crosses val="autoZero"/>
        <c:auto val="1"/>
        <c:lblAlgn val="ctr"/>
        <c:lblOffset val="100"/>
      </c:catAx>
      <c:valAx>
        <c:axId val="84128896"/>
        <c:scaling>
          <c:orientation val="minMax"/>
        </c:scaling>
        <c:axPos val="l"/>
        <c:majorGridlines/>
        <c:numFmt formatCode="#,##0" sourceLinked="0"/>
        <c:tickLblPos val="nextTo"/>
        <c:crossAx val="84118912"/>
        <c:crosses val="autoZero"/>
        <c:crossBetween val="between"/>
      </c:valAx>
    </c:plotArea>
    <c:legend>
      <c:legendPos val="b"/>
      <c:layout/>
    </c:legend>
    <c:plotVisOnly val="1"/>
  </c:chart>
  <c:spPr>
    <a:ln>
      <a:noFill/>
    </a:ln>
  </c:spPr>
  <c:printSettings>
    <c:headerFooter/>
    <c:pageMargins b="0.75000000000000255" l="0.70000000000000062" r="0.70000000000000062" t="0.750000000000002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593285214348212"/>
          <c:y val="4.2141294838145542E-2"/>
          <c:w val="0.85662007874015944"/>
          <c:h val="0.8309897200349956"/>
        </c:manualLayout>
      </c:layout>
      <c:lineChart>
        <c:grouping val="standard"/>
        <c:ser>
          <c:idx val="0"/>
          <c:order val="0"/>
          <c:marker>
            <c:symbol val="none"/>
          </c:marker>
          <c:cat>
            <c:numRef>
              <c:f>'10a'!$A$35:$A$53</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'10a'!$S$35:$S$53</c:f>
              <c:numCache>
                <c:formatCode>0.00</c:formatCode>
                <c:ptCount val="19"/>
                <c:pt idx="0">
                  <c:v>204.615429835909</c:v>
                </c:pt>
                <c:pt idx="1">
                  <c:v>216.32637148638955</c:v>
                </c:pt>
                <c:pt idx="2">
                  <c:v>180.81445817399606</c:v>
                </c:pt>
                <c:pt idx="3">
                  <c:v>145.91842640995546</c:v>
                </c:pt>
                <c:pt idx="4">
                  <c:v>135.77524633018294</c:v>
                </c:pt>
                <c:pt idx="5">
                  <c:v>150.64914073306156</c:v>
                </c:pt>
                <c:pt idx="6">
                  <c:v>143.18687510071527</c:v>
                </c:pt>
                <c:pt idx="7">
                  <c:v>139.25772897351453</c:v>
                </c:pt>
                <c:pt idx="8">
                  <c:v>136.39620839515118</c:v>
                </c:pt>
                <c:pt idx="9">
                  <c:v>127.76820312333111</c:v>
                </c:pt>
                <c:pt idx="10">
                  <c:v>110.48011427197608</c:v>
                </c:pt>
                <c:pt idx="11">
                  <c:v>109.20602981654145</c:v>
                </c:pt>
                <c:pt idx="12">
                  <c:v>124.54037985751533</c:v>
                </c:pt>
                <c:pt idx="13">
                  <c:v>124.7950464645198</c:v>
                </c:pt>
                <c:pt idx="14">
                  <c:v>126.20665860997444</c:v>
                </c:pt>
                <c:pt idx="15">
                  <c:v>123.18700169082565</c:v>
                </c:pt>
                <c:pt idx="16">
                  <c:v>129.52098769952082</c:v>
                </c:pt>
                <c:pt idx="17">
                  <c:v>125.51822274062059</c:v>
                </c:pt>
                <c:pt idx="18">
                  <c:v>107.95650129366203</c:v>
                </c:pt>
              </c:numCache>
            </c:numRef>
          </c:val>
        </c:ser>
        <c:marker val="1"/>
        <c:axId val="83956096"/>
        <c:axId val="83957632"/>
      </c:lineChart>
      <c:catAx>
        <c:axId val="83956096"/>
        <c:scaling>
          <c:orientation val="minMax"/>
        </c:scaling>
        <c:axPos val="b"/>
        <c:numFmt formatCode="General" sourceLinked="1"/>
        <c:tickLblPos val="nextTo"/>
        <c:txPr>
          <a:bodyPr rot="-60000"/>
          <a:lstStyle/>
          <a:p>
            <a:pPr>
              <a:defRPr/>
            </a:pPr>
            <a:endParaRPr lang="en-US"/>
          </a:p>
        </c:txPr>
        <c:crossAx val="83957632"/>
        <c:crosses val="autoZero"/>
        <c:auto val="1"/>
        <c:lblAlgn val="ctr"/>
        <c:lblOffset val="100"/>
      </c:catAx>
      <c:valAx>
        <c:axId val="83957632"/>
        <c:scaling>
          <c:orientation val="minMax"/>
        </c:scaling>
        <c:axPos val="l"/>
        <c:majorGridlines/>
        <c:numFmt formatCode="#,##0" sourceLinked="0"/>
        <c:tickLblPos val="nextTo"/>
        <c:crossAx val="83956096"/>
        <c:crosses val="autoZero"/>
        <c:crossBetween val="between"/>
      </c:valAx>
    </c:plotArea>
    <c:plotVisOnly val="1"/>
  </c:chart>
  <c:spPr>
    <a:ln>
      <a:noFill/>
    </a:ln>
  </c:spPr>
  <c:printSettings>
    <c:headerFooter/>
    <c:pageMargins b="0.75000000000000255" l="0.70000000000000062" r="0.70000000000000062" t="0.7500000000000025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Mining and Manufactured Minerals</c:v>
          </c:tx>
          <c:marker>
            <c:symbol val="none"/>
          </c:marker>
          <c:cat>
            <c:numRef>
              <c:f>'10a'!$A$35:$A$53</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'10a'!$O$35:$O$53</c:f>
              <c:numCache>
                <c:formatCode>0.00</c:formatCode>
                <c:ptCount val="19"/>
                <c:pt idx="0">
                  <c:v>12.150299743077362</c:v>
                </c:pt>
                <c:pt idx="1">
                  <c:v>13.213794776421123</c:v>
                </c:pt>
                <c:pt idx="2">
                  <c:v>8.6669557675628806</c:v>
                </c:pt>
                <c:pt idx="3">
                  <c:v>7.8186860068259385</c:v>
                </c:pt>
                <c:pt idx="4">
                  <c:v>7.9339580544399819</c:v>
                </c:pt>
                <c:pt idx="5">
                  <c:v>9.3950155368127337</c:v>
                </c:pt>
                <c:pt idx="6">
                  <c:v>12.751053806099677</c:v>
                </c:pt>
                <c:pt idx="7">
                  <c:v>14.544607829302025</c:v>
                </c:pt>
                <c:pt idx="8">
                  <c:v>14.370411109583392</c:v>
                </c:pt>
                <c:pt idx="9">
                  <c:v>14.399229987701192</c:v>
                </c:pt>
                <c:pt idx="10">
                  <c:v>12.144216392551312</c:v>
                </c:pt>
                <c:pt idx="11">
                  <c:v>9.8695105459204253</c:v>
                </c:pt>
                <c:pt idx="12">
                  <c:v>7.7241899020346647</c:v>
                </c:pt>
                <c:pt idx="13">
                  <c:v>8.9399002049362899</c:v>
                </c:pt>
                <c:pt idx="14">
                  <c:v>9.9822074269643579</c:v>
                </c:pt>
                <c:pt idx="15">
                  <c:v>9.7335824510414497</c:v>
                </c:pt>
                <c:pt idx="16">
                  <c:v>10.395747105752504</c:v>
                </c:pt>
                <c:pt idx="17">
                  <c:v>10.433223615099097</c:v>
                </c:pt>
                <c:pt idx="18">
                  <c:v>13.637991372995851</c:v>
                </c:pt>
              </c:numCache>
            </c:numRef>
          </c:val>
        </c:ser>
        <c:ser>
          <c:idx val="1"/>
          <c:order val="1"/>
          <c:tx>
            <c:v>Forest Products</c:v>
          </c:tx>
          <c:marker>
            <c:symbol val="none"/>
          </c:marker>
          <c:cat>
            <c:numRef>
              <c:f>'10a'!$A$35:$A$53</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'10a'!$P$35:$P$53</c:f>
              <c:numCache>
                <c:formatCode>0.00</c:formatCode>
                <c:ptCount val="19"/>
                <c:pt idx="0">
                  <c:v>27.441039925719597</c:v>
                </c:pt>
                <c:pt idx="1">
                  <c:v>22.064642803201931</c:v>
                </c:pt>
                <c:pt idx="2">
                  <c:v>16.362055221392858</c:v>
                </c:pt>
                <c:pt idx="3">
                  <c:v>14.066756298591217</c:v>
                </c:pt>
                <c:pt idx="4">
                  <c:v>15.042739056922787</c:v>
                </c:pt>
                <c:pt idx="5">
                  <c:v>16.965514729980701</c:v>
                </c:pt>
                <c:pt idx="6">
                  <c:v>15.147259606007413</c:v>
                </c:pt>
                <c:pt idx="7">
                  <c:v>14.621664908785501</c:v>
                </c:pt>
                <c:pt idx="8">
                  <c:v>12.23355837062884</c:v>
                </c:pt>
                <c:pt idx="9">
                  <c:v>10.249766815214013</c:v>
                </c:pt>
                <c:pt idx="10">
                  <c:v>11.610491519663874</c:v>
                </c:pt>
                <c:pt idx="11">
                  <c:v>8.6625664893617014</c:v>
                </c:pt>
                <c:pt idx="12">
                  <c:v>7.7363675972785471</c:v>
                </c:pt>
                <c:pt idx="13">
                  <c:v>11.492392009807457</c:v>
                </c:pt>
                <c:pt idx="14">
                  <c:v>7.737420326062586</c:v>
                </c:pt>
                <c:pt idx="15">
                  <c:v>9.5707939476936446</c:v>
                </c:pt>
                <c:pt idx="16">
                  <c:v>9.5395406309056554</c:v>
                </c:pt>
                <c:pt idx="17">
                  <c:v>9.2155989309143909</c:v>
                </c:pt>
                <c:pt idx="18">
                  <c:v>9.0085063569011261</c:v>
                </c:pt>
              </c:numCache>
            </c:numRef>
          </c:val>
        </c:ser>
        <c:ser>
          <c:idx val="2"/>
          <c:order val="2"/>
          <c:tx>
            <c:v>Energy Industries</c:v>
          </c:tx>
          <c:marker>
            <c:symbol val="none"/>
          </c:marker>
          <c:cat>
            <c:numRef>
              <c:f>'10a'!$A$35:$A$53</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'10a'!$Q$35:$Q$53</c:f>
              <c:numCache>
                <c:formatCode>0.00</c:formatCode>
                <c:ptCount val="19"/>
                <c:pt idx="0">
                  <c:v>16.058361641699616</c:v>
                </c:pt>
                <c:pt idx="1">
                  <c:v>17.136728931364029</c:v>
                </c:pt>
                <c:pt idx="2">
                  <c:v>15.512817135179283</c:v>
                </c:pt>
                <c:pt idx="3">
                  <c:v>10.717385374562948</c:v>
                </c:pt>
                <c:pt idx="4">
                  <c:v>9.5635686867511929</c:v>
                </c:pt>
                <c:pt idx="5">
                  <c:v>10.088517840805125</c:v>
                </c:pt>
                <c:pt idx="6">
                  <c:v>8.2585100135674221</c:v>
                </c:pt>
                <c:pt idx="7">
                  <c:v>9.9865618764507076</c:v>
                </c:pt>
                <c:pt idx="8">
                  <c:v>12.242949402964271</c:v>
                </c:pt>
                <c:pt idx="9">
                  <c:v>11.79177698177854</c:v>
                </c:pt>
                <c:pt idx="10">
                  <c:v>8.4474637681159432</c:v>
                </c:pt>
                <c:pt idx="11">
                  <c:v>9.8840175115792146</c:v>
                </c:pt>
                <c:pt idx="12">
                  <c:v>13.131154106420295</c:v>
                </c:pt>
                <c:pt idx="13">
                  <c:v>10.155663142354705</c:v>
                </c:pt>
                <c:pt idx="14">
                  <c:v>10.654914067723285</c:v>
                </c:pt>
                <c:pt idx="15">
                  <c:v>10.336814119606649</c:v>
                </c:pt>
                <c:pt idx="16">
                  <c:v>11.096391156243973</c:v>
                </c:pt>
                <c:pt idx="17">
                  <c:v>9.8750671888197825</c:v>
                </c:pt>
                <c:pt idx="18">
                  <c:v>9.0302959637769877</c:v>
                </c:pt>
              </c:numCache>
            </c:numRef>
          </c:val>
        </c:ser>
        <c:marker val="1"/>
        <c:axId val="83990784"/>
        <c:axId val="84004864"/>
      </c:lineChart>
      <c:catAx>
        <c:axId val="83990784"/>
        <c:scaling>
          <c:orientation val="minMax"/>
        </c:scaling>
        <c:axPos val="b"/>
        <c:numFmt formatCode="General" sourceLinked="1"/>
        <c:tickLblPos val="nextTo"/>
        <c:txPr>
          <a:bodyPr rot="60000"/>
          <a:lstStyle/>
          <a:p>
            <a:pPr>
              <a:defRPr/>
            </a:pPr>
            <a:endParaRPr lang="en-US"/>
          </a:p>
        </c:txPr>
        <c:crossAx val="84004864"/>
        <c:crosses val="autoZero"/>
        <c:auto val="1"/>
        <c:lblAlgn val="ctr"/>
        <c:lblOffset val="100"/>
      </c:catAx>
      <c:valAx>
        <c:axId val="84004864"/>
        <c:scaling>
          <c:orientation val="minMax"/>
        </c:scaling>
        <c:axPos val="l"/>
        <c:majorGridlines/>
        <c:numFmt formatCode="0%" sourceLinked="0"/>
        <c:tickLblPos val="nextTo"/>
        <c:crossAx val="83990784"/>
        <c:crosses val="autoZero"/>
        <c:crossBetween val="between"/>
      </c:valAx>
    </c:plotArea>
    <c:legend>
      <c:legendPos val="b"/>
      <c:layout/>
      <c:txPr>
        <a:bodyPr/>
        <a:lstStyle/>
        <a:p>
          <a:pPr>
            <a:defRPr sz="900"/>
          </a:pPr>
          <a:endParaRPr lang="en-US"/>
        </a:p>
      </c:txPr>
    </c:legend>
    <c:plotVisOnly val="1"/>
  </c:chart>
  <c:spPr>
    <a:ln>
      <a:noFill/>
    </a:ln>
  </c:spPr>
  <c:printSettings>
    <c:headerFooter/>
    <c:pageMargins b="0.75000000000000255" l="0.70000000000000062" r="0.70000000000000062" t="0.750000000000002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45078107292663183"/>
          <c:y val="5.0925925925925923E-2"/>
          <c:w val="0.47332479701719726"/>
          <c:h val="0.73492271799358855"/>
        </c:manualLayout>
      </c:layout>
      <c:barChart>
        <c:barDir val="bar"/>
        <c:grouping val="clustered"/>
        <c:ser>
          <c:idx val="0"/>
          <c:order val="0"/>
          <c:spPr>
            <a:solidFill>
              <a:schemeClr val="bg1">
                <a:lumMod val="50000"/>
              </a:schemeClr>
            </a:solidFill>
          </c:spPr>
          <c:dPt>
            <c:idx val="11"/>
            <c:spPr>
              <a:solidFill>
                <a:schemeClr val="tx2"/>
              </a:solidFill>
            </c:spPr>
          </c:dPt>
          <c:cat>
            <c:strRef>
              <c:f>[4]Sheet11!$B$1:$O$1</c:f>
              <c:strCache>
                <c:ptCount val="14"/>
                <c:pt idx="0">
                  <c:v>Petroleum and Coal Products</c:v>
                </c:pt>
                <c:pt idx="1">
                  <c:v>Pipeline Transport</c:v>
                </c:pt>
                <c:pt idx="2">
                  <c:v>Electric Power</c:v>
                </c:pt>
                <c:pt idx="3">
                  <c:v>Oil and Gas Extraction</c:v>
                </c:pt>
                <c:pt idx="4">
                  <c:v>Mining</c:v>
                </c:pt>
                <c:pt idx="5">
                  <c:v>Primary Metal</c:v>
                </c:pt>
                <c:pt idx="6">
                  <c:v>Paper Products</c:v>
                </c:pt>
                <c:pt idx="7">
                  <c:v>Natural Gas Distribution</c:v>
                </c:pt>
                <c:pt idx="8">
                  <c:v>Support Activities Related to Oil and Gas and Mining</c:v>
                </c:pt>
                <c:pt idx="9">
                  <c:v>Non-Metallic Mineral Products</c:v>
                </c:pt>
                <c:pt idx="10">
                  <c:v>Wood Products</c:v>
                </c:pt>
                <c:pt idx="11">
                  <c:v>All Industries</c:v>
                </c:pt>
                <c:pt idx="12">
                  <c:v>Logging and Forestry</c:v>
                </c:pt>
                <c:pt idx="13">
                  <c:v>Fabricated Metal</c:v>
                </c:pt>
              </c:strCache>
            </c:strRef>
          </c:cat>
          <c:val>
            <c:numRef>
              <c:f>[4]Sheet11!$B$23:$O$23</c:f>
              <c:numCache>
                <c:formatCode>General</c:formatCode>
                <c:ptCount val="14"/>
                <c:pt idx="0">
                  <c:v>492428.57142857148</c:v>
                </c:pt>
                <c:pt idx="1">
                  <c:v>358492.30769230769</c:v>
                </c:pt>
                <c:pt idx="2">
                  <c:v>306085.4922279793</c:v>
                </c:pt>
                <c:pt idx="3">
                  <c:v>282526.48648648645</c:v>
                </c:pt>
                <c:pt idx="4">
                  <c:v>149627.57527733757</c:v>
                </c:pt>
                <c:pt idx="5">
                  <c:v>113301.51515151515</c:v>
                </c:pt>
                <c:pt idx="6">
                  <c:v>92101.90217391304</c:v>
                </c:pt>
                <c:pt idx="7">
                  <c:v>80832.258064516136</c:v>
                </c:pt>
                <c:pt idx="8">
                  <c:v>67097.689075630245</c:v>
                </c:pt>
                <c:pt idx="9">
                  <c:v>57168.859649122809</c:v>
                </c:pt>
                <c:pt idx="10">
                  <c:v>37448.522829006266</c:v>
                </c:pt>
                <c:pt idx="11">
                  <c:v>25826.183909394989</c:v>
                </c:pt>
                <c:pt idx="12">
                  <c:v>22958.990536277601</c:v>
                </c:pt>
                <c:pt idx="13">
                  <c:v>20751.333333333332</c:v>
                </c:pt>
              </c:numCache>
            </c:numRef>
          </c:val>
        </c:ser>
        <c:axId val="84252160"/>
        <c:axId val="84253696"/>
      </c:barChart>
      <c:catAx>
        <c:axId val="84252160"/>
        <c:scaling>
          <c:orientation val="minMax"/>
        </c:scaling>
        <c:axPos val="l"/>
        <c:tickLblPos val="nextTo"/>
        <c:txPr>
          <a:bodyPr/>
          <a:lstStyle/>
          <a:p>
            <a:pPr>
              <a:defRPr sz="800"/>
            </a:pPr>
            <a:endParaRPr lang="en-US"/>
          </a:p>
        </c:txPr>
        <c:crossAx val="84253696"/>
        <c:crosses val="autoZero"/>
        <c:auto val="1"/>
        <c:lblAlgn val="ctr"/>
        <c:lblOffset val="100"/>
      </c:catAx>
      <c:valAx>
        <c:axId val="84253696"/>
        <c:scaling>
          <c:orientation val="minMax"/>
        </c:scaling>
        <c:axPos val="b"/>
        <c:majorGridlines/>
        <c:numFmt formatCode="General" sourceLinked="1"/>
        <c:tickLblPos val="nextTo"/>
        <c:crossAx val="84252160"/>
        <c:crosses val="autoZero"/>
        <c:crossBetween val="between"/>
        <c:dispUnits>
          <c:builtInUnit val="thousands"/>
          <c:dispUnitsLbl>
            <c:layout/>
            <c:txPr>
              <a:bodyPr/>
              <a:lstStyle/>
              <a:p>
                <a:pPr>
                  <a:defRPr b="0"/>
                </a:pPr>
                <a:endParaRPr lang="en-US"/>
              </a:p>
            </c:txPr>
          </c:dispUnitsLbl>
        </c:dispUnits>
      </c:valAx>
    </c:plotArea>
    <c:plotVisOnly val="1"/>
  </c:chart>
  <c:spPr>
    <a:ln>
      <a:noFill/>
    </a:ln>
  </c:spPr>
  <c:printSettings>
    <c:headerFooter/>
    <c:pageMargins b="0.75000000000000233" l="0.70000000000000062" r="0.70000000000000062" t="0.750000000000002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45565150805285631"/>
          <c:y val="5.0925925925925923E-2"/>
          <c:w val="0.5127937894519401"/>
          <c:h val="0.83309419655876604"/>
        </c:manualLayout>
      </c:layout>
      <c:barChart>
        <c:barDir val="bar"/>
        <c:grouping val="clustered"/>
        <c:ser>
          <c:idx val="0"/>
          <c:order val="0"/>
          <c:cat>
            <c:numRef>
              <c:f>'13'!$C$52:$O$52</c:f>
              <c:numCache>
                <c:formatCode>#,##0.0</c:formatCode>
                <c:ptCount val="13"/>
              </c:numCache>
            </c:numRef>
          </c:cat>
          <c:val>
            <c:numRef>
              <c:f>'13'!$C$55:$O$55</c:f>
              <c:numCache>
                <c:formatCode>#,##0.0</c:formatCode>
                <c:ptCount val="13"/>
                <c:pt idx="0">
                  <c:v>4.9597958465865011</c:v>
                </c:pt>
                <c:pt idx="1">
                  <c:v>4.5569512448349947</c:v>
                </c:pt>
                <c:pt idx="2">
                  <c:v>1.0737870583064524</c:v>
                </c:pt>
                <c:pt idx="3">
                  <c:v>0.55607839212046262</c:v>
                </c:pt>
                <c:pt idx="4">
                  <c:v>0.5467554990361112</c:v>
                </c:pt>
                <c:pt idx="5">
                  <c:v>0.53276230080834264</c:v>
                </c:pt>
                <c:pt idx="6">
                  <c:v>0.3407312980384658</c:v>
                </c:pt>
                <c:pt idx="7">
                  <c:v>0.28329520024581445</c:v>
                </c:pt>
                <c:pt idx="8">
                  <c:v>-0.48412940128103044</c:v>
                </c:pt>
                <c:pt idx="9">
                  <c:v>-0.62527981475083427</c:v>
                </c:pt>
                <c:pt idx="10">
                  <c:v>-1.0555336495458589</c:v>
                </c:pt>
                <c:pt idx="11">
                  <c:v>-3.1720358287982253</c:v>
                </c:pt>
                <c:pt idx="12">
                  <c:v>-9.2607929664343285</c:v>
                </c:pt>
              </c:numCache>
            </c:numRef>
          </c:val>
        </c:ser>
        <c:axId val="84790272"/>
        <c:axId val="84800256"/>
      </c:barChart>
      <c:catAx>
        <c:axId val="84790272"/>
        <c:scaling>
          <c:orientation val="minMax"/>
        </c:scaling>
        <c:axPos val="l"/>
        <c:numFmt formatCode="#,##0.0" sourceLinked="1"/>
        <c:tickLblPos val="low"/>
        <c:txPr>
          <a:bodyPr/>
          <a:lstStyle/>
          <a:p>
            <a:pPr>
              <a:defRPr sz="800"/>
            </a:pPr>
            <a:endParaRPr lang="en-US"/>
          </a:p>
        </c:txPr>
        <c:crossAx val="84800256"/>
        <c:crosses val="autoZero"/>
        <c:auto val="1"/>
        <c:lblAlgn val="ctr"/>
        <c:lblOffset val="100"/>
      </c:catAx>
      <c:valAx>
        <c:axId val="84800256"/>
        <c:scaling>
          <c:orientation val="minMax"/>
        </c:scaling>
        <c:axPos val="b"/>
        <c:majorGridlines/>
        <c:numFmt formatCode="0.0" sourceLinked="0"/>
        <c:tickLblPos val="nextTo"/>
        <c:crossAx val="84790272"/>
        <c:crosses val="autoZero"/>
        <c:crossBetween val="between"/>
      </c:valAx>
    </c:plotArea>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CA"/>
  <c:chart>
    <c:plotArea>
      <c:layout/>
      <c:barChart>
        <c:barDir val="bar"/>
        <c:grouping val="clustered"/>
        <c:ser>
          <c:idx val="0"/>
          <c:order val="0"/>
          <c:cat>
            <c:numRef>
              <c:f>'14'!$B$52:$O$52</c:f>
              <c:numCache>
                <c:formatCode>General</c:formatCode>
                <c:ptCount val="14"/>
              </c:numCache>
            </c:numRef>
          </c:cat>
          <c:val>
            <c:numRef>
              <c:f>'14'!$B$55:$O$55</c:f>
              <c:numCache>
                <c:formatCode>0.00</c:formatCode>
                <c:ptCount val="14"/>
                <c:pt idx="0">
                  <c:v>3.8660419684186875</c:v>
                </c:pt>
                <c:pt idx="1">
                  <c:v>3.3190475971927036</c:v>
                </c:pt>
                <c:pt idx="2">
                  <c:v>3.2191315452225089</c:v>
                </c:pt>
                <c:pt idx="3">
                  <c:v>1.7203864033364491</c:v>
                </c:pt>
                <c:pt idx="4">
                  <c:v>1.5015190813095547</c:v>
                </c:pt>
                <c:pt idx="5">
                  <c:v>0.60249684395146108</c:v>
                </c:pt>
                <c:pt idx="6">
                  <c:v>0.58970441508712224</c:v>
                </c:pt>
                <c:pt idx="7">
                  <c:v>-0.12086488555433927</c:v>
                </c:pt>
                <c:pt idx="8">
                  <c:v>-0.30334788583427086</c:v>
                </c:pt>
                <c:pt idx="9">
                  <c:v>-0.6146422430852394</c:v>
                </c:pt>
                <c:pt idx="10">
                  <c:v>-1.7526180585526019</c:v>
                </c:pt>
                <c:pt idx="11">
                  <c:v>-2.682697839587167</c:v>
                </c:pt>
                <c:pt idx="12">
                  <c:v>-6.7408715968175219</c:v>
                </c:pt>
                <c:pt idx="13">
                  <c:v>-7.0423013057212653</c:v>
                </c:pt>
              </c:numCache>
            </c:numRef>
          </c:val>
        </c:ser>
        <c:axId val="84589568"/>
        <c:axId val="84591360"/>
      </c:barChart>
      <c:catAx>
        <c:axId val="84589568"/>
        <c:scaling>
          <c:orientation val="minMax"/>
        </c:scaling>
        <c:axPos val="l"/>
        <c:numFmt formatCode="General" sourceLinked="1"/>
        <c:tickLblPos val="low"/>
        <c:crossAx val="84591360"/>
        <c:crosses val="autoZero"/>
        <c:auto val="1"/>
        <c:lblAlgn val="ctr"/>
        <c:lblOffset val="100"/>
      </c:catAx>
      <c:valAx>
        <c:axId val="84591360"/>
        <c:scaling>
          <c:orientation val="minMax"/>
        </c:scaling>
        <c:axPos val="b"/>
        <c:majorGridlines/>
        <c:numFmt formatCode="0.0" sourceLinked="0"/>
        <c:tickLblPos val="nextTo"/>
        <c:crossAx val="84589568"/>
        <c:crosses val="autoZero"/>
        <c:crossBetween val="between"/>
      </c:valAx>
    </c:plotArea>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173847090406491"/>
          <c:y val="5.1400554097404488E-2"/>
          <c:w val="0.80836282346835919"/>
          <c:h val="0.68447142023913765"/>
        </c:manualLayout>
      </c:layout>
      <c:lineChart>
        <c:grouping val="standard"/>
        <c:ser>
          <c:idx val="0"/>
          <c:order val="0"/>
          <c:tx>
            <c:strRef>
              <c:f>'15ab'!$M$39</c:f>
              <c:strCache>
                <c:ptCount val="1"/>
                <c:pt idx="0">
                  <c:v>Mining and Oil and Gas and Utilities</c:v>
                </c:pt>
              </c:strCache>
            </c:strRef>
          </c:tx>
          <c:marker>
            <c:symbol val="none"/>
          </c:marker>
          <c:cat>
            <c:numRef>
              <c:f>'15ab'!$L$40:$L$51</c:f>
              <c:numCache>
                <c:formatCode>General</c:formatCode>
                <c:ptCount val="12"/>
                <c:pt idx="0">
                  <c:v>1999</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'15ab'!$M$40:$M$51</c:f>
              <c:numCache>
                <c:formatCode>#,##0.0</c:formatCode>
                <c:ptCount val="12"/>
                <c:pt idx="0">
                  <c:v>8.4810522523093255</c:v>
                </c:pt>
                <c:pt idx="1">
                  <c:v>9.0174105967735869</c:v>
                </c:pt>
                <c:pt idx="2">
                  <c:v>12.833219261578774</c:v>
                </c:pt>
                <c:pt idx="3">
                  <c:v>12.803410132307977</c:v>
                </c:pt>
                <c:pt idx="4">
                  <c:v>12.371382313981027</c:v>
                </c:pt>
                <c:pt idx="5">
                  <c:v>13.571748583476085</c:v>
                </c:pt>
                <c:pt idx="6">
                  <c:v>16.118523583055993</c:v>
                </c:pt>
                <c:pt idx="7">
                  <c:v>17.853654519627334</c:v>
                </c:pt>
                <c:pt idx="8">
                  <c:v>18.570036793893429</c:v>
                </c:pt>
                <c:pt idx="9">
                  <c:v>16.628280624691378</c:v>
                </c:pt>
                <c:pt idx="10">
                  <c:v>15.952795766082639</c:v>
                </c:pt>
                <c:pt idx="11">
                  <c:v>16.417801487137119</c:v>
                </c:pt>
              </c:numCache>
            </c:numRef>
          </c:val>
        </c:ser>
        <c:ser>
          <c:idx val="1"/>
          <c:order val="1"/>
          <c:tx>
            <c:strRef>
              <c:f>'15ab'!$N$39</c:f>
              <c:strCache>
                <c:ptCount val="1"/>
                <c:pt idx="0">
                  <c:v>Wood Products and Paper Manufacturing</c:v>
                </c:pt>
              </c:strCache>
            </c:strRef>
          </c:tx>
          <c:marker>
            <c:symbol val="none"/>
          </c:marker>
          <c:cat>
            <c:numRef>
              <c:f>'15ab'!$L$40:$L$51</c:f>
              <c:numCache>
                <c:formatCode>General</c:formatCode>
                <c:ptCount val="12"/>
                <c:pt idx="0">
                  <c:v>1999</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'15ab'!$N$40:$N$51</c:f>
              <c:numCache>
                <c:formatCode>#,##0.0</c:formatCode>
                <c:ptCount val="12"/>
                <c:pt idx="0">
                  <c:v>5.6025625289531717</c:v>
                </c:pt>
                <c:pt idx="1">
                  <c:v>4.0994497298787902</c:v>
                </c:pt>
                <c:pt idx="2">
                  <c:v>4.1303766717876567</c:v>
                </c:pt>
                <c:pt idx="3">
                  <c:v>3.8153797863902987</c:v>
                </c:pt>
                <c:pt idx="4">
                  <c:v>3.7419216719964679</c:v>
                </c:pt>
                <c:pt idx="5">
                  <c:v>3.1382263802872581</c:v>
                </c:pt>
                <c:pt idx="6">
                  <c:v>3.2189790562755762</c:v>
                </c:pt>
                <c:pt idx="7">
                  <c:v>3.2417520832809132</c:v>
                </c:pt>
                <c:pt idx="8">
                  <c:v>2.9066587733931342</c:v>
                </c:pt>
                <c:pt idx="9">
                  <c:v>1.7669862842065696</c:v>
                </c:pt>
                <c:pt idx="10">
                  <c:v>2.4902388335543062</c:v>
                </c:pt>
                <c:pt idx="11">
                  <c:v>2.4830133044642602</c:v>
                </c:pt>
              </c:numCache>
            </c:numRef>
          </c:val>
        </c:ser>
        <c:ser>
          <c:idx val="2"/>
          <c:order val="2"/>
          <c:tx>
            <c:strRef>
              <c:f>'15ab'!$O$39</c:f>
              <c:strCache>
                <c:ptCount val="1"/>
                <c:pt idx="0">
                  <c:v>Petroleum and Coal and Chemical Manufacturing</c:v>
                </c:pt>
              </c:strCache>
            </c:strRef>
          </c:tx>
          <c:marker>
            <c:symbol val="none"/>
          </c:marker>
          <c:cat>
            <c:numRef>
              <c:f>'15ab'!$L$40:$L$51</c:f>
              <c:numCache>
                <c:formatCode>General</c:formatCode>
                <c:ptCount val="12"/>
                <c:pt idx="0">
                  <c:v>1999</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'15ab'!$O$40:$O$51</c:f>
              <c:numCache>
                <c:formatCode>#,##0.0</c:formatCode>
                <c:ptCount val="12"/>
                <c:pt idx="0">
                  <c:v>10.067191156265961</c:v>
                </c:pt>
                <c:pt idx="1">
                  <c:v>9.0819639253437625</c:v>
                </c:pt>
                <c:pt idx="2">
                  <c:v>9.6534079059069597</c:v>
                </c:pt>
                <c:pt idx="3">
                  <c:v>9.3251760696599675</c:v>
                </c:pt>
                <c:pt idx="4">
                  <c:v>9.419430804019429</c:v>
                </c:pt>
                <c:pt idx="5">
                  <c:v>10.179470285940177</c:v>
                </c:pt>
                <c:pt idx="6">
                  <c:v>10.186814402203966</c:v>
                </c:pt>
                <c:pt idx="7">
                  <c:v>10.288422608086996</c:v>
                </c:pt>
                <c:pt idx="8">
                  <c:v>10.481457014656788</c:v>
                </c:pt>
                <c:pt idx="9">
                  <c:v>11.742259531407766</c:v>
                </c:pt>
                <c:pt idx="10">
                  <c:v>12.541774870429418</c:v>
                </c:pt>
                <c:pt idx="11">
                  <c:v>12.179496310646421</c:v>
                </c:pt>
              </c:numCache>
            </c:numRef>
          </c:val>
        </c:ser>
        <c:marker val="1"/>
        <c:axId val="84978304"/>
        <c:axId val="84992384"/>
      </c:lineChart>
      <c:catAx>
        <c:axId val="84978304"/>
        <c:scaling>
          <c:orientation val="minMax"/>
        </c:scaling>
        <c:axPos val="b"/>
        <c:numFmt formatCode="General" sourceLinked="1"/>
        <c:tickLblPos val="nextTo"/>
        <c:crossAx val="84992384"/>
        <c:crosses val="autoZero"/>
        <c:auto val="1"/>
        <c:lblAlgn val="ctr"/>
        <c:lblOffset val="100"/>
      </c:catAx>
      <c:valAx>
        <c:axId val="84992384"/>
        <c:scaling>
          <c:orientation val="minMax"/>
        </c:scaling>
        <c:axPos val="l"/>
        <c:majorGridlines/>
        <c:numFmt formatCode="#,##0" sourceLinked="0"/>
        <c:tickLblPos val="nextTo"/>
        <c:crossAx val="84978304"/>
        <c:crosses val="autoZero"/>
        <c:crossBetween val="between"/>
      </c:valAx>
    </c:plotArea>
    <c:legend>
      <c:legendPos val="b"/>
      <c:layout/>
      <c:txPr>
        <a:bodyPr/>
        <a:lstStyle/>
        <a:p>
          <a:pPr>
            <a:defRPr sz="800"/>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CA"/>
  <c:chart>
    <c:plotArea>
      <c:layout/>
      <c:barChart>
        <c:barDir val="bar"/>
        <c:grouping val="clustered"/>
        <c:ser>
          <c:idx val="0"/>
          <c:order val="0"/>
          <c:tx>
            <c:v>2003</c:v>
          </c:tx>
          <c:cat>
            <c:strRef>
              <c:f>'17a'!$B$3:$M$3</c:f>
              <c:strCache>
                <c:ptCount val="12"/>
                <c:pt idx="0">
                  <c:v>Private Sector</c:v>
                </c:pt>
                <c:pt idx="1">
                  <c:v>Agriculture, Forestry, Fishing and Hunting</c:v>
                </c:pt>
                <c:pt idx="2">
                  <c:v>Mining and Oil and Gas Extraction</c:v>
                </c:pt>
                <c:pt idx="3">
                  <c:v>Utilities</c:v>
                </c:pt>
                <c:pt idx="4">
                  <c:v>Wood Product Manufacturing</c:v>
                </c:pt>
                <c:pt idx="5">
                  <c:v>Paper Manufacturing</c:v>
                </c:pt>
                <c:pt idx="6">
                  <c:v>Petroleum and coal products manufacturing</c:v>
                </c:pt>
                <c:pt idx="7">
                  <c:v>Non-metallic mineral product manufacturing</c:v>
                </c:pt>
                <c:pt idx="8">
                  <c:v>Primary metal manufacturing</c:v>
                </c:pt>
                <c:pt idx="9">
                  <c:v>Fabricated metal product manufacturing</c:v>
                </c:pt>
                <c:pt idx="10">
                  <c:v>Pipeline transportation</c:v>
                </c:pt>
                <c:pt idx="11">
                  <c:v>Public Sector</c:v>
                </c:pt>
              </c:strCache>
            </c:strRef>
          </c:cat>
          <c:val>
            <c:numRef>
              <c:f>'17a'!$B$7:$M$7</c:f>
              <c:numCache>
                <c:formatCode>0.0</c:formatCode>
                <c:ptCount val="12"/>
                <c:pt idx="0">
                  <c:v>78.27</c:v>
                </c:pt>
                <c:pt idx="1">
                  <c:v>71.5</c:v>
                </c:pt>
                <c:pt idx="2">
                  <c:v>89.66</c:v>
                </c:pt>
                <c:pt idx="3">
                  <c:v>95.1</c:v>
                </c:pt>
                <c:pt idx="4">
                  <c:v>92.26</c:v>
                </c:pt>
                <c:pt idx="5">
                  <c:v>97.14</c:v>
                </c:pt>
                <c:pt idx="6">
                  <c:v>100</c:v>
                </c:pt>
                <c:pt idx="7">
                  <c:v>68.81</c:v>
                </c:pt>
                <c:pt idx="8">
                  <c:v>78.88</c:v>
                </c:pt>
                <c:pt idx="9">
                  <c:v>83.39</c:v>
                </c:pt>
                <c:pt idx="10">
                  <c:v>94.53</c:v>
                </c:pt>
                <c:pt idx="11">
                  <c:v>100</c:v>
                </c:pt>
              </c:numCache>
            </c:numRef>
          </c:val>
        </c:ser>
        <c:ser>
          <c:idx val="1"/>
          <c:order val="1"/>
          <c:tx>
            <c:v>2007</c:v>
          </c:tx>
          <c:spPr>
            <a:solidFill>
              <a:schemeClr val="accent3"/>
            </a:solidFill>
          </c:spPr>
          <c:cat>
            <c:strRef>
              <c:f>'17a'!$B$3:$M$3</c:f>
              <c:strCache>
                <c:ptCount val="12"/>
                <c:pt idx="0">
                  <c:v>Private Sector</c:v>
                </c:pt>
                <c:pt idx="1">
                  <c:v>Agriculture, Forestry, Fishing and Hunting</c:v>
                </c:pt>
                <c:pt idx="2">
                  <c:v>Mining and Oil and Gas Extraction</c:v>
                </c:pt>
                <c:pt idx="3">
                  <c:v>Utilities</c:v>
                </c:pt>
                <c:pt idx="4">
                  <c:v>Wood Product Manufacturing</c:v>
                </c:pt>
                <c:pt idx="5">
                  <c:v>Paper Manufacturing</c:v>
                </c:pt>
                <c:pt idx="6">
                  <c:v>Petroleum and coal products manufacturing</c:v>
                </c:pt>
                <c:pt idx="7">
                  <c:v>Non-metallic mineral product manufacturing</c:v>
                </c:pt>
                <c:pt idx="8">
                  <c:v>Primary metal manufacturing</c:v>
                </c:pt>
                <c:pt idx="9">
                  <c:v>Fabricated metal product manufacturing</c:v>
                </c:pt>
                <c:pt idx="10">
                  <c:v>Pipeline transportation</c:v>
                </c:pt>
                <c:pt idx="11">
                  <c:v>Public Sector</c:v>
                </c:pt>
              </c:strCache>
            </c:strRef>
          </c:cat>
          <c:val>
            <c:numRef>
              <c:f>'17a'!$B$11:$M$11</c:f>
              <c:numCache>
                <c:formatCode>0.0</c:formatCode>
                <c:ptCount val="12"/>
                <c:pt idx="0">
                  <c:v>86.66</c:v>
                </c:pt>
                <c:pt idx="1">
                  <c:v>73.42</c:v>
                </c:pt>
                <c:pt idx="2">
                  <c:v>93.08</c:v>
                </c:pt>
                <c:pt idx="3">
                  <c:v>99.47</c:v>
                </c:pt>
                <c:pt idx="4">
                  <c:v>90.08</c:v>
                </c:pt>
                <c:pt idx="5">
                  <c:v>96.3</c:v>
                </c:pt>
                <c:pt idx="6">
                  <c:v>100</c:v>
                </c:pt>
                <c:pt idx="7">
                  <c:v>82.35</c:v>
                </c:pt>
                <c:pt idx="8">
                  <c:v>96.25</c:v>
                </c:pt>
                <c:pt idx="9">
                  <c:v>92.48</c:v>
                </c:pt>
                <c:pt idx="10">
                  <c:v>99.02</c:v>
                </c:pt>
                <c:pt idx="11">
                  <c:v>99.87</c:v>
                </c:pt>
              </c:numCache>
            </c:numRef>
          </c:val>
        </c:ser>
        <c:axId val="85160704"/>
        <c:axId val="85162240"/>
      </c:barChart>
      <c:catAx>
        <c:axId val="85160704"/>
        <c:scaling>
          <c:orientation val="minMax"/>
        </c:scaling>
        <c:axPos val="l"/>
        <c:tickLblPos val="nextTo"/>
        <c:txPr>
          <a:bodyPr/>
          <a:lstStyle/>
          <a:p>
            <a:pPr>
              <a:defRPr sz="800"/>
            </a:pPr>
            <a:endParaRPr lang="en-US"/>
          </a:p>
        </c:txPr>
        <c:crossAx val="85162240"/>
        <c:crosses val="autoZero"/>
        <c:auto val="1"/>
        <c:lblAlgn val="ctr"/>
        <c:lblOffset val="100"/>
      </c:catAx>
      <c:valAx>
        <c:axId val="85162240"/>
        <c:scaling>
          <c:orientation val="minMax"/>
          <c:max val="1"/>
        </c:scaling>
        <c:axPos val="b"/>
        <c:majorGridlines/>
        <c:numFmt formatCode="0%" sourceLinked="0"/>
        <c:tickLblPos val="nextTo"/>
        <c:crossAx val="85160704"/>
        <c:crosses val="autoZero"/>
        <c:crossBetween val="between"/>
      </c:valAx>
    </c:plotArea>
    <c:legend>
      <c:legendPos val="b"/>
      <c:layout/>
    </c:legend>
    <c:plotVisOnly val="1"/>
  </c:chart>
  <c:spPr>
    <a:ln>
      <a:noFill/>
    </a:ln>
  </c:spPr>
  <c:printSettings>
    <c:headerFooter/>
    <c:pageMargins b="0.75000000000000244" l="0.70000000000000062" r="0.70000000000000062" t="0.750000000000002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CA"/>
  <c:chart>
    <c:plotArea>
      <c:layout/>
      <c:barChart>
        <c:barDir val="bar"/>
        <c:grouping val="clustered"/>
        <c:ser>
          <c:idx val="0"/>
          <c:order val="0"/>
          <c:spPr>
            <a:solidFill>
              <a:schemeClr val="bg1">
                <a:lumMod val="65000"/>
              </a:schemeClr>
            </a:solidFill>
          </c:spPr>
          <c:dPt>
            <c:idx val="10"/>
            <c:spPr>
              <a:solidFill>
                <a:schemeClr val="tx2"/>
              </a:solidFill>
            </c:spPr>
          </c:dPt>
          <c:dLbls>
            <c:showVal val="1"/>
          </c:dLbls>
          <c:cat>
            <c:strRef>
              <c:f>'18ab'!$A$4:$A$16</c:f>
              <c:strCache>
                <c:ptCount val="13"/>
                <c:pt idx="0">
                  <c:v>Logging</c:v>
                </c:pt>
                <c:pt idx="1">
                  <c:v>Total Manufacturing Industries</c:v>
                </c:pt>
                <c:pt idx="2">
                  <c:v>Veneer, plywood and engineered wood product</c:v>
                </c:pt>
                <c:pt idx="3">
                  <c:v>Sawmills and wood preservation</c:v>
                </c:pt>
                <c:pt idx="4">
                  <c:v>Wood product manufacturing</c:v>
                </c:pt>
                <c:pt idx="5">
                  <c:v>Fabricated metal product manufacturing</c:v>
                </c:pt>
                <c:pt idx="6">
                  <c:v>Non-metallic mineral product manufacturing</c:v>
                </c:pt>
                <c:pt idx="7">
                  <c:v>Other wood product manufacturing</c:v>
                </c:pt>
                <c:pt idx="8">
                  <c:v>Primary metal manufacturing</c:v>
                </c:pt>
                <c:pt idx="9">
                  <c:v>Petroleum and coal products manufacturing</c:v>
                </c:pt>
                <c:pt idx="10">
                  <c:v>Converted paper product manufacturing</c:v>
                </c:pt>
                <c:pt idx="11">
                  <c:v>Paper manufacturing</c:v>
                </c:pt>
                <c:pt idx="12">
                  <c:v>Pulp, paper and paperboard mills</c:v>
                </c:pt>
              </c:strCache>
            </c:strRef>
          </c:cat>
          <c:val>
            <c:numRef>
              <c:f>'18ab'!$B$4:$B$16</c:f>
              <c:numCache>
                <c:formatCode>0.0</c:formatCode>
                <c:ptCount val="13"/>
                <c:pt idx="0">
                  <c:v>17.5</c:v>
                </c:pt>
                <c:pt idx="1">
                  <c:v>65</c:v>
                </c:pt>
                <c:pt idx="2">
                  <c:v>52.6</c:v>
                </c:pt>
                <c:pt idx="3">
                  <c:v>54.2</c:v>
                </c:pt>
                <c:pt idx="4">
                  <c:v>57.7</c:v>
                </c:pt>
                <c:pt idx="5">
                  <c:v>59.6</c:v>
                </c:pt>
                <c:pt idx="6">
                  <c:v>61.3</c:v>
                </c:pt>
                <c:pt idx="7">
                  <c:v>62.6</c:v>
                </c:pt>
                <c:pt idx="8">
                  <c:v>63.4</c:v>
                </c:pt>
                <c:pt idx="9">
                  <c:v>64.7</c:v>
                </c:pt>
                <c:pt idx="10">
                  <c:v>64.8</c:v>
                </c:pt>
                <c:pt idx="11">
                  <c:v>67</c:v>
                </c:pt>
                <c:pt idx="12">
                  <c:v>72.3</c:v>
                </c:pt>
              </c:numCache>
            </c:numRef>
          </c:val>
        </c:ser>
        <c:axId val="83676160"/>
        <c:axId val="83682048"/>
      </c:barChart>
      <c:catAx>
        <c:axId val="83676160"/>
        <c:scaling>
          <c:orientation val="minMax"/>
        </c:scaling>
        <c:axPos val="l"/>
        <c:tickLblPos val="nextTo"/>
        <c:crossAx val="83682048"/>
        <c:crosses val="autoZero"/>
        <c:auto val="1"/>
        <c:lblAlgn val="ctr"/>
        <c:lblOffset val="100"/>
      </c:catAx>
      <c:valAx>
        <c:axId val="83682048"/>
        <c:scaling>
          <c:orientation val="minMax"/>
        </c:scaling>
        <c:axPos val="b"/>
        <c:majorGridlines/>
        <c:numFmt formatCode="0.0" sourceLinked="1"/>
        <c:tickLblPos val="nextTo"/>
        <c:crossAx val="83676160"/>
        <c:crosses val="autoZero"/>
        <c:crossBetween val="between"/>
      </c:valAx>
    </c:plotArea>
    <c:plotVisOnly val="1"/>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CA"/>
  <c:chart>
    <c:plotArea>
      <c:layout/>
      <c:barChart>
        <c:barDir val="bar"/>
        <c:grouping val="clustered"/>
        <c:ser>
          <c:idx val="0"/>
          <c:order val="0"/>
          <c:tx>
            <c:strRef>
              <c:f>'19a'!$B$4</c:f>
              <c:strCache>
                <c:ptCount val="1"/>
                <c:pt idx="0">
                  <c:v>At least one</c:v>
                </c:pt>
              </c:strCache>
            </c:strRef>
          </c:tx>
          <c:cat>
            <c:strRef>
              <c:f>('19a'!$A$10,'19a'!$A$13,'19a'!$A$5,'19a'!$A$18,'19a'!$A$19,'19a'!$A$21:$A$22)</c:f>
              <c:strCache>
                <c:ptCount val="7"/>
                <c:pt idx="0">
                  <c:v>Non-metallic mineral product manufacturing</c:v>
                </c:pt>
                <c:pt idx="1">
                  <c:v>Wood product manufacturing</c:v>
                </c:pt>
                <c:pt idx="2">
                  <c:v>Manufacturing</c:v>
                </c:pt>
                <c:pt idx="3">
                  <c:v>Fabricated metal product manufacturing</c:v>
                </c:pt>
                <c:pt idx="4">
                  <c:v>Petroleum and coal products manufacturing</c:v>
                </c:pt>
                <c:pt idx="5">
                  <c:v>Primary metal manufacturing</c:v>
                </c:pt>
                <c:pt idx="6">
                  <c:v>Paper manufacturing</c:v>
                </c:pt>
              </c:strCache>
            </c:strRef>
          </c:cat>
          <c:val>
            <c:numRef>
              <c:f>('19a'!$B$10,'19a'!$B$13,'19a'!$B$5,'19a'!$B$18,'19a'!$B$19,'19a'!$B$21:$B$22)</c:f>
              <c:numCache>
                <c:formatCode>0.0</c:formatCode>
                <c:ptCount val="7"/>
                <c:pt idx="0">
                  <c:v>89.3</c:v>
                </c:pt>
                <c:pt idx="1">
                  <c:v>86</c:v>
                </c:pt>
                <c:pt idx="2">
                  <c:v>91.5</c:v>
                </c:pt>
                <c:pt idx="3">
                  <c:v>90.7</c:v>
                </c:pt>
                <c:pt idx="4">
                  <c:v>90.6</c:v>
                </c:pt>
                <c:pt idx="5">
                  <c:v>92.9</c:v>
                </c:pt>
                <c:pt idx="6">
                  <c:v>96.9</c:v>
                </c:pt>
              </c:numCache>
            </c:numRef>
          </c:val>
        </c:ser>
        <c:ser>
          <c:idx val="1"/>
          <c:order val="1"/>
          <c:tx>
            <c:strRef>
              <c:f>'19a'!$C$4</c:f>
              <c:strCache>
                <c:ptCount val="1"/>
                <c:pt idx="0">
                  <c:v>At least five</c:v>
                </c:pt>
              </c:strCache>
            </c:strRef>
          </c:tx>
          <c:spPr>
            <a:solidFill>
              <a:schemeClr val="bg1">
                <a:lumMod val="75000"/>
              </a:schemeClr>
            </a:solidFill>
          </c:spPr>
          <c:cat>
            <c:strRef>
              <c:f>('19a'!$A$10,'19a'!$A$13,'19a'!$A$5,'19a'!$A$18,'19a'!$A$19,'19a'!$A$21:$A$22)</c:f>
              <c:strCache>
                <c:ptCount val="7"/>
                <c:pt idx="0">
                  <c:v>Non-metallic mineral product manufacturing</c:v>
                </c:pt>
                <c:pt idx="1">
                  <c:v>Wood product manufacturing</c:v>
                </c:pt>
                <c:pt idx="2">
                  <c:v>Manufacturing</c:v>
                </c:pt>
                <c:pt idx="3">
                  <c:v>Fabricated metal product manufacturing</c:v>
                </c:pt>
                <c:pt idx="4">
                  <c:v>Petroleum and coal products manufacturing</c:v>
                </c:pt>
                <c:pt idx="5">
                  <c:v>Primary metal manufacturing</c:v>
                </c:pt>
                <c:pt idx="6">
                  <c:v>Paper manufacturing</c:v>
                </c:pt>
              </c:strCache>
            </c:strRef>
          </c:cat>
          <c:val>
            <c:numRef>
              <c:f>('19a'!$C$10,'19a'!$C$13,'19a'!$C$5,'19a'!$C$18,'19a'!$C$19,'19a'!$C$21:$C$22)</c:f>
              <c:numCache>
                <c:formatCode>0.0</c:formatCode>
                <c:ptCount val="7"/>
                <c:pt idx="0">
                  <c:v>58.5</c:v>
                </c:pt>
                <c:pt idx="1">
                  <c:v>60.3</c:v>
                </c:pt>
                <c:pt idx="2">
                  <c:v>67.7</c:v>
                </c:pt>
                <c:pt idx="3">
                  <c:v>69.599999999999994</c:v>
                </c:pt>
                <c:pt idx="4">
                  <c:v>75</c:v>
                </c:pt>
                <c:pt idx="5">
                  <c:v>75.400000000000006</c:v>
                </c:pt>
                <c:pt idx="6">
                  <c:v>76.2</c:v>
                </c:pt>
              </c:numCache>
            </c:numRef>
          </c:val>
        </c:ser>
        <c:axId val="84669568"/>
        <c:axId val="84671104"/>
      </c:barChart>
      <c:catAx>
        <c:axId val="84669568"/>
        <c:scaling>
          <c:orientation val="minMax"/>
        </c:scaling>
        <c:axPos val="l"/>
        <c:tickLblPos val="nextTo"/>
        <c:txPr>
          <a:bodyPr/>
          <a:lstStyle/>
          <a:p>
            <a:pPr>
              <a:defRPr sz="900"/>
            </a:pPr>
            <a:endParaRPr lang="en-US"/>
          </a:p>
        </c:txPr>
        <c:crossAx val="84671104"/>
        <c:crosses val="autoZero"/>
        <c:auto val="1"/>
        <c:lblAlgn val="ctr"/>
        <c:lblOffset val="100"/>
      </c:catAx>
      <c:valAx>
        <c:axId val="84671104"/>
        <c:scaling>
          <c:orientation val="minMax"/>
        </c:scaling>
        <c:axPos val="b"/>
        <c:majorGridlines/>
        <c:numFmt formatCode="0.0" sourceLinked="1"/>
        <c:tickLblPos val="nextTo"/>
        <c:crossAx val="84669568"/>
        <c:crosses val="autoZero"/>
        <c:crossBetween val="between"/>
      </c:valAx>
    </c:plotArea>
    <c:legend>
      <c:legendPos val="b"/>
      <c:layout/>
    </c:legend>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spPr>
            <a:ln>
              <a:solidFill>
                <a:schemeClr val="tx2"/>
              </a:solidFill>
            </a:ln>
          </c:spPr>
          <c:marker>
            <c:symbol val="none"/>
          </c:marker>
          <c:cat>
            <c:numRef>
              <c:f>'6abcd'!$B$3:$V$3</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'6abcd'!$B$21:$V$21</c:f>
              <c:numCache>
                <c:formatCode>0.0</c:formatCode>
                <c:ptCount val="12"/>
                <c:pt idx="0">
                  <c:v>94.568449268365953</c:v>
                </c:pt>
                <c:pt idx="1">
                  <c:v>95.682519638929946</c:v>
                </c:pt>
                <c:pt idx="2">
                  <c:v>95.731165198556695</c:v>
                </c:pt>
                <c:pt idx="3">
                  <c:v>95.840425680973837</c:v>
                </c:pt>
                <c:pt idx="4">
                  <c:v>95.643355000645997</c:v>
                </c:pt>
                <c:pt idx="5">
                  <c:v>95.225352643139132</c:v>
                </c:pt>
                <c:pt idx="6">
                  <c:v>95.948674776681145</c:v>
                </c:pt>
                <c:pt idx="7">
                  <c:v>96.22322541390821</c:v>
                </c:pt>
                <c:pt idx="8">
                  <c:v>96.086287122892273</c:v>
                </c:pt>
                <c:pt idx="9">
                  <c:v>96.618970385466412</c:v>
                </c:pt>
                <c:pt idx="10">
                  <c:v>95.412010642711493</c:v>
                </c:pt>
                <c:pt idx="11">
                  <c:v>95.444687489799946</c:v>
                </c:pt>
              </c:numCache>
            </c:numRef>
          </c:val>
        </c:ser>
        <c:marker val="1"/>
        <c:axId val="82774272"/>
        <c:axId val="82780160"/>
      </c:lineChart>
      <c:catAx>
        <c:axId val="82774272"/>
        <c:scaling>
          <c:orientation val="minMax"/>
        </c:scaling>
        <c:axPos val="b"/>
        <c:numFmt formatCode="General" sourceLinked="1"/>
        <c:tickLblPos val="nextTo"/>
        <c:crossAx val="82780160"/>
        <c:crosses val="autoZero"/>
        <c:auto val="1"/>
        <c:lblAlgn val="ctr"/>
        <c:lblOffset val="100"/>
      </c:catAx>
      <c:valAx>
        <c:axId val="82780160"/>
        <c:scaling>
          <c:orientation val="minMax"/>
        </c:scaling>
        <c:axPos val="l"/>
        <c:majorGridlines/>
        <c:numFmt formatCode="0.0" sourceLinked="1"/>
        <c:tickLblPos val="nextTo"/>
        <c:crossAx val="82774272"/>
        <c:crosses val="autoZero"/>
        <c:crossBetween val="between"/>
      </c:valAx>
    </c:plotArea>
    <c:plotVisOnly val="1"/>
  </c:chart>
  <c:spPr>
    <a:ln>
      <a:noFill/>
    </a:ln>
  </c:spPr>
  <c:printSettings>
    <c:headerFooter/>
    <c:pageMargins b="0.750000000000002" l="0.70000000000000062" r="0.70000000000000062" t="0.75000000000000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CA"/>
  <c:chart>
    <c:plotArea>
      <c:layout/>
      <c:barChart>
        <c:barDir val="bar"/>
        <c:grouping val="clustered"/>
        <c:ser>
          <c:idx val="0"/>
          <c:order val="0"/>
          <c:cat>
            <c:strRef>
              <c:f>'19f'!$G$20:$G$28</c:f>
              <c:strCache>
                <c:ptCount val="9"/>
                <c:pt idx="0">
                  <c:v>Wood product</c:v>
                </c:pt>
                <c:pt idx="1">
                  <c:v>All surveyed industries</c:v>
                </c:pt>
                <c:pt idx="2">
                  <c:v>Fabricated metal product</c:v>
                </c:pt>
                <c:pt idx="3">
                  <c:v>Primary metal</c:v>
                </c:pt>
                <c:pt idx="4">
                  <c:v>Non-metallic mineral product</c:v>
                </c:pt>
                <c:pt idx="5">
                  <c:v>Manufacturing</c:v>
                </c:pt>
                <c:pt idx="6">
                  <c:v>Petroleum and coal product</c:v>
                </c:pt>
                <c:pt idx="7">
                  <c:v>Mining, quarrying, and oil and gas extraction</c:v>
                </c:pt>
                <c:pt idx="8">
                  <c:v>Paper</c:v>
                </c:pt>
              </c:strCache>
            </c:strRef>
          </c:cat>
          <c:val>
            <c:numRef>
              <c:f>'19f'!$H$20:$H$28</c:f>
              <c:numCache>
                <c:formatCode>General</c:formatCode>
                <c:ptCount val="9"/>
                <c:pt idx="0">
                  <c:v>48.2</c:v>
                </c:pt>
                <c:pt idx="1">
                  <c:v>50.2</c:v>
                </c:pt>
                <c:pt idx="2">
                  <c:v>63.4</c:v>
                </c:pt>
                <c:pt idx="3">
                  <c:v>65</c:v>
                </c:pt>
                <c:pt idx="4">
                  <c:v>66.099999999999994</c:v>
                </c:pt>
                <c:pt idx="5">
                  <c:v>66.900000000000006</c:v>
                </c:pt>
                <c:pt idx="6">
                  <c:v>69.2</c:v>
                </c:pt>
                <c:pt idx="7">
                  <c:v>80.099999999999994</c:v>
                </c:pt>
                <c:pt idx="8">
                  <c:v>80.8</c:v>
                </c:pt>
              </c:numCache>
            </c:numRef>
          </c:val>
        </c:ser>
        <c:axId val="85493632"/>
        <c:axId val="85495168"/>
      </c:barChart>
      <c:catAx>
        <c:axId val="85493632"/>
        <c:scaling>
          <c:orientation val="minMax"/>
        </c:scaling>
        <c:axPos val="l"/>
        <c:tickLblPos val="nextTo"/>
        <c:txPr>
          <a:bodyPr/>
          <a:lstStyle/>
          <a:p>
            <a:pPr>
              <a:defRPr sz="800"/>
            </a:pPr>
            <a:endParaRPr lang="en-US"/>
          </a:p>
        </c:txPr>
        <c:crossAx val="85495168"/>
        <c:crosses val="autoZero"/>
        <c:auto val="1"/>
        <c:lblAlgn val="ctr"/>
        <c:lblOffset val="100"/>
      </c:catAx>
      <c:valAx>
        <c:axId val="85495168"/>
        <c:scaling>
          <c:orientation val="minMax"/>
        </c:scaling>
        <c:axPos val="b"/>
        <c:majorGridlines/>
        <c:numFmt formatCode="General" sourceLinked="1"/>
        <c:tickLblPos val="nextTo"/>
        <c:crossAx val="85493632"/>
        <c:crosses val="autoZero"/>
        <c:crossBetween val="between"/>
      </c:valAx>
    </c:plotArea>
    <c:plotVisOnly val="1"/>
  </c:chart>
  <c:spPr>
    <a:ln>
      <a:noFill/>
    </a:ln>
  </c:sp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CA"/>
  <c:chart>
    <c:plotArea>
      <c:layout/>
      <c:barChart>
        <c:barDir val="bar"/>
        <c:grouping val="clustered"/>
        <c:ser>
          <c:idx val="0"/>
          <c:order val="0"/>
          <c:spPr>
            <a:solidFill>
              <a:schemeClr val="bg1">
                <a:lumMod val="65000"/>
              </a:schemeClr>
            </a:solidFill>
          </c:spPr>
          <c:dPt>
            <c:idx val="3"/>
            <c:spPr>
              <a:solidFill>
                <a:schemeClr val="tx2"/>
              </a:solidFill>
            </c:spPr>
          </c:dPt>
          <c:cat>
            <c:strRef>
              <c:f>'20'!$B$21:$K$21</c:f>
              <c:strCache>
                <c:ptCount val="10"/>
                <c:pt idx="0">
                  <c:v> Forestry, logging and support activities</c:v>
                </c:pt>
                <c:pt idx="1">
                  <c:v> Fabricated metal product and machinery manufacturing</c:v>
                </c:pt>
                <c:pt idx="2">
                  <c:v> Wood product manufacturing</c:v>
                </c:pt>
                <c:pt idx="3">
                  <c:v> Total all industries</c:v>
                </c:pt>
                <c:pt idx="4">
                  <c:v> Oil and gas extraction and support activities</c:v>
                </c:pt>
                <c:pt idx="5">
                  <c:v> Mining and quarrying </c:v>
                </c:pt>
                <c:pt idx="6">
                  <c:v> Non-metallic mineral product manufacturing </c:v>
                </c:pt>
                <c:pt idx="7">
                  <c:v> Petroleum and coal products manufacturing </c:v>
                </c:pt>
                <c:pt idx="8">
                  <c:v> Primary metal manufacturing</c:v>
                </c:pt>
                <c:pt idx="9">
                  <c:v> Paper manufacturing</c:v>
                </c:pt>
              </c:strCache>
            </c:strRef>
          </c:cat>
          <c:val>
            <c:numRef>
              <c:f>'20'!$B$22:$K$22</c:f>
              <c:numCache>
                <c:formatCode>0.0</c:formatCode>
                <c:ptCount val="10"/>
                <c:pt idx="0">
                  <c:v>19.399999999999999</c:v>
                </c:pt>
                <c:pt idx="1">
                  <c:v>25.4</c:v>
                </c:pt>
                <c:pt idx="2">
                  <c:v>25.5</c:v>
                </c:pt>
                <c:pt idx="3">
                  <c:v>27.4</c:v>
                </c:pt>
                <c:pt idx="4">
                  <c:v>28.6</c:v>
                </c:pt>
                <c:pt idx="5">
                  <c:v>29.1</c:v>
                </c:pt>
                <c:pt idx="6">
                  <c:v>29.1</c:v>
                </c:pt>
                <c:pt idx="7">
                  <c:v>29.3</c:v>
                </c:pt>
                <c:pt idx="8">
                  <c:v>29.4</c:v>
                </c:pt>
                <c:pt idx="9">
                  <c:v>30</c:v>
                </c:pt>
              </c:numCache>
            </c:numRef>
          </c:val>
        </c:ser>
        <c:axId val="85351424"/>
        <c:axId val="85525248"/>
      </c:barChart>
      <c:catAx>
        <c:axId val="85351424"/>
        <c:scaling>
          <c:orientation val="minMax"/>
        </c:scaling>
        <c:axPos val="l"/>
        <c:tickLblPos val="nextTo"/>
        <c:txPr>
          <a:bodyPr/>
          <a:lstStyle/>
          <a:p>
            <a:pPr>
              <a:defRPr sz="800"/>
            </a:pPr>
            <a:endParaRPr lang="en-US"/>
          </a:p>
        </c:txPr>
        <c:crossAx val="85525248"/>
        <c:crosses val="autoZero"/>
        <c:auto val="1"/>
        <c:lblAlgn val="ctr"/>
        <c:lblOffset val="100"/>
      </c:catAx>
      <c:valAx>
        <c:axId val="85525248"/>
        <c:scaling>
          <c:orientation val="minMax"/>
        </c:scaling>
        <c:axPos val="b"/>
        <c:majorGridlines/>
        <c:numFmt formatCode="0.0" sourceLinked="1"/>
        <c:tickLblPos val="nextTo"/>
        <c:crossAx val="85351424"/>
        <c:crosses val="autoZero"/>
        <c:crossBetween val="between"/>
      </c:valAx>
    </c:plotArea>
    <c:plotVisOnly val="1"/>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strRef>
              <c:f>'20'!$B$3</c:f>
              <c:strCache>
                <c:ptCount val="1"/>
                <c:pt idx="0">
                  <c:v> Total all industries</c:v>
                </c:pt>
              </c:strCache>
            </c:strRef>
          </c:tx>
          <c:spPr>
            <a:ln>
              <a:solidFill>
                <a:schemeClr val="tx1"/>
              </a:solidFill>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'20'!$B$4:$B$13</c:f>
              <c:numCache>
                <c:formatCode>0.0</c:formatCode>
                <c:ptCount val="10"/>
                <c:pt idx="0">
                  <c:v>33.700000000000003</c:v>
                </c:pt>
                <c:pt idx="1">
                  <c:v>33.799999999999997</c:v>
                </c:pt>
                <c:pt idx="2">
                  <c:v>32.799999999999997</c:v>
                </c:pt>
                <c:pt idx="3">
                  <c:v>31.6</c:v>
                </c:pt>
                <c:pt idx="4">
                  <c:v>30.6</c:v>
                </c:pt>
                <c:pt idx="5">
                  <c:v>30.9</c:v>
                </c:pt>
                <c:pt idx="6">
                  <c:v>31</c:v>
                </c:pt>
                <c:pt idx="7">
                  <c:v>29.9</c:v>
                </c:pt>
                <c:pt idx="8">
                  <c:v>27.5</c:v>
                </c:pt>
                <c:pt idx="9">
                  <c:v>27.4</c:v>
                </c:pt>
              </c:numCache>
            </c:numRef>
          </c:val>
        </c:ser>
        <c:ser>
          <c:idx val="1"/>
          <c:order val="1"/>
          <c:tx>
            <c:strRef>
              <c:f>'20'!$C$3</c:f>
              <c:strCache>
                <c:ptCount val="1"/>
                <c:pt idx="0">
                  <c:v> Forestry, logging and support activities</c:v>
                </c:pt>
              </c:strCache>
            </c:strRef>
          </c:tx>
          <c:spPr>
            <a:ln cmpd="tri">
              <a:solidFill>
                <a:prstClr val="black"/>
              </a:solidFill>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'20'!$C$4:$C$13</c:f>
              <c:numCache>
                <c:formatCode>0.0</c:formatCode>
                <c:ptCount val="10"/>
                <c:pt idx="0">
                  <c:v>23.3</c:v>
                </c:pt>
                <c:pt idx="1">
                  <c:v>23.1</c:v>
                </c:pt>
                <c:pt idx="2">
                  <c:v>24</c:v>
                </c:pt>
                <c:pt idx="3">
                  <c:v>20.399999999999999</c:v>
                </c:pt>
                <c:pt idx="4">
                  <c:v>20.8</c:v>
                </c:pt>
                <c:pt idx="5">
                  <c:v>20.6</c:v>
                </c:pt>
                <c:pt idx="6">
                  <c:v>21.7</c:v>
                </c:pt>
                <c:pt idx="7">
                  <c:v>21.1</c:v>
                </c:pt>
                <c:pt idx="8">
                  <c:v>19.5</c:v>
                </c:pt>
                <c:pt idx="9">
                  <c:v>19.399999999999999</c:v>
                </c:pt>
              </c:numCache>
            </c:numRef>
          </c:val>
        </c:ser>
        <c:ser>
          <c:idx val="2"/>
          <c:order val="2"/>
          <c:tx>
            <c:strRef>
              <c:f>'20'!$D$3</c:f>
              <c:strCache>
                <c:ptCount val="1"/>
                <c:pt idx="0">
                  <c:v> Oil and gas extraction and support activities</c:v>
                </c:pt>
              </c:strCache>
            </c:strRef>
          </c:tx>
          <c:spPr>
            <a:ln>
              <a:prstDash val="sysDash"/>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'20'!$D$4:$D$13</c:f>
              <c:numCache>
                <c:formatCode>0.0</c:formatCode>
                <c:ptCount val="10"/>
                <c:pt idx="0">
                  <c:v>40</c:v>
                </c:pt>
                <c:pt idx="1">
                  <c:v>37.799999999999997</c:v>
                </c:pt>
                <c:pt idx="2">
                  <c:v>37</c:v>
                </c:pt>
                <c:pt idx="3">
                  <c:v>32.1</c:v>
                </c:pt>
                <c:pt idx="4">
                  <c:v>38.1</c:v>
                </c:pt>
                <c:pt idx="5">
                  <c:v>34.4</c:v>
                </c:pt>
                <c:pt idx="6">
                  <c:v>36.5</c:v>
                </c:pt>
                <c:pt idx="7">
                  <c:v>33.299999999999997</c:v>
                </c:pt>
                <c:pt idx="8">
                  <c:v>28.8</c:v>
                </c:pt>
                <c:pt idx="9">
                  <c:v>28.6</c:v>
                </c:pt>
              </c:numCache>
            </c:numRef>
          </c:val>
        </c:ser>
        <c:ser>
          <c:idx val="3"/>
          <c:order val="3"/>
          <c:tx>
            <c:strRef>
              <c:f>'20'!$E$3</c:f>
              <c:strCache>
                <c:ptCount val="1"/>
                <c:pt idx="0">
                  <c:v> Mining and quarrying (except oil and gas) [212]</c:v>
                </c:pt>
              </c:strCache>
            </c:strRef>
          </c:tx>
          <c:spPr>
            <a:ln cmpd="dbl"/>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'20'!$E$4:$E$13</c:f>
              <c:numCache>
                <c:formatCode>0.0</c:formatCode>
                <c:ptCount val="10"/>
                <c:pt idx="0">
                  <c:v>44.1</c:v>
                </c:pt>
                <c:pt idx="1">
                  <c:v>42.2</c:v>
                </c:pt>
                <c:pt idx="2">
                  <c:v>36.200000000000003</c:v>
                </c:pt>
                <c:pt idx="3">
                  <c:v>37</c:v>
                </c:pt>
                <c:pt idx="4">
                  <c:v>37.700000000000003</c:v>
                </c:pt>
                <c:pt idx="5">
                  <c:v>40.9</c:v>
                </c:pt>
                <c:pt idx="6">
                  <c:v>38.9</c:v>
                </c:pt>
                <c:pt idx="7">
                  <c:v>36.6</c:v>
                </c:pt>
                <c:pt idx="8">
                  <c:v>28.6</c:v>
                </c:pt>
                <c:pt idx="9">
                  <c:v>29.1</c:v>
                </c:pt>
              </c:numCache>
            </c:numRef>
          </c:val>
        </c:ser>
        <c:ser>
          <c:idx val="4"/>
          <c:order val="4"/>
          <c:tx>
            <c:strRef>
              <c:f>'20'!$F$3</c:f>
              <c:strCache>
                <c:ptCount val="1"/>
                <c:pt idx="0">
                  <c:v> Wood product manufacturing [321]</c:v>
                </c:pt>
              </c:strCache>
            </c:strRef>
          </c:tx>
          <c:spPr>
            <a:ln>
              <a:prstDash val="dashDot"/>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'20'!$F$4:$F$13</c:f>
              <c:numCache>
                <c:formatCode>0.0</c:formatCode>
                <c:ptCount val="10"/>
                <c:pt idx="0">
                  <c:v>28.5</c:v>
                </c:pt>
                <c:pt idx="1">
                  <c:v>31.9</c:v>
                </c:pt>
                <c:pt idx="2">
                  <c:v>29.2</c:v>
                </c:pt>
                <c:pt idx="3">
                  <c:v>30.8</c:v>
                </c:pt>
                <c:pt idx="4">
                  <c:v>32.9</c:v>
                </c:pt>
                <c:pt idx="5">
                  <c:v>29.3</c:v>
                </c:pt>
                <c:pt idx="6">
                  <c:v>29.2</c:v>
                </c:pt>
                <c:pt idx="7">
                  <c:v>30.8</c:v>
                </c:pt>
                <c:pt idx="8">
                  <c:v>26.5</c:v>
                </c:pt>
                <c:pt idx="9">
                  <c:v>25.5</c:v>
                </c:pt>
              </c:numCache>
            </c:numRef>
          </c:val>
        </c:ser>
        <c:ser>
          <c:idx val="5"/>
          <c:order val="5"/>
          <c:tx>
            <c:strRef>
              <c:f>'20'!$G$3</c:f>
              <c:strCache>
                <c:ptCount val="1"/>
                <c:pt idx="0">
                  <c:v> Paper manufacturing [322]</c:v>
                </c:pt>
              </c:strCache>
            </c:strRef>
          </c:tx>
          <c:spPr>
            <a:ln>
              <a:solidFill>
                <a:schemeClr val="tx1"/>
              </a:solidFill>
              <a:prstDash val="lgDashDotDot"/>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'20'!$G$4:$G$13</c:f>
              <c:numCache>
                <c:formatCode>0.0</c:formatCode>
                <c:ptCount val="10"/>
                <c:pt idx="0">
                  <c:v>15.8</c:v>
                </c:pt>
                <c:pt idx="1">
                  <c:v>22</c:v>
                </c:pt>
                <c:pt idx="2">
                  <c:v>39.299999999999997</c:v>
                </c:pt>
                <c:pt idx="3">
                  <c:v>38.700000000000003</c:v>
                </c:pt>
                <c:pt idx="4">
                  <c:v>33.6</c:v>
                </c:pt>
                <c:pt idx="5">
                  <c:v>28.4</c:v>
                </c:pt>
                <c:pt idx="6">
                  <c:v>31.2</c:v>
                </c:pt>
                <c:pt idx="7">
                  <c:v>30.4</c:v>
                </c:pt>
                <c:pt idx="8">
                  <c:v>29.5</c:v>
                </c:pt>
                <c:pt idx="9">
                  <c:v>30</c:v>
                </c:pt>
              </c:numCache>
            </c:numRef>
          </c:val>
        </c:ser>
        <c:ser>
          <c:idx val="6"/>
          <c:order val="6"/>
          <c:tx>
            <c:strRef>
              <c:f>'20'!$H$3</c:f>
              <c:strCache>
                <c:ptCount val="1"/>
                <c:pt idx="0">
                  <c:v> Petroleum and coal products manufacturing [324]</c:v>
                </c:pt>
              </c:strCache>
            </c:strRef>
          </c:tx>
          <c:spPr>
            <a:ln>
              <a:prstDash val="sysDot"/>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'20'!$H$4:$H$13</c:f>
              <c:numCache>
                <c:formatCode>0.0</c:formatCode>
                <c:ptCount val="10"/>
                <c:pt idx="0">
                  <c:v>39.6</c:v>
                </c:pt>
                <c:pt idx="1">
                  <c:v>39</c:v>
                </c:pt>
                <c:pt idx="2">
                  <c:v>38.299999999999997</c:v>
                </c:pt>
                <c:pt idx="3">
                  <c:v>39.200000000000003</c:v>
                </c:pt>
                <c:pt idx="4">
                  <c:v>34.700000000000003</c:v>
                </c:pt>
                <c:pt idx="5">
                  <c:v>36.5</c:v>
                </c:pt>
                <c:pt idx="6">
                  <c:v>36.6</c:v>
                </c:pt>
                <c:pt idx="7">
                  <c:v>32.299999999999997</c:v>
                </c:pt>
                <c:pt idx="8">
                  <c:v>29.9</c:v>
                </c:pt>
                <c:pt idx="9">
                  <c:v>29.3</c:v>
                </c:pt>
              </c:numCache>
            </c:numRef>
          </c:val>
        </c:ser>
        <c:ser>
          <c:idx val="7"/>
          <c:order val="7"/>
          <c:tx>
            <c:strRef>
              <c:f>'20'!$I$3</c:f>
              <c:strCache>
                <c:ptCount val="1"/>
                <c:pt idx="0">
                  <c:v> Non-metallic mineral product manufacturing [327]</c:v>
                </c:pt>
              </c:strCache>
            </c:strRef>
          </c:tx>
          <c:spPr>
            <a:ln>
              <a:prstDash val="dash"/>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'20'!$I$4:$I$13</c:f>
              <c:numCache>
                <c:formatCode>0.0</c:formatCode>
                <c:ptCount val="10"/>
                <c:pt idx="0">
                  <c:v>33.9</c:v>
                </c:pt>
                <c:pt idx="1">
                  <c:v>34.200000000000003</c:v>
                </c:pt>
                <c:pt idx="2">
                  <c:v>32.799999999999997</c:v>
                </c:pt>
                <c:pt idx="3">
                  <c:v>31.1</c:v>
                </c:pt>
                <c:pt idx="4">
                  <c:v>31.7</c:v>
                </c:pt>
                <c:pt idx="5">
                  <c:v>32.200000000000003</c:v>
                </c:pt>
                <c:pt idx="6">
                  <c:v>31.6</c:v>
                </c:pt>
                <c:pt idx="7">
                  <c:v>31.5</c:v>
                </c:pt>
                <c:pt idx="8">
                  <c:v>28.8</c:v>
                </c:pt>
                <c:pt idx="9">
                  <c:v>29.1</c:v>
                </c:pt>
              </c:numCache>
            </c:numRef>
          </c:val>
        </c:ser>
        <c:ser>
          <c:idx val="8"/>
          <c:order val="8"/>
          <c:tx>
            <c:strRef>
              <c:f>'20'!$J$3</c:f>
              <c:strCache>
                <c:ptCount val="1"/>
                <c:pt idx="0">
                  <c:v> Primary metal manufacturing [331]</c:v>
                </c:pt>
              </c:strCache>
            </c:strRef>
          </c:tx>
          <c:spPr>
            <a:ln cmpd="thickThi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'20'!$J$4:$J$13</c:f>
              <c:numCache>
                <c:formatCode>0.0</c:formatCode>
                <c:ptCount val="10"/>
                <c:pt idx="0">
                  <c:v>31.5</c:v>
                </c:pt>
                <c:pt idx="1">
                  <c:v>33.200000000000003</c:v>
                </c:pt>
                <c:pt idx="2">
                  <c:v>33.4</c:v>
                </c:pt>
                <c:pt idx="3">
                  <c:v>32</c:v>
                </c:pt>
                <c:pt idx="4">
                  <c:v>32.9</c:v>
                </c:pt>
                <c:pt idx="5">
                  <c:v>34.200000000000003</c:v>
                </c:pt>
                <c:pt idx="6">
                  <c:v>33.299999999999997</c:v>
                </c:pt>
                <c:pt idx="7">
                  <c:v>31.8</c:v>
                </c:pt>
                <c:pt idx="8">
                  <c:v>29.1</c:v>
                </c:pt>
                <c:pt idx="9">
                  <c:v>29.4</c:v>
                </c:pt>
              </c:numCache>
            </c:numRef>
          </c:val>
        </c:ser>
        <c:ser>
          <c:idx val="10"/>
          <c:order val="9"/>
          <c:tx>
            <c:strRef>
              <c:f>'20'!$L$3</c:f>
              <c:strCache>
                <c:ptCount val="1"/>
                <c:pt idx="0">
                  <c:v> Fabricated metal product and machinery manufacturing</c:v>
                </c:pt>
              </c:strCache>
            </c:strRef>
          </c:tx>
          <c:spPr>
            <a:ln>
              <a:solidFill>
                <a:schemeClr val="tx1"/>
              </a:solidFill>
              <a:prstDash val="lgDash"/>
            </a:ln>
          </c:spPr>
          <c:marker>
            <c:symbol val="none"/>
          </c:marker>
          <c:cat>
            <c:numRef>
              <c:f>'20'!$A$4:$A$13</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'20'!$L$4:$L$13</c:f>
              <c:numCache>
                <c:formatCode>0.0</c:formatCode>
                <c:ptCount val="10"/>
                <c:pt idx="0">
                  <c:v>31.2</c:v>
                </c:pt>
                <c:pt idx="1">
                  <c:v>30.5</c:v>
                </c:pt>
                <c:pt idx="2">
                  <c:v>28.4</c:v>
                </c:pt>
                <c:pt idx="3">
                  <c:v>26.1</c:v>
                </c:pt>
                <c:pt idx="4">
                  <c:v>27.2</c:v>
                </c:pt>
                <c:pt idx="5">
                  <c:v>26.7</c:v>
                </c:pt>
                <c:pt idx="6">
                  <c:v>27.5</c:v>
                </c:pt>
                <c:pt idx="7">
                  <c:v>27.1</c:v>
                </c:pt>
                <c:pt idx="8">
                  <c:v>25.6</c:v>
                </c:pt>
                <c:pt idx="9">
                  <c:v>25.4</c:v>
                </c:pt>
              </c:numCache>
            </c:numRef>
          </c:val>
        </c:ser>
        <c:marker val="1"/>
        <c:axId val="85580416"/>
        <c:axId val="86978944"/>
      </c:lineChart>
      <c:catAx>
        <c:axId val="85580416"/>
        <c:scaling>
          <c:orientation val="minMax"/>
        </c:scaling>
        <c:axPos val="b"/>
        <c:numFmt formatCode="General" sourceLinked="1"/>
        <c:tickLblPos val="nextTo"/>
        <c:crossAx val="86978944"/>
        <c:crosses val="autoZero"/>
        <c:auto val="1"/>
        <c:lblAlgn val="ctr"/>
        <c:lblOffset val="100"/>
      </c:catAx>
      <c:valAx>
        <c:axId val="86978944"/>
        <c:scaling>
          <c:orientation val="minMax"/>
          <c:max val="45"/>
          <c:min val="15"/>
        </c:scaling>
        <c:axPos val="l"/>
        <c:majorGridlines/>
        <c:numFmt formatCode="0.0" sourceLinked="1"/>
        <c:tickLblPos val="nextTo"/>
        <c:crossAx val="85580416"/>
        <c:crosses val="autoZero"/>
        <c:crossBetween val="between"/>
      </c:valAx>
    </c:plotArea>
    <c:legend>
      <c:legendPos val="r"/>
      <c:layout>
        <c:manualLayout>
          <c:xMode val="edge"/>
          <c:yMode val="edge"/>
          <c:x val="0.70865395725014524"/>
          <c:y val="4.3929314870123977E-2"/>
          <c:w val="0.27748122472559217"/>
          <c:h val="0.92076205991492377"/>
        </c:manualLayout>
      </c:layout>
      <c:txPr>
        <a:bodyPr/>
        <a:lstStyle/>
        <a:p>
          <a:pPr>
            <a:defRPr sz="800" kern="0" spc="-100" baseline="0">
              <a:latin typeface="Times New Roman" pitchFamily="18" charset="0"/>
            </a:defRPr>
          </a:pPr>
          <a:endParaRPr lang="en-US"/>
        </a:p>
      </c:txPr>
    </c:legend>
    <c:plotVisOnly val="1"/>
  </c:chart>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CA"/>
  <c:chart>
    <c:autoTitleDeleted val="1"/>
    <c:plotArea>
      <c:layout>
        <c:manualLayout>
          <c:layoutTarget val="inner"/>
          <c:xMode val="edge"/>
          <c:yMode val="edge"/>
          <c:x val="0.16109856090927627"/>
          <c:y val="5.2963729374957975E-2"/>
          <c:w val="0.80445242966619479"/>
          <c:h val="0.67412255182390002"/>
        </c:manualLayout>
      </c:layout>
      <c:lineChart>
        <c:grouping val="standard"/>
        <c:ser>
          <c:idx val="0"/>
          <c:order val="0"/>
          <c:tx>
            <c:strRef>
              <c:f>'[5]1v'!$B$2:$I$2</c:f>
              <c:strCache>
                <c:ptCount val="1"/>
                <c:pt idx="0">
                  <c:v>Business Sector 0 0 0 0 0 0 0</c:v>
                </c:pt>
              </c:strCache>
            </c:strRef>
          </c:tx>
          <c:marker>
            <c:symbol val="none"/>
          </c:marker>
          <c:cat>
            <c:numRef>
              <c:f>'[5]1v'!$A$16:$A$36</c:f>
              <c:numCache>
                <c:formatCode>General</c:formatCod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numCache>
            </c:numRef>
          </c:cat>
          <c:val>
            <c:numRef>
              <c:f>'[5]1v'!$F$16:$F$36</c:f>
              <c:numCache>
                <c:formatCode>General</c:formatCode>
                <c:ptCount val="21"/>
                <c:pt idx="0">
                  <c:v>2.120005126930367</c:v>
                </c:pt>
                <c:pt idx="1">
                  <c:v>2.0892453660683721</c:v>
                </c:pt>
                <c:pt idx="2">
                  <c:v>2.2915278075620495</c:v>
                </c:pt>
                <c:pt idx="3">
                  <c:v>2.2969460869823681</c:v>
                </c:pt>
                <c:pt idx="4">
                  <c:v>2.3975117469134628</c:v>
                </c:pt>
                <c:pt idx="5">
                  <c:v>2.3551864811366596</c:v>
                </c:pt>
                <c:pt idx="6">
                  <c:v>2.4507529962666901</c:v>
                </c:pt>
                <c:pt idx="7">
                  <c:v>2.7701293713034403</c:v>
                </c:pt>
                <c:pt idx="8">
                  <c:v>3.107373897340314</c:v>
                </c:pt>
                <c:pt idx="9">
                  <c:v>3.1280804621625977</c:v>
                </c:pt>
                <c:pt idx="10">
                  <c:v>3.160496810247007</c:v>
                </c:pt>
                <c:pt idx="11">
                  <c:v>3.0609403153088408</c:v>
                </c:pt>
                <c:pt idx="12">
                  <c:v>2.8627943912308331</c:v>
                </c:pt>
                <c:pt idx="13">
                  <c:v>2.6638233431013099</c:v>
                </c:pt>
                <c:pt idx="14">
                  <c:v>2.669220591463668</c:v>
                </c:pt>
                <c:pt idx="15">
                  <c:v>2.6717237834482721</c:v>
                </c:pt>
                <c:pt idx="16">
                  <c:v>2.678422256381471</c:v>
                </c:pt>
                <c:pt idx="17">
                  <c:v>2.6407844960639548</c:v>
                </c:pt>
                <c:pt idx="18">
                  <c:v>2.588969332152772</c:v>
                </c:pt>
                <c:pt idx="19">
                  <c:v>2.5242579834265193</c:v>
                </c:pt>
                <c:pt idx="20">
                  <c:v>2.449707155442022</c:v>
                </c:pt>
              </c:numCache>
            </c:numRef>
          </c:val>
        </c:ser>
        <c:ser>
          <c:idx val="1"/>
          <c:order val="1"/>
          <c:tx>
            <c:strRef>
              <c:f>'[5]1c'!$B$2:$I$2</c:f>
              <c:strCache>
                <c:ptCount val="1"/>
                <c:pt idx="0">
                  <c:v>Mining and oil and gas extraction 0 0 0 0 0 0 0</c:v>
                </c:pt>
              </c:strCache>
            </c:strRef>
          </c:tx>
          <c:marker>
            <c:symbol val="none"/>
          </c:marker>
          <c:val>
            <c:numRef>
              <c:f>'[5]1c'!$F$16:$F$34</c:f>
              <c:numCache>
                <c:formatCode>General</c:formatCode>
                <c:ptCount val="19"/>
                <c:pt idx="0">
                  <c:v>0.20217842701540928</c:v>
                </c:pt>
                <c:pt idx="1">
                  <c:v>0.24343758121805423</c:v>
                </c:pt>
                <c:pt idx="2">
                  <c:v>0.23475583682545112</c:v>
                </c:pt>
                <c:pt idx="3">
                  <c:v>0.21300813008130079</c:v>
                </c:pt>
                <c:pt idx="4">
                  <c:v>0.25737556561085972</c:v>
                </c:pt>
                <c:pt idx="5">
                  <c:v>0.31736154324828875</c:v>
                </c:pt>
                <c:pt idx="6">
                  <c:v>0.33485850843703552</c:v>
                </c:pt>
                <c:pt idx="7">
                  <c:v>0.26196369636963701</c:v>
                </c:pt>
                <c:pt idx="8">
                  <c:v>0.54968287526427062</c:v>
                </c:pt>
                <c:pt idx="9">
                  <c:v>0.34408726935128231</c:v>
                </c:pt>
                <c:pt idx="10">
                  <c:v>0.28880570058779104</c:v>
                </c:pt>
                <c:pt idx="11">
                  <c:v>0.22189697520271862</c:v>
                </c:pt>
                <c:pt idx="12">
                  <c:v>0.25594525874962609</c:v>
                </c:pt>
                <c:pt idx="13">
                  <c:v>0.65720874973792709</c:v>
                </c:pt>
                <c:pt idx="14">
                  <c:v>0.51612072095283823</c:v>
                </c:pt>
                <c:pt idx="15">
                  <c:v>0.44184470843308188</c:v>
                </c:pt>
                <c:pt idx="16">
                  <c:v>0.5339714231805005</c:v>
                </c:pt>
                <c:pt idx="17">
                  <c:v>0.49681549546300313</c:v>
                </c:pt>
                <c:pt idx="18">
                  <c:v>0.52987708748971074</c:v>
                </c:pt>
              </c:numCache>
            </c:numRef>
          </c:val>
        </c:ser>
        <c:marker val="1"/>
        <c:axId val="87094016"/>
        <c:axId val="87095552"/>
      </c:lineChart>
      <c:catAx>
        <c:axId val="87094016"/>
        <c:scaling>
          <c:orientation val="minMax"/>
        </c:scaling>
        <c:axPos val="b"/>
        <c:numFmt formatCode="General" sourceLinked="1"/>
        <c:tickLblPos val="nextTo"/>
        <c:crossAx val="87095552"/>
        <c:crosses val="autoZero"/>
        <c:auto val="1"/>
        <c:lblAlgn val="ctr"/>
        <c:lblOffset val="100"/>
      </c:catAx>
      <c:valAx>
        <c:axId val="87095552"/>
        <c:scaling>
          <c:orientation val="minMax"/>
        </c:scaling>
        <c:axPos val="l"/>
        <c:majorGridlines/>
        <c:numFmt formatCode="General" sourceLinked="1"/>
        <c:tickLblPos val="nextTo"/>
        <c:crossAx val="87094016"/>
        <c:crosses val="autoZero"/>
        <c:crossBetween val="between"/>
      </c:valAx>
    </c:plotArea>
    <c:legend>
      <c:legendPos val="b"/>
      <c:layout/>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Business Sector</c:v>
          </c:tx>
          <c:marker>
            <c:symbol val="none"/>
          </c:marker>
          <c:cat>
            <c:numRef>
              <c:f>'23d'!$A$5:$A$26</c:f>
              <c:numCache>
                <c:formatCode>General</c:formatCode>
                <c:ptCount val="22"/>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numCache>
            </c:numRef>
          </c:cat>
          <c:val>
            <c:numRef>
              <c:f>'23d'!$M$5:$M$26</c:f>
              <c:numCache>
                <c:formatCode>General</c:formatCode>
                <c:ptCount val="22"/>
                <c:pt idx="0">
                  <c:v>73.689555474433575</c:v>
                </c:pt>
                <c:pt idx="1">
                  <c:v>68.37297142135516</c:v>
                </c:pt>
                <c:pt idx="2">
                  <c:v>69.050335546615031</c:v>
                </c:pt>
                <c:pt idx="3">
                  <c:v>71.85913877347916</c:v>
                </c:pt>
                <c:pt idx="4">
                  <c:v>70.496180057433619</c:v>
                </c:pt>
                <c:pt idx="5">
                  <c:v>74.923805607844614</c:v>
                </c:pt>
                <c:pt idx="6">
                  <c:v>72.759523992691953</c:v>
                </c:pt>
                <c:pt idx="7">
                  <c:v>73.485766832513661</c:v>
                </c:pt>
                <c:pt idx="8">
                  <c:v>65.679164059910249</c:v>
                </c:pt>
                <c:pt idx="9">
                  <c:v>64.704600341888764</c:v>
                </c:pt>
                <c:pt idx="10">
                  <c:v>66.470724444818643</c:v>
                </c:pt>
                <c:pt idx="11">
                  <c:v>70.498674683562328</c:v>
                </c:pt>
                <c:pt idx="12">
                  <c:v>64.40061138942535</c:v>
                </c:pt>
                <c:pt idx="13">
                  <c:v>59.547773234336468</c:v>
                </c:pt>
                <c:pt idx="14">
                  <c:v>63.510900050414378</c:v>
                </c:pt>
                <c:pt idx="15">
                  <c:v>67.642458527025326</c:v>
                </c:pt>
                <c:pt idx="16">
                  <c:v>65.06738615835053</c:v>
                </c:pt>
                <c:pt idx="17">
                  <c:v>66.07302829757721</c:v>
                </c:pt>
                <c:pt idx="18">
                  <c:v>68.564578990001905</c:v>
                </c:pt>
                <c:pt idx="19">
                  <c:v>68.282504528638285</c:v>
                </c:pt>
                <c:pt idx="20">
                  <c:v>66.320695082544361</c:v>
                </c:pt>
                <c:pt idx="21">
                  <c:v>64.433604444081652</c:v>
                </c:pt>
              </c:numCache>
            </c:numRef>
          </c:val>
        </c:ser>
        <c:ser>
          <c:idx val="1"/>
          <c:order val="1"/>
          <c:tx>
            <c:v>Mining and Oil and Gas Extraction</c:v>
          </c:tx>
          <c:marker>
            <c:symbol val="none"/>
          </c:marker>
          <c:cat>
            <c:numRef>
              <c:f>'23d'!$A$5:$A$26</c:f>
              <c:numCache>
                <c:formatCode>General</c:formatCode>
                <c:ptCount val="22"/>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numCache>
            </c:numRef>
          </c:cat>
          <c:val>
            <c:numRef>
              <c:f>'23d'!$N$5:$N$26</c:f>
              <c:numCache>
                <c:formatCode>General</c:formatCode>
                <c:ptCount val="22"/>
                <c:pt idx="0">
                  <c:v>20.487800148012244</c:v>
                </c:pt>
                <c:pt idx="1">
                  <c:v>21.738993254286271</c:v>
                </c:pt>
                <c:pt idx="2">
                  <c:v>21.555178041177484</c:v>
                </c:pt>
                <c:pt idx="3">
                  <c:v>22.942969124726805</c:v>
                </c:pt>
                <c:pt idx="4">
                  <c:v>23.486999644217612</c:v>
                </c:pt>
                <c:pt idx="5">
                  <c:v>17.434944087137442</c:v>
                </c:pt>
                <c:pt idx="6">
                  <c:v>9.8986913666763137</c:v>
                </c:pt>
                <c:pt idx="7">
                  <c:v>11.370666722854629</c:v>
                </c:pt>
                <c:pt idx="8">
                  <c:v>10.279404715854623</c:v>
                </c:pt>
                <c:pt idx="9">
                  <c:v>13.717462794416566</c:v>
                </c:pt>
                <c:pt idx="10">
                  <c:v>9.3431747237929219</c:v>
                </c:pt>
                <c:pt idx="11">
                  <c:v>16.807970138318577</c:v>
                </c:pt>
                <c:pt idx="12">
                  <c:v>11.795633815553991</c:v>
                </c:pt>
                <c:pt idx="13">
                  <c:v>12.087217830134682</c:v>
                </c:pt>
                <c:pt idx="14">
                  <c:v>9.4713091741267732</c:v>
                </c:pt>
                <c:pt idx="15">
                  <c:v>13.657897579475661</c:v>
                </c:pt>
                <c:pt idx="16">
                  <c:v>34.701033867870187</c:v>
                </c:pt>
                <c:pt idx="17">
                  <c:v>25.368105784568691</c:v>
                </c:pt>
                <c:pt idx="18">
                  <c:v>22.040577817394578</c:v>
                </c:pt>
                <c:pt idx="19">
                  <c:v>20.824158022536547</c:v>
                </c:pt>
                <c:pt idx="20">
                  <c:v>18.849558290486296</c:v>
                </c:pt>
                <c:pt idx="21">
                  <c:v>22.740743402743664</c:v>
                </c:pt>
              </c:numCache>
            </c:numRef>
          </c:val>
        </c:ser>
        <c:marker val="1"/>
        <c:axId val="87362944"/>
        <c:axId val="87368832"/>
      </c:lineChart>
      <c:catAx>
        <c:axId val="87362944"/>
        <c:scaling>
          <c:orientation val="minMax"/>
        </c:scaling>
        <c:axPos val="b"/>
        <c:numFmt formatCode="General" sourceLinked="1"/>
        <c:tickLblPos val="nextTo"/>
        <c:crossAx val="87368832"/>
        <c:crosses val="autoZero"/>
        <c:auto val="1"/>
        <c:lblAlgn val="ctr"/>
        <c:lblOffset val="100"/>
      </c:catAx>
      <c:valAx>
        <c:axId val="87368832"/>
        <c:scaling>
          <c:orientation val="minMax"/>
        </c:scaling>
        <c:axPos val="l"/>
        <c:majorGridlines/>
        <c:numFmt formatCode="General" sourceLinked="1"/>
        <c:tickLblPos val="nextTo"/>
        <c:crossAx val="87362944"/>
        <c:crosses val="autoZero"/>
        <c:crossBetween val="between"/>
      </c:valAx>
    </c:plotArea>
    <c:legend>
      <c:legendPos val="b"/>
      <c:layout/>
    </c:legend>
    <c:plotVisOnly val="1"/>
  </c:chart>
  <c:spPr>
    <a:ln>
      <a:noFill/>
    </a:ln>
  </c:spPr>
  <c:printSettings>
    <c:headerFooter/>
    <c:pageMargins b="0.75000000000000155" l="0.70000000000000062" r="0.70000000000000062" t="0.75000000000000155" header="0.30000000000000032" footer="0.30000000000000032"/>
    <c:pageSetup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CA"/>
  <c:chart>
    <c:plotArea>
      <c:layout/>
      <c:barChart>
        <c:barDir val="col"/>
        <c:grouping val="clustered"/>
        <c:ser>
          <c:idx val="0"/>
          <c:order val="0"/>
          <c:spPr>
            <a:solidFill>
              <a:schemeClr val="bg1">
                <a:lumMod val="65000"/>
              </a:schemeClr>
            </a:solidFill>
          </c:spPr>
          <c:cat>
            <c:numRef>
              <c:f>'25'!$O$3:$T$3</c:f>
              <c:numCache>
                <c:formatCode>General</c:formatCode>
                <c:ptCount val="6"/>
                <c:pt idx="0">
                  <c:v>2006</c:v>
                </c:pt>
                <c:pt idx="1">
                  <c:v>2007</c:v>
                </c:pt>
                <c:pt idx="2">
                  <c:v>2008</c:v>
                </c:pt>
                <c:pt idx="3">
                  <c:v>2009</c:v>
                </c:pt>
                <c:pt idx="4">
                  <c:v>2010</c:v>
                </c:pt>
                <c:pt idx="5">
                  <c:v>2011</c:v>
                </c:pt>
              </c:numCache>
            </c:numRef>
          </c:cat>
          <c:val>
            <c:numRef>
              <c:f>'25'!$O$4:$T$4</c:f>
              <c:numCache>
                <c:formatCode>#,##0.00</c:formatCode>
                <c:ptCount val="6"/>
                <c:pt idx="0">
                  <c:v>1911.5</c:v>
                </c:pt>
                <c:pt idx="1">
                  <c:v>2830.8</c:v>
                </c:pt>
                <c:pt idx="2">
                  <c:v>3279.5</c:v>
                </c:pt>
                <c:pt idx="3">
                  <c:v>1944.4</c:v>
                </c:pt>
                <c:pt idx="4">
                  <c:v>2625</c:v>
                </c:pt>
                <c:pt idx="5">
                  <c:v>3188</c:v>
                </c:pt>
              </c:numCache>
            </c:numRef>
          </c:val>
        </c:ser>
        <c:axId val="87378944"/>
        <c:axId val="87429888"/>
      </c:barChart>
      <c:catAx>
        <c:axId val="87378944"/>
        <c:scaling>
          <c:orientation val="minMax"/>
        </c:scaling>
        <c:axPos val="b"/>
        <c:numFmt formatCode="General" sourceLinked="1"/>
        <c:tickLblPos val="nextTo"/>
        <c:crossAx val="87429888"/>
        <c:crosses val="autoZero"/>
        <c:auto val="1"/>
        <c:lblAlgn val="ctr"/>
        <c:lblOffset val="100"/>
      </c:catAx>
      <c:valAx>
        <c:axId val="87429888"/>
        <c:scaling>
          <c:orientation val="minMax"/>
        </c:scaling>
        <c:axPos val="l"/>
        <c:majorGridlines/>
        <c:numFmt formatCode="#,##0" sourceLinked="0"/>
        <c:tickLblPos val="nextTo"/>
        <c:crossAx val="87378944"/>
        <c:crosses val="autoZero"/>
        <c:crossBetween val="between"/>
      </c:valAx>
    </c:plotArea>
    <c:plotVisOnly val="1"/>
  </c:chart>
  <c:spPr>
    <a:ln>
      <a:noFill/>
    </a:ln>
  </c:spPr>
  <c:printSettings>
    <c:headerFooter/>
    <c:pageMargins b="0.75000000000000155" l="0.70000000000000062" r="0.70000000000000062" t="0.75000000000000155" header="0.30000000000000032" footer="0.30000000000000032"/>
    <c:pageSetup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Forestry Products</c:v>
          </c:tx>
          <c:marker>
            <c:symbol val="none"/>
          </c:marker>
          <c:cat>
            <c:numRef>
              <c:f>'6abcd'!$B$3:$V$3</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'6abcd'!$B$10:$V$10</c:f>
              <c:numCache>
                <c:formatCode>0.0</c:formatCode>
                <c:ptCount val="12"/>
                <c:pt idx="0">
                  <c:v>12.010249554367201</c:v>
                </c:pt>
                <c:pt idx="1">
                  <c:v>12.650396499863275</c:v>
                </c:pt>
                <c:pt idx="2">
                  <c:v>12.584545983701975</c:v>
                </c:pt>
                <c:pt idx="3">
                  <c:v>12.639217342342343</c:v>
                </c:pt>
                <c:pt idx="4">
                  <c:v>12.723562906724514</c:v>
                </c:pt>
                <c:pt idx="5">
                  <c:v>12.742441054091536</c:v>
                </c:pt>
                <c:pt idx="6">
                  <c:v>12.845601173020528</c:v>
                </c:pt>
                <c:pt idx="7">
                  <c:v>12.796152652807944</c:v>
                </c:pt>
                <c:pt idx="8">
                  <c:v>12.74837606837607</c:v>
                </c:pt>
                <c:pt idx="9">
                  <c:v>12.953598830836679</c:v>
                </c:pt>
                <c:pt idx="10">
                  <c:v>12.667367535744322</c:v>
                </c:pt>
                <c:pt idx="11">
                  <c:v>12.909167722855937</c:v>
                </c:pt>
              </c:numCache>
            </c:numRef>
          </c:val>
        </c:ser>
        <c:ser>
          <c:idx val="1"/>
          <c:order val="1"/>
          <c:tx>
            <c:strRef>
              <c:f>'6abcd'!$A$15</c:f>
              <c:strCache>
                <c:ptCount val="1"/>
                <c:pt idx="0">
                  <c:v>Energy</c:v>
                </c:pt>
              </c:strCache>
            </c:strRef>
          </c:tx>
          <c:spPr>
            <a:ln>
              <a:solidFill>
                <a:schemeClr val="tx2"/>
              </a:solidFill>
            </a:ln>
          </c:spPr>
          <c:marker>
            <c:symbol val="none"/>
          </c:marker>
          <c:cat>
            <c:numRef>
              <c:f>'6abcd'!$B$3:$V$3</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'6abcd'!$B$15:$V$15</c:f>
              <c:numCache>
                <c:formatCode>0.0</c:formatCode>
                <c:ptCount val="12"/>
                <c:pt idx="0">
                  <c:v>13.387525562372188</c:v>
                </c:pt>
                <c:pt idx="1">
                  <c:v>13.786075949367092</c:v>
                </c:pt>
                <c:pt idx="2">
                  <c:v>13.807601649970534</c:v>
                </c:pt>
                <c:pt idx="3">
                  <c:v>13.809126321647192</c:v>
                </c:pt>
                <c:pt idx="4">
                  <c:v>13.918361581920907</c:v>
                </c:pt>
                <c:pt idx="5">
                  <c:v>13.907112526539279</c:v>
                </c:pt>
                <c:pt idx="6">
                  <c:v>13.914293248945146</c:v>
                </c:pt>
                <c:pt idx="7">
                  <c:v>13.813498196805769</c:v>
                </c:pt>
                <c:pt idx="8">
                  <c:v>14.013078000934144</c:v>
                </c:pt>
                <c:pt idx="9">
                  <c:v>14.094410211267604</c:v>
                </c:pt>
                <c:pt idx="10">
                  <c:v>14.155408388520971</c:v>
                </c:pt>
                <c:pt idx="11">
                  <c:v>14.363304721030042</c:v>
                </c:pt>
              </c:numCache>
            </c:numRef>
          </c:val>
        </c:ser>
        <c:ser>
          <c:idx val="2"/>
          <c:order val="2"/>
          <c:tx>
            <c:strRef>
              <c:f>'6abcd'!$A$4</c:f>
              <c:strCache>
                <c:ptCount val="1"/>
                <c:pt idx="0">
                  <c:v>Mining</c:v>
                </c:pt>
              </c:strCache>
            </c:strRef>
          </c:tx>
          <c:spPr>
            <a:ln>
              <a:solidFill>
                <a:schemeClr val="bg1">
                  <a:lumMod val="65000"/>
                </a:schemeClr>
              </a:solidFill>
            </a:ln>
          </c:spPr>
          <c:marker>
            <c:symbol val="none"/>
          </c:marker>
          <c:cat>
            <c:numRef>
              <c:f>'6abcd'!$B$3:$V$3</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'6abcd'!$B$4:$V$4</c:f>
              <c:numCache>
                <c:formatCode>0.0</c:formatCode>
                <c:ptCount val="12"/>
                <c:pt idx="0">
                  <c:v>12.236054142739951</c:v>
                </c:pt>
                <c:pt idx="1">
                  <c:v>12.967181899641577</c:v>
                </c:pt>
                <c:pt idx="2">
                  <c:v>13.03162583518931</c:v>
                </c:pt>
                <c:pt idx="3">
                  <c:v>13.063255071803054</c:v>
                </c:pt>
                <c:pt idx="4">
                  <c:v>13.078071182548795</c:v>
                </c:pt>
                <c:pt idx="5">
                  <c:v>13.034153305512849</c:v>
                </c:pt>
                <c:pt idx="6">
                  <c:v>13.19645799011532</c:v>
                </c:pt>
                <c:pt idx="7">
                  <c:v>13.267015706806284</c:v>
                </c:pt>
                <c:pt idx="8">
                  <c:v>13.286904018321883</c:v>
                </c:pt>
                <c:pt idx="9">
                  <c:v>13.393257282542267</c:v>
                </c:pt>
                <c:pt idx="10">
                  <c:v>13.288311985361394</c:v>
                </c:pt>
                <c:pt idx="11">
                  <c:v>13.342938794951177</c:v>
                </c:pt>
              </c:numCache>
            </c:numRef>
          </c:val>
        </c:ser>
        <c:marker val="1"/>
        <c:axId val="82817408"/>
        <c:axId val="82818944"/>
      </c:lineChart>
      <c:catAx>
        <c:axId val="82817408"/>
        <c:scaling>
          <c:orientation val="minMax"/>
        </c:scaling>
        <c:axPos val="b"/>
        <c:numFmt formatCode="General" sourceLinked="1"/>
        <c:tickLblPos val="nextTo"/>
        <c:crossAx val="82818944"/>
        <c:crosses val="autoZero"/>
        <c:auto val="1"/>
        <c:lblAlgn val="ctr"/>
        <c:lblOffset val="100"/>
      </c:catAx>
      <c:valAx>
        <c:axId val="82818944"/>
        <c:scaling>
          <c:orientation val="minMax"/>
        </c:scaling>
        <c:axPos val="l"/>
        <c:majorGridlines/>
        <c:numFmt formatCode="0.0" sourceLinked="1"/>
        <c:tickLblPos val="nextTo"/>
        <c:crossAx val="82817408"/>
        <c:crosses val="autoZero"/>
        <c:crossBetween val="between"/>
      </c:valAx>
    </c:plotArea>
    <c:legend>
      <c:legendPos val="b"/>
    </c:legend>
    <c:plotVisOnly val="1"/>
  </c:chart>
  <c:spPr>
    <a:ln>
      <a:noFill/>
    </a:ln>
  </c:spPr>
  <c:printSettings>
    <c:headerFooter/>
    <c:pageMargins b="0.75000000000000178" l="0.70000000000000062" r="0.70000000000000062" t="0.750000000000001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16885389326336"/>
          <c:y val="5.1400554097404488E-2"/>
          <c:w val="0.86227559055118408"/>
          <c:h val="0.68374052201808444"/>
        </c:manualLayout>
      </c:layout>
      <c:lineChart>
        <c:grouping val="standard"/>
        <c:ser>
          <c:idx val="0"/>
          <c:order val="0"/>
          <c:tx>
            <c:v>All Industries</c:v>
          </c:tx>
          <c:marker>
            <c:symbol val="none"/>
          </c:marker>
          <c:cat>
            <c:numRef>
              <c:f>'6abcd'!$B$51:$V$51</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'6abcd'!$B$69:$V$69</c:f>
              <c:numCache>
                <c:formatCode>0.0</c:formatCode>
                <c:ptCount val="12"/>
                <c:pt idx="0">
                  <c:v>19.318529160044015</c:v>
                </c:pt>
                <c:pt idx="1">
                  <c:v>13.159124938177925</c:v>
                </c:pt>
                <c:pt idx="2">
                  <c:v>12.724133084352349</c:v>
                </c:pt>
                <c:pt idx="3">
                  <c:v>12.323260055301709</c:v>
                </c:pt>
                <c:pt idx="4">
                  <c:v>11.682383211282712</c:v>
                </c:pt>
                <c:pt idx="5">
                  <c:v>11.265686040523057</c:v>
                </c:pt>
                <c:pt idx="6">
                  <c:v>10.856636092454432</c:v>
                </c:pt>
                <c:pt idx="7">
                  <c:v>10.868240484576665</c:v>
                </c:pt>
                <c:pt idx="8">
                  <c:v>10.444732708144905</c:v>
                </c:pt>
                <c:pt idx="9">
                  <c:v>10.362021138382667</c:v>
                </c:pt>
                <c:pt idx="10">
                  <c:v>9.4301467308229903</c:v>
                </c:pt>
                <c:pt idx="11">
                  <c:v>8.9196643389472445</c:v>
                </c:pt>
              </c:numCache>
            </c:numRef>
          </c:val>
        </c:ser>
        <c:ser>
          <c:idx val="1"/>
          <c:order val="1"/>
          <c:tx>
            <c:v>Natural Resource Industries</c:v>
          </c:tx>
          <c:spPr>
            <a:ln>
              <a:solidFill>
                <a:sysClr val="window" lastClr="FFFFFF">
                  <a:lumMod val="65000"/>
                </a:sysClr>
              </a:solidFill>
            </a:ln>
          </c:spPr>
          <c:marker>
            <c:symbol val="none"/>
          </c:marker>
          <c:cat>
            <c:numRef>
              <c:f>'6abcd'!$B$51:$V$51</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'6abcd'!$B$68:$V$68</c:f>
              <c:numCache>
                <c:formatCode>0.0</c:formatCode>
                <c:ptCount val="12"/>
                <c:pt idx="0">
                  <c:v>20.611884683271224</c:v>
                </c:pt>
                <c:pt idx="1">
                  <c:v>15.833419235130396</c:v>
                </c:pt>
                <c:pt idx="2">
                  <c:v>15.03689078250026</c:v>
                </c:pt>
                <c:pt idx="3">
                  <c:v>14.37962202136401</c:v>
                </c:pt>
                <c:pt idx="4">
                  <c:v>14.052787119127688</c:v>
                </c:pt>
                <c:pt idx="5">
                  <c:v>14.449312885879307</c:v>
                </c:pt>
                <c:pt idx="6">
                  <c:v>12.881322574296398</c:v>
                </c:pt>
                <c:pt idx="7">
                  <c:v>12.497532082922012</c:v>
                </c:pt>
                <c:pt idx="8">
                  <c:v>11.774242577768772</c:v>
                </c:pt>
                <c:pt idx="9">
                  <c:v>11.343012704174232</c:v>
                </c:pt>
                <c:pt idx="10">
                  <c:v>10.571270105379924</c:v>
                </c:pt>
                <c:pt idx="11">
                  <c:v>10.5553057553957</c:v>
                </c:pt>
              </c:numCache>
            </c:numRef>
          </c:val>
        </c:ser>
        <c:marker val="1"/>
        <c:axId val="79394688"/>
        <c:axId val="79396224"/>
      </c:lineChart>
      <c:catAx>
        <c:axId val="79394688"/>
        <c:scaling>
          <c:orientation val="minMax"/>
        </c:scaling>
        <c:axPos val="b"/>
        <c:numFmt formatCode="General" sourceLinked="1"/>
        <c:tickLblPos val="nextTo"/>
        <c:crossAx val="79396224"/>
        <c:crosses val="autoZero"/>
        <c:auto val="1"/>
        <c:lblAlgn val="ctr"/>
        <c:lblOffset val="100"/>
      </c:catAx>
      <c:valAx>
        <c:axId val="79396224"/>
        <c:scaling>
          <c:orientation val="minMax"/>
        </c:scaling>
        <c:axPos val="l"/>
        <c:majorGridlines/>
        <c:numFmt formatCode="0.0" sourceLinked="1"/>
        <c:tickLblPos val="nextTo"/>
        <c:crossAx val="79394688"/>
        <c:crosses val="autoZero"/>
        <c:crossBetween val="between"/>
      </c:valAx>
    </c:plotArea>
    <c:legend>
      <c:legendPos val="b"/>
      <c:layout/>
    </c:legend>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All Industries</c:v>
          </c:tx>
          <c:marker>
            <c:symbol val="none"/>
          </c:marker>
          <c:cat>
            <c:numRef>
              <c:f>'6abcd'!$B$27:$V$27</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'6abcd'!$B$46:$V$46</c:f>
              <c:numCache>
                <c:formatCode>0.0</c:formatCode>
                <c:ptCount val="12"/>
                <c:pt idx="0">
                  <c:v>14.47762562660472</c:v>
                </c:pt>
                <c:pt idx="1">
                  <c:v>19.789161320045256</c:v>
                </c:pt>
                <c:pt idx="2">
                  <c:v>20.24643763093254</c:v>
                </c:pt>
                <c:pt idx="3">
                  <c:v>20.434177240013334</c:v>
                </c:pt>
                <c:pt idx="4">
                  <c:v>20.928435985673151</c:v>
                </c:pt>
                <c:pt idx="5">
                  <c:v>21.148362622316572</c:v>
                </c:pt>
                <c:pt idx="6">
                  <c:v>22.204444113688936</c:v>
                </c:pt>
                <c:pt idx="7">
                  <c:v>23.032016672557308</c:v>
                </c:pt>
                <c:pt idx="8">
                  <c:v>23.410648831341938</c:v>
                </c:pt>
                <c:pt idx="9">
                  <c:v>23.795311164951951</c:v>
                </c:pt>
                <c:pt idx="10">
                  <c:v>24.763428517049206</c:v>
                </c:pt>
                <c:pt idx="11">
                  <c:v>25.60119711284549</c:v>
                </c:pt>
              </c:numCache>
            </c:numRef>
          </c:val>
        </c:ser>
        <c:ser>
          <c:idx val="1"/>
          <c:order val="1"/>
          <c:tx>
            <c:v>Natural Resources</c:v>
          </c:tx>
          <c:spPr>
            <a:ln>
              <a:solidFill>
                <a:sysClr val="window" lastClr="FFFFFF">
                  <a:lumMod val="65000"/>
                </a:sysClr>
              </a:solidFill>
            </a:ln>
          </c:spPr>
          <c:marker>
            <c:symbol val="none"/>
          </c:marker>
          <c:cat>
            <c:numRef>
              <c:f>'6abcd'!$B$27:$V$27</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'6abcd'!$B$44:$V$44</c:f>
              <c:numCache>
                <c:formatCode>0.0</c:formatCode>
                <c:ptCount val="12"/>
                <c:pt idx="0">
                  <c:v>8.5114728378113345</c:v>
                </c:pt>
                <c:pt idx="1">
                  <c:v>10.689619626842592</c:v>
                </c:pt>
                <c:pt idx="2">
                  <c:v>10.682739270497766</c:v>
                </c:pt>
                <c:pt idx="3">
                  <c:v>11.452341824157765</c:v>
                </c:pt>
                <c:pt idx="4">
                  <c:v>11.444002853357789</c:v>
                </c:pt>
                <c:pt idx="5">
                  <c:v>11.392152957578173</c:v>
                </c:pt>
                <c:pt idx="6">
                  <c:v>12.910844321983864</c:v>
                </c:pt>
                <c:pt idx="7">
                  <c:v>13.188548864758143</c:v>
                </c:pt>
                <c:pt idx="8">
                  <c:v>13.821055831391224</c:v>
                </c:pt>
                <c:pt idx="9">
                  <c:v>15.295422464206496</c:v>
                </c:pt>
                <c:pt idx="10">
                  <c:v>15.895729339988907</c:v>
                </c:pt>
                <c:pt idx="11">
                  <c:v>16.276978417266186</c:v>
                </c:pt>
              </c:numCache>
            </c:numRef>
          </c:val>
        </c:ser>
        <c:marker val="1"/>
        <c:axId val="83770752"/>
        <c:axId val="83784832"/>
      </c:lineChart>
      <c:catAx>
        <c:axId val="83770752"/>
        <c:scaling>
          <c:orientation val="minMax"/>
        </c:scaling>
        <c:axPos val="b"/>
        <c:numFmt formatCode="General" sourceLinked="1"/>
        <c:tickLblPos val="nextTo"/>
        <c:crossAx val="83784832"/>
        <c:crosses val="autoZero"/>
        <c:auto val="1"/>
        <c:lblAlgn val="ctr"/>
        <c:lblOffset val="100"/>
      </c:catAx>
      <c:valAx>
        <c:axId val="83784832"/>
        <c:scaling>
          <c:orientation val="minMax"/>
        </c:scaling>
        <c:axPos val="l"/>
        <c:majorGridlines/>
        <c:numFmt formatCode="0.0" sourceLinked="1"/>
        <c:tickLblPos val="nextTo"/>
        <c:crossAx val="83770752"/>
        <c:crosses val="autoZero"/>
        <c:crossBetween val="between"/>
      </c:valAx>
    </c:plotArea>
    <c:legend>
      <c:legendPos val="b"/>
      <c:layout/>
    </c:legend>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marker>
            <c:symbol val="none"/>
          </c:marker>
          <c:cat>
            <c:numRef>
              <c:f>'6abcd'!$B$27:$V$27</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'6abcd'!$B$45:$V$45</c:f>
              <c:numCache>
                <c:formatCode>0.0</c:formatCode>
                <c:ptCount val="12"/>
                <c:pt idx="0">
                  <c:v>58.790530003554444</c:v>
                </c:pt>
                <c:pt idx="1">
                  <c:v>54.017547555260151</c:v>
                </c:pt>
                <c:pt idx="2">
                  <c:v>52.763550137712421</c:v>
                </c:pt>
                <c:pt idx="3">
                  <c:v>56.045035186111036</c:v>
                </c:pt>
                <c:pt idx="4">
                  <c:v>54.681596184215287</c:v>
                </c:pt>
                <c:pt idx="5">
                  <c:v>53.867777666894789</c:v>
                </c:pt>
                <c:pt idx="6">
                  <c:v>58.145316567616256</c:v>
                </c:pt>
                <c:pt idx="7">
                  <c:v>57.261806693950192</c:v>
                </c:pt>
                <c:pt idx="8">
                  <c:v>59.03747448848037</c:v>
                </c:pt>
                <c:pt idx="9">
                  <c:v>64.279144568342872</c:v>
                </c:pt>
                <c:pt idx="10">
                  <c:v>64.190341531444091</c:v>
                </c:pt>
                <c:pt idx="11">
                  <c:v>63.578973848450062</c:v>
                </c:pt>
              </c:numCache>
            </c:numRef>
          </c:val>
        </c:ser>
        <c:marker val="1"/>
        <c:axId val="83796352"/>
        <c:axId val="83797888"/>
      </c:lineChart>
      <c:catAx>
        <c:axId val="83796352"/>
        <c:scaling>
          <c:orientation val="minMax"/>
        </c:scaling>
        <c:axPos val="b"/>
        <c:numFmt formatCode="General" sourceLinked="1"/>
        <c:tickLblPos val="nextTo"/>
        <c:crossAx val="83797888"/>
        <c:crosses val="autoZero"/>
        <c:auto val="1"/>
        <c:lblAlgn val="ctr"/>
        <c:lblOffset val="100"/>
      </c:catAx>
      <c:valAx>
        <c:axId val="83797888"/>
        <c:scaling>
          <c:orientation val="minMax"/>
        </c:scaling>
        <c:axPos val="l"/>
        <c:majorGridlines/>
        <c:numFmt formatCode="0.0" sourceLinked="1"/>
        <c:tickLblPos val="nextTo"/>
        <c:crossAx val="83796352"/>
        <c:crosses val="autoZero"/>
        <c:crossBetween val="between"/>
      </c:valAx>
    </c:plotArea>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Forestry Products</c:v>
          </c:tx>
          <c:marker>
            <c:symbol val="none"/>
          </c:marker>
          <c:cat>
            <c:numRef>
              <c:f>'6abcd'!$B$27:$V$27</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'6abcd'!$B$34:$V$34</c:f>
              <c:numCache>
                <c:formatCode>0.0</c:formatCode>
                <c:ptCount val="12"/>
                <c:pt idx="0">
                  <c:v>6.4468211527035066</c:v>
                </c:pt>
                <c:pt idx="1">
                  <c:v>8.1214109926168998</c:v>
                </c:pt>
                <c:pt idx="2">
                  <c:v>7.2176949941792774</c:v>
                </c:pt>
                <c:pt idx="3">
                  <c:v>7.4042792792792795</c:v>
                </c:pt>
                <c:pt idx="4">
                  <c:v>8.3785249457700655</c:v>
                </c:pt>
                <c:pt idx="5">
                  <c:v>7.7392510402219132</c:v>
                </c:pt>
                <c:pt idx="6">
                  <c:v>9.1495601173020518</c:v>
                </c:pt>
                <c:pt idx="7">
                  <c:v>9.4942600062053977</c:v>
                </c:pt>
                <c:pt idx="8">
                  <c:v>9.9487179487179489</c:v>
                </c:pt>
                <c:pt idx="9">
                  <c:v>11.143587869930579</c:v>
                </c:pt>
                <c:pt idx="10">
                  <c:v>10.09251471825063</c:v>
                </c:pt>
                <c:pt idx="11">
                  <c:v>11.787072243346007</c:v>
                </c:pt>
              </c:numCache>
            </c:numRef>
          </c:val>
        </c:ser>
        <c:ser>
          <c:idx val="1"/>
          <c:order val="1"/>
          <c:tx>
            <c:strRef>
              <c:f>'6abcd'!$A$39</c:f>
              <c:strCache>
                <c:ptCount val="1"/>
                <c:pt idx="0">
                  <c:v>Energy</c:v>
                </c:pt>
              </c:strCache>
            </c:strRef>
          </c:tx>
          <c:spPr>
            <a:ln>
              <a:solidFill>
                <a:schemeClr val="tx2"/>
              </a:solidFill>
            </a:ln>
          </c:spPr>
          <c:marker>
            <c:symbol val="none"/>
          </c:marker>
          <c:cat>
            <c:numRef>
              <c:f>'6abcd'!$B$27:$V$27</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'6abcd'!$B$39:$V$39</c:f>
              <c:numCache>
                <c:formatCode>0.0</c:formatCode>
                <c:ptCount val="12"/>
                <c:pt idx="0">
                  <c:v>18.353783231083845</c:v>
                </c:pt>
                <c:pt idx="1">
                  <c:v>22.15189873417722</c:v>
                </c:pt>
                <c:pt idx="2">
                  <c:v>22.333529758397162</c:v>
                </c:pt>
                <c:pt idx="3">
                  <c:v>25.041736227045075</c:v>
                </c:pt>
                <c:pt idx="4">
                  <c:v>24.237288135593225</c:v>
                </c:pt>
                <c:pt idx="5">
                  <c:v>23.566878980891723</c:v>
                </c:pt>
                <c:pt idx="6">
                  <c:v>25.369198312236289</c:v>
                </c:pt>
                <c:pt idx="7">
                  <c:v>25.296239052035034</c:v>
                </c:pt>
                <c:pt idx="8">
                  <c:v>26.015880429705746</c:v>
                </c:pt>
                <c:pt idx="9">
                  <c:v>25.264084507042256</c:v>
                </c:pt>
                <c:pt idx="10">
                  <c:v>30.198675496688743</c:v>
                </c:pt>
                <c:pt idx="11">
                  <c:v>29.656652360515018</c:v>
                </c:pt>
              </c:numCache>
            </c:numRef>
          </c:val>
        </c:ser>
        <c:ser>
          <c:idx val="2"/>
          <c:order val="2"/>
          <c:tx>
            <c:strRef>
              <c:f>'6abcd'!$A$28</c:f>
              <c:strCache>
                <c:ptCount val="1"/>
                <c:pt idx="0">
                  <c:v>Mining</c:v>
                </c:pt>
              </c:strCache>
            </c:strRef>
          </c:tx>
          <c:spPr>
            <a:ln>
              <a:solidFill>
                <a:sysClr val="window" lastClr="FFFFFF">
                  <a:lumMod val="65000"/>
                </a:sysClr>
              </a:solidFill>
            </a:ln>
          </c:spPr>
          <c:marker>
            <c:symbol val="none"/>
          </c:marker>
          <c:cat>
            <c:numRef>
              <c:f>'6abcd'!$B$27:$V$27</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'6abcd'!$B$28:$V$28</c:f>
              <c:numCache>
                <c:formatCode>0.0</c:formatCode>
                <c:ptCount val="12"/>
                <c:pt idx="0">
                  <c:v>5.9885151763740785</c:v>
                </c:pt>
                <c:pt idx="1">
                  <c:v>8.736559139784946</c:v>
                </c:pt>
                <c:pt idx="2">
                  <c:v>8.9309576837416493</c:v>
                </c:pt>
                <c:pt idx="3">
                  <c:v>9.1634374287668123</c:v>
                </c:pt>
                <c:pt idx="4">
                  <c:v>8.8404133180252593</c:v>
                </c:pt>
                <c:pt idx="5">
                  <c:v>9.2466505600702824</c:v>
                </c:pt>
                <c:pt idx="6">
                  <c:v>10.687808896210873</c:v>
                </c:pt>
                <c:pt idx="7">
                  <c:v>10.853805879983891</c:v>
                </c:pt>
                <c:pt idx="8">
                  <c:v>10.743285446595879</c:v>
                </c:pt>
                <c:pt idx="9">
                  <c:v>12.996536972906906</c:v>
                </c:pt>
                <c:pt idx="10">
                  <c:v>11.642268984446481</c:v>
                </c:pt>
                <c:pt idx="11">
                  <c:v>11.383662776851631</c:v>
                </c:pt>
              </c:numCache>
            </c:numRef>
          </c:val>
        </c:ser>
        <c:marker val="1"/>
        <c:axId val="83826944"/>
        <c:axId val="83841024"/>
      </c:lineChart>
      <c:catAx>
        <c:axId val="83826944"/>
        <c:scaling>
          <c:orientation val="minMax"/>
        </c:scaling>
        <c:axPos val="b"/>
        <c:numFmt formatCode="General" sourceLinked="1"/>
        <c:tickLblPos val="nextTo"/>
        <c:crossAx val="83841024"/>
        <c:crosses val="autoZero"/>
        <c:auto val="1"/>
        <c:lblAlgn val="ctr"/>
        <c:lblOffset val="100"/>
      </c:catAx>
      <c:valAx>
        <c:axId val="83841024"/>
        <c:scaling>
          <c:orientation val="minMax"/>
        </c:scaling>
        <c:axPos val="l"/>
        <c:majorGridlines/>
        <c:numFmt formatCode="0.0" sourceLinked="1"/>
        <c:tickLblPos val="nextTo"/>
        <c:crossAx val="83826944"/>
        <c:crosses val="autoZero"/>
        <c:crossBetween val="between"/>
      </c:valAx>
    </c:plotArea>
    <c:legend>
      <c:legendPos val="b"/>
    </c:legend>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tx>
            <c:v>All Industries</c:v>
          </c:tx>
          <c:marker>
            <c:symbol val="none"/>
          </c:marker>
          <c:cat>
            <c:numRef>
              <c:f>'6abcd'!$B$74:$V$74</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'6abcd'!$B$93:$V$93</c:f>
              <c:numCache>
                <c:formatCode>0.0</c:formatCode>
                <c:ptCount val="12"/>
                <c:pt idx="0">
                  <c:v>40.824825773321926</c:v>
                </c:pt>
                <c:pt idx="1">
                  <c:v>52.279456101245934</c:v>
                </c:pt>
                <c:pt idx="2">
                  <c:v>53.75512853978006</c:v>
                </c:pt>
                <c:pt idx="3">
                  <c:v>54.20286444544675</c:v>
                </c:pt>
                <c:pt idx="4">
                  <c:v>54.985985992376882</c:v>
                </c:pt>
                <c:pt idx="5">
                  <c:v>55.247522265070536</c:v>
                </c:pt>
                <c:pt idx="6">
                  <c:v>56.756404770321311</c:v>
                </c:pt>
                <c:pt idx="7">
                  <c:v>57.54835407246712</c:v>
                </c:pt>
                <c:pt idx="8">
                  <c:v>58.382919979054606</c:v>
                </c:pt>
                <c:pt idx="9">
                  <c:v>58.66661984854337</c:v>
                </c:pt>
                <c:pt idx="10">
                  <c:v>60.113245029173676</c:v>
                </c:pt>
                <c:pt idx="11">
                  <c:v>61.097940261721732</c:v>
                </c:pt>
              </c:numCache>
            </c:numRef>
          </c:val>
        </c:ser>
        <c:ser>
          <c:idx val="1"/>
          <c:order val="1"/>
          <c:tx>
            <c:v>Natural Resource Industries</c:v>
          </c:tx>
          <c:spPr>
            <a:ln>
              <a:solidFill>
                <a:schemeClr val="bg1">
                  <a:lumMod val="65000"/>
                </a:schemeClr>
              </a:solidFill>
            </a:ln>
          </c:spPr>
          <c:marker>
            <c:symbol val="none"/>
          </c:marker>
          <c:cat>
            <c:numRef>
              <c:f>'6abcd'!$B$74:$V$74</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'6abcd'!$B$91:$V$91</c:f>
              <c:numCache>
                <c:formatCode>0.0</c:formatCode>
                <c:ptCount val="12"/>
                <c:pt idx="0">
                  <c:v>38.09570504020396</c:v>
                </c:pt>
                <c:pt idx="1">
                  <c:v>47.737346665292243</c:v>
                </c:pt>
                <c:pt idx="2">
                  <c:v>48.778967058089989</c:v>
                </c:pt>
                <c:pt idx="3">
                  <c:v>50.071898110106815</c:v>
                </c:pt>
                <c:pt idx="4">
                  <c:v>50.433098950371956</c:v>
                </c:pt>
                <c:pt idx="5">
                  <c:v>49.810794662417848</c:v>
                </c:pt>
                <c:pt idx="6">
                  <c:v>52.469986223184421</c:v>
                </c:pt>
                <c:pt idx="7">
                  <c:v>52.260612043435337</c:v>
                </c:pt>
                <c:pt idx="8">
                  <c:v>54.878913770392145</c:v>
                </c:pt>
                <c:pt idx="9">
                  <c:v>56.190764266989326</c:v>
                </c:pt>
                <c:pt idx="10">
                  <c:v>57.193566278424846</c:v>
                </c:pt>
                <c:pt idx="11">
                  <c:v>58.756744604316538</c:v>
                </c:pt>
              </c:numCache>
            </c:numRef>
          </c:val>
        </c:ser>
        <c:marker val="1"/>
        <c:axId val="83869696"/>
        <c:axId val="83871232"/>
      </c:lineChart>
      <c:catAx>
        <c:axId val="83869696"/>
        <c:scaling>
          <c:orientation val="minMax"/>
        </c:scaling>
        <c:axPos val="b"/>
        <c:numFmt formatCode="General" sourceLinked="1"/>
        <c:tickLblPos val="nextTo"/>
        <c:crossAx val="83871232"/>
        <c:crosses val="autoZero"/>
        <c:auto val="1"/>
        <c:lblAlgn val="ctr"/>
        <c:lblOffset val="100"/>
      </c:catAx>
      <c:valAx>
        <c:axId val="83871232"/>
        <c:scaling>
          <c:orientation val="minMax"/>
        </c:scaling>
        <c:axPos val="l"/>
        <c:majorGridlines/>
        <c:numFmt formatCode="0.0" sourceLinked="1"/>
        <c:tickLblPos val="nextTo"/>
        <c:crossAx val="83869696"/>
        <c:crosses val="autoZero"/>
        <c:crossBetween val="between"/>
      </c:valAx>
    </c:plotArea>
    <c:legend>
      <c:legendPos val="b"/>
      <c:layout/>
    </c:legend>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CA"/>
  <c:chart>
    <c:plotArea>
      <c:layout/>
      <c:lineChart>
        <c:grouping val="standard"/>
        <c:ser>
          <c:idx val="0"/>
          <c:order val="0"/>
          <c:marker>
            <c:symbol val="none"/>
          </c:marker>
          <c:cat>
            <c:numRef>
              <c:f>'6abcd'!$B$74:$V$74</c:f>
              <c:numCache>
                <c:formatCode>General</c:formatCode>
                <c:ptCount val="12"/>
                <c:pt idx="0">
                  <c:v>1990</c:v>
                </c:pt>
                <c:pt idx="1">
                  <c:v>2000</c:v>
                </c:pt>
                <c:pt idx="2">
                  <c:v>2001</c:v>
                </c:pt>
                <c:pt idx="3">
                  <c:v>2002</c:v>
                </c:pt>
                <c:pt idx="4">
                  <c:v>2003</c:v>
                </c:pt>
                <c:pt idx="5">
                  <c:v>2004</c:v>
                </c:pt>
                <c:pt idx="6">
                  <c:v>2005</c:v>
                </c:pt>
                <c:pt idx="7">
                  <c:v>2006</c:v>
                </c:pt>
                <c:pt idx="8">
                  <c:v>2007</c:v>
                </c:pt>
                <c:pt idx="9">
                  <c:v>2008</c:v>
                </c:pt>
                <c:pt idx="10">
                  <c:v>2009</c:v>
                </c:pt>
                <c:pt idx="11">
                  <c:v>2010</c:v>
                </c:pt>
              </c:numCache>
            </c:numRef>
          </c:cat>
          <c:val>
            <c:numRef>
              <c:f>'6abcd'!$B$92:$V$92</c:f>
              <c:numCache>
                <c:formatCode>0.0</c:formatCode>
                <c:ptCount val="12"/>
                <c:pt idx="0">
                  <c:v>93.315046221455319</c:v>
                </c:pt>
                <c:pt idx="1">
                  <c:v>91.311865549715534</c:v>
                </c:pt>
                <c:pt idx="2">
                  <c:v>90.742908412901301</c:v>
                </c:pt>
                <c:pt idx="3">
                  <c:v>92.378693676793404</c:v>
                </c:pt>
                <c:pt idx="4">
                  <c:v>91.719913792877833</c:v>
                </c:pt>
                <c:pt idx="5">
                  <c:v>90.159327731354239</c:v>
                </c:pt>
                <c:pt idx="6">
                  <c:v>92.447691913392092</c:v>
                </c:pt>
                <c:pt idx="7">
                  <c:v>90.811653757511024</c:v>
                </c:pt>
                <c:pt idx="8">
                  <c:v>93.998234055577285</c:v>
                </c:pt>
                <c:pt idx="9">
                  <c:v>95.779788254469338</c:v>
                </c:pt>
                <c:pt idx="10">
                  <c:v>95.143035866169129</c:v>
                </c:pt>
                <c:pt idx="11">
                  <c:v>96.168126703819553</c:v>
                </c:pt>
              </c:numCache>
            </c:numRef>
          </c:val>
        </c:ser>
        <c:marker val="1"/>
        <c:axId val="83890944"/>
        <c:axId val="83892480"/>
      </c:lineChart>
      <c:catAx>
        <c:axId val="83890944"/>
        <c:scaling>
          <c:orientation val="minMax"/>
        </c:scaling>
        <c:axPos val="b"/>
        <c:numFmt formatCode="General" sourceLinked="1"/>
        <c:tickLblPos val="nextTo"/>
        <c:crossAx val="83892480"/>
        <c:crosses val="autoZero"/>
        <c:auto val="1"/>
        <c:lblAlgn val="ctr"/>
        <c:lblOffset val="100"/>
      </c:catAx>
      <c:valAx>
        <c:axId val="83892480"/>
        <c:scaling>
          <c:orientation val="minMax"/>
        </c:scaling>
        <c:axPos val="l"/>
        <c:majorGridlines/>
        <c:numFmt formatCode="0.0" sourceLinked="1"/>
        <c:tickLblPos val="nextTo"/>
        <c:crossAx val="83890944"/>
        <c:crosses val="autoZero"/>
        <c:crossBetween val="between"/>
      </c:valAx>
    </c:plotArea>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22</xdr:col>
      <xdr:colOff>323850</xdr:colOff>
      <xdr:row>9</xdr:row>
      <xdr:rowOff>0</xdr:rowOff>
    </xdr:from>
    <xdr:to>
      <xdr:col>31</xdr:col>
      <xdr:colOff>95250</xdr:colOff>
      <xdr:row>19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0</xdr:colOff>
      <xdr:row>9</xdr:row>
      <xdr:rowOff>0</xdr:rowOff>
    </xdr:from>
    <xdr:to>
      <xdr:col>40</xdr:col>
      <xdr:colOff>304800</xdr:colOff>
      <xdr:row>19</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95250</xdr:colOff>
      <xdr:row>9</xdr:row>
      <xdr:rowOff>0</xdr:rowOff>
    </xdr:from>
    <xdr:to>
      <xdr:col>49</xdr:col>
      <xdr:colOff>400050</xdr:colOff>
      <xdr:row>20</xdr:row>
      <xdr:rowOff>38100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285750</xdr:colOff>
      <xdr:row>58</xdr:row>
      <xdr:rowOff>0</xdr:rowOff>
    </xdr:from>
    <xdr:to>
      <xdr:col>31</xdr:col>
      <xdr:colOff>57150</xdr:colOff>
      <xdr:row>69</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133350</xdr:colOff>
      <xdr:row>34</xdr:row>
      <xdr:rowOff>0</xdr:rowOff>
    </xdr:from>
    <xdr:to>
      <xdr:col>30</xdr:col>
      <xdr:colOff>438150</xdr:colOff>
      <xdr:row>44</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371475</xdr:colOff>
      <xdr:row>26</xdr:row>
      <xdr:rowOff>152400</xdr:rowOff>
    </xdr:from>
    <xdr:to>
      <xdr:col>40</xdr:col>
      <xdr:colOff>142875</xdr:colOff>
      <xdr:row>44</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247650</xdr:colOff>
      <xdr:row>26</xdr:row>
      <xdr:rowOff>28575</xdr:rowOff>
    </xdr:from>
    <xdr:to>
      <xdr:col>49</xdr:col>
      <xdr:colOff>19050</xdr:colOff>
      <xdr:row>44</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152400</xdr:colOff>
      <xdr:row>73</xdr:row>
      <xdr:rowOff>76200</xdr:rowOff>
    </xdr:from>
    <xdr:to>
      <xdr:col>30</xdr:col>
      <xdr:colOff>457200</xdr:colOff>
      <xdr:row>85</xdr:row>
      <xdr:rowOff>66675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361950</xdr:colOff>
      <xdr:row>73</xdr:row>
      <xdr:rowOff>142875</xdr:rowOff>
    </xdr:from>
    <xdr:to>
      <xdr:col>41</xdr:col>
      <xdr:colOff>133350</xdr:colOff>
      <xdr:row>85</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409575</xdr:colOff>
      <xdr:row>9</xdr:row>
      <xdr:rowOff>76200</xdr:rowOff>
    </xdr:from>
    <xdr:to>
      <xdr:col>23</xdr:col>
      <xdr:colOff>111125</xdr:colOff>
      <xdr:row>25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438150</xdr:colOff>
      <xdr:row>19</xdr:row>
      <xdr:rowOff>542925</xdr:rowOff>
    </xdr:from>
    <xdr:to>
      <xdr:col>17</xdr:col>
      <xdr:colOff>209550</xdr:colOff>
      <xdr:row>27</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xdr:colOff>
      <xdr:row>22</xdr:row>
      <xdr:rowOff>114300</xdr:rowOff>
    </xdr:from>
    <xdr:to>
      <xdr:col>10</xdr:col>
      <xdr:colOff>171450</xdr:colOff>
      <xdr:row>39</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438149</xdr:colOff>
      <xdr:row>0</xdr:row>
      <xdr:rowOff>180975</xdr:rowOff>
    </xdr:from>
    <xdr:to>
      <xdr:col>21</xdr:col>
      <xdr:colOff>476249</xdr:colOff>
      <xdr:row>21</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4762</xdr:colOff>
      <xdr:row>9</xdr:row>
      <xdr:rowOff>38100</xdr:rowOff>
    </xdr:from>
    <xdr:to>
      <xdr:col>21</xdr:col>
      <xdr:colOff>326231</xdr:colOff>
      <xdr:row>25</xdr:row>
      <xdr:rowOff>109537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0.00352</cdr:x>
      <cdr:y>0.07513</cdr:y>
    </cdr:from>
    <cdr:to>
      <cdr:x>0.09043</cdr:x>
      <cdr:y>0.22898</cdr:y>
    </cdr:to>
    <cdr:sp macro="" textlink="">
      <cdr:nvSpPr>
        <cdr:cNvPr id="2" name="TextBox 1"/>
        <cdr:cNvSpPr txBox="1"/>
      </cdr:nvSpPr>
      <cdr:spPr>
        <a:xfrm xmlns:a="http://schemas.openxmlformats.org/drawingml/2006/main">
          <a:off x="14288" y="200025"/>
          <a:ext cx="352425"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0.01292</cdr:x>
      <cdr:y>0.03936</cdr:y>
    </cdr:from>
    <cdr:to>
      <cdr:x>0.11861</cdr:x>
      <cdr:y>0.24687</cdr:y>
    </cdr:to>
    <cdr:sp macro="" textlink="">
      <cdr:nvSpPr>
        <cdr:cNvPr id="3" name="TextBox 2"/>
        <cdr:cNvSpPr txBox="1"/>
      </cdr:nvSpPr>
      <cdr:spPr>
        <a:xfrm xmlns:a="http://schemas.openxmlformats.org/drawingml/2006/main">
          <a:off x="52388" y="104775"/>
          <a:ext cx="428625"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t>
          </a:r>
        </a:p>
      </cdr:txBody>
    </cdr:sp>
  </cdr:relSizeAnchor>
</c:userShapes>
</file>

<file path=xl/drawings/drawing15.xml><?xml version="1.0" encoding="utf-8"?>
<xdr:wsDr xmlns:xdr="http://schemas.openxmlformats.org/drawingml/2006/spreadsheetDrawing" xmlns:a="http://schemas.openxmlformats.org/drawingml/2006/main">
  <xdr:twoCellAnchor>
    <xdr:from>
      <xdr:col>9</xdr:col>
      <xdr:colOff>361950</xdr:colOff>
      <xdr:row>29</xdr:row>
      <xdr:rowOff>66675</xdr:rowOff>
    </xdr:from>
    <xdr:to>
      <xdr:col>17</xdr:col>
      <xdr:colOff>9525</xdr:colOff>
      <xdr:row>43</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66675</xdr:colOff>
      <xdr:row>12</xdr:row>
      <xdr:rowOff>57150</xdr:rowOff>
    </xdr:from>
    <xdr:to>
      <xdr:col>21</xdr:col>
      <xdr:colOff>371475</xdr:colOff>
      <xdr:row>26</xdr:row>
      <xdr:rowOff>47625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228600</xdr:colOff>
      <xdr:row>17</xdr:row>
      <xdr:rowOff>85725</xdr:rowOff>
    </xdr:from>
    <xdr:to>
      <xdr:col>29</xdr:col>
      <xdr:colOff>0</xdr:colOff>
      <xdr:row>34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266700</xdr:colOff>
      <xdr:row>35</xdr:row>
      <xdr:rowOff>85725</xdr:rowOff>
    </xdr:from>
    <xdr:to>
      <xdr:col>29</xdr:col>
      <xdr:colOff>38100</xdr:colOff>
      <xdr:row>52</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247650</xdr:colOff>
      <xdr:row>3</xdr:row>
      <xdr:rowOff>209550</xdr:rowOff>
    </xdr:from>
    <xdr:to>
      <xdr:col>29</xdr:col>
      <xdr:colOff>19050</xdr:colOff>
      <xdr:row>16</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23</xdr:row>
      <xdr:rowOff>0</xdr:rowOff>
    </xdr:from>
    <xdr:to>
      <xdr:col>29</xdr:col>
      <xdr:colOff>295275</xdr:colOff>
      <xdr:row>39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142874</xdr:colOff>
      <xdr:row>59</xdr:row>
      <xdr:rowOff>133350</xdr:rowOff>
    </xdr:from>
    <xdr:to>
      <xdr:col>11</xdr:col>
      <xdr:colOff>304799</xdr:colOff>
      <xdr:row>76</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447675</xdr:colOff>
      <xdr:row>58</xdr:row>
      <xdr:rowOff>123825</xdr:rowOff>
    </xdr:from>
    <xdr:to>
      <xdr:col>9</xdr:col>
      <xdr:colOff>152400</xdr:colOff>
      <xdr:row>75</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314324</xdr:colOff>
      <xdr:row>17</xdr:row>
      <xdr:rowOff>66674</xdr:rowOff>
    </xdr:from>
    <xdr:to>
      <xdr:col>26</xdr:col>
      <xdr:colOff>266699</xdr:colOff>
      <xdr:row>36</xdr:row>
      <xdr:rowOff>85724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0.01331</cdr:x>
      <cdr:y>0.04167</cdr:y>
    </cdr:from>
    <cdr:to>
      <cdr:x>0.08365</cdr:x>
      <cdr:y>0.20139</cdr:y>
    </cdr:to>
    <cdr:sp macro="" textlink="">
      <cdr:nvSpPr>
        <cdr:cNvPr id="2" name="TextBox 1"/>
        <cdr:cNvSpPr txBox="1"/>
      </cdr:nvSpPr>
      <cdr:spPr>
        <a:xfrm xmlns:a="http://schemas.openxmlformats.org/drawingml/2006/main">
          <a:off x="66675" y="114300"/>
          <a:ext cx="352425"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304800</xdr:colOff>
      <xdr:row>31</xdr:row>
      <xdr:rowOff>57150</xdr:rowOff>
    </xdr:from>
    <xdr:to>
      <xdr:col>6</xdr:col>
      <xdr:colOff>352425</xdr:colOff>
      <xdr:row>48</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40</xdr:row>
      <xdr:rowOff>28575</xdr:rowOff>
    </xdr:from>
    <xdr:to>
      <xdr:col>2</xdr:col>
      <xdr:colOff>866775</xdr:colOff>
      <xdr:row>57</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CACHE/Temporary%20Internet%20Files/OLK77/In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CACHE/Temporary%20Internet%20Files/OLK77/NEW_Intensity_OEC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ims/Desktop/OECD%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SLS/AppData/Roaming/Microsoft/Excel/NRCan_Innovation_Nov%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SLS/AppData/Roaming/Microsoft/Excel/ICT%20-%20Canada%20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SLS/AppData/Roaming/Microsoft/Excel/ICT%20-%20US%2020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ew"/>
      <sheetName val="SICgdp"/>
      <sheetName val="exp"/>
      <sheetName val="VA"/>
      <sheetName val="N1"/>
      <sheetName val="Inten BERD"/>
      <sheetName val="current gdp"/>
      <sheetName val="Inten gdp"/>
      <sheetName val="New 1"/>
      <sheetName val="BERD"/>
    </sheetNames>
    <sheetDataSet>
      <sheetData sheetId="0" refreshError="1"/>
      <sheetData sheetId="1" refreshError="1"/>
      <sheetData sheetId="2" refreshError="1"/>
      <sheetData sheetId="3" refreshError="1"/>
      <sheetData sheetId="4" refreshError="1"/>
      <sheetData sheetId="5" refreshError="1">
        <row r="3">
          <cell r="C3" t="str">
            <v>Logging and forestry</v>
          </cell>
          <cell r="D3" t="str">
            <v>Mining industries</v>
          </cell>
          <cell r="F3" t="str">
            <v>Services industries incidental to mineral extraction</v>
          </cell>
          <cell r="H3" t="str">
            <v>Wood industries</v>
          </cell>
          <cell r="I3" t="str">
            <v>Paper and allied products</v>
          </cell>
          <cell r="J3" t="str">
            <v>Primary metal</v>
          </cell>
          <cell r="K3" t="str">
            <v>Fabricated metal</v>
          </cell>
          <cell r="L3" t="str">
            <v>Non-metallic mineral</v>
          </cell>
          <cell r="M3" t="str">
            <v>Refined petroleum and coal products</v>
          </cell>
        </row>
        <row r="4">
          <cell r="A4">
            <v>1974</v>
          </cell>
          <cell r="B4">
            <v>613053</v>
          </cell>
          <cell r="C4">
            <v>223</v>
          </cell>
          <cell r="D4">
            <v>11866</v>
          </cell>
          <cell r="E4">
            <v>16219</v>
          </cell>
          <cell r="H4">
            <v>1362</v>
          </cell>
          <cell r="I4">
            <v>25254</v>
          </cell>
          <cell r="J4">
            <v>48762</v>
          </cell>
          <cell r="K4">
            <v>6617</v>
          </cell>
          <cell r="L4">
            <v>5464</v>
          </cell>
          <cell r="M4">
            <v>45206</v>
          </cell>
        </row>
        <row r="5">
          <cell r="A5">
            <v>1975</v>
          </cell>
          <cell r="B5">
            <v>700006</v>
          </cell>
          <cell r="C5">
            <v>1149</v>
          </cell>
          <cell r="D5">
            <v>13398</v>
          </cell>
          <cell r="E5">
            <v>28631</v>
          </cell>
          <cell r="H5">
            <v>2207</v>
          </cell>
          <cell r="I5">
            <v>27014</v>
          </cell>
          <cell r="J5">
            <v>60893</v>
          </cell>
          <cell r="K5">
            <v>9466</v>
          </cell>
          <cell r="L5">
            <v>4729</v>
          </cell>
          <cell r="M5">
            <v>51721</v>
          </cell>
        </row>
        <row r="6">
          <cell r="A6">
            <v>1976</v>
          </cell>
          <cell r="B6">
            <v>755221</v>
          </cell>
          <cell r="C6">
            <v>2502</v>
          </cell>
          <cell r="D6">
            <v>14418</v>
          </cell>
          <cell r="E6">
            <v>22808</v>
          </cell>
          <cell r="H6">
            <v>2882</v>
          </cell>
          <cell r="I6">
            <v>30107</v>
          </cell>
          <cell r="J6">
            <v>64837</v>
          </cell>
          <cell r="K6">
            <v>10087</v>
          </cell>
          <cell r="L6">
            <v>4558</v>
          </cell>
          <cell r="M6">
            <v>53877</v>
          </cell>
        </row>
        <row r="7">
          <cell r="A7">
            <v>1977</v>
          </cell>
          <cell r="B7">
            <v>856719</v>
          </cell>
          <cell r="C7">
            <v>2102</v>
          </cell>
          <cell r="D7">
            <v>13613</v>
          </cell>
          <cell r="E7">
            <v>36363</v>
          </cell>
          <cell r="H7">
            <v>1940</v>
          </cell>
          <cell r="I7">
            <v>31837</v>
          </cell>
          <cell r="J7">
            <v>58431</v>
          </cell>
          <cell r="K7">
            <v>9591</v>
          </cell>
          <cell r="L7">
            <v>5391</v>
          </cell>
          <cell r="M7">
            <v>72473</v>
          </cell>
        </row>
        <row r="8">
          <cell r="A8">
            <v>1978</v>
          </cell>
          <cell r="B8">
            <v>1005835</v>
          </cell>
          <cell r="C8">
            <v>2596</v>
          </cell>
          <cell r="D8">
            <v>17949</v>
          </cell>
          <cell r="E8">
            <v>33907</v>
          </cell>
          <cell r="H8">
            <v>562</v>
          </cell>
          <cell r="I8">
            <v>32997</v>
          </cell>
          <cell r="J8">
            <v>65302</v>
          </cell>
          <cell r="K8">
            <v>10437</v>
          </cell>
          <cell r="L8">
            <v>5688</v>
          </cell>
          <cell r="M8">
            <v>102163</v>
          </cell>
        </row>
        <row r="9">
          <cell r="A9">
            <v>1979</v>
          </cell>
          <cell r="B9">
            <v>1265500</v>
          </cell>
          <cell r="C9">
            <v>3048</v>
          </cell>
          <cell r="D9">
            <v>20316</v>
          </cell>
          <cell r="E9">
            <v>71218</v>
          </cell>
          <cell r="H9">
            <v>7043</v>
          </cell>
          <cell r="I9">
            <v>42960</v>
          </cell>
          <cell r="J9">
            <v>77780</v>
          </cell>
          <cell r="K9">
            <v>13683</v>
          </cell>
          <cell r="L9">
            <v>6442</v>
          </cell>
          <cell r="M9">
            <v>133517</v>
          </cell>
        </row>
        <row r="10">
          <cell r="A10">
            <v>1980</v>
          </cell>
          <cell r="B10">
            <v>1570873</v>
          </cell>
          <cell r="C10">
            <v>3532</v>
          </cell>
          <cell r="D10">
            <v>27953</v>
          </cell>
          <cell r="E10">
            <v>73007</v>
          </cell>
          <cell r="F10">
            <v>386</v>
          </cell>
          <cell r="H10">
            <v>10423</v>
          </cell>
          <cell r="I10">
            <v>51994</v>
          </cell>
          <cell r="J10">
            <v>106186</v>
          </cell>
          <cell r="K10">
            <v>14733</v>
          </cell>
          <cell r="L10">
            <v>7593</v>
          </cell>
          <cell r="M10">
            <v>161075</v>
          </cell>
        </row>
        <row r="11">
          <cell r="A11">
            <v>1981</v>
          </cell>
          <cell r="B11">
            <v>2124469</v>
          </cell>
          <cell r="C11">
            <v>3444</v>
          </cell>
          <cell r="D11">
            <v>47766</v>
          </cell>
          <cell r="E11">
            <v>80817</v>
          </cell>
          <cell r="F11">
            <v>3098</v>
          </cell>
          <cell r="H11">
            <v>11067</v>
          </cell>
          <cell r="I11">
            <v>67733</v>
          </cell>
          <cell r="J11">
            <v>110239</v>
          </cell>
          <cell r="K11">
            <v>21018</v>
          </cell>
          <cell r="L11">
            <v>9160</v>
          </cell>
          <cell r="M11">
            <v>272169</v>
          </cell>
        </row>
        <row r="12">
          <cell r="A12">
            <v>1982</v>
          </cell>
          <cell r="B12">
            <v>2488542</v>
          </cell>
          <cell r="C12">
            <v>3430</v>
          </cell>
          <cell r="D12">
            <v>44083</v>
          </cell>
          <cell r="E12">
            <v>85713</v>
          </cell>
          <cell r="F12">
            <v>3483</v>
          </cell>
          <cell r="H12">
            <v>10517</v>
          </cell>
          <cell r="I12">
            <v>62004</v>
          </cell>
          <cell r="J12">
            <v>109376</v>
          </cell>
          <cell r="K12">
            <v>27923</v>
          </cell>
          <cell r="L12">
            <v>9059</v>
          </cell>
          <cell r="M12">
            <v>244318</v>
          </cell>
        </row>
        <row r="13">
          <cell r="A13">
            <v>1983</v>
          </cell>
          <cell r="B13">
            <v>2602378</v>
          </cell>
          <cell r="C13">
            <v>3592</v>
          </cell>
          <cell r="D13">
            <v>40439</v>
          </cell>
          <cell r="E13">
            <v>50262</v>
          </cell>
          <cell r="F13">
            <v>2548</v>
          </cell>
          <cell r="H13">
            <v>11310</v>
          </cell>
          <cell r="I13">
            <v>55909</v>
          </cell>
          <cell r="J13">
            <v>103620</v>
          </cell>
          <cell r="K13">
            <v>27133</v>
          </cell>
          <cell r="L13">
            <v>10341</v>
          </cell>
          <cell r="M13">
            <v>184023</v>
          </cell>
        </row>
        <row r="14">
          <cell r="A14">
            <v>1984</v>
          </cell>
          <cell r="B14">
            <v>3022157</v>
          </cell>
          <cell r="C14">
            <v>4680</v>
          </cell>
          <cell r="D14">
            <v>43715</v>
          </cell>
          <cell r="E14">
            <v>68417</v>
          </cell>
          <cell r="F14">
            <v>3838</v>
          </cell>
          <cell r="H14">
            <v>12830</v>
          </cell>
          <cell r="I14">
            <v>64083</v>
          </cell>
          <cell r="J14">
            <v>120999</v>
          </cell>
          <cell r="K14">
            <v>23941</v>
          </cell>
          <cell r="L14">
            <v>16697</v>
          </cell>
          <cell r="M14">
            <v>218353</v>
          </cell>
        </row>
        <row r="15">
          <cell r="A15">
            <v>1985</v>
          </cell>
          <cell r="B15">
            <v>3632862</v>
          </cell>
          <cell r="C15">
            <v>4864</v>
          </cell>
          <cell r="D15">
            <v>47132</v>
          </cell>
          <cell r="E15">
            <v>69677</v>
          </cell>
          <cell r="F15">
            <v>3587</v>
          </cell>
          <cell r="H15">
            <v>15277</v>
          </cell>
          <cell r="I15">
            <v>74723</v>
          </cell>
          <cell r="J15">
            <v>119402</v>
          </cell>
          <cell r="K15">
            <v>29889</v>
          </cell>
          <cell r="L15">
            <v>19476</v>
          </cell>
          <cell r="M15">
            <v>205055</v>
          </cell>
        </row>
        <row r="16">
          <cell r="A16">
            <v>1986</v>
          </cell>
          <cell r="B16">
            <v>4022233</v>
          </cell>
          <cell r="C16">
            <v>5103</v>
          </cell>
          <cell r="D16">
            <v>49196</v>
          </cell>
          <cell r="E16">
            <v>39544</v>
          </cell>
          <cell r="F16">
            <v>2261</v>
          </cell>
          <cell r="H16">
            <v>16630</v>
          </cell>
          <cell r="I16">
            <v>89245</v>
          </cell>
          <cell r="J16">
            <v>115050</v>
          </cell>
          <cell r="K16">
            <v>34313</v>
          </cell>
          <cell r="L16">
            <v>15834</v>
          </cell>
          <cell r="M16">
            <v>147463</v>
          </cell>
        </row>
        <row r="17">
          <cell r="A17">
            <v>1987</v>
          </cell>
          <cell r="B17">
            <v>4340197</v>
          </cell>
          <cell r="C17">
            <v>5653</v>
          </cell>
          <cell r="D17">
            <v>42077</v>
          </cell>
          <cell r="E17">
            <v>47987</v>
          </cell>
          <cell r="F17">
            <v>3959</v>
          </cell>
          <cell r="H17">
            <v>18777</v>
          </cell>
          <cell r="I17">
            <v>86410</v>
          </cell>
          <cell r="J17">
            <v>141417</v>
          </cell>
          <cell r="K17">
            <v>34824</v>
          </cell>
          <cell r="L17">
            <v>15081</v>
          </cell>
          <cell r="M17">
            <v>101424</v>
          </cell>
        </row>
        <row r="18">
          <cell r="A18">
            <v>1988</v>
          </cell>
          <cell r="B18">
            <v>4623368</v>
          </cell>
          <cell r="C18">
            <v>6790</v>
          </cell>
          <cell r="D18">
            <v>42680</v>
          </cell>
          <cell r="E18">
            <v>53311</v>
          </cell>
          <cell r="F18">
            <v>3995</v>
          </cell>
          <cell r="H18">
            <v>20251</v>
          </cell>
          <cell r="I18">
            <v>144751</v>
          </cell>
          <cell r="J18">
            <v>160179</v>
          </cell>
          <cell r="K18">
            <v>39113</v>
          </cell>
          <cell r="L18">
            <v>20196</v>
          </cell>
          <cell r="M18">
            <v>130400</v>
          </cell>
        </row>
        <row r="19">
          <cell r="A19">
            <v>1989</v>
          </cell>
          <cell r="B19">
            <v>4779125</v>
          </cell>
          <cell r="C19">
            <v>7886</v>
          </cell>
          <cell r="D19">
            <v>45352</v>
          </cell>
          <cell r="E19">
            <v>50516</v>
          </cell>
          <cell r="F19">
            <v>4284</v>
          </cell>
          <cell r="H19">
            <v>17685</v>
          </cell>
          <cell r="I19">
            <v>151399</v>
          </cell>
          <cell r="J19">
            <v>161698</v>
          </cell>
          <cell r="K19">
            <v>41201</v>
          </cell>
          <cell r="L19">
            <v>20082</v>
          </cell>
          <cell r="M19">
            <v>149707</v>
          </cell>
        </row>
        <row r="20">
          <cell r="A20">
            <v>1990</v>
          </cell>
          <cell r="B20">
            <v>5169157</v>
          </cell>
          <cell r="C20">
            <v>7508</v>
          </cell>
          <cell r="D20">
            <v>63466</v>
          </cell>
          <cell r="E20">
            <v>56294</v>
          </cell>
          <cell r="F20">
            <v>4733</v>
          </cell>
          <cell r="H20">
            <v>41676</v>
          </cell>
          <cell r="I20">
            <v>114725</v>
          </cell>
          <cell r="J20">
            <v>184876</v>
          </cell>
          <cell r="K20">
            <v>38318</v>
          </cell>
          <cell r="L20">
            <v>16740</v>
          </cell>
          <cell r="M20">
            <v>181455</v>
          </cell>
        </row>
        <row r="21">
          <cell r="A21">
            <v>1991</v>
          </cell>
          <cell r="B21">
            <v>5354690</v>
          </cell>
          <cell r="C21">
            <v>11082</v>
          </cell>
          <cell r="D21">
            <v>71166</v>
          </cell>
          <cell r="E21">
            <v>48048</v>
          </cell>
          <cell r="F21">
            <v>4915</v>
          </cell>
          <cell r="H21">
            <v>18606</v>
          </cell>
          <cell r="I21">
            <v>97698</v>
          </cell>
          <cell r="J21">
            <v>185671</v>
          </cell>
          <cell r="K21">
            <v>43143</v>
          </cell>
          <cell r="L21">
            <v>14628</v>
          </cell>
          <cell r="M21">
            <v>163301</v>
          </cell>
        </row>
        <row r="22">
          <cell r="A22">
            <v>1992</v>
          </cell>
          <cell r="B22">
            <v>5742240</v>
          </cell>
          <cell r="C22">
            <v>7807</v>
          </cell>
          <cell r="D22">
            <v>68408</v>
          </cell>
          <cell r="E22">
            <v>68718</v>
          </cell>
          <cell r="F22">
            <v>4940</v>
          </cell>
          <cell r="H22">
            <v>20236</v>
          </cell>
          <cell r="I22">
            <v>94130</v>
          </cell>
          <cell r="J22">
            <v>185168</v>
          </cell>
          <cell r="K22">
            <v>52286</v>
          </cell>
          <cell r="L22">
            <v>13477</v>
          </cell>
          <cell r="M22">
            <v>113209</v>
          </cell>
        </row>
        <row r="23">
          <cell r="A23">
            <v>1993</v>
          </cell>
          <cell r="B23">
            <v>6423785</v>
          </cell>
          <cell r="C23">
            <v>8610</v>
          </cell>
          <cell r="D23">
            <v>68511</v>
          </cell>
          <cell r="E23">
            <v>87438</v>
          </cell>
          <cell r="F23">
            <v>9275</v>
          </cell>
          <cell r="H23">
            <v>23400</v>
          </cell>
          <cell r="I23">
            <v>102178</v>
          </cell>
          <cell r="J23">
            <v>181430</v>
          </cell>
          <cell r="K23">
            <v>69388</v>
          </cell>
          <cell r="L23">
            <v>12487</v>
          </cell>
          <cell r="M23">
            <v>107018</v>
          </cell>
        </row>
        <row r="24">
          <cell r="A24">
            <v>1994</v>
          </cell>
        </row>
        <row r="25">
          <cell r="A25">
            <v>1995</v>
          </cell>
        </row>
        <row r="26">
          <cell r="A26">
            <v>1996</v>
          </cell>
        </row>
        <row r="27">
          <cell r="A27">
            <v>1997</v>
          </cell>
        </row>
        <row r="28">
          <cell r="A28">
            <v>1998</v>
          </cell>
        </row>
        <row r="29">
          <cell r="A29">
            <v>1999</v>
          </cell>
        </row>
        <row r="30">
          <cell r="A30">
            <v>2000</v>
          </cell>
        </row>
        <row r="31">
          <cell r="A31">
            <v>2001</v>
          </cell>
        </row>
      </sheetData>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a"/>
      <sheetName val="BERD"/>
      <sheetName val="VA"/>
      <sheetName val="intensity"/>
    </sheetNames>
    <sheetDataSet>
      <sheetData sheetId="0" refreshError="1"/>
      <sheetData sheetId="1" refreshError="1"/>
      <sheetData sheetId="2" refreshError="1"/>
      <sheetData sheetId="3" refreshError="1">
        <row r="7">
          <cell r="B7" t="str">
            <v>na</v>
          </cell>
          <cell r="T7">
            <v>0.68800114547537228</v>
          </cell>
          <cell r="V7">
            <v>0.53149302157902878</v>
          </cell>
          <cell r="W7">
            <v>0.82723261189325492</v>
          </cell>
          <cell r="X7">
            <v>0.87903869166334259</v>
          </cell>
          <cell r="Y7">
            <v>1.700411099691675</v>
          </cell>
          <cell r="Z7">
            <v>1.4795494526974198</v>
          </cell>
          <cell r="AA7">
            <v>2.2678344503438068</v>
          </cell>
          <cell r="AB7">
            <v>2.4297682863565622</v>
          </cell>
          <cell r="AC7">
            <v>2.1828187919463082</v>
          </cell>
          <cell r="AD7">
            <v>1.9981037183609531</v>
          </cell>
          <cell r="AE7">
            <v>1.0906844391193651</v>
          </cell>
          <cell r="AF7">
            <v>1.3610007358351728</v>
          </cell>
          <cell r="AG7">
            <v>1.5614763687412259</v>
          </cell>
        </row>
        <row r="8">
          <cell r="B8">
            <v>0.15940811837632474</v>
          </cell>
          <cell r="C8">
            <v>0.16309134373427278</v>
          </cell>
          <cell r="D8">
            <v>0.15795990566037738</v>
          </cell>
          <cell r="E8">
            <v>0.17482386096759042</v>
          </cell>
          <cell r="F8">
            <v>0.26533966398831266</v>
          </cell>
          <cell r="G8">
            <v>0.24965517241379312</v>
          </cell>
          <cell r="H8">
            <v>0.25429790578855765</v>
          </cell>
          <cell r="I8">
            <v>0.32779977222192092</v>
          </cell>
          <cell r="J8">
            <v>0.31083642759429353</v>
          </cell>
          <cell r="K8">
            <v>0.31581701705314447</v>
          </cell>
          <cell r="L8">
            <v>0.34680014301036827</v>
          </cell>
          <cell r="M8">
            <v>0.28933695600362269</v>
          </cell>
          <cell r="N8">
            <v>0.31535500626072438</v>
          </cell>
          <cell r="O8">
            <v>0.30774184645107872</v>
          </cell>
          <cell r="S8">
            <v>0.3703005001772281</v>
          </cell>
          <cell r="T8">
            <v>0.38908086232391631</v>
          </cell>
          <cell r="U8">
            <v>0.38872845831392644</v>
          </cell>
          <cell r="V8">
            <v>0.45350989035007833</v>
          </cell>
          <cell r="W8">
            <v>0.53768084553409001</v>
          </cell>
          <cell r="X8">
            <v>0.60748310955272389</v>
          </cell>
          <cell r="Y8">
            <v>0.6716422764227642</v>
          </cell>
          <cell r="Z8">
            <v>0.69599638009049769</v>
          </cell>
          <cell r="AA8">
            <v>0.7123902371568831</v>
          </cell>
          <cell r="AB8">
            <v>0.6207151808352519</v>
          </cell>
          <cell r="AC8">
            <v>0.59258604431871764</v>
          </cell>
          <cell r="AD8">
            <v>0.56532405044834888</v>
          </cell>
          <cell r="AE8">
            <v>0.38731577115005222</v>
          </cell>
          <cell r="AF8">
            <v>0.23614321587148487</v>
          </cell>
        </row>
        <row r="9">
          <cell r="B9">
            <v>7.8759689922480614E-2</v>
          </cell>
          <cell r="D9">
            <v>5.2774525872161089E-2</v>
          </cell>
          <cell r="F9">
            <v>8.3499005964214716E-3</v>
          </cell>
          <cell r="H9">
            <v>2.2996057818659658E-2</v>
          </cell>
          <cell r="J9">
            <v>7.1887443589062919E-2</v>
          </cell>
          <cell r="L9">
            <v>1.7701385325808106E-2</v>
          </cell>
          <cell r="M9">
            <v>6.8915528296626699E-2</v>
          </cell>
          <cell r="N9">
            <v>5.4989384288747348E-2</v>
          </cell>
          <cell r="O9">
            <v>5.2988878591288223E-2</v>
          </cell>
          <cell r="P9">
            <v>7.040347910123218E-2</v>
          </cell>
          <cell r="S9">
            <v>1.46</v>
          </cell>
          <cell r="U9">
            <v>0.48404558404558407</v>
          </cell>
          <cell r="W9">
            <v>0.90067796610169493</v>
          </cell>
          <cell r="Y9">
            <v>1.4507633587786259</v>
          </cell>
          <cell r="Z9">
            <v>1.7257328990228014</v>
          </cell>
          <cell r="AA9">
            <v>1.6096026490066224</v>
          </cell>
          <cell r="AC9">
            <v>1.7803448275862068</v>
          </cell>
          <cell r="AD9">
            <v>2.8164383561643835</v>
          </cell>
          <cell r="AE9">
            <v>3.0993031358885017</v>
          </cell>
          <cell r="AF9">
            <v>2.5706766917293233</v>
          </cell>
          <cell r="AG9">
            <v>1.718181818181818</v>
          </cell>
        </row>
        <row r="10">
          <cell r="B10">
            <v>0.4302566027434655</v>
          </cell>
          <cell r="C10">
            <v>0.45882920775012065</v>
          </cell>
          <cell r="D10">
            <v>0.42847036090506768</v>
          </cell>
          <cell r="E10">
            <v>0.42236920866754468</v>
          </cell>
          <cell r="F10">
            <v>0.45080237980382698</v>
          </cell>
          <cell r="G10">
            <v>0.5655840901973066</v>
          </cell>
          <cell r="H10">
            <v>0.61566827910675237</v>
          </cell>
          <cell r="I10">
            <v>0.573558923674933</v>
          </cell>
          <cell r="J10">
            <v>0.55122464269248495</v>
          </cell>
          <cell r="K10">
            <v>0.58488426195184362</v>
          </cell>
          <cell r="L10">
            <v>0.59835810332625616</v>
          </cell>
          <cell r="M10">
            <v>0.70021315552154773</v>
          </cell>
          <cell r="N10">
            <v>0.69140463557665455</v>
          </cell>
          <cell r="O10">
            <v>0.68322599194939626</v>
          </cell>
          <cell r="P10">
            <v>0.807794121736229</v>
          </cell>
        </row>
        <row r="11">
          <cell r="F11">
            <v>0.22047741273100613</v>
          </cell>
          <cell r="H11">
            <v>0.26246919917864475</v>
          </cell>
          <cell r="J11">
            <v>0.26937441643324</v>
          </cell>
          <cell r="L11">
            <v>0.28823270163067433</v>
          </cell>
          <cell r="N11">
            <v>0.37137962539972591</v>
          </cell>
          <cell r="P11">
            <v>0.27751605995717343</v>
          </cell>
          <cell r="W11">
            <v>1.4032699275362319</v>
          </cell>
          <cell r="Y11">
            <v>1.485884476534296</v>
          </cell>
          <cell r="AA11">
            <v>0.73535353535353531</v>
          </cell>
          <cell r="AC11">
            <v>1.3759398496240602</v>
          </cell>
          <cell r="AE11">
            <v>1.0701550387596899</v>
          </cell>
          <cell r="AG11">
            <v>1.3518518518518519</v>
          </cell>
        </row>
        <row r="12">
          <cell r="B12">
            <v>8.5368325058263247E-3</v>
          </cell>
          <cell r="C12">
            <v>7.9351318272221933E-3</v>
          </cell>
          <cell r="D12">
            <v>7.7943536965347938E-3</v>
          </cell>
          <cell r="AC12">
            <v>0.27973521247063848</v>
          </cell>
          <cell r="AE12">
            <v>0</v>
          </cell>
          <cell r="AF12">
            <v>3.5236081747709656E-3</v>
          </cell>
          <cell r="AG12">
            <v>0.31982942430703626</v>
          </cell>
        </row>
        <row r="13">
          <cell r="B13">
            <v>7.0447615562873517E-2</v>
          </cell>
          <cell r="C13">
            <v>0.10113063782720903</v>
          </cell>
          <cell r="D13">
            <v>5.189055894786284E-2</v>
          </cell>
          <cell r="E13">
            <v>0.12035398230088497</v>
          </cell>
          <cell r="F13">
            <v>6.1998640380693401E-2</v>
          </cell>
          <cell r="G13">
            <v>8.2991944764096659E-2</v>
          </cell>
          <cell r="H13">
            <v>0.10402499999999999</v>
          </cell>
          <cell r="I13">
            <v>9.0177021867407142E-2</v>
          </cell>
          <cell r="J13">
            <v>0.11088418114930865</v>
          </cell>
          <cell r="K13">
            <v>0.11525924024640657</v>
          </cell>
          <cell r="L13">
            <v>0.15827978971962617</v>
          </cell>
          <cell r="M13">
            <v>0.17024675509912995</v>
          </cell>
          <cell r="N13">
            <v>0.17371003482114594</v>
          </cell>
          <cell r="O13">
            <v>0.17724219012428619</v>
          </cell>
          <cell r="P13">
            <v>0.15262597586941093</v>
          </cell>
          <cell r="S13">
            <v>2.142872807017544</v>
          </cell>
          <cell r="T13">
            <v>2.9168224299065422</v>
          </cell>
          <cell r="U13">
            <v>2.6476293103448278</v>
          </cell>
          <cell r="V13">
            <v>2.6504906333630687</v>
          </cell>
          <cell r="W13">
            <v>3.64519056261343</v>
          </cell>
          <cell r="X13">
            <v>2.7215355805243444</v>
          </cell>
          <cell r="Y13">
            <v>2.9139583333333334</v>
          </cell>
          <cell r="Z13">
            <v>2.7665509259259258</v>
          </cell>
          <cell r="AA13">
            <v>2.6543554006968639</v>
          </cell>
          <cell r="AB13">
            <v>2.5002306805074972</v>
          </cell>
          <cell r="AC13">
            <v>3.1156790123456792</v>
          </cell>
          <cell r="AD13">
            <v>3.7551212938005394</v>
          </cell>
          <cell r="AE13">
            <v>3.9980152671755724</v>
          </cell>
          <cell r="AF13">
            <v>3.5320241691842904</v>
          </cell>
          <cell r="AG13">
            <v>3.6153733528550509</v>
          </cell>
        </row>
        <row r="14">
          <cell r="J14">
            <v>8.0660445082555626E-2</v>
          </cell>
          <cell r="K14">
            <v>7.2220191868433065E-2</v>
          </cell>
          <cell r="L14">
            <v>6.7613004816598737E-2</v>
          </cell>
          <cell r="M14">
            <v>9.9969878005923996E-2</v>
          </cell>
          <cell r="N14">
            <v>8.4464413447782549E-2</v>
          </cell>
          <cell r="O14">
            <v>9.7928276110012577E-2</v>
          </cell>
          <cell r="P14">
            <v>0.1690228117684858</v>
          </cell>
          <cell r="AA14">
            <v>0.40574324324324323</v>
          </cell>
          <cell r="AB14">
            <v>0.41222658440830057</v>
          </cell>
          <cell r="AC14">
            <v>0.21980094290204297</v>
          </cell>
          <cell r="AD14">
            <v>3.9797611940298507</v>
          </cell>
          <cell r="AE14">
            <v>0.33353293413173651</v>
          </cell>
          <cell r="AF14">
            <v>0.36220865704772476</v>
          </cell>
          <cell r="AG14">
            <v>0.3519281563655573</v>
          </cell>
        </row>
        <row r="15">
          <cell r="B15">
            <v>0.23706478909631162</v>
          </cell>
          <cell r="D15">
            <v>0.5257129076988003</v>
          </cell>
          <cell r="F15">
            <v>0.1574068995776888</v>
          </cell>
          <cell r="H15">
            <v>8.7770970782280869E-2</v>
          </cell>
          <cell r="J15">
            <v>0.24022121089924534</v>
          </cell>
          <cell r="L15">
            <v>5.118401578687716E-2</v>
          </cell>
          <cell r="N15">
            <v>1.0511293124844876</v>
          </cell>
          <cell r="P15">
            <v>1.8647130962370102</v>
          </cell>
          <cell r="S15">
            <v>1.2730306365153183</v>
          </cell>
          <cell r="U15">
            <v>0.88916056539238164</v>
          </cell>
          <cell r="W15">
            <v>0.70299698715576941</v>
          </cell>
          <cell r="Y15">
            <v>0.8919961910489651</v>
          </cell>
          <cell r="AA15">
            <v>0.56909183847333444</v>
          </cell>
          <cell r="AC15">
            <v>0.36327739387956565</v>
          </cell>
          <cell r="AE15">
            <v>0.47706034846566586</v>
          </cell>
          <cell r="AG15">
            <v>0.24226546266129653</v>
          </cell>
        </row>
        <row r="16">
          <cell r="J16">
            <v>0.17850028951939781</v>
          </cell>
          <cell r="K16">
            <v>0.15136935235349669</v>
          </cell>
          <cell r="L16">
            <v>0.18741269207742964</v>
          </cell>
          <cell r="M16">
            <v>0.33821907412092084</v>
          </cell>
          <cell r="N16">
            <v>0.23552909336941813</v>
          </cell>
          <cell r="O16">
            <v>0.12166613537349909</v>
          </cell>
          <cell r="P16">
            <v>6.7124332570556833E-2</v>
          </cell>
          <cell r="S16">
            <v>0.76497210167389951</v>
          </cell>
          <cell r="T16">
            <v>0.95189486552567226</v>
          </cell>
          <cell r="U16">
            <v>0.82854821235102927</v>
          </cell>
          <cell r="V16">
            <v>0.8168818272095334</v>
          </cell>
          <cell r="W16">
            <v>0.87541137752703346</v>
          </cell>
          <cell r="X16">
            <v>0.69466960352422902</v>
          </cell>
          <cell r="Y16">
            <v>0.5778175313059033</v>
          </cell>
          <cell r="Z16">
            <v>0.27989203778677463</v>
          </cell>
          <cell r="AA16">
            <v>0.44675431388660647</v>
          </cell>
          <cell r="AB16">
            <v>0.48409187579753299</v>
          </cell>
          <cell r="AC16">
            <v>0.37027818448023425</v>
          </cell>
          <cell r="AD16">
            <v>0.269315188762072</v>
          </cell>
          <cell r="AE16">
            <v>0.38731836195508584</v>
          </cell>
          <cell r="AF16">
            <v>0.20424836601307192</v>
          </cell>
          <cell r="AG16">
            <v>0.63918305597579417</v>
          </cell>
        </row>
        <row r="17">
          <cell r="H17">
            <v>1.0888514189362979</v>
          </cell>
          <cell r="J17">
            <v>0.29919692985573165</v>
          </cell>
          <cell r="L17">
            <v>0.36102591221575886</v>
          </cell>
          <cell r="N17">
            <v>0.58854818031971956</v>
          </cell>
          <cell r="P17">
            <v>0.40000526163478994</v>
          </cell>
          <cell r="S17">
            <v>2.2409638554216866</v>
          </cell>
          <cell r="U17">
            <v>1.4952741020793949</v>
          </cell>
          <cell r="W17">
            <v>2.3559108119478336</v>
          </cell>
          <cell r="Y17">
            <v>2.4978279756733275</v>
          </cell>
          <cell r="AA17">
            <v>1.717700635848084</v>
          </cell>
          <cell r="AC17">
            <v>2.6630003421142661</v>
          </cell>
          <cell r="AE17">
            <v>2.3772021769804477</v>
          </cell>
          <cell r="AG17">
            <v>2.6498257839721253</v>
          </cell>
        </row>
        <row r="18">
          <cell r="D18">
            <v>0.66523847107903933</v>
          </cell>
          <cell r="E18">
            <v>0.72881540302404002</v>
          </cell>
          <cell r="F18">
            <v>0.82933216935835874</v>
          </cell>
          <cell r="G18">
            <v>0.83342014793207631</v>
          </cell>
          <cell r="H18">
            <v>0.87486483829745409</v>
          </cell>
          <cell r="I18">
            <v>0.78270227962038941</v>
          </cell>
          <cell r="K18">
            <v>0.65275272696040543</v>
          </cell>
          <cell r="L18">
            <v>0.85478782944947584</v>
          </cell>
          <cell r="M18">
            <v>1.1151197113807805</v>
          </cell>
          <cell r="N18">
            <v>1.2875125656204625</v>
          </cell>
          <cell r="O18">
            <v>1.5818736792674335</v>
          </cell>
          <cell r="P18">
            <v>1.1583232372183183</v>
          </cell>
          <cell r="S18">
            <v>0.72038760678311875</v>
          </cell>
          <cell r="T18">
            <v>0.88357181953241071</v>
          </cell>
          <cell r="U18">
            <v>0.87985922252439619</v>
          </cell>
          <cell r="V18">
            <v>0.84664654347345947</v>
          </cell>
          <cell r="W18">
            <v>0.94595585539341498</v>
          </cell>
          <cell r="X18">
            <v>0.93903711432404224</v>
          </cell>
          <cell r="Y18">
            <v>0.45837646015082067</v>
          </cell>
          <cell r="Z18">
            <v>0.44630781714903978</v>
          </cell>
          <cell r="AA18">
            <v>0.39709206426782329</v>
          </cell>
          <cell r="AB18">
            <v>0.3237555645487657</v>
          </cell>
          <cell r="AC18">
            <v>0.24285241196600069</v>
          </cell>
          <cell r="AD18">
            <v>0.26171326439422954</v>
          </cell>
          <cell r="AE18">
            <v>0.24060219502384647</v>
          </cell>
          <cell r="AF18">
            <v>0.18034072900158479</v>
          </cell>
          <cell r="AG18">
            <v>0.16540974736754485</v>
          </cell>
        </row>
        <row r="19">
          <cell r="AB19">
            <v>6.8119288374603015E-2</v>
          </cell>
          <cell r="AF19">
            <v>0.74014517365233468</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DS"/>
      <sheetName val="RDSO12"/>
      <sheetName val="RDIV"/>
      <sheetName val="2a"/>
      <sheetName val="2b"/>
      <sheetName val="RD Ancien"/>
      <sheetName val="RD"/>
      <sheetName val="Sheet8 (2)"/>
      <sheetName val="Sheet8"/>
      <sheetName val="RDIP"/>
    </sheetNames>
    <sheetDataSet>
      <sheetData sheetId="0" refreshError="1"/>
      <sheetData sheetId="1" refreshError="1"/>
      <sheetData sheetId="2" refreshError="1">
        <row r="7">
          <cell r="B7" t="str">
            <v>..</v>
          </cell>
          <cell r="AF7">
            <v>2.9</v>
          </cell>
          <cell r="AG7">
            <v>2.2999999999999998</v>
          </cell>
          <cell r="AH7">
            <v>0.5</v>
          </cell>
          <cell r="AI7">
            <v>0.4</v>
          </cell>
          <cell r="AJ7">
            <v>0.9</v>
          </cell>
          <cell r="AK7">
            <v>2.2999999999999998</v>
          </cell>
          <cell r="AL7">
            <v>1.5</v>
          </cell>
          <cell r="AM7">
            <v>1.1000000000000001</v>
          </cell>
          <cell r="AN7">
            <v>1.1000000000000001</v>
          </cell>
          <cell r="AO7">
            <v>1</v>
          </cell>
          <cell r="AP7">
            <v>1</v>
          </cell>
          <cell r="AQ7">
            <v>1.5</v>
          </cell>
          <cell r="AR7">
            <v>1.1000000000000001</v>
          </cell>
          <cell r="AU7">
            <v>1.3</v>
          </cell>
          <cell r="AV7">
            <v>1.5</v>
          </cell>
          <cell r="AW7">
            <v>1.2</v>
          </cell>
          <cell r="AX7">
            <v>1.1000000000000001</v>
          </cell>
          <cell r="AY7">
            <v>1.2</v>
          </cell>
          <cell r="AZ7">
            <v>1.2</v>
          </cell>
          <cell r="BA7">
            <v>1</v>
          </cell>
          <cell r="BB7">
            <v>0.9</v>
          </cell>
          <cell r="BC7">
            <v>1.8</v>
          </cell>
          <cell r="BD7">
            <v>1.5</v>
          </cell>
          <cell r="BE7">
            <v>1.6</v>
          </cell>
          <cell r="BF7">
            <v>1.1000000000000001</v>
          </cell>
          <cell r="BG7">
            <v>0.8</v>
          </cell>
        </row>
        <row r="8">
          <cell r="B8">
            <v>0.4</v>
          </cell>
          <cell r="C8">
            <v>0.4</v>
          </cell>
          <cell r="D8">
            <v>0.4</v>
          </cell>
          <cell r="E8">
            <v>1</v>
          </cell>
          <cell r="F8">
            <v>0.5</v>
          </cell>
          <cell r="G8">
            <v>0.5</v>
          </cell>
          <cell r="H8">
            <v>0.4</v>
          </cell>
          <cell r="I8">
            <v>0.4</v>
          </cell>
          <cell r="J8">
            <v>0.4</v>
          </cell>
          <cell r="K8">
            <v>0.4</v>
          </cell>
          <cell r="L8">
            <v>0.4</v>
          </cell>
          <cell r="M8">
            <v>0.4</v>
          </cell>
          <cell r="N8">
            <v>0.4</v>
          </cell>
          <cell r="O8">
            <v>0.3</v>
          </cell>
          <cell r="Q8">
            <v>0.6</v>
          </cell>
          <cell r="R8">
            <v>0.9</v>
          </cell>
          <cell r="S8">
            <v>0.9</v>
          </cell>
          <cell r="T8">
            <v>0.7</v>
          </cell>
          <cell r="U8">
            <v>0.7</v>
          </cell>
          <cell r="V8">
            <v>0.8</v>
          </cell>
          <cell r="W8">
            <v>0.8</v>
          </cell>
          <cell r="X8">
            <v>0.8</v>
          </cell>
          <cell r="Y8">
            <v>0.7</v>
          </cell>
          <cell r="Z8">
            <v>0.7</v>
          </cell>
          <cell r="AA8">
            <v>0.6</v>
          </cell>
          <cell r="AB8">
            <v>0.7</v>
          </cell>
          <cell r="AC8">
            <v>0.5</v>
          </cell>
          <cell r="AD8">
            <v>0.4</v>
          </cell>
          <cell r="AF8">
            <v>7.8</v>
          </cell>
          <cell r="AG8">
            <v>7</v>
          </cell>
          <cell r="AH8">
            <v>23.4</v>
          </cell>
          <cell r="AI8">
            <v>14.1</v>
          </cell>
          <cell r="AJ8">
            <v>5.8</v>
          </cell>
          <cell r="AK8">
            <v>8.1</v>
          </cell>
          <cell r="AL8">
            <v>8.6</v>
          </cell>
          <cell r="AM8">
            <v>5.6</v>
          </cell>
          <cell r="AN8">
            <v>5.4</v>
          </cell>
          <cell r="AO8">
            <v>8</v>
          </cell>
          <cell r="AP8">
            <v>6.1</v>
          </cell>
          <cell r="AQ8">
            <v>4.5</v>
          </cell>
          <cell r="AR8">
            <v>2.9</v>
          </cell>
          <cell r="AS8">
            <v>1.6</v>
          </cell>
          <cell r="AU8">
            <v>0.4</v>
          </cell>
          <cell r="AV8">
            <v>0.5</v>
          </cell>
          <cell r="AW8">
            <v>0.5</v>
          </cell>
          <cell r="AX8">
            <v>0.5</v>
          </cell>
          <cell r="AY8">
            <v>0.5</v>
          </cell>
          <cell r="AZ8">
            <v>0.5</v>
          </cell>
          <cell r="BA8">
            <v>0.5</v>
          </cell>
          <cell r="BB8">
            <v>0.6</v>
          </cell>
          <cell r="BC8">
            <v>0.4</v>
          </cell>
          <cell r="BD8">
            <v>0.4</v>
          </cell>
          <cell r="BE8">
            <v>0.3</v>
          </cell>
          <cell r="BF8">
            <v>0.4</v>
          </cell>
          <cell r="BG8">
            <v>0.4</v>
          </cell>
          <cell r="BH8">
            <v>0.2</v>
          </cell>
          <cell r="BJ8">
            <v>1.9</v>
          </cell>
          <cell r="BK8">
            <v>1.8</v>
          </cell>
          <cell r="BL8">
            <v>2</v>
          </cell>
          <cell r="BM8">
            <v>2.9</v>
          </cell>
          <cell r="BN8">
            <v>3.2</v>
          </cell>
          <cell r="BO8">
            <v>3.3</v>
          </cell>
          <cell r="BP8">
            <v>2.8</v>
          </cell>
          <cell r="BQ8">
            <v>2.2000000000000002</v>
          </cell>
          <cell r="BR8">
            <v>1.7</v>
          </cell>
          <cell r="BS8">
            <v>1.7</v>
          </cell>
          <cell r="BT8">
            <v>1.6</v>
          </cell>
          <cell r="BU8">
            <v>1.6</v>
          </cell>
          <cell r="BV8">
            <v>1.5</v>
          </cell>
          <cell r="BW8">
            <v>1.4</v>
          </cell>
          <cell r="DC8">
            <v>0.6</v>
          </cell>
          <cell r="DD8">
            <v>0.6</v>
          </cell>
          <cell r="DE8">
            <v>0.6</v>
          </cell>
          <cell r="DF8">
            <v>0.6</v>
          </cell>
          <cell r="DG8">
            <v>0.7</v>
          </cell>
          <cell r="DH8">
            <v>1</v>
          </cell>
          <cell r="DI8">
            <v>1.3</v>
          </cell>
          <cell r="DJ8">
            <v>1.8</v>
          </cell>
          <cell r="DK8">
            <v>1.4</v>
          </cell>
          <cell r="DL8">
            <v>1.3</v>
          </cell>
          <cell r="DM8">
            <v>1.2</v>
          </cell>
          <cell r="DN8">
            <v>1.3</v>
          </cell>
          <cell r="DO8">
            <v>1.3</v>
          </cell>
          <cell r="DP8">
            <v>0.8</v>
          </cell>
        </row>
        <row r="9">
          <cell r="J9">
            <v>1</v>
          </cell>
          <cell r="K9">
            <v>1.3</v>
          </cell>
          <cell r="L9">
            <v>0.7</v>
          </cell>
          <cell r="M9">
            <v>0.7</v>
          </cell>
          <cell r="N9">
            <v>1.1000000000000001</v>
          </cell>
          <cell r="O9">
            <v>2.4</v>
          </cell>
          <cell r="P9">
            <v>1.6</v>
          </cell>
          <cell r="Y9">
            <v>1.2</v>
          </cell>
          <cell r="Z9">
            <v>1.5</v>
          </cell>
          <cell r="AA9">
            <v>1.6</v>
          </cell>
          <cell r="AB9">
            <v>1.4</v>
          </cell>
          <cell r="AC9">
            <v>1.5</v>
          </cell>
          <cell r="AD9">
            <v>1.1000000000000001</v>
          </cell>
          <cell r="AE9">
            <v>1.2</v>
          </cell>
          <cell r="AF9">
            <v>2.9</v>
          </cell>
          <cell r="AG9">
            <v>10.1</v>
          </cell>
          <cell r="AH9">
            <v>11.7</v>
          </cell>
          <cell r="AI9">
            <v>8.1999999999999993</v>
          </cell>
          <cell r="AJ9">
            <v>4.9000000000000004</v>
          </cell>
          <cell r="AK9">
            <v>9</v>
          </cell>
          <cell r="AL9">
            <v>6.1</v>
          </cell>
          <cell r="AM9">
            <v>4</v>
          </cell>
          <cell r="AN9">
            <v>5</v>
          </cell>
          <cell r="AO9">
            <v>5.2</v>
          </cell>
          <cell r="AP9">
            <v>4.5999999999999996</v>
          </cell>
          <cell r="AQ9">
            <v>3.7</v>
          </cell>
          <cell r="AR9">
            <v>7.3</v>
          </cell>
          <cell r="AS9">
            <v>6.5</v>
          </cell>
          <cell r="AT9">
            <v>5.8</v>
          </cell>
          <cell r="AU9">
            <v>2.2000000000000002</v>
          </cell>
          <cell r="AV9">
            <v>2.4</v>
          </cell>
          <cell r="AW9">
            <v>2.6</v>
          </cell>
          <cell r="AX9">
            <v>2.1</v>
          </cell>
          <cell r="AY9">
            <v>2</v>
          </cell>
          <cell r="AZ9">
            <v>2.8</v>
          </cell>
          <cell r="BA9">
            <v>4.5999999999999996</v>
          </cell>
          <cell r="BB9">
            <v>4.5</v>
          </cell>
          <cell r="BC9">
            <v>4.0999999999999996</v>
          </cell>
          <cell r="BD9">
            <v>3.5</v>
          </cell>
          <cell r="BE9">
            <v>2.2999999999999998</v>
          </cell>
          <cell r="BF9">
            <v>2.1</v>
          </cell>
          <cell r="BG9">
            <v>2.2000000000000002</v>
          </cell>
          <cell r="BH9">
            <v>1.9</v>
          </cell>
          <cell r="BI9">
            <v>1.7</v>
          </cell>
          <cell r="BJ9">
            <v>3.7</v>
          </cell>
          <cell r="BK9">
            <v>3.2</v>
          </cell>
          <cell r="BL9">
            <v>2.9</v>
          </cell>
          <cell r="BM9">
            <v>4</v>
          </cell>
          <cell r="BN9">
            <v>4.7</v>
          </cell>
          <cell r="BO9">
            <v>3.7</v>
          </cell>
          <cell r="BP9">
            <v>2.9</v>
          </cell>
          <cell r="BQ9">
            <v>2.8</v>
          </cell>
          <cell r="BR9">
            <v>2.7</v>
          </cell>
          <cell r="BS9">
            <v>2.9</v>
          </cell>
          <cell r="BT9">
            <v>2.6</v>
          </cell>
          <cell r="BU9">
            <v>2.4</v>
          </cell>
          <cell r="BV9">
            <v>3.6</v>
          </cell>
          <cell r="BW9">
            <v>2.5</v>
          </cell>
          <cell r="BX9">
            <v>2.9</v>
          </cell>
          <cell r="DC9">
            <v>2.1</v>
          </cell>
          <cell r="DD9">
            <v>2</v>
          </cell>
          <cell r="DE9">
            <v>1.7</v>
          </cell>
          <cell r="DF9">
            <v>2.2999999999999998</v>
          </cell>
          <cell r="DG9">
            <v>3.3</v>
          </cell>
          <cell r="DH9">
            <v>3.2</v>
          </cell>
          <cell r="DI9">
            <v>2.6</v>
          </cell>
          <cell r="DJ9">
            <v>2.2999999999999998</v>
          </cell>
          <cell r="DK9">
            <v>2.2000000000000002</v>
          </cell>
          <cell r="DL9">
            <v>2.2999999999999998</v>
          </cell>
          <cell r="DM9">
            <v>2.6</v>
          </cell>
          <cell r="DN9">
            <v>2.6</v>
          </cell>
          <cell r="DO9">
            <v>2.7</v>
          </cell>
          <cell r="DP9">
            <v>3.7</v>
          </cell>
          <cell r="DQ9">
            <v>4</v>
          </cell>
        </row>
        <row r="10">
          <cell r="B10">
            <v>0.2</v>
          </cell>
          <cell r="C10">
            <v>0.2</v>
          </cell>
          <cell r="D10">
            <v>0.2</v>
          </cell>
          <cell r="E10">
            <v>0.3</v>
          </cell>
          <cell r="F10">
            <v>0.4</v>
          </cell>
          <cell r="G10">
            <v>0.3</v>
          </cell>
          <cell r="H10">
            <v>0.4</v>
          </cell>
          <cell r="I10">
            <v>0.3</v>
          </cell>
          <cell r="J10">
            <v>0.4</v>
          </cell>
          <cell r="K10">
            <v>0.4</v>
          </cell>
          <cell r="L10">
            <v>0.4</v>
          </cell>
          <cell r="M10">
            <v>0.4</v>
          </cell>
          <cell r="N10">
            <v>0.4</v>
          </cell>
          <cell r="O10">
            <v>0.2</v>
          </cell>
          <cell r="Q10">
            <v>0.3</v>
          </cell>
          <cell r="R10">
            <v>0.3</v>
          </cell>
          <cell r="S10">
            <v>0.3</v>
          </cell>
          <cell r="T10">
            <v>0.3</v>
          </cell>
          <cell r="U10">
            <v>0.3</v>
          </cell>
          <cell r="V10">
            <v>0.3</v>
          </cell>
          <cell r="W10">
            <v>0.3</v>
          </cell>
          <cell r="X10">
            <v>0.4</v>
          </cell>
          <cell r="Y10">
            <v>0.3</v>
          </cell>
          <cell r="Z10">
            <v>0.3</v>
          </cell>
          <cell r="AA10">
            <v>0.3</v>
          </cell>
          <cell r="AB10">
            <v>0.3</v>
          </cell>
          <cell r="AC10">
            <v>0.3</v>
          </cell>
          <cell r="AD10">
            <v>0.3</v>
          </cell>
          <cell r="AF10">
            <v>6.1</v>
          </cell>
          <cell r="AG10">
            <v>7.5</v>
          </cell>
          <cell r="AH10">
            <v>6.8</v>
          </cell>
          <cell r="AI10">
            <v>6.4</v>
          </cell>
          <cell r="AJ10">
            <v>5.6</v>
          </cell>
          <cell r="AK10">
            <v>4.4000000000000004</v>
          </cell>
          <cell r="AL10">
            <v>4.3</v>
          </cell>
          <cell r="AM10">
            <v>4.5</v>
          </cell>
          <cell r="AN10">
            <v>4</v>
          </cell>
          <cell r="AO10">
            <v>3.6</v>
          </cell>
          <cell r="AP10">
            <v>3.9</v>
          </cell>
          <cell r="AQ10">
            <v>4.7</v>
          </cell>
          <cell r="AR10">
            <v>5.0999999999999996</v>
          </cell>
          <cell r="AS10">
            <v>2.4</v>
          </cell>
          <cell r="AU10">
            <v>1.3</v>
          </cell>
          <cell r="AV10">
            <v>1.3</v>
          </cell>
          <cell r="AW10">
            <v>1.4</v>
          </cell>
          <cell r="AX10">
            <v>1.5</v>
          </cell>
          <cell r="AY10">
            <v>1.7</v>
          </cell>
          <cell r="AZ10">
            <v>1.8</v>
          </cell>
          <cell r="BA10">
            <v>2</v>
          </cell>
          <cell r="BB10">
            <v>1.7</v>
          </cell>
          <cell r="BC10">
            <v>1.9</v>
          </cell>
          <cell r="BD10">
            <v>2.2000000000000002</v>
          </cell>
          <cell r="BE10">
            <v>2.1</v>
          </cell>
          <cell r="BF10">
            <v>2.1</v>
          </cell>
          <cell r="BG10">
            <v>2.2000000000000002</v>
          </cell>
          <cell r="BH10">
            <v>2.4</v>
          </cell>
          <cell r="BJ10">
            <v>4</v>
          </cell>
          <cell r="BK10">
            <v>3.6</v>
          </cell>
          <cell r="BL10">
            <v>3.6</v>
          </cell>
          <cell r="BM10">
            <v>3.6</v>
          </cell>
          <cell r="BN10">
            <v>4.0999999999999996</v>
          </cell>
          <cell r="BO10">
            <v>4.3</v>
          </cell>
          <cell r="BP10">
            <v>4.9000000000000004</v>
          </cell>
          <cell r="BQ10">
            <v>4.0999999999999996</v>
          </cell>
          <cell r="BR10">
            <v>3.8</v>
          </cell>
          <cell r="BS10">
            <v>3.8</v>
          </cell>
          <cell r="BT10">
            <v>3.7</v>
          </cell>
          <cell r="BU10">
            <v>3.6</v>
          </cell>
          <cell r="BV10">
            <v>3.4</v>
          </cell>
          <cell r="BW10">
            <v>3.6</v>
          </cell>
          <cell r="DC10">
            <v>0.6</v>
          </cell>
          <cell r="DD10">
            <v>0.6</v>
          </cell>
          <cell r="DE10">
            <v>0.5</v>
          </cell>
          <cell r="DF10">
            <v>0.6</v>
          </cell>
          <cell r="DG10">
            <v>0.8</v>
          </cell>
          <cell r="DH10">
            <v>0.9</v>
          </cell>
          <cell r="DI10">
            <v>1.2</v>
          </cell>
          <cell r="DJ10">
            <v>1.1000000000000001</v>
          </cell>
          <cell r="DK10">
            <v>1.2</v>
          </cell>
          <cell r="DL10">
            <v>1.1000000000000001</v>
          </cell>
          <cell r="DM10">
            <v>1</v>
          </cell>
          <cell r="DN10">
            <v>0.9</v>
          </cell>
          <cell r="DO10">
            <v>0.9</v>
          </cell>
          <cell r="DP10">
            <v>0.7</v>
          </cell>
        </row>
        <row r="11">
          <cell r="F11">
            <v>0.5</v>
          </cell>
          <cell r="G11">
            <v>0.4</v>
          </cell>
          <cell r="H11">
            <v>0.4</v>
          </cell>
          <cell r="I11">
            <v>0.4</v>
          </cell>
          <cell r="J11">
            <v>0.3</v>
          </cell>
          <cell r="K11">
            <v>0.3</v>
          </cell>
          <cell r="L11">
            <v>0.3</v>
          </cell>
          <cell r="M11">
            <v>0.3</v>
          </cell>
          <cell r="N11">
            <v>0.3</v>
          </cell>
          <cell r="O11">
            <v>0.3</v>
          </cell>
          <cell r="P11">
            <v>0.3</v>
          </cell>
          <cell r="U11">
            <v>0.4</v>
          </cell>
          <cell r="V11">
            <v>0.3</v>
          </cell>
          <cell r="W11">
            <v>0.4</v>
          </cell>
          <cell r="X11">
            <v>0.4</v>
          </cell>
          <cell r="Y11">
            <v>0.4</v>
          </cell>
          <cell r="Z11">
            <v>0.3</v>
          </cell>
          <cell r="AA11">
            <v>0.3</v>
          </cell>
          <cell r="AB11">
            <v>0.3</v>
          </cell>
          <cell r="AC11">
            <v>0.3</v>
          </cell>
          <cell r="AD11">
            <v>0.3</v>
          </cell>
          <cell r="AE11">
            <v>0.3</v>
          </cell>
          <cell r="AJ11">
            <v>2.7</v>
          </cell>
          <cell r="AK11">
            <v>3.1</v>
          </cell>
          <cell r="AL11">
            <v>2.5</v>
          </cell>
          <cell r="AM11">
            <v>2</v>
          </cell>
          <cell r="AN11">
            <v>2.9</v>
          </cell>
          <cell r="AO11">
            <v>2.2000000000000002</v>
          </cell>
          <cell r="AP11">
            <v>2.4</v>
          </cell>
          <cell r="AQ11">
            <v>1.4</v>
          </cell>
          <cell r="AR11">
            <v>1.9</v>
          </cell>
          <cell r="AS11">
            <v>0.9</v>
          </cell>
          <cell r="AT11">
            <v>0.8</v>
          </cell>
          <cell r="AY11">
            <v>1.9</v>
          </cell>
          <cell r="AZ11">
            <v>1.7</v>
          </cell>
          <cell r="BA11">
            <v>1.6</v>
          </cell>
          <cell r="BB11">
            <v>1.5</v>
          </cell>
          <cell r="BC11">
            <v>1.5</v>
          </cell>
          <cell r="BD11">
            <v>1.6</v>
          </cell>
          <cell r="BE11">
            <v>1.6</v>
          </cell>
          <cell r="BF11">
            <v>1.7</v>
          </cell>
          <cell r="BG11">
            <v>2</v>
          </cell>
          <cell r="BH11">
            <v>2.5</v>
          </cell>
          <cell r="BI11">
            <v>2.2000000000000002</v>
          </cell>
          <cell r="BN11">
            <v>1.5</v>
          </cell>
          <cell r="BO11">
            <v>1.6</v>
          </cell>
          <cell r="BP11">
            <v>1.9</v>
          </cell>
          <cell r="BQ11">
            <v>1.9</v>
          </cell>
          <cell r="BR11">
            <v>1.7</v>
          </cell>
          <cell r="BS11">
            <v>1.8</v>
          </cell>
          <cell r="BT11">
            <v>1.8</v>
          </cell>
          <cell r="BU11">
            <v>1.6</v>
          </cell>
          <cell r="BV11">
            <v>1.6</v>
          </cell>
          <cell r="BW11">
            <v>1.6</v>
          </cell>
          <cell r="BX11">
            <v>1.7</v>
          </cell>
          <cell r="DG11">
            <v>1.1000000000000001</v>
          </cell>
          <cell r="DH11">
            <v>1.1000000000000001</v>
          </cell>
          <cell r="DI11">
            <v>1.1000000000000001</v>
          </cell>
          <cell r="DJ11">
            <v>1.1000000000000001</v>
          </cell>
          <cell r="DK11">
            <v>1.1000000000000001</v>
          </cell>
          <cell r="DL11">
            <v>1.2</v>
          </cell>
          <cell r="DM11">
            <v>1.2</v>
          </cell>
          <cell r="DN11">
            <v>1.3</v>
          </cell>
          <cell r="DO11">
            <v>1.4</v>
          </cell>
          <cell r="DP11">
            <v>1.3</v>
          </cell>
          <cell r="DQ11">
            <v>1.5</v>
          </cell>
        </row>
        <row r="12">
          <cell r="H12">
            <v>0.1</v>
          </cell>
          <cell r="I12">
            <v>0.2</v>
          </cell>
          <cell r="J12">
            <v>0.2</v>
          </cell>
          <cell r="K12">
            <v>0.1</v>
          </cell>
          <cell r="L12">
            <v>0.1</v>
          </cell>
          <cell r="O12">
            <v>0.1</v>
          </cell>
          <cell r="P12">
            <v>0.1</v>
          </cell>
          <cell r="U12">
            <v>10</v>
          </cell>
          <cell r="V12">
            <v>9.5</v>
          </cell>
          <cell r="W12">
            <v>8.6999999999999993</v>
          </cell>
          <cell r="X12">
            <v>7.6</v>
          </cell>
          <cell r="Y12">
            <v>7</v>
          </cell>
          <cell r="Z12">
            <v>7</v>
          </cell>
          <cell r="AA12">
            <v>7</v>
          </cell>
          <cell r="AB12">
            <v>6.7</v>
          </cell>
          <cell r="AC12">
            <v>6.5</v>
          </cell>
          <cell r="AD12">
            <v>7.3</v>
          </cell>
          <cell r="AE12">
            <v>6.7</v>
          </cell>
          <cell r="AJ12">
            <v>2</v>
          </cell>
          <cell r="AK12">
            <v>1.9</v>
          </cell>
          <cell r="AL12">
            <v>1.7</v>
          </cell>
          <cell r="AM12">
            <v>0.8</v>
          </cell>
          <cell r="AN12">
            <v>0.6</v>
          </cell>
          <cell r="AO12">
            <v>0.7</v>
          </cell>
          <cell r="AP12">
            <v>0.3</v>
          </cell>
          <cell r="AQ12">
            <v>0.3</v>
          </cell>
          <cell r="AR12">
            <v>0.6</v>
          </cell>
          <cell r="AS12">
            <v>2.5</v>
          </cell>
          <cell r="AT12">
            <v>1.9</v>
          </cell>
          <cell r="AY12">
            <v>0.2</v>
          </cell>
          <cell r="AZ12">
            <v>0.2</v>
          </cell>
          <cell r="BA12">
            <v>0.2</v>
          </cell>
          <cell r="BB12">
            <v>0.2</v>
          </cell>
          <cell r="BC12">
            <v>0.2</v>
          </cell>
          <cell r="BD12">
            <v>0.2</v>
          </cell>
          <cell r="BE12">
            <v>0.1</v>
          </cell>
          <cell r="BF12">
            <v>0.2</v>
          </cell>
          <cell r="BG12">
            <v>0.1</v>
          </cell>
          <cell r="BH12">
            <v>0.3</v>
          </cell>
          <cell r="BI12">
            <v>0.3</v>
          </cell>
          <cell r="BN12">
            <v>1.7</v>
          </cell>
          <cell r="BO12">
            <v>1.5</v>
          </cell>
          <cell r="BP12">
            <v>1.1000000000000001</v>
          </cell>
          <cell r="BQ12">
            <v>0.9</v>
          </cell>
          <cell r="BR12">
            <v>0.7</v>
          </cell>
          <cell r="BS12">
            <v>0.8</v>
          </cell>
          <cell r="BT12">
            <v>0.9</v>
          </cell>
          <cell r="BU12">
            <v>0.4</v>
          </cell>
          <cell r="BV12">
            <v>0.4</v>
          </cell>
          <cell r="BW12">
            <v>0.4</v>
          </cell>
          <cell r="BX12">
            <v>0.5</v>
          </cell>
          <cell r="DG12">
            <v>0.4</v>
          </cell>
          <cell r="DH12">
            <v>0.4</v>
          </cell>
          <cell r="DI12">
            <v>0.4</v>
          </cell>
          <cell r="DJ12">
            <v>0.4</v>
          </cell>
          <cell r="DK12">
            <v>0.4</v>
          </cell>
          <cell r="DL12">
            <v>0.6</v>
          </cell>
          <cell r="DM12">
            <v>0.1</v>
          </cell>
          <cell r="DN12">
            <v>0.1</v>
          </cell>
          <cell r="DO12">
            <v>0.2</v>
          </cell>
          <cell r="DP12">
            <v>0.3</v>
          </cell>
          <cell r="DQ12">
            <v>0.3</v>
          </cell>
        </row>
        <row r="13">
          <cell r="B13">
            <v>1.2</v>
          </cell>
          <cell r="C13">
            <v>1.3</v>
          </cell>
          <cell r="D13">
            <v>2.2999999999999998</v>
          </cell>
          <cell r="E13">
            <v>1.6</v>
          </cell>
          <cell r="F13">
            <v>2</v>
          </cell>
          <cell r="G13">
            <v>1.8</v>
          </cell>
          <cell r="H13">
            <v>2.1</v>
          </cell>
          <cell r="I13">
            <v>2.2000000000000002</v>
          </cell>
          <cell r="J13">
            <v>2.2999999999999998</v>
          </cell>
          <cell r="K13">
            <v>2.2999999999999998</v>
          </cell>
          <cell r="L13">
            <v>2.5</v>
          </cell>
          <cell r="M13">
            <v>2.7</v>
          </cell>
          <cell r="N13">
            <v>2.2999999999999998</v>
          </cell>
          <cell r="O13">
            <v>2.7</v>
          </cell>
          <cell r="P13">
            <v>3</v>
          </cell>
          <cell r="AF13">
            <v>1.8</v>
          </cell>
          <cell r="AG13">
            <v>1.9</v>
          </cell>
          <cell r="AH13">
            <v>2.1</v>
          </cell>
          <cell r="AI13">
            <v>2.2000000000000002</v>
          </cell>
          <cell r="AJ13">
            <v>1.8</v>
          </cell>
          <cell r="AK13">
            <v>1.7</v>
          </cell>
          <cell r="AL13">
            <v>1.5</v>
          </cell>
          <cell r="AM13">
            <v>1.4</v>
          </cell>
          <cell r="AN13">
            <v>1.3</v>
          </cell>
          <cell r="AO13">
            <v>1.1000000000000001</v>
          </cell>
          <cell r="AP13">
            <v>1</v>
          </cell>
          <cell r="AQ13">
            <v>0.8</v>
          </cell>
          <cell r="AR13">
            <v>0.7</v>
          </cell>
          <cell r="AS13">
            <v>0.6</v>
          </cell>
          <cell r="AT13">
            <v>0.6</v>
          </cell>
          <cell r="AU13">
            <v>4.8</v>
          </cell>
          <cell r="AV13">
            <v>4.9000000000000004</v>
          </cell>
          <cell r="AW13">
            <v>5.2</v>
          </cell>
          <cell r="AX13">
            <v>4.9000000000000004</v>
          </cell>
          <cell r="AY13">
            <v>5.7</v>
          </cell>
          <cell r="AZ13">
            <v>4.5999999999999996</v>
          </cell>
          <cell r="BA13">
            <v>4.5</v>
          </cell>
          <cell r="BB13">
            <v>4.0999999999999996</v>
          </cell>
          <cell r="BC13">
            <v>4.5</v>
          </cell>
          <cell r="BD13">
            <v>4.8</v>
          </cell>
          <cell r="BE13">
            <v>4.9000000000000004</v>
          </cell>
          <cell r="BF13">
            <v>5.4</v>
          </cell>
          <cell r="BG13">
            <v>4.9000000000000004</v>
          </cell>
          <cell r="BH13">
            <v>4.5999999999999996</v>
          </cell>
          <cell r="BI13">
            <v>4.5999999999999996</v>
          </cell>
          <cell r="BJ13">
            <v>4.7</v>
          </cell>
          <cell r="BK13">
            <v>4.2</v>
          </cell>
          <cell r="BL13">
            <v>4.2</v>
          </cell>
          <cell r="BM13">
            <v>4.7</v>
          </cell>
          <cell r="BN13">
            <v>5.2</v>
          </cell>
          <cell r="BO13">
            <v>4.9000000000000004</v>
          </cell>
          <cell r="BP13">
            <v>5.2</v>
          </cell>
          <cell r="BQ13">
            <v>4.8</v>
          </cell>
          <cell r="BR13">
            <v>4.5</v>
          </cell>
          <cell r="BS13">
            <v>4.3</v>
          </cell>
          <cell r="BT13">
            <v>4.5</v>
          </cell>
          <cell r="BU13">
            <v>4.5999999999999996</v>
          </cell>
          <cell r="BV13">
            <v>4.5</v>
          </cell>
          <cell r="BW13">
            <v>4.2</v>
          </cell>
          <cell r="BX13">
            <v>4.0999999999999996</v>
          </cell>
          <cell r="DC13">
            <v>1.9</v>
          </cell>
          <cell r="DD13">
            <v>1.6</v>
          </cell>
          <cell r="DE13">
            <v>1.8</v>
          </cell>
          <cell r="DF13">
            <v>1.8</v>
          </cell>
          <cell r="DG13">
            <v>1.8</v>
          </cell>
          <cell r="DH13">
            <v>1.6</v>
          </cell>
          <cell r="DI13">
            <v>1.6</v>
          </cell>
          <cell r="DJ13">
            <v>1.7</v>
          </cell>
          <cell r="DK13">
            <v>1.8</v>
          </cell>
          <cell r="DL13">
            <v>2.1</v>
          </cell>
          <cell r="DM13">
            <v>1.9</v>
          </cell>
          <cell r="DN13">
            <v>2</v>
          </cell>
          <cell r="DO13">
            <v>1.9</v>
          </cell>
          <cell r="DP13">
            <v>2.1</v>
          </cell>
          <cell r="DQ13">
            <v>1.7</v>
          </cell>
        </row>
        <row r="14">
          <cell r="J14">
            <v>0.2</v>
          </cell>
          <cell r="K14">
            <v>0.2</v>
          </cell>
          <cell r="L14">
            <v>0.2</v>
          </cell>
          <cell r="M14">
            <v>0.2</v>
          </cell>
          <cell r="N14">
            <v>0.1</v>
          </cell>
          <cell r="O14">
            <v>0.1</v>
          </cell>
          <cell r="P14">
            <v>1.4</v>
          </cell>
          <cell r="Y14">
            <v>0.6</v>
          </cell>
          <cell r="Z14">
            <v>0.9</v>
          </cell>
          <cell r="AA14">
            <v>0.7</v>
          </cell>
          <cell r="AB14">
            <v>0.7</v>
          </cell>
          <cell r="AC14">
            <v>0.4</v>
          </cell>
          <cell r="AD14">
            <v>0.6</v>
          </cell>
          <cell r="AE14">
            <v>0.4</v>
          </cell>
          <cell r="AN14">
            <v>1.3</v>
          </cell>
          <cell r="AO14">
            <v>1.1000000000000001</v>
          </cell>
          <cell r="AP14">
            <v>0.8</v>
          </cell>
          <cell r="AQ14">
            <v>0.5</v>
          </cell>
          <cell r="AR14">
            <v>0.6</v>
          </cell>
          <cell r="AS14">
            <v>1.1000000000000001</v>
          </cell>
          <cell r="AT14">
            <v>0.7</v>
          </cell>
          <cell r="BC14">
            <v>1.4</v>
          </cell>
          <cell r="BD14">
            <v>1.9</v>
          </cell>
          <cell r="BE14">
            <v>1.8</v>
          </cell>
          <cell r="BF14">
            <v>1.6</v>
          </cell>
          <cell r="BG14">
            <v>2</v>
          </cell>
          <cell r="BH14">
            <v>1.1000000000000001</v>
          </cell>
          <cell r="BI14">
            <v>1.1000000000000001</v>
          </cell>
          <cell r="BR14">
            <v>2.2999999999999998</v>
          </cell>
          <cell r="BS14">
            <v>1.8</v>
          </cell>
          <cell r="BT14">
            <v>1.3</v>
          </cell>
          <cell r="BU14">
            <v>1.1000000000000001</v>
          </cell>
          <cell r="BV14">
            <v>1</v>
          </cell>
          <cell r="BW14">
            <v>1</v>
          </cell>
          <cell r="BX14">
            <v>1.3</v>
          </cell>
          <cell r="DK14">
            <v>0.7</v>
          </cell>
          <cell r="DL14">
            <v>1.5</v>
          </cell>
          <cell r="DM14">
            <v>1.3</v>
          </cell>
          <cell r="DN14">
            <v>1.3</v>
          </cell>
          <cell r="DO14">
            <v>1</v>
          </cell>
          <cell r="DP14">
            <v>0.9</v>
          </cell>
          <cell r="DQ14">
            <v>1</v>
          </cell>
        </row>
        <row r="15">
          <cell r="AU15">
            <v>1.8</v>
          </cell>
          <cell r="AV15">
            <v>1.9</v>
          </cell>
          <cell r="AW15">
            <v>2</v>
          </cell>
          <cell r="AX15">
            <v>2</v>
          </cell>
          <cell r="AY15">
            <v>1.9</v>
          </cell>
          <cell r="AZ15">
            <v>1.8</v>
          </cell>
          <cell r="BA15">
            <v>1.3</v>
          </cell>
          <cell r="BB15">
            <v>1.2</v>
          </cell>
          <cell r="BC15">
            <v>1.3</v>
          </cell>
          <cell r="BD15">
            <v>1.5</v>
          </cell>
          <cell r="BE15">
            <v>1.7</v>
          </cell>
          <cell r="BF15">
            <v>1.6</v>
          </cell>
          <cell r="BJ15">
            <v>8.3000000000000007</v>
          </cell>
          <cell r="BK15">
            <v>5.4</v>
          </cell>
          <cell r="BL15">
            <v>4.8</v>
          </cell>
          <cell r="BM15">
            <v>6.9</v>
          </cell>
          <cell r="BN15">
            <v>7.3</v>
          </cell>
          <cell r="BO15">
            <v>7.7</v>
          </cell>
          <cell r="BP15">
            <v>7.1</v>
          </cell>
          <cell r="BQ15">
            <v>6.1</v>
          </cell>
          <cell r="BR15">
            <v>4.5999999999999996</v>
          </cell>
          <cell r="BS15">
            <v>5.4</v>
          </cell>
          <cell r="BT15">
            <v>5.2</v>
          </cell>
          <cell r="BU15">
            <v>4.5999999999999996</v>
          </cell>
          <cell r="DC15">
            <v>2.7</v>
          </cell>
          <cell r="DD15">
            <v>3.3</v>
          </cell>
          <cell r="DE15">
            <v>3.9</v>
          </cell>
          <cell r="DF15">
            <v>2.6</v>
          </cell>
          <cell r="DG15">
            <v>1.3</v>
          </cell>
          <cell r="DH15">
            <v>1</v>
          </cell>
          <cell r="DI15">
            <v>1.4</v>
          </cell>
          <cell r="DJ15">
            <v>1.4</v>
          </cell>
          <cell r="DK15">
            <v>1.3</v>
          </cell>
          <cell r="DL15">
            <v>1.1000000000000001</v>
          </cell>
          <cell r="DM15">
            <v>1</v>
          </cell>
          <cell r="DN15">
            <v>0.9</v>
          </cell>
        </row>
        <row r="16">
          <cell r="I16">
            <v>0.1</v>
          </cell>
          <cell r="J16">
            <v>0.1</v>
          </cell>
          <cell r="K16">
            <v>0.1</v>
          </cell>
          <cell r="L16">
            <v>0.1</v>
          </cell>
          <cell r="M16">
            <v>0.1</v>
          </cell>
          <cell r="N16">
            <v>0.1</v>
          </cell>
          <cell r="O16">
            <v>0.3</v>
          </cell>
          <cell r="P16">
            <v>0.1</v>
          </cell>
          <cell r="Q16">
            <v>0.2</v>
          </cell>
          <cell r="R16">
            <v>0.1</v>
          </cell>
          <cell r="S16">
            <v>0.2</v>
          </cell>
          <cell r="T16">
            <v>0.2</v>
          </cell>
          <cell r="U16">
            <v>0.2</v>
          </cell>
          <cell r="V16">
            <v>0.2</v>
          </cell>
          <cell r="W16">
            <v>0.2</v>
          </cell>
          <cell r="X16">
            <v>0.2</v>
          </cell>
          <cell r="Y16">
            <v>0.2</v>
          </cell>
          <cell r="Z16">
            <v>0.3</v>
          </cell>
          <cell r="AA16">
            <v>0.3</v>
          </cell>
          <cell r="AB16">
            <v>0.8</v>
          </cell>
          <cell r="AC16">
            <v>0.4</v>
          </cell>
          <cell r="AD16">
            <v>0.3</v>
          </cell>
          <cell r="AE16">
            <v>0.2</v>
          </cell>
          <cell r="AF16">
            <v>0.4</v>
          </cell>
          <cell r="AG16">
            <v>0.8</v>
          </cell>
          <cell r="AH16">
            <v>1</v>
          </cell>
          <cell r="AI16">
            <v>1.7</v>
          </cell>
          <cell r="AJ16">
            <v>1</v>
          </cell>
          <cell r="AK16">
            <v>1</v>
          </cell>
          <cell r="AL16">
            <v>0.9</v>
          </cell>
          <cell r="AM16">
            <v>1.3</v>
          </cell>
          <cell r="AN16">
            <v>1.3</v>
          </cell>
          <cell r="AO16">
            <v>1.2</v>
          </cell>
          <cell r="AP16">
            <v>1.3</v>
          </cell>
          <cell r="AQ16">
            <v>1.2</v>
          </cell>
          <cell r="AR16">
            <v>1.6</v>
          </cell>
          <cell r="AS16">
            <v>0.7</v>
          </cell>
          <cell r="AT16">
            <v>1</v>
          </cell>
          <cell r="AU16">
            <v>0.4</v>
          </cell>
          <cell r="AV16">
            <v>0.3</v>
          </cell>
          <cell r="AW16">
            <v>0.4</v>
          </cell>
          <cell r="AX16">
            <v>0.4</v>
          </cell>
          <cell r="AY16">
            <v>0.4</v>
          </cell>
          <cell r="AZ16">
            <v>0.5</v>
          </cell>
          <cell r="BA16">
            <v>0.5</v>
          </cell>
          <cell r="BB16">
            <v>0.6</v>
          </cell>
          <cell r="BC16">
            <v>0.4</v>
          </cell>
          <cell r="BD16">
            <v>0.5</v>
          </cell>
          <cell r="BE16">
            <v>0.5</v>
          </cell>
          <cell r="BF16">
            <v>0.5</v>
          </cell>
          <cell r="BG16">
            <v>0.6</v>
          </cell>
          <cell r="BH16">
            <v>0.6</v>
          </cell>
          <cell r="BI16">
            <v>0.4</v>
          </cell>
          <cell r="BJ16">
            <v>0.6</v>
          </cell>
          <cell r="BK16">
            <v>0.5</v>
          </cell>
          <cell r="BL16">
            <v>0.7</v>
          </cell>
          <cell r="BM16">
            <v>0.7</v>
          </cell>
          <cell r="BN16">
            <v>0.8</v>
          </cell>
          <cell r="BO16">
            <v>0.8</v>
          </cell>
          <cell r="BP16">
            <v>0.7</v>
          </cell>
          <cell r="BQ16">
            <v>1.1000000000000001</v>
          </cell>
          <cell r="BR16">
            <v>0.7</v>
          </cell>
          <cell r="BS16">
            <v>1.2</v>
          </cell>
          <cell r="BT16">
            <v>1</v>
          </cell>
          <cell r="BU16">
            <v>1</v>
          </cell>
          <cell r="BV16">
            <v>1.1000000000000001</v>
          </cell>
          <cell r="BW16">
            <v>0.8</v>
          </cell>
          <cell r="BX16">
            <v>1.1000000000000001</v>
          </cell>
          <cell r="DC16">
            <v>0.5</v>
          </cell>
          <cell r="DD16">
            <v>0.5</v>
          </cell>
          <cell r="DE16">
            <v>0.5</v>
          </cell>
          <cell r="DF16">
            <v>0.7</v>
          </cell>
          <cell r="DG16">
            <v>0.6</v>
          </cell>
          <cell r="DH16">
            <v>0.3</v>
          </cell>
          <cell r="DI16">
            <v>0.4</v>
          </cell>
          <cell r="DJ16">
            <v>0.5</v>
          </cell>
          <cell r="DK16">
            <v>0.4</v>
          </cell>
          <cell r="DL16">
            <v>0.5</v>
          </cell>
          <cell r="DM16">
            <v>0.6</v>
          </cell>
          <cell r="DN16">
            <v>0.7</v>
          </cell>
          <cell r="DO16">
            <v>0.6</v>
          </cell>
          <cell r="DP16">
            <v>0.5</v>
          </cell>
          <cell r="DQ16">
            <v>0.5</v>
          </cell>
        </row>
        <row r="17">
          <cell r="B17">
            <v>0.2</v>
          </cell>
          <cell r="C17">
            <v>0.2</v>
          </cell>
          <cell r="D17">
            <v>0.2</v>
          </cell>
          <cell r="E17">
            <v>0.2</v>
          </cell>
          <cell r="F17">
            <v>0.1</v>
          </cell>
          <cell r="G17">
            <v>0.2</v>
          </cell>
          <cell r="H17">
            <v>0.3</v>
          </cell>
          <cell r="I17">
            <v>0.4</v>
          </cell>
          <cell r="J17">
            <v>0.6</v>
          </cell>
          <cell r="K17">
            <v>0.7</v>
          </cell>
          <cell r="L17">
            <v>0.5</v>
          </cell>
          <cell r="M17">
            <v>0.4</v>
          </cell>
          <cell r="N17">
            <v>0.3</v>
          </cell>
          <cell r="O17">
            <v>0.5</v>
          </cell>
          <cell r="P17">
            <v>0.9</v>
          </cell>
          <cell r="Q17">
            <v>1.9</v>
          </cell>
          <cell r="R17">
            <v>1.9</v>
          </cell>
          <cell r="S17">
            <v>2</v>
          </cell>
          <cell r="T17">
            <v>2.1</v>
          </cell>
          <cell r="U17">
            <v>2.2999999999999998</v>
          </cell>
          <cell r="V17">
            <v>2.2000000000000002</v>
          </cell>
          <cell r="W17">
            <v>2.1</v>
          </cell>
          <cell r="X17">
            <v>2.1</v>
          </cell>
          <cell r="Y17">
            <v>1.9</v>
          </cell>
          <cell r="Z17">
            <v>2.8</v>
          </cell>
          <cell r="AA17">
            <v>3</v>
          </cell>
          <cell r="AB17">
            <v>2.7</v>
          </cell>
          <cell r="AC17">
            <v>2.2999999999999998</v>
          </cell>
          <cell r="AD17">
            <v>1.8</v>
          </cell>
          <cell r="AE17">
            <v>1.9</v>
          </cell>
          <cell r="AF17">
            <v>1.3</v>
          </cell>
          <cell r="AG17">
            <v>2.2000000000000002</v>
          </cell>
          <cell r="AH17">
            <v>2</v>
          </cell>
          <cell r="AI17">
            <v>1.1000000000000001</v>
          </cell>
          <cell r="AJ17">
            <v>0.9</v>
          </cell>
          <cell r="AK17">
            <v>2.9</v>
          </cell>
          <cell r="AL17">
            <v>3.3</v>
          </cell>
          <cell r="AM17">
            <v>5</v>
          </cell>
          <cell r="AN17">
            <v>5.3</v>
          </cell>
          <cell r="AO17">
            <v>3.8</v>
          </cell>
          <cell r="AP17">
            <v>2</v>
          </cell>
          <cell r="AQ17">
            <v>2.1</v>
          </cell>
          <cell r="AR17">
            <v>5.4</v>
          </cell>
          <cell r="AS17">
            <v>3</v>
          </cell>
          <cell r="AT17">
            <v>3.1</v>
          </cell>
          <cell r="AU17">
            <v>1.6</v>
          </cell>
          <cell r="AV17">
            <v>1.9</v>
          </cell>
          <cell r="AW17">
            <v>1.9</v>
          </cell>
          <cell r="AX17">
            <v>1.6</v>
          </cell>
          <cell r="AY17">
            <v>1.3</v>
          </cell>
          <cell r="AZ17">
            <v>1.3</v>
          </cell>
          <cell r="BA17">
            <v>1.6</v>
          </cell>
          <cell r="BB17">
            <v>2.1</v>
          </cell>
          <cell r="BC17">
            <v>2.6</v>
          </cell>
          <cell r="BD17">
            <v>3.1</v>
          </cell>
          <cell r="BE17">
            <v>2.9</v>
          </cell>
          <cell r="BF17">
            <v>2.2000000000000002</v>
          </cell>
          <cell r="BG17">
            <v>1.4</v>
          </cell>
          <cell r="BH17">
            <v>1.1000000000000001</v>
          </cell>
          <cell r="BI17">
            <v>1.2</v>
          </cell>
          <cell r="BJ17">
            <v>3.8</v>
          </cell>
          <cell r="BK17">
            <v>3.2</v>
          </cell>
          <cell r="BL17">
            <v>3</v>
          </cell>
          <cell r="BM17">
            <v>3.1</v>
          </cell>
          <cell r="BN17">
            <v>3.5</v>
          </cell>
          <cell r="BO17">
            <v>3.8</v>
          </cell>
          <cell r="BP17">
            <v>3.2</v>
          </cell>
          <cell r="BQ17">
            <v>2.9</v>
          </cell>
          <cell r="BR17">
            <v>2.2999999999999998</v>
          </cell>
          <cell r="BS17">
            <v>2.4</v>
          </cell>
          <cell r="BT17">
            <v>2.6</v>
          </cell>
          <cell r="BU17">
            <v>4.4000000000000004</v>
          </cell>
          <cell r="BV17">
            <v>6.2</v>
          </cell>
          <cell r="BW17">
            <v>6.3</v>
          </cell>
          <cell r="BX17">
            <v>6.1</v>
          </cell>
          <cell r="DC17">
            <v>2.1</v>
          </cell>
          <cell r="DD17">
            <v>2.1</v>
          </cell>
          <cell r="DE17">
            <v>1.7</v>
          </cell>
          <cell r="DF17">
            <v>1.1000000000000001</v>
          </cell>
          <cell r="DG17">
            <v>0.9</v>
          </cell>
          <cell r="DH17">
            <v>1.8</v>
          </cell>
          <cell r="DI17">
            <v>2.6</v>
          </cell>
          <cell r="DJ17">
            <v>2.2999999999999998</v>
          </cell>
          <cell r="DK17">
            <v>1.9</v>
          </cell>
          <cell r="DL17">
            <v>2</v>
          </cell>
          <cell r="DM17">
            <v>1.9</v>
          </cell>
          <cell r="DN17">
            <v>1.1000000000000001</v>
          </cell>
          <cell r="DO17">
            <v>0.6</v>
          </cell>
          <cell r="DP17">
            <v>0.5</v>
          </cell>
          <cell r="DQ17">
            <v>0.8</v>
          </cell>
        </row>
        <row r="18">
          <cell r="AF18">
            <v>13.6</v>
          </cell>
          <cell r="AG18">
            <v>12.9</v>
          </cell>
          <cell r="AH18">
            <v>11.8</v>
          </cell>
          <cell r="AI18">
            <v>11.8</v>
          </cell>
          <cell r="AJ18">
            <v>12.7</v>
          </cell>
          <cell r="AK18">
            <v>9.6</v>
          </cell>
          <cell r="AL18">
            <v>8.8000000000000007</v>
          </cell>
          <cell r="AM18">
            <v>7.6</v>
          </cell>
          <cell r="AN18">
            <v>8.1999999999999993</v>
          </cell>
          <cell r="AO18">
            <v>9.1</v>
          </cell>
          <cell r="AP18">
            <v>9.4</v>
          </cell>
          <cell r="AQ18">
            <v>9.1</v>
          </cell>
          <cell r="AR18">
            <v>8</v>
          </cell>
          <cell r="AS18">
            <v>7.2</v>
          </cell>
          <cell r="AT18">
            <v>9.6</v>
          </cell>
          <cell r="AU18">
            <v>1.2</v>
          </cell>
          <cell r="AV18">
            <v>1.1000000000000001</v>
          </cell>
          <cell r="AW18">
            <v>1.3</v>
          </cell>
          <cell r="AX18">
            <v>1.2</v>
          </cell>
          <cell r="AY18">
            <v>1.2</v>
          </cell>
          <cell r="AZ18">
            <v>1.2</v>
          </cell>
          <cell r="BA18">
            <v>1.1000000000000001</v>
          </cell>
          <cell r="BB18">
            <v>1.2</v>
          </cell>
          <cell r="BC18">
            <v>1</v>
          </cell>
          <cell r="BD18">
            <v>1.2</v>
          </cell>
          <cell r="BE18">
            <v>0.9</v>
          </cell>
          <cell r="BF18">
            <v>1.1000000000000001</v>
          </cell>
          <cell r="BG18">
            <v>1.2</v>
          </cell>
          <cell r="BH18">
            <v>1</v>
          </cell>
          <cell r="BI18">
            <v>0.8</v>
          </cell>
          <cell r="BJ18">
            <v>1.5</v>
          </cell>
          <cell r="BK18">
            <v>1.5</v>
          </cell>
          <cell r="BL18">
            <v>1.2</v>
          </cell>
          <cell r="BM18">
            <v>1.6</v>
          </cell>
          <cell r="BN18">
            <v>1.4</v>
          </cell>
          <cell r="BO18">
            <v>1.4</v>
          </cell>
          <cell r="BP18">
            <v>1.4</v>
          </cell>
          <cell r="BQ18">
            <v>1.3</v>
          </cell>
          <cell r="BR18">
            <v>1.2</v>
          </cell>
          <cell r="BS18">
            <v>1</v>
          </cell>
          <cell r="BT18">
            <v>1</v>
          </cell>
          <cell r="BU18">
            <v>1.3</v>
          </cell>
          <cell r="BV18">
            <v>1.5</v>
          </cell>
          <cell r="BW18">
            <v>1.4</v>
          </cell>
          <cell r="BX18">
            <v>1.3</v>
          </cell>
          <cell r="DC18">
            <v>0.8</v>
          </cell>
          <cell r="DD18">
            <v>0.8</v>
          </cell>
          <cell r="DE18">
            <v>0.7</v>
          </cell>
          <cell r="DF18">
            <v>0.6</v>
          </cell>
          <cell r="DG18">
            <v>0.6</v>
          </cell>
          <cell r="DH18">
            <v>0.8</v>
          </cell>
          <cell r="DI18">
            <v>0.9</v>
          </cell>
          <cell r="DJ18">
            <v>0.8</v>
          </cell>
          <cell r="DK18">
            <v>1</v>
          </cell>
          <cell r="DL18">
            <v>0.8</v>
          </cell>
          <cell r="DM18">
            <v>0.8</v>
          </cell>
          <cell r="DN18">
            <v>0.7</v>
          </cell>
          <cell r="DO18">
            <v>0.6</v>
          </cell>
          <cell r="DP18">
            <v>0.6</v>
          </cell>
          <cell r="DQ18">
            <v>0.5</v>
          </cell>
        </row>
        <row r="19">
          <cell r="N19">
            <v>0.2</v>
          </cell>
          <cell r="O19">
            <v>0.4</v>
          </cell>
          <cell r="AF19">
            <v>8.6</v>
          </cell>
          <cell r="AG19">
            <v>6.2</v>
          </cell>
          <cell r="AH19">
            <v>7.3</v>
          </cell>
          <cell r="AI19">
            <v>7.3</v>
          </cell>
          <cell r="AJ19">
            <v>8.6999999999999993</v>
          </cell>
          <cell r="AK19">
            <v>8.1</v>
          </cell>
          <cell r="AL19">
            <v>6.9</v>
          </cell>
          <cell r="AM19">
            <v>6.6</v>
          </cell>
          <cell r="AN19">
            <v>6.1</v>
          </cell>
          <cell r="AO19">
            <v>5.5</v>
          </cell>
          <cell r="AP19">
            <v>5.4</v>
          </cell>
          <cell r="AQ19">
            <v>5.5</v>
          </cell>
          <cell r="AR19">
            <v>2</v>
          </cell>
          <cell r="AS19">
            <v>3.1</v>
          </cell>
          <cell r="AU19">
            <v>4.3</v>
          </cell>
          <cell r="AV19">
            <v>3.1</v>
          </cell>
          <cell r="AW19">
            <v>2.5</v>
          </cell>
          <cell r="AX19">
            <v>2.4</v>
          </cell>
          <cell r="AY19">
            <v>2</v>
          </cell>
          <cell r="AZ19">
            <v>1.9</v>
          </cell>
          <cell r="BA19">
            <v>2</v>
          </cell>
          <cell r="BB19">
            <v>1.9</v>
          </cell>
          <cell r="BC19">
            <v>1.4</v>
          </cell>
          <cell r="BD19">
            <v>1.4</v>
          </cell>
          <cell r="BE19">
            <v>1.7</v>
          </cell>
          <cell r="BF19">
            <v>1.9</v>
          </cell>
          <cell r="BG19">
            <v>1.5</v>
          </cell>
          <cell r="BH19">
            <v>2.2000000000000002</v>
          </cell>
          <cell r="BJ19">
            <v>2.1</v>
          </cell>
          <cell r="BK19">
            <v>1.5</v>
          </cell>
          <cell r="BL19">
            <v>1.5</v>
          </cell>
          <cell r="BM19">
            <v>1.7</v>
          </cell>
          <cell r="BN19">
            <v>1.8</v>
          </cell>
          <cell r="BO19">
            <v>1.3</v>
          </cell>
          <cell r="BP19">
            <v>1.6</v>
          </cell>
          <cell r="BQ19">
            <v>1.5</v>
          </cell>
          <cell r="BR19">
            <v>1.1000000000000001</v>
          </cell>
          <cell r="BS19">
            <v>1.5</v>
          </cell>
          <cell r="BT19">
            <v>1.9</v>
          </cell>
          <cell r="BU19">
            <v>1.5</v>
          </cell>
          <cell r="BV19">
            <v>0.9</v>
          </cell>
          <cell r="BW19">
            <v>1.2</v>
          </cell>
          <cell r="DC19">
            <v>1.3</v>
          </cell>
          <cell r="DD19">
            <v>1.3</v>
          </cell>
          <cell r="DE19">
            <v>1.3</v>
          </cell>
          <cell r="DF19">
            <v>1.4</v>
          </cell>
          <cell r="DG19">
            <v>1.4</v>
          </cell>
          <cell r="DH19">
            <v>1.5</v>
          </cell>
          <cell r="DI19">
            <v>1.6</v>
          </cell>
          <cell r="DJ19">
            <v>1.3</v>
          </cell>
          <cell r="DK19">
            <v>1.2</v>
          </cell>
          <cell r="DL19">
            <v>1.7</v>
          </cell>
          <cell r="DM19">
            <v>1.9</v>
          </cell>
          <cell r="DN19">
            <v>1.6</v>
          </cell>
          <cell r="DO19">
            <v>1.6</v>
          </cell>
          <cell r="DP19">
            <v>1.8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urrent gdp (2)"/>
      <sheetName val="Invest ME (2)"/>
      <sheetName val="2a (2)"/>
      <sheetName val="personnel charts"/>
      <sheetName val="List"/>
      <sheetName val="Chart1"/>
      <sheetName val="Chart2"/>
      <sheetName val="Chart3"/>
      <sheetName val="Chart4"/>
      <sheetName val="Chart5"/>
      <sheetName val="Chart6"/>
      <sheetName val="Chart8"/>
      <sheetName val="Chart7"/>
      <sheetName val="Chart9"/>
      <sheetName val="Chart19"/>
      <sheetName val="Chart20"/>
      <sheetName val="1a"/>
      <sheetName val="1b"/>
      <sheetName val="1c"/>
      <sheetName val="2a"/>
      <sheetName val="2b"/>
      <sheetName val="2c"/>
      <sheetName val="3a"/>
      <sheetName val="3b"/>
      <sheetName val="3c"/>
      <sheetName val="4"/>
      <sheetName val="5a"/>
      <sheetName val="5bcd"/>
      <sheetName val="6-9"/>
      <sheetName val="10a"/>
      <sheetName val="10b"/>
      <sheetName val="10c"/>
      <sheetName val="11"/>
      <sheetName val="12"/>
      <sheetName val="13"/>
      <sheetName val="14"/>
      <sheetName val="15a"/>
      <sheetName val="15b"/>
      <sheetName val="15c"/>
      <sheetName val="15d"/>
      <sheetName val="15e"/>
      <sheetName val="15g"/>
      <sheetName val="15f"/>
      <sheetName val="16"/>
      <sheetName val="17a"/>
      <sheetName val="17b"/>
      <sheetName val="18a"/>
      <sheetName val="18b"/>
      <sheetName val="18c"/>
      <sheetName val="18d"/>
      <sheetName val="18e"/>
      <sheetName val="19a"/>
      <sheetName val="19b"/>
      <sheetName val="19c"/>
      <sheetName val="19d"/>
      <sheetName val="19e"/>
      <sheetName val="19f"/>
      <sheetName val="19g"/>
      <sheetName val="19h"/>
      <sheetName val="20"/>
      <sheetName val="21"/>
      <sheetName val="22"/>
      <sheetName val="23a"/>
      <sheetName val="23b"/>
      <sheetName val="tables End here"/>
      <sheetName val="emp_shares"/>
      <sheetName val="R&amp;D personnel"/>
      <sheetName val="LP_2000"/>
      <sheetName val="employment_total"/>
      <sheetName val="#R&amp;D performers"/>
      <sheetName val="employment_industry"/>
      <sheetName val="6"/>
      <sheetName val="7"/>
      <sheetName val="8"/>
      <sheetName val="9"/>
      <sheetName val="Sheet2"/>
      <sheetName val="current gdp"/>
      <sheetName val="Sheet11"/>
      <sheetName val="current gdp (3)"/>
      <sheetName val="Employment"/>
      <sheetName val="Real M&amp;E Capital Stock"/>
      <sheetName val="M&amp;E Stock"/>
      <sheetName val="Real Capital Stoc"/>
      <sheetName val="Capital Stock"/>
      <sheetName val="M&amp;E Share"/>
      <sheetName val="Invest ME"/>
      <sheetName val="M&amp;E"/>
      <sheetName val="10a (2)"/>
      <sheetName val="Sheet1"/>
      <sheetName val="Sheet6"/>
      <sheetName val="18a_99"/>
      <sheetName val="18b_99"/>
      <sheetName val="schematic"/>
      <sheetName val="box"/>
      <sheetName val="notes"/>
      <sheetName val="MFP"/>
      <sheetName val="MFPnaics"/>
      <sheetName val="Labour"/>
      <sheetName val="Chart list"/>
      <sheetName val="c7"/>
      <sheetName val="c8"/>
      <sheetName val="c9"/>
      <sheetName val="c10"/>
      <sheetName val="c11"/>
      <sheetName val="c12"/>
      <sheetName val="c13"/>
      <sheetName val="OECDinten"/>
      <sheetName val="AVGcharts"/>
      <sheetName val="UGcharts"/>
      <sheetName val="HScharts"/>
      <sheetName val="post charts"/>
      <sheetName val="new M&amp;E"/>
      <sheetName val="innovchart"/>
      <sheetName val="LPchart"/>
      <sheetName val="MFP char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7">
          <cell r="P7">
            <v>957</v>
          </cell>
        </row>
      </sheetData>
      <sheetData sheetId="67" refreshError="1"/>
      <sheetData sheetId="68" refreshError="1"/>
      <sheetData sheetId="69" refreshError="1"/>
      <sheetData sheetId="70">
        <row r="6">
          <cell r="B6">
            <v>409001.22311646148</v>
          </cell>
        </row>
      </sheetData>
      <sheetData sheetId="71" refreshError="1"/>
      <sheetData sheetId="72" refreshError="1"/>
      <sheetData sheetId="73" refreshError="1"/>
      <sheetData sheetId="74" refreshError="1"/>
      <sheetData sheetId="75" refreshError="1"/>
      <sheetData sheetId="76" refreshError="1"/>
      <sheetData sheetId="77">
        <row r="1">
          <cell r="B1" t="str">
            <v>Petroleum and Coal Products</v>
          </cell>
          <cell r="C1" t="str">
            <v>Pipeline Transport</v>
          </cell>
          <cell r="D1" t="str">
            <v>Electric Power</v>
          </cell>
          <cell r="E1" t="str">
            <v>Oil and Gas Extraction</v>
          </cell>
          <cell r="F1" t="str">
            <v>Mining</v>
          </cell>
          <cell r="G1" t="str">
            <v>Primary Metal</v>
          </cell>
          <cell r="H1" t="str">
            <v>Paper Products</v>
          </cell>
          <cell r="I1" t="str">
            <v>Natural Gas Distribution</v>
          </cell>
          <cell r="J1" t="str">
            <v>Support Activities Related to Oil and Gas and Mining</v>
          </cell>
          <cell r="K1" t="str">
            <v>Non-Metallic Mineral Products</v>
          </cell>
          <cell r="L1" t="str">
            <v>Wood Products</v>
          </cell>
          <cell r="M1" t="str">
            <v>All Industries</v>
          </cell>
          <cell r="N1" t="str">
            <v>Logging and Forestry</v>
          </cell>
          <cell r="O1" t="str">
            <v>Fabricated Metal</v>
          </cell>
        </row>
        <row r="23">
          <cell r="B23">
            <v>492428.57142857148</v>
          </cell>
          <cell r="C23">
            <v>358492.30769230769</v>
          </cell>
          <cell r="D23">
            <v>306085.4922279793</v>
          </cell>
          <cell r="E23">
            <v>282526.48648648645</v>
          </cell>
          <cell r="F23">
            <v>149627.57527733757</v>
          </cell>
          <cell r="G23">
            <v>113301.51515151515</v>
          </cell>
          <cell r="H23">
            <v>92101.90217391304</v>
          </cell>
          <cell r="I23">
            <v>80832.258064516136</v>
          </cell>
          <cell r="J23">
            <v>67097.689075630245</v>
          </cell>
          <cell r="K23">
            <v>57168.859649122809</v>
          </cell>
          <cell r="L23">
            <v>37448.522829006266</v>
          </cell>
          <cell r="M23">
            <v>25826.183909394989</v>
          </cell>
          <cell r="N23">
            <v>22958.990536277601</v>
          </cell>
          <cell r="O23">
            <v>20751.333333333332</v>
          </cell>
        </row>
      </sheetData>
      <sheetData sheetId="78" refreshError="1"/>
      <sheetData sheetId="79">
        <row r="3">
          <cell r="B3">
            <v>12333</v>
          </cell>
          <cell r="C3">
            <v>53.3</v>
          </cell>
          <cell r="D3">
            <v>48.4</v>
          </cell>
          <cell r="E3">
            <v>93.2</v>
          </cell>
          <cell r="F3">
            <v>34.1</v>
          </cell>
          <cell r="G3">
            <v>89.7</v>
          </cell>
          <cell r="H3">
            <v>17.600000000000001</v>
          </cell>
          <cell r="I3">
            <v>120.4</v>
          </cell>
          <cell r="J3">
            <v>123.3</v>
          </cell>
          <cell r="K3">
            <v>24.1</v>
          </cell>
          <cell r="L3">
            <v>61</v>
          </cell>
          <cell r="M3">
            <v>121.8</v>
          </cell>
          <cell r="N3">
            <v>162.1</v>
          </cell>
          <cell r="O3">
            <v>5.3</v>
          </cell>
          <cell r="P3">
            <v>472.20000000000005</v>
          </cell>
          <cell r="Q3">
            <v>297</v>
          </cell>
          <cell r="R3">
            <v>185.1</v>
          </cell>
          <cell r="S3">
            <v>954.3</v>
          </cell>
        </row>
        <row r="4">
          <cell r="B4">
            <v>12709.6</v>
          </cell>
          <cell r="C4">
            <v>58.7</v>
          </cell>
          <cell r="D4">
            <v>48.5</v>
          </cell>
          <cell r="E4">
            <v>98.4</v>
          </cell>
          <cell r="F4">
            <v>38.6</v>
          </cell>
          <cell r="G4">
            <v>101.9</v>
          </cell>
          <cell r="H4">
            <v>15.1</v>
          </cell>
          <cell r="I4">
            <v>126.1</v>
          </cell>
          <cell r="J4">
            <v>132.19999999999999</v>
          </cell>
          <cell r="K4">
            <v>24.8</v>
          </cell>
          <cell r="L4">
            <v>59.3</v>
          </cell>
          <cell r="M4">
            <v>139.9</v>
          </cell>
          <cell r="N4">
            <v>158.4</v>
          </cell>
          <cell r="O4">
            <v>5.7</v>
          </cell>
          <cell r="P4">
            <v>494.6</v>
          </cell>
          <cell r="Q4">
            <v>317</v>
          </cell>
          <cell r="R4">
            <v>195.99999999999997</v>
          </cell>
          <cell r="S4">
            <v>1007.5999999999999</v>
          </cell>
        </row>
        <row r="5">
          <cell r="B5">
            <v>12996.2</v>
          </cell>
          <cell r="C5">
            <v>56.1</v>
          </cell>
          <cell r="D5">
            <v>43.9</v>
          </cell>
          <cell r="E5">
            <v>104.3</v>
          </cell>
          <cell r="F5">
            <v>39.4</v>
          </cell>
          <cell r="G5">
            <v>109.1</v>
          </cell>
          <cell r="H5">
            <v>18.100000000000001</v>
          </cell>
          <cell r="I5">
            <v>128.4</v>
          </cell>
          <cell r="J5">
            <v>144.5</v>
          </cell>
          <cell r="K5">
            <v>28.9</v>
          </cell>
          <cell r="L5">
            <v>56.6</v>
          </cell>
          <cell r="M5">
            <v>136.4</v>
          </cell>
          <cell r="N5">
            <v>154.4</v>
          </cell>
          <cell r="O5">
            <v>5.6</v>
          </cell>
          <cell r="P5">
            <v>491.1</v>
          </cell>
          <cell r="Q5">
            <v>329</v>
          </cell>
          <cell r="R5">
            <v>205.59999999999997</v>
          </cell>
          <cell r="S5">
            <v>1025.7</v>
          </cell>
        </row>
        <row r="6">
          <cell r="B6">
            <v>13086.4</v>
          </cell>
          <cell r="C6">
            <v>53.2</v>
          </cell>
          <cell r="D6">
            <v>47.1</v>
          </cell>
          <cell r="E6">
            <v>97.5</v>
          </cell>
          <cell r="F6">
            <v>37.1</v>
          </cell>
          <cell r="G6">
            <v>116</v>
          </cell>
          <cell r="H6">
            <v>17.2</v>
          </cell>
          <cell r="I6">
            <v>123.1</v>
          </cell>
          <cell r="J6">
            <v>140.1</v>
          </cell>
          <cell r="K6">
            <v>25.3</v>
          </cell>
          <cell r="L6">
            <v>62.2</v>
          </cell>
          <cell r="M6">
            <v>134.6</v>
          </cell>
          <cell r="N6">
            <v>156.19999999999999</v>
          </cell>
          <cell r="O6">
            <v>7.2</v>
          </cell>
          <cell r="P6">
            <v>487.59999999999997</v>
          </cell>
          <cell r="Q6">
            <v>316.39999999999998</v>
          </cell>
          <cell r="R6">
            <v>212.79999999999998</v>
          </cell>
          <cell r="S6">
            <v>1016.8</v>
          </cell>
        </row>
        <row r="7">
          <cell r="B7">
            <v>12857.4</v>
          </cell>
          <cell r="C7">
            <v>50.9</v>
          </cell>
          <cell r="D7">
            <v>50.7</v>
          </cell>
          <cell r="E7">
            <v>92.7</v>
          </cell>
          <cell r="F7">
            <v>34.299999999999997</v>
          </cell>
          <cell r="G7">
            <v>117.8</v>
          </cell>
          <cell r="H7">
            <v>18.7</v>
          </cell>
          <cell r="I7">
            <v>108.6</v>
          </cell>
          <cell r="J7">
            <v>128</v>
          </cell>
          <cell r="K7">
            <v>19.399999999999999</v>
          </cell>
          <cell r="L7">
            <v>56.9</v>
          </cell>
          <cell r="M7">
            <v>127.5</v>
          </cell>
          <cell r="N7">
            <v>132.69999999999999</v>
          </cell>
          <cell r="O7">
            <v>8</v>
          </cell>
          <cell r="P7">
            <v>444.09999999999997</v>
          </cell>
          <cell r="Q7">
            <v>287.5</v>
          </cell>
          <cell r="R7">
            <v>214.59999999999997</v>
          </cell>
          <cell r="S7">
            <v>946.2</v>
          </cell>
        </row>
        <row r="8">
          <cell r="B8">
            <v>12730.9</v>
          </cell>
          <cell r="C8">
            <v>51.4</v>
          </cell>
          <cell r="D8">
            <v>50.5</v>
          </cell>
          <cell r="E8">
            <v>78.3</v>
          </cell>
          <cell r="F8">
            <v>37</v>
          </cell>
          <cell r="G8">
            <v>111.2</v>
          </cell>
          <cell r="H8">
            <v>22.7</v>
          </cell>
          <cell r="I8">
            <v>109.4</v>
          </cell>
          <cell r="J8">
            <v>116.2</v>
          </cell>
          <cell r="K8">
            <v>13.7</v>
          </cell>
          <cell r="L8">
            <v>50.9</v>
          </cell>
          <cell r="M8">
            <v>102.6</v>
          </cell>
          <cell r="N8">
            <v>124.3</v>
          </cell>
          <cell r="O8">
            <v>6.9</v>
          </cell>
          <cell r="P8">
            <v>393.09999999999997</v>
          </cell>
          <cell r="Q8">
            <v>277</v>
          </cell>
          <cell r="R8">
            <v>205</v>
          </cell>
          <cell r="S8">
            <v>875.1</v>
          </cell>
        </row>
        <row r="9">
          <cell r="B9">
            <v>12792.7</v>
          </cell>
          <cell r="C9">
            <v>52.8</v>
          </cell>
          <cell r="D9">
            <v>49.3</v>
          </cell>
          <cell r="E9">
            <v>67.900000000000006</v>
          </cell>
          <cell r="F9">
            <v>40.5</v>
          </cell>
          <cell r="G9">
            <v>112.6</v>
          </cell>
          <cell r="H9">
            <v>18.5</v>
          </cell>
          <cell r="I9">
            <v>117</v>
          </cell>
          <cell r="J9">
            <v>121.3</v>
          </cell>
          <cell r="K9">
            <v>16.2</v>
          </cell>
          <cell r="L9">
            <v>41.8</v>
          </cell>
          <cell r="M9">
            <v>103.7</v>
          </cell>
          <cell r="N9">
            <v>116.1</v>
          </cell>
          <cell r="O9">
            <v>6</v>
          </cell>
          <cell r="P9">
            <v>370</v>
          </cell>
          <cell r="Q9">
            <v>291.10000000000002</v>
          </cell>
          <cell r="R9">
            <v>202.6</v>
          </cell>
          <cell r="S9">
            <v>863.7</v>
          </cell>
        </row>
        <row r="10">
          <cell r="B10">
            <v>13058.7</v>
          </cell>
          <cell r="C10">
            <v>62.9</v>
          </cell>
          <cell r="D10">
            <v>50.9</v>
          </cell>
          <cell r="E10">
            <v>69.400000000000006</v>
          </cell>
          <cell r="F10">
            <v>38.4</v>
          </cell>
          <cell r="G10">
            <v>98.7</v>
          </cell>
          <cell r="H10">
            <v>20.8</v>
          </cell>
          <cell r="I10">
            <v>126.8</v>
          </cell>
          <cell r="J10">
            <v>124.2</v>
          </cell>
          <cell r="K10">
            <v>16.5</v>
          </cell>
          <cell r="L10">
            <v>51.3</v>
          </cell>
          <cell r="M10">
            <v>98.1</v>
          </cell>
          <cell r="N10">
            <v>122.2</v>
          </cell>
          <cell r="O10">
            <v>6.2</v>
          </cell>
          <cell r="P10">
            <v>379.40000000000003</v>
          </cell>
          <cell r="Q10">
            <v>313.89999999999998</v>
          </cell>
          <cell r="R10">
            <v>193.10000000000002</v>
          </cell>
          <cell r="S10">
            <v>886.40000000000009</v>
          </cell>
        </row>
        <row r="11">
          <cell r="B11">
            <v>13295.4</v>
          </cell>
          <cell r="C11">
            <v>71.5</v>
          </cell>
          <cell r="D11">
            <v>53.9</v>
          </cell>
          <cell r="E11">
            <v>74.5</v>
          </cell>
          <cell r="F11">
            <v>38.700000000000003</v>
          </cell>
          <cell r="G11">
            <v>96.5</v>
          </cell>
          <cell r="H11">
            <v>20.9</v>
          </cell>
          <cell r="I11">
            <v>131.80000000000001</v>
          </cell>
          <cell r="J11">
            <v>121.4</v>
          </cell>
          <cell r="K11">
            <v>17.8</v>
          </cell>
          <cell r="L11">
            <v>53.1</v>
          </cell>
          <cell r="M11">
            <v>109.7</v>
          </cell>
          <cell r="N11">
            <v>136.5</v>
          </cell>
          <cell r="O11">
            <v>5.4</v>
          </cell>
          <cell r="P11">
            <v>412.5</v>
          </cell>
          <cell r="Q11">
            <v>324.70000000000005</v>
          </cell>
          <cell r="R11">
            <v>194.5</v>
          </cell>
          <cell r="S11">
            <v>931.7</v>
          </cell>
        </row>
        <row r="12">
          <cell r="B12">
            <v>13420.1</v>
          </cell>
          <cell r="C12">
            <v>63.4</v>
          </cell>
          <cell r="D12">
            <v>57.8</v>
          </cell>
          <cell r="E12">
            <v>69.099999999999994</v>
          </cell>
          <cell r="F12">
            <v>46.3</v>
          </cell>
          <cell r="G12">
            <v>95.1</v>
          </cell>
          <cell r="H12">
            <v>19.2</v>
          </cell>
          <cell r="I12">
            <v>136.1</v>
          </cell>
          <cell r="J12">
            <v>117.9</v>
          </cell>
          <cell r="K12">
            <v>18.3</v>
          </cell>
          <cell r="L12">
            <v>48.9</v>
          </cell>
          <cell r="M12">
            <v>112.6</v>
          </cell>
          <cell r="N12">
            <v>125.8</v>
          </cell>
          <cell r="O12">
            <v>6.7</v>
          </cell>
          <cell r="P12">
            <v>402.7</v>
          </cell>
          <cell r="Q12">
            <v>317.39999999999998</v>
          </cell>
          <cell r="R12">
            <v>197.09999999999997</v>
          </cell>
          <cell r="S12">
            <v>917.19999999999982</v>
          </cell>
        </row>
        <row r="13">
          <cell r="B13">
            <v>13708.2</v>
          </cell>
          <cell r="C13">
            <v>58.5</v>
          </cell>
          <cell r="D13">
            <v>55.4</v>
          </cell>
          <cell r="E13">
            <v>69.3</v>
          </cell>
          <cell r="F13">
            <v>52.8</v>
          </cell>
          <cell r="G13">
            <v>89.6</v>
          </cell>
          <cell r="H13">
            <v>20.6</v>
          </cell>
          <cell r="I13">
            <v>139.6</v>
          </cell>
          <cell r="J13">
            <v>116</v>
          </cell>
          <cell r="K13">
            <v>21.1</v>
          </cell>
          <cell r="L13">
            <v>52.3</v>
          </cell>
          <cell r="M13">
            <v>109.2</v>
          </cell>
          <cell r="N13">
            <v>145.69999999999999</v>
          </cell>
          <cell r="O13">
            <v>7</v>
          </cell>
          <cell r="P13">
            <v>429.29999999999995</v>
          </cell>
          <cell r="Q13">
            <v>314.10000000000002</v>
          </cell>
          <cell r="R13">
            <v>193.7</v>
          </cell>
          <cell r="S13">
            <v>937.10000000000014</v>
          </cell>
        </row>
        <row r="14">
          <cell r="B14">
            <v>14047</v>
          </cell>
          <cell r="C14">
            <v>60.2</v>
          </cell>
          <cell r="D14">
            <v>56.3</v>
          </cell>
          <cell r="E14">
            <v>67.8</v>
          </cell>
          <cell r="F14">
            <v>50.1</v>
          </cell>
          <cell r="G14">
            <v>89.1</v>
          </cell>
          <cell r="H14">
            <v>19.3</v>
          </cell>
          <cell r="I14">
            <v>148.4</v>
          </cell>
          <cell r="J14">
            <v>121.8</v>
          </cell>
          <cell r="K14">
            <v>18.600000000000001</v>
          </cell>
          <cell r="L14">
            <v>50.5</v>
          </cell>
          <cell r="M14">
            <v>107</v>
          </cell>
          <cell r="N14">
            <v>159.6</v>
          </cell>
          <cell r="O14">
            <v>4.9000000000000004</v>
          </cell>
          <cell r="P14">
            <v>435</v>
          </cell>
          <cell r="Q14">
            <v>330.40000000000003</v>
          </cell>
          <cell r="R14">
            <v>188.20000000000002</v>
          </cell>
          <cell r="S14">
            <v>953.6</v>
          </cell>
        </row>
        <row r="15">
          <cell r="B15">
            <v>14402</v>
          </cell>
          <cell r="C15">
            <v>58.9</v>
          </cell>
          <cell r="D15">
            <v>45.2</v>
          </cell>
          <cell r="E15">
            <v>62.5</v>
          </cell>
          <cell r="F15">
            <v>45.1</v>
          </cell>
          <cell r="G15">
            <v>87</v>
          </cell>
          <cell r="H15">
            <v>19</v>
          </cell>
          <cell r="I15">
            <v>153.4</v>
          </cell>
          <cell r="J15">
            <v>116.8</v>
          </cell>
          <cell r="K15">
            <v>16.7</v>
          </cell>
          <cell r="L15">
            <v>56.4</v>
          </cell>
          <cell r="M15">
            <v>103.9</v>
          </cell>
          <cell r="N15">
            <v>159.19999999999999</v>
          </cell>
          <cell r="O15">
            <v>5.4</v>
          </cell>
          <cell r="P15">
            <v>427.09999999999997</v>
          </cell>
          <cell r="Q15">
            <v>329.1</v>
          </cell>
          <cell r="R15">
            <v>173.3</v>
          </cell>
          <cell r="S15">
            <v>929.49999999999989</v>
          </cell>
        </row>
        <row r="16">
          <cell r="B16">
            <v>14760.1</v>
          </cell>
          <cell r="C16">
            <v>56.5</v>
          </cell>
          <cell r="D16">
            <v>45.7</v>
          </cell>
          <cell r="E16">
            <v>62.7</v>
          </cell>
          <cell r="F16">
            <v>48.7</v>
          </cell>
          <cell r="G16">
            <v>86.5</v>
          </cell>
          <cell r="H16">
            <v>17.399999999999999</v>
          </cell>
          <cell r="I16">
            <v>164.8</v>
          </cell>
          <cell r="J16">
            <v>115.3</v>
          </cell>
          <cell r="K16">
            <v>19.2</v>
          </cell>
          <cell r="L16">
            <v>56.5</v>
          </cell>
          <cell r="M16">
            <v>107.5</v>
          </cell>
          <cell r="N16">
            <v>171</v>
          </cell>
          <cell r="O16">
            <v>6.6</v>
          </cell>
          <cell r="P16">
            <v>446.4</v>
          </cell>
          <cell r="Q16">
            <v>336.6</v>
          </cell>
          <cell r="R16">
            <v>175.4</v>
          </cell>
          <cell r="S16">
            <v>958.40000000000009</v>
          </cell>
        </row>
        <row r="17">
          <cell r="B17">
            <v>14940.9</v>
          </cell>
          <cell r="C17">
            <v>51.5</v>
          </cell>
          <cell r="D17">
            <v>56.4</v>
          </cell>
          <cell r="E17">
            <v>56</v>
          </cell>
          <cell r="F17">
            <v>63.4</v>
          </cell>
          <cell r="G17">
            <v>92.5</v>
          </cell>
          <cell r="H17">
            <v>17.399999999999999</v>
          </cell>
          <cell r="I17">
            <v>161.4</v>
          </cell>
          <cell r="J17">
            <v>108.2</v>
          </cell>
          <cell r="K17">
            <v>16.8</v>
          </cell>
          <cell r="L17">
            <v>56.9</v>
          </cell>
          <cell r="M17">
            <v>98.3</v>
          </cell>
          <cell r="N17">
            <v>174.4</v>
          </cell>
          <cell r="O17">
            <v>4</v>
          </cell>
          <cell r="P17">
            <v>449</v>
          </cell>
          <cell r="Q17">
            <v>321.10000000000002</v>
          </cell>
          <cell r="R17">
            <v>187.1</v>
          </cell>
          <cell r="S17">
            <v>957.19999999999993</v>
          </cell>
        </row>
        <row r="18">
          <cell r="B18">
            <v>15297.9</v>
          </cell>
          <cell r="C18">
            <v>52.6</v>
          </cell>
          <cell r="D18">
            <v>60</v>
          </cell>
          <cell r="E18">
            <v>52.2</v>
          </cell>
          <cell r="F18">
            <v>55.5</v>
          </cell>
          <cell r="G18">
            <v>97.2</v>
          </cell>
          <cell r="H18">
            <v>19.600000000000001</v>
          </cell>
          <cell r="I18">
            <v>175.6</v>
          </cell>
          <cell r="J18">
            <v>106</v>
          </cell>
          <cell r="K18">
            <v>16.600000000000001</v>
          </cell>
          <cell r="L18">
            <v>52.8</v>
          </cell>
          <cell r="M18">
            <v>100.5</v>
          </cell>
          <cell r="N18">
            <v>177.7</v>
          </cell>
          <cell r="O18">
            <v>5.9</v>
          </cell>
          <cell r="P18">
            <v>438.7</v>
          </cell>
          <cell r="Q18">
            <v>334.2</v>
          </cell>
          <cell r="R18">
            <v>199.3</v>
          </cell>
          <cell r="S18">
            <v>972.19999999999993</v>
          </cell>
        </row>
        <row r="19">
          <cell r="B19">
            <v>15662.9</v>
          </cell>
          <cell r="C19">
            <v>55.1</v>
          </cell>
          <cell r="D19">
            <v>58.6</v>
          </cell>
          <cell r="E19">
            <v>51.4</v>
          </cell>
          <cell r="F19">
            <v>64.599999999999994</v>
          </cell>
          <cell r="G19">
            <v>97</v>
          </cell>
          <cell r="H19">
            <v>15.9</v>
          </cell>
          <cell r="I19">
            <v>184.8</v>
          </cell>
          <cell r="J19">
            <v>107.9</v>
          </cell>
          <cell r="K19">
            <v>16.2</v>
          </cell>
          <cell r="L19">
            <v>52.5</v>
          </cell>
          <cell r="M19">
            <v>97.1</v>
          </cell>
          <cell r="N19">
            <v>169.9</v>
          </cell>
          <cell r="O19">
            <v>5.2</v>
          </cell>
          <cell r="P19">
            <v>435.5</v>
          </cell>
          <cell r="Q19">
            <v>347.8</v>
          </cell>
          <cell r="R19">
            <v>192.9</v>
          </cell>
          <cell r="S19">
            <v>976.2</v>
          </cell>
        </row>
        <row r="20">
          <cell r="B20">
            <v>15921.8</v>
          </cell>
          <cell r="C20">
            <v>51.3</v>
          </cell>
          <cell r="D20">
            <v>63.3</v>
          </cell>
          <cell r="E20">
            <v>48.1</v>
          </cell>
          <cell r="F20">
            <v>74</v>
          </cell>
          <cell r="G20">
            <v>102.1</v>
          </cell>
          <cell r="H20">
            <v>18.100000000000001</v>
          </cell>
          <cell r="I20">
            <v>185.3</v>
          </cell>
          <cell r="J20">
            <v>103.8</v>
          </cell>
          <cell r="K20">
            <v>17.5</v>
          </cell>
          <cell r="L20">
            <v>64.900000000000006</v>
          </cell>
          <cell r="M20">
            <v>91.9</v>
          </cell>
          <cell r="N20">
            <v>176.4</v>
          </cell>
          <cell r="O20">
            <v>5.5</v>
          </cell>
          <cell r="P20">
            <v>455.29999999999995</v>
          </cell>
          <cell r="Q20">
            <v>340.40000000000003</v>
          </cell>
          <cell r="R20">
            <v>206.49999999999997</v>
          </cell>
          <cell r="S20">
            <v>1002.1999999999999</v>
          </cell>
        </row>
        <row r="21">
          <cell r="B21">
            <v>16124.7</v>
          </cell>
          <cell r="C21">
            <v>46.7</v>
          </cell>
          <cell r="D21">
            <v>70.3</v>
          </cell>
          <cell r="E21">
            <v>56.7</v>
          </cell>
          <cell r="F21">
            <v>83.9</v>
          </cell>
          <cell r="G21">
            <v>95.8</v>
          </cell>
          <cell r="H21">
            <v>14.8</v>
          </cell>
          <cell r="I21">
            <v>169.4</v>
          </cell>
          <cell r="J21">
            <v>101.7</v>
          </cell>
          <cell r="K21">
            <v>18.5</v>
          </cell>
          <cell r="L21">
            <v>62.7</v>
          </cell>
          <cell r="M21">
            <v>91</v>
          </cell>
          <cell r="N21">
            <v>191.3</v>
          </cell>
          <cell r="O21">
            <v>5</v>
          </cell>
          <cell r="P21">
            <v>485.6</v>
          </cell>
          <cell r="Q21">
            <v>317.8</v>
          </cell>
          <cell r="R21">
            <v>204.4</v>
          </cell>
          <cell r="S21">
            <v>1007.8000000000002</v>
          </cell>
        </row>
        <row r="22">
          <cell r="B22">
            <v>16410.2</v>
          </cell>
          <cell r="C22">
            <v>41</v>
          </cell>
          <cell r="D22">
            <v>81.7</v>
          </cell>
          <cell r="E22">
            <v>60.1</v>
          </cell>
          <cell r="F22">
            <v>99.2</v>
          </cell>
          <cell r="G22">
            <v>91.8</v>
          </cell>
          <cell r="H22">
            <v>15.1</v>
          </cell>
          <cell r="I22">
            <v>165.5</v>
          </cell>
          <cell r="J22">
            <v>94.2</v>
          </cell>
          <cell r="K22">
            <v>16.600000000000001</v>
          </cell>
          <cell r="L22">
            <v>64.099999999999994</v>
          </cell>
          <cell r="M22">
            <v>90</v>
          </cell>
          <cell r="N22">
            <v>183.2</v>
          </cell>
          <cell r="O22">
            <v>4</v>
          </cell>
          <cell r="P22">
            <v>496.59999999999997</v>
          </cell>
          <cell r="Q22">
            <v>300.7</v>
          </cell>
          <cell r="R22">
            <v>209.20000000000002</v>
          </cell>
          <cell r="S22">
            <v>1006.5000000000002</v>
          </cell>
        </row>
        <row r="23">
          <cell r="B23">
            <v>16805.599999999999</v>
          </cell>
          <cell r="C23">
            <v>39.6</v>
          </cell>
          <cell r="D23">
            <v>83.2</v>
          </cell>
          <cell r="E23">
            <v>59.1</v>
          </cell>
          <cell r="F23">
            <v>109.1</v>
          </cell>
          <cell r="G23">
            <v>105.9</v>
          </cell>
          <cell r="H23">
            <v>15.4</v>
          </cell>
          <cell r="I23">
            <v>145.5</v>
          </cell>
          <cell r="J23">
            <v>86.8</v>
          </cell>
          <cell r="K23">
            <v>18.7</v>
          </cell>
          <cell r="L23">
            <v>56.3</v>
          </cell>
          <cell r="M23">
            <v>79.5</v>
          </cell>
          <cell r="N23">
            <v>176.3</v>
          </cell>
          <cell r="O23">
            <v>6.3</v>
          </cell>
          <cell r="P23">
            <v>480.3</v>
          </cell>
          <cell r="Q23">
            <v>271.89999999999998</v>
          </cell>
          <cell r="R23">
            <v>229.50000000000003</v>
          </cell>
          <cell r="S23">
            <v>981.69999999999982</v>
          </cell>
        </row>
        <row r="24">
          <cell r="B24">
            <v>17087.400000000001</v>
          </cell>
          <cell r="C24">
            <v>34.200000000000003</v>
          </cell>
          <cell r="D24">
            <v>87.8</v>
          </cell>
          <cell r="E24">
            <v>73.3</v>
          </cell>
          <cell r="F24">
            <v>103.7</v>
          </cell>
          <cell r="G24">
            <v>115.5</v>
          </cell>
          <cell r="H24">
            <v>19.8</v>
          </cell>
          <cell r="I24">
            <v>128.4</v>
          </cell>
          <cell r="J24">
            <v>90.9</v>
          </cell>
          <cell r="K24">
            <v>19.100000000000001</v>
          </cell>
          <cell r="L24">
            <v>59</v>
          </cell>
          <cell r="M24">
            <v>77.599999999999994</v>
          </cell>
          <cell r="N24">
            <v>177.3</v>
          </cell>
          <cell r="O24">
            <v>4.8</v>
          </cell>
          <cell r="P24">
            <v>490.90000000000003</v>
          </cell>
          <cell r="Q24">
            <v>253.50000000000003</v>
          </cell>
          <cell r="R24">
            <v>247.00000000000003</v>
          </cell>
          <cell r="S24">
            <v>991.40000000000009</v>
          </cell>
        </row>
        <row r="25">
          <cell r="B25">
            <v>16813.099999999999</v>
          </cell>
          <cell r="C25">
            <v>26.5</v>
          </cell>
          <cell r="D25">
            <v>87.6</v>
          </cell>
          <cell r="E25">
            <v>66.099999999999994</v>
          </cell>
          <cell r="F25">
            <v>93</v>
          </cell>
          <cell r="G25">
            <v>111.1</v>
          </cell>
          <cell r="H25">
            <v>18.2</v>
          </cell>
          <cell r="I25">
            <v>117.2</v>
          </cell>
          <cell r="J25">
            <v>74.400000000000006</v>
          </cell>
          <cell r="K25">
            <v>18.8</v>
          </cell>
          <cell r="L25">
            <v>57.8</v>
          </cell>
          <cell r="M25">
            <v>67.2</v>
          </cell>
          <cell r="N25">
            <v>153.1</v>
          </cell>
          <cell r="O25">
            <v>9</v>
          </cell>
          <cell r="P25">
            <v>437.19999999999993</v>
          </cell>
          <cell r="Q25">
            <v>218.1</v>
          </cell>
          <cell r="R25">
            <v>244.7</v>
          </cell>
          <cell r="S25">
            <v>899.99999999999989</v>
          </cell>
        </row>
        <row r="26">
          <cell r="B26">
            <v>17041</v>
          </cell>
          <cell r="C26">
            <v>31.7</v>
          </cell>
          <cell r="D26">
            <v>92.5</v>
          </cell>
          <cell r="E26">
            <v>63.1</v>
          </cell>
          <cell r="F26">
            <v>95.2</v>
          </cell>
          <cell r="G26">
            <v>115.8</v>
          </cell>
          <cell r="H26">
            <v>15.5</v>
          </cell>
          <cell r="I26">
            <v>111.7</v>
          </cell>
          <cell r="J26">
            <v>73.599999999999994</v>
          </cell>
          <cell r="K26">
            <v>18.2</v>
          </cell>
          <cell r="L26">
            <v>45.6</v>
          </cell>
          <cell r="M26">
            <v>66</v>
          </cell>
          <cell r="N26">
            <v>150</v>
          </cell>
          <cell r="O26">
            <v>6.5</v>
          </cell>
          <cell r="P26">
            <v>419.9</v>
          </cell>
          <cell r="Q26">
            <v>217</v>
          </cell>
          <cell r="R26">
            <v>248.5</v>
          </cell>
          <cell r="S26">
            <v>885.40000000000009</v>
          </cell>
        </row>
      </sheetData>
      <sheetData sheetId="80">
        <row r="30">
          <cell r="B30">
            <v>205554.9</v>
          </cell>
          <cell r="C30">
            <v>699.6</v>
          </cell>
          <cell r="D30">
            <v>5702.4</v>
          </cell>
          <cell r="E30">
            <v>5528.9</v>
          </cell>
          <cell r="F30">
            <v>617.4</v>
          </cell>
          <cell r="G30">
            <v>41311.800000000003</v>
          </cell>
          <cell r="H30">
            <v>506.2</v>
          </cell>
          <cell r="I30">
            <v>3614.9</v>
          </cell>
          <cell r="J30">
            <v>13678.6</v>
          </cell>
          <cell r="K30">
            <v>1472.2</v>
          </cell>
          <cell r="L30">
            <v>2125</v>
          </cell>
          <cell r="M30">
            <v>10055.299999999999</v>
          </cell>
          <cell r="N30">
            <v>2809.1</v>
          </cell>
          <cell r="O30">
            <v>760.8</v>
          </cell>
          <cell r="P30">
            <v>21135.699999999997</v>
          </cell>
          <cell r="Q30">
            <v>17993.099999999999</v>
          </cell>
          <cell r="R30">
            <v>49753.4</v>
          </cell>
          <cell r="S30">
            <v>88882.200000000012</v>
          </cell>
        </row>
        <row r="31">
          <cell r="B31">
            <v>220376.8</v>
          </cell>
          <cell r="C31">
            <v>688.8</v>
          </cell>
          <cell r="D31">
            <v>5631.5</v>
          </cell>
          <cell r="E31">
            <v>5514.4</v>
          </cell>
          <cell r="F31">
            <v>557.5</v>
          </cell>
          <cell r="G31">
            <v>42019.1</v>
          </cell>
          <cell r="H31">
            <v>558.29999999999995</v>
          </cell>
          <cell r="I31">
            <v>4298.2</v>
          </cell>
          <cell r="J31">
            <v>15602.4</v>
          </cell>
          <cell r="K31">
            <v>1592.2</v>
          </cell>
          <cell r="L31">
            <v>2244.3000000000002</v>
          </cell>
          <cell r="M31">
            <v>10250</v>
          </cell>
          <cell r="N31">
            <v>2796.3</v>
          </cell>
          <cell r="O31">
            <v>840.4</v>
          </cell>
          <cell r="P31">
            <v>21362.5</v>
          </cell>
          <cell r="Q31">
            <v>20589.400000000001</v>
          </cell>
          <cell r="R31">
            <v>50641.5</v>
          </cell>
          <cell r="S31">
            <v>92593.4</v>
          </cell>
        </row>
        <row r="32">
          <cell r="B32">
            <v>235781.6</v>
          </cell>
          <cell r="C32">
            <v>707</v>
          </cell>
          <cell r="D32">
            <v>4975.1000000000004</v>
          </cell>
          <cell r="E32">
            <v>5496</v>
          </cell>
          <cell r="F32">
            <v>497</v>
          </cell>
          <cell r="G32">
            <v>43335.3</v>
          </cell>
          <cell r="H32">
            <v>591.1</v>
          </cell>
          <cell r="I32">
            <v>4548.2</v>
          </cell>
          <cell r="J32">
            <v>19017.099999999999</v>
          </cell>
          <cell r="K32">
            <v>1773.3</v>
          </cell>
          <cell r="L32">
            <v>2451.4</v>
          </cell>
          <cell r="M32">
            <v>11035.1</v>
          </cell>
          <cell r="N32">
            <v>2752.5</v>
          </cell>
          <cell r="O32">
            <v>1090.8</v>
          </cell>
          <cell r="P32">
            <v>22232</v>
          </cell>
          <cell r="Q32">
            <v>24272.3</v>
          </cell>
          <cell r="R32">
            <v>51765.600000000006</v>
          </cell>
          <cell r="S32">
            <v>98269.9</v>
          </cell>
        </row>
        <row r="33">
          <cell r="B33">
            <v>245363.5</v>
          </cell>
          <cell r="C33">
            <v>686.1</v>
          </cell>
          <cell r="D33">
            <v>4434.1000000000004</v>
          </cell>
          <cell r="E33">
            <v>5255.3</v>
          </cell>
          <cell r="F33">
            <v>448.6</v>
          </cell>
          <cell r="G33">
            <v>45300.3</v>
          </cell>
          <cell r="H33">
            <v>672.2</v>
          </cell>
          <cell r="I33">
            <v>4626.6000000000004</v>
          </cell>
          <cell r="J33">
            <v>20732.7</v>
          </cell>
          <cell r="K33">
            <v>1920.7</v>
          </cell>
          <cell r="L33">
            <v>2646.1</v>
          </cell>
          <cell r="M33">
            <v>11737.8</v>
          </cell>
          <cell r="N33">
            <v>2615.9</v>
          </cell>
          <cell r="O33">
            <v>1244.3</v>
          </cell>
          <cell r="P33">
            <v>22703.7</v>
          </cell>
          <cell r="Q33">
            <v>26045.4</v>
          </cell>
          <cell r="R33">
            <v>53571.600000000006</v>
          </cell>
          <cell r="S33">
            <v>102320.7</v>
          </cell>
        </row>
        <row r="34">
          <cell r="B34">
            <v>252466</v>
          </cell>
          <cell r="C34">
            <v>563.20000000000005</v>
          </cell>
          <cell r="D34">
            <v>4045.1</v>
          </cell>
          <cell r="E34">
            <v>4903.7</v>
          </cell>
          <cell r="F34">
            <v>403.2</v>
          </cell>
          <cell r="G34">
            <v>48040.9</v>
          </cell>
          <cell r="H34">
            <v>756.4</v>
          </cell>
          <cell r="I34">
            <v>4306.1000000000004</v>
          </cell>
          <cell r="J34">
            <v>20650.7</v>
          </cell>
          <cell r="K34">
            <v>2015.1</v>
          </cell>
          <cell r="L34">
            <v>2541.9</v>
          </cell>
          <cell r="M34">
            <v>12594.2</v>
          </cell>
          <cell r="N34">
            <v>2542.5</v>
          </cell>
          <cell r="O34">
            <v>1255.4000000000001</v>
          </cell>
          <cell r="P34">
            <v>22985.5</v>
          </cell>
          <cell r="Q34">
            <v>25520</v>
          </cell>
          <cell r="R34">
            <v>56112.9</v>
          </cell>
          <cell r="S34">
            <v>104618.4</v>
          </cell>
        </row>
        <row r="35">
          <cell r="B35">
            <v>256160.5</v>
          </cell>
          <cell r="C35">
            <v>588</v>
          </cell>
          <cell r="D35">
            <v>3611.5</v>
          </cell>
          <cell r="E35">
            <v>4474.6000000000004</v>
          </cell>
          <cell r="F35">
            <v>350.5</v>
          </cell>
          <cell r="G35">
            <v>49473.2</v>
          </cell>
          <cell r="H35">
            <v>915.2</v>
          </cell>
          <cell r="I35">
            <v>4070.4</v>
          </cell>
          <cell r="J35">
            <v>19373.900000000001</v>
          </cell>
          <cell r="K35">
            <v>1882.3</v>
          </cell>
          <cell r="L35">
            <v>2288.4</v>
          </cell>
          <cell r="M35">
            <v>11869.2</v>
          </cell>
          <cell r="N35">
            <v>2433.1999999999998</v>
          </cell>
          <cell r="O35">
            <v>1616.7</v>
          </cell>
          <cell r="P35">
            <v>21415.9</v>
          </cell>
          <cell r="Q35">
            <v>24032.300000000003</v>
          </cell>
          <cell r="R35">
            <v>57498.899999999994</v>
          </cell>
          <cell r="S35">
            <v>102947.09999999998</v>
          </cell>
        </row>
        <row r="36">
          <cell r="B36">
            <v>256931.3</v>
          </cell>
          <cell r="C36">
            <v>722.9</v>
          </cell>
          <cell r="D36">
            <v>3385.8</v>
          </cell>
          <cell r="E36">
            <v>4218.1000000000004</v>
          </cell>
          <cell r="F36">
            <v>328.8</v>
          </cell>
          <cell r="G36">
            <v>48665.5</v>
          </cell>
          <cell r="H36">
            <v>1011.7</v>
          </cell>
          <cell r="I36">
            <v>4067.2</v>
          </cell>
          <cell r="J36">
            <v>17993</v>
          </cell>
          <cell r="K36">
            <v>1697.3</v>
          </cell>
          <cell r="L36">
            <v>2084.4</v>
          </cell>
          <cell r="M36">
            <v>10804.1</v>
          </cell>
          <cell r="N36">
            <v>2354.9</v>
          </cell>
          <cell r="O36">
            <v>1762.2</v>
          </cell>
          <cell r="P36">
            <v>19790.300000000003</v>
          </cell>
          <cell r="Q36">
            <v>22783.1</v>
          </cell>
          <cell r="R36">
            <v>56522.499999999993</v>
          </cell>
          <cell r="S36">
            <v>99095.9</v>
          </cell>
        </row>
        <row r="37">
          <cell r="B37">
            <v>260746.7</v>
          </cell>
          <cell r="C37">
            <v>895.9</v>
          </cell>
          <cell r="D37">
            <v>3278.8</v>
          </cell>
          <cell r="E37">
            <v>4109.3999999999996</v>
          </cell>
          <cell r="F37">
            <v>416.7</v>
          </cell>
          <cell r="G37">
            <v>47165.2</v>
          </cell>
          <cell r="H37">
            <v>1111</v>
          </cell>
          <cell r="I37">
            <v>4553.3999999999996</v>
          </cell>
          <cell r="J37">
            <v>17017.2</v>
          </cell>
          <cell r="K37">
            <v>1547.9</v>
          </cell>
          <cell r="L37">
            <v>2115.5</v>
          </cell>
          <cell r="M37">
            <v>9629.9</v>
          </cell>
          <cell r="N37">
            <v>2394.1</v>
          </cell>
          <cell r="O37">
            <v>2027.5</v>
          </cell>
          <cell r="P37">
            <v>18665.599999999999</v>
          </cell>
          <cell r="Q37">
            <v>22466.5</v>
          </cell>
          <cell r="R37">
            <v>55130.399999999994</v>
          </cell>
          <cell r="S37">
            <v>96262.5</v>
          </cell>
        </row>
        <row r="38">
          <cell r="B38">
            <v>265061.90000000002</v>
          </cell>
          <cell r="C38">
            <v>974.1</v>
          </cell>
          <cell r="D38">
            <v>3502.5</v>
          </cell>
          <cell r="E38">
            <v>4360.1000000000004</v>
          </cell>
          <cell r="F38">
            <v>419.6</v>
          </cell>
          <cell r="G38">
            <v>45725.1</v>
          </cell>
          <cell r="H38">
            <v>1176</v>
          </cell>
          <cell r="I38">
            <v>5461.4</v>
          </cell>
          <cell r="J38">
            <v>17207.8</v>
          </cell>
          <cell r="K38">
            <v>1465.4</v>
          </cell>
          <cell r="L38">
            <v>2152.8000000000002</v>
          </cell>
          <cell r="M38">
            <v>9076.4</v>
          </cell>
          <cell r="N38">
            <v>2524.8000000000002</v>
          </cell>
          <cell r="O38">
            <v>2123</v>
          </cell>
          <cell r="P38">
            <v>18533.7</v>
          </cell>
          <cell r="Q38">
            <v>23643.3</v>
          </cell>
          <cell r="R38">
            <v>53992</v>
          </cell>
          <cell r="S38">
            <v>96169</v>
          </cell>
        </row>
        <row r="39">
          <cell r="B39">
            <v>269738.3</v>
          </cell>
          <cell r="C39">
            <v>994.6</v>
          </cell>
          <cell r="D39">
            <v>3701.5</v>
          </cell>
          <cell r="E39">
            <v>4468.7</v>
          </cell>
          <cell r="F39">
            <v>1165.8</v>
          </cell>
          <cell r="G39">
            <v>43827.5</v>
          </cell>
          <cell r="H39">
            <v>1268.0999999999999</v>
          </cell>
          <cell r="I39">
            <v>5600.4</v>
          </cell>
          <cell r="J39">
            <v>16989.599999999999</v>
          </cell>
          <cell r="K39">
            <v>1386.2</v>
          </cell>
          <cell r="L39">
            <v>2146.4</v>
          </cell>
          <cell r="M39">
            <v>8969.1</v>
          </cell>
          <cell r="N39">
            <v>2782.4</v>
          </cell>
          <cell r="O39">
            <v>2224.1</v>
          </cell>
          <cell r="P39">
            <v>19532.400000000001</v>
          </cell>
          <cell r="Q39">
            <v>23584.6</v>
          </cell>
          <cell r="R39">
            <v>52407.399999999994</v>
          </cell>
          <cell r="S39">
            <v>95524.4</v>
          </cell>
        </row>
        <row r="40">
          <cell r="B40">
            <v>283385.3</v>
          </cell>
          <cell r="C40">
            <v>945.7</v>
          </cell>
          <cell r="D40">
            <v>4217.3999999999996</v>
          </cell>
          <cell r="E40">
            <v>4620.7</v>
          </cell>
          <cell r="F40">
            <v>1861.6</v>
          </cell>
          <cell r="G40">
            <v>41976.800000000003</v>
          </cell>
          <cell r="H40">
            <v>1403.1</v>
          </cell>
          <cell r="I40">
            <v>5774.1</v>
          </cell>
          <cell r="J40">
            <v>16491.2</v>
          </cell>
          <cell r="K40">
            <v>1398.6</v>
          </cell>
          <cell r="L40">
            <v>2195.1</v>
          </cell>
          <cell r="M40">
            <v>9546.7999999999993</v>
          </cell>
          <cell r="N40">
            <v>2932.9</v>
          </cell>
          <cell r="O40">
            <v>2594.8000000000002</v>
          </cell>
          <cell r="P40">
            <v>21157.1</v>
          </cell>
          <cell r="Q40">
            <v>23211</v>
          </cell>
          <cell r="R40">
            <v>51590.700000000004</v>
          </cell>
          <cell r="S40">
            <v>95958.800000000017</v>
          </cell>
        </row>
        <row r="41">
          <cell r="B41">
            <v>297602.59999999998</v>
          </cell>
          <cell r="C41">
            <v>971.8</v>
          </cell>
          <cell r="D41">
            <v>4521.5</v>
          </cell>
          <cell r="E41">
            <v>4704.7</v>
          </cell>
          <cell r="F41">
            <v>2292.9</v>
          </cell>
          <cell r="G41">
            <v>40772.5</v>
          </cell>
          <cell r="H41">
            <v>1533.1</v>
          </cell>
          <cell r="I41">
            <v>5591.5</v>
          </cell>
          <cell r="J41">
            <v>15533.3</v>
          </cell>
          <cell r="K41">
            <v>1485.1</v>
          </cell>
          <cell r="L41">
            <v>2373.6999999999998</v>
          </cell>
          <cell r="M41">
            <v>9662.2999999999993</v>
          </cell>
          <cell r="N41">
            <v>3193.6</v>
          </cell>
          <cell r="O41">
            <v>2581.4</v>
          </cell>
          <cell r="P41">
            <v>22227.199999999997</v>
          </cell>
          <cell r="Q41">
            <v>22096.6</v>
          </cell>
          <cell r="R41">
            <v>50893.599999999999</v>
          </cell>
          <cell r="S41">
            <v>95217.400000000009</v>
          </cell>
        </row>
        <row r="42">
          <cell r="B42">
            <v>313314.5</v>
          </cell>
          <cell r="C42">
            <v>980.2</v>
          </cell>
          <cell r="D42">
            <v>5112.7</v>
          </cell>
          <cell r="E42">
            <v>4715.6000000000004</v>
          </cell>
          <cell r="F42">
            <v>2379.6999999999998</v>
          </cell>
          <cell r="G42">
            <v>39842.800000000003</v>
          </cell>
          <cell r="H42">
            <v>1453.8</v>
          </cell>
          <cell r="I42">
            <v>5319</v>
          </cell>
          <cell r="J42">
            <v>14532.7</v>
          </cell>
          <cell r="K42">
            <v>1590.9</v>
          </cell>
          <cell r="L42">
            <v>2540.1</v>
          </cell>
          <cell r="M42">
            <v>10112.200000000001</v>
          </cell>
          <cell r="N42">
            <v>3319.5</v>
          </cell>
          <cell r="O42">
            <v>2616.9</v>
          </cell>
          <cell r="P42">
            <v>23067.1</v>
          </cell>
          <cell r="Q42">
            <v>20831.900000000001</v>
          </cell>
          <cell r="R42">
            <v>50617.100000000006</v>
          </cell>
          <cell r="S42">
            <v>94516.099999999991</v>
          </cell>
        </row>
        <row r="43">
          <cell r="B43">
            <v>327639.59999999998</v>
          </cell>
          <cell r="C43">
            <v>972.5</v>
          </cell>
          <cell r="D43">
            <v>6772.9</v>
          </cell>
          <cell r="E43">
            <v>4553.5</v>
          </cell>
          <cell r="F43">
            <v>2538.1</v>
          </cell>
          <cell r="G43">
            <v>38429.800000000003</v>
          </cell>
          <cell r="H43">
            <v>1321.6</v>
          </cell>
          <cell r="I43">
            <v>5724.7</v>
          </cell>
          <cell r="J43">
            <v>13777.2</v>
          </cell>
          <cell r="K43">
            <v>1708.2</v>
          </cell>
          <cell r="L43">
            <v>2591.3000000000002</v>
          </cell>
          <cell r="M43">
            <v>10625.3</v>
          </cell>
          <cell r="N43">
            <v>3312.8</v>
          </cell>
          <cell r="O43">
            <v>2292.6999999999998</v>
          </cell>
          <cell r="P43">
            <v>23621</v>
          </cell>
          <cell r="Q43">
            <v>20474.400000000001</v>
          </cell>
          <cell r="R43">
            <v>50525.2</v>
          </cell>
          <cell r="S43">
            <v>94620.6</v>
          </cell>
        </row>
        <row r="44">
          <cell r="B44">
            <v>334692.3</v>
          </cell>
          <cell r="C44">
            <v>896.8</v>
          </cell>
          <cell r="D44">
            <v>9052.2000000000007</v>
          </cell>
          <cell r="E44">
            <v>4267.8</v>
          </cell>
          <cell r="F44">
            <v>2879.9</v>
          </cell>
          <cell r="G44">
            <v>37196</v>
          </cell>
          <cell r="H44">
            <v>1212.5</v>
          </cell>
          <cell r="I44">
            <v>5298.1</v>
          </cell>
          <cell r="J44">
            <v>12762.3</v>
          </cell>
          <cell r="K44">
            <v>1784.4</v>
          </cell>
          <cell r="L44">
            <v>2531</v>
          </cell>
          <cell r="M44">
            <v>9856.4</v>
          </cell>
          <cell r="N44">
            <v>3229.4</v>
          </cell>
          <cell r="O44">
            <v>2062.5</v>
          </cell>
          <cell r="P44">
            <v>22764.5</v>
          </cell>
          <cell r="Q44">
            <v>18957.2</v>
          </cell>
          <cell r="R44">
            <v>51307.6</v>
          </cell>
          <cell r="S44">
            <v>93029.299999999974</v>
          </cell>
        </row>
        <row r="45">
          <cell r="B45">
            <v>336752.9</v>
          </cell>
          <cell r="C45">
            <v>897.9</v>
          </cell>
          <cell r="D45">
            <v>11790.9</v>
          </cell>
          <cell r="E45">
            <v>4004.2</v>
          </cell>
          <cell r="F45">
            <v>2889.2</v>
          </cell>
          <cell r="G45">
            <v>35886.199999999997</v>
          </cell>
          <cell r="H45">
            <v>1075.7</v>
          </cell>
          <cell r="I45">
            <v>4890.7</v>
          </cell>
          <cell r="J45">
            <v>11589.4</v>
          </cell>
          <cell r="K45">
            <v>2465.3000000000002</v>
          </cell>
          <cell r="L45">
            <v>2492.9</v>
          </cell>
          <cell r="M45">
            <v>8708.5</v>
          </cell>
          <cell r="N45">
            <v>3146.5</v>
          </cell>
          <cell r="O45">
            <v>1970.4</v>
          </cell>
          <cell r="P45">
            <v>21241.3</v>
          </cell>
          <cell r="Q45">
            <v>17378</v>
          </cell>
          <cell r="R45">
            <v>53188.499999999993</v>
          </cell>
          <cell r="S45">
            <v>91807.799999999974</v>
          </cell>
        </row>
        <row r="46">
          <cell r="B46">
            <v>345109.7</v>
          </cell>
          <cell r="C46">
            <v>896.9</v>
          </cell>
          <cell r="D46">
            <v>13871.9</v>
          </cell>
          <cell r="E46">
            <v>3785.6</v>
          </cell>
          <cell r="F46">
            <v>3241</v>
          </cell>
          <cell r="G46">
            <v>35263.300000000003</v>
          </cell>
          <cell r="H46">
            <v>1049.4000000000001</v>
          </cell>
          <cell r="I46">
            <v>4831.7</v>
          </cell>
          <cell r="J46">
            <v>11380.2</v>
          </cell>
          <cell r="K46">
            <v>3366.3</v>
          </cell>
          <cell r="L46">
            <v>2530.5</v>
          </cell>
          <cell r="M46">
            <v>8150.3</v>
          </cell>
          <cell r="N46">
            <v>3126.3</v>
          </cell>
          <cell r="O46">
            <v>1837.1</v>
          </cell>
          <cell r="P46">
            <v>20833.7</v>
          </cell>
          <cell r="Q46">
            <v>17108.8</v>
          </cell>
          <cell r="R46">
            <v>55388</v>
          </cell>
          <cell r="S46">
            <v>93330.500000000015</v>
          </cell>
        </row>
        <row r="47">
          <cell r="B47">
            <v>359352.3</v>
          </cell>
          <cell r="C47">
            <v>901.7</v>
          </cell>
          <cell r="D47">
            <v>16618.400000000001</v>
          </cell>
          <cell r="E47">
            <v>4052.5</v>
          </cell>
          <cell r="F47">
            <v>3487.5</v>
          </cell>
          <cell r="G47">
            <v>35076.400000000001</v>
          </cell>
          <cell r="H47">
            <v>1084.4000000000001</v>
          </cell>
          <cell r="I47">
            <v>4965.3</v>
          </cell>
          <cell r="J47">
            <v>10328.299999999999</v>
          </cell>
          <cell r="K47">
            <v>4433.2</v>
          </cell>
          <cell r="L47">
            <v>2536.6999999999998</v>
          </cell>
          <cell r="M47">
            <v>8575.9</v>
          </cell>
          <cell r="N47">
            <v>3164.8</v>
          </cell>
          <cell r="O47">
            <v>1799.7</v>
          </cell>
          <cell r="P47">
            <v>21817.399999999998</v>
          </cell>
          <cell r="Q47">
            <v>16195.3</v>
          </cell>
          <cell r="R47">
            <v>59012.1</v>
          </cell>
          <cell r="S47">
            <v>97024.799999999988</v>
          </cell>
        </row>
        <row r="48">
          <cell r="B48">
            <v>382344.2</v>
          </cell>
          <cell r="C48">
            <v>910.7</v>
          </cell>
          <cell r="D48">
            <v>20531.3</v>
          </cell>
          <cell r="E48">
            <v>4647.7</v>
          </cell>
          <cell r="F48">
            <v>4223</v>
          </cell>
          <cell r="G48">
            <v>34583.199999999997</v>
          </cell>
          <cell r="H48">
            <v>1099.2</v>
          </cell>
          <cell r="I48">
            <v>5330.9</v>
          </cell>
          <cell r="J48">
            <v>9714</v>
          </cell>
          <cell r="K48">
            <v>6266.2</v>
          </cell>
          <cell r="L48">
            <v>2577.8000000000002</v>
          </cell>
          <cell r="M48">
            <v>8438.6</v>
          </cell>
          <cell r="N48">
            <v>3184.9</v>
          </cell>
          <cell r="O48">
            <v>1738</v>
          </cell>
          <cell r="P48">
            <v>23072</v>
          </cell>
          <cell r="Q48">
            <v>15955.599999999999</v>
          </cell>
          <cell r="R48">
            <v>64217.899999999994</v>
          </cell>
          <cell r="S48">
            <v>103245.49999999999</v>
          </cell>
        </row>
        <row r="49">
          <cell r="B49">
            <v>409163.5</v>
          </cell>
          <cell r="C49">
            <v>929.9</v>
          </cell>
          <cell r="D49">
            <v>24066.1</v>
          </cell>
          <cell r="E49">
            <v>5579.5</v>
          </cell>
          <cell r="F49">
            <v>5899</v>
          </cell>
          <cell r="G49">
            <v>34589.699999999997</v>
          </cell>
          <cell r="H49">
            <v>1075.3</v>
          </cell>
          <cell r="I49">
            <v>5501</v>
          </cell>
          <cell r="J49">
            <v>9123.2000000000007</v>
          </cell>
          <cell r="K49">
            <v>7572.6</v>
          </cell>
          <cell r="L49">
            <v>2701.4</v>
          </cell>
          <cell r="M49">
            <v>8024.8</v>
          </cell>
          <cell r="N49">
            <v>3267</v>
          </cell>
          <cell r="O49">
            <v>1954.2</v>
          </cell>
          <cell r="P49">
            <v>25471.7</v>
          </cell>
          <cell r="Q49">
            <v>15554.1</v>
          </cell>
          <cell r="R49">
            <v>69257.899999999994</v>
          </cell>
          <cell r="S49">
            <v>110283.7</v>
          </cell>
        </row>
        <row r="50">
          <cell r="B50">
            <v>432936.5</v>
          </cell>
          <cell r="C50">
            <v>851.1</v>
          </cell>
          <cell r="D50">
            <v>25596.3</v>
          </cell>
          <cell r="E50">
            <v>6927.2</v>
          </cell>
          <cell r="F50">
            <v>6995.4</v>
          </cell>
          <cell r="G50">
            <v>34455.9</v>
          </cell>
          <cell r="H50">
            <v>1085.0999999999999</v>
          </cell>
          <cell r="I50">
            <v>5387.6</v>
          </cell>
          <cell r="J50">
            <v>8642.6</v>
          </cell>
          <cell r="K50">
            <v>8423</v>
          </cell>
          <cell r="L50">
            <v>2932</v>
          </cell>
          <cell r="M50">
            <v>7756.1</v>
          </cell>
          <cell r="N50">
            <v>3316.9</v>
          </cell>
          <cell r="O50">
            <v>2487</v>
          </cell>
          <cell r="P50">
            <v>27927.599999999999</v>
          </cell>
          <cell r="Q50">
            <v>14881.300000000001</v>
          </cell>
          <cell r="R50">
            <v>72047.300000000017</v>
          </cell>
          <cell r="S50">
            <v>114856.20000000001</v>
          </cell>
        </row>
        <row r="51">
          <cell r="B51">
            <v>448865</v>
          </cell>
          <cell r="C51">
            <v>849.6</v>
          </cell>
          <cell r="D51">
            <v>27273</v>
          </cell>
          <cell r="E51">
            <v>8231.5</v>
          </cell>
          <cell r="F51">
            <v>8069.6</v>
          </cell>
          <cell r="G51">
            <v>34068</v>
          </cell>
          <cell r="H51">
            <v>1138.3</v>
          </cell>
          <cell r="I51">
            <v>5051.5</v>
          </cell>
          <cell r="J51">
            <v>8028.4</v>
          </cell>
          <cell r="K51">
            <v>9625.2999999999993</v>
          </cell>
          <cell r="L51">
            <v>2957.7</v>
          </cell>
          <cell r="M51">
            <v>7834.5</v>
          </cell>
          <cell r="N51">
            <v>3385</v>
          </cell>
          <cell r="O51">
            <v>2566.8000000000002</v>
          </cell>
          <cell r="P51">
            <v>30478.3</v>
          </cell>
          <cell r="Q51">
            <v>13929.5</v>
          </cell>
          <cell r="R51">
            <v>74671.400000000009</v>
          </cell>
          <cell r="S51">
            <v>119079.2</v>
          </cell>
        </row>
        <row r="52">
          <cell r="B52">
            <v>438699</v>
          </cell>
          <cell r="C52">
            <v>784.1</v>
          </cell>
          <cell r="D52">
            <v>26127.1</v>
          </cell>
          <cell r="E52">
            <v>8334.9</v>
          </cell>
          <cell r="F52">
            <v>7103.9</v>
          </cell>
          <cell r="G52">
            <v>34384.400000000001</v>
          </cell>
          <cell r="H52">
            <v>1213.7</v>
          </cell>
          <cell r="I52">
            <v>4519.3</v>
          </cell>
          <cell r="J52">
            <v>7212.5</v>
          </cell>
          <cell r="K52">
            <v>9160.1</v>
          </cell>
          <cell r="L52">
            <v>2681.6</v>
          </cell>
          <cell r="M52">
            <v>7436.9</v>
          </cell>
          <cell r="N52">
            <v>3214.8</v>
          </cell>
          <cell r="O52">
            <v>2391.6</v>
          </cell>
          <cell r="P52">
            <v>28772.099999999995</v>
          </cell>
          <cell r="Q52">
            <v>12515.900000000001</v>
          </cell>
          <cell r="R52">
            <v>73276.900000000009</v>
          </cell>
          <cell r="S52">
            <v>114564.90000000001</v>
          </cell>
        </row>
        <row r="53">
          <cell r="B53">
            <v>440104</v>
          </cell>
          <cell r="C53">
            <v>727.8</v>
          </cell>
          <cell r="D53">
            <v>26133.7</v>
          </cell>
          <cell r="E53">
            <v>9441.5</v>
          </cell>
          <cell r="F53">
            <v>6387.7</v>
          </cell>
          <cell r="G53">
            <v>35444.699999999997</v>
          </cell>
          <cell r="H53">
            <v>1252.9000000000001</v>
          </cell>
          <cell r="I53">
            <v>4183</v>
          </cell>
          <cell r="J53">
            <v>6778.7</v>
          </cell>
          <cell r="K53">
            <v>8962.2000000000007</v>
          </cell>
          <cell r="L53">
            <v>2606.9</v>
          </cell>
          <cell r="M53">
            <v>7477.9</v>
          </cell>
          <cell r="N53">
            <v>3112.7</v>
          </cell>
          <cell r="O53">
            <v>2330.1999999999998</v>
          </cell>
          <cell r="P53">
            <v>29026.7</v>
          </cell>
          <cell r="Q53">
            <v>11689.5</v>
          </cell>
          <cell r="R53">
            <v>74123.7</v>
          </cell>
          <cell r="S53">
            <v>114839.89999999997</v>
          </cell>
        </row>
      </sheetData>
      <sheetData sheetId="81">
        <row r="37">
          <cell r="B37">
            <v>169127.2</v>
          </cell>
          <cell r="C37">
            <v>467.6</v>
          </cell>
          <cell r="D37">
            <v>3827.4</v>
          </cell>
          <cell r="E37">
            <v>3738.7</v>
          </cell>
          <cell r="F37">
            <v>404.4</v>
          </cell>
          <cell r="G37">
            <v>27704.7</v>
          </cell>
          <cell r="H37">
            <v>464.2</v>
          </cell>
          <cell r="I37">
            <v>2407.6999999999998</v>
          </cell>
          <cell r="J37">
            <v>9022</v>
          </cell>
          <cell r="K37">
            <v>1038.3</v>
          </cell>
          <cell r="L37">
            <v>1428.7</v>
          </cell>
          <cell r="M37">
            <v>6710.2</v>
          </cell>
          <cell r="N37">
            <v>1911.2</v>
          </cell>
          <cell r="O37">
            <v>584.79999999999995</v>
          </cell>
          <cell r="P37">
            <v>14193.2</v>
          </cell>
          <cell r="Q37">
            <v>11897.3</v>
          </cell>
          <cell r="R37">
            <v>33619.4</v>
          </cell>
          <cell r="S37">
            <v>59709.899999999994</v>
          </cell>
        </row>
        <row r="38">
          <cell r="B38">
            <v>179382.9</v>
          </cell>
          <cell r="C38">
            <v>458.6</v>
          </cell>
          <cell r="D38">
            <v>3821.9</v>
          </cell>
          <cell r="E38">
            <v>3712.1</v>
          </cell>
          <cell r="F38">
            <v>361.1</v>
          </cell>
          <cell r="G38">
            <v>27687.4</v>
          </cell>
          <cell r="H38">
            <v>501</v>
          </cell>
          <cell r="I38">
            <v>2827.6</v>
          </cell>
          <cell r="J38">
            <v>10167.6</v>
          </cell>
          <cell r="K38">
            <v>1107.9000000000001</v>
          </cell>
          <cell r="L38">
            <v>1493.7</v>
          </cell>
          <cell r="M38">
            <v>6769.1</v>
          </cell>
          <cell r="N38">
            <v>1879.7</v>
          </cell>
          <cell r="O38">
            <v>636.20000000000005</v>
          </cell>
          <cell r="P38">
            <v>14215.7</v>
          </cell>
          <cell r="Q38">
            <v>13453.8</v>
          </cell>
          <cell r="R38">
            <v>33754.399999999994</v>
          </cell>
          <cell r="S38">
            <v>61423.899999999994</v>
          </cell>
        </row>
        <row r="39">
          <cell r="B39">
            <v>194076.5</v>
          </cell>
          <cell r="C39">
            <v>483</v>
          </cell>
          <cell r="D39">
            <v>3465.1</v>
          </cell>
          <cell r="E39">
            <v>3795.4</v>
          </cell>
          <cell r="F39">
            <v>330.7</v>
          </cell>
          <cell r="G39">
            <v>29584.400000000001</v>
          </cell>
          <cell r="H39">
            <v>530.29999999999995</v>
          </cell>
          <cell r="I39">
            <v>3070.3</v>
          </cell>
          <cell r="J39">
            <v>12719.7</v>
          </cell>
          <cell r="K39">
            <v>1261</v>
          </cell>
          <cell r="L39">
            <v>1676.6</v>
          </cell>
          <cell r="M39">
            <v>7477.5</v>
          </cell>
          <cell r="N39">
            <v>1894.3</v>
          </cell>
          <cell r="O39">
            <v>844.1</v>
          </cell>
          <cell r="P39">
            <v>15174.5</v>
          </cell>
          <cell r="Q39">
            <v>16273</v>
          </cell>
          <cell r="R39">
            <v>35684.9</v>
          </cell>
          <cell r="S39">
            <v>67132.400000000009</v>
          </cell>
        </row>
        <row r="40">
          <cell r="B40">
            <v>204450.9</v>
          </cell>
          <cell r="C40">
            <v>476.9</v>
          </cell>
          <cell r="D40">
            <v>3116.1</v>
          </cell>
          <cell r="E40">
            <v>3687.7</v>
          </cell>
          <cell r="F40">
            <v>303.3</v>
          </cell>
          <cell r="G40">
            <v>31838.6</v>
          </cell>
          <cell r="H40">
            <v>606.79999999999995</v>
          </cell>
          <cell r="I40">
            <v>3176.1</v>
          </cell>
          <cell r="J40">
            <v>14105.8</v>
          </cell>
          <cell r="K40">
            <v>1386.2</v>
          </cell>
          <cell r="L40">
            <v>1842.8</v>
          </cell>
          <cell r="M40">
            <v>8081.7</v>
          </cell>
          <cell r="N40">
            <v>1829</v>
          </cell>
          <cell r="O40">
            <v>987.9</v>
          </cell>
          <cell r="P40">
            <v>15744.5</v>
          </cell>
          <cell r="Q40">
            <v>17758.8</v>
          </cell>
          <cell r="R40">
            <v>37935.600000000006</v>
          </cell>
          <cell r="S40">
            <v>71438.899999999994</v>
          </cell>
        </row>
        <row r="41">
          <cell r="B41">
            <v>202127.2</v>
          </cell>
          <cell r="C41">
            <v>385.5</v>
          </cell>
          <cell r="D41">
            <v>2714</v>
          </cell>
          <cell r="E41">
            <v>3361.8</v>
          </cell>
          <cell r="F41">
            <v>272</v>
          </cell>
          <cell r="G41">
            <v>33383.699999999997</v>
          </cell>
          <cell r="H41">
            <v>645.20000000000005</v>
          </cell>
          <cell r="I41">
            <v>2914.4</v>
          </cell>
          <cell r="J41">
            <v>13911.3</v>
          </cell>
          <cell r="K41">
            <v>1432.3</v>
          </cell>
          <cell r="L41">
            <v>1750.5</v>
          </cell>
          <cell r="M41">
            <v>8562.9</v>
          </cell>
          <cell r="N41">
            <v>1757.5</v>
          </cell>
          <cell r="O41">
            <v>976.9</v>
          </cell>
          <cell r="P41">
            <v>15704.7</v>
          </cell>
          <cell r="Q41">
            <v>17211.2</v>
          </cell>
          <cell r="R41">
            <v>39152.1</v>
          </cell>
          <cell r="S41">
            <v>72067.999999999985</v>
          </cell>
        </row>
        <row r="42">
          <cell r="B42">
            <v>209825.3</v>
          </cell>
          <cell r="C42">
            <v>418.7</v>
          </cell>
          <cell r="D42">
            <v>2504.5</v>
          </cell>
          <cell r="E42">
            <v>3183.3</v>
          </cell>
          <cell r="F42">
            <v>247.7</v>
          </cell>
          <cell r="G42">
            <v>35337.5</v>
          </cell>
          <cell r="H42">
            <v>792.5</v>
          </cell>
          <cell r="I42">
            <v>2878.2</v>
          </cell>
          <cell r="J42">
            <v>13640.4</v>
          </cell>
          <cell r="K42">
            <v>1390.7</v>
          </cell>
          <cell r="L42">
            <v>1645.4</v>
          </cell>
          <cell r="M42">
            <v>8422.7000000000007</v>
          </cell>
          <cell r="N42">
            <v>1756.6</v>
          </cell>
          <cell r="O42">
            <v>1293.7</v>
          </cell>
          <cell r="P42">
            <v>15255.7</v>
          </cell>
          <cell r="Q42">
            <v>16937.3</v>
          </cell>
          <cell r="R42">
            <v>41318.899999999994</v>
          </cell>
          <cell r="S42">
            <v>73511.899999999994</v>
          </cell>
        </row>
        <row r="43">
          <cell r="B43">
            <v>217405.4</v>
          </cell>
          <cell r="C43">
            <v>539.9</v>
          </cell>
          <cell r="D43">
            <v>2439.1999999999998</v>
          </cell>
          <cell r="E43">
            <v>3137.1</v>
          </cell>
          <cell r="F43">
            <v>244.8</v>
          </cell>
          <cell r="G43">
            <v>35703.199999999997</v>
          </cell>
          <cell r="H43">
            <v>903.9</v>
          </cell>
          <cell r="I43">
            <v>3028.6</v>
          </cell>
          <cell r="J43">
            <v>13338.5</v>
          </cell>
          <cell r="K43">
            <v>1315.6</v>
          </cell>
          <cell r="L43">
            <v>1574.9</v>
          </cell>
          <cell r="M43">
            <v>8062.1</v>
          </cell>
          <cell r="N43">
            <v>1788.6</v>
          </cell>
          <cell r="O43">
            <v>1449.4</v>
          </cell>
          <cell r="P43">
            <v>14807.500000000002</v>
          </cell>
          <cell r="Q43">
            <v>16907</v>
          </cell>
          <cell r="R43">
            <v>41811.300000000003</v>
          </cell>
          <cell r="S43">
            <v>73525.8</v>
          </cell>
        </row>
        <row r="44">
          <cell r="B44">
            <v>228379.6</v>
          </cell>
          <cell r="C44">
            <v>707.8</v>
          </cell>
          <cell r="D44">
            <v>2485.1999999999998</v>
          </cell>
          <cell r="E44">
            <v>3218</v>
          </cell>
          <cell r="F44">
            <v>328</v>
          </cell>
          <cell r="G44">
            <v>36276</v>
          </cell>
          <cell r="H44">
            <v>1023.4</v>
          </cell>
          <cell r="I44">
            <v>3573.5</v>
          </cell>
          <cell r="J44">
            <v>13301.9</v>
          </cell>
          <cell r="K44">
            <v>1260.2</v>
          </cell>
          <cell r="L44">
            <v>1684.5</v>
          </cell>
          <cell r="M44">
            <v>7568.5</v>
          </cell>
          <cell r="N44">
            <v>1913.1</v>
          </cell>
          <cell r="O44">
            <v>1747.1</v>
          </cell>
          <cell r="P44">
            <v>14712.1</v>
          </cell>
          <cell r="Q44">
            <v>17583.2</v>
          </cell>
          <cell r="R44">
            <v>42791.9</v>
          </cell>
          <cell r="S44">
            <v>75087.200000000012</v>
          </cell>
        </row>
        <row r="45">
          <cell r="B45">
            <v>238358.5</v>
          </cell>
          <cell r="C45">
            <v>805.3</v>
          </cell>
          <cell r="D45">
            <v>2760.3</v>
          </cell>
          <cell r="E45">
            <v>3556.3</v>
          </cell>
          <cell r="F45">
            <v>343.9</v>
          </cell>
          <cell r="G45">
            <v>37159.699999999997</v>
          </cell>
          <cell r="H45">
            <v>1105.5999999999999</v>
          </cell>
          <cell r="I45">
            <v>4452.3</v>
          </cell>
          <cell r="J45">
            <v>13981.5</v>
          </cell>
          <cell r="K45">
            <v>1233.8</v>
          </cell>
          <cell r="L45">
            <v>1782.5</v>
          </cell>
          <cell r="M45">
            <v>7409.3</v>
          </cell>
          <cell r="N45">
            <v>2094.4</v>
          </cell>
          <cell r="O45">
            <v>1900.2</v>
          </cell>
          <cell r="P45">
            <v>15186.4</v>
          </cell>
          <cell r="Q45">
            <v>19239.099999999999</v>
          </cell>
          <cell r="R45">
            <v>44159.599999999991</v>
          </cell>
          <cell r="S45">
            <v>78585.100000000006</v>
          </cell>
        </row>
        <row r="46">
          <cell r="B46">
            <v>245515.4</v>
          </cell>
          <cell r="C46">
            <v>843.7</v>
          </cell>
          <cell r="D46">
            <v>2985.9</v>
          </cell>
          <cell r="E46">
            <v>3731.4</v>
          </cell>
          <cell r="F46">
            <v>978.2</v>
          </cell>
          <cell r="G46">
            <v>36436.199999999997</v>
          </cell>
          <cell r="H46">
            <v>1189.7</v>
          </cell>
          <cell r="I46">
            <v>4674</v>
          </cell>
          <cell r="J46">
            <v>14129.9</v>
          </cell>
          <cell r="K46">
            <v>1185.3</v>
          </cell>
          <cell r="L46">
            <v>1816.8</v>
          </cell>
          <cell r="M46">
            <v>7486.3</v>
          </cell>
          <cell r="N46">
            <v>2355.6</v>
          </cell>
          <cell r="O46">
            <v>2008.8</v>
          </cell>
          <cell r="P46">
            <v>16368.300000000001</v>
          </cell>
          <cell r="Q46">
            <v>19647.599999999999</v>
          </cell>
          <cell r="R46">
            <v>43805.899999999994</v>
          </cell>
          <cell r="S46">
            <v>79821.8</v>
          </cell>
        </row>
        <row r="47">
          <cell r="B47">
            <v>262067.6</v>
          </cell>
          <cell r="C47">
            <v>826.2</v>
          </cell>
          <cell r="D47">
            <v>3719.2</v>
          </cell>
          <cell r="E47">
            <v>3986.6</v>
          </cell>
          <cell r="F47">
            <v>1665.1</v>
          </cell>
          <cell r="G47">
            <v>35184.5</v>
          </cell>
          <cell r="H47">
            <v>1313.2</v>
          </cell>
          <cell r="I47">
            <v>4983.7</v>
          </cell>
          <cell r="J47">
            <v>14140.8</v>
          </cell>
          <cell r="K47">
            <v>1235.9000000000001</v>
          </cell>
          <cell r="L47">
            <v>1914.4</v>
          </cell>
          <cell r="M47">
            <v>8224.4</v>
          </cell>
          <cell r="N47">
            <v>2552.1999999999998</v>
          </cell>
          <cell r="O47">
            <v>2400.6999999999998</v>
          </cell>
          <cell r="P47">
            <v>18342.7</v>
          </cell>
          <cell r="Q47">
            <v>19950.699999999997</v>
          </cell>
          <cell r="R47">
            <v>43853.499999999993</v>
          </cell>
          <cell r="S47">
            <v>82146.899999999965</v>
          </cell>
        </row>
        <row r="48">
          <cell r="B48">
            <v>285809.2</v>
          </cell>
          <cell r="C48">
            <v>906</v>
          </cell>
          <cell r="D48">
            <v>3990.2</v>
          </cell>
          <cell r="E48">
            <v>4335.3999999999996</v>
          </cell>
          <cell r="F48">
            <v>2054.6</v>
          </cell>
          <cell r="G48">
            <v>36774.6</v>
          </cell>
          <cell r="H48">
            <v>1497.5</v>
          </cell>
          <cell r="I48">
            <v>5117.7</v>
          </cell>
          <cell r="J48">
            <v>14277.5</v>
          </cell>
          <cell r="K48">
            <v>1375.8</v>
          </cell>
          <cell r="L48">
            <v>2200.3000000000002</v>
          </cell>
          <cell r="M48">
            <v>8882.1</v>
          </cell>
          <cell r="N48">
            <v>2959</v>
          </cell>
          <cell r="O48">
            <v>2488.4</v>
          </cell>
          <cell r="P48">
            <v>20431.400000000001</v>
          </cell>
          <cell r="Q48">
            <v>20301.2</v>
          </cell>
          <cell r="R48">
            <v>46126.5</v>
          </cell>
          <cell r="S48">
            <v>86859.1</v>
          </cell>
        </row>
        <row r="49">
          <cell r="B49">
            <v>300216.59999999998</v>
          </cell>
          <cell r="C49">
            <v>927.9</v>
          </cell>
          <cell r="D49">
            <v>4599.1000000000004</v>
          </cell>
          <cell r="E49">
            <v>4426.6000000000004</v>
          </cell>
          <cell r="F49">
            <v>2166.8000000000002</v>
          </cell>
          <cell r="G49">
            <v>36553.800000000003</v>
          </cell>
          <cell r="H49">
            <v>1413.5</v>
          </cell>
          <cell r="I49">
            <v>4937.3</v>
          </cell>
          <cell r="J49">
            <v>13549</v>
          </cell>
          <cell r="K49">
            <v>1486.1</v>
          </cell>
          <cell r="L49">
            <v>2379.6</v>
          </cell>
          <cell r="M49">
            <v>9424.1</v>
          </cell>
          <cell r="N49">
            <v>3109.9</v>
          </cell>
          <cell r="O49">
            <v>2493.6999999999998</v>
          </cell>
          <cell r="P49">
            <v>21507</v>
          </cell>
          <cell r="Q49">
            <v>19414.2</v>
          </cell>
          <cell r="R49">
            <v>46546.2</v>
          </cell>
          <cell r="S49">
            <v>87467.400000000009</v>
          </cell>
        </row>
        <row r="50">
          <cell r="B50">
            <v>316157.59999999998</v>
          </cell>
          <cell r="C50">
            <v>930.9</v>
          </cell>
          <cell r="D50">
            <v>6166.1</v>
          </cell>
          <cell r="E50">
            <v>4323.2</v>
          </cell>
          <cell r="F50">
            <v>2337</v>
          </cell>
          <cell r="G50">
            <v>35747.699999999997</v>
          </cell>
          <cell r="H50">
            <v>1286.2</v>
          </cell>
          <cell r="I50">
            <v>5381.9</v>
          </cell>
          <cell r="J50">
            <v>13015.1</v>
          </cell>
          <cell r="K50">
            <v>1615.6</v>
          </cell>
          <cell r="L50">
            <v>2454.1</v>
          </cell>
          <cell r="M50">
            <v>10032.299999999999</v>
          </cell>
          <cell r="N50">
            <v>3141.7</v>
          </cell>
          <cell r="O50">
            <v>2184.3000000000002</v>
          </cell>
          <cell r="P50">
            <v>22288.3</v>
          </cell>
          <cell r="Q50">
            <v>19327.900000000001</v>
          </cell>
          <cell r="R50">
            <v>46999.899999999994</v>
          </cell>
          <cell r="S50">
            <v>88616.1</v>
          </cell>
        </row>
        <row r="51">
          <cell r="B51">
            <v>330800.2</v>
          </cell>
          <cell r="C51">
            <v>880.8</v>
          </cell>
          <cell r="D51">
            <v>8581.9</v>
          </cell>
          <cell r="E51">
            <v>4189.8</v>
          </cell>
          <cell r="F51">
            <v>2730.5</v>
          </cell>
          <cell r="G51">
            <v>36173</v>
          </cell>
          <cell r="H51">
            <v>1205.0999999999999</v>
          </cell>
          <cell r="I51">
            <v>5175.1000000000004</v>
          </cell>
          <cell r="J51">
            <v>12540.5</v>
          </cell>
          <cell r="K51">
            <v>1751.7</v>
          </cell>
          <cell r="L51">
            <v>2484.8000000000002</v>
          </cell>
          <cell r="M51">
            <v>9670.9</v>
          </cell>
          <cell r="N51">
            <v>3176</v>
          </cell>
          <cell r="O51">
            <v>2017.9</v>
          </cell>
          <cell r="P51">
            <v>22252</v>
          </cell>
          <cell r="Q51">
            <v>18596.400000000001</v>
          </cell>
          <cell r="R51">
            <v>49729.599999999999</v>
          </cell>
          <cell r="S51">
            <v>90577.999999999985</v>
          </cell>
        </row>
        <row r="52">
          <cell r="B52">
            <v>336752.9</v>
          </cell>
          <cell r="C52">
            <v>897.9</v>
          </cell>
          <cell r="D52">
            <v>11790.9</v>
          </cell>
          <cell r="E52">
            <v>4004.2</v>
          </cell>
          <cell r="F52">
            <v>2889.2</v>
          </cell>
          <cell r="G52">
            <v>35886.199999999997</v>
          </cell>
          <cell r="H52">
            <v>1075.7</v>
          </cell>
          <cell r="I52">
            <v>4890.7</v>
          </cell>
          <cell r="J52">
            <v>11589.4</v>
          </cell>
          <cell r="K52">
            <v>2465.3000000000002</v>
          </cell>
          <cell r="L52">
            <v>2492.9</v>
          </cell>
          <cell r="M52">
            <v>8708.5</v>
          </cell>
          <cell r="N52">
            <v>3146.5</v>
          </cell>
          <cell r="O52">
            <v>1970.4</v>
          </cell>
          <cell r="P52">
            <v>21241.3</v>
          </cell>
          <cell r="Q52">
            <v>17378</v>
          </cell>
          <cell r="R52">
            <v>53188.499999999993</v>
          </cell>
          <cell r="S52">
            <v>91807.799999999974</v>
          </cell>
        </row>
        <row r="53">
          <cell r="B53">
            <v>322218.8</v>
          </cell>
          <cell r="C53">
            <v>841.1</v>
          </cell>
          <cell r="D53">
            <v>12438.2</v>
          </cell>
          <cell r="E53">
            <v>3534.5</v>
          </cell>
          <cell r="F53">
            <v>2953.3</v>
          </cell>
          <cell r="G53">
            <v>32676.3</v>
          </cell>
          <cell r="H53">
            <v>979.3</v>
          </cell>
          <cell r="I53">
            <v>4461.3999999999996</v>
          </cell>
          <cell r="J53">
            <v>10539.4</v>
          </cell>
          <cell r="K53">
            <v>3097.7</v>
          </cell>
          <cell r="L53">
            <v>2343.1</v>
          </cell>
          <cell r="M53">
            <v>7538.3</v>
          </cell>
          <cell r="N53">
            <v>2891.9</v>
          </cell>
          <cell r="O53">
            <v>1702.4</v>
          </cell>
          <cell r="P53">
            <v>19261.100000000002</v>
          </cell>
          <cell r="Q53">
            <v>15841.9</v>
          </cell>
          <cell r="R53">
            <v>50893.9</v>
          </cell>
          <cell r="S53">
            <v>85996.9</v>
          </cell>
        </row>
        <row r="54">
          <cell r="B54">
            <v>320591.90000000002</v>
          </cell>
          <cell r="C54">
            <v>802</v>
          </cell>
          <cell r="D54">
            <v>14390</v>
          </cell>
          <cell r="E54">
            <v>3646.8</v>
          </cell>
          <cell r="F54">
            <v>3064.9</v>
          </cell>
          <cell r="G54">
            <v>31075.7</v>
          </cell>
          <cell r="H54">
            <v>972.1</v>
          </cell>
          <cell r="I54">
            <v>4413.3</v>
          </cell>
          <cell r="J54">
            <v>9220.5</v>
          </cell>
          <cell r="K54">
            <v>3917.4</v>
          </cell>
          <cell r="L54">
            <v>2258.8000000000002</v>
          </cell>
          <cell r="M54">
            <v>7640.1</v>
          </cell>
          <cell r="N54">
            <v>2815.3</v>
          </cell>
          <cell r="O54">
            <v>1590.5</v>
          </cell>
          <cell r="P54">
            <v>19425.899999999998</v>
          </cell>
          <cell r="Q54">
            <v>14435.8</v>
          </cell>
          <cell r="R54">
            <v>51945.700000000004</v>
          </cell>
          <cell r="S54">
            <v>85807.400000000009</v>
          </cell>
        </row>
        <row r="55">
          <cell r="B55">
            <v>330660.5</v>
          </cell>
          <cell r="C55">
            <v>783.7</v>
          </cell>
          <cell r="D55">
            <v>17273</v>
          </cell>
          <cell r="E55">
            <v>4098.1000000000004</v>
          </cell>
          <cell r="F55">
            <v>3664.4</v>
          </cell>
          <cell r="G55">
            <v>30116.400000000001</v>
          </cell>
          <cell r="H55">
            <v>950.5</v>
          </cell>
          <cell r="I55">
            <v>4584.2</v>
          </cell>
          <cell r="J55">
            <v>8405.6</v>
          </cell>
          <cell r="K55">
            <v>5350.3</v>
          </cell>
          <cell r="L55">
            <v>2223.5</v>
          </cell>
          <cell r="M55">
            <v>7296.6</v>
          </cell>
          <cell r="N55">
            <v>2738.6</v>
          </cell>
          <cell r="O55">
            <v>1503</v>
          </cell>
          <cell r="P55">
            <v>20021.199999999997</v>
          </cell>
          <cell r="Q55">
            <v>13773.5</v>
          </cell>
          <cell r="R55">
            <v>55193.2</v>
          </cell>
          <cell r="S55">
            <v>88987.900000000023</v>
          </cell>
        </row>
        <row r="56">
          <cell r="B56">
            <v>344829.4</v>
          </cell>
          <cell r="C56">
            <v>776.7</v>
          </cell>
          <cell r="D56">
            <v>19843.7</v>
          </cell>
          <cell r="E56">
            <v>4816.5</v>
          </cell>
          <cell r="F56">
            <v>5039.8999999999996</v>
          </cell>
          <cell r="G56">
            <v>29921</v>
          </cell>
          <cell r="H56">
            <v>903</v>
          </cell>
          <cell r="I56">
            <v>4605.8</v>
          </cell>
          <cell r="J56">
            <v>7701.5</v>
          </cell>
          <cell r="K56">
            <v>6298.5</v>
          </cell>
          <cell r="L56">
            <v>2264</v>
          </cell>
          <cell r="M56">
            <v>6757</v>
          </cell>
          <cell r="N56">
            <v>2730.7</v>
          </cell>
          <cell r="O56">
            <v>1673.8</v>
          </cell>
          <cell r="P56">
            <v>21608.100000000002</v>
          </cell>
          <cell r="Q56">
            <v>13084</v>
          </cell>
          <cell r="R56">
            <v>58640</v>
          </cell>
          <cell r="S56">
            <v>93332.1</v>
          </cell>
        </row>
        <row r="57">
          <cell r="B57">
            <v>357674.3</v>
          </cell>
          <cell r="C57">
            <v>697.1</v>
          </cell>
          <cell r="D57">
            <v>20766.400000000001</v>
          </cell>
          <cell r="E57">
            <v>5889.5</v>
          </cell>
          <cell r="F57">
            <v>5905.2</v>
          </cell>
          <cell r="G57">
            <v>29962.7</v>
          </cell>
          <cell r="H57">
            <v>895.9</v>
          </cell>
          <cell r="I57">
            <v>4409.8999999999996</v>
          </cell>
          <cell r="J57">
            <v>7141.5</v>
          </cell>
          <cell r="K57">
            <v>6847.2</v>
          </cell>
          <cell r="L57">
            <v>2404.1</v>
          </cell>
          <cell r="M57">
            <v>6387.4</v>
          </cell>
          <cell r="N57">
            <v>2707.4</v>
          </cell>
          <cell r="O57">
            <v>2133.5</v>
          </cell>
          <cell r="P57">
            <v>23293.600000000002</v>
          </cell>
          <cell r="Q57">
            <v>12248.5</v>
          </cell>
          <cell r="R57">
            <v>60605.700000000004</v>
          </cell>
          <cell r="S57">
            <v>96147.799999999988</v>
          </cell>
        </row>
        <row r="58">
          <cell r="B58">
            <v>377816.1</v>
          </cell>
          <cell r="C58">
            <v>711.7</v>
          </cell>
          <cell r="D58">
            <v>22931.9</v>
          </cell>
          <cell r="E58">
            <v>7239.1</v>
          </cell>
          <cell r="F58">
            <v>7108.8</v>
          </cell>
          <cell r="G58">
            <v>31244.2</v>
          </cell>
          <cell r="H58">
            <v>957.6</v>
          </cell>
          <cell r="I58">
            <v>4235.3</v>
          </cell>
          <cell r="J58">
            <v>6805.5</v>
          </cell>
          <cell r="K58">
            <v>8007.4</v>
          </cell>
          <cell r="L58">
            <v>2485.6</v>
          </cell>
          <cell r="M58">
            <v>6615.8</v>
          </cell>
          <cell r="N58">
            <v>2824.5</v>
          </cell>
          <cell r="O58">
            <v>2294.6</v>
          </cell>
          <cell r="P58">
            <v>26273.8</v>
          </cell>
          <cell r="Q58">
            <v>11752.5</v>
          </cell>
          <cell r="R58">
            <v>65435.7</v>
          </cell>
          <cell r="S58">
            <v>103462.00000000003</v>
          </cell>
        </row>
        <row r="59">
          <cell r="B59">
            <v>391632.3</v>
          </cell>
          <cell r="C59">
            <v>703.4</v>
          </cell>
          <cell r="D59">
            <v>23668.3</v>
          </cell>
          <cell r="E59">
            <v>7887</v>
          </cell>
          <cell r="F59">
            <v>6771.7</v>
          </cell>
          <cell r="G59">
            <v>34340.699999999997</v>
          </cell>
          <cell r="H59">
            <v>1074.2</v>
          </cell>
          <cell r="I59">
            <v>4046.6</v>
          </cell>
          <cell r="J59">
            <v>6529.6</v>
          </cell>
          <cell r="K59">
            <v>8142.6</v>
          </cell>
          <cell r="L59">
            <v>2408.1999999999998</v>
          </cell>
          <cell r="M59">
            <v>6697.2</v>
          </cell>
          <cell r="N59">
            <v>2858.7</v>
          </cell>
          <cell r="O59">
            <v>2300.8000000000002</v>
          </cell>
          <cell r="P59">
            <v>26622.800000000003</v>
          </cell>
          <cell r="Q59">
            <v>11279.6</v>
          </cell>
          <cell r="R59">
            <v>69526.600000000006</v>
          </cell>
          <cell r="S59">
            <v>107429.00000000001</v>
          </cell>
        </row>
        <row r="60">
          <cell r="B60">
            <v>367265.3</v>
          </cell>
          <cell r="C60">
            <v>604.4</v>
          </cell>
          <cell r="D60">
            <v>21828.6</v>
          </cell>
          <cell r="E60">
            <v>8268</v>
          </cell>
          <cell r="F60">
            <v>5619.5</v>
          </cell>
          <cell r="G60">
            <v>32771.800000000003</v>
          </cell>
          <cell r="H60">
            <v>1051.3</v>
          </cell>
          <cell r="I60">
            <v>3466.4</v>
          </cell>
          <cell r="J60">
            <v>5678.9</v>
          </cell>
          <cell r="K60">
            <v>7357.7</v>
          </cell>
          <cell r="L60">
            <v>2165.3000000000002</v>
          </cell>
          <cell r="M60">
            <v>6229.2</v>
          </cell>
          <cell r="N60">
            <v>2558.5</v>
          </cell>
          <cell r="O60">
            <v>2090.6999999999998</v>
          </cell>
          <cell r="P60">
            <v>24840.5</v>
          </cell>
          <cell r="Q60">
            <v>9749.7000000000007</v>
          </cell>
          <cell r="R60">
            <v>65100.100000000006</v>
          </cell>
          <cell r="S60">
            <v>99690.299999999988</v>
          </cell>
        </row>
      </sheetData>
      <sheetData sheetId="82" refreshError="1"/>
      <sheetData sheetId="83">
        <row r="37">
          <cell r="B37">
            <v>635027.30000000005</v>
          </cell>
          <cell r="C37">
            <v>2039.3</v>
          </cell>
          <cell r="D37">
            <v>47782.7</v>
          </cell>
          <cell r="E37">
            <v>18130.5</v>
          </cell>
          <cell r="F37">
            <v>4935.1000000000004</v>
          </cell>
          <cell r="G37">
            <v>97178.2</v>
          </cell>
          <cell r="H37">
            <v>6593.6</v>
          </cell>
          <cell r="I37">
            <v>3744.4</v>
          </cell>
          <cell r="J37">
            <v>12164.4</v>
          </cell>
          <cell r="K37">
            <v>6208.7</v>
          </cell>
          <cell r="L37">
            <v>2398.1</v>
          </cell>
          <cell r="M37">
            <v>10850.3</v>
          </cell>
          <cell r="N37">
            <v>3083.2</v>
          </cell>
          <cell r="O37">
            <v>11299</v>
          </cell>
          <cell r="P37">
            <v>39397.199999999997</v>
          </cell>
          <cell r="Q37">
            <v>17948.099999999999</v>
          </cell>
          <cell r="R37">
            <v>169062.19999999998</v>
          </cell>
          <cell r="S37">
            <v>226407.5</v>
          </cell>
        </row>
        <row r="38">
          <cell r="B38">
            <v>677101.5</v>
          </cell>
          <cell r="C38">
            <v>2207.1999999999998</v>
          </cell>
          <cell r="D38">
            <v>49065.5</v>
          </cell>
          <cell r="E38">
            <v>18910.599999999999</v>
          </cell>
          <cell r="F38">
            <v>5649.6</v>
          </cell>
          <cell r="G38">
            <v>100728.7</v>
          </cell>
          <cell r="H38">
            <v>6972.8</v>
          </cell>
          <cell r="I38">
            <v>4321.3</v>
          </cell>
          <cell r="J38">
            <v>13746.6</v>
          </cell>
          <cell r="K38">
            <v>6466.3</v>
          </cell>
          <cell r="L38">
            <v>2529.4</v>
          </cell>
          <cell r="M38">
            <v>11109.9</v>
          </cell>
          <cell r="N38">
            <v>3133.4</v>
          </cell>
          <cell r="O38">
            <v>11782.4</v>
          </cell>
          <cell r="P38">
            <v>41332.9</v>
          </cell>
          <cell r="Q38">
            <v>20275.099999999999</v>
          </cell>
          <cell r="R38">
            <v>175015.69999999998</v>
          </cell>
          <cell r="S38">
            <v>236623.69999999992</v>
          </cell>
        </row>
        <row r="39">
          <cell r="B39">
            <v>726271</v>
          </cell>
          <cell r="C39">
            <v>2276.1999999999998</v>
          </cell>
          <cell r="D39">
            <v>48824.3</v>
          </cell>
          <cell r="E39">
            <v>19414.8</v>
          </cell>
          <cell r="F39">
            <v>5787</v>
          </cell>
          <cell r="G39">
            <v>104917.5</v>
          </cell>
          <cell r="H39">
            <v>7226.5</v>
          </cell>
          <cell r="I39">
            <v>4775.3999999999996</v>
          </cell>
          <cell r="J39">
            <v>17073.2</v>
          </cell>
          <cell r="K39">
            <v>6893.7</v>
          </cell>
          <cell r="L39">
            <v>2813.5</v>
          </cell>
          <cell r="M39">
            <v>12315.7</v>
          </cell>
          <cell r="N39">
            <v>3203.8</v>
          </cell>
          <cell r="O39">
            <v>12776.8</v>
          </cell>
          <cell r="P39">
            <v>43534.8</v>
          </cell>
          <cell r="Q39">
            <v>24124.799999999999</v>
          </cell>
          <cell r="R39">
            <v>180638.8</v>
          </cell>
          <cell r="S39">
            <v>248298.4</v>
          </cell>
        </row>
        <row r="40">
          <cell r="B40">
            <v>767608.7</v>
          </cell>
          <cell r="C40">
            <v>2424</v>
          </cell>
          <cell r="D40">
            <v>49193.4</v>
          </cell>
          <cell r="E40">
            <v>19635</v>
          </cell>
          <cell r="F40">
            <v>5894.4</v>
          </cell>
          <cell r="G40">
            <v>112560.5</v>
          </cell>
          <cell r="H40">
            <v>7554.2</v>
          </cell>
          <cell r="I40">
            <v>4956.7</v>
          </cell>
          <cell r="J40">
            <v>18781</v>
          </cell>
          <cell r="K40">
            <v>7311.6</v>
          </cell>
          <cell r="L40">
            <v>2992.6</v>
          </cell>
          <cell r="M40">
            <v>13743.2</v>
          </cell>
          <cell r="N40">
            <v>3136.3</v>
          </cell>
          <cell r="O40">
            <v>13987.7</v>
          </cell>
          <cell r="P40">
            <v>45401.5</v>
          </cell>
          <cell r="Q40">
            <v>26161.7</v>
          </cell>
          <cell r="R40">
            <v>190607.40000000002</v>
          </cell>
          <cell r="S40">
            <v>262170.60000000003</v>
          </cell>
        </row>
        <row r="41">
          <cell r="B41">
            <v>764334.9</v>
          </cell>
          <cell r="C41">
            <v>2150.8000000000002</v>
          </cell>
          <cell r="D41">
            <v>49242</v>
          </cell>
          <cell r="E41">
            <v>18651.7</v>
          </cell>
          <cell r="F41">
            <v>5630.5</v>
          </cell>
          <cell r="G41">
            <v>114932</v>
          </cell>
          <cell r="H41">
            <v>7847.1</v>
          </cell>
          <cell r="I41">
            <v>4619.2</v>
          </cell>
          <cell r="J41">
            <v>18670.400000000001</v>
          </cell>
          <cell r="K41">
            <v>7540.1</v>
          </cell>
          <cell r="L41">
            <v>2825.2</v>
          </cell>
          <cell r="M41">
            <v>14116.5</v>
          </cell>
          <cell r="N41">
            <v>2992.1</v>
          </cell>
          <cell r="O41">
            <v>15613.8</v>
          </cell>
          <cell r="P41">
            <v>44216</v>
          </cell>
          <cell r="Q41">
            <v>25440.400000000001</v>
          </cell>
          <cell r="R41">
            <v>195175</v>
          </cell>
          <cell r="S41">
            <v>264831.40000000002</v>
          </cell>
        </row>
        <row r="42">
          <cell r="B42">
            <v>771283.5</v>
          </cell>
          <cell r="C42">
            <v>2157.5</v>
          </cell>
          <cell r="D42">
            <v>46441.8</v>
          </cell>
          <cell r="E42">
            <v>17331.7</v>
          </cell>
          <cell r="F42">
            <v>5127.8999999999996</v>
          </cell>
          <cell r="G42">
            <v>116643.6</v>
          </cell>
          <cell r="H42">
            <v>8217.2999999999993</v>
          </cell>
          <cell r="I42">
            <v>4593</v>
          </cell>
          <cell r="J42">
            <v>18588.3</v>
          </cell>
          <cell r="K42">
            <v>7396.1</v>
          </cell>
          <cell r="L42">
            <v>2657.3</v>
          </cell>
          <cell r="M42">
            <v>13731.3</v>
          </cell>
          <cell r="N42">
            <v>2938.8</v>
          </cell>
          <cell r="O42">
            <v>17000</v>
          </cell>
          <cell r="P42">
            <v>41787</v>
          </cell>
          <cell r="Q42">
            <v>25338.799999999999</v>
          </cell>
          <cell r="R42">
            <v>195698.8</v>
          </cell>
          <cell r="S42">
            <v>262824.59999999998</v>
          </cell>
        </row>
        <row r="43">
          <cell r="B43">
            <v>784210.9</v>
          </cell>
          <cell r="C43">
            <v>2239.3000000000002</v>
          </cell>
          <cell r="D43">
            <v>49105.599999999999</v>
          </cell>
          <cell r="E43">
            <v>16803.099999999999</v>
          </cell>
          <cell r="F43">
            <v>4993.5</v>
          </cell>
          <cell r="G43">
            <v>118362.2</v>
          </cell>
          <cell r="H43">
            <v>8446.1</v>
          </cell>
          <cell r="I43">
            <v>4758.6000000000004</v>
          </cell>
          <cell r="J43">
            <v>18242.7</v>
          </cell>
          <cell r="K43">
            <v>7024.7</v>
          </cell>
          <cell r="L43">
            <v>2534.1999999999998</v>
          </cell>
          <cell r="M43">
            <v>13077</v>
          </cell>
          <cell r="N43">
            <v>2922.9</v>
          </cell>
          <cell r="O43">
            <v>17840.599999999999</v>
          </cell>
          <cell r="P43">
            <v>40330.700000000004</v>
          </cell>
          <cell r="Q43">
            <v>25240.600000000002</v>
          </cell>
          <cell r="R43">
            <v>200779.2</v>
          </cell>
          <cell r="S43">
            <v>266350.50000000006</v>
          </cell>
        </row>
        <row r="44">
          <cell r="B44">
            <v>817102.8</v>
          </cell>
          <cell r="C44">
            <v>2410.4</v>
          </cell>
          <cell r="D44">
            <v>56002.6</v>
          </cell>
          <cell r="E44">
            <v>16872.3</v>
          </cell>
          <cell r="F44">
            <v>5173.3</v>
          </cell>
          <cell r="G44">
            <v>121458.6</v>
          </cell>
          <cell r="H44">
            <v>8956.4</v>
          </cell>
          <cell r="I44">
            <v>5407.8</v>
          </cell>
          <cell r="J44">
            <v>18161.2</v>
          </cell>
          <cell r="K44">
            <v>6798</v>
          </cell>
          <cell r="L44">
            <v>2615.6999999999998</v>
          </cell>
          <cell r="M44">
            <v>12430.3</v>
          </cell>
          <cell r="N44">
            <v>3046.9</v>
          </cell>
          <cell r="O44">
            <v>19038.7</v>
          </cell>
          <cell r="P44">
            <v>40138.5</v>
          </cell>
          <cell r="Q44">
            <v>25979.4</v>
          </cell>
          <cell r="R44">
            <v>212254.30000000002</v>
          </cell>
          <cell r="S44">
            <v>278372.2</v>
          </cell>
        </row>
        <row r="45">
          <cell r="B45">
            <v>843621.6</v>
          </cell>
          <cell r="C45">
            <v>2525.9</v>
          </cell>
          <cell r="D45">
            <v>60810</v>
          </cell>
          <cell r="E45">
            <v>17292.2</v>
          </cell>
          <cell r="F45">
            <v>5236.5</v>
          </cell>
          <cell r="G45">
            <v>121835.7</v>
          </cell>
          <cell r="H45">
            <v>9236.2000000000007</v>
          </cell>
          <cell r="I45">
            <v>6461.4</v>
          </cell>
          <cell r="J45">
            <v>19296.2</v>
          </cell>
          <cell r="K45">
            <v>6398.6</v>
          </cell>
          <cell r="L45">
            <v>2719.4</v>
          </cell>
          <cell r="M45">
            <v>12210.4</v>
          </cell>
          <cell r="N45">
            <v>3225.2</v>
          </cell>
          <cell r="O45">
            <v>19524.900000000001</v>
          </cell>
          <cell r="P45">
            <v>40683.699999999997</v>
          </cell>
          <cell r="Q45">
            <v>28283.5</v>
          </cell>
          <cell r="R45">
            <v>217805.4</v>
          </cell>
          <cell r="S45">
            <v>286772.60000000003</v>
          </cell>
        </row>
        <row r="46">
          <cell r="B46">
            <v>871424.3</v>
          </cell>
          <cell r="C46">
            <v>2588.1</v>
          </cell>
          <cell r="D46">
            <v>66143.7</v>
          </cell>
          <cell r="E46">
            <v>17873.7</v>
          </cell>
          <cell r="F46">
            <v>6211</v>
          </cell>
          <cell r="G46">
            <v>122323.8</v>
          </cell>
          <cell r="H46">
            <v>9702.4</v>
          </cell>
          <cell r="I46">
            <v>6759.8</v>
          </cell>
          <cell r="J46">
            <v>19711.8</v>
          </cell>
          <cell r="K46">
            <v>6272.3</v>
          </cell>
          <cell r="L46">
            <v>2738.9</v>
          </cell>
          <cell r="M46">
            <v>12265.5</v>
          </cell>
          <cell r="N46">
            <v>3478</v>
          </cell>
          <cell r="O46">
            <v>19989.400000000001</v>
          </cell>
          <cell r="P46">
            <v>42567.100000000006</v>
          </cell>
          <cell r="Q46">
            <v>29059.699999999997</v>
          </cell>
          <cell r="R46">
            <v>224431.59999999998</v>
          </cell>
          <cell r="S46">
            <v>296058.39999999997</v>
          </cell>
        </row>
        <row r="47">
          <cell r="B47">
            <v>912891.6</v>
          </cell>
          <cell r="C47">
            <v>2599</v>
          </cell>
          <cell r="D47">
            <v>74382.600000000006</v>
          </cell>
          <cell r="E47">
            <v>18939</v>
          </cell>
          <cell r="F47">
            <v>7046.7</v>
          </cell>
          <cell r="G47">
            <v>122524.8</v>
          </cell>
          <cell r="H47">
            <v>10313.700000000001</v>
          </cell>
          <cell r="I47">
            <v>7212.7</v>
          </cell>
          <cell r="J47">
            <v>19702.2</v>
          </cell>
          <cell r="K47">
            <v>6213.9</v>
          </cell>
          <cell r="L47">
            <v>2845.4</v>
          </cell>
          <cell r="M47">
            <v>13074</v>
          </cell>
          <cell r="N47">
            <v>3727.7</v>
          </cell>
          <cell r="O47">
            <v>20778.099999999999</v>
          </cell>
          <cell r="P47">
            <v>45632.800000000003</v>
          </cell>
          <cell r="Q47">
            <v>29513.9</v>
          </cell>
          <cell r="R47">
            <v>234213.1</v>
          </cell>
          <cell r="S47">
            <v>309359.80000000005</v>
          </cell>
        </row>
        <row r="48">
          <cell r="B48">
            <v>955043.1</v>
          </cell>
          <cell r="C48">
            <v>2658.8</v>
          </cell>
          <cell r="D48">
            <v>81289.5</v>
          </cell>
          <cell r="E48">
            <v>19560.8</v>
          </cell>
          <cell r="F48">
            <v>7346.2</v>
          </cell>
          <cell r="G48">
            <v>124471.4</v>
          </cell>
          <cell r="H48">
            <v>10726.9</v>
          </cell>
          <cell r="I48">
            <v>7401</v>
          </cell>
          <cell r="J48">
            <v>19648.2</v>
          </cell>
          <cell r="K48">
            <v>6180.4</v>
          </cell>
          <cell r="L48">
            <v>3177.8</v>
          </cell>
          <cell r="M48">
            <v>13741.4</v>
          </cell>
          <cell r="N48">
            <v>4195.8999999999996</v>
          </cell>
          <cell r="O48">
            <v>23269.4</v>
          </cell>
          <cell r="P48">
            <v>48022.1</v>
          </cell>
          <cell r="Q48">
            <v>29708</v>
          </cell>
          <cell r="R48">
            <v>245937.59999999998</v>
          </cell>
          <cell r="S48">
            <v>323667.70000000007</v>
          </cell>
        </row>
        <row r="49">
          <cell r="B49">
            <v>987227.2</v>
          </cell>
          <cell r="C49">
            <v>2738</v>
          </cell>
          <cell r="D49">
            <v>85121.9</v>
          </cell>
          <cell r="E49">
            <v>19433.900000000001</v>
          </cell>
          <cell r="F49">
            <v>7320.1</v>
          </cell>
          <cell r="G49">
            <v>123030.9</v>
          </cell>
          <cell r="H49">
            <v>10790.1</v>
          </cell>
          <cell r="I49">
            <v>7307.3</v>
          </cell>
          <cell r="J49">
            <v>18750.7</v>
          </cell>
          <cell r="K49">
            <v>6297.5</v>
          </cell>
          <cell r="L49">
            <v>3344.1</v>
          </cell>
          <cell r="M49">
            <v>14350.5</v>
          </cell>
          <cell r="N49">
            <v>4408.3999999999996</v>
          </cell>
          <cell r="O49">
            <v>25138</v>
          </cell>
          <cell r="P49">
            <v>48857</v>
          </cell>
          <cell r="Q49">
            <v>28796</v>
          </cell>
          <cell r="R49">
            <v>250378.4</v>
          </cell>
          <cell r="S49">
            <v>328031.39999999997</v>
          </cell>
        </row>
        <row r="50">
          <cell r="B50">
            <v>1035769.2</v>
          </cell>
          <cell r="C50">
            <v>2828.2</v>
          </cell>
          <cell r="D50">
            <v>95543.3</v>
          </cell>
          <cell r="E50">
            <v>20027.5</v>
          </cell>
          <cell r="F50">
            <v>7397.5</v>
          </cell>
          <cell r="G50">
            <v>122807</v>
          </cell>
          <cell r="H50">
            <v>10928.9</v>
          </cell>
          <cell r="I50">
            <v>7922.4</v>
          </cell>
          <cell r="J50">
            <v>18403.2</v>
          </cell>
          <cell r="K50">
            <v>6816.8</v>
          </cell>
          <cell r="L50">
            <v>3466.5</v>
          </cell>
          <cell r="M50">
            <v>15165.8</v>
          </cell>
          <cell r="N50">
            <v>4582.2</v>
          </cell>
          <cell r="O50">
            <v>25670.5</v>
          </cell>
          <cell r="P50">
            <v>50639.5</v>
          </cell>
          <cell r="Q50">
            <v>29153.8</v>
          </cell>
          <cell r="R50">
            <v>261766.5</v>
          </cell>
          <cell r="S50">
            <v>341559.8</v>
          </cell>
        </row>
        <row r="51">
          <cell r="B51">
            <v>1073834.6000000001</v>
          </cell>
          <cell r="C51">
            <v>2724.9</v>
          </cell>
          <cell r="D51">
            <v>107601.2</v>
          </cell>
          <cell r="E51">
            <v>20263.2</v>
          </cell>
          <cell r="F51">
            <v>7652.7</v>
          </cell>
          <cell r="G51">
            <v>124451.8</v>
          </cell>
          <cell r="H51">
            <v>10954.3</v>
          </cell>
          <cell r="I51">
            <v>7690.6</v>
          </cell>
          <cell r="J51">
            <v>17780.900000000001</v>
          </cell>
          <cell r="K51">
            <v>7007.5</v>
          </cell>
          <cell r="L51">
            <v>3502.2</v>
          </cell>
          <cell r="M51">
            <v>14720.5</v>
          </cell>
          <cell r="N51">
            <v>4684.7</v>
          </cell>
          <cell r="O51">
            <v>24800.1</v>
          </cell>
          <cell r="P51">
            <v>50823.3</v>
          </cell>
          <cell r="Q51">
            <v>28196.400000000001</v>
          </cell>
          <cell r="R51">
            <v>274814.89999999997</v>
          </cell>
          <cell r="S51">
            <v>353834.6</v>
          </cell>
        </row>
        <row r="52">
          <cell r="B52">
            <v>1096280.2</v>
          </cell>
          <cell r="C52">
            <v>2738.1</v>
          </cell>
          <cell r="D52">
            <v>116068.3</v>
          </cell>
          <cell r="E52">
            <v>19982</v>
          </cell>
          <cell r="F52">
            <v>7752.2</v>
          </cell>
          <cell r="G52">
            <v>125268.3</v>
          </cell>
          <cell r="H52">
            <v>10782.1</v>
          </cell>
          <cell r="I52">
            <v>7334.7</v>
          </cell>
          <cell r="J52">
            <v>16620.5</v>
          </cell>
          <cell r="K52">
            <v>7894.3</v>
          </cell>
          <cell r="L52">
            <v>3542.2</v>
          </cell>
          <cell r="M52">
            <v>13558.3</v>
          </cell>
          <cell r="N52">
            <v>4647.6000000000004</v>
          </cell>
          <cell r="O52">
            <v>24113.8</v>
          </cell>
          <cell r="P52">
            <v>49482.299999999996</v>
          </cell>
          <cell r="Q52">
            <v>26693.3</v>
          </cell>
          <cell r="R52">
            <v>284126.80000000005</v>
          </cell>
          <cell r="S52">
            <v>360302.39999999997</v>
          </cell>
        </row>
        <row r="53">
          <cell r="B53">
            <v>1105166.6000000001</v>
          </cell>
          <cell r="C53">
            <v>2722.7</v>
          </cell>
          <cell r="D53">
            <v>124134.8</v>
          </cell>
          <cell r="E53">
            <v>19219.7</v>
          </cell>
          <cell r="F53">
            <v>7908.2</v>
          </cell>
          <cell r="G53">
            <v>123959.2</v>
          </cell>
          <cell r="H53">
            <v>10784</v>
          </cell>
          <cell r="I53">
            <v>6895.2</v>
          </cell>
          <cell r="J53">
            <v>15407.5</v>
          </cell>
          <cell r="K53">
            <v>8366.7999999999993</v>
          </cell>
          <cell r="L53">
            <v>3431.4</v>
          </cell>
          <cell r="M53">
            <v>12491.6</v>
          </cell>
          <cell r="N53">
            <v>4392.8</v>
          </cell>
          <cell r="O53">
            <v>22997</v>
          </cell>
          <cell r="P53">
            <v>47443.700000000004</v>
          </cell>
          <cell r="Q53">
            <v>25025.4</v>
          </cell>
          <cell r="R53">
            <v>290241.8</v>
          </cell>
          <cell r="S53">
            <v>362710.9</v>
          </cell>
        </row>
        <row r="54">
          <cell r="B54">
            <v>1160849.3</v>
          </cell>
          <cell r="C54">
            <v>2722.1</v>
          </cell>
          <cell r="D54">
            <v>141886.6</v>
          </cell>
          <cell r="E54">
            <v>20448.099999999999</v>
          </cell>
          <cell r="F54">
            <v>8534.2000000000007</v>
          </cell>
          <cell r="G54">
            <v>127755.1</v>
          </cell>
          <cell r="H54">
            <v>11358.2</v>
          </cell>
          <cell r="I54">
            <v>7031.2</v>
          </cell>
          <cell r="J54">
            <v>14244</v>
          </cell>
          <cell r="K54">
            <v>9108</v>
          </cell>
          <cell r="L54">
            <v>3436.4</v>
          </cell>
          <cell r="M54">
            <v>12714.5</v>
          </cell>
          <cell r="N54">
            <v>4370.3999999999996</v>
          </cell>
          <cell r="O54">
            <v>22961.4</v>
          </cell>
          <cell r="P54">
            <v>49503.6</v>
          </cell>
          <cell r="Q54">
            <v>23997.3</v>
          </cell>
          <cell r="R54">
            <v>313069.30000000005</v>
          </cell>
          <cell r="S54">
            <v>386570.20000000013</v>
          </cell>
        </row>
        <row r="55">
          <cell r="B55">
            <v>1236309.5</v>
          </cell>
          <cell r="C55">
            <v>2761.2</v>
          </cell>
          <cell r="D55">
            <v>170308.8</v>
          </cell>
          <cell r="E55">
            <v>22157.9</v>
          </cell>
          <cell r="F55">
            <v>9839.5</v>
          </cell>
          <cell r="G55">
            <v>131377.70000000001</v>
          </cell>
          <cell r="H55">
            <v>11976.3</v>
          </cell>
          <cell r="I55">
            <v>7404.9</v>
          </cell>
          <cell r="J55">
            <v>13352.5</v>
          </cell>
          <cell r="K55">
            <v>10425.9</v>
          </cell>
          <cell r="L55">
            <v>3469.5</v>
          </cell>
          <cell r="M55">
            <v>12336.8</v>
          </cell>
          <cell r="N55">
            <v>4299.2</v>
          </cell>
          <cell r="O55">
            <v>23114</v>
          </cell>
          <cell r="P55">
            <v>52102.899999999994</v>
          </cell>
          <cell r="Q55">
            <v>23518.6</v>
          </cell>
          <cell r="R55">
            <v>347202.7</v>
          </cell>
          <cell r="S55">
            <v>422824.2</v>
          </cell>
        </row>
        <row r="56">
          <cell r="B56">
            <v>1339940.7</v>
          </cell>
          <cell r="C56">
            <v>2790.2</v>
          </cell>
          <cell r="D56">
            <v>204163.20000000001</v>
          </cell>
          <cell r="E56">
            <v>24681.200000000001</v>
          </cell>
          <cell r="F56">
            <v>12381.6</v>
          </cell>
          <cell r="G56">
            <v>137676.29999999999</v>
          </cell>
          <cell r="H56">
            <v>12863.3</v>
          </cell>
          <cell r="I56">
            <v>7609.9</v>
          </cell>
          <cell r="J56">
            <v>12584.5</v>
          </cell>
          <cell r="K56">
            <v>11435.7</v>
          </cell>
          <cell r="L56">
            <v>3597.2</v>
          </cell>
          <cell r="M56">
            <v>11795.4</v>
          </cell>
          <cell r="N56">
            <v>4369.5</v>
          </cell>
          <cell r="O56">
            <v>24614.5</v>
          </cell>
          <cell r="P56">
            <v>56824.9</v>
          </cell>
          <cell r="Q56">
            <v>22984.6</v>
          </cell>
          <cell r="R56">
            <v>390753</v>
          </cell>
          <cell r="S56">
            <v>470562.50000000006</v>
          </cell>
        </row>
        <row r="57">
          <cell r="B57">
            <v>1446070.4</v>
          </cell>
          <cell r="C57">
            <v>2686.3</v>
          </cell>
          <cell r="D57">
            <v>228601.1</v>
          </cell>
          <cell r="E57">
            <v>28409.8</v>
          </cell>
          <cell r="F57">
            <v>15590.2</v>
          </cell>
          <cell r="G57">
            <v>146371.79999999999</v>
          </cell>
          <cell r="H57">
            <v>13901.9</v>
          </cell>
          <cell r="I57">
            <v>7543.2</v>
          </cell>
          <cell r="J57">
            <v>12039.4</v>
          </cell>
          <cell r="K57">
            <v>12097.3</v>
          </cell>
          <cell r="L57">
            <v>3915.9</v>
          </cell>
          <cell r="M57">
            <v>11555.8</v>
          </cell>
          <cell r="N57">
            <v>4435.1000000000004</v>
          </cell>
          <cell r="O57">
            <v>26029</v>
          </cell>
          <cell r="P57">
            <v>63906.799999999996</v>
          </cell>
          <cell r="Q57">
            <v>22268.9</v>
          </cell>
          <cell r="R57">
            <v>427001.1</v>
          </cell>
          <cell r="S57">
            <v>513176.8</v>
          </cell>
        </row>
        <row r="58">
          <cell r="B58">
            <v>1576990.7</v>
          </cell>
          <cell r="C58">
            <v>2752.3</v>
          </cell>
          <cell r="D58">
            <v>249569.3</v>
          </cell>
          <cell r="E58">
            <v>33487.599999999999</v>
          </cell>
          <cell r="F58">
            <v>19080.5</v>
          </cell>
          <cell r="G58">
            <v>158094.5</v>
          </cell>
          <cell r="H58">
            <v>14830.1</v>
          </cell>
          <cell r="I58">
            <v>7507.8</v>
          </cell>
          <cell r="J58">
            <v>11816.8</v>
          </cell>
          <cell r="K58">
            <v>13319.4</v>
          </cell>
          <cell r="L58">
            <v>4147.6000000000004</v>
          </cell>
          <cell r="M58">
            <v>12085.9</v>
          </cell>
          <cell r="N58">
            <v>4685</v>
          </cell>
          <cell r="O58">
            <v>30020</v>
          </cell>
          <cell r="P58">
            <v>73486.599999999991</v>
          </cell>
          <cell r="Q58">
            <v>22076.9</v>
          </cell>
          <cell r="R58">
            <v>465833.3</v>
          </cell>
          <cell r="S58">
            <v>561396.79999999993</v>
          </cell>
        </row>
        <row r="59">
          <cell r="B59">
            <v>1614481.7</v>
          </cell>
          <cell r="C59">
            <v>2595.4</v>
          </cell>
          <cell r="D59">
            <v>255757.3</v>
          </cell>
          <cell r="E59">
            <v>35950.9</v>
          </cell>
          <cell r="F59">
            <v>18977.8</v>
          </cell>
          <cell r="G59">
            <v>172174.5</v>
          </cell>
          <cell r="H59">
            <v>15350.6</v>
          </cell>
          <cell r="I59">
            <v>6863.9</v>
          </cell>
          <cell r="J59">
            <v>10956.6</v>
          </cell>
          <cell r="K59">
            <v>13451.8</v>
          </cell>
          <cell r="L59">
            <v>3961.5</v>
          </cell>
          <cell r="M59">
            <v>11884.3</v>
          </cell>
          <cell r="N59">
            <v>4603.5</v>
          </cell>
          <cell r="O59">
            <v>32986.800000000003</v>
          </cell>
          <cell r="P59">
            <v>75378</v>
          </cell>
          <cell r="Q59">
            <v>20415.900000000001</v>
          </cell>
          <cell r="R59">
            <v>489720.99999999994</v>
          </cell>
          <cell r="S59">
            <v>585514.9</v>
          </cell>
        </row>
        <row r="60">
          <cell r="B60">
            <v>1637105.7</v>
          </cell>
          <cell r="C60">
            <v>2410.6999999999998</v>
          </cell>
          <cell r="D60">
            <v>263195.7</v>
          </cell>
          <cell r="E60">
            <v>38654.199999999997</v>
          </cell>
          <cell r="F60">
            <v>18826.400000000001</v>
          </cell>
          <cell r="G60">
            <v>182126.8</v>
          </cell>
          <cell r="H60">
            <v>15880.7</v>
          </cell>
          <cell r="I60">
            <v>6000.7</v>
          </cell>
          <cell r="J60">
            <v>9688.9</v>
          </cell>
          <cell r="K60">
            <v>13403.3</v>
          </cell>
          <cell r="L60">
            <v>3673.7</v>
          </cell>
          <cell r="M60">
            <v>11545.8</v>
          </cell>
          <cell r="N60">
            <v>4180.3</v>
          </cell>
          <cell r="O60">
            <v>34313.5</v>
          </cell>
          <cell r="P60">
            <v>76880.399999999994</v>
          </cell>
          <cell r="Q60">
            <v>18100.3</v>
          </cell>
          <cell r="R60">
            <v>508920</v>
          </cell>
          <cell r="S60">
            <v>603900.70000000019</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st of Tables CAN"/>
      <sheetName val="1a"/>
      <sheetName val="1b"/>
      <sheetName val="1c"/>
      <sheetName val="1d"/>
      <sheetName val="1e"/>
      <sheetName val="1f"/>
      <sheetName val="1g"/>
      <sheetName val="1h"/>
      <sheetName val="1i"/>
      <sheetName val="1j"/>
      <sheetName val="1k"/>
      <sheetName val="1l"/>
      <sheetName val="1m"/>
      <sheetName val="1n"/>
      <sheetName val="1o"/>
      <sheetName val="1p"/>
      <sheetName val="1q"/>
      <sheetName val="1r"/>
      <sheetName val="1s"/>
      <sheetName val="1t"/>
      <sheetName val="1u"/>
      <sheetName val="1v"/>
      <sheetName val="1w"/>
      <sheetName val="2a"/>
      <sheetName val="2b"/>
      <sheetName val="2c"/>
      <sheetName val="2d"/>
      <sheetName val="2e"/>
      <sheetName val="2f"/>
      <sheetName val="2g"/>
      <sheetName val="2h"/>
      <sheetName val="2i"/>
      <sheetName val="2j"/>
      <sheetName val="2k"/>
      <sheetName val="2l"/>
      <sheetName val="2m"/>
      <sheetName val="2n"/>
      <sheetName val="2o"/>
      <sheetName val="2p"/>
      <sheetName val="2q"/>
      <sheetName val="2r"/>
      <sheetName val="2s"/>
      <sheetName val="2t"/>
      <sheetName val="2u"/>
      <sheetName val="2v"/>
      <sheetName val="2w"/>
      <sheetName val="3a"/>
      <sheetName val="3b"/>
      <sheetName val="3c"/>
      <sheetName val="3d"/>
      <sheetName val="3e"/>
      <sheetName val="3f"/>
      <sheetName val="3g"/>
      <sheetName val="3h"/>
      <sheetName val="3i"/>
      <sheetName val="3j"/>
      <sheetName val="3k"/>
      <sheetName val="3l"/>
      <sheetName val="3m"/>
      <sheetName val="3n"/>
      <sheetName val="3o"/>
      <sheetName val="3p"/>
      <sheetName val="3q"/>
      <sheetName val="3r"/>
      <sheetName val="3s"/>
      <sheetName val="3t"/>
      <sheetName val="3u"/>
      <sheetName val="3v"/>
      <sheetName val="3w"/>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5a"/>
      <sheetName val="5b"/>
      <sheetName val="5c"/>
      <sheetName val="5d"/>
      <sheetName val="5e"/>
      <sheetName val="5f"/>
      <sheetName val="5g"/>
      <sheetName val="5h"/>
      <sheetName val="5i"/>
      <sheetName val="5j"/>
      <sheetName val="5k"/>
      <sheetName val="5l"/>
      <sheetName val="5m"/>
      <sheetName val="5n"/>
      <sheetName val="5o"/>
      <sheetName val="5p"/>
      <sheetName val="5q"/>
      <sheetName val="5r"/>
      <sheetName val="5s"/>
      <sheetName val="5t"/>
      <sheetName val="5u"/>
      <sheetName val="5v"/>
      <sheetName val="5w"/>
      <sheetName val="6a"/>
      <sheetName val="6b"/>
      <sheetName val="6c"/>
      <sheetName val="6d"/>
      <sheetName val="6e"/>
      <sheetName val="6f"/>
      <sheetName val="6g"/>
      <sheetName val="6h"/>
      <sheetName val="6i"/>
      <sheetName val="6j"/>
      <sheetName val="6k"/>
      <sheetName val="6l"/>
      <sheetName val="6m"/>
      <sheetName val="6n"/>
      <sheetName val="6o"/>
      <sheetName val="6p"/>
      <sheetName val="6q"/>
      <sheetName val="6r"/>
      <sheetName val="6s"/>
      <sheetName val="6t"/>
      <sheetName val="6u"/>
      <sheetName val="6v"/>
      <sheetName val="6w"/>
      <sheetName val="7a"/>
      <sheetName val="7b"/>
      <sheetName val="7c"/>
      <sheetName val="7d"/>
      <sheetName val="7e"/>
      <sheetName val="7f"/>
      <sheetName val="7g"/>
      <sheetName val="7h"/>
      <sheetName val="7i"/>
      <sheetName val="7j"/>
      <sheetName val="7k"/>
      <sheetName val="7l"/>
      <sheetName val="7m"/>
      <sheetName val="7n"/>
      <sheetName val="7o"/>
      <sheetName val="7p"/>
      <sheetName val="7q"/>
      <sheetName val="7r"/>
      <sheetName val="7s"/>
      <sheetName val="7t"/>
      <sheetName val="7u"/>
      <sheetName val="7v"/>
      <sheetName val="7w"/>
      <sheetName val="8a"/>
      <sheetName val="8b"/>
      <sheetName val="8c"/>
      <sheetName val="8d"/>
      <sheetName val="8e"/>
      <sheetName val="8f"/>
      <sheetName val="8g"/>
      <sheetName val="8h"/>
      <sheetName val="8i"/>
      <sheetName val="8j"/>
      <sheetName val="8l"/>
      <sheetName val="8k"/>
      <sheetName val="8m"/>
      <sheetName val="8n"/>
      <sheetName val="8o"/>
      <sheetName val="8p"/>
      <sheetName val="8q"/>
      <sheetName val="8r"/>
      <sheetName val="8s"/>
      <sheetName val="8t"/>
      <sheetName val="8u"/>
      <sheetName val="8v"/>
      <sheetName val="8w"/>
      <sheetName val="9a"/>
      <sheetName val="9b"/>
      <sheetName val="9c"/>
      <sheetName val="9d"/>
      <sheetName val="9e"/>
      <sheetName val="9f"/>
      <sheetName val="9g"/>
      <sheetName val="9h"/>
      <sheetName val="9i"/>
      <sheetName val="9j"/>
      <sheetName val="9k"/>
      <sheetName val="9l"/>
      <sheetName val="9m"/>
      <sheetName val="9n"/>
      <sheetName val="9o"/>
      <sheetName val="9p"/>
      <sheetName val="9q"/>
      <sheetName val="9r"/>
      <sheetName val="9s"/>
      <sheetName val="9t"/>
      <sheetName val="9u"/>
      <sheetName val="9v"/>
      <sheetName val="9w"/>
      <sheetName val="10a"/>
      <sheetName val="10b"/>
      <sheetName val="10c"/>
      <sheetName val="10d"/>
      <sheetName val="10e"/>
      <sheetName val="10f"/>
      <sheetName val="10g"/>
      <sheetName val="10h"/>
      <sheetName val="10i"/>
      <sheetName val="10j"/>
      <sheetName val="10k"/>
      <sheetName val="10l"/>
      <sheetName val="10m"/>
      <sheetName val="10n"/>
      <sheetName val="10o"/>
      <sheetName val="10p"/>
      <sheetName val="10q"/>
      <sheetName val="10r"/>
      <sheetName val="10s"/>
      <sheetName val="10t"/>
      <sheetName val="10u"/>
      <sheetName val="10v"/>
      <sheetName val="10w"/>
      <sheetName val="11a"/>
      <sheetName val="11b"/>
      <sheetName val="11c"/>
      <sheetName val="11d"/>
      <sheetName val="11e"/>
      <sheetName val="11f"/>
      <sheetName val="11g"/>
      <sheetName val="11h"/>
      <sheetName val="11i"/>
      <sheetName val="11j"/>
      <sheetName val="11k"/>
      <sheetName val="11l"/>
      <sheetName val="11m"/>
      <sheetName val="11n"/>
      <sheetName val="11o"/>
      <sheetName val="11p"/>
      <sheetName val="11q"/>
      <sheetName val="11r"/>
      <sheetName val="11s"/>
      <sheetName val="11t"/>
      <sheetName val="11u"/>
      <sheetName val="11v"/>
      <sheetName val="11w"/>
      <sheetName val="12a"/>
      <sheetName val="12b"/>
      <sheetName val="12c"/>
      <sheetName val="12d"/>
      <sheetName val="12e"/>
      <sheetName val="12f"/>
      <sheetName val="12g"/>
      <sheetName val="12h"/>
      <sheetName val="12i"/>
      <sheetName val="12j"/>
      <sheetName val="12k"/>
      <sheetName val="12l"/>
      <sheetName val="12m"/>
      <sheetName val="12n"/>
      <sheetName val="12o"/>
      <sheetName val="12p"/>
      <sheetName val="12q"/>
      <sheetName val="12r"/>
      <sheetName val="12s"/>
      <sheetName val="12t"/>
      <sheetName val="12u"/>
      <sheetName val="12v"/>
      <sheetName val="12w"/>
      <sheetName val="13a"/>
      <sheetName val="13b"/>
      <sheetName val="13c"/>
      <sheetName val="13d"/>
      <sheetName val="13e"/>
      <sheetName val="13f"/>
      <sheetName val="13g"/>
      <sheetName val="13h"/>
      <sheetName val="13i"/>
      <sheetName val="13j"/>
      <sheetName val="13k"/>
      <sheetName val="13l"/>
      <sheetName val="13m"/>
      <sheetName val="13n"/>
      <sheetName val="13o"/>
      <sheetName val="13p"/>
      <sheetName val="13q"/>
      <sheetName val="13r"/>
      <sheetName val="13s"/>
      <sheetName val="13t"/>
      <sheetName val="13u"/>
      <sheetName val="13v"/>
      <sheetName val="13w"/>
      <sheetName val="14a"/>
      <sheetName val="14b"/>
      <sheetName val="14c"/>
      <sheetName val="14d"/>
      <sheetName val="14e"/>
      <sheetName val="14f"/>
      <sheetName val="14g"/>
      <sheetName val="14h"/>
      <sheetName val="14i"/>
      <sheetName val="14j"/>
      <sheetName val="14k"/>
      <sheetName val="14l"/>
      <sheetName val="14m"/>
      <sheetName val="14n"/>
      <sheetName val="14o"/>
      <sheetName val="14p"/>
      <sheetName val="14q"/>
      <sheetName val="14r"/>
      <sheetName val="14s"/>
      <sheetName val="14t"/>
      <sheetName val="14u"/>
      <sheetName val="14v"/>
      <sheetName val="14w"/>
      <sheetName val="15a"/>
      <sheetName val="15b"/>
      <sheetName val="15c"/>
      <sheetName val="15d"/>
      <sheetName val="15e"/>
      <sheetName val="15f"/>
      <sheetName val="15g"/>
      <sheetName val="15h"/>
      <sheetName val="15i"/>
      <sheetName val="15j"/>
      <sheetName val="15k"/>
      <sheetName val="15l"/>
      <sheetName val="15m"/>
      <sheetName val="15n"/>
      <sheetName val="15o"/>
      <sheetName val="15p"/>
      <sheetName val="15q"/>
      <sheetName val="15r"/>
      <sheetName val="15s"/>
      <sheetName val="15t"/>
      <sheetName val="15u"/>
      <sheetName val="15v"/>
      <sheetName val="15w"/>
      <sheetName val="16a"/>
      <sheetName val="16b"/>
      <sheetName val="16c"/>
      <sheetName val="16d"/>
      <sheetName val="16e"/>
      <sheetName val="16f"/>
      <sheetName val="16g"/>
      <sheetName val="16h"/>
      <sheetName val="16i"/>
      <sheetName val="16j"/>
      <sheetName val="16k"/>
      <sheetName val="16l"/>
      <sheetName val="16m"/>
      <sheetName val="16n"/>
      <sheetName val="16o"/>
      <sheetName val="16p"/>
      <sheetName val="16q"/>
      <sheetName val="16r"/>
      <sheetName val="16s"/>
      <sheetName val="16t"/>
      <sheetName val="16u"/>
      <sheetName val="16v"/>
      <sheetName val="16w"/>
      <sheetName val="17a"/>
      <sheetName val="17b"/>
      <sheetName val="17c"/>
      <sheetName val="17d"/>
      <sheetName val="17e"/>
      <sheetName val="17f"/>
      <sheetName val="17g"/>
      <sheetName val="17h"/>
      <sheetName val="17i"/>
      <sheetName val="17j"/>
      <sheetName val="17k"/>
      <sheetName val="17l"/>
      <sheetName val="17m"/>
      <sheetName val="17n"/>
      <sheetName val="17o"/>
      <sheetName val="17p"/>
      <sheetName val="17q"/>
      <sheetName val="17r"/>
      <sheetName val="17s"/>
      <sheetName val="17t"/>
      <sheetName val="17u"/>
      <sheetName val="17v"/>
      <sheetName val="17w"/>
      <sheetName val="DATA1"/>
      <sheetName val="DATA2"/>
    </sheetNames>
    <sheetDataSet>
      <sheetData sheetId="0"/>
      <sheetData sheetId="1">
        <row r="33">
          <cell r="E33">
            <v>1430773</v>
          </cell>
        </row>
        <row r="34">
          <cell r="E34">
            <v>1509228</v>
          </cell>
        </row>
        <row r="35">
          <cell r="E35">
            <v>1436123</v>
          </cell>
        </row>
        <row r="36">
          <cell r="E36">
            <v>1525941</v>
          </cell>
        </row>
      </sheetData>
      <sheetData sheetId="2"/>
      <sheetData sheetId="3">
        <row r="2">
          <cell r="B2" t="str">
            <v>Mining and oil and gas extraction</v>
          </cell>
          <cell r="C2">
            <v>0</v>
          </cell>
          <cell r="D2">
            <v>0</v>
          </cell>
          <cell r="E2">
            <v>0</v>
          </cell>
          <cell r="F2">
            <v>0</v>
          </cell>
          <cell r="G2">
            <v>0</v>
          </cell>
          <cell r="H2">
            <v>0</v>
          </cell>
          <cell r="I2">
            <v>0</v>
          </cell>
        </row>
        <row r="16">
          <cell r="F16">
            <v>0.20217842701540928</v>
          </cell>
        </row>
        <row r="17">
          <cell r="F17">
            <v>0.24343758121805423</v>
          </cell>
        </row>
        <row r="18">
          <cell r="F18">
            <v>0.23475583682545112</v>
          </cell>
        </row>
        <row r="19">
          <cell r="F19">
            <v>0.21300813008130079</v>
          </cell>
        </row>
        <row r="20">
          <cell r="F20">
            <v>0.25737556561085972</v>
          </cell>
        </row>
        <row r="21">
          <cell r="F21">
            <v>0.31736154324828875</v>
          </cell>
        </row>
        <row r="22">
          <cell r="F22">
            <v>0.33485850843703552</v>
          </cell>
        </row>
        <row r="23">
          <cell r="F23">
            <v>0.26196369636963701</v>
          </cell>
        </row>
        <row r="24">
          <cell r="F24">
            <v>0.54968287526427062</v>
          </cell>
        </row>
        <row r="25">
          <cell r="F25">
            <v>0.34408726935128231</v>
          </cell>
        </row>
        <row r="26">
          <cell r="F26">
            <v>0.28880570058779104</v>
          </cell>
        </row>
        <row r="27">
          <cell r="F27">
            <v>0.22189697520271862</v>
          </cell>
        </row>
        <row r="28">
          <cell r="F28">
            <v>0.25594525874962609</v>
          </cell>
        </row>
        <row r="29">
          <cell r="F29">
            <v>0.65720874973792709</v>
          </cell>
        </row>
        <row r="30">
          <cell r="F30">
            <v>0.51612072095283823</v>
          </cell>
        </row>
        <row r="31">
          <cell r="F31">
            <v>0.44184470843308188</v>
          </cell>
        </row>
        <row r="32">
          <cell r="F32">
            <v>0.5339714231805005</v>
          </cell>
        </row>
        <row r="33">
          <cell r="F33">
            <v>0.49681549546300313</v>
          </cell>
        </row>
        <row r="34">
          <cell r="F34">
            <v>0.52987708748971074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t="str">
            <v>Business Sector</v>
          </cell>
          <cell r="C2">
            <v>0</v>
          </cell>
          <cell r="D2">
            <v>0</v>
          </cell>
          <cell r="E2">
            <v>0</v>
          </cell>
          <cell r="F2">
            <v>0</v>
          </cell>
          <cell r="G2">
            <v>0</v>
          </cell>
          <cell r="H2">
            <v>0</v>
          </cell>
          <cell r="I2">
            <v>0</v>
          </cell>
        </row>
        <row r="16">
          <cell r="A16">
            <v>1990</v>
          </cell>
          <cell r="F16">
            <v>2.120005126930367</v>
          </cell>
        </row>
        <row r="17">
          <cell r="A17">
            <v>1991</v>
          </cell>
          <cell r="F17">
            <v>2.0892453660683721</v>
          </cell>
        </row>
        <row r="18">
          <cell r="A18">
            <v>1992</v>
          </cell>
          <cell r="F18">
            <v>2.2915278075620495</v>
          </cell>
        </row>
        <row r="19">
          <cell r="A19">
            <v>1993</v>
          </cell>
          <cell r="F19">
            <v>2.2969460869823681</v>
          </cell>
        </row>
        <row r="20">
          <cell r="A20">
            <v>1994</v>
          </cell>
          <cell r="F20">
            <v>2.3975117469134628</v>
          </cell>
        </row>
        <row r="21">
          <cell r="A21">
            <v>1995</v>
          </cell>
          <cell r="F21">
            <v>2.3551864811366596</v>
          </cell>
        </row>
        <row r="22">
          <cell r="A22">
            <v>1996</v>
          </cell>
          <cell r="F22">
            <v>2.4507529962666901</v>
          </cell>
        </row>
        <row r="23">
          <cell r="A23">
            <v>1997</v>
          </cell>
          <cell r="F23">
            <v>2.7701293713034403</v>
          </cell>
        </row>
        <row r="24">
          <cell r="A24">
            <v>1998</v>
          </cell>
          <cell r="F24">
            <v>3.107373897340314</v>
          </cell>
        </row>
        <row r="25">
          <cell r="A25">
            <v>1999</v>
          </cell>
          <cell r="F25">
            <v>3.1280804621625977</v>
          </cell>
        </row>
        <row r="26">
          <cell r="A26">
            <v>2000</v>
          </cell>
          <cell r="F26">
            <v>3.160496810247007</v>
          </cell>
        </row>
        <row r="27">
          <cell r="A27">
            <v>2001</v>
          </cell>
          <cell r="F27">
            <v>3.0609403153088408</v>
          </cell>
        </row>
        <row r="28">
          <cell r="A28">
            <v>2002</v>
          </cell>
          <cell r="F28">
            <v>2.8627943912308331</v>
          </cell>
        </row>
        <row r="29">
          <cell r="A29">
            <v>2003</v>
          </cell>
          <cell r="F29">
            <v>2.6638233431013099</v>
          </cell>
        </row>
        <row r="30">
          <cell r="A30">
            <v>2004</v>
          </cell>
          <cell r="F30">
            <v>2.669220591463668</v>
          </cell>
        </row>
        <row r="31">
          <cell r="A31">
            <v>2005</v>
          </cell>
          <cell r="F31">
            <v>2.6717237834482721</v>
          </cell>
        </row>
        <row r="32">
          <cell r="A32">
            <v>2006</v>
          </cell>
          <cell r="F32">
            <v>2.678422256381471</v>
          </cell>
        </row>
        <row r="33">
          <cell r="A33">
            <v>2007</v>
          </cell>
          <cell r="F33">
            <v>2.6407844960639548</v>
          </cell>
        </row>
        <row r="34">
          <cell r="A34">
            <v>2008</v>
          </cell>
          <cell r="F34">
            <v>2.588969332152772</v>
          </cell>
        </row>
        <row r="35">
          <cell r="A35">
            <v>2009</v>
          </cell>
          <cell r="F35">
            <v>2.5242579834265193</v>
          </cell>
        </row>
        <row r="36">
          <cell r="A36">
            <v>2010</v>
          </cell>
          <cell r="F36">
            <v>2.449707155442022</v>
          </cell>
        </row>
      </sheetData>
      <sheetData sheetId="23"/>
      <sheetData sheetId="24"/>
      <sheetData sheetId="25"/>
      <sheetData sheetId="26">
        <row r="6">
          <cell r="B6">
            <v>44.6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
          <cell r="B6">
            <v>1440.6</v>
          </cell>
          <cell r="G6">
            <v>2157</v>
          </cell>
        </row>
        <row r="7">
          <cell r="B7">
            <v>2186</v>
          </cell>
          <cell r="G7">
            <v>3079</v>
          </cell>
        </row>
        <row r="8">
          <cell r="B8">
            <v>1964.8</v>
          </cell>
          <cell r="G8">
            <v>3712</v>
          </cell>
        </row>
        <row r="9">
          <cell r="B9">
            <v>2307.1999999999998</v>
          </cell>
          <cell r="G9">
            <v>3679</v>
          </cell>
        </row>
        <row r="10">
          <cell r="B10">
            <v>2495.1999999999998</v>
          </cell>
          <cell r="G10">
            <v>4153</v>
          </cell>
        </row>
        <row r="11">
          <cell r="B11">
            <v>2599.9</v>
          </cell>
          <cell r="G11">
            <v>4379</v>
          </cell>
        </row>
        <row r="12">
          <cell r="B12">
            <v>2715</v>
          </cell>
          <cell r="G12">
            <v>4600</v>
          </cell>
        </row>
        <row r="13">
          <cell r="B13">
            <v>3780.1</v>
          </cell>
          <cell r="G13">
            <v>5562</v>
          </cell>
        </row>
        <row r="14">
          <cell r="B14">
            <v>3171.7</v>
          </cell>
          <cell r="G14">
            <v>5848</v>
          </cell>
        </row>
        <row r="15">
          <cell r="B15">
            <v>3492.6</v>
          </cell>
          <cell r="G15">
            <v>5986</v>
          </cell>
        </row>
        <row r="16">
          <cell r="B16">
            <v>3146.2</v>
          </cell>
          <cell r="G16">
            <v>6038</v>
          </cell>
        </row>
        <row r="17">
          <cell r="B17">
            <v>2950.2</v>
          </cell>
          <cell r="G17">
            <v>5328</v>
          </cell>
        </row>
        <row r="18">
          <cell r="B18">
            <v>3643.3</v>
          </cell>
          <cell r="G18">
            <v>5925</v>
          </cell>
        </row>
        <row r="19">
          <cell r="B19">
            <v>3469.6</v>
          </cell>
          <cell r="G19">
            <v>6273</v>
          </cell>
        </row>
        <row r="20">
          <cell r="B20">
            <v>4333.3999999999996</v>
          </cell>
          <cell r="G20">
            <v>6948</v>
          </cell>
        </row>
        <row r="21">
          <cell r="B21">
            <v>4937.5</v>
          </cell>
          <cell r="G21">
            <v>7545</v>
          </cell>
        </row>
        <row r="22">
          <cell r="B22">
            <v>5069.6000000000004</v>
          </cell>
          <cell r="G22">
            <v>7555</v>
          </cell>
        </row>
        <row r="23">
          <cell r="B23">
            <v>5888.2</v>
          </cell>
          <cell r="G23">
            <v>8650</v>
          </cell>
        </row>
        <row r="24">
          <cell r="B24">
            <v>7982.6</v>
          </cell>
          <cell r="G24">
            <v>10691</v>
          </cell>
        </row>
        <row r="25">
          <cell r="B25">
            <v>8470.5</v>
          </cell>
          <cell r="G25">
            <v>11793</v>
          </cell>
        </row>
        <row r="26">
          <cell r="B26">
            <v>9107.4</v>
          </cell>
          <cell r="G26">
            <v>13327</v>
          </cell>
        </row>
        <row r="27">
          <cell r="B27">
            <v>7727.9</v>
          </cell>
          <cell r="G27">
            <v>13232</v>
          </cell>
        </row>
        <row r="28">
          <cell r="B28">
            <v>7916.1</v>
          </cell>
          <cell r="G28">
            <v>13333</v>
          </cell>
        </row>
        <row r="29">
          <cell r="B29">
            <v>8247.2000000000007</v>
          </cell>
          <cell r="G29">
            <v>13504</v>
          </cell>
        </row>
        <row r="30">
          <cell r="B30">
            <v>9275</v>
          </cell>
          <cell r="G30">
            <v>14115</v>
          </cell>
        </row>
        <row r="31">
          <cell r="B31">
            <v>9853.6</v>
          </cell>
          <cell r="G31">
            <v>14970</v>
          </cell>
        </row>
        <row r="32">
          <cell r="B32">
            <v>11098.8</v>
          </cell>
          <cell r="G32">
            <v>16662</v>
          </cell>
        </row>
        <row r="33">
          <cell r="B33">
            <v>10791.8</v>
          </cell>
          <cell r="G33">
            <v>17578</v>
          </cell>
        </row>
        <row r="34">
          <cell r="B34">
            <v>10213.6</v>
          </cell>
          <cell r="G34">
            <v>17780</v>
          </cell>
        </row>
        <row r="35">
          <cell r="B35">
            <v>8863.5</v>
          </cell>
          <cell r="G35">
            <v>17889</v>
          </cell>
        </row>
        <row r="36">
          <cell r="B36">
            <v>9244.9</v>
          </cell>
          <cell r="G36">
            <v>16616</v>
          </cell>
        </row>
      </sheetData>
      <sheetData sheetId="46"/>
      <sheetData sheetId="47"/>
      <sheetData sheetId="48"/>
      <sheetData sheetId="49">
        <row r="6">
          <cell r="B6">
            <v>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6">
          <cell r="B6">
            <v>1707.1</v>
          </cell>
          <cell r="G6">
            <v>9196.2000000000007</v>
          </cell>
        </row>
        <row r="7">
          <cell r="B7">
            <v>1952.2</v>
          </cell>
          <cell r="G7">
            <v>9671.4</v>
          </cell>
        </row>
        <row r="8">
          <cell r="B8">
            <v>1983.3</v>
          </cell>
          <cell r="G8">
            <v>10964.5</v>
          </cell>
        </row>
        <row r="9">
          <cell r="B9">
            <v>1721.1</v>
          </cell>
          <cell r="G9">
            <v>11548.9</v>
          </cell>
        </row>
        <row r="10">
          <cell r="B10">
            <v>1883.6</v>
          </cell>
          <cell r="G10">
            <v>11969</v>
          </cell>
        </row>
        <row r="11">
          <cell r="B11">
            <v>1934.8</v>
          </cell>
          <cell r="G11">
            <v>12237.1</v>
          </cell>
        </row>
        <row r="12">
          <cell r="B12">
            <v>2149</v>
          </cell>
          <cell r="G12">
            <v>12703.2</v>
          </cell>
        </row>
        <row r="13">
          <cell r="B13">
            <v>2707.6</v>
          </cell>
          <cell r="G13">
            <v>13395.6</v>
          </cell>
        </row>
        <row r="14">
          <cell r="B14">
            <v>3190.6</v>
          </cell>
          <cell r="G14">
            <v>14213.9</v>
          </cell>
        </row>
        <row r="15">
          <cell r="B15">
            <v>3524.6</v>
          </cell>
          <cell r="G15">
            <v>14902.4</v>
          </cell>
        </row>
        <row r="16">
          <cell r="B16">
            <v>3806.2</v>
          </cell>
          <cell r="G16">
            <v>16057.1</v>
          </cell>
        </row>
        <row r="17">
          <cell r="B17">
            <v>3604.8</v>
          </cell>
          <cell r="G17">
            <v>15949.8</v>
          </cell>
        </row>
        <row r="18">
          <cell r="B18">
            <v>3997.9</v>
          </cell>
          <cell r="G18">
            <v>16919.8</v>
          </cell>
        </row>
        <row r="19">
          <cell r="B19">
            <v>3704.7</v>
          </cell>
          <cell r="G19">
            <v>17296.8</v>
          </cell>
        </row>
        <row r="20">
          <cell r="B20">
            <v>3481</v>
          </cell>
          <cell r="G20">
            <v>16913.099999999999</v>
          </cell>
        </row>
        <row r="21">
          <cell r="B21">
            <v>3465.2</v>
          </cell>
          <cell r="G21">
            <v>16146.7</v>
          </cell>
        </row>
        <row r="22">
          <cell r="B22">
            <v>3747.9</v>
          </cell>
          <cell r="G22">
            <v>16717</v>
          </cell>
        </row>
        <row r="23">
          <cell r="B23">
            <v>5097.3999999999996</v>
          </cell>
          <cell r="G23">
            <v>17999.900000000001</v>
          </cell>
        </row>
        <row r="24">
          <cell r="B24">
            <v>5013</v>
          </cell>
          <cell r="G24">
            <v>18885.099999999999</v>
          </cell>
        </row>
        <row r="25">
          <cell r="B25">
            <v>6032.4</v>
          </cell>
          <cell r="G25">
            <v>19544.099999999999</v>
          </cell>
        </row>
        <row r="26">
          <cell r="B26">
            <v>7591.5</v>
          </cell>
          <cell r="G26">
            <v>21241.9</v>
          </cell>
        </row>
        <row r="27">
          <cell r="B27">
            <v>7941</v>
          </cell>
          <cell r="G27">
            <v>23312.9</v>
          </cell>
        </row>
        <row r="28">
          <cell r="B28">
            <v>7200.1</v>
          </cell>
          <cell r="G28">
            <v>23586</v>
          </cell>
        </row>
        <row r="29">
          <cell r="B29">
            <v>6365.5</v>
          </cell>
          <cell r="G29">
            <v>21106.1</v>
          </cell>
        </row>
        <row r="30">
          <cell r="B30">
            <v>6125.1</v>
          </cell>
          <cell r="G30">
            <v>19344.8</v>
          </cell>
        </row>
        <row r="31">
          <cell r="B31">
            <v>5907.3</v>
          </cell>
          <cell r="G31">
            <v>18446</v>
          </cell>
        </row>
        <row r="32">
          <cell r="B32">
            <v>6014.7</v>
          </cell>
          <cell r="G32">
            <v>18088.099999999999</v>
          </cell>
        </row>
        <row r="33">
          <cell r="B33">
            <v>5392.4</v>
          </cell>
          <cell r="G33">
            <v>17205.2</v>
          </cell>
        </row>
        <row r="34">
          <cell r="B34">
            <v>5980</v>
          </cell>
          <cell r="G34">
            <v>17810.8</v>
          </cell>
        </row>
        <row r="35">
          <cell r="B35">
            <v>5790.2</v>
          </cell>
          <cell r="G35">
            <v>18710.5</v>
          </cell>
        </row>
        <row r="36">
          <cell r="B36">
            <v>6077.7</v>
          </cell>
          <cell r="G36">
            <v>17691.400000000001</v>
          </cell>
        </row>
      </sheetData>
      <sheetData sheetId="69"/>
      <sheetData sheetId="70"/>
      <sheetData sheetId="71"/>
      <sheetData sheetId="72">
        <row r="6">
          <cell r="B6" t="str">
            <v>n.a.</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6">
          <cell r="B6" t="str">
            <v>n.a.</v>
          </cell>
        </row>
        <row r="7">
          <cell r="B7">
            <v>796.8</v>
          </cell>
          <cell r="G7">
            <v>1557.6</v>
          </cell>
        </row>
        <row r="8">
          <cell r="B8">
            <v>1001</v>
          </cell>
          <cell r="G8">
            <v>2006.4</v>
          </cell>
        </row>
        <row r="9">
          <cell r="B9">
            <v>1185.5999999999999</v>
          </cell>
          <cell r="G9">
            <v>2417.6</v>
          </cell>
        </row>
        <row r="10">
          <cell r="B10">
            <v>1472.5</v>
          </cell>
          <cell r="G10">
            <v>2944.4</v>
          </cell>
        </row>
        <row r="11">
          <cell r="B11">
            <v>1735.6</v>
          </cell>
          <cell r="G11">
            <v>3551.7</v>
          </cell>
        </row>
        <row r="12">
          <cell r="B12">
            <v>2128.1</v>
          </cell>
          <cell r="G12">
            <v>4187.8</v>
          </cell>
        </row>
        <row r="13">
          <cell r="B13">
            <v>2486.4</v>
          </cell>
          <cell r="G13">
            <v>4977</v>
          </cell>
        </row>
        <row r="14">
          <cell r="B14">
            <v>3101.5</v>
          </cell>
          <cell r="G14">
            <v>5987.4</v>
          </cell>
        </row>
        <row r="15">
          <cell r="B15">
            <v>3495</v>
          </cell>
          <cell r="G15">
            <v>6946.2</v>
          </cell>
        </row>
        <row r="16">
          <cell r="B16">
            <v>3964.1</v>
          </cell>
          <cell r="G16">
            <v>8010.2</v>
          </cell>
        </row>
        <row r="17">
          <cell r="B17">
            <v>4124.7</v>
          </cell>
          <cell r="G17">
            <v>8892.2999999999993</v>
          </cell>
        </row>
        <row r="18">
          <cell r="B18">
            <v>4220</v>
          </cell>
          <cell r="G18">
            <v>9363.7000000000007</v>
          </cell>
        </row>
        <row r="19">
          <cell r="B19">
            <v>5190</v>
          </cell>
          <cell r="G19">
            <v>10774.1</v>
          </cell>
        </row>
        <row r="20">
          <cell r="B20">
            <v>6048.9</v>
          </cell>
          <cell r="G20">
            <v>12440.3</v>
          </cell>
        </row>
        <row r="21">
          <cell r="B21">
            <v>6041.8</v>
          </cell>
          <cell r="G21">
            <v>13364.7</v>
          </cell>
        </row>
        <row r="22">
          <cell r="B22">
            <v>6852.1</v>
          </cell>
          <cell r="G22">
            <v>14812</v>
          </cell>
        </row>
        <row r="23">
          <cell r="B23">
            <v>7837.9</v>
          </cell>
          <cell r="G23">
            <v>16557.5</v>
          </cell>
        </row>
        <row r="24">
          <cell r="B24">
            <v>8960.7000000000007</v>
          </cell>
          <cell r="G24">
            <v>18617.7</v>
          </cell>
        </row>
        <row r="25">
          <cell r="B25">
            <v>9392.1</v>
          </cell>
          <cell r="G25">
            <v>20366.099999999999</v>
          </cell>
        </row>
        <row r="26">
          <cell r="B26">
            <v>9984.1</v>
          </cell>
          <cell r="G26">
            <v>22469.3</v>
          </cell>
        </row>
        <row r="27">
          <cell r="B27">
            <v>10951.7</v>
          </cell>
          <cell r="G27">
            <v>24406.1</v>
          </cell>
        </row>
        <row r="28">
          <cell r="B28">
            <v>10551.5</v>
          </cell>
          <cell r="G28">
            <v>24644.6</v>
          </cell>
        </row>
        <row r="29">
          <cell r="B29">
            <v>10576.6</v>
          </cell>
          <cell r="G29">
            <v>24416.9</v>
          </cell>
        </row>
        <row r="30">
          <cell r="B30">
            <v>11592.5</v>
          </cell>
          <cell r="G30">
            <v>25552.7</v>
          </cell>
        </row>
        <row r="31">
          <cell r="B31">
            <v>13035.5</v>
          </cell>
          <cell r="G31">
            <v>27534.2</v>
          </cell>
        </row>
        <row r="32">
          <cell r="B32">
            <v>13262.8</v>
          </cell>
          <cell r="G32">
            <v>29266.400000000001</v>
          </cell>
        </row>
        <row r="33">
          <cell r="B33">
            <v>15447.2</v>
          </cell>
          <cell r="G33">
            <v>32626.799999999999</v>
          </cell>
        </row>
        <row r="34">
          <cell r="B34">
            <v>16517.599999999999</v>
          </cell>
          <cell r="G34">
            <v>36365.300000000003</v>
          </cell>
        </row>
        <row r="35">
          <cell r="B35">
            <v>15695</v>
          </cell>
          <cell r="G35">
            <v>38349</v>
          </cell>
        </row>
        <row r="36">
          <cell r="B36">
            <v>15971.8</v>
          </cell>
          <cell r="G36">
            <v>38614.400000000001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aIndustry"/>
      <sheetName val="databusiness"/>
      <sheetName val="List of Tables - US"/>
      <sheetName val="18b"/>
      <sheetName val="18c"/>
      <sheetName val="18d"/>
      <sheetName val="18e"/>
      <sheetName val="18f"/>
      <sheetName val="18g"/>
      <sheetName val="18h"/>
      <sheetName val="18i"/>
      <sheetName val="18j"/>
      <sheetName val="18k"/>
      <sheetName val="18l"/>
      <sheetName val="18m"/>
      <sheetName val="18n"/>
      <sheetName val="18o"/>
      <sheetName val="18p"/>
      <sheetName val="18q"/>
      <sheetName val="18r"/>
      <sheetName val="18s"/>
      <sheetName val="18t"/>
      <sheetName val="18v"/>
      <sheetName val="19b"/>
      <sheetName val="19c"/>
      <sheetName val="19d"/>
      <sheetName val="19e"/>
      <sheetName val="19f"/>
      <sheetName val="19g"/>
      <sheetName val="19h"/>
      <sheetName val="19i"/>
      <sheetName val="19j"/>
      <sheetName val="19k"/>
      <sheetName val="19l"/>
      <sheetName val="19m"/>
      <sheetName val="19n"/>
      <sheetName val="19o"/>
      <sheetName val="19p"/>
      <sheetName val="19q"/>
      <sheetName val="19r"/>
      <sheetName val="19s"/>
      <sheetName val="19t"/>
      <sheetName val="19v"/>
      <sheetName val="20b"/>
      <sheetName val="20c"/>
      <sheetName val="20d"/>
      <sheetName val="20e"/>
      <sheetName val="20f"/>
      <sheetName val="20g"/>
      <sheetName val="20h"/>
      <sheetName val="20i"/>
      <sheetName val="20j"/>
      <sheetName val="20k"/>
      <sheetName val="20l"/>
      <sheetName val="20m"/>
      <sheetName val="20n"/>
      <sheetName val="20o"/>
      <sheetName val="20p"/>
      <sheetName val="20q"/>
      <sheetName val="20r"/>
      <sheetName val="20s"/>
      <sheetName val="20t"/>
      <sheetName val="20v"/>
      <sheetName val="21b"/>
      <sheetName val="21c"/>
      <sheetName val="21d"/>
      <sheetName val="21e"/>
      <sheetName val="21f"/>
      <sheetName val="21g"/>
      <sheetName val="21h"/>
      <sheetName val="21i"/>
      <sheetName val="21j"/>
      <sheetName val="21k"/>
      <sheetName val="21l"/>
      <sheetName val="21m"/>
      <sheetName val="21n"/>
      <sheetName val="21o"/>
      <sheetName val="21p"/>
      <sheetName val="21q"/>
      <sheetName val="21r"/>
      <sheetName val="21s"/>
      <sheetName val="21t"/>
      <sheetName val="21v"/>
      <sheetName val="22b"/>
      <sheetName val="22c"/>
      <sheetName val="22d"/>
      <sheetName val="22e"/>
      <sheetName val="22f"/>
      <sheetName val="22g"/>
      <sheetName val="22h"/>
      <sheetName val="22i"/>
      <sheetName val="22j"/>
      <sheetName val="22k"/>
      <sheetName val="22l"/>
      <sheetName val="22m"/>
      <sheetName val="22n"/>
      <sheetName val="22o"/>
      <sheetName val="22p"/>
      <sheetName val="22q"/>
      <sheetName val="22r"/>
      <sheetName val="22s"/>
      <sheetName val="22t"/>
      <sheetName val="22v"/>
      <sheetName val="23b"/>
      <sheetName val="23c"/>
      <sheetName val="23d"/>
      <sheetName val="23e"/>
      <sheetName val="23f"/>
      <sheetName val="23g"/>
      <sheetName val="23h"/>
      <sheetName val="23i"/>
      <sheetName val="23j"/>
      <sheetName val="23k"/>
      <sheetName val="23l"/>
      <sheetName val="23m"/>
      <sheetName val="23n"/>
      <sheetName val="23o"/>
      <sheetName val="23p"/>
      <sheetName val="23q"/>
      <sheetName val="23r"/>
      <sheetName val="23s"/>
      <sheetName val="23t"/>
      <sheetName val="23v"/>
      <sheetName val="24b"/>
      <sheetName val="24c"/>
      <sheetName val="24d"/>
      <sheetName val="24e"/>
      <sheetName val="24f"/>
      <sheetName val="24g"/>
      <sheetName val="24h"/>
      <sheetName val="24i"/>
      <sheetName val="24j"/>
      <sheetName val="24k"/>
      <sheetName val="24l"/>
      <sheetName val="24m"/>
      <sheetName val="24n"/>
      <sheetName val="24o"/>
      <sheetName val="24p"/>
      <sheetName val="24q"/>
      <sheetName val="24r"/>
      <sheetName val="24s"/>
      <sheetName val="24t"/>
      <sheetName val="24v"/>
      <sheetName val="25b"/>
      <sheetName val="25c"/>
      <sheetName val="25d"/>
      <sheetName val="25e"/>
      <sheetName val="25f"/>
      <sheetName val="25g"/>
      <sheetName val="25h"/>
      <sheetName val="25i"/>
      <sheetName val="25j"/>
      <sheetName val="25k"/>
      <sheetName val="25l"/>
      <sheetName val="25m"/>
      <sheetName val="25n"/>
      <sheetName val="25o"/>
      <sheetName val="25p"/>
      <sheetName val="25q"/>
      <sheetName val="25r"/>
      <sheetName val="25s"/>
      <sheetName val="25t"/>
      <sheetName val="25v"/>
      <sheetName val="26b-c"/>
      <sheetName val="26d-e"/>
      <sheetName val="26f-g"/>
      <sheetName val="26h-i"/>
      <sheetName val="26j-k"/>
      <sheetName val="26l-m"/>
      <sheetName val="26n-o"/>
      <sheetName val="26p-q"/>
      <sheetName val="26r-s"/>
      <sheetName val="26t&amp;v"/>
      <sheetName val="27b-c"/>
      <sheetName val="27d-e"/>
      <sheetName val="27f-g"/>
      <sheetName val="27h-i"/>
      <sheetName val="27j-k"/>
      <sheetName val="27l-m"/>
      <sheetName val="27n-o"/>
      <sheetName val="27p-q"/>
      <sheetName val="27r-s"/>
      <sheetName val="27t&amp;v"/>
      <sheetName val="28b-c"/>
      <sheetName val="28d-e"/>
      <sheetName val="28f-g"/>
      <sheetName val="28h-i"/>
      <sheetName val="28j-k"/>
      <sheetName val="28l-m"/>
      <sheetName val="28n-o"/>
      <sheetName val="28p-q"/>
      <sheetName val="28r-s"/>
      <sheetName val="28t&amp;v"/>
      <sheetName val="29b-c"/>
      <sheetName val="29d-e"/>
      <sheetName val="29f-g"/>
      <sheetName val="29h-i"/>
      <sheetName val="29j-k"/>
      <sheetName val="29l-m"/>
      <sheetName val="29n-o"/>
      <sheetName val="29p-q"/>
      <sheetName val="29r-s"/>
      <sheetName val="29t&amp;v"/>
      <sheetName val="30b-c"/>
      <sheetName val="30d-e"/>
      <sheetName val="30f-g"/>
      <sheetName val="30h-i"/>
      <sheetName val="30j-k"/>
      <sheetName val="30l-m"/>
      <sheetName val="30n-o"/>
      <sheetName val="30p-q"/>
      <sheetName val="30r-s"/>
      <sheetName val="30t&amp;v"/>
      <sheetName val="31b-c"/>
      <sheetName val="31d-e"/>
      <sheetName val="31f-g"/>
      <sheetName val="31h-i"/>
      <sheetName val="31j-k"/>
      <sheetName val="31l-m"/>
      <sheetName val="31n-o"/>
      <sheetName val="31p-q"/>
      <sheetName val="31r-s"/>
      <sheetName val="31t&amp;v"/>
      <sheetName val="32b-c"/>
      <sheetName val="32d-e"/>
      <sheetName val="32f-g"/>
      <sheetName val="32h-i"/>
      <sheetName val="32j-k"/>
      <sheetName val="32l-m"/>
      <sheetName val="32n-o"/>
      <sheetName val="32p-q"/>
      <sheetName val="32r-s"/>
      <sheetName val="32t&amp;v"/>
      <sheetName val="33b-c"/>
      <sheetName val="33d-e"/>
      <sheetName val="33f-g"/>
      <sheetName val="33h-i"/>
      <sheetName val="33j-k"/>
      <sheetName val="33l-m"/>
      <sheetName val="33n-o"/>
      <sheetName val="33p-q"/>
      <sheetName val="33r-s"/>
      <sheetName val="33t&amp;v"/>
      <sheetName val="34b"/>
      <sheetName val="34c"/>
      <sheetName val="34d"/>
      <sheetName val="34e"/>
      <sheetName val="34f"/>
      <sheetName val="34g"/>
      <sheetName val="34h"/>
      <sheetName val="34i"/>
      <sheetName val="34j"/>
      <sheetName val="34k"/>
      <sheetName val="34l"/>
      <sheetName val="34m"/>
      <sheetName val="34n"/>
      <sheetName val="34o"/>
      <sheetName val="34p"/>
      <sheetName val="34q"/>
      <sheetName val="34r"/>
      <sheetName val="34s"/>
      <sheetName val="34t"/>
      <sheetName val="34v"/>
    </sheetNames>
    <sheetDataSet>
      <sheetData sheetId="0">
        <row r="9">
          <cell r="G9">
            <v>376208</v>
          </cell>
        </row>
        <row r="10">
          <cell r="G10">
            <v>400338</v>
          </cell>
        </row>
        <row r="11">
          <cell r="G11">
            <v>405015</v>
          </cell>
        </row>
        <row r="12">
          <cell r="G12">
            <v>431817</v>
          </cell>
        </row>
        <row r="13">
          <cell r="G13">
            <v>406372</v>
          </cell>
        </row>
        <row r="14">
          <cell r="G14">
            <v>404869</v>
          </cell>
        </row>
        <row r="15">
          <cell r="G15">
            <v>403226</v>
          </cell>
        </row>
        <row r="16">
          <cell r="G16">
            <v>410699</v>
          </cell>
        </row>
        <row r="17">
          <cell r="G17">
            <v>432184</v>
          </cell>
        </row>
        <row r="18">
          <cell r="G18">
            <v>446285</v>
          </cell>
        </row>
        <row r="19">
          <cell r="G19">
            <v>485688</v>
          </cell>
        </row>
        <row r="20">
          <cell r="G20">
            <v>503212</v>
          </cell>
        </row>
        <row r="21">
          <cell r="G21">
            <v>495805</v>
          </cell>
        </row>
        <row r="22">
          <cell r="G22">
            <v>538090</v>
          </cell>
        </row>
        <row r="23">
          <cell r="G23">
            <v>608726</v>
          </cell>
        </row>
        <row r="24">
          <cell r="G24">
            <v>676941</v>
          </cell>
        </row>
        <row r="25">
          <cell r="G25">
            <v>697783</v>
          </cell>
        </row>
        <row r="26">
          <cell r="G26">
            <v>794015</v>
          </cell>
        </row>
        <row r="27">
          <cell r="G27">
            <v>1023512</v>
          </cell>
        </row>
        <row r="28">
          <cell r="G28">
            <v>1181827</v>
          </cell>
        </row>
        <row r="29">
          <cell r="G29">
            <v>1295709</v>
          </cell>
        </row>
        <row r="30">
          <cell r="G30">
            <v>1385922</v>
          </cell>
        </row>
        <row r="31">
          <cell r="G31">
            <v>1269032</v>
          </cell>
        </row>
        <row r="141">
          <cell r="G141">
            <v>22883</v>
          </cell>
        </row>
        <row r="142">
          <cell r="G142">
            <v>28264</v>
          </cell>
        </row>
        <row r="143">
          <cell r="G143">
            <v>26924</v>
          </cell>
        </row>
        <row r="144">
          <cell r="G144">
            <v>30282</v>
          </cell>
        </row>
        <row r="145">
          <cell r="G145">
            <v>30682</v>
          </cell>
        </row>
        <row r="146">
          <cell r="G146">
            <v>24678</v>
          </cell>
        </row>
        <row r="147">
          <cell r="G147">
            <v>31218</v>
          </cell>
        </row>
        <row r="148">
          <cell r="G148">
            <v>33791</v>
          </cell>
        </row>
        <row r="149">
          <cell r="G149">
            <v>35449</v>
          </cell>
        </row>
        <row r="150">
          <cell r="G150">
            <v>34397</v>
          </cell>
        </row>
        <row r="151">
          <cell r="G151">
            <v>40211</v>
          </cell>
        </row>
        <row r="152">
          <cell r="G152">
            <v>41574</v>
          </cell>
        </row>
        <row r="153">
          <cell r="G153">
            <v>35530</v>
          </cell>
        </row>
        <row r="154">
          <cell r="G154">
            <v>41184</v>
          </cell>
        </row>
        <row r="155">
          <cell r="G155">
            <v>52273</v>
          </cell>
        </row>
        <row r="156">
          <cell r="G156">
            <v>42438</v>
          </cell>
        </row>
        <row r="157">
          <cell r="G157">
            <v>53787</v>
          </cell>
        </row>
        <row r="158">
          <cell r="G158">
            <v>71795</v>
          </cell>
        </row>
        <row r="159">
          <cell r="G159">
            <v>103236</v>
          </cell>
        </row>
        <row r="160">
          <cell r="G160">
            <v>154101</v>
          </cell>
        </row>
        <row r="161">
          <cell r="G161">
            <v>173822</v>
          </cell>
        </row>
        <row r="162">
          <cell r="G162">
            <v>199459</v>
          </cell>
        </row>
        <row r="163">
          <cell r="G163">
            <v>127411</v>
          </cell>
        </row>
        <row r="284">
          <cell r="C284">
            <v>73100</v>
          </cell>
        </row>
        <row r="285">
          <cell r="C285">
            <v>74100</v>
          </cell>
        </row>
        <row r="286">
          <cell r="C286">
            <v>78600</v>
          </cell>
        </row>
        <row r="287">
          <cell r="C287">
            <v>88400</v>
          </cell>
        </row>
        <row r="288">
          <cell r="C288">
            <v>79500</v>
          </cell>
        </row>
        <row r="289">
          <cell r="C289">
            <v>73600</v>
          </cell>
        </row>
        <row r="290">
          <cell r="C290">
            <v>74400</v>
          </cell>
        </row>
        <row r="291">
          <cell r="C291">
            <v>75900</v>
          </cell>
        </row>
        <row r="292">
          <cell r="C292">
            <v>76700</v>
          </cell>
        </row>
        <row r="293">
          <cell r="C293">
            <v>90000</v>
          </cell>
        </row>
        <row r="294">
          <cell r="C294">
            <v>94800</v>
          </cell>
        </row>
        <row r="295">
          <cell r="C295">
            <v>81000</v>
          </cell>
        </row>
        <row r="296">
          <cell r="C296">
            <v>82000</v>
          </cell>
        </row>
        <row r="297">
          <cell r="C297">
            <v>108900</v>
          </cell>
        </row>
        <row r="298">
          <cell r="C298">
            <v>119300</v>
          </cell>
        </row>
        <row r="299">
          <cell r="C299">
            <v>109500</v>
          </cell>
        </row>
        <row r="300">
          <cell r="C300">
            <v>134800</v>
          </cell>
        </row>
        <row r="301">
          <cell r="C301">
            <v>159300</v>
          </cell>
        </row>
        <row r="302">
          <cell r="C302">
            <v>192000</v>
          </cell>
        </row>
        <row r="303">
          <cell r="C303">
            <v>229000</v>
          </cell>
        </row>
        <row r="304">
          <cell r="C304">
            <v>242100</v>
          </cell>
        </row>
        <row r="305">
          <cell r="C305">
            <v>307200</v>
          </cell>
        </row>
        <row r="306">
          <cell r="C306">
            <v>231300</v>
          </cell>
        </row>
      </sheetData>
      <sheetData sheetId="1">
        <row r="4">
          <cell r="C4">
            <v>5528100</v>
          </cell>
          <cell r="J4">
            <v>516900</v>
          </cell>
        </row>
        <row r="5">
          <cell r="C5">
            <v>5882299.9999999991</v>
          </cell>
          <cell r="J5">
            <v>555900</v>
          </cell>
        </row>
        <row r="6">
          <cell r="C6">
            <v>6234200</v>
          </cell>
          <cell r="J6">
            <v>597600</v>
          </cell>
        </row>
        <row r="7">
          <cell r="C7">
            <v>6563400</v>
          </cell>
          <cell r="J7">
            <v>615500</v>
          </cell>
        </row>
        <row r="8">
          <cell r="C8">
            <v>6693900</v>
          </cell>
          <cell r="J8">
            <v>588300</v>
          </cell>
        </row>
        <row r="9">
          <cell r="C9">
            <v>6902200</v>
          </cell>
          <cell r="J9">
            <v>598700</v>
          </cell>
        </row>
        <row r="10">
          <cell r="C10">
            <v>7214200.0000000009</v>
          </cell>
          <cell r="J10">
            <v>659900</v>
          </cell>
        </row>
        <row r="11">
          <cell r="C11">
            <v>7594900</v>
          </cell>
          <cell r="J11">
            <v>723000</v>
          </cell>
        </row>
        <row r="12">
          <cell r="C12">
            <v>7989800</v>
          </cell>
          <cell r="J12">
            <v>805400</v>
          </cell>
        </row>
        <row r="13">
          <cell r="C13">
            <v>8371900.0000000019</v>
          </cell>
          <cell r="J13">
            <v>874900</v>
          </cell>
        </row>
        <row r="14">
          <cell r="C14">
            <v>8828300</v>
          </cell>
          <cell r="J14">
            <v>960800</v>
          </cell>
        </row>
        <row r="15">
          <cell r="C15">
            <v>9332800</v>
          </cell>
          <cell r="J15">
            <v>1052100</v>
          </cell>
        </row>
        <row r="16">
          <cell r="C16">
            <v>9883100</v>
          </cell>
          <cell r="J16">
            <v>1143300</v>
          </cell>
        </row>
        <row r="17">
          <cell r="C17">
            <v>10562400.000000002</v>
          </cell>
          <cell r="J17">
            <v>1255500</v>
          </cell>
        </row>
        <row r="18">
          <cell r="C18">
            <v>11113200</v>
          </cell>
          <cell r="J18">
            <v>1209800</v>
          </cell>
        </row>
        <row r="19">
          <cell r="C19">
            <v>11539900</v>
          </cell>
          <cell r="J19">
            <v>1107000</v>
          </cell>
        </row>
        <row r="20">
          <cell r="C20">
            <v>11929900</v>
          </cell>
          <cell r="J20">
            <v>1116100</v>
          </cell>
        </row>
        <row r="21">
          <cell r="C21">
            <v>12906300</v>
          </cell>
          <cell r="J21">
            <v>1205300</v>
          </cell>
        </row>
        <row r="22">
          <cell r="C22">
            <v>14057400.000000002</v>
          </cell>
          <cell r="J22">
            <v>1329400</v>
          </cell>
        </row>
        <row r="23">
          <cell r="C23">
            <v>15174100</v>
          </cell>
          <cell r="J23">
            <v>1485800</v>
          </cell>
        </row>
        <row r="24">
          <cell r="C24">
            <v>15999400</v>
          </cell>
          <cell r="J24">
            <v>1618200</v>
          </cell>
        </row>
        <row r="25">
          <cell r="C25">
            <v>17013700</v>
          </cell>
          <cell r="J25">
            <v>1650200</v>
          </cell>
        </row>
        <row r="26">
          <cell r="C26">
            <v>16495200</v>
          </cell>
          <cell r="J26">
            <v>1347200</v>
          </cell>
        </row>
        <row r="30">
          <cell r="H30">
            <v>364700</v>
          </cell>
          <cell r="P30">
            <v>104000</v>
          </cell>
        </row>
        <row r="31">
          <cell r="H31">
            <v>391800</v>
          </cell>
          <cell r="P31">
            <v>115900</v>
          </cell>
        </row>
        <row r="32">
          <cell r="H32">
            <v>423900</v>
          </cell>
          <cell r="P32">
            <v>128600</v>
          </cell>
        </row>
        <row r="33">
          <cell r="H33">
            <v>448400</v>
          </cell>
          <cell r="P33">
            <v>131400</v>
          </cell>
        </row>
        <row r="34">
          <cell r="H34">
            <v>463800</v>
          </cell>
          <cell r="P34">
            <v>135100</v>
          </cell>
        </row>
        <row r="35">
          <cell r="H35">
            <v>482500</v>
          </cell>
          <cell r="P35">
            <v>147700</v>
          </cell>
        </row>
        <row r="36">
          <cell r="H36">
            <v>509300</v>
          </cell>
          <cell r="P36">
            <v>160500</v>
          </cell>
        </row>
        <row r="37">
          <cell r="H37">
            <v>535000</v>
          </cell>
          <cell r="P37">
            <v>177000</v>
          </cell>
        </row>
        <row r="38">
          <cell r="H38">
            <v>571900</v>
          </cell>
          <cell r="P38">
            <v>203600</v>
          </cell>
        </row>
        <row r="39">
          <cell r="H39">
            <v>621800</v>
          </cell>
          <cell r="P39">
            <v>228400</v>
          </cell>
        </row>
        <row r="40">
          <cell r="H40">
            <v>682600</v>
          </cell>
          <cell r="P40">
            <v>268500</v>
          </cell>
        </row>
        <row r="41">
          <cell r="H41">
            <v>741500</v>
          </cell>
          <cell r="P41">
            <v>300200</v>
          </cell>
        </row>
        <row r="42">
          <cell r="H42">
            <v>845000</v>
          </cell>
          <cell r="P42">
            <v>352100</v>
          </cell>
        </row>
        <row r="43">
          <cell r="H43">
            <v>974100</v>
          </cell>
          <cell r="P43">
            <v>409500</v>
          </cell>
        </row>
        <row r="44">
          <cell r="H44">
            <v>1025300</v>
          </cell>
          <cell r="P44">
            <v>381400</v>
          </cell>
        </row>
        <row r="45">
          <cell r="H45">
            <v>1041700</v>
          </cell>
          <cell r="P45">
            <v>344200</v>
          </cell>
        </row>
        <row r="46">
          <cell r="H46">
            <v>1043300</v>
          </cell>
          <cell r="P46">
            <v>348100</v>
          </cell>
        </row>
        <row r="47">
          <cell r="H47">
            <v>1073200</v>
          </cell>
          <cell r="P47">
            <v>367000</v>
          </cell>
        </row>
        <row r="48">
          <cell r="H48">
            <v>1110300</v>
          </cell>
          <cell r="P48">
            <v>377800</v>
          </cell>
        </row>
        <row r="49">
          <cell r="H49">
            <v>1165100</v>
          </cell>
          <cell r="P49">
            <v>403400</v>
          </cell>
        </row>
        <row r="50">
          <cell r="H50">
            <v>1165400</v>
          </cell>
          <cell r="P50">
            <v>428900</v>
          </cell>
        </row>
        <row r="51">
          <cell r="H51">
            <v>1186600</v>
          </cell>
          <cell r="P51">
            <v>436500</v>
          </cell>
        </row>
        <row r="52">
          <cell r="H52">
            <v>1179800</v>
          </cell>
          <cell r="P52">
            <v>419500</v>
          </cell>
        </row>
        <row r="83">
          <cell r="C83">
            <v>3662000</v>
          </cell>
        </row>
        <row r="84">
          <cell r="C84">
            <v>3940200</v>
          </cell>
        </row>
        <row r="85">
          <cell r="C85">
            <v>4235700</v>
          </cell>
        </row>
        <row r="86">
          <cell r="C86">
            <v>4453900</v>
          </cell>
        </row>
        <row r="87">
          <cell r="C87">
            <v>4558600</v>
          </cell>
        </row>
        <row r="88">
          <cell r="C88">
            <v>4829200</v>
          </cell>
        </row>
        <row r="89">
          <cell r="C89">
            <v>5084100</v>
          </cell>
        </row>
        <row r="90">
          <cell r="C90">
            <v>5425200</v>
          </cell>
        </row>
        <row r="91">
          <cell r="C91">
            <v>5677800</v>
          </cell>
        </row>
        <row r="92">
          <cell r="C92">
            <v>6030200</v>
          </cell>
        </row>
        <row r="93">
          <cell r="C93">
            <v>6442800</v>
          </cell>
        </row>
        <row r="94">
          <cell r="C94">
            <v>6810800</v>
          </cell>
        </row>
        <row r="95">
          <cell r="C95">
            <v>7249000</v>
          </cell>
        </row>
        <row r="96">
          <cell r="C96">
            <v>7715500</v>
          </cell>
        </row>
        <row r="97">
          <cell r="C97">
            <v>7913600</v>
          </cell>
        </row>
        <row r="98">
          <cell r="C98">
            <v>8132800</v>
          </cell>
        </row>
        <row r="99">
          <cell r="C99">
            <v>8502800</v>
          </cell>
        </row>
        <row r="100">
          <cell r="C100">
            <v>9084600</v>
          </cell>
        </row>
        <row r="101">
          <cell r="C101">
            <v>9695500</v>
          </cell>
        </row>
        <row r="102">
          <cell r="C102">
            <v>10284100</v>
          </cell>
        </row>
        <row r="103">
          <cell r="C103">
            <v>10771400</v>
          </cell>
        </row>
        <row r="104">
          <cell r="C104">
            <v>10863500</v>
          </cell>
        </row>
        <row r="105">
          <cell r="C105">
            <v>10520800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B6">
            <v>195</v>
          </cell>
          <cell r="G6">
            <v>779</v>
          </cell>
        </row>
        <row r="7">
          <cell r="B7">
            <v>238</v>
          </cell>
          <cell r="G7">
            <v>715</v>
          </cell>
        </row>
        <row r="8">
          <cell r="B8">
            <v>283</v>
          </cell>
          <cell r="G8">
            <v>689</v>
          </cell>
        </row>
        <row r="9">
          <cell r="B9">
            <v>249</v>
          </cell>
          <cell r="G9">
            <v>634</v>
          </cell>
        </row>
        <row r="10">
          <cell r="B10">
            <v>253</v>
          </cell>
          <cell r="G10">
            <v>578</v>
          </cell>
        </row>
        <row r="11">
          <cell r="B11">
            <v>372</v>
          </cell>
          <cell r="G11">
            <v>625</v>
          </cell>
        </row>
        <row r="12">
          <cell r="B12">
            <v>535</v>
          </cell>
          <cell r="G12">
            <v>789</v>
          </cell>
        </row>
        <row r="13">
          <cell r="B13">
            <v>526</v>
          </cell>
          <cell r="G13">
            <v>879</v>
          </cell>
        </row>
        <row r="14">
          <cell r="B14">
            <v>740</v>
          </cell>
          <cell r="G14">
            <v>1020</v>
          </cell>
        </row>
        <row r="15">
          <cell r="B15">
            <v>614</v>
          </cell>
          <cell r="G15">
            <v>963</v>
          </cell>
        </row>
        <row r="16">
          <cell r="B16">
            <v>637</v>
          </cell>
          <cell r="G16">
            <v>964</v>
          </cell>
        </row>
        <row r="17">
          <cell r="B17">
            <v>617</v>
          </cell>
          <cell r="G17">
            <v>903</v>
          </cell>
        </row>
        <row r="18">
          <cell r="B18">
            <v>462</v>
          </cell>
          <cell r="G18">
            <v>879</v>
          </cell>
        </row>
        <row r="19">
          <cell r="B19">
            <v>450</v>
          </cell>
          <cell r="G19">
            <v>872</v>
          </cell>
        </row>
        <row r="20">
          <cell r="B20">
            <v>426</v>
          </cell>
          <cell r="G20">
            <v>834</v>
          </cell>
        </row>
        <row r="21">
          <cell r="B21">
            <v>293</v>
          </cell>
          <cell r="G21">
            <v>739</v>
          </cell>
        </row>
        <row r="22">
          <cell r="B22">
            <v>341</v>
          </cell>
          <cell r="G22">
            <v>734</v>
          </cell>
        </row>
        <row r="23">
          <cell r="B23">
            <v>432</v>
          </cell>
          <cell r="G23">
            <v>790</v>
          </cell>
        </row>
        <row r="24">
          <cell r="B24">
            <v>496</v>
          </cell>
          <cell r="G24">
            <v>846</v>
          </cell>
        </row>
        <row r="25">
          <cell r="B25">
            <v>721</v>
          </cell>
          <cell r="G25">
            <v>1089</v>
          </cell>
        </row>
        <row r="26">
          <cell r="B26">
            <v>803</v>
          </cell>
          <cell r="G26">
            <v>1284</v>
          </cell>
        </row>
        <row r="27">
          <cell r="B27">
            <v>933</v>
          </cell>
          <cell r="G27">
            <v>1520</v>
          </cell>
        </row>
        <row r="28">
          <cell r="B28">
            <v>850</v>
          </cell>
          <cell r="G28">
            <v>1639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6">
          <cell r="B6">
            <v>231</v>
          </cell>
          <cell r="G6">
            <v>2355</v>
          </cell>
        </row>
        <row r="7">
          <cell r="B7">
            <v>248</v>
          </cell>
          <cell r="G7">
            <v>2308</v>
          </cell>
        </row>
        <row r="8">
          <cell r="B8">
            <v>225</v>
          </cell>
          <cell r="G8">
            <v>2276</v>
          </cell>
        </row>
        <row r="9">
          <cell r="B9">
            <v>203</v>
          </cell>
          <cell r="G9">
            <v>2209</v>
          </cell>
        </row>
        <row r="10">
          <cell r="B10">
            <v>169</v>
          </cell>
          <cell r="G10">
            <v>2122</v>
          </cell>
        </row>
        <row r="11">
          <cell r="B11">
            <v>98</v>
          </cell>
          <cell r="G11">
            <v>1964</v>
          </cell>
        </row>
        <row r="12">
          <cell r="B12">
            <v>142</v>
          </cell>
          <cell r="G12">
            <v>1869</v>
          </cell>
        </row>
        <row r="13">
          <cell r="B13">
            <v>149</v>
          </cell>
          <cell r="G13">
            <v>1752</v>
          </cell>
        </row>
        <row r="14">
          <cell r="B14">
            <v>177</v>
          </cell>
          <cell r="G14">
            <v>1680</v>
          </cell>
        </row>
        <row r="15">
          <cell r="B15">
            <v>146</v>
          </cell>
          <cell r="G15">
            <v>1627</v>
          </cell>
        </row>
        <row r="16">
          <cell r="B16">
            <v>162</v>
          </cell>
          <cell r="G16">
            <v>1554</v>
          </cell>
        </row>
        <row r="17">
          <cell r="B17">
            <v>154</v>
          </cell>
          <cell r="G17">
            <v>1444</v>
          </cell>
        </row>
        <row r="18">
          <cell r="B18">
            <v>142</v>
          </cell>
          <cell r="G18">
            <v>1355</v>
          </cell>
        </row>
        <row r="19">
          <cell r="B19">
            <v>148</v>
          </cell>
          <cell r="G19">
            <v>1302</v>
          </cell>
        </row>
        <row r="20">
          <cell r="B20">
            <v>150</v>
          </cell>
          <cell r="G20">
            <v>1258</v>
          </cell>
        </row>
        <row r="21">
          <cell r="B21">
            <v>111</v>
          </cell>
          <cell r="G21">
            <v>1188</v>
          </cell>
        </row>
        <row r="22">
          <cell r="B22">
            <v>134</v>
          </cell>
          <cell r="G22">
            <v>1118</v>
          </cell>
        </row>
        <row r="23">
          <cell r="B23">
            <v>161</v>
          </cell>
          <cell r="G23">
            <v>1114</v>
          </cell>
        </row>
        <row r="24">
          <cell r="B24">
            <v>184</v>
          </cell>
          <cell r="G24">
            <v>1147</v>
          </cell>
        </row>
        <row r="25">
          <cell r="B25">
            <v>266</v>
          </cell>
          <cell r="G25">
            <v>1258</v>
          </cell>
        </row>
        <row r="26">
          <cell r="B26">
            <v>302</v>
          </cell>
          <cell r="G26">
            <v>1245</v>
          </cell>
        </row>
        <row r="27">
          <cell r="B27">
            <v>309</v>
          </cell>
          <cell r="G27">
            <v>1293</v>
          </cell>
        </row>
        <row r="28">
          <cell r="B28">
            <v>278</v>
          </cell>
          <cell r="G28">
            <v>1306</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
          <cell r="B6">
            <v>167</v>
          </cell>
          <cell r="G6">
            <v>614</v>
          </cell>
        </row>
        <row r="7">
          <cell r="B7">
            <v>217</v>
          </cell>
          <cell r="G7">
            <v>578</v>
          </cell>
        </row>
        <row r="8">
          <cell r="B8">
            <v>286</v>
          </cell>
          <cell r="G8">
            <v>600</v>
          </cell>
        </row>
        <row r="9">
          <cell r="B9">
            <v>327</v>
          </cell>
          <cell r="G9">
            <v>659</v>
          </cell>
        </row>
        <row r="10">
          <cell r="B10">
            <v>402</v>
          </cell>
          <cell r="G10">
            <v>727</v>
          </cell>
        </row>
        <row r="11">
          <cell r="B11">
            <v>521</v>
          </cell>
          <cell r="G11">
            <v>866</v>
          </cell>
        </row>
        <row r="12">
          <cell r="B12">
            <v>924</v>
          </cell>
          <cell r="G12">
            <v>1284</v>
          </cell>
        </row>
        <row r="13">
          <cell r="B13">
            <v>1043</v>
          </cell>
          <cell r="G13">
            <v>1624</v>
          </cell>
        </row>
        <row r="14">
          <cell r="B14">
            <v>1451</v>
          </cell>
          <cell r="G14">
            <v>2164</v>
          </cell>
        </row>
        <row r="15">
          <cell r="B15">
            <v>1437</v>
          </cell>
          <cell r="G15">
            <v>2436</v>
          </cell>
        </row>
        <row r="16">
          <cell r="B16">
            <v>1859</v>
          </cell>
          <cell r="G16">
            <v>2922</v>
          </cell>
        </row>
        <row r="17">
          <cell r="B17">
            <v>1878</v>
          </cell>
          <cell r="G17">
            <v>3272</v>
          </cell>
        </row>
        <row r="18">
          <cell r="B18">
            <v>1788</v>
          </cell>
          <cell r="G18">
            <v>3488</v>
          </cell>
        </row>
        <row r="19">
          <cell r="B19">
            <v>2004</v>
          </cell>
          <cell r="G19">
            <v>3822</v>
          </cell>
        </row>
        <row r="20">
          <cell r="B20">
            <v>2219</v>
          </cell>
          <cell r="G20">
            <v>4097</v>
          </cell>
        </row>
        <row r="21">
          <cell r="B21">
            <v>1648</v>
          </cell>
          <cell r="G21">
            <v>3792</v>
          </cell>
        </row>
        <row r="22">
          <cell r="B22">
            <v>2078</v>
          </cell>
          <cell r="G22">
            <v>3927</v>
          </cell>
        </row>
        <row r="23">
          <cell r="B23">
            <v>2648</v>
          </cell>
          <cell r="G23">
            <v>4502</v>
          </cell>
        </row>
        <row r="24">
          <cell r="B24">
            <v>3169</v>
          </cell>
          <cell r="G24">
            <v>5302</v>
          </cell>
        </row>
        <row r="25">
          <cell r="B25">
            <v>4885</v>
          </cell>
          <cell r="G25">
            <v>7193</v>
          </cell>
        </row>
        <row r="26">
          <cell r="B26">
            <v>5276</v>
          </cell>
          <cell r="G26">
            <v>8660</v>
          </cell>
        </row>
        <row r="27">
          <cell r="B27">
            <v>5916</v>
          </cell>
          <cell r="G27">
            <v>10024</v>
          </cell>
        </row>
        <row r="28">
          <cell r="B28">
            <v>5950</v>
          </cell>
          <cell r="G28">
            <v>10806</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tats.oecd.org/OECDStat_Metadata/ShowMetadata.ashx?Dataset=PERS_INDUSTRY&amp;Coords=%5bCOU%5d.%5bESP%5d&amp;ShowOnWeb=true&amp;Lang=en" TargetMode="External"/><Relationship Id="rId3" Type="http://schemas.openxmlformats.org/officeDocument/2006/relationships/hyperlink" Target="http://stats.oecd.org/OECDStat_Metadata/ShowMetadata.ashx?Dataset=PERS_INDUSTRY&amp;Coords=%5bCOU%5d.%5bDEU%5d&amp;ShowOnWeb=true&amp;Lang=en" TargetMode="External"/><Relationship Id="rId7" Type="http://schemas.openxmlformats.org/officeDocument/2006/relationships/hyperlink" Target="http://stats.oecd.org/OECDStat_Metadata/ShowMetadata.ashx?Dataset=PERS_INDUSTRY&amp;Coords=%5bCOU%5d.%5bNOR%5d&amp;ShowOnWeb=true&amp;Lang=en" TargetMode="External"/><Relationship Id="rId2" Type="http://schemas.openxmlformats.org/officeDocument/2006/relationships/hyperlink" Target="http://stats.oecd.org/OECDStat_Metadata/ShowMetadata.ashx?Dataset=PERS_INDUSTRY&amp;Coords=%5bCOU%5d.%5bFRA%5d&amp;ShowOnWeb=true&amp;Lang=en" TargetMode="External"/><Relationship Id="rId1" Type="http://schemas.openxmlformats.org/officeDocument/2006/relationships/hyperlink" Target="http://stats.oecd.org/OECDStat_Metadata/ShowMetadata.ashx?Dataset=PERS_INDUSTRY&amp;Coords=%5bCOU%5d.%5bFIN%5d&amp;ShowOnWeb=true&amp;Lang=en" TargetMode="External"/><Relationship Id="rId6" Type="http://schemas.openxmlformats.org/officeDocument/2006/relationships/hyperlink" Target="http://stats.oecd.org/OECDStat_Metadata/ShowMetadata.ashx?Dataset=PERS_INDUSTRY&amp;Coords=%5bCOU%5d.%5bKOR%5d&amp;ShowOnWeb=true&amp;Lang=en" TargetMode="External"/><Relationship Id="rId11" Type="http://schemas.openxmlformats.org/officeDocument/2006/relationships/printerSettings" Target="../printerSettings/printerSettings11.bin"/><Relationship Id="rId5" Type="http://schemas.openxmlformats.org/officeDocument/2006/relationships/hyperlink" Target="http://stats.oecd.org/OECDStat_Metadata/ShowMetadata.ashx?Dataset=PERS_INDUSTRY&amp;Coords=%5bCOU%5d.%5bJPN%5d&amp;ShowOnWeb=true&amp;Lang=en" TargetMode="External"/><Relationship Id="rId10" Type="http://schemas.openxmlformats.org/officeDocument/2006/relationships/hyperlink" Target="http://stats.oecd.org/OECDStat_Metadata/ShowMetadata.ashx?Dataset=PERS_INDUSTRY&amp;Coords=%5bCOU%5d.%5bGBR%5d&amp;ShowOnWeb=true&amp;Lang=en" TargetMode="External"/><Relationship Id="rId4" Type="http://schemas.openxmlformats.org/officeDocument/2006/relationships/hyperlink" Target="http://stats.oecd.org/OECDStat_Metadata/ShowMetadata.ashx?Dataset=PERS_INDUSTRY&amp;Coords=%5bCOU%5d.%5bITA%5d&amp;ShowOnWeb=true&amp;Lang=en" TargetMode="External"/><Relationship Id="rId9" Type="http://schemas.openxmlformats.org/officeDocument/2006/relationships/hyperlink" Target="http://stats.oecd.org/OECDStat_Metadata/ShowMetadata.ashx?Dataset=PERS_INDUSTRY&amp;Coords=%5bCOU%5d.%5bSWE%5d&amp;ShowOnWeb=true&amp;Lang=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x.doi.org/10.1787/data-00561-en"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J149"/>
  <sheetViews>
    <sheetView tabSelected="1" zoomScaleNormal="100" workbookViewId="0"/>
  </sheetViews>
  <sheetFormatPr defaultRowHeight="12.75" customHeight="1"/>
  <cols>
    <col min="1" max="1" width="3.42578125" style="482" customWidth="1"/>
    <col min="2" max="2" width="109.85546875" style="482" customWidth="1"/>
    <col min="3" max="3" width="9.7109375" style="482" customWidth="1"/>
    <col min="4" max="16384" width="9.140625" style="482"/>
  </cols>
  <sheetData>
    <row r="1" spans="1:2" ht="12.75" customHeight="1">
      <c r="A1" s="511" t="s">
        <v>614</v>
      </c>
    </row>
    <row r="2" spans="1:2" ht="12.75" customHeight="1">
      <c r="A2" s="511" t="s">
        <v>668</v>
      </c>
    </row>
    <row r="4" spans="1:2" ht="12.75" customHeight="1">
      <c r="A4" s="797" t="s">
        <v>635</v>
      </c>
    </row>
    <row r="5" spans="1:2" ht="12.75" customHeight="1">
      <c r="B5" s="482" t="s">
        <v>119</v>
      </c>
    </row>
    <row r="6" spans="1:2" ht="12.75" customHeight="1">
      <c r="B6" s="482" t="s">
        <v>124</v>
      </c>
    </row>
    <row r="7" spans="1:2" ht="12.75" customHeight="1">
      <c r="B7" s="482" t="s">
        <v>920</v>
      </c>
    </row>
    <row r="9" spans="1:2" ht="12.75" customHeight="1">
      <c r="A9" s="797" t="s">
        <v>636</v>
      </c>
    </row>
    <row r="10" spans="1:2" ht="12.75" customHeight="1">
      <c r="B10" s="482" t="s">
        <v>1085</v>
      </c>
    </row>
    <row r="11" spans="1:2" ht="12.75" customHeight="1">
      <c r="B11" s="482" t="s">
        <v>856</v>
      </c>
    </row>
    <row r="13" spans="1:2" ht="12.75" customHeight="1">
      <c r="A13" s="797" t="s">
        <v>637</v>
      </c>
    </row>
    <row r="14" spans="1:2" ht="12.75" customHeight="1">
      <c r="B14" s="482" t="s">
        <v>667</v>
      </c>
    </row>
    <row r="15" spans="1:2" ht="12.75" customHeight="1">
      <c r="B15" s="482" t="s">
        <v>857</v>
      </c>
    </row>
    <row r="16" spans="1:2" ht="12.75" customHeight="1">
      <c r="B16" s="482" t="s">
        <v>921</v>
      </c>
    </row>
    <row r="18" spans="1:2" ht="12.75" customHeight="1">
      <c r="A18" s="797" t="s">
        <v>962</v>
      </c>
    </row>
    <row r="20" spans="1:2" ht="12.75" customHeight="1">
      <c r="A20" s="797" t="s">
        <v>639</v>
      </c>
    </row>
    <row r="21" spans="1:2" ht="12.75" customHeight="1">
      <c r="B21" s="482" t="s">
        <v>674</v>
      </c>
    </row>
    <row r="22" spans="1:2" ht="12.75" customHeight="1">
      <c r="B22" s="482" t="s">
        <v>67</v>
      </c>
    </row>
    <row r="23" spans="1:2" ht="12.75" customHeight="1">
      <c r="B23" s="482" t="s">
        <v>66</v>
      </c>
    </row>
    <row r="24" spans="1:2" ht="12.75" customHeight="1">
      <c r="B24" s="482" t="s">
        <v>684</v>
      </c>
    </row>
    <row r="26" spans="1:2" ht="12.75" customHeight="1">
      <c r="A26" s="797" t="s">
        <v>937</v>
      </c>
    </row>
    <row r="27" spans="1:2" ht="12.75" customHeight="1">
      <c r="B27" s="482" t="s">
        <v>1089</v>
      </c>
    </row>
    <row r="28" spans="1:2" ht="12.75" customHeight="1">
      <c r="B28" s="482" t="s">
        <v>1124</v>
      </c>
    </row>
    <row r="29" spans="1:2" ht="12.75" customHeight="1">
      <c r="B29" s="482" t="s">
        <v>935</v>
      </c>
    </row>
    <row r="30" spans="1:2" ht="12.75" customHeight="1">
      <c r="B30" s="877" t="s">
        <v>936</v>
      </c>
    </row>
    <row r="31" spans="1:2" ht="12.75" customHeight="1">
      <c r="B31" s="861"/>
    </row>
    <row r="32" spans="1:2" ht="12.75" customHeight="1">
      <c r="A32" s="482" t="s">
        <v>963</v>
      </c>
    </row>
    <row r="34" spans="1:2" ht="12.75" customHeight="1">
      <c r="A34" s="482" t="s">
        <v>964</v>
      </c>
    </row>
    <row r="36" spans="1:2" ht="12.75" customHeight="1">
      <c r="A36" s="482" t="s">
        <v>965</v>
      </c>
    </row>
    <row r="38" spans="1:2" ht="12.75" customHeight="1">
      <c r="A38" s="797" t="s">
        <v>895</v>
      </c>
    </row>
    <row r="39" spans="1:2" ht="12.75" customHeight="1">
      <c r="B39" s="877" t="s">
        <v>699</v>
      </c>
    </row>
    <row r="40" spans="1:2" ht="12.75" customHeight="1">
      <c r="B40" s="482" t="s">
        <v>898</v>
      </c>
    </row>
    <row r="41" spans="1:2" ht="12.75" customHeight="1">
      <c r="B41" s="482" t="s">
        <v>899</v>
      </c>
    </row>
    <row r="43" spans="1:2" ht="12.75" customHeight="1">
      <c r="A43" s="482" t="s">
        <v>966</v>
      </c>
    </row>
    <row r="45" spans="1:2" ht="12.75" customHeight="1">
      <c r="A45" s="482" t="s">
        <v>967</v>
      </c>
    </row>
    <row r="47" spans="1:2" ht="12.75" customHeight="1">
      <c r="A47" s="482" t="s">
        <v>968</v>
      </c>
    </row>
    <row r="49" spans="1:2" ht="12.75" customHeight="1">
      <c r="A49" s="482" t="s">
        <v>969</v>
      </c>
    </row>
    <row r="51" spans="1:2" ht="12.75" customHeight="1">
      <c r="A51" s="797" t="s">
        <v>896</v>
      </c>
    </row>
    <row r="52" spans="1:2" ht="12.75" customHeight="1">
      <c r="B52" s="482" t="s">
        <v>64</v>
      </c>
    </row>
    <row r="53" spans="1:2" ht="12.75" customHeight="1">
      <c r="B53" s="482" t="s">
        <v>954</v>
      </c>
    </row>
    <row r="54" spans="1:2" ht="12.75" customHeight="1">
      <c r="B54" s="482" t="s">
        <v>946</v>
      </c>
    </row>
    <row r="55" spans="1:2" ht="12.75" customHeight="1">
      <c r="B55" s="482" t="s">
        <v>955</v>
      </c>
    </row>
    <row r="56" spans="1:2" ht="12.75" customHeight="1">
      <c r="B56" s="482" t="s">
        <v>956</v>
      </c>
    </row>
    <row r="57" spans="1:2" ht="12.75" customHeight="1">
      <c r="B57" s="482" t="s">
        <v>957</v>
      </c>
    </row>
    <row r="58" spans="1:2" ht="12.75" customHeight="1">
      <c r="B58" s="482" t="s">
        <v>958</v>
      </c>
    </row>
    <row r="59" spans="1:2" ht="12.75" customHeight="1">
      <c r="B59" s="482" t="s">
        <v>951</v>
      </c>
    </row>
    <row r="61" spans="1:2" s="914" customFormat="1" ht="12.75" customHeight="1">
      <c r="A61" s="914" t="s">
        <v>971</v>
      </c>
    </row>
    <row r="63" spans="1:2" ht="12.75" customHeight="1">
      <c r="A63" s="797" t="s">
        <v>670</v>
      </c>
    </row>
    <row r="64" spans="1:2" ht="12.75" customHeight="1">
      <c r="B64" s="482" t="s">
        <v>866</v>
      </c>
    </row>
    <row r="65" spans="1:2" ht="12.75" customHeight="1">
      <c r="B65" s="482" t="s">
        <v>867</v>
      </c>
    </row>
    <row r="67" spans="1:2" ht="12.75" customHeight="1">
      <c r="A67" s="797" t="s">
        <v>669</v>
      </c>
    </row>
    <row r="68" spans="1:2" ht="12.75" customHeight="1">
      <c r="B68" s="482" t="s">
        <v>851</v>
      </c>
    </row>
    <row r="69" spans="1:2" ht="12.75" customHeight="1">
      <c r="B69" s="482" t="s">
        <v>973</v>
      </c>
    </row>
    <row r="70" spans="1:2" ht="12.75" customHeight="1">
      <c r="B70" s="482" t="s">
        <v>974</v>
      </c>
    </row>
    <row r="71" spans="1:2" ht="12.75" customHeight="1">
      <c r="B71" s="482" t="s">
        <v>976</v>
      </c>
    </row>
    <row r="72" spans="1:2" ht="12.75" customHeight="1">
      <c r="B72" s="482" t="s">
        <v>1073</v>
      </c>
    </row>
    <row r="74" spans="1:2" ht="12.75" customHeight="1">
      <c r="A74" s="797" t="s">
        <v>897</v>
      </c>
    </row>
    <row r="75" spans="1:2" ht="12.75" customHeight="1">
      <c r="B75" s="482" t="s">
        <v>977</v>
      </c>
    </row>
    <row r="76" spans="1:2" ht="12.75" customHeight="1">
      <c r="B76" s="482" t="s">
        <v>978</v>
      </c>
    </row>
    <row r="77" spans="1:2" ht="12.75" customHeight="1">
      <c r="B77" s="482" t="s">
        <v>979</v>
      </c>
    </row>
    <row r="78" spans="1:2" ht="12.75" customHeight="1">
      <c r="B78" s="482" t="s">
        <v>980</v>
      </c>
    </row>
    <row r="79" spans="1:2" s="877" customFormat="1" ht="12.75" customHeight="1">
      <c r="B79" s="877" t="s">
        <v>981</v>
      </c>
    </row>
    <row r="80" spans="1:2" ht="12.75" customHeight="1">
      <c r="B80" s="877" t="s">
        <v>982</v>
      </c>
    </row>
    <row r="81" spans="1:10" ht="12.75" customHeight="1">
      <c r="B81" s="59" t="s">
        <v>993</v>
      </c>
      <c r="C81" s="59"/>
      <c r="D81" s="59"/>
      <c r="E81" s="59"/>
      <c r="F81" s="59"/>
      <c r="G81" s="59"/>
      <c r="H81" s="59"/>
      <c r="I81" s="59"/>
      <c r="J81" s="59"/>
    </row>
    <row r="82" spans="1:10" ht="12.75" customHeight="1">
      <c r="B82" s="482" t="s">
        <v>983</v>
      </c>
    </row>
    <row r="84" spans="1:10" ht="12.75" customHeight="1">
      <c r="A84" s="482" t="s">
        <v>984</v>
      </c>
    </row>
    <row r="86" spans="1:10" ht="12.75" customHeight="1">
      <c r="A86" s="482" t="s">
        <v>970</v>
      </c>
    </row>
    <row r="88" spans="1:10" ht="12.75" customHeight="1">
      <c r="A88" s="482" t="s">
        <v>995</v>
      </c>
    </row>
    <row r="90" spans="1:10" ht="12.75" customHeight="1">
      <c r="A90" s="797" t="s">
        <v>642</v>
      </c>
    </row>
    <row r="91" spans="1:10" ht="12.75" customHeight="1">
      <c r="B91" s="482" t="s">
        <v>1000</v>
      </c>
    </row>
    <row r="92" spans="1:10" ht="12.75" customHeight="1">
      <c r="B92" s="482" t="s">
        <v>1001</v>
      </c>
    </row>
    <row r="93" spans="1:10" ht="12.75" customHeight="1">
      <c r="B93" s="877" t="s">
        <v>985</v>
      </c>
    </row>
    <row r="94" spans="1:10" ht="12.75" customHeight="1">
      <c r="B94" s="482" t="s">
        <v>986</v>
      </c>
    </row>
    <row r="96" spans="1:10" ht="12.75" customHeight="1">
      <c r="A96" s="797" t="s">
        <v>1103</v>
      </c>
    </row>
    <row r="97" spans="1:2" ht="12.75" customHeight="1">
      <c r="B97" s="482" t="s">
        <v>1104</v>
      </c>
    </row>
    <row r="98" spans="1:2" ht="12.75" customHeight="1">
      <c r="B98" s="482" t="s">
        <v>1106</v>
      </c>
    </row>
    <row r="100" spans="1:2" ht="12.75" customHeight="1">
      <c r="A100" s="482" t="s">
        <v>1005</v>
      </c>
    </row>
    <row r="102" spans="1:2" ht="12.75" customHeight="1">
      <c r="A102" s="482" t="s">
        <v>1144</v>
      </c>
    </row>
    <row r="104" spans="1:2" ht="12.75" customHeight="1">
      <c r="A104" s="482" t="s">
        <v>1009</v>
      </c>
    </row>
    <row r="106" spans="1:2" ht="12.75" customHeight="1">
      <c r="A106" s="482" t="s">
        <v>1010</v>
      </c>
    </row>
    <row r="108" spans="1:2" ht="12.75" customHeight="1">
      <c r="A108" s="797" t="s">
        <v>1015</v>
      </c>
    </row>
    <row r="109" spans="1:2" ht="12.75" customHeight="1">
      <c r="B109" s="482" t="s">
        <v>1074</v>
      </c>
    </row>
    <row r="110" spans="1:2" ht="12.75" customHeight="1">
      <c r="B110" s="482" t="s">
        <v>1075</v>
      </c>
    </row>
    <row r="111" spans="1:2" ht="12.75" customHeight="1">
      <c r="B111" s="482" t="s">
        <v>1076</v>
      </c>
    </row>
    <row r="112" spans="1:2" ht="12.75" customHeight="1">
      <c r="B112" s="482" t="s">
        <v>1077</v>
      </c>
    </row>
    <row r="113" spans="1:2" ht="12.75" customHeight="1">
      <c r="B113" s="482" t="s">
        <v>1078</v>
      </c>
    </row>
    <row r="115" spans="1:2" ht="12.75" customHeight="1">
      <c r="A115" s="482" t="s">
        <v>1020</v>
      </c>
    </row>
    <row r="117" spans="1:2" ht="12.75" customHeight="1">
      <c r="A117" s="482" t="s">
        <v>1021</v>
      </c>
    </row>
    <row r="119" spans="1:2" ht="12.75" customHeight="1">
      <c r="A119" s="797" t="s">
        <v>1022</v>
      </c>
    </row>
    <row r="120" spans="1:2" ht="12.75" customHeight="1">
      <c r="B120" s="482" t="s">
        <v>1023</v>
      </c>
    </row>
    <row r="121" spans="1:2" ht="12.75" customHeight="1">
      <c r="B121" s="482" t="s">
        <v>1024</v>
      </c>
    </row>
    <row r="123" spans="1:2" ht="12.75" customHeight="1">
      <c r="A123" s="482" t="s">
        <v>1067</v>
      </c>
    </row>
    <row r="125" spans="1:2" ht="12.75" customHeight="1">
      <c r="A125" s="797" t="s">
        <v>1068</v>
      </c>
    </row>
    <row r="126" spans="1:2" ht="12.75" customHeight="1">
      <c r="A126" s="797"/>
    </row>
    <row r="127" spans="1:2" ht="12.75" customHeight="1">
      <c r="A127" s="797" t="s">
        <v>1069</v>
      </c>
    </row>
    <row r="128" spans="1:2" ht="12.75" customHeight="1">
      <c r="A128" s="797"/>
    </row>
    <row r="129" spans="1:2" ht="12.75" customHeight="1">
      <c r="A129" s="797" t="s">
        <v>1070</v>
      </c>
    </row>
    <row r="130" spans="1:2" s="793" customFormat="1">
      <c r="B130" s="838" t="s">
        <v>1079</v>
      </c>
    </row>
    <row r="131" spans="1:2" s="793" customFormat="1">
      <c r="B131" s="838" t="s">
        <v>1080</v>
      </c>
    </row>
    <row r="132" spans="1:2" s="793" customFormat="1">
      <c r="B132" s="838" t="s">
        <v>1081</v>
      </c>
    </row>
    <row r="133" spans="1:2" s="793" customFormat="1">
      <c r="B133" s="838" t="s">
        <v>1062</v>
      </c>
    </row>
    <row r="135" spans="1:2" ht="12.75" customHeight="1">
      <c r="A135" s="797" t="s">
        <v>1071</v>
      </c>
    </row>
    <row r="136" spans="1:2">
      <c r="B136" s="482" t="s">
        <v>1082</v>
      </c>
    </row>
    <row r="137" spans="1:2">
      <c r="B137" s="482" t="s">
        <v>1083</v>
      </c>
    </row>
    <row r="138" spans="1:2">
      <c r="B138" s="482" t="s">
        <v>1084</v>
      </c>
    </row>
    <row r="139" spans="1:2">
      <c r="B139" s="482" t="s">
        <v>1064</v>
      </c>
    </row>
    <row r="141" spans="1:2" ht="12.75" customHeight="1">
      <c r="A141" s="797" t="s">
        <v>1072</v>
      </c>
    </row>
    <row r="142" spans="1:2" s="965" customFormat="1">
      <c r="B142" s="965" t="s">
        <v>1065</v>
      </c>
    </row>
    <row r="143" spans="1:2" s="965" customFormat="1">
      <c r="B143" s="965" t="s">
        <v>1066</v>
      </c>
    </row>
    <row r="145" spans="1:2" ht="12.75" customHeight="1">
      <c r="A145" s="797" t="s">
        <v>1122</v>
      </c>
    </row>
    <row r="146" spans="1:2" ht="12.75" customHeight="1">
      <c r="B146" s="482" t="s">
        <v>1141</v>
      </c>
    </row>
    <row r="147" spans="1:2" ht="12.75" customHeight="1">
      <c r="B147" s="482" t="s">
        <v>1142</v>
      </c>
    </row>
    <row r="148" spans="1:2" ht="12.75" customHeight="1">
      <c r="B148" s="482" t="s">
        <v>1143</v>
      </c>
    </row>
    <row r="149" spans="1:2" ht="12.75" customHeight="1">
      <c r="B149" s="482" t="s">
        <v>1133</v>
      </c>
    </row>
  </sheetData>
  <pageMargins left="0.51181102362204722" right="0.19685039370078741" top="0.74803149606299213" bottom="0.74803149606299213" header="0.31496062992125984" footer="0.31496062992125984"/>
  <pageSetup scale="76" orientation="portrait" horizontalDpi="0" verticalDpi="0" r:id="rId1"/>
  <rowBreaks count="2" manualBreakCount="2">
    <brk id="72" max="2" man="1"/>
    <brk id="144" max="2" man="1"/>
  </rowBreaks>
</worksheet>
</file>

<file path=xl/worksheets/sheet10.xml><?xml version="1.0" encoding="utf-8"?>
<worksheet xmlns="http://schemas.openxmlformats.org/spreadsheetml/2006/main" xmlns:r="http://schemas.openxmlformats.org/officeDocument/2006/relationships">
  <sheetPr>
    <tabColor rgb="FFC00000"/>
    <pageSetUpPr fitToPage="1"/>
  </sheetPr>
  <dimension ref="A1:AM43"/>
  <sheetViews>
    <sheetView view="pageBreakPreview" zoomScale="75" zoomScaleNormal="100" zoomScaleSheetLayoutView="75" workbookViewId="0"/>
  </sheetViews>
  <sheetFormatPr defaultRowHeight="12.75"/>
  <cols>
    <col min="1" max="1" width="7.7109375" style="5" customWidth="1"/>
    <col min="2" max="16" width="12.7109375" style="5" customWidth="1"/>
    <col min="17" max="17" width="9.140625" style="5"/>
    <col min="18" max="18" width="60.28515625" style="5" bestFit="1" customWidth="1"/>
    <col min="19" max="16384" width="9.140625" style="5"/>
  </cols>
  <sheetData>
    <row r="1" spans="1:39" ht="15.75">
      <c r="A1" s="535" t="s">
        <v>858</v>
      </c>
    </row>
    <row r="2" spans="1:39" ht="15.75">
      <c r="A2" s="18"/>
    </row>
    <row r="3" spans="1:39" ht="15" customHeight="1">
      <c r="A3" s="136"/>
      <c r="B3" s="1134" t="s">
        <v>118</v>
      </c>
      <c r="C3" s="1135"/>
      <c r="D3" s="1136"/>
      <c r="E3" s="603" t="s">
        <v>219</v>
      </c>
      <c r="F3" s="1134" t="s">
        <v>117</v>
      </c>
      <c r="G3" s="1135"/>
      <c r="H3" s="1135"/>
      <c r="I3" s="1135"/>
      <c r="J3" s="1135"/>
      <c r="K3" s="1136"/>
      <c r="L3" s="1134" t="s">
        <v>116</v>
      </c>
      <c r="M3" s="1135"/>
      <c r="N3" s="1135"/>
      <c r="O3" s="1135"/>
      <c r="P3" s="1136"/>
    </row>
    <row r="4" spans="1:39" ht="75" customHeight="1">
      <c r="A4" s="182"/>
      <c r="B4" s="128" t="s">
        <v>184</v>
      </c>
      <c r="C4" s="128" t="s">
        <v>183</v>
      </c>
      <c r="D4" s="128" t="s">
        <v>182</v>
      </c>
      <c r="E4" s="128" t="s">
        <v>619</v>
      </c>
      <c r="F4" s="128" t="s">
        <v>192</v>
      </c>
      <c r="G4" s="128" t="s">
        <v>191</v>
      </c>
      <c r="H4" s="128" t="s">
        <v>190</v>
      </c>
      <c r="I4" s="128" t="s">
        <v>189</v>
      </c>
      <c r="J4" s="128" t="s">
        <v>188</v>
      </c>
      <c r="K4" s="128" t="s">
        <v>187</v>
      </c>
      <c r="L4" s="128" t="s">
        <v>175</v>
      </c>
      <c r="M4" s="128" t="s">
        <v>113</v>
      </c>
      <c r="N4" s="128" t="s">
        <v>112</v>
      </c>
      <c r="O4" s="128" t="s">
        <v>111</v>
      </c>
      <c r="P4" s="128" t="s">
        <v>110</v>
      </c>
    </row>
    <row r="5" spans="1:39" ht="30" customHeight="1">
      <c r="A5" s="182"/>
      <c r="B5" s="128" t="s">
        <v>104</v>
      </c>
      <c r="C5" s="128" t="s">
        <v>103</v>
      </c>
      <c r="D5" s="128" t="s">
        <v>102</v>
      </c>
      <c r="E5" s="128" t="s">
        <v>101</v>
      </c>
      <c r="F5" s="574" t="s">
        <v>100</v>
      </c>
      <c r="G5" s="128" t="s">
        <v>99</v>
      </c>
      <c r="H5" s="128" t="s">
        <v>98</v>
      </c>
      <c r="I5" s="128" t="s">
        <v>97</v>
      </c>
      <c r="J5" s="128" t="s">
        <v>96</v>
      </c>
      <c r="K5" s="128" t="s">
        <v>95</v>
      </c>
      <c r="L5" s="128" t="s">
        <v>94</v>
      </c>
      <c r="M5" s="128" t="s">
        <v>174</v>
      </c>
      <c r="N5" s="128" t="s">
        <v>173</v>
      </c>
      <c r="O5" s="128" t="s">
        <v>172</v>
      </c>
      <c r="P5" s="128" t="s">
        <v>171</v>
      </c>
    </row>
    <row r="6" spans="1:39" ht="15" customHeight="1">
      <c r="A6" s="703">
        <v>1990</v>
      </c>
      <c r="B6" s="891">
        <v>73.400000000000006</v>
      </c>
      <c r="C6" s="891">
        <v>47.1</v>
      </c>
      <c r="D6" s="891">
        <v>97.5</v>
      </c>
      <c r="E6" s="703">
        <v>116</v>
      </c>
      <c r="F6" s="891">
        <v>123.1</v>
      </c>
      <c r="G6" s="891">
        <v>140.1</v>
      </c>
      <c r="H6" s="891">
        <v>134.6</v>
      </c>
      <c r="I6" s="891">
        <v>156.19999999999999</v>
      </c>
      <c r="J6" s="891">
        <v>62.2</v>
      </c>
      <c r="K6" s="890">
        <v>25.3</v>
      </c>
      <c r="L6" s="891">
        <v>13086.4</v>
      </c>
      <c r="M6" s="579">
        <f t="shared" ref="M6:M9" si="0">SUM(D6,H6:J6)</f>
        <v>450.49999999999994</v>
      </c>
      <c r="N6" s="579">
        <f t="shared" ref="N6:N9" si="1">SUM(B6,F6:G6)</f>
        <v>336.6</v>
      </c>
      <c r="O6" s="579">
        <f t="shared" ref="O6:O9" si="2">SUM(C6,E6,K6)</f>
        <v>188.4</v>
      </c>
      <c r="P6" s="577">
        <f>M6+N6+O6</f>
        <v>975.49999999999989</v>
      </c>
    </row>
    <row r="7" spans="1:39" ht="15" customHeight="1">
      <c r="A7" s="704">
        <v>1991</v>
      </c>
      <c r="B7" s="891">
        <v>70.599999999999994</v>
      </c>
      <c r="C7" s="891">
        <v>50.7</v>
      </c>
      <c r="D7" s="891">
        <v>92.7</v>
      </c>
      <c r="E7" s="704">
        <v>117.8</v>
      </c>
      <c r="F7" s="891">
        <v>108.6</v>
      </c>
      <c r="G7" s="891">
        <v>128</v>
      </c>
      <c r="H7" s="891">
        <v>127.5</v>
      </c>
      <c r="I7" s="891">
        <v>132.69999999999999</v>
      </c>
      <c r="J7" s="891">
        <v>56.9</v>
      </c>
      <c r="K7" s="182">
        <v>19.399999999999999</v>
      </c>
      <c r="L7" s="891">
        <v>12857.4</v>
      </c>
      <c r="M7" s="579">
        <f t="shared" si="0"/>
        <v>409.79999999999995</v>
      </c>
      <c r="N7" s="579">
        <f t="shared" si="1"/>
        <v>307.2</v>
      </c>
      <c r="O7" s="579">
        <f t="shared" si="2"/>
        <v>187.9</v>
      </c>
      <c r="P7" s="580">
        <f t="shared" ref="P7:P26" si="3">M7+N7+O7</f>
        <v>904.9</v>
      </c>
      <c r="T7" s="892">
        <f>S20+S21</f>
        <v>73.400000000000006</v>
      </c>
      <c r="U7" s="892">
        <f t="shared" ref="U7:X7" si="4">T20+T21</f>
        <v>70.599999999999994</v>
      </c>
      <c r="V7" s="892">
        <f t="shared" si="4"/>
        <v>71.2</v>
      </c>
      <c r="W7" s="892">
        <f t="shared" si="4"/>
        <v>71.3</v>
      </c>
      <c r="X7" s="892">
        <f t="shared" si="4"/>
        <v>84</v>
      </c>
    </row>
    <row r="8" spans="1:39" ht="15" customHeight="1">
      <c r="A8" s="704">
        <v>1992</v>
      </c>
      <c r="B8" s="891">
        <v>71.2</v>
      </c>
      <c r="C8" s="891">
        <v>50.5</v>
      </c>
      <c r="D8" s="891">
        <v>78.3</v>
      </c>
      <c r="E8" s="704">
        <v>111.2</v>
      </c>
      <c r="F8" s="891">
        <v>109.4</v>
      </c>
      <c r="G8" s="891">
        <v>116.2</v>
      </c>
      <c r="H8" s="891">
        <v>102.6</v>
      </c>
      <c r="I8" s="891">
        <v>124.3</v>
      </c>
      <c r="J8" s="891">
        <v>50.9</v>
      </c>
      <c r="K8" s="182">
        <v>13.7</v>
      </c>
      <c r="L8" s="891">
        <v>12730.9</v>
      </c>
      <c r="M8" s="579">
        <f t="shared" si="0"/>
        <v>356.09999999999997</v>
      </c>
      <c r="N8" s="579">
        <f t="shared" si="1"/>
        <v>296.8</v>
      </c>
      <c r="O8" s="579">
        <f t="shared" si="2"/>
        <v>175.39999999999998</v>
      </c>
      <c r="P8" s="580">
        <f t="shared" si="3"/>
        <v>828.3</v>
      </c>
    </row>
    <row r="9" spans="1:39" ht="15" customHeight="1">
      <c r="A9" s="704">
        <v>1993</v>
      </c>
      <c r="B9" s="891">
        <v>71.3</v>
      </c>
      <c r="C9" s="891">
        <v>49.3</v>
      </c>
      <c r="D9" s="891">
        <v>67.900000000000006</v>
      </c>
      <c r="E9" s="704">
        <v>112.6</v>
      </c>
      <c r="F9" s="891">
        <v>117</v>
      </c>
      <c r="G9" s="891">
        <v>121.3</v>
      </c>
      <c r="H9" s="891">
        <v>103.7</v>
      </c>
      <c r="I9" s="891">
        <v>116.1</v>
      </c>
      <c r="J9" s="891">
        <v>41.8</v>
      </c>
      <c r="K9" s="182">
        <v>16.2</v>
      </c>
      <c r="L9" s="891">
        <v>12792.7</v>
      </c>
      <c r="M9" s="579">
        <f t="shared" si="0"/>
        <v>329.50000000000006</v>
      </c>
      <c r="N9" s="579">
        <f t="shared" si="1"/>
        <v>309.60000000000002</v>
      </c>
      <c r="O9" s="579">
        <f t="shared" si="2"/>
        <v>178.09999999999997</v>
      </c>
      <c r="P9" s="580">
        <f t="shared" si="3"/>
        <v>817.2</v>
      </c>
    </row>
    <row r="10" spans="1:39" ht="15.75">
      <c r="A10" s="105">
        <v>1994</v>
      </c>
      <c r="B10" s="578">
        <v>84</v>
      </c>
      <c r="C10" s="579">
        <v>50.9</v>
      </c>
      <c r="D10" s="580">
        <v>69.400000000000006</v>
      </c>
      <c r="E10" s="631">
        <v>98.7</v>
      </c>
      <c r="F10" s="579">
        <v>126.8</v>
      </c>
      <c r="G10" s="579">
        <v>124.2</v>
      </c>
      <c r="H10" s="579">
        <v>98.1</v>
      </c>
      <c r="I10" s="579">
        <v>122.2</v>
      </c>
      <c r="J10" s="579">
        <v>51.3</v>
      </c>
      <c r="K10" s="579">
        <v>16.5</v>
      </c>
      <c r="L10" s="445">
        <v>13058.7</v>
      </c>
      <c r="M10" s="579">
        <f t="shared" ref="M10:M26" si="5">SUM(D10,H10:J10)</f>
        <v>341</v>
      </c>
      <c r="N10" s="579">
        <f t="shared" ref="N10:N26" si="6">SUM(B10,F10:G10)</f>
        <v>335</v>
      </c>
      <c r="O10" s="579">
        <f t="shared" ref="O10:O26" si="7">SUM(C10,E10,K10)</f>
        <v>166.1</v>
      </c>
      <c r="P10" s="580">
        <f t="shared" si="3"/>
        <v>842.1</v>
      </c>
      <c r="Q10" s="14"/>
      <c r="R10" s="543" t="s">
        <v>698</v>
      </c>
      <c r="S10" s="345"/>
      <c r="T10" s="345"/>
      <c r="U10" s="345"/>
      <c r="V10" s="345"/>
      <c r="W10" s="345"/>
      <c r="X10" s="345"/>
      <c r="Y10" s="345"/>
      <c r="Z10" s="345"/>
      <c r="AA10" s="345"/>
      <c r="AB10" s="345"/>
      <c r="AC10" s="345"/>
      <c r="AD10" s="345"/>
      <c r="AE10" s="345"/>
      <c r="AF10" s="345"/>
      <c r="AG10" s="345"/>
      <c r="AH10" s="345"/>
      <c r="AI10" s="345"/>
      <c r="AJ10" s="345"/>
      <c r="AK10" s="345"/>
      <c r="AL10" s="345"/>
      <c r="AM10" s="345"/>
    </row>
    <row r="11" spans="1:39" ht="15" customHeight="1">
      <c r="A11" s="105">
        <v>1995</v>
      </c>
      <c r="B11" s="578">
        <v>92.6</v>
      </c>
      <c r="C11" s="579">
        <v>53.9</v>
      </c>
      <c r="D11" s="580">
        <v>74.5</v>
      </c>
      <c r="E11" s="631">
        <v>96.5</v>
      </c>
      <c r="F11" s="579">
        <v>131.80000000000001</v>
      </c>
      <c r="G11" s="579">
        <v>121.4</v>
      </c>
      <c r="H11" s="579">
        <v>109.7</v>
      </c>
      <c r="I11" s="579">
        <v>136.5</v>
      </c>
      <c r="J11" s="579">
        <v>53.1</v>
      </c>
      <c r="K11" s="579">
        <v>17.8</v>
      </c>
      <c r="L11" s="445">
        <v>13295.4</v>
      </c>
      <c r="M11" s="579">
        <f t="shared" si="5"/>
        <v>373.8</v>
      </c>
      <c r="N11" s="579">
        <f t="shared" si="6"/>
        <v>345.8</v>
      </c>
      <c r="O11" s="579">
        <f t="shared" si="7"/>
        <v>168.20000000000002</v>
      </c>
      <c r="P11" s="580">
        <f t="shared" si="3"/>
        <v>887.80000000000007</v>
      </c>
      <c r="R11" s="543"/>
      <c r="S11" s="415"/>
      <c r="T11" s="415"/>
      <c r="U11" s="415"/>
      <c r="V11" s="415"/>
      <c r="W11" s="415"/>
      <c r="X11" s="415"/>
      <c r="Y11" s="415"/>
      <c r="Z11" s="415"/>
      <c r="AA11" s="415"/>
      <c r="AB11" s="415"/>
      <c r="AC11" s="415"/>
      <c r="AD11" s="415"/>
      <c r="AE11" s="415"/>
      <c r="AF11" s="415"/>
      <c r="AG11" s="415"/>
      <c r="AH11" s="415"/>
      <c r="AI11" s="415"/>
      <c r="AJ11" s="415"/>
      <c r="AK11" s="415"/>
      <c r="AL11" s="415"/>
      <c r="AM11" s="415"/>
    </row>
    <row r="12" spans="1:39" ht="15" customHeight="1">
      <c r="A12" s="105">
        <v>1996</v>
      </c>
      <c r="B12" s="578">
        <v>83.2</v>
      </c>
      <c r="C12" s="579">
        <v>57.8</v>
      </c>
      <c r="D12" s="580">
        <v>69.099999999999994</v>
      </c>
      <c r="E12" s="631">
        <v>95.1</v>
      </c>
      <c r="F12" s="579">
        <v>136.1</v>
      </c>
      <c r="G12" s="579">
        <v>117.9</v>
      </c>
      <c r="H12" s="579">
        <v>112.6</v>
      </c>
      <c r="I12" s="579">
        <v>125.8</v>
      </c>
      <c r="J12" s="579">
        <v>48.9</v>
      </c>
      <c r="K12" s="579">
        <v>18.3</v>
      </c>
      <c r="L12" s="445">
        <v>13420.1</v>
      </c>
      <c r="M12" s="579">
        <f t="shared" si="5"/>
        <v>356.4</v>
      </c>
      <c r="N12" s="579">
        <f t="shared" si="6"/>
        <v>337.20000000000005</v>
      </c>
      <c r="O12" s="579">
        <f t="shared" si="7"/>
        <v>171.2</v>
      </c>
      <c r="P12" s="580">
        <f t="shared" si="3"/>
        <v>864.8</v>
      </c>
      <c r="R12" s="314"/>
      <c r="S12" s="177">
        <v>1990</v>
      </c>
      <c r="T12" s="178">
        <v>1991</v>
      </c>
      <c r="U12" s="178">
        <v>1992</v>
      </c>
      <c r="V12" s="178">
        <v>1993</v>
      </c>
      <c r="W12" s="178">
        <v>1994</v>
      </c>
      <c r="X12" s="178">
        <v>1995</v>
      </c>
      <c r="Y12" s="178">
        <v>1996</v>
      </c>
      <c r="Z12" s="178">
        <v>1997</v>
      </c>
      <c r="AA12" s="178">
        <v>1998</v>
      </c>
      <c r="AB12" s="178">
        <v>1999</v>
      </c>
      <c r="AC12" s="178">
        <v>2000</v>
      </c>
      <c r="AD12" s="178">
        <v>2001</v>
      </c>
      <c r="AE12" s="178">
        <v>2002</v>
      </c>
      <c r="AF12" s="178">
        <v>2003</v>
      </c>
      <c r="AG12" s="178">
        <v>2004</v>
      </c>
      <c r="AH12" s="178">
        <v>2005</v>
      </c>
      <c r="AI12" s="178">
        <v>2006</v>
      </c>
      <c r="AJ12" s="178">
        <v>2007</v>
      </c>
      <c r="AK12" s="178">
        <v>2008</v>
      </c>
      <c r="AL12" s="178">
        <v>2009</v>
      </c>
      <c r="AM12" s="132">
        <v>2010</v>
      </c>
    </row>
    <row r="13" spans="1:39" ht="15" customHeight="1">
      <c r="A13" s="105">
        <v>1997</v>
      </c>
      <c r="B13" s="578">
        <v>82.6</v>
      </c>
      <c r="C13" s="579">
        <v>55.4</v>
      </c>
      <c r="D13" s="580">
        <v>69.3</v>
      </c>
      <c r="E13" s="631">
        <v>89.6</v>
      </c>
      <c r="F13" s="579">
        <v>139.6</v>
      </c>
      <c r="G13" s="579">
        <v>116</v>
      </c>
      <c r="H13" s="579">
        <v>109.2</v>
      </c>
      <c r="I13" s="579">
        <v>145.69999999999999</v>
      </c>
      <c r="J13" s="579">
        <v>52.3</v>
      </c>
      <c r="K13" s="579">
        <v>21.1</v>
      </c>
      <c r="L13" s="445">
        <v>13708.2</v>
      </c>
      <c r="M13" s="579">
        <f t="shared" si="5"/>
        <v>376.5</v>
      </c>
      <c r="N13" s="579">
        <f t="shared" si="6"/>
        <v>338.2</v>
      </c>
      <c r="O13" s="579">
        <f t="shared" si="7"/>
        <v>166.1</v>
      </c>
      <c r="P13" s="580">
        <f t="shared" si="3"/>
        <v>880.80000000000007</v>
      </c>
      <c r="R13" s="230" t="s">
        <v>220</v>
      </c>
      <c r="S13" s="575">
        <f t="shared" ref="S13:AM13" si="8">SUM(S14, S15,S16:S18)</f>
        <v>487.59999999999997</v>
      </c>
      <c r="T13" s="576">
        <f t="shared" si="8"/>
        <v>444.09999999999997</v>
      </c>
      <c r="U13" s="576">
        <f t="shared" si="8"/>
        <v>393.09999999999997</v>
      </c>
      <c r="V13" s="576">
        <f t="shared" si="8"/>
        <v>370</v>
      </c>
      <c r="W13" s="576">
        <f t="shared" si="8"/>
        <v>379.40000000000003</v>
      </c>
      <c r="X13" s="576">
        <f t="shared" si="8"/>
        <v>412.5</v>
      </c>
      <c r="Y13" s="576">
        <f t="shared" si="8"/>
        <v>402.7</v>
      </c>
      <c r="Z13" s="576">
        <f t="shared" si="8"/>
        <v>429.29999999999995</v>
      </c>
      <c r="AA13" s="576">
        <f t="shared" si="8"/>
        <v>435</v>
      </c>
      <c r="AB13" s="576">
        <f t="shared" si="8"/>
        <v>427.09999999999997</v>
      </c>
      <c r="AC13" s="576">
        <f t="shared" si="8"/>
        <v>446.4</v>
      </c>
      <c r="AD13" s="576">
        <f t="shared" si="8"/>
        <v>449</v>
      </c>
      <c r="AE13" s="576">
        <f t="shared" si="8"/>
        <v>438.7</v>
      </c>
      <c r="AF13" s="576">
        <f t="shared" si="8"/>
        <v>435.5</v>
      </c>
      <c r="AG13" s="576">
        <f t="shared" si="8"/>
        <v>455.29999999999995</v>
      </c>
      <c r="AH13" s="576">
        <f t="shared" si="8"/>
        <v>485.6</v>
      </c>
      <c r="AI13" s="576">
        <f t="shared" si="8"/>
        <v>496.59999999999997</v>
      </c>
      <c r="AJ13" s="576">
        <f t="shared" si="8"/>
        <v>480.3</v>
      </c>
      <c r="AK13" s="576">
        <f t="shared" si="8"/>
        <v>490.90000000000003</v>
      </c>
      <c r="AL13" s="576">
        <f t="shared" si="8"/>
        <v>437.19999999999993</v>
      </c>
      <c r="AM13" s="577">
        <f t="shared" si="8"/>
        <v>419.9</v>
      </c>
    </row>
    <row r="14" spans="1:39" ht="15" customHeight="1">
      <c r="A14" s="105">
        <v>1998</v>
      </c>
      <c r="B14" s="578">
        <v>83.800000000000011</v>
      </c>
      <c r="C14" s="579">
        <v>56.3</v>
      </c>
      <c r="D14" s="580">
        <v>67.8</v>
      </c>
      <c r="E14" s="631">
        <v>89.1</v>
      </c>
      <c r="F14" s="579">
        <v>148.4</v>
      </c>
      <c r="G14" s="579">
        <v>121.8</v>
      </c>
      <c r="H14" s="579">
        <v>107</v>
      </c>
      <c r="I14" s="579">
        <v>159.6</v>
      </c>
      <c r="J14" s="579">
        <v>50.5</v>
      </c>
      <c r="K14" s="579">
        <v>18.600000000000001</v>
      </c>
      <c r="L14" s="445">
        <v>14047</v>
      </c>
      <c r="M14" s="579">
        <f t="shared" si="5"/>
        <v>384.9</v>
      </c>
      <c r="N14" s="579">
        <f t="shared" si="6"/>
        <v>354</v>
      </c>
      <c r="O14" s="579">
        <f t="shared" si="7"/>
        <v>163.99999999999997</v>
      </c>
      <c r="P14" s="580">
        <f t="shared" si="3"/>
        <v>902.9</v>
      </c>
      <c r="R14" s="227" t="s">
        <v>685</v>
      </c>
      <c r="S14" s="578">
        <v>97.5</v>
      </c>
      <c r="T14" s="579">
        <v>92.7</v>
      </c>
      <c r="U14" s="579">
        <v>78.3</v>
      </c>
      <c r="V14" s="579">
        <v>67.900000000000006</v>
      </c>
      <c r="W14" s="579">
        <v>69.400000000000006</v>
      </c>
      <c r="X14" s="579">
        <v>74.5</v>
      </c>
      <c r="Y14" s="579">
        <v>69.099999999999994</v>
      </c>
      <c r="Z14" s="579">
        <v>69.3</v>
      </c>
      <c r="AA14" s="579">
        <v>67.8</v>
      </c>
      <c r="AB14" s="579">
        <v>62.5</v>
      </c>
      <c r="AC14" s="579">
        <v>62.7</v>
      </c>
      <c r="AD14" s="579">
        <v>56</v>
      </c>
      <c r="AE14" s="579">
        <v>52.2</v>
      </c>
      <c r="AF14" s="579">
        <v>51.4</v>
      </c>
      <c r="AG14" s="579">
        <v>48.1</v>
      </c>
      <c r="AH14" s="579">
        <v>56.7</v>
      </c>
      <c r="AI14" s="579">
        <v>60.1</v>
      </c>
      <c r="AJ14" s="579">
        <v>59.1</v>
      </c>
      <c r="AK14" s="579">
        <v>73.3</v>
      </c>
      <c r="AL14" s="579">
        <v>66.099999999999994</v>
      </c>
      <c r="AM14" s="580">
        <v>63.1</v>
      </c>
    </row>
    <row r="15" spans="1:39" ht="15" customHeight="1">
      <c r="A15" s="105">
        <v>1999</v>
      </c>
      <c r="B15" s="578">
        <v>79.3</v>
      </c>
      <c r="C15" s="579">
        <v>45.2</v>
      </c>
      <c r="D15" s="580">
        <v>62.5</v>
      </c>
      <c r="E15" s="631">
        <v>87</v>
      </c>
      <c r="F15" s="579">
        <v>153.4</v>
      </c>
      <c r="G15" s="579">
        <v>116.8</v>
      </c>
      <c r="H15" s="579">
        <v>103.9</v>
      </c>
      <c r="I15" s="579">
        <v>159.19999999999999</v>
      </c>
      <c r="J15" s="579">
        <v>56.4</v>
      </c>
      <c r="K15" s="579">
        <v>16.7</v>
      </c>
      <c r="L15" s="445">
        <v>14402</v>
      </c>
      <c r="M15" s="579">
        <f t="shared" si="5"/>
        <v>382</v>
      </c>
      <c r="N15" s="579">
        <f t="shared" si="6"/>
        <v>349.5</v>
      </c>
      <c r="O15" s="579">
        <f t="shared" si="7"/>
        <v>148.89999999999998</v>
      </c>
      <c r="P15" s="580">
        <f t="shared" si="3"/>
        <v>880.4</v>
      </c>
      <c r="R15" s="229" t="s">
        <v>686</v>
      </c>
      <c r="S15" s="578">
        <v>37.1</v>
      </c>
      <c r="T15" s="579">
        <v>34.299999999999997</v>
      </c>
      <c r="U15" s="579">
        <v>37</v>
      </c>
      <c r="V15" s="579">
        <v>40.5</v>
      </c>
      <c r="W15" s="579">
        <v>38.4</v>
      </c>
      <c r="X15" s="579">
        <v>38.700000000000003</v>
      </c>
      <c r="Y15" s="579">
        <v>46.3</v>
      </c>
      <c r="Z15" s="579">
        <v>52.8</v>
      </c>
      <c r="AA15" s="579">
        <v>50.1</v>
      </c>
      <c r="AB15" s="579">
        <v>45.1</v>
      </c>
      <c r="AC15" s="579">
        <v>48.7</v>
      </c>
      <c r="AD15" s="579">
        <v>63.4</v>
      </c>
      <c r="AE15" s="579">
        <v>55.5</v>
      </c>
      <c r="AF15" s="579">
        <v>64.599999999999994</v>
      </c>
      <c r="AG15" s="579">
        <v>74</v>
      </c>
      <c r="AH15" s="579">
        <v>83.9</v>
      </c>
      <c r="AI15" s="579">
        <v>99.2</v>
      </c>
      <c r="AJ15" s="579">
        <v>109.1</v>
      </c>
      <c r="AK15" s="579">
        <v>103.7</v>
      </c>
      <c r="AL15" s="579">
        <v>93</v>
      </c>
      <c r="AM15" s="580">
        <v>95.2</v>
      </c>
    </row>
    <row r="16" spans="1:39" ht="15" customHeight="1">
      <c r="A16" s="105">
        <v>2000</v>
      </c>
      <c r="B16" s="578">
        <v>85.6</v>
      </c>
      <c r="C16" s="579">
        <v>45.7</v>
      </c>
      <c r="D16" s="580">
        <v>62.7</v>
      </c>
      <c r="E16" s="631">
        <v>86.5</v>
      </c>
      <c r="F16" s="579">
        <v>164.8</v>
      </c>
      <c r="G16" s="579">
        <v>115.3</v>
      </c>
      <c r="H16" s="579">
        <v>107.5</v>
      </c>
      <c r="I16" s="579">
        <v>171</v>
      </c>
      <c r="J16" s="579">
        <v>56.5</v>
      </c>
      <c r="K16" s="579">
        <v>19.2</v>
      </c>
      <c r="L16" s="445">
        <v>14760.1</v>
      </c>
      <c r="M16" s="579">
        <f t="shared" si="5"/>
        <v>397.7</v>
      </c>
      <c r="N16" s="579">
        <f t="shared" si="6"/>
        <v>365.7</v>
      </c>
      <c r="O16" s="579">
        <f t="shared" si="7"/>
        <v>151.39999999999998</v>
      </c>
      <c r="P16" s="580">
        <f t="shared" si="3"/>
        <v>914.8</v>
      </c>
      <c r="R16" s="229" t="s">
        <v>687</v>
      </c>
      <c r="S16" s="578">
        <v>62.2</v>
      </c>
      <c r="T16" s="579">
        <v>56.9</v>
      </c>
      <c r="U16" s="579">
        <v>50.9</v>
      </c>
      <c r="V16" s="579">
        <v>41.8</v>
      </c>
      <c r="W16" s="579">
        <v>51.3</v>
      </c>
      <c r="X16" s="579">
        <v>53.1</v>
      </c>
      <c r="Y16" s="579">
        <v>48.9</v>
      </c>
      <c r="Z16" s="579">
        <v>52.3</v>
      </c>
      <c r="AA16" s="579">
        <v>50.5</v>
      </c>
      <c r="AB16" s="579">
        <v>56.4</v>
      </c>
      <c r="AC16" s="579">
        <v>56.5</v>
      </c>
      <c r="AD16" s="579">
        <v>56.9</v>
      </c>
      <c r="AE16" s="579">
        <v>52.8</v>
      </c>
      <c r="AF16" s="579">
        <v>52.5</v>
      </c>
      <c r="AG16" s="579">
        <v>64.900000000000006</v>
      </c>
      <c r="AH16" s="579">
        <v>62.7</v>
      </c>
      <c r="AI16" s="579">
        <v>64.099999999999994</v>
      </c>
      <c r="AJ16" s="579">
        <v>56.3</v>
      </c>
      <c r="AK16" s="579">
        <v>59</v>
      </c>
      <c r="AL16" s="579">
        <v>57.8</v>
      </c>
      <c r="AM16" s="580">
        <v>45.6</v>
      </c>
    </row>
    <row r="17" spans="1:39" ht="15" customHeight="1">
      <c r="A17" s="105">
        <v>2001</v>
      </c>
      <c r="B17" s="578">
        <v>74</v>
      </c>
      <c r="C17" s="579">
        <v>56.4</v>
      </c>
      <c r="D17" s="580">
        <v>56</v>
      </c>
      <c r="E17" s="631">
        <v>92.5</v>
      </c>
      <c r="F17" s="579">
        <v>161.4</v>
      </c>
      <c r="G17" s="579">
        <v>108.2</v>
      </c>
      <c r="H17" s="579">
        <v>98.3</v>
      </c>
      <c r="I17" s="579">
        <v>174.4</v>
      </c>
      <c r="J17" s="579">
        <v>56.9</v>
      </c>
      <c r="K17" s="579">
        <v>16.8</v>
      </c>
      <c r="L17" s="445">
        <v>14940.9</v>
      </c>
      <c r="M17" s="579">
        <f t="shared" si="5"/>
        <v>385.6</v>
      </c>
      <c r="N17" s="579">
        <f t="shared" si="6"/>
        <v>343.6</v>
      </c>
      <c r="O17" s="579">
        <f t="shared" si="7"/>
        <v>165.70000000000002</v>
      </c>
      <c r="P17" s="580">
        <f t="shared" si="3"/>
        <v>894.90000000000009</v>
      </c>
      <c r="R17" s="227" t="s">
        <v>688</v>
      </c>
      <c r="S17" s="578">
        <v>134.6</v>
      </c>
      <c r="T17" s="579">
        <v>127.5</v>
      </c>
      <c r="U17" s="579">
        <v>102.6</v>
      </c>
      <c r="V17" s="579">
        <v>103.7</v>
      </c>
      <c r="W17" s="579">
        <v>98.1</v>
      </c>
      <c r="X17" s="579">
        <v>109.7</v>
      </c>
      <c r="Y17" s="579">
        <v>112.6</v>
      </c>
      <c r="Z17" s="579">
        <v>109.2</v>
      </c>
      <c r="AA17" s="579">
        <v>107</v>
      </c>
      <c r="AB17" s="579">
        <v>103.9</v>
      </c>
      <c r="AC17" s="579">
        <v>107.5</v>
      </c>
      <c r="AD17" s="579">
        <v>98.3</v>
      </c>
      <c r="AE17" s="579">
        <v>100.5</v>
      </c>
      <c r="AF17" s="579">
        <v>97.1</v>
      </c>
      <c r="AG17" s="579">
        <v>91.9</v>
      </c>
      <c r="AH17" s="579">
        <v>91</v>
      </c>
      <c r="AI17" s="579">
        <v>90</v>
      </c>
      <c r="AJ17" s="579">
        <v>79.5</v>
      </c>
      <c r="AK17" s="579">
        <v>77.599999999999994</v>
      </c>
      <c r="AL17" s="579">
        <v>67.2</v>
      </c>
      <c r="AM17" s="580">
        <v>66</v>
      </c>
    </row>
    <row r="18" spans="1:39" ht="15" customHeight="1">
      <c r="A18" s="105">
        <v>2002</v>
      </c>
      <c r="B18" s="578">
        <v>73.599999999999994</v>
      </c>
      <c r="C18" s="579">
        <v>60</v>
      </c>
      <c r="D18" s="580">
        <v>52.2</v>
      </c>
      <c r="E18" s="631">
        <v>97.2</v>
      </c>
      <c r="F18" s="579">
        <v>175.6</v>
      </c>
      <c r="G18" s="579">
        <v>106</v>
      </c>
      <c r="H18" s="579">
        <v>100.5</v>
      </c>
      <c r="I18" s="579">
        <v>177.7</v>
      </c>
      <c r="J18" s="579">
        <v>52.8</v>
      </c>
      <c r="K18" s="579">
        <v>16.600000000000001</v>
      </c>
      <c r="L18" s="445">
        <v>15297.9</v>
      </c>
      <c r="M18" s="579">
        <f t="shared" si="5"/>
        <v>383.2</v>
      </c>
      <c r="N18" s="579">
        <f t="shared" si="6"/>
        <v>355.2</v>
      </c>
      <c r="O18" s="579">
        <f t="shared" si="7"/>
        <v>173.79999999999998</v>
      </c>
      <c r="P18" s="580">
        <f t="shared" si="3"/>
        <v>912.19999999999993</v>
      </c>
      <c r="R18" s="229" t="s">
        <v>689</v>
      </c>
      <c r="S18" s="578">
        <v>156.19999999999999</v>
      </c>
      <c r="T18" s="579">
        <v>132.69999999999999</v>
      </c>
      <c r="U18" s="579">
        <v>124.3</v>
      </c>
      <c r="V18" s="579">
        <v>116.1</v>
      </c>
      <c r="W18" s="579">
        <v>122.2</v>
      </c>
      <c r="X18" s="579">
        <v>136.5</v>
      </c>
      <c r="Y18" s="579">
        <v>125.8</v>
      </c>
      <c r="Z18" s="579">
        <v>145.69999999999999</v>
      </c>
      <c r="AA18" s="579">
        <v>159.6</v>
      </c>
      <c r="AB18" s="579">
        <v>159.19999999999999</v>
      </c>
      <c r="AC18" s="579">
        <v>171</v>
      </c>
      <c r="AD18" s="579">
        <v>174.4</v>
      </c>
      <c r="AE18" s="579">
        <v>177.7</v>
      </c>
      <c r="AF18" s="579">
        <v>169.9</v>
      </c>
      <c r="AG18" s="579">
        <v>176.4</v>
      </c>
      <c r="AH18" s="579">
        <v>191.3</v>
      </c>
      <c r="AI18" s="579">
        <v>183.2</v>
      </c>
      <c r="AJ18" s="579">
        <v>176.3</v>
      </c>
      <c r="AK18" s="579">
        <v>177.3</v>
      </c>
      <c r="AL18" s="579">
        <v>153.1</v>
      </c>
      <c r="AM18" s="580">
        <v>150</v>
      </c>
    </row>
    <row r="19" spans="1:39" ht="15" customHeight="1">
      <c r="A19" s="105">
        <v>2003</v>
      </c>
      <c r="B19" s="578">
        <v>76.099999999999994</v>
      </c>
      <c r="C19" s="579">
        <v>58.6</v>
      </c>
      <c r="D19" s="580">
        <v>51.4</v>
      </c>
      <c r="E19" s="631">
        <v>97</v>
      </c>
      <c r="F19" s="579">
        <v>184.8</v>
      </c>
      <c r="G19" s="579">
        <v>107.9</v>
      </c>
      <c r="H19" s="579">
        <v>97.1</v>
      </c>
      <c r="I19" s="579">
        <v>169.9</v>
      </c>
      <c r="J19" s="579">
        <v>52.5</v>
      </c>
      <c r="K19" s="579">
        <v>16.2</v>
      </c>
      <c r="L19" s="445">
        <v>15662.9</v>
      </c>
      <c r="M19" s="579">
        <f t="shared" si="5"/>
        <v>370.9</v>
      </c>
      <c r="N19" s="579">
        <f t="shared" si="6"/>
        <v>368.79999999999995</v>
      </c>
      <c r="O19" s="579">
        <f t="shared" si="7"/>
        <v>171.79999999999998</v>
      </c>
      <c r="P19" s="580">
        <f t="shared" si="3"/>
        <v>911.49999999999989</v>
      </c>
      <c r="R19" s="227" t="s">
        <v>230</v>
      </c>
      <c r="S19" s="578">
        <f t="shared" ref="S19:AM19" si="9">SUM(S20:S21,S22:S23)</f>
        <v>336.6</v>
      </c>
      <c r="T19" s="579">
        <f t="shared" si="9"/>
        <v>307.2</v>
      </c>
      <c r="U19" s="579">
        <f t="shared" si="9"/>
        <v>296.8</v>
      </c>
      <c r="V19" s="579">
        <f t="shared" si="9"/>
        <v>309.60000000000002</v>
      </c>
      <c r="W19" s="579">
        <f t="shared" si="9"/>
        <v>335</v>
      </c>
      <c r="X19" s="579">
        <f t="shared" si="9"/>
        <v>345.8</v>
      </c>
      <c r="Y19" s="579">
        <f t="shared" si="9"/>
        <v>337.20000000000005</v>
      </c>
      <c r="Z19" s="579">
        <f t="shared" si="9"/>
        <v>338.2</v>
      </c>
      <c r="AA19" s="579">
        <f t="shared" si="9"/>
        <v>354</v>
      </c>
      <c r="AB19" s="579">
        <f t="shared" si="9"/>
        <v>349.5</v>
      </c>
      <c r="AC19" s="579">
        <f t="shared" si="9"/>
        <v>365.7</v>
      </c>
      <c r="AD19" s="579">
        <f t="shared" si="9"/>
        <v>343.6</v>
      </c>
      <c r="AE19" s="579">
        <f t="shared" si="9"/>
        <v>355.2</v>
      </c>
      <c r="AF19" s="579">
        <f t="shared" si="9"/>
        <v>368.79999999999995</v>
      </c>
      <c r="AG19" s="579">
        <f t="shared" si="9"/>
        <v>360.50000000000006</v>
      </c>
      <c r="AH19" s="579">
        <f t="shared" si="9"/>
        <v>341</v>
      </c>
      <c r="AI19" s="579">
        <f t="shared" si="9"/>
        <v>322.3</v>
      </c>
      <c r="AJ19" s="579">
        <f t="shared" si="9"/>
        <v>292.5</v>
      </c>
      <c r="AK19" s="579">
        <f t="shared" si="9"/>
        <v>273.70000000000005</v>
      </c>
      <c r="AL19" s="579">
        <f t="shared" si="9"/>
        <v>237.8</v>
      </c>
      <c r="AM19" s="580">
        <f t="shared" si="9"/>
        <v>236.7</v>
      </c>
    </row>
    <row r="20" spans="1:39" ht="15" customHeight="1">
      <c r="A20" s="105">
        <v>2004</v>
      </c>
      <c r="B20" s="578">
        <v>71.400000000000006</v>
      </c>
      <c r="C20" s="579">
        <v>63.3</v>
      </c>
      <c r="D20" s="580">
        <v>48.1</v>
      </c>
      <c r="E20" s="631">
        <v>102.1</v>
      </c>
      <c r="F20" s="579">
        <v>185.3</v>
      </c>
      <c r="G20" s="579">
        <v>103.8</v>
      </c>
      <c r="H20" s="579">
        <v>91.9</v>
      </c>
      <c r="I20" s="579">
        <v>176.4</v>
      </c>
      <c r="J20" s="579">
        <v>64.900000000000006</v>
      </c>
      <c r="K20" s="579">
        <v>17.5</v>
      </c>
      <c r="L20" s="445">
        <v>15921.8</v>
      </c>
      <c r="M20" s="579">
        <f t="shared" si="5"/>
        <v>381.29999999999995</v>
      </c>
      <c r="N20" s="579">
        <f t="shared" si="6"/>
        <v>360.50000000000006</v>
      </c>
      <c r="O20" s="579">
        <f t="shared" si="7"/>
        <v>182.89999999999998</v>
      </c>
      <c r="P20" s="580">
        <f t="shared" si="3"/>
        <v>924.69999999999993</v>
      </c>
      <c r="R20" s="227" t="s">
        <v>690</v>
      </c>
      <c r="S20" s="578">
        <v>53.2</v>
      </c>
      <c r="T20" s="579">
        <v>50.9</v>
      </c>
      <c r="U20" s="579">
        <v>51.4</v>
      </c>
      <c r="V20" s="579">
        <v>52.8</v>
      </c>
      <c r="W20" s="579">
        <v>62.9</v>
      </c>
      <c r="X20" s="579">
        <v>71.5</v>
      </c>
      <c r="Y20" s="579">
        <v>63.4</v>
      </c>
      <c r="Z20" s="579">
        <v>58.5</v>
      </c>
      <c r="AA20" s="579">
        <v>60.2</v>
      </c>
      <c r="AB20" s="579">
        <v>58.9</v>
      </c>
      <c r="AC20" s="579">
        <v>56.5</v>
      </c>
      <c r="AD20" s="579">
        <v>51.5</v>
      </c>
      <c r="AE20" s="579">
        <v>52.6</v>
      </c>
      <c r="AF20" s="579">
        <v>55.1</v>
      </c>
      <c r="AG20" s="579">
        <v>51.3</v>
      </c>
      <c r="AH20" s="579">
        <v>46.7</v>
      </c>
      <c r="AI20" s="579">
        <v>41</v>
      </c>
      <c r="AJ20" s="579">
        <v>39.6</v>
      </c>
      <c r="AK20" s="579">
        <v>34.200000000000003</v>
      </c>
      <c r="AL20" s="579">
        <v>26.5</v>
      </c>
      <c r="AM20" s="580">
        <v>31.7</v>
      </c>
    </row>
    <row r="21" spans="1:39" ht="15" customHeight="1">
      <c r="A21" s="105">
        <v>2005</v>
      </c>
      <c r="B21" s="578">
        <v>69.900000000000006</v>
      </c>
      <c r="C21" s="579">
        <v>70.3</v>
      </c>
      <c r="D21" s="580">
        <v>56.7</v>
      </c>
      <c r="E21" s="631">
        <v>95.8</v>
      </c>
      <c r="F21" s="579">
        <v>169.4</v>
      </c>
      <c r="G21" s="579">
        <v>101.7</v>
      </c>
      <c r="H21" s="579">
        <v>91</v>
      </c>
      <c r="I21" s="579">
        <v>191.3</v>
      </c>
      <c r="J21" s="579">
        <v>62.7</v>
      </c>
      <c r="K21" s="579">
        <v>18.5</v>
      </c>
      <c r="L21" s="445">
        <v>16124.7</v>
      </c>
      <c r="M21" s="579">
        <f t="shared" si="5"/>
        <v>401.7</v>
      </c>
      <c r="N21" s="579">
        <f t="shared" si="6"/>
        <v>341</v>
      </c>
      <c r="O21" s="579">
        <f t="shared" si="7"/>
        <v>184.6</v>
      </c>
      <c r="P21" s="580">
        <f t="shared" si="3"/>
        <v>927.30000000000007</v>
      </c>
      <c r="R21" s="229" t="s">
        <v>691</v>
      </c>
      <c r="S21" s="578">
        <v>20.2</v>
      </c>
      <c r="T21" s="579">
        <v>19.7</v>
      </c>
      <c r="U21" s="579">
        <v>19.8</v>
      </c>
      <c r="V21" s="579">
        <v>18.5</v>
      </c>
      <c r="W21" s="579">
        <v>21.1</v>
      </c>
      <c r="X21" s="579">
        <v>21.1</v>
      </c>
      <c r="Y21" s="579">
        <v>19.8</v>
      </c>
      <c r="Z21" s="579">
        <v>24.1</v>
      </c>
      <c r="AA21" s="579">
        <v>23.6</v>
      </c>
      <c r="AB21" s="579">
        <v>20.399999999999999</v>
      </c>
      <c r="AC21" s="579">
        <v>29.1</v>
      </c>
      <c r="AD21" s="579">
        <v>22.5</v>
      </c>
      <c r="AE21" s="579">
        <v>21</v>
      </c>
      <c r="AF21" s="579">
        <v>21</v>
      </c>
      <c r="AG21" s="579">
        <v>20.100000000000001</v>
      </c>
      <c r="AH21" s="579">
        <v>23.2</v>
      </c>
      <c r="AI21" s="579">
        <v>21.6</v>
      </c>
      <c r="AJ21" s="579">
        <v>20.6</v>
      </c>
      <c r="AK21" s="579">
        <v>20.2</v>
      </c>
      <c r="AL21" s="579">
        <v>19.7</v>
      </c>
      <c r="AM21" s="580">
        <v>19.7</v>
      </c>
    </row>
    <row r="22" spans="1:39" ht="15" customHeight="1">
      <c r="A22" s="105">
        <v>2006</v>
      </c>
      <c r="B22" s="578">
        <v>62.6</v>
      </c>
      <c r="C22" s="579">
        <v>81.7</v>
      </c>
      <c r="D22" s="580">
        <v>60.1</v>
      </c>
      <c r="E22" s="631">
        <v>91.8</v>
      </c>
      <c r="F22" s="579">
        <v>165.5</v>
      </c>
      <c r="G22" s="579">
        <v>94.2</v>
      </c>
      <c r="H22" s="579">
        <v>90</v>
      </c>
      <c r="I22" s="579">
        <v>183.2</v>
      </c>
      <c r="J22" s="579">
        <v>64.099999999999994</v>
      </c>
      <c r="K22" s="579">
        <v>16.600000000000001</v>
      </c>
      <c r="L22" s="445">
        <v>16410.2</v>
      </c>
      <c r="M22" s="579">
        <f t="shared" si="5"/>
        <v>397.4</v>
      </c>
      <c r="N22" s="579">
        <f t="shared" si="6"/>
        <v>322.3</v>
      </c>
      <c r="O22" s="579">
        <f t="shared" si="7"/>
        <v>190.1</v>
      </c>
      <c r="P22" s="580">
        <f t="shared" si="3"/>
        <v>909.80000000000007</v>
      </c>
      <c r="R22" s="229" t="s">
        <v>692</v>
      </c>
      <c r="S22" s="578">
        <v>123.1</v>
      </c>
      <c r="T22" s="579">
        <v>108.6</v>
      </c>
      <c r="U22" s="579">
        <v>109.4</v>
      </c>
      <c r="V22" s="579">
        <v>117</v>
      </c>
      <c r="W22" s="579">
        <v>126.8</v>
      </c>
      <c r="X22" s="579">
        <v>131.80000000000001</v>
      </c>
      <c r="Y22" s="579">
        <v>136.1</v>
      </c>
      <c r="Z22" s="579">
        <v>139.6</v>
      </c>
      <c r="AA22" s="579">
        <v>148.4</v>
      </c>
      <c r="AB22" s="579">
        <v>153.4</v>
      </c>
      <c r="AC22" s="579">
        <v>164.8</v>
      </c>
      <c r="AD22" s="579">
        <v>161.4</v>
      </c>
      <c r="AE22" s="579">
        <v>175.6</v>
      </c>
      <c r="AF22" s="579">
        <v>184.8</v>
      </c>
      <c r="AG22" s="579">
        <v>185.3</v>
      </c>
      <c r="AH22" s="579">
        <v>169.4</v>
      </c>
      <c r="AI22" s="579">
        <v>165.5</v>
      </c>
      <c r="AJ22" s="579">
        <v>145.5</v>
      </c>
      <c r="AK22" s="579">
        <v>128.4</v>
      </c>
      <c r="AL22" s="579">
        <v>117.2</v>
      </c>
      <c r="AM22" s="580">
        <v>111.7</v>
      </c>
    </row>
    <row r="23" spans="1:39" ht="15" customHeight="1">
      <c r="A23" s="105">
        <v>2007</v>
      </c>
      <c r="B23" s="578">
        <v>60.2</v>
      </c>
      <c r="C23" s="579">
        <v>83.2</v>
      </c>
      <c r="D23" s="580">
        <v>59.1</v>
      </c>
      <c r="E23" s="631">
        <v>105.9</v>
      </c>
      <c r="F23" s="579">
        <v>145.5</v>
      </c>
      <c r="G23" s="579">
        <v>86.8</v>
      </c>
      <c r="H23" s="579">
        <v>79.5</v>
      </c>
      <c r="I23" s="579">
        <v>176.3</v>
      </c>
      <c r="J23" s="579">
        <v>56.3</v>
      </c>
      <c r="K23" s="579">
        <v>18.7</v>
      </c>
      <c r="L23" s="445">
        <v>16805.599999999999</v>
      </c>
      <c r="M23" s="579">
        <f t="shared" si="5"/>
        <v>371.2</v>
      </c>
      <c r="N23" s="579">
        <f t="shared" si="6"/>
        <v>292.5</v>
      </c>
      <c r="O23" s="579">
        <f t="shared" si="7"/>
        <v>207.8</v>
      </c>
      <c r="P23" s="580">
        <f t="shared" si="3"/>
        <v>871.5</v>
      </c>
      <c r="R23" s="227" t="s">
        <v>693</v>
      </c>
      <c r="S23" s="578">
        <v>140.1</v>
      </c>
      <c r="T23" s="579">
        <v>128</v>
      </c>
      <c r="U23" s="579">
        <v>116.2</v>
      </c>
      <c r="V23" s="579">
        <v>121.3</v>
      </c>
      <c r="W23" s="579">
        <v>124.2</v>
      </c>
      <c r="X23" s="579">
        <v>121.4</v>
      </c>
      <c r="Y23" s="579">
        <v>117.9</v>
      </c>
      <c r="Z23" s="579">
        <v>116</v>
      </c>
      <c r="AA23" s="579">
        <v>121.8</v>
      </c>
      <c r="AB23" s="579">
        <v>116.8</v>
      </c>
      <c r="AC23" s="579">
        <v>115.3</v>
      </c>
      <c r="AD23" s="579">
        <v>108.2</v>
      </c>
      <c r="AE23" s="579">
        <v>106</v>
      </c>
      <c r="AF23" s="579">
        <v>107.9</v>
      </c>
      <c r="AG23" s="579">
        <v>103.8</v>
      </c>
      <c r="AH23" s="579">
        <v>101.7</v>
      </c>
      <c r="AI23" s="579">
        <v>94.2</v>
      </c>
      <c r="AJ23" s="579">
        <v>86.8</v>
      </c>
      <c r="AK23" s="579">
        <v>90.9</v>
      </c>
      <c r="AL23" s="579">
        <v>74.400000000000006</v>
      </c>
      <c r="AM23" s="580">
        <v>73.599999999999994</v>
      </c>
    </row>
    <row r="24" spans="1:39" ht="15" customHeight="1">
      <c r="A24" s="105">
        <v>2008</v>
      </c>
      <c r="B24" s="578">
        <v>54.400000000000006</v>
      </c>
      <c r="C24" s="579">
        <v>87.8</v>
      </c>
      <c r="D24" s="580">
        <v>73.3</v>
      </c>
      <c r="E24" s="631">
        <v>115.5</v>
      </c>
      <c r="F24" s="579">
        <v>128.4</v>
      </c>
      <c r="G24" s="579">
        <v>90.9</v>
      </c>
      <c r="H24" s="579">
        <v>77.599999999999994</v>
      </c>
      <c r="I24" s="579">
        <v>177.3</v>
      </c>
      <c r="J24" s="579">
        <v>59</v>
      </c>
      <c r="K24" s="579">
        <v>19.100000000000001</v>
      </c>
      <c r="L24" s="445">
        <v>17087.400000000001</v>
      </c>
      <c r="M24" s="579">
        <f t="shared" si="5"/>
        <v>387.2</v>
      </c>
      <c r="N24" s="579">
        <f t="shared" si="6"/>
        <v>273.70000000000005</v>
      </c>
      <c r="O24" s="579">
        <f t="shared" si="7"/>
        <v>222.4</v>
      </c>
      <c r="P24" s="580">
        <f t="shared" si="3"/>
        <v>883.30000000000007</v>
      </c>
      <c r="R24" s="227" t="s">
        <v>229</v>
      </c>
      <c r="S24" s="578">
        <f t="shared" ref="S24:AM24" si="10">SUM(S25,S26,S27,S28)</f>
        <v>195.6</v>
      </c>
      <c r="T24" s="579">
        <f t="shared" si="10"/>
        <v>195.9</v>
      </c>
      <c r="U24" s="579">
        <f t="shared" si="10"/>
        <v>182.29999999999998</v>
      </c>
      <c r="V24" s="579">
        <f t="shared" si="10"/>
        <v>184.09999999999997</v>
      </c>
      <c r="W24" s="579">
        <f t="shared" si="10"/>
        <v>172.29999999999998</v>
      </c>
      <c r="X24" s="579">
        <f t="shared" si="10"/>
        <v>173.60000000000002</v>
      </c>
      <c r="Y24" s="579">
        <f t="shared" si="10"/>
        <v>177.89999999999998</v>
      </c>
      <c r="Z24" s="579">
        <f t="shared" si="10"/>
        <v>173.1</v>
      </c>
      <c r="AA24" s="579">
        <f t="shared" si="10"/>
        <v>168.89999999999998</v>
      </c>
      <c r="AB24" s="579">
        <f t="shared" si="10"/>
        <v>154.29999999999998</v>
      </c>
      <c r="AC24" s="579">
        <f t="shared" si="10"/>
        <v>157.99999999999997</v>
      </c>
      <c r="AD24" s="579">
        <f t="shared" si="10"/>
        <v>169.70000000000002</v>
      </c>
      <c r="AE24" s="579">
        <f t="shared" si="10"/>
        <v>179.7</v>
      </c>
      <c r="AF24" s="579">
        <f t="shared" si="10"/>
        <v>176.99999999999997</v>
      </c>
      <c r="AG24" s="579">
        <f t="shared" si="10"/>
        <v>188.39999999999998</v>
      </c>
      <c r="AH24" s="579">
        <f t="shared" si="10"/>
        <v>189.6</v>
      </c>
      <c r="AI24" s="579">
        <f t="shared" si="10"/>
        <v>194.1</v>
      </c>
      <c r="AJ24" s="579">
        <f t="shared" si="10"/>
        <v>214.10000000000002</v>
      </c>
      <c r="AK24" s="579">
        <f t="shared" si="10"/>
        <v>227.20000000000002</v>
      </c>
      <c r="AL24" s="579">
        <f t="shared" si="10"/>
        <v>226.5</v>
      </c>
      <c r="AM24" s="580">
        <f t="shared" si="10"/>
        <v>233</v>
      </c>
    </row>
    <row r="25" spans="1:39" ht="15" customHeight="1">
      <c r="A25" s="105">
        <v>2009</v>
      </c>
      <c r="B25" s="578">
        <v>46.2</v>
      </c>
      <c r="C25" s="579">
        <v>87.6</v>
      </c>
      <c r="D25" s="580">
        <v>66.099999999999994</v>
      </c>
      <c r="E25" s="631">
        <v>111.1</v>
      </c>
      <c r="F25" s="579">
        <v>117.2</v>
      </c>
      <c r="G25" s="579">
        <v>74.400000000000006</v>
      </c>
      <c r="H25" s="579">
        <v>67.2</v>
      </c>
      <c r="I25" s="579">
        <v>153.1</v>
      </c>
      <c r="J25" s="579">
        <v>57.8</v>
      </c>
      <c r="K25" s="579">
        <v>18.8</v>
      </c>
      <c r="L25" s="445">
        <v>16813.099999999999</v>
      </c>
      <c r="M25" s="579">
        <f t="shared" si="5"/>
        <v>344.2</v>
      </c>
      <c r="N25" s="579">
        <f t="shared" si="6"/>
        <v>237.8</v>
      </c>
      <c r="O25" s="579">
        <f t="shared" si="7"/>
        <v>217.5</v>
      </c>
      <c r="P25" s="580">
        <f t="shared" si="3"/>
        <v>799.5</v>
      </c>
      <c r="R25" s="227" t="s">
        <v>694</v>
      </c>
      <c r="S25" s="578">
        <v>47.1</v>
      </c>
      <c r="T25" s="579">
        <v>50.7</v>
      </c>
      <c r="U25" s="579">
        <v>50.5</v>
      </c>
      <c r="V25" s="579">
        <v>49.3</v>
      </c>
      <c r="W25" s="579">
        <v>50.9</v>
      </c>
      <c r="X25" s="579">
        <v>53.9</v>
      </c>
      <c r="Y25" s="579">
        <v>57.8</v>
      </c>
      <c r="Z25" s="579">
        <v>55.4</v>
      </c>
      <c r="AA25" s="579">
        <v>56.3</v>
      </c>
      <c r="AB25" s="579">
        <v>45.2</v>
      </c>
      <c r="AC25" s="579">
        <v>45.7</v>
      </c>
      <c r="AD25" s="579">
        <v>56.4</v>
      </c>
      <c r="AE25" s="579">
        <v>60</v>
      </c>
      <c r="AF25" s="579">
        <v>58.6</v>
      </c>
      <c r="AG25" s="579">
        <v>63.3</v>
      </c>
      <c r="AH25" s="579">
        <v>70.3</v>
      </c>
      <c r="AI25" s="579">
        <v>81.7</v>
      </c>
      <c r="AJ25" s="579">
        <v>83.2</v>
      </c>
      <c r="AK25" s="579">
        <v>87.8</v>
      </c>
      <c r="AL25" s="579">
        <v>87.6</v>
      </c>
      <c r="AM25" s="580">
        <v>92.5</v>
      </c>
    </row>
    <row r="26" spans="1:39" ht="15" customHeight="1">
      <c r="A26" s="207">
        <v>2010</v>
      </c>
      <c r="B26" s="581">
        <v>51.4</v>
      </c>
      <c r="C26" s="582">
        <v>92.5</v>
      </c>
      <c r="D26" s="583">
        <v>63.1</v>
      </c>
      <c r="E26" s="632">
        <v>115.8</v>
      </c>
      <c r="F26" s="582">
        <v>111.7</v>
      </c>
      <c r="G26" s="582">
        <v>73.599999999999994</v>
      </c>
      <c r="H26" s="582">
        <v>66</v>
      </c>
      <c r="I26" s="582">
        <v>150</v>
      </c>
      <c r="J26" s="582">
        <v>45.6</v>
      </c>
      <c r="K26" s="582">
        <v>18.2</v>
      </c>
      <c r="L26" s="639">
        <v>17041</v>
      </c>
      <c r="M26" s="582">
        <f t="shared" si="5"/>
        <v>324.70000000000005</v>
      </c>
      <c r="N26" s="582">
        <f t="shared" si="6"/>
        <v>236.7</v>
      </c>
      <c r="O26" s="582">
        <f t="shared" si="7"/>
        <v>226.5</v>
      </c>
      <c r="P26" s="583">
        <f t="shared" si="3"/>
        <v>787.90000000000009</v>
      </c>
      <c r="R26" s="229" t="s">
        <v>695</v>
      </c>
      <c r="S26" s="578">
        <v>116</v>
      </c>
      <c r="T26" s="579">
        <v>117.8</v>
      </c>
      <c r="U26" s="579">
        <v>111.2</v>
      </c>
      <c r="V26" s="579">
        <v>112.6</v>
      </c>
      <c r="W26" s="579">
        <v>98.7</v>
      </c>
      <c r="X26" s="579">
        <v>96.5</v>
      </c>
      <c r="Y26" s="579">
        <v>95.1</v>
      </c>
      <c r="Z26" s="579">
        <v>89.6</v>
      </c>
      <c r="AA26" s="579">
        <v>89.1</v>
      </c>
      <c r="AB26" s="579">
        <v>87</v>
      </c>
      <c r="AC26" s="579">
        <v>86.5</v>
      </c>
      <c r="AD26" s="579">
        <v>92.5</v>
      </c>
      <c r="AE26" s="579">
        <v>97.2</v>
      </c>
      <c r="AF26" s="579">
        <v>97</v>
      </c>
      <c r="AG26" s="579">
        <v>102.1</v>
      </c>
      <c r="AH26" s="579">
        <v>95.8</v>
      </c>
      <c r="AI26" s="579">
        <v>91.8</v>
      </c>
      <c r="AJ26" s="579">
        <v>105.9</v>
      </c>
      <c r="AK26" s="579">
        <v>115.5</v>
      </c>
      <c r="AL26" s="579">
        <v>111.1</v>
      </c>
      <c r="AM26" s="580">
        <v>115.8</v>
      </c>
    </row>
    <row r="27" spans="1:39" ht="15" customHeight="1">
      <c r="B27" s="20"/>
      <c r="C27" s="20"/>
      <c r="D27" s="20"/>
      <c r="E27" s="21"/>
      <c r="F27" s="20"/>
      <c r="G27" s="20"/>
      <c r="H27" s="20"/>
      <c r="I27" s="20"/>
      <c r="J27" s="20"/>
      <c r="K27" s="20"/>
      <c r="L27" s="20"/>
      <c r="M27" s="20"/>
      <c r="N27" s="20"/>
      <c r="O27" s="20"/>
      <c r="P27" s="20"/>
      <c r="R27" s="229" t="s">
        <v>696</v>
      </c>
      <c r="S27" s="578">
        <v>25.3</v>
      </c>
      <c r="T27" s="579">
        <v>19.399999999999999</v>
      </c>
      <c r="U27" s="579">
        <v>13.7</v>
      </c>
      <c r="V27" s="579">
        <v>16.2</v>
      </c>
      <c r="W27" s="579">
        <v>16.5</v>
      </c>
      <c r="X27" s="579">
        <v>17.8</v>
      </c>
      <c r="Y27" s="579">
        <v>18.3</v>
      </c>
      <c r="Z27" s="579">
        <v>21.1</v>
      </c>
      <c r="AA27" s="579">
        <v>18.600000000000001</v>
      </c>
      <c r="AB27" s="579">
        <v>16.7</v>
      </c>
      <c r="AC27" s="579">
        <v>19.2</v>
      </c>
      <c r="AD27" s="579">
        <v>16.8</v>
      </c>
      <c r="AE27" s="579">
        <v>16.600000000000001</v>
      </c>
      <c r="AF27" s="579">
        <v>16.2</v>
      </c>
      <c r="AG27" s="579">
        <v>17.5</v>
      </c>
      <c r="AH27" s="579">
        <v>18.5</v>
      </c>
      <c r="AI27" s="579">
        <v>16.600000000000001</v>
      </c>
      <c r="AJ27" s="579">
        <v>18.7</v>
      </c>
      <c r="AK27" s="579">
        <v>19.100000000000001</v>
      </c>
      <c r="AL27" s="579">
        <v>18.8</v>
      </c>
      <c r="AM27" s="580">
        <v>18.2</v>
      </c>
    </row>
    <row r="28" spans="1:39">
      <c r="A28" s="3" t="s">
        <v>207</v>
      </c>
      <c r="R28" s="227" t="s">
        <v>697</v>
      </c>
      <c r="S28" s="578">
        <v>7.2</v>
      </c>
      <c r="T28" s="579">
        <v>8</v>
      </c>
      <c r="U28" s="579">
        <v>6.9</v>
      </c>
      <c r="V28" s="579">
        <v>6</v>
      </c>
      <c r="W28" s="579">
        <v>6.2</v>
      </c>
      <c r="X28" s="579">
        <v>5.4</v>
      </c>
      <c r="Y28" s="579">
        <v>6.7</v>
      </c>
      <c r="Z28" s="579">
        <v>7</v>
      </c>
      <c r="AA28" s="579">
        <v>4.9000000000000004</v>
      </c>
      <c r="AB28" s="579">
        <v>5.4</v>
      </c>
      <c r="AC28" s="579">
        <v>6.6</v>
      </c>
      <c r="AD28" s="579">
        <v>4</v>
      </c>
      <c r="AE28" s="579">
        <v>5.9</v>
      </c>
      <c r="AF28" s="579">
        <v>5.2</v>
      </c>
      <c r="AG28" s="579">
        <v>5.5</v>
      </c>
      <c r="AH28" s="579">
        <v>5</v>
      </c>
      <c r="AI28" s="579">
        <v>4</v>
      </c>
      <c r="AJ28" s="579">
        <v>6.3</v>
      </c>
      <c r="AK28" s="579">
        <v>4.8</v>
      </c>
      <c r="AL28" s="579">
        <v>9</v>
      </c>
      <c r="AM28" s="580">
        <v>6.5</v>
      </c>
    </row>
    <row r="29" spans="1:39">
      <c r="A29" s="3" t="s">
        <v>206</v>
      </c>
      <c r="N29" s="14"/>
      <c r="R29" s="227" t="s">
        <v>231</v>
      </c>
      <c r="S29" s="578">
        <v>1019.8</v>
      </c>
      <c r="T29" s="579">
        <v>947.2</v>
      </c>
      <c r="U29" s="579">
        <v>872.2</v>
      </c>
      <c r="V29" s="579">
        <v>863.7</v>
      </c>
      <c r="W29" s="579">
        <v>886.7</v>
      </c>
      <c r="X29" s="579">
        <v>931.9</v>
      </c>
      <c r="Y29" s="579">
        <v>917.8</v>
      </c>
      <c r="Z29" s="579">
        <v>940.6</v>
      </c>
      <c r="AA29" s="579">
        <v>957.9</v>
      </c>
      <c r="AB29" s="579">
        <v>930.9</v>
      </c>
      <c r="AC29" s="579">
        <v>970.1</v>
      </c>
      <c r="AD29" s="579">
        <v>962.3</v>
      </c>
      <c r="AE29" s="579">
        <v>973.6</v>
      </c>
      <c r="AF29" s="579">
        <v>981.3</v>
      </c>
      <c r="AG29" s="579">
        <v>1004.2</v>
      </c>
      <c r="AH29" s="579">
        <v>1016.2</v>
      </c>
      <c r="AI29" s="579">
        <v>1013</v>
      </c>
      <c r="AJ29" s="579">
        <v>986.5</v>
      </c>
      <c r="AK29" s="579">
        <v>991.8</v>
      </c>
      <c r="AL29" s="579">
        <v>901.5</v>
      </c>
      <c r="AM29" s="580">
        <v>889.6</v>
      </c>
    </row>
    <row r="30" spans="1:39">
      <c r="A30" s="9"/>
      <c r="O30" s="14"/>
      <c r="R30" s="228" t="s">
        <v>232</v>
      </c>
      <c r="S30" s="639">
        <v>13086.4</v>
      </c>
      <c r="T30" s="640">
        <v>12857.4</v>
      </c>
      <c r="U30" s="640">
        <v>12730.9</v>
      </c>
      <c r="V30" s="640">
        <v>12792.7</v>
      </c>
      <c r="W30" s="640">
        <v>13058.7</v>
      </c>
      <c r="X30" s="640">
        <v>13295.4</v>
      </c>
      <c r="Y30" s="640">
        <v>13420.1</v>
      </c>
      <c r="Z30" s="640">
        <v>13708.2</v>
      </c>
      <c r="AA30" s="640">
        <v>14047</v>
      </c>
      <c r="AB30" s="640">
        <v>14402</v>
      </c>
      <c r="AC30" s="640">
        <v>14760.1</v>
      </c>
      <c r="AD30" s="640">
        <v>14940.9</v>
      </c>
      <c r="AE30" s="640">
        <v>15297.9</v>
      </c>
      <c r="AF30" s="640">
        <v>15662.9</v>
      </c>
      <c r="AG30" s="640">
        <v>15921.8</v>
      </c>
      <c r="AH30" s="640">
        <v>16124.7</v>
      </c>
      <c r="AI30" s="640">
        <v>16410.2</v>
      </c>
      <c r="AJ30" s="640">
        <v>16805.599999999999</v>
      </c>
      <c r="AK30" s="640">
        <v>17087.400000000001</v>
      </c>
      <c r="AL30" s="640">
        <v>16813.099999999999</v>
      </c>
      <c r="AM30" s="641">
        <v>17041</v>
      </c>
    </row>
    <row r="31" spans="1:39">
      <c r="R31" s="225"/>
      <c r="S31" s="345"/>
      <c r="T31" s="345"/>
      <c r="U31" s="345"/>
      <c r="V31" s="345"/>
      <c r="W31" s="345"/>
      <c r="X31" s="345"/>
      <c r="Y31" s="345"/>
      <c r="Z31" s="345"/>
      <c r="AA31" s="345"/>
      <c r="AB31" s="345"/>
      <c r="AC31" s="345"/>
      <c r="AD31" s="345"/>
      <c r="AE31" s="345"/>
      <c r="AF31" s="345"/>
      <c r="AG31" s="345"/>
      <c r="AH31" s="345"/>
      <c r="AI31" s="345"/>
      <c r="AJ31" s="345"/>
      <c r="AK31" s="345"/>
      <c r="AL31" s="345"/>
      <c r="AM31" s="345"/>
    </row>
    <row r="32" spans="1:39">
      <c r="R32" s="314" t="s">
        <v>717</v>
      </c>
      <c r="S32" s="345"/>
      <c r="T32" s="345"/>
      <c r="U32" s="345"/>
      <c r="V32" s="345"/>
      <c r="W32" s="345"/>
      <c r="X32" s="345"/>
      <c r="Y32" s="345"/>
      <c r="Z32" s="345"/>
      <c r="AA32" s="345"/>
      <c r="AB32" s="345"/>
      <c r="AC32" s="345"/>
      <c r="AD32" s="345"/>
      <c r="AE32" s="345"/>
      <c r="AF32" s="345"/>
      <c r="AG32" s="345"/>
      <c r="AH32" s="345"/>
      <c r="AI32" s="345"/>
      <c r="AJ32" s="345"/>
      <c r="AK32" s="345"/>
      <c r="AL32" s="345"/>
      <c r="AM32" s="345"/>
    </row>
    <row r="33" spans="1:16">
      <c r="F33" s="6"/>
    </row>
    <row r="34" spans="1:16">
      <c r="B34" s="5" t="s">
        <v>205</v>
      </c>
      <c r="C34" s="5" t="s">
        <v>204</v>
      </c>
      <c r="D34" s="5" t="s">
        <v>203</v>
      </c>
      <c r="F34" s="5" t="s">
        <v>202</v>
      </c>
      <c r="G34" s="5" t="s">
        <v>201</v>
      </c>
      <c r="H34" s="5" t="s">
        <v>200</v>
      </c>
      <c r="J34" s="5" t="s">
        <v>199</v>
      </c>
      <c r="K34" s="5" t="s">
        <v>198</v>
      </c>
      <c r="L34" s="5" t="s">
        <v>197</v>
      </c>
      <c r="M34" s="5" t="s">
        <v>196</v>
      </c>
      <c r="N34" s="5" t="s">
        <v>195</v>
      </c>
      <c r="O34" s="5" t="s">
        <v>194</v>
      </c>
      <c r="P34" s="5" t="s">
        <v>193</v>
      </c>
    </row>
    <row r="35" spans="1:16">
      <c r="A35" s="5">
        <v>94</v>
      </c>
      <c r="B35" s="5">
        <v>13043.7</v>
      </c>
      <c r="C35" s="5">
        <v>62.7</v>
      </c>
      <c r="D35" s="5">
        <v>19.600000000000001</v>
      </c>
      <c r="E35" s="5">
        <f t="shared" ref="E35:E43" si="11">SUM(C35:D35)</f>
        <v>82.300000000000011</v>
      </c>
      <c r="F35" s="5">
        <v>50.8</v>
      </c>
      <c r="G35" s="5">
        <v>68.900000000000006</v>
      </c>
      <c r="H35" s="5">
        <v>38.200000000000003</v>
      </c>
      <c r="J35" s="5">
        <v>97.4</v>
      </c>
      <c r="K35" s="5">
        <v>127.5</v>
      </c>
      <c r="L35" s="5">
        <v>125.5</v>
      </c>
      <c r="M35" s="5">
        <v>16.5</v>
      </c>
      <c r="N35" s="5">
        <v>51.5</v>
      </c>
      <c r="O35" s="5">
        <v>98</v>
      </c>
      <c r="P35" s="5">
        <v>122.2</v>
      </c>
    </row>
    <row r="36" spans="1:16">
      <c r="A36" s="5">
        <v>95</v>
      </c>
      <c r="B36" s="5">
        <v>13271</v>
      </c>
      <c r="C36" s="5">
        <v>71.7</v>
      </c>
      <c r="D36" s="5">
        <v>19.899999999999999</v>
      </c>
      <c r="E36" s="5">
        <f t="shared" si="11"/>
        <v>91.6</v>
      </c>
      <c r="F36" s="5">
        <v>53.2</v>
      </c>
      <c r="G36" s="5">
        <v>74.599999999999994</v>
      </c>
      <c r="H36" s="5">
        <v>38.299999999999997</v>
      </c>
      <c r="J36" s="5">
        <v>95.5</v>
      </c>
      <c r="K36" s="5">
        <v>132.19999999999999</v>
      </c>
      <c r="L36" s="5">
        <v>121.9</v>
      </c>
      <c r="M36" s="5">
        <v>17.600000000000001</v>
      </c>
      <c r="N36" s="5">
        <v>53.3</v>
      </c>
      <c r="O36" s="5">
        <v>109.5</v>
      </c>
      <c r="P36" s="5">
        <v>136.30000000000001</v>
      </c>
    </row>
    <row r="37" spans="1:16">
      <c r="A37" s="5">
        <v>96</v>
      </c>
      <c r="B37" s="5">
        <v>13391.6</v>
      </c>
      <c r="C37" s="5">
        <v>63.8</v>
      </c>
      <c r="D37" s="5">
        <v>18.600000000000001</v>
      </c>
      <c r="E37" s="5">
        <f t="shared" si="11"/>
        <v>82.4</v>
      </c>
      <c r="F37" s="5">
        <v>57.2</v>
      </c>
      <c r="G37" s="5">
        <v>69.099999999999994</v>
      </c>
      <c r="H37" s="5">
        <v>46.1</v>
      </c>
      <c r="J37" s="5">
        <v>93.6</v>
      </c>
      <c r="K37" s="5">
        <v>136.5</v>
      </c>
      <c r="L37" s="5">
        <v>117.6</v>
      </c>
      <c r="M37" s="5">
        <v>18.399999999999999</v>
      </c>
      <c r="N37" s="5">
        <v>48.9</v>
      </c>
      <c r="O37" s="5">
        <v>113.5</v>
      </c>
      <c r="P37" s="5">
        <v>125.5</v>
      </c>
    </row>
    <row r="38" spans="1:16">
      <c r="A38" s="5">
        <v>97</v>
      </c>
      <c r="B38" s="5">
        <v>13676.5</v>
      </c>
      <c r="C38" s="5">
        <v>58.5</v>
      </c>
      <c r="D38" s="5">
        <v>22.3</v>
      </c>
      <c r="E38" s="5">
        <f t="shared" si="11"/>
        <v>80.8</v>
      </c>
      <c r="F38" s="5">
        <v>55.6</v>
      </c>
      <c r="G38" s="5">
        <v>69.8</v>
      </c>
      <c r="H38" s="5">
        <v>52.3</v>
      </c>
      <c r="J38" s="5">
        <v>87.7</v>
      </c>
      <c r="K38" s="5">
        <v>139.80000000000001</v>
      </c>
      <c r="L38" s="5">
        <v>116.4</v>
      </c>
      <c r="M38" s="5">
        <v>20.8</v>
      </c>
      <c r="N38" s="5">
        <v>52</v>
      </c>
      <c r="O38" s="5">
        <v>109.2</v>
      </c>
      <c r="P38" s="5">
        <v>145.30000000000001</v>
      </c>
    </row>
    <row r="39" spans="1:16">
      <c r="A39" s="5">
        <v>98</v>
      </c>
      <c r="B39" s="5">
        <v>14019.2</v>
      </c>
      <c r="C39" s="5">
        <v>60.9</v>
      </c>
      <c r="D39" s="5">
        <v>22.6</v>
      </c>
      <c r="E39" s="5">
        <f t="shared" si="11"/>
        <v>83.5</v>
      </c>
      <c r="F39" s="5">
        <v>55.6</v>
      </c>
      <c r="G39" s="5">
        <v>68.599999999999994</v>
      </c>
      <c r="H39" s="5">
        <v>49.8</v>
      </c>
      <c r="J39" s="5">
        <v>87.3</v>
      </c>
      <c r="K39" s="5">
        <v>149</v>
      </c>
      <c r="L39" s="5">
        <v>122</v>
      </c>
      <c r="M39" s="5">
        <v>18.5</v>
      </c>
      <c r="N39" s="5">
        <v>50.7</v>
      </c>
      <c r="O39" s="5">
        <v>107.2</v>
      </c>
      <c r="P39" s="5">
        <v>159.19999999999999</v>
      </c>
    </row>
    <row r="40" spans="1:16">
      <c r="A40" s="5">
        <v>99</v>
      </c>
      <c r="B40" s="5">
        <v>14389.8</v>
      </c>
      <c r="C40" s="5">
        <v>59.9</v>
      </c>
      <c r="D40" s="5">
        <v>20.2</v>
      </c>
      <c r="E40" s="5">
        <f t="shared" si="11"/>
        <v>80.099999999999994</v>
      </c>
      <c r="F40" s="5">
        <v>44.6</v>
      </c>
      <c r="G40" s="5">
        <v>63.6</v>
      </c>
      <c r="H40" s="5">
        <v>45</v>
      </c>
      <c r="J40" s="5">
        <v>84.2</v>
      </c>
      <c r="K40" s="5">
        <v>154.69999999999999</v>
      </c>
      <c r="L40" s="5">
        <v>117.5</v>
      </c>
      <c r="M40" s="5">
        <v>16.7</v>
      </c>
      <c r="N40" s="5">
        <v>56.9</v>
      </c>
      <c r="O40" s="5">
        <v>105.1</v>
      </c>
      <c r="P40" s="5">
        <v>160</v>
      </c>
    </row>
    <row r="41" spans="1:16">
      <c r="A41" s="5">
        <v>100</v>
      </c>
      <c r="B41" s="5">
        <v>14758.6</v>
      </c>
      <c r="C41" s="5">
        <v>57.4</v>
      </c>
      <c r="D41" s="5">
        <v>29.4</v>
      </c>
      <c r="E41" s="5">
        <f t="shared" si="11"/>
        <v>86.8</v>
      </c>
      <c r="F41" s="5">
        <v>45.6</v>
      </c>
      <c r="G41" s="5">
        <v>63.3</v>
      </c>
      <c r="H41" s="5">
        <v>49.2</v>
      </c>
      <c r="J41" s="5">
        <v>84.8</v>
      </c>
      <c r="K41" s="5">
        <v>165.4</v>
      </c>
      <c r="L41" s="5">
        <v>115.9</v>
      </c>
      <c r="M41" s="5">
        <v>19.3</v>
      </c>
      <c r="N41" s="5">
        <v>56.8</v>
      </c>
      <c r="O41" s="5">
        <v>108.8</v>
      </c>
      <c r="P41" s="5">
        <v>171.7</v>
      </c>
    </row>
    <row r="42" spans="1:16">
      <c r="A42" s="5">
        <v>101</v>
      </c>
      <c r="B42" s="5">
        <v>14946.7</v>
      </c>
      <c r="C42" s="5">
        <v>52</v>
      </c>
      <c r="D42" s="5">
        <v>22.6</v>
      </c>
      <c r="E42" s="5">
        <f t="shared" si="11"/>
        <v>74.599999999999994</v>
      </c>
      <c r="F42" s="5">
        <v>56.4</v>
      </c>
      <c r="G42" s="5">
        <v>56.4</v>
      </c>
      <c r="H42" s="5">
        <v>64.2</v>
      </c>
      <c r="J42" s="5">
        <v>92.3</v>
      </c>
      <c r="K42" s="5">
        <v>161.4</v>
      </c>
      <c r="L42" s="5">
        <v>108.5</v>
      </c>
      <c r="M42" s="5">
        <v>16.8</v>
      </c>
      <c r="N42" s="5">
        <v>56.9</v>
      </c>
      <c r="O42" s="5">
        <v>98.6</v>
      </c>
      <c r="P42" s="5">
        <v>174.3</v>
      </c>
    </row>
    <row r="43" spans="1:16">
      <c r="A43" s="5">
        <v>102</v>
      </c>
      <c r="B43" s="5">
        <v>15307.9</v>
      </c>
      <c r="C43" s="5">
        <v>52.8</v>
      </c>
      <c r="D43" s="5">
        <v>21.2</v>
      </c>
      <c r="E43" s="5">
        <f t="shared" si="11"/>
        <v>74</v>
      </c>
      <c r="F43" s="5">
        <v>59.1</v>
      </c>
      <c r="G43" s="5">
        <v>52.5</v>
      </c>
      <c r="H43" s="5">
        <v>55.8</v>
      </c>
      <c r="J43" s="5">
        <v>97.8</v>
      </c>
      <c r="K43" s="5">
        <v>175.6</v>
      </c>
      <c r="L43" s="5">
        <v>106.4</v>
      </c>
      <c r="M43" s="5">
        <v>16.5</v>
      </c>
      <c r="N43" s="5">
        <v>52.9</v>
      </c>
      <c r="O43" s="5">
        <v>101</v>
      </c>
      <c r="P43" s="5">
        <v>177.2</v>
      </c>
    </row>
  </sheetData>
  <mergeCells count="3">
    <mergeCell ref="B3:D3"/>
    <mergeCell ref="L3:P3"/>
    <mergeCell ref="F3:K3"/>
  </mergeCells>
  <pageMargins left="0.75" right="0.75" top="1" bottom="1" header="0.5" footer="0.5"/>
  <pageSetup paperSize="9" scale="65" orientation="landscape" horizontalDpi="96" verticalDpi="96" r:id="rId1"/>
  <headerFooter alignWithMargins="0"/>
</worksheet>
</file>

<file path=xl/worksheets/sheet11.xml><?xml version="1.0" encoding="utf-8"?>
<worksheet xmlns="http://schemas.openxmlformats.org/spreadsheetml/2006/main" xmlns:r="http://schemas.openxmlformats.org/officeDocument/2006/relationships">
  <dimension ref="A1:Z131"/>
  <sheetViews>
    <sheetView showGridLines="0" view="pageBreakPreview" zoomScale="70" zoomScaleNormal="85" zoomScaleSheetLayoutView="70" workbookViewId="0"/>
  </sheetViews>
  <sheetFormatPr defaultRowHeight="12.75"/>
  <cols>
    <col min="1" max="1" width="15" style="225" customWidth="1"/>
    <col min="2" max="9" width="9.140625" style="28"/>
    <col min="10" max="13" width="9.140625" style="17"/>
    <col min="14" max="14" width="13.7109375" style="17" bestFit="1" customWidth="1"/>
    <col min="15" max="15" width="9.7109375" style="17" customWidth="1"/>
    <col min="16" max="16" width="17" style="17" customWidth="1"/>
    <col min="17" max="17" width="15.7109375" style="17" customWidth="1"/>
    <col min="18" max="18" width="17.85546875" style="17" customWidth="1"/>
    <col min="19" max="19" width="15.7109375" style="17" customWidth="1"/>
    <col min="20" max="20" width="22.140625" style="17" customWidth="1"/>
    <col min="21" max="21" width="17.140625" style="17" customWidth="1"/>
    <col min="22" max="24" width="15.7109375" style="17" customWidth="1"/>
    <col min="25" max="16384" width="9.140625" style="17"/>
  </cols>
  <sheetData>
    <row r="1" spans="1:26" s="59" customFormat="1" ht="15" customHeight="1">
      <c r="A1" s="901" t="s">
        <v>931</v>
      </c>
      <c r="B1" s="496"/>
      <c r="C1" s="496"/>
      <c r="D1" s="496"/>
      <c r="E1" s="496"/>
      <c r="F1" s="496"/>
      <c r="G1" s="496"/>
      <c r="H1" s="496"/>
      <c r="I1" s="496"/>
      <c r="J1" s="496"/>
    </row>
    <row r="2" spans="1:26" ht="15" customHeight="1">
      <c r="A2" s="92"/>
      <c r="B2" s="92"/>
      <c r="C2" s="92"/>
      <c r="D2" s="92"/>
      <c r="E2" s="92"/>
      <c r="F2" s="92"/>
      <c r="G2" s="92"/>
      <c r="H2" s="92"/>
      <c r="I2" s="92"/>
      <c r="O2" s="1145" t="s">
        <v>170</v>
      </c>
      <c r="P2" s="1145"/>
      <c r="Q2" s="1145"/>
      <c r="R2" s="1145"/>
      <c r="S2" s="1145"/>
      <c r="T2" s="1145"/>
      <c r="U2" s="1145"/>
      <c r="V2" s="1145"/>
      <c r="W2" s="1145"/>
      <c r="X2" s="1145"/>
    </row>
    <row r="3" spans="1:26" ht="15" customHeight="1">
      <c r="A3" s="250"/>
      <c r="B3" s="896" t="s">
        <v>215</v>
      </c>
      <c r="C3" s="897" t="s">
        <v>214</v>
      </c>
      <c r="D3" s="897" t="s">
        <v>213</v>
      </c>
      <c r="E3" s="897" t="s">
        <v>212</v>
      </c>
      <c r="F3" s="897" t="s">
        <v>211</v>
      </c>
      <c r="G3" s="897" t="s">
        <v>210</v>
      </c>
      <c r="H3" s="897" t="s">
        <v>209</v>
      </c>
      <c r="I3" s="898" t="s">
        <v>208</v>
      </c>
      <c r="N3" s="94"/>
      <c r="O3" s="19"/>
      <c r="P3" s="711" t="s">
        <v>158</v>
      </c>
      <c r="Q3" s="711" t="s">
        <v>157</v>
      </c>
      <c r="R3" s="711" t="s">
        <v>156</v>
      </c>
      <c r="S3" s="711" t="s">
        <v>216</v>
      </c>
      <c r="T3" s="711" t="s">
        <v>141</v>
      </c>
      <c r="U3" s="711" t="s">
        <v>161</v>
      </c>
      <c r="V3" s="711" t="s">
        <v>160</v>
      </c>
      <c r="W3" s="711" t="s">
        <v>159</v>
      </c>
      <c r="X3" s="711" t="s">
        <v>611</v>
      </c>
    </row>
    <row r="4" spans="1:26" s="889" customFormat="1" ht="15" customHeight="1">
      <c r="A4" s="1146" t="s">
        <v>1123</v>
      </c>
      <c r="B4" s="1147"/>
      <c r="C4" s="1147"/>
      <c r="D4" s="1147"/>
      <c r="E4" s="1147"/>
      <c r="F4" s="1147"/>
      <c r="G4" s="1147"/>
      <c r="H4" s="1147"/>
      <c r="I4" s="1148"/>
      <c r="N4" s="94"/>
      <c r="O4" s="19"/>
      <c r="P4" s="1029"/>
      <c r="Q4" s="1029"/>
      <c r="R4" s="1029"/>
      <c r="S4" s="1029"/>
      <c r="T4" s="1029"/>
      <c r="U4" s="1029"/>
      <c r="V4" s="1029"/>
      <c r="W4" s="1029"/>
      <c r="X4" s="1029"/>
    </row>
    <row r="5" spans="1:26" ht="15" customHeight="1">
      <c r="A5" s="227" t="s">
        <v>154</v>
      </c>
      <c r="B5" s="170">
        <v>2.3398463034119046</v>
      </c>
      <c r="C5" s="171">
        <v>2.6956411310832076</v>
      </c>
      <c r="D5" s="171">
        <v>3.2039997506777986</v>
      </c>
      <c r="E5" s="171">
        <v>4.0942854757269256</v>
      </c>
      <c r="F5" s="171">
        <v>3.8445129112691658</v>
      </c>
      <c r="G5" s="171">
        <v>4.2443503395406124</v>
      </c>
      <c r="H5" s="171">
        <v>4.372315497063334</v>
      </c>
      <c r="I5" s="172" t="s">
        <v>164</v>
      </c>
      <c r="N5" s="107" t="s">
        <v>154</v>
      </c>
      <c r="O5" s="183">
        <v>4</v>
      </c>
      <c r="P5" s="184">
        <v>4.372315497063334</v>
      </c>
      <c r="Q5" s="184">
        <v>6.1448344366194476</v>
      </c>
      <c r="R5" s="184">
        <v>8.3874008939008959</v>
      </c>
      <c r="S5" s="184">
        <v>17.741316606712996</v>
      </c>
      <c r="T5" s="184">
        <v>15.940689010876422</v>
      </c>
      <c r="U5" s="184">
        <v>15.11696145589603</v>
      </c>
      <c r="V5" s="184">
        <v>14.020534011472332</v>
      </c>
      <c r="W5" s="184">
        <v>24.234557794596014</v>
      </c>
      <c r="X5" s="184">
        <f>AVERAGE(P5:W5)</f>
        <v>13.244826213392185</v>
      </c>
    </row>
    <row r="6" spans="1:26" ht="15" customHeight="1">
      <c r="A6" s="227" t="s">
        <v>153</v>
      </c>
      <c r="B6" s="170">
        <v>0.18212449849395557</v>
      </c>
      <c r="C6" s="171">
        <v>0.16315006756576034</v>
      </c>
      <c r="D6" s="171">
        <v>7.037558618234728E-2</v>
      </c>
      <c r="E6" s="171">
        <v>8.7408602786477524E-2</v>
      </c>
      <c r="F6" s="171">
        <v>5.0361350003230554E-2</v>
      </c>
      <c r="G6" s="171">
        <v>4.5724914784744969E-2</v>
      </c>
      <c r="H6" s="171">
        <v>4.6659526136019591E-2</v>
      </c>
      <c r="I6" s="172">
        <v>5.9474495655374465E-2</v>
      </c>
      <c r="N6" s="107" t="s">
        <v>153</v>
      </c>
      <c r="O6" s="183">
        <v>5</v>
      </c>
      <c r="P6" s="107">
        <v>4.6659526136019591E-2</v>
      </c>
      <c r="Q6" s="107">
        <v>8.0623887728035832</v>
      </c>
      <c r="R6" s="107">
        <v>3.8941634059520287</v>
      </c>
      <c r="S6" s="107">
        <v>23.737998913147063</v>
      </c>
      <c r="T6" s="107" t="s">
        <v>164</v>
      </c>
      <c r="U6" s="107">
        <v>12.747515961666382</v>
      </c>
      <c r="V6" s="107">
        <v>24.151764474610346</v>
      </c>
      <c r="W6" s="107">
        <v>5.5430294196990113</v>
      </c>
      <c r="X6" s="107">
        <f t="shared" ref="X6:X15" si="0">AVERAGE(P6:W6)</f>
        <v>11.169074353430632</v>
      </c>
      <c r="Z6" s="93">
        <f>AVERAGE(P5:W5)</f>
        <v>13.244826213392185</v>
      </c>
    </row>
    <row r="7" spans="1:26" ht="15" customHeight="1">
      <c r="A7" s="227" t="s">
        <v>152</v>
      </c>
      <c r="B7" s="170">
        <v>2.9865772873818974</v>
      </c>
      <c r="C7" s="171">
        <v>3.4386796782887381</v>
      </c>
      <c r="D7" s="171">
        <v>3.6370292858151547</v>
      </c>
      <c r="E7" s="171">
        <v>3.8032597189909656</v>
      </c>
      <c r="F7" s="171">
        <v>3.526613069746702</v>
      </c>
      <c r="G7" s="171">
        <v>3.8552882046064987</v>
      </c>
      <c r="H7" s="171">
        <v>4.1057000923632261</v>
      </c>
      <c r="I7" s="172" t="s">
        <v>164</v>
      </c>
      <c r="N7" s="107" t="s">
        <v>152</v>
      </c>
      <c r="O7" s="183">
        <v>2</v>
      </c>
      <c r="P7" s="107">
        <v>4.1057000923632261</v>
      </c>
      <c r="Q7" s="107" t="s">
        <v>164</v>
      </c>
      <c r="R7" s="107">
        <v>16.369067177092617</v>
      </c>
      <c r="S7" s="107">
        <v>8.3783413361163941</v>
      </c>
      <c r="T7" s="107">
        <v>55.192672391645985</v>
      </c>
      <c r="U7" s="107">
        <v>17.955309011737356</v>
      </c>
      <c r="V7" s="107">
        <v>24.353004843010137</v>
      </c>
      <c r="W7" s="107">
        <v>6.0914935299323547</v>
      </c>
      <c r="X7" s="107">
        <f t="shared" si="0"/>
        <v>18.920798340271155</v>
      </c>
    </row>
    <row r="8" spans="1:26" ht="15" customHeight="1">
      <c r="A8" s="227" t="s">
        <v>151</v>
      </c>
      <c r="B8" s="170">
        <v>1.2120666718466353</v>
      </c>
      <c r="C8" s="171">
        <v>1.2738586278252779</v>
      </c>
      <c r="D8" s="171">
        <v>1.2693018506270726</v>
      </c>
      <c r="E8" s="171">
        <v>1.2431786650521834</v>
      </c>
      <c r="F8" s="171">
        <v>1.1987382659212402</v>
      </c>
      <c r="G8" s="171">
        <v>1.2520857667848773</v>
      </c>
      <c r="H8" s="171">
        <v>1.4051599549322624</v>
      </c>
      <c r="I8" s="172">
        <v>1.4644613752494728</v>
      </c>
      <c r="N8" s="107" t="s">
        <v>151</v>
      </c>
      <c r="O8" s="183">
        <v>8</v>
      </c>
      <c r="P8" s="107">
        <v>1.4051599549322624</v>
      </c>
      <c r="Q8" s="107">
        <v>2.2877107041680009</v>
      </c>
      <c r="R8" s="107">
        <v>1.7372713758000091</v>
      </c>
      <c r="S8" s="107">
        <v>4.4251154181751149</v>
      </c>
      <c r="T8" s="107">
        <v>17.897320305609959</v>
      </c>
      <c r="U8" s="107">
        <v>9.5060195997737544</v>
      </c>
      <c r="V8" s="107">
        <v>13.415784167468299</v>
      </c>
      <c r="W8" s="107">
        <v>6.9759549875112636</v>
      </c>
      <c r="X8" s="107">
        <f t="shared" si="0"/>
        <v>7.2062920641798334</v>
      </c>
    </row>
    <row r="9" spans="1:26" ht="15" customHeight="1">
      <c r="A9" s="227" t="s">
        <v>150</v>
      </c>
      <c r="B9" s="170" t="s">
        <v>164</v>
      </c>
      <c r="C9" s="171" t="s">
        <v>164</v>
      </c>
      <c r="D9" s="171" t="s">
        <v>164</v>
      </c>
      <c r="E9" s="171" t="s">
        <v>164</v>
      </c>
      <c r="F9" s="171" t="s">
        <v>164</v>
      </c>
      <c r="G9" s="171" t="s">
        <v>164</v>
      </c>
      <c r="H9" s="171">
        <v>2.1417560054958772E-2</v>
      </c>
      <c r="I9" s="172" t="s">
        <v>164</v>
      </c>
      <c r="N9" s="107" t="s">
        <v>150</v>
      </c>
      <c r="O9" s="183">
        <v>9</v>
      </c>
      <c r="P9" s="107">
        <v>2.1417560054958772E-2</v>
      </c>
      <c r="Q9" s="107">
        <v>20.293989501999732</v>
      </c>
      <c r="R9" s="107">
        <v>1.6418827229793245</v>
      </c>
      <c r="S9" s="107">
        <v>6.6102485023931656</v>
      </c>
      <c r="T9" s="107">
        <v>4.6243203137261943</v>
      </c>
      <c r="U9" s="107">
        <v>4.8135014700965177</v>
      </c>
      <c r="V9" s="107">
        <v>8.6711190391369719</v>
      </c>
      <c r="W9" s="107">
        <v>4.2286906768845087</v>
      </c>
      <c r="X9" s="107">
        <f t="shared" si="0"/>
        <v>6.363146223408922</v>
      </c>
    </row>
    <row r="10" spans="1:26" ht="15" customHeight="1">
      <c r="A10" s="227" t="s">
        <v>149</v>
      </c>
      <c r="B10" s="170">
        <v>0.11104258429962593</v>
      </c>
      <c r="C10" s="171">
        <v>8.5452665091975688E-2</v>
      </c>
      <c r="D10" s="171">
        <v>9.34260834806417E-2</v>
      </c>
      <c r="E10" s="171">
        <v>9.7431521025074283E-2</v>
      </c>
      <c r="F10" s="171">
        <v>0.14366143977080498</v>
      </c>
      <c r="G10" s="171">
        <v>0.2180844994235587</v>
      </c>
      <c r="H10" s="171">
        <v>0.40345464607126252</v>
      </c>
      <c r="I10" s="172">
        <v>0.12069304457974844</v>
      </c>
      <c r="N10" s="107" t="s">
        <v>149</v>
      </c>
      <c r="O10" s="183">
        <v>1</v>
      </c>
      <c r="P10" s="107">
        <v>0.40345464607126252</v>
      </c>
      <c r="Q10" s="107">
        <v>10.289729387225288</v>
      </c>
      <c r="R10" s="107">
        <v>5.0811423406945462</v>
      </c>
      <c r="S10" s="107">
        <v>19.825944456660775</v>
      </c>
      <c r="T10" s="107">
        <v>77.437321741482947</v>
      </c>
      <c r="U10" s="107">
        <v>24.229154860217864</v>
      </c>
      <c r="V10" s="107">
        <v>32.901256247876418</v>
      </c>
      <c r="W10" s="107">
        <v>7.0297833112294095</v>
      </c>
      <c r="X10" s="107">
        <f t="shared" si="0"/>
        <v>22.149723373932314</v>
      </c>
    </row>
    <row r="11" spans="1:26" ht="15" customHeight="1">
      <c r="A11" s="227" t="s">
        <v>148</v>
      </c>
      <c r="B11" s="170">
        <v>0.15925598612511913</v>
      </c>
      <c r="C11" s="171">
        <v>7.1750373036458842E-2</v>
      </c>
      <c r="D11" s="171">
        <v>5.0980368492115138E-2</v>
      </c>
      <c r="E11" s="171">
        <v>0.1309119562777383</v>
      </c>
      <c r="F11" s="171">
        <v>0.1113336498872065</v>
      </c>
      <c r="G11" s="171">
        <v>6.7334674097270411E-2</v>
      </c>
      <c r="H11" s="171">
        <v>6.9209643384853775E-2</v>
      </c>
      <c r="I11" s="172">
        <v>9.0433469694243082E-2</v>
      </c>
      <c r="N11" s="107" t="s">
        <v>148</v>
      </c>
      <c r="O11" s="183">
        <v>11</v>
      </c>
      <c r="P11" s="107">
        <v>6.9209643384853775E-2</v>
      </c>
      <c r="Q11" s="107">
        <v>3.5565826343269782</v>
      </c>
      <c r="R11" s="107" t="s">
        <v>164</v>
      </c>
      <c r="S11" s="107">
        <v>1.2520788184042564</v>
      </c>
      <c r="T11" s="107" t="s">
        <v>164</v>
      </c>
      <c r="U11" s="107">
        <v>8.8602620022175778</v>
      </c>
      <c r="V11" s="107">
        <v>7.7542977389968986</v>
      </c>
      <c r="W11" s="107">
        <v>4.8462157728123145</v>
      </c>
      <c r="X11" s="107">
        <f t="shared" si="0"/>
        <v>4.3897744350238135</v>
      </c>
    </row>
    <row r="12" spans="1:26" ht="15" customHeight="1">
      <c r="A12" s="227" t="s">
        <v>147</v>
      </c>
      <c r="B12" s="170">
        <v>2.90938632669085</v>
      </c>
      <c r="C12" s="171" t="s">
        <v>164</v>
      </c>
      <c r="D12" s="171">
        <v>2.5563148479621649</v>
      </c>
      <c r="E12" s="171">
        <v>2.6101511494731318</v>
      </c>
      <c r="F12" s="171">
        <v>2.53197340942604</v>
      </c>
      <c r="G12" s="171">
        <v>2.589442875242062</v>
      </c>
      <c r="H12" s="171">
        <v>2.7766234503345397</v>
      </c>
      <c r="I12" s="172">
        <v>3.7313522167991158</v>
      </c>
      <c r="N12" s="107" t="s">
        <v>147</v>
      </c>
      <c r="O12" s="183">
        <v>3</v>
      </c>
      <c r="P12" s="107">
        <v>2.7766234503345397</v>
      </c>
      <c r="Q12" s="107">
        <v>17.286642632187881</v>
      </c>
      <c r="R12" s="107">
        <v>3.7711947834041899</v>
      </c>
      <c r="S12" s="107">
        <v>29.001979308971436</v>
      </c>
      <c r="T12" s="107" t="s">
        <v>164</v>
      </c>
      <c r="U12" s="107">
        <v>5.8352615094432911</v>
      </c>
      <c r="V12" s="107">
        <v>27.176407559818855</v>
      </c>
      <c r="W12" s="107">
        <v>8.9357466859797476</v>
      </c>
      <c r="X12" s="107">
        <f t="shared" si="0"/>
        <v>13.540550847162848</v>
      </c>
    </row>
    <row r="13" spans="1:26" ht="15" customHeight="1">
      <c r="A13" s="227" t="s">
        <v>146</v>
      </c>
      <c r="B13" s="170">
        <v>0.34290770890037658</v>
      </c>
      <c r="C13" s="171">
        <v>0.34665562135972888</v>
      </c>
      <c r="D13" s="171">
        <v>0.61462897674277361</v>
      </c>
      <c r="E13" s="171">
        <v>0.87134193522994419</v>
      </c>
      <c r="F13" s="171">
        <v>0.85022069345934181</v>
      </c>
      <c r="G13" s="171">
        <v>1.1238953716351592</v>
      </c>
      <c r="H13" s="171">
        <v>1.2273626029141969</v>
      </c>
      <c r="I13" s="172">
        <v>1.3946809258768234</v>
      </c>
      <c r="N13" s="107" t="s">
        <v>146</v>
      </c>
      <c r="O13" s="183">
        <v>6</v>
      </c>
      <c r="P13" s="107">
        <v>1.2273626029141969</v>
      </c>
      <c r="Q13" s="107">
        <v>3.5390413328687749</v>
      </c>
      <c r="R13" s="107">
        <v>2.1307534872333744</v>
      </c>
      <c r="S13" s="107">
        <v>4.7908217682687244</v>
      </c>
      <c r="T13" s="107">
        <v>50.266135857776483</v>
      </c>
      <c r="U13" s="107">
        <v>5.8175507116590328</v>
      </c>
      <c r="V13" s="107">
        <v>6.424109805852086</v>
      </c>
      <c r="W13" s="107">
        <v>6.1486500949989571</v>
      </c>
      <c r="X13" s="107">
        <f t="shared" si="0"/>
        <v>10.043053207696454</v>
      </c>
    </row>
    <row r="14" spans="1:26" ht="15" customHeight="1">
      <c r="A14" s="227" t="s">
        <v>145</v>
      </c>
      <c r="B14" s="170">
        <v>1.6653362860243381</v>
      </c>
      <c r="C14" s="171" t="s">
        <v>164</v>
      </c>
      <c r="D14" s="171">
        <v>1.7819174553047916</v>
      </c>
      <c r="E14" s="171" t="s">
        <v>164</v>
      </c>
      <c r="F14" s="171">
        <v>2.0973361593437883</v>
      </c>
      <c r="G14" s="171" t="s">
        <v>164</v>
      </c>
      <c r="H14" s="171">
        <v>1.2916868025164614</v>
      </c>
      <c r="I14" s="172" t="s">
        <v>164</v>
      </c>
      <c r="N14" s="107" t="s">
        <v>145</v>
      </c>
      <c r="O14" s="183">
        <v>7</v>
      </c>
      <c r="P14" s="107">
        <v>1.2916868025164614</v>
      </c>
      <c r="Q14" s="107">
        <v>1.2916868025164614</v>
      </c>
      <c r="R14" s="107">
        <v>1.091734711779025</v>
      </c>
      <c r="S14" s="107">
        <v>23.154158877910085</v>
      </c>
      <c r="T14" s="107">
        <v>7.5326776062493925</v>
      </c>
      <c r="U14" s="107">
        <v>5.2429679104666889</v>
      </c>
      <c r="V14" s="107">
        <v>31.053391205243468</v>
      </c>
      <c r="W14" s="107">
        <v>5.1495716946330026</v>
      </c>
      <c r="X14" s="107">
        <f t="shared" si="0"/>
        <v>9.4759844514143214</v>
      </c>
    </row>
    <row r="15" spans="1:26" ht="15" customHeight="1">
      <c r="A15" s="227" t="s">
        <v>144</v>
      </c>
      <c r="B15" s="170">
        <v>4.9595917877512035</v>
      </c>
      <c r="C15" s="171">
        <v>5.1225738441009838</v>
      </c>
      <c r="D15" s="171">
        <v>4.6402164842831439</v>
      </c>
      <c r="E15" s="171">
        <v>4.0703844147214783</v>
      </c>
      <c r="F15" s="171">
        <v>3.2551004453173733</v>
      </c>
      <c r="G15" s="171">
        <v>2.6466469573875249</v>
      </c>
      <c r="H15" s="171">
        <v>2.9123391268036589</v>
      </c>
      <c r="I15" s="172">
        <v>2.6792153945249186</v>
      </c>
      <c r="N15" s="107" t="s">
        <v>144</v>
      </c>
      <c r="O15" s="183">
        <v>10</v>
      </c>
      <c r="P15" s="107">
        <v>2.9123391268036589</v>
      </c>
      <c r="Q15" s="107">
        <v>7.0576381999990323</v>
      </c>
      <c r="R15" s="107" t="s">
        <v>164</v>
      </c>
      <c r="S15" s="107" t="s">
        <v>164</v>
      </c>
      <c r="T15" s="107" t="s">
        <v>164</v>
      </c>
      <c r="U15" s="107">
        <v>7.7292445846564251</v>
      </c>
      <c r="V15" s="107" t="s">
        <v>164</v>
      </c>
      <c r="W15" s="107" t="s">
        <v>164</v>
      </c>
      <c r="X15" s="107">
        <f t="shared" si="0"/>
        <v>5.8997406371530383</v>
      </c>
    </row>
    <row r="16" spans="1:26" ht="15" customHeight="1">
      <c r="A16" s="1152" t="s">
        <v>922</v>
      </c>
      <c r="B16" s="1153"/>
      <c r="C16" s="1153"/>
      <c r="D16" s="1153"/>
      <c r="E16" s="1153"/>
      <c r="F16" s="1153"/>
      <c r="G16" s="1153"/>
      <c r="H16" s="1153"/>
      <c r="I16" s="1154"/>
      <c r="P16" s="93"/>
      <c r="Q16" s="93"/>
      <c r="R16" s="93"/>
      <c r="S16" s="93"/>
      <c r="T16" s="93"/>
      <c r="U16" s="93"/>
      <c r="V16" s="93"/>
      <c r="W16" s="93"/>
      <c r="X16" s="93"/>
    </row>
    <row r="17" spans="1:10" ht="15" customHeight="1">
      <c r="A17" s="227" t="s">
        <v>154</v>
      </c>
      <c r="B17" s="170">
        <v>5.7596759485959845</v>
      </c>
      <c r="C17" s="171">
        <v>5.6978230230851148</v>
      </c>
      <c r="D17" s="171">
        <v>6.2552129187150172</v>
      </c>
      <c r="E17" s="171">
        <v>7.3739997983461585</v>
      </c>
      <c r="F17" s="171">
        <v>7.4656741542059155</v>
      </c>
      <c r="G17" s="171">
        <v>6.2125068852638883</v>
      </c>
      <c r="H17" s="171">
        <v>6.1448344366194476</v>
      </c>
      <c r="I17" s="172" t="s">
        <v>164</v>
      </c>
    </row>
    <row r="18" spans="1:10" ht="15" customHeight="1">
      <c r="A18" s="227" t="s">
        <v>153</v>
      </c>
      <c r="B18" s="170">
        <v>5.6304251731100692</v>
      </c>
      <c r="C18" s="171">
        <v>6.235858294543891</v>
      </c>
      <c r="D18" s="171">
        <v>5.8468337581210221</v>
      </c>
      <c r="E18" s="171">
        <v>7.2782374755758159</v>
      </c>
      <c r="F18" s="171">
        <v>4.2262186431666446</v>
      </c>
      <c r="G18" s="171">
        <v>3.3132137886708795</v>
      </c>
      <c r="H18" s="171">
        <v>5.8990473712304743</v>
      </c>
      <c r="I18" s="172">
        <v>8.0623887728035832</v>
      </c>
    </row>
    <row r="19" spans="1:10" ht="15" customHeight="1">
      <c r="A19" s="227" t="s">
        <v>152</v>
      </c>
      <c r="B19" s="170" t="s">
        <v>164</v>
      </c>
      <c r="C19" s="171" t="s">
        <v>164</v>
      </c>
      <c r="D19" s="171" t="s">
        <v>164</v>
      </c>
      <c r="E19" s="171" t="s">
        <v>164</v>
      </c>
      <c r="F19" s="171" t="s">
        <v>164</v>
      </c>
      <c r="G19" s="171" t="s">
        <v>164</v>
      </c>
      <c r="H19" s="171" t="s">
        <v>164</v>
      </c>
      <c r="I19" s="172" t="s">
        <v>164</v>
      </c>
    </row>
    <row r="20" spans="1:10" ht="15" customHeight="1">
      <c r="A20" s="227" t="s">
        <v>151</v>
      </c>
      <c r="B20" s="170">
        <v>2.0764810911089486</v>
      </c>
      <c r="C20" s="171">
        <v>2.0316320466706475</v>
      </c>
      <c r="D20" s="171">
        <v>1.3500723030852508</v>
      </c>
      <c r="E20" s="171">
        <v>1.22873437773375</v>
      </c>
      <c r="F20" s="171">
        <v>1.509065963712291</v>
      </c>
      <c r="G20" s="171">
        <v>1.5907221003625114</v>
      </c>
      <c r="H20" s="171">
        <v>2.0362502772856805</v>
      </c>
      <c r="I20" s="172">
        <v>2.2877107041680009</v>
      </c>
    </row>
    <row r="21" spans="1:10" ht="15" customHeight="1">
      <c r="A21" s="227" t="s">
        <v>150</v>
      </c>
      <c r="B21" s="170" t="s">
        <v>164</v>
      </c>
      <c r="C21" s="171" t="s">
        <v>164</v>
      </c>
      <c r="D21" s="171">
        <v>5.9323172052449591</v>
      </c>
      <c r="E21" s="171">
        <v>4.1089278853231699</v>
      </c>
      <c r="F21" s="171">
        <v>4.5885297053174865</v>
      </c>
      <c r="G21" s="171">
        <v>18.745015504963742</v>
      </c>
      <c r="H21" s="171">
        <v>20.293989501999732</v>
      </c>
      <c r="I21" s="172" t="s">
        <v>164</v>
      </c>
    </row>
    <row r="22" spans="1:10" ht="15" customHeight="1">
      <c r="A22" s="227" t="s">
        <v>149</v>
      </c>
      <c r="B22" s="170">
        <v>21.763713914936396</v>
      </c>
      <c r="C22" s="171">
        <v>10.809211625922027</v>
      </c>
      <c r="D22" s="171">
        <v>11.302915152167564</v>
      </c>
      <c r="E22" s="171">
        <v>10.528270494157807</v>
      </c>
      <c r="F22" s="171">
        <v>13.785842533744379</v>
      </c>
      <c r="G22" s="171">
        <v>8.5614224612599443</v>
      </c>
      <c r="H22" s="171">
        <v>11.594988261349158</v>
      </c>
      <c r="I22" s="172">
        <v>10.289729387225288</v>
      </c>
    </row>
    <row r="23" spans="1:10" ht="15" customHeight="1">
      <c r="A23" s="227" t="s">
        <v>148</v>
      </c>
      <c r="B23" s="170">
        <v>2.4309847086060201</v>
      </c>
      <c r="C23" s="171">
        <v>2.4457915015748206</v>
      </c>
      <c r="D23" s="171">
        <v>3.3450028909722316</v>
      </c>
      <c r="E23" s="171">
        <v>1.8000393996778703</v>
      </c>
      <c r="F23" s="171" t="s">
        <v>164</v>
      </c>
      <c r="G23" s="171" t="s">
        <v>164</v>
      </c>
      <c r="H23" s="171">
        <v>2.731022914094746</v>
      </c>
      <c r="I23" s="172">
        <v>3.5565826343269782</v>
      </c>
    </row>
    <row r="24" spans="1:10" ht="15" customHeight="1">
      <c r="A24" s="227" t="s">
        <v>147</v>
      </c>
      <c r="B24" s="170">
        <v>15.289476501713047</v>
      </c>
      <c r="C24" s="171" t="s">
        <v>164</v>
      </c>
      <c r="D24" s="171">
        <v>14.925378223111053</v>
      </c>
      <c r="E24" s="171">
        <v>14.761935171820426</v>
      </c>
      <c r="F24" s="171">
        <v>14.305156201369677</v>
      </c>
      <c r="G24" s="171">
        <v>13.328846459913908</v>
      </c>
      <c r="H24" s="171">
        <v>17.415266868510813</v>
      </c>
      <c r="I24" s="172">
        <v>17.286642632187881</v>
      </c>
    </row>
    <row r="25" spans="1:10" ht="15" customHeight="1">
      <c r="A25" s="227" t="s">
        <v>146</v>
      </c>
      <c r="B25" s="170">
        <v>3.1859353853233139</v>
      </c>
      <c r="C25" s="171">
        <v>2.7698814418842059</v>
      </c>
      <c r="D25" s="171">
        <v>2.4866609177628676</v>
      </c>
      <c r="E25" s="171">
        <v>2.3089024001185265</v>
      </c>
      <c r="F25" s="171">
        <v>2.9261975057076017</v>
      </c>
      <c r="G25" s="171">
        <v>3.3360715089015738</v>
      </c>
      <c r="H25" s="171">
        <v>7.6978780408262626</v>
      </c>
      <c r="I25" s="172">
        <v>3.5390413328687749</v>
      </c>
    </row>
    <row r="26" spans="1:10" ht="15" customHeight="1">
      <c r="A26" s="227" t="s">
        <v>145</v>
      </c>
      <c r="B26" s="170">
        <v>11.061591594658283</v>
      </c>
      <c r="C26" s="171" t="s">
        <v>164</v>
      </c>
      <c r="D26" s="171">
        <v>6.2722479104286162</v>
      </c>
      <c r="E26" s="171" t="s">
        <v>164</v>
      </c>
      <c r="F26" s="171">
        <v>17.671226042377075</v>
      </c>
      <c r="G26" s="171" t="s">
        <v>164</v>
      </c>
      <c r="H26" s="171">
        <v>15.223383410608413</v>
      </c>
      <c r="I26" s="172" t="s">
        <v>164</v>
      </c>
    </row>
    <row r="27" spans="1:10" ht="15" customHeight="1">
      <c r="A27" s="227" t="s">
        <v>144</v>
      </c>
      <c r="B27" s="170" t="s">
        <v>164</v>
      </c>
      <c r="C27" s="171">
        <v>6.4446851223899122</v>
      </c>
      <c r="D27" s="171" t="s">
        <v>164</v>
      </c>
      <c r="E27" s="579">
        <v>6.1230000000000002</v>
      </c>
      <c r="F27" s="171">
        <v>5.5868587992244239</v>
      </c>
      <c r="G27" s="171">
        <v>7.7498252873970062</v>
      </c>
      <c r="H27" s="171">
        <v>8.5043637593719872</v>
      </c>
      <c r="I27" s="172">
        <v>7.0576381999990323</v>
      </c>
    </row>
    <row r="28" spans="1:10" ht="15" customHeight="1">
      <c r="A28" s="1152" t="s">
        <v>923</v>
      </c>
      <c r="B28" s="1153"/>
      <c r="C28" s="1153"/>
      <c r="D28" s="1153"/>
      <c r="E28" s="1153"/>
      <c r="F28" s="1153"/>
      <c r="G28" s="1153"/>
      <c r="H28" s="1153"/>
      <c r="I28" s="1154"/>
    </row>
    <row r="29" spans="1:10" ht="15" customHeight="1">
      <c r="A29" s="227" t="s">
        <v>154</v>
      </c>
      <c r="B29" s="170">
        <v>4.6412022965720077</v>
      </c>
      <c r="C29" s="171">
        <v>5.5610510288710255</v>
      </c>
      <c r="D29" s="171">
        <v>6.9189109174419912</v>
      </c>
      <c r="E29" s="171">
        <v>6.874256209387374</v>
      </c>
      <c r="F29" s="171">
        <v>9.3636373593317259</v>
      </c>
      <c r="G29" s="171">
        <v>10.251028900929427</v>
      </c>
      <c r="H29" s="171">
        <v>8.3874008939008959</v>
      </c>
      <c r="I29" s="172" t="s">
        <v>164</v>
      </c>
      <c r="J29" s="710"/>
    </row>
    <row r="30" spans="1:10" ht="15" customHeight="1">
      <c r="A30" s="227" t="s">
        <v>153</v>
      </c>
      <c r="B30" s="170">
        <v>2.8302224401071667</v>
      </c>
      <c r="C30" s="171">
        <v>2.9074523375691284</v>
      </c>
      <c r="D30" s="171">
        <v>2.8021655393798066</v>
      </c>
      <c r="E30" s="171">
        <v>2.473164221615924</v>
      </c>
      <c r="F30" s="171">
        <v>3.2270696482141594</v>
      </c>
      <c r="G30" s="171">
        <v>1.9872834376013759</v>
      </c>
      <c r="H30" s="171">
        <v>3.8671122581566184</v>
      </c>
      <c r="I30" s="172">
        <v>3.8941634059520287</v>
      </c>
      <c r="J30" s="710"/>
    </row>
    <row r="31" spans="1:10" ht="15" customHeight="1">
      <c r="A31" s="227" t="s">
        <v>152</v>
      </c>
      <c r="B31" s="170">
        <v>1.1043908690279773</v>
      </c>
      <c r="C31" s="171">
        <v>0.82840942431485065</v>
      </c>
      <c r="D31" s="171">
        <v>1.5314115163166198</v>
      </c>
      <c r="E31" s="171">
        <v>14.517986950439148</v>
      </c>
      <c r="F31" s="171">
        <v>1.3125846253175448</v>
      </c>
      <c r="G31" s="171">
        <v>2.4666830335572776</v>
      </c>
      <c r="H31" s="171">
        <v>16.369067177092617</v>
      </c>
      <c r="I31" s="172" t="s">
        <v>164</v>
      </c>
      <c r="J31" s="710"/>
    </row>
    <row r="32" spans="1:10" ht="15" customHeight="1">
      <c r="A32" s="227" t="s">
        <v>151</v>
      </c>
      <c r="B32" s="170">
        <v>2.0851524991478132</v>
      </c>
      <c r="C32" s="171" t="s">
        <v>164</v>
      </c>
      <c r="D32" s="171">
        <v>1.9975843312737938</v>
      </c>
      <c r="E32" s="171" t="s">
        <v>164</v>
      </c>
      <c r="F32" s="171">
        <v>1.4789965305773907</v>
      </c>
      <c r="G32" s="171" t="s">
        <v>164</v>
      </c>
      <c r="H32" s="171">
        <v>1.7372713758000091</v>
      </c>
      <c r="I32" s="172" t="s">
        <v>164</v>
      </c>
      <c r="J32" s="710"/>
    </row>
    <row r="33" spans="1:10" ht="15" customHeight="1">
      <c r="A33" s="227" t="s">
        <v>150</v>
      </c>
      <c r="B33" s="170" t="s">
        <v>164</v>
      </c>
      <c r="C33" s="171" t="s">
        <v>164</v>
      </c>
      <c r="D33" s="171">
        <v>0.74826668332101043</v>
      </c>
      <c r="E33" s="171">
        <v>0.79045336761623775</v>
      </c>
      <c r="F33" s="171">
        <v>0.90386104758816743</v>
      </c>
      <c r="G33" s="171">
        <v>1.2477194203391702</v>
      </c>
      <c r="H33" s="171">
        <v>1.6418827229793245</v>
      </c>
      <c r="I33" s="172" t="s">
        <v>164</v>
      </c>
      <c r="J33" s="710"/>
    </row>
    <row r="34" spans="1:10" ht="15" customHeight="1">
      <c r="A34" s="227" t="s">
        <v>149</v>
      </c>
      <c r="B34" s="170">
        <v>10.949246100889924</v>
      </c>
      <c r="C34" s="171">
        <v>2.9971459379445009</v>
      </c>
      <c r="D34" s="171">
        <v>4.3494433290053642</v>
      </c>
      <c r="E34" s="171">
        <v>3.526743506119836</v>
      </c>
      <c r="F34" s="171">
        <v>3.3704346403312164</v>
      </c>
      <c r="G34" s="171">
        <v>4.4701285931084405</v>
      </c>
      <c r="H34" s="171">
        <v>9.3631097564964207</v>
      </c>
      <c r="I34" s="172">
        <v>5.0811423406945462</v>
      </c>
      <c r="J34" s="710"/>
    </row>
    <row r="35" spans="1:10" ht="15" customHeight="1">
      <c r="A35" s="227" t="s">
        <v>148</v>
      </c>
      <c r="B35" s="170">
        <v>1.7518587108278774</v>
      </c>
      <c r="C35" s="171">
        <v>0.97046660412365071</v>
      </c>
      <c r="D35" s="171">
        <v>1.2672536172275604</v>
      </c>
      <c r="E35" s="171">
        <v>0.65067126445915524</v>
      </c>
      <c r="F35" s="171">
        <v>1.1334035733010153</v>
      </c>
      <c r="G35" s="171">
        <v>1.2520788184042564</v>
      </c>
      <c r="H35" s="171" t="s">
        <v>164</v>
      </c>
      <c r="I35" s="172" t="s">
        <v>164</v>
      </c>
      <c r="J35" s="710"/>
    </row>
    <row r="36" spans="1:10" ht="15" customHeight="1">
      <c r="A36" s="227" t="s">
        <v>147</v>
      </c>
      <c r="B36" s="170">
        <v>2.9755087432451024</v>
      </c>
      <c r="C36" s="171" t="s">
        <v>164</v>
      </c>
      <c r="D36" s="171">
        <v>5.9246459496558028</v>
      </c>
      <c r="E36" s="171">
        <v>8.3234819992341116</v>
      </c>
      <c r="F36" s="171">
        <v>5.6984825527434149</v>
      </c>
      <c r="G36" s="171">
        <v>4.1284388130599234</v>
      </c>
      <c r="H36" s="171">
        <v>3.5095277292836573</v>
      </c>
      <c r="I36" s="172">
        <v>3.7711947834041899</v>
      </c>
      <c r="J36" s="710"/>
    </row>
    <row r="37" spans="1:10" ht="15" customHeight="1">
      <c r="A37" s="227" t="s">
        <v>146</v>
      </c>
      <c r="B37" s="170">
        <v>0.36836350835374049</v>
      </c>
      <c r="C37" s="171">
        <v>0.97051006608466495</v>
      </c>
      <c r="D37" s="171">
        <v>1.5868485648337571</v>
      </c>
      <c r="E37" s="171">
        <v>1.1670065200125266</v>
      </c>
      <c r="F37" s="171">
        <v>1.4260149989822197</v>
      </c>
      <c r="G37" s="171">
        <v>1.7698285572429548</v>
      </c>
      <c r="H37" s="171">
        <v>2.1038840110823602</v>
      </c>
      <c r="I37" s="172">
        <v>2.1307534872333744</v>
      </c>
      <c r="J37" s="710"/>
    </row>
    <row r="38" spans="1:10" ht="15" customHeight="1">
      <c r="A38" s="227" t="s">
        <v>145</v>
      </c>
      <c r="B38" s="170">
        <v>1.9656501704530569</v>
      </c>
      <c r="C38" s="171" t="s">
        <v>164</v>
      </c>
      <c r="D38" s="171">
        <v>1.4400569178576761</v>
      </c>
      <c r="E38" s="171" t="s">
        <v>164</v>
      </c>
      <c r="F38" s="171">
        <v>1.6612682643058685</v>
      </c>
      <c r="G38" s="171" t="s">
        <v>164</v>
      </c>
      <c r="H38" s="171">
        <v>1.091734711779025</v>
      </c>
      <c r="I38" s="172" t="s">
        <v>164</v>
      </c>
      <c r="J38" s="710"/>
    </row>
    <row r="39" spans="1:10" ht="15" customHeight="1">
      <c r="A39" s="227" t="s">
        <v>144</v>
      </c>
      <c r="B39" s="170" t="s">
        <v>164</v>
      </c>
      <c r="C39" s="171" t="s">
        <v>164</v>
      </c>
      <c r="D39" s="171" t="s">
        <v>164</v>
      </c>
      <c r="E39" s="171" t="s">
        <v>164</v>
      </c>
      <c r="F39" s="171" t="s">
        <v>164</v>
      </c>
      <c r="G39" s="171" t="s">
        <v>164</v>
      </c>
      <c r="H39" s="171" t="s">
        <v>164</v>
      </c>
      <c r="I39" s="172" t="s">
        <v>164</v>
      </c>
      <c r="J39" s="710"/>
    </row>
    <row r="40" spans="1:10" s="59" customFormat="1" ht="15" customHeight="1">
      <c r="A40" s="1149" t="s">
        <v>924</v>
      </c>
      <c r="B40" s="1150"/>
      <c r="C40" s="1150"/>
      <c r="D40" s="1150"/>
      <c r="E40" s="1150"/>
      <c r="F40" s="1150"/>
      <c r="G40" s="1150"/>
      <c r="H40" s="1150"/>
      <c r="I40" s="1151"/>
      <c r="J40" s="893"/>
    </row>
    <row r="41" spans="1:10" ht="15" customHeight="1">
      <c r="A41" s="894"/>
      <c r="B41" s="990"/>
      <c r="C41" s="29"/>
      <c r="D41" s="29"/>
      <c r="E41" s="29"/>
      <c r="F41" s="29"/>
      <c r="G41" s="29"/>
      <c r="H41" s="29"/>
      <c r="I41" s="895"/>
    </row>
    <row r="42" spans="1:10" ht="15" customHeight="1">
      <c r="A42" s="227" t="s">
        <v>154</v>
      </c>
      <c r="B42" s="170">
        <v>17.62978793877091</v>
      </c>
      <c r="C42" s="171">
        <v>18.077429287369156</v>
      </c>
      <c r="D42" s="171">
        <v>18.612505854739016</v>
      </c>
      <c r="E42" s="171">
        <v>20.62400896734351</v>
      </c>
      <c r="F42" s="171">
        <v>18.669389652490004</v>
      </c>
      <c r="G42" s="171">
        <v>19.610094814230592</v>
      </c>
      <c r="H42" s="171">
        <v>17.741316606712996</v>
      </c>
      <c r="I42" s="172" t="s">
        <v>164</v>
      </c>
    </row>
    <row r="43" spans="1:10" ht="15" customHeight="1">
      <c r="A43" s="227" t="s">
        <v>153</v>
      </c>
      <c r="B43" s="170">
        <v>20.808349956384411</v>
      </c>
      <c r="C43" s="171">
        <v>22.669252447922403</v>
      </c>
      <c r="D43" s="171">
        <v>21.195161185597954</v>
      </c>
      <c r="E43" s="171">
        <v>21.96656964829975</v>
      </c>
      <c r="F43" s="171">
        <v>22.541763730570629</v>
      </c>
      <c r="G43" s="171">
        <v>22.838829905437166</v>
      </c>
      <c r="H43" s="171">
        <v>20.89620887274253</v>
      </c>
      <c r="I43" s="172">
        <v>23.737998913147063</v>
      </c>
    </row>
    <row r="44" spans="1:10" ht="15" customHeight="1">
      <c r="A44" s="227" t="s">
        <v>152</v>
      </c>
      <c r="B44" s="170">
        <v>4.9876134715367852</v>
      </c>
      <c r="C44" s="171">
        <v>9.0593515054591389</v>
      </c>
      <c r="D44" s="171">
        <v>8.0424045578389709</v>
      </c>
      <c r="E44" s="171">
        <v>8.3831578576019901</v>
      </c>
      <c r="F44" s="171">
        <v>5.8112111569136733</v>
      </c>
      <c r="G44" s="171">
        <v>9.7166537160042665</v>
      </c>
      <c r="H44" s="171">
        <v>8.3783413361163941</v>
      </c>
      <c r="I44" s="172" t="s">
        <v>164</v>
      </c>
    </row>
    <row r="45" spans="1:10" ht="15" customHeight="1">
      <c r="A45" s="227" t="s">
        <v>151</v>
      </c>
      <c r="B45" s="170">
        <v>4.8159350608674352</v>
      </c>
      <c r="C45" s="171" t="s">
        <v>164</v>
      </c>
      <c r="D45" s="171">
        <v>4.6341181867682728</v>
      </c>
      <c r="E45" s="171" t="s">
        <v>164</v>
      </c>
      <c r="F45" s="171">
        <v>3.9160377066316654</v>
      </c>
      <c r="G45" s="171" t="s">
        <v>164</v>
      </c>
      <c r="H45" s="171">
        <v>4.4251154181751149</v>
      </c>
      <c r="I45" s="172" t="s">
        <v>164</v>
      </c>
    </row>
    <row r="46" spans="1:10" ht="15" customHeight="1">
      <c r="A46" s="227" t="s">
        <v>150</v>
      </c>
      <c r="B46" s="170" t="s">
        <v>164</v>
      </c>
      <c r="C46" s="171" t="s">
        <v>164</v>
      </c>
      <c r="D46" s="171">
        <v>2.2473849212771282</v>
      </c>
      <c r="E46" s="171">
        <v>2.5666477798907716</v>
      </c>
      <c r="F46" s="171">
        <v>3.1947893412959698</v>
      </c>
      <c r="G46" s="171">
        <v>6.2435584656060996</v>
      </c>
      <c r="H46" s="171">
        <v>6.6102485023931656</v>
      </c>
      <c r="I46" s="172" t="s">
        <v>164</v>
      </c>
    </row>
    <row r="47" spans="1:10" ht="15" customHeight="1">
      <c r="A47" s="227" t="s">
        <v>149</v>
      </c>
      <c r="B47" s="170">
        <v>17.781475719689922</v>
      </c>
      <c r="C47" s="171">
        <v>17.674698904952411</v>
      </c>
      <c r="D47" s="171">
        <v>20.142091790482922</v>
      </c>
      <c r="E47" s="171">
        <v>16.902219726790793</v>
      </c>
      <c r="F47" s="171">
        <v>18.715261675243902</v>
      </c>
      <c r="G47" s="171">
        <v>24.298613507391181</v>
      </c>
      <c r="H47" s="171">
        <v>17.675510879346959</v>
      </c>
      <c r="I47" s="172">
        <v>19.825944456660775</v>
      </c>
    </row>
    <row r="48" spans="1:10" ht="15" customHeight="1">
      <c r="A48" s="227" t="s">
        <v>148</v>
      </c>
      <c r="B48" s="170">
        <v>1.6405529053374113</v>
      </c>
      <c r="C48" s="171">
        <v>2.0018880245336268</v>
      </c>
      <c r="D48" s="171">
        <v>2.0008750055060238</v>
      </c>
      <c r="E48" s="171">
        <v>1.5601711371393117</v>
      </c>
      <c r="F48" s="171">
        <v>1.9507066094485406</v>
      </c>
      <c r="G48" s="171">
        <v>1.8406534162500683</v>
      </c>
      <c r="H48" s="171" t="s">
        <v>164</v>
      </c>
      <c r="I48" s="172" t="s">
        <v>164</v>
      </c>
    </row>
    <row r="49" spans="1:10" ht="15" customHeight="1">
      <c r="A49" s="227" t="s">
        <v>147</v>
      </c>
      <c r="B49" s="170">
        <v>16.441063358171192</v>
      </c>
      <c r="C49" s="171" t="s">
        <v>164</v>
      </c>
      <c r="D49" s="171">
        <v>22.147692308179554</v>
      </c>
      <c r="E49" s="171">
        <v>21.910415136622738</v>
      </c>
      <c r="F49" s="171">
        <v>23.409982381578612</v>
      </c>
      <c r="G49" s="171">
        <v>24.342844420553128</v>
      </c>
      <c r="H49" s="171">
        <v>22.81806742720762</v>
      </c>
      <c r="I49" s="172">
        <v>29.001979308971436</v>
      </c>
    </row>
    <row r="50" spans="1:10" ht="15" customHeight="1">
      <c r="A50" s="227" t="s">
        <v>146</v>
      </c>
      <c r="B50" s="170">
        <v>3.0536800982817578</v>
      </c>
      <c r="C50" s="171">
        <v>3.4783284805368138</v>
      </c>
      <c r="D50" s="171">
        <v>3.3047978198793211</v>
      </c>
      <c r="E50" s="171">
        <v>5.1810215591856448</v>
      </c>
      <c r="F50" s="171">
        <v>6.6309131124663478</v>
      </c>
      <c r="G50" s="171">
        <v>6.4390376049764786</v>
      </c>
      <c r="H50" s="171">
        <v>3.6509523742466401</v>
      </c>
      <c r="I50" s="172">
        <v>4.7908217682687244</v>
      </c>
    </row>
    <row r="51" spans="1:10" ht="15" customHeight="1">
      <c r="A51" s="227" t="s">
        <v>145</v>
      </c>
      <c r="B51" s="170">
        <v>19.64056832554677</v>
      </c>
      <c r="C51" s="171" t="s">
        <v>164</v>
      </c>
      <c r="D51" s="171">
        <v>21.735259080837835</v>
      </c>
      <c r="E51" s="171" t="s">
        <v>164</v>
      </c>
      <c r="F51" s="171">
        <v>21.508792079837484</v>
      </c>
      <c r="G51" s="171" t="s">
        <v>164</v>
      </c>
      <c r="H51" s="171">
        <v>23.154158877910085</v>
      </c>
      <c r="I51" s="172" t="s">
        <v>164</v>
      </c>
    </row>
    <row r="52" spans="1:10" ht="15" customHeight="1">
      <c r="A52" s="227" t="s">
        <v>144</v>
      </c>
      <c r="B52" s="170" t="s">
        <v>164</v>
      </c>
      <c r="C52" s="171" t="s">
        <v>164</v>
      </c>
      <c r="D52" s="171" t="s">
        <v>164</v>
      </c>
      <c r="E52" s="171" t="s">
        <v>164</v>
      </c>
      <c r="F52" s="171" t="s">
        <v>164</v>
      </c>
      <c r="G52" s="171" t="s">
        <v>164</v>
      </c>
      <c r="H52" s="171" t="s">
        <v>164</v>
      </c>
      <c r="I52" s="172" t="s">
        <v>164</v>
      </c>
    </row>
    <row r="53" spans="1:10" ht="15" customHeight="1">
      <c r="A53" s="1149" t="s">
        <v>925</v>
      </c>
      <c r="B53" s="1150"/>
      <c r="C53" s="1150"/>
      <c r="D53" s="1150"/>
      <c r="E53" s="1150"/>
      <c r="F53" s="1150"/>
      <c r="G53" s="1150"/>
      <c r="H53" s="1150"/>
      <c r="I53" s="1151"/>
      <c r="J53" s="893"/>
    </row>
    <row r="54" spans="1:10" ht="15" customHeight="1">
      <c r="A54" s="1155"/>
      <c r="B54" s="1156"/>
      <c r="C54" s="1156"/>
      <c r="D54" s="1156"/>
      <c r="E54" s="1156"/>
      <c r="F54" s="1156"/>
      <c r="G54" s="1156"/>
      <c r="H54" s="1156"/>
      <c r="I54" s="1157"/>
    </row>
    <row r="55" spans="1:10" ht="15" customHeight="1">
      <c r="A55" s="227" t="s">
        <v>154</v>
      </c>
      <c r="B55" s="170">
        <v>9.5931612727681674</v>
      </c>
      <c r="C55" s="171">
        <v>14.628910407004973</v>
      </c>
      <c r="D55" s="171">
        <v>10.341985083737189</v>
      </c>
      <c r="E55" s="171">
        <v>11.202035429634563</v>
      </c>
      <c r="F55" s="171">
        <v>10.627617723353788</v>
      </c>
      <c r="G55" s="171">
        <v>10.486433456420528</v>
      </c>
      <c r="H55" s="171">
        <v>15.940689010876422</v>
      </c>
      <c r="I55" s="172" t="s">
        <v>164</v>
      </c>
    </row>
    <row r="56" spans="1:10" ht="15" customHeight="1">
      <c r="A56" s="227" t="s">
        <v>153</v>
      </c>
      <c r="B56" s="170" t="s">
        <v>164</v>
      </c>
      <c r="C56" s="171" t="s">
        <v>164</v>
      </c>
      <c r="D56" s="171" t="s">
        <v>164</v>
      </c>
      <c r="E56" s="171" t="s">
        <v>164</v>
      </c>
      <c r="F56" s="171" t="s">
        <v>164</v>
      </c>
      <c r="G56" s="171" t="s">
        <v>164</v>
      </c>
      <c r="H56" s="171" t="s">
        <v>164</v>
      </c>
      <c r="I56" s="172" t="s">
        <v>164</v>
      </c>
    </row>
    <row r="57" spans="1:10" ht="15" customHeight="1">
      <c r="A57" s="227" t="s">
        <v>152</v>
      </c>
      <c r="B57" s="170">
        <v>46.131559280359909</v>
      </c>
      <c r="C57" s="171">
        <v>49.613944837240375</v>
      </c>
      <c r="D57" s="171">
        <v>52.338673862254105</v>
      </c>
      <c r="E57" s="171">
        <v>48.97193165130885</v>
      </c>
      <c r="F57" s="171">
        <v>64.74850969197044</v>
      </c>
      <c r="G57" s="171">
        <v>47.629957677351783</v>
      </c>
      <c r="H57" s="171">
        <v>55.192672391645985</v>
      </c>
      <c r="I57" s="172" t="s">
        <v>164</v>
      </c>
    </row>
    <row r="58" spans="1:10" ht="15" customHeight="1">
      <c r="A58" s="227" t="s">
        <v>151</v>
      </c>
      <c r="B58" s="170">
        <v>26.801843946603142</v>
      </c>
      <c r="C58" s="171">
        <v>27.26664063159479</v>
      </c>
      <c r="D58" s="171">
        <v>12.74084624277163</v>
      </c>
      <c r="E58" s="171">
        <v>11.916773086121394</v>
      </c>
      <c r="F58" s="171">
        <v>18.126203871950242</v>
      </c>
      <c r="G58" s="171">
        <v>19.183151717250855</v>
      </c>
      <c r="H58" s="171">
        <v>18.449433085775997</v>
      </c>
      <c r="I58" s="172">
        <v>17.897320305609959</v>
      </c>
    </row>
    <row r="59" spans="1:10" ht="15" customHeight="1">
      <c r="A59" s="227" t="s">
        <v>150</v>
      </c>
      <c r="B59" s="170" t="s">
        <v>164</v>
      </c>
      <c r="C59" s="171" t="s">
        <v>164</v>
      </c>
      <c r="D59" s="171">
        <v>1.6414716988544344</v>
      </c>
      <c r="E59" s="171">
        <v>1.2607439239415954</v>
      </c>
      <c r="F59" s="171">
        <v>1.391587930243769</v>
      </c>
      <c r="G59" s="171">
        <v>4.3540766659425456</v>
      </c>
      <c r="H59" s="171">
        <v>4.6243203137261943</v>
      </c>
      <c r="I59" s="172" t="s">
        <v>164</v>
      </c>
    </row>
    <row r="60" spans="1:10" ht="15" customHeight="1">
      <c r="A60" s="227" t="s">
        <v>149</v>
      </c>
      <c r="B60" s="170">
        <v>61.570848828311981</v>
      </c>
      <c r="C60" s="171">
        <v>61.634211482411224</v>
      </c>
      <c r="D60" s="171">
        <v>74.224207152106985</v>
      </c>
      <c r="E60" s="171">
        <v>78.245990669694521</v>
      </c>
      <c r="F60" s="171">
        <v>86.024751532752759</v>
      </c>
      <c r="G60" s="171">
        <v>87.105832841516815</v>
      </c>
      <c r="H60" s="171">
        <v>77.429495274424283</v>
      </c>
      <c r="I60" s="172">
        <v>77.437321741482947</v>
      </c>
    </row>
    <row r="61" spans="1:10" ht="15" customHeight="1">
      <c r="A61" s="227" t="s">
        <v>148</v>
      </c>
      <c r="B61" s="170">
        <v>37.884940148779897</v>
      </c>
      <c r="C61" s="171">
        <v>49.06923137254924</v>
      </c>
      <c r="D61" s="171">
        <v>44.769227293251141</v>
      </c>
      <c r="E61" s="171">
        <v>51.025639975477617</v>
      </c>
      <c r="F61" s="171">
        <v>59.518320168755096</v>
      </c>
      <c r="G61" s="171">
        <v>55.300343413160142</v>
      </c>
      <c r="H61" s="171" t="s">
        <v>164</v>
      </c>
      <c r="I61" s="172" t="s">
        <v>164</v>
      </c>
    </row>
    <row r="62" spans="1:10" ht="15" customHeight="1">
      <c r="A62" s="227" t="s">
        <v>147</v>
      </c>
      <c r="B62" s="170" t="s">
        <v>164</v>
      </c>
      <c r="C62" s="171" t="s">
        <v>164</v>
      </c>
      <c r="D62" s="171" t="s">
        <v>164</v>
      </c>
      <c r="E62" s="171" t="s">
        <v>164</v>
      </c>
      <c r="F62" s="171" t="s">
        <v>164</v>
      </c>
      <c r="G62" s="171" t="s">
        <v>164</v>
      </c>
      <c r="H62" s="171" t="s">
        <v>164</v>
      </c>
      <c r="I62" s="172" t="s">
        <v>164</v>
      </c>
    </row>
    <row r="63" spans="1:10" ht="15" customHeight="1">
      <c r="A63" s="227" t="s">
        <v>146</v>
      </c>
      <c r="B63" s="170">
        <v>41.859293818354018</v>
      </c>
      <c r="C63" s="171">
        <v>44.349993152537415</v>
      </c>
      <c r="D63" s="171">
        <v>51.660380615928183</v>
      </c>
      <c r="E63" s="171">
        <v>52.484639592165671</v>
      </c>
      <c r="F63" s="171">
        <v>53.631445618761283</v>
      </c>
      <c r="G63" s="171">
        <v>55.211140799770128</v>
      </c>
      <c r="H63" s="171">
        <v>58.172449496336029</v>
      </c>
      <c r="I63" s="172">
        <v>50.266135857776483</v>
      </c>
    </row>
    <row r="64" spans="1:10" ht="15" customHeight="1">
      <c r="A64" s="227" t="s">
        <v>145</v>
      </c>
      <c r="B64" s="170" t="s">
        <v>164</v>
      </c>
      <c r="C64" s="171" t="s">
        <v>164</v>
      </c>
      <c r="D64" s="171" t="s">
        <v>164</v>
      </c>
      <c r="E64" s="171" t="s">
        <v>164</v>
      </c>
      <c r="F64" s="171" t="s">
        <v>164</v>
      </c>
      <c r="G64" s="171" t="s">
        <v>164</v>
      </c>
      <c r="H64" s="171">
        <v>7.5326776062493925</v>
      </c>
      <c r="I64" s="172" t="s">
        <v>164</v>
      </c>
    </row>
    <row r="65" spans="1:24" ht="15" customHeight="1">
      <c r="A65" s="228" t="s">
        <v>144</v>
      </c>
      <c r="B65" s="173">
        <v>77.272381529764559</v>
      </c>
      <c r="C65" s="174">
        <v>88.358961134937516</v>
      </c>
      <c r="D65" s="174">
        <v>85.783702901974664</v>
      </c>
      <c r="E65" s="174">
        <v>74.094564270671384</v>
      </c>
      <c r="F65" s="174">
        <v>36.015637996416309</v>
      </c>
      <c r="G65" s="174">
        <v>38.758396658970241</v>
      </c>
      <c r="H65" s="174">
        <v>41.720169519396215</v>
      </c>
      <c r="I65" s="175">
        <v>39.07996940675546</v>
      </c>
    </row>
    <row r="66" spans="1:24" s="712" customFormat="1" ht="15" customHeight="1">
      <c r="A66" s="900" t="s">
        <v>932</v>
      </c>
      <c r="B66" s="171"/>
      <c r="C66" s="171"/>
      <c r="D66" s="171"/>
      <c r="E66" s="171"/>
      <c r="F66" s="171"/>
      <c r="G66" s="171"/>
      <c r="H66" s="171"/>
      <c r="I66" s="171"/>
    </row>
    <row r="67" spans="1:24" s="712" customFormat="1" ht="15" customHeight="1">
      <c r="A67" s="899"/>
      <c r="B67" s="174"/>
      <c r="C67" s="174"/>
      <c r="D67" s="174"/>
      <c r="E67" s="174"/>
      <c r="F67" s="174"/>
      <c r="G67" s="174"/>
      <c r="H67" s="174"/>
      <c r="I67" s="174"/>
    </row>
    <row r="68" spans="1:24" s="712" customFormat="1" ht="15" customHeight="1">
      <c r="A68" s="250"/>
      <c r="B68" s="896" t="s">
        <v>215</v>
      </c>
      <c r="C68" s="897" t="s">
        <v>214</v>
      </c>
      <c r="D68" s="897" t="s">
        <v>213</v>
      </c>
      <c r="E68" s="897" t="s">
        <v>212</v>
      </c>
      <c r="F68" s="897" t="s">
        <v>211</v>
      </c>
      <c r="G68" s="897" t="s">
        <v>210</v>
      </c>
      <c r="H68" s="897" t="s">
        <v>209</v>
      </c>
      <c r="I68" s="898" t="s">
        <v>208</v>
      </c>
      <c r="N68" s="94"/>
      <c r="O68" s="19"/>
      <c r="P68" s="711" t="s">
        <v>158</v>
      </c>
      <c r="Q68" s="711" t="s">
        <v>157</v>
      </c>
      <c r="R68" s="711" t="s">
        <v>156</v>
      </c>
      <c r="S68" s="711" t="s">
        <v>216</v>
      </c>
      <c r="T68" s="711" t="s">
        <v>141</v>
      </c>
      <c r="U68" s="711" t="s">
        <v>161</v>
      </c>
      <c r="V68" s="711" t="s">
        <v>160</v>
      </c>
      <c r="W68" s="711" t="s">
        <v>159</v>
      </c>
      <c r="X68" s="711" t="s">
        <v>611</v>
      </c>
    </row>
    <row r="69" spans="1:24" ht="15" customHeight="1">
      <c r="A69" s="1149" t="s">
        <v>926</v>
      </c>
      <c r="B69" s="1150"/>
      <c r="C69" s="1150"/>
      <c r="D69" s="1150"/>
      <c r="E69" s="1150"/>
      <c r="F69" s="1150"/>
      <c r="G69" s="1150"/>
      <c r="H69" s="1150"/>
      <c r="I69" s="1151"/>
      <c r="J69" s="893"/>
    </row>
    <row r="70" spans="1:24" ht="15" customHeight="1">
      <c r="A70" s="227" t="s">
        <v>154</v>
      </c>
      <c r="B70" s="170">
        <v>7.4061098053232426</v>
      </c>
      <c r="C70" s="171">
        <v>8.1166379384418352</v>
      </c>
      <c r="D70" s="171">
        <v>9.8095754273621374</v>
      </c>
      <c r="E70" s="171">
        <v>11.259820373972042</v>
      </c>
      <c r="F70" s="171">
        <v>12.47680787707271</v>
      </c>
      <c r="G70" s="171">
        <v>14.399235644529419</v>
      </c>
      <c r="H70" s="171">
        <v>15.11696145589603</v>
      </c>
      <c r="I70" s="172" t="s">
        <v>164</v>
      </c>
    </row>
    <row r="71" spans="1:24" ht="15" customHeight="1">
      <c r="A71" s="227" t="s">
        <v>153</v>
      </c>
      <c r="B71" s="170">
        <v>10.490312599504071</v>
      </c>
      <c r="C71" s="171">
        <v>10.925539714226357</v>
      </c>
      <c r="D71" s="171">
        <v>11.957367973109424</v>
      </c>
      <c r="E71" s="171">
        <v>12.197340409113716</v>
      </c>
      <c r="F71" s="171">
        <v>12.444788060052099</v>
      </c>
      <c r="G71" s="171">
        <v>11.277537153568</v>
      </c>
      <c r="H71" s="171">
        <v>11.056419490134688</v>
      </c>
      <c r="I71" s="172">
        <v>12.747515961666382</v>
      </c>
    </row>
    <row r="72" spans="1:24" ht="15" customHeight="1">
      <c r="A72" s="227" t="s">
        <v>152</v>
      </c>
      <c r="B72" s="170">
        <v>14.717745932025387</v>
      </c>
      <c r="C72" s="171">
        <v>13.824183003162485</v>
      </c>
      <c r="D72" s="171">
        <v>13.249349340658867</v>
      </c>
      <c r="E72" s="171">
        <v>14.756757707877082</v>
      </c>
      <c r="F72" s="171">
        <v>15.640634863945388</v>
      </c>
      <c r="G72" s="171">
        <v>18.903047015242063</v>
      </c>
      <c r="H72" s="171">
        <v>17.955309011737356</v>
      </c>
      <c r="I72" s="172" t="s">
        <v>164</v>
      </c>
    </row>
    <row r="73" spans="1:24" ht="15" customHeight="1">
      <c r="A73" s="227" t="s">
        <v>151</v>
      </c>
      <c r="B73" s="170">
        <v>9.479587588776786</v>
      </c>
      <c r="C73" s="171">
        <v>10.064738926837382</v>
      </c>
      <c r="D73" s="171">
        <v>10.005946879674605</v>
      </c>
      <c r="E73" s="171">
        <v>10.062022414428107</v>
      </c>
      <c r="F73" s="171">
        <v>8.9507511410812644</v>
      </c>
      <c r="G73" s="171">
        <v>9.1281910610507904</v>
      </c>
      <c r="H73" s="171">
        <v>9.5618654276428181</v>
      </c>
      <c r="I73" s="172">
        <v>9.5060195997737544</v>
      </c>
    </row>
    <row r="74" spans="1:24" ht="15" customHeight="1">
      <c r="A74" s="227" t="s">
        <v>150</v>
      </c>
      <c r="B74" s="170" t="s">
        <v>164</v>
      </c>
      <c r="C74" s="171" t="s">
        <v>164</v>
      </c>
      <c r="D74" s="171">
        <v>4.1406649598429066</v>
      </c>
      <c r="E74" s="171">
        <v>3.4284384465493463</v>
      </c>
      <c r="F74" s="171">
        <v>3.3443311587372375</v>
      </c>
      <c r="G74" s="171">
        <v>4.7033521916575562</v>
      </c>
      <c r="H74" s="171">
        <v>4.8135014700965177</v>
      </c>
      <c r="I74" s="172" t="s">
        <v>164</v>
      </c>
    </row>
    <row r="75" spans="1:24" ht="15" customHeight="1">
      <c r="A75" s="227" t="s">
        <v>149</v>
      </c>
      <c r="B75" s="170">
        <v>26.523088722797965</v>
      </c>
      <c r="C75" s="171">
        <v>22.111374639473915</v>
      </c>
      <c r="D75" s="171">
        <v>20.219588471677902</v>
      </c>
      <c r="E75" s="171">
        <v>23.023618034114488</v>
      </c>
      <c r="F75" s="171">
        <v>22.389943558230264</v>
      </c>
      <c r="G75" s="171">
        <v>23.931708390662319</v>
      </c>
      <c r="H75" s="171">
        <v>24.066030325327119</v>
      </c>
      <c r="I75" s="172">
        <v>24.229154860217864</v>
      </c>
    </row>
    <row r="76" spans="1:24" ht="15" customHeight="1">
      <c r="A76" s="227" t="s">
        <v>148</v>
      </c>
      <c r="B76" s="170">
        <v>5.7212331742473799</v>
      </c>
      <c r="C76" s="171">
        <v>7.0089872286348349</v>
      </c>
      <c r="D76" s="171">
        <v>6.7027421045917803</v>
      </c>
      <c r="E76" s="171">
        <v>7.7955631933711427</v>
      </c>
      <c r="F76" s="171">
        <v>8.8159004752313557</v>
      </c>
      <c r="G76" s="171">
        <v>8.8602620022175778</v>
      </c>
      <c r="H76" s="171" t="s">
        <v>164</v>
      </c>
      <c r="I76" s="172" t="s">
        <v>164</v>
      </c>
    </row>
    <row r="77" spans="1:24" ht="15" customHeight="1">
      <c r="A77" s="227" t="s">
        <v>147</v>
      </c>
      <c r="B77" s="170">
        <v>6.2986714296771957</v>
      </c>
      <c r="C77" s="171" t="s">
        <v>164</v>
      </c>
      <c r="D77" s="171">
        <v>8.7450785782280764</v>
      </c>
      <c r="E77" s="171">
        <v>11.278430892106467</v>
      </c>
      <c r="F77" s="171">
        <v>7.1558530912112222</v>
      </c>
      <c r="G77" s="171">
        <v>9.3851930307320544</v>
      </c>
      <c r="H77" s="171">
        <v>7.0369005152691431</v>
      </c>
      <c r="I77" s="172">
        <v>5.8352615094432911</v>
      </c>
    </row>
    <row r="78" spans="1:24" ht="15" customHeight="1">
      <c r="A78" s="227" t="s">
        <v>146</v>
      </c>
      <c r="B78" s="170">
        <v>2.7051810135032723</v>
      </c>
      <c r="C78" s="171">
        <v>3.7694192933575201</v>
      </c>
      <c r="D78" s="171">
        <v>4.5847882852203856</v>
      </c>
      <c r="E78" s="171">
        <v>4.155683190048487</v>
      </c>
      <c r="F78" s="171">
        <v>4.4741996033685956</v>
      </c>
      <c r="G78" s="171">
        <v>5.184591479834987</v>
      </c>
      <c r="H78" s="171">
        <v>5.8859608993995574</v>
      </c>
      <c r="I78" s="172">
        <v>5.8175507116590328</v>
      </c>
    </row>
    <row r="79" spans="1:24" ht="15" customHeight="1">
      <c r="A79" s="227" t="s">
        <v>145</v>
      </c>
      <c r="B79" s="170">
        <v>4.1848421425146922</v>
      </c>
      <c r="C79" s="171" t="s">
        <v>164</v>
      </c>
      <c r="D79" s="171">
        <v>5.2418071803081325</v>
      </c>
      <c r="E79" s="171" t="s">
        <v>164</v>
      </c>
      <c r="F79" s="171">
        <v>4.2103477073938596</v>
      </c>
      <c r="G79" s="171" t="s">
        <v>164</v>
      </c>
      <c r="H79" s="171">
        <v>5.2429679104666889</v>
      </c>
      <c r="I79" s="172" t="s">
        <v>164</v>
      </c>
    </row>
    <row r="80" spans="1:24" ht="15" customHeight="1">
      <c r="A80" s="227" t="s">
        <v>144</v>
      </c>
      <c r="B80" s="170">
        <v>7.3212599587529796</v>
      </c>
      <c r="C80" s="171">
        <v>8.0328109156902414</v>
      </c>
      <c r="D80" s="171">
        <v>9.2595364016428121</v>
      </c>
      <c r="E80" s="171">
        <v>9.8683078063310372</v>
      </c>
      <c r="F80" s="171">
        <v>7.0074339454831316</v>
      </c>
      <c r="G80" s="171">
        <v>8.428465251409623</v>
      </c>
      <c r="H80" s="171">
        <v>7.7195221182232423</v>
      </c>
      <c r="I80" s="172">
        <v>7.7292445846564251</v>
      </c>
    </row>
    <row r="81" spans="1:10" ht="15" customHeight="1">
      <c r="A81" s="1149" t="s">
        <v>927</v>
      </c>
      <c r="B81" s="1150"/>
      <c r="C81" s="1150"/>
      <c r="D81" s="1150"/>
      <c r="E81" s="1150"/>
      <c r="F81" s="1150"/>
      <c r="G81" s="1150"/>
      <c r="H81" s="1150"/>
      <c r="I81" s="1151"/>
      <c r="J81" s="893"/>
    </row>
    <row r="82" spans="1:10" ht="15" customHeight="1">
      <c r="A82" s="227" t="s">
        <v>154</v>
      </c>
      <c r="B82" s="170">
        <v>16.423103081093341</v>
      </c>
      <c r="C82" s="171">
        <v>14.671958409580588</v>
      </c>
      <c r="D82" s="171">
        <v>14.094142434707873</v>
      </c>
      <c r="E82" s="171">
        <v>16.577622670399087</v>
      </c>
      <c r="F82" s="171">
        <v>13.790068725072338</v>
      </c>
      <c r="G82" s="171">
        <v>15.827249171902428</v>
      </c>
      <c r="H82" s="171">
        <v>14.020534011472332</v>
      </c>
      <c r="I82" s="172" t="s">
        <v>164</v>
      </c>
    </row>
    <row r="83" spans="1:10" ht="15" customHeight="1">
      <c r="A83" s="227" t="s">
        <v>153</v>
      </c>
      <c r="B83" s="170">
        <v>24.325126193421788</v>
      </c>
      <c r="C83" s="171">
        <v>42.959203705350227</v>
      </c>
      <c r="D83" s="171">
        <v>45.46925270826884</v>
      </c>
      <c r="E83" s="171">
        <v>24.970936413387751</v>
      </c>
      <c r="F83" s="171">
        <v>23.671570478734953</v>
      </c>
      <c r="G83" s="171">
        <v>25.127710844913857</v>
      </c>
      <c r="H83" s="171">
        <v>24.151764474610346</v>
      </c>
      <c r="I83" s="172">
        <v>26.074374125117021</v>
      </c>
    </row>
    <row r="84" spans="1:10" ht="15" customHeight="1">
      <c r="A84" s="227" t="s">
        <v>152</v>
      </c>
      <c r="B84" s="170">
        <v>24.507284726662142</v>
      </c>
      <c r="C84" s="171">
        <v>24.282115928146304</v>
      </c>
      <c r="D84" s="171">
        <v>22.240121513169136</v>
      </c>
      <c r="E84" s="171">
        <v>21.579240147975419</v>
      </c>
      <c r="F84" s="171">
        <v>23.258598271128616</v>
      </c>
      <c r="G84" s="171">
        <v>25.939204727534243</v>
      </c>
      <c r="H84" s="171">
        <v>24.353004843010137</v>
      </c>
      <c r="I84" s="172" t="s">
        <v>164</v>
      </c>
    </row>
    <row r="85" spans="1:10" ht="15" customHeight="1">
      <c r="A85" s="227" t="s">
        <v>151</v>
      </c>
      <c r="B85" s="170">
        <v>9.993353742499</v>
      </c>
      <c r="C85" s="171" t="s">
        <v>164</v>
      </c>
      <c r="D85" s="171">
        <v>10.007919585808706</v>
      </c>
      <c r="E85" s="171">
        <v>9.9491629258874514</v>
      </c>
      <c r="F85" s="171">
        <v>12.738680078419311</v>
      </c>
      <c r="G85" s="171">
        <v>12.778218189350321</v>
      </c>
      <c r="H85" s="171">
        <v>13.209164813384271</v>
      </c>
      <c r="I85" s="172">
        <v>13.415784167468299</v>
      </c>
    </row>
    <row r="86" spans="1:10" ht="15" customHeight="1">
      <c r="A86" s="227" t="s">
        <v>150</v>
      </c>
      <c r="B86" s="170" t="s">
        <v>164</v>
      </c>
      <c r="C86" s="171" t="s">
        <v>164</v>
      </c>
      <c r="D86" s="171">
        <v>3.7404493505384395</v>
      </c>
      <c r="E86" s="171">
        <v>3.4527413413996246</v>
      </c>
      <c r="F86" s="171">
        <v>3.6984008826300161</v>
      </c>
      <c r="G86" s="171">
        <v>6.7811109945243269</v>
      </c>
      <c r="H86" s="171">
        <v>8.6711190391369719</v>
      </c>
      <c r="I86" s="172" t="s">
        <v>164</v>
      </c>
    </row>
    <row r="87" spans="1:10" ht="15" customHeight="1">
      <c r="A87" s="227" t="s">
        <v>149</v>
      </c>
      <c r="B87" s="170">
        <v>29.908640747331901</v>
      </c>
      <c r="C87" s="171">
        <v>33.458202757043729</v>
      </c>
      <c r="D87" s="171">
        <v>32.53203371150699</v>
      </c>
      <c r="E87" s="171">
        <v>34.535006221406483</v>
      </c>
      <c r="F87" s="171">
        <v>32.89447097669197</v>
      </c>
      <c r="G87" s="171">
        <v>32.313986481889479</v>
      </c>
      <c r="H87" s="171">
        <v>32.40560788824542</v>
      </c>
      <c r="I87" s="172">
        <v>32.901256247876418</v>
      </c>
    </row>
    <row r="88" spans="1:10" ht="15" customHeight="1">
      <c r="A88" s="227" t="s">
        <v>148</v>
      </c>
      <c r="B88" s="170">
        <v>6.4366406204067284</v>
      </c>
      <c r="C88" s="171">
        <v>4.2754396015618079</v>
      </c>
      <c r="D88" s="171">
        <v>9.0591357129110577</v>
      </c>
      <c r="E88" s="171">
        <v>8.8991328140556281</v>
      </c>
      <c r="F88" s="171">
        <v>9.269299038044883</v>
      </c>
      <c r="G88" s="171">
        <v>7.7542977389968986</v>
      </c>
      <c r="H88" s="171" t="s">
        <v>164</v>
      </c>
      <c r="I88" s="172" t="s">
        <v>164</v>
      </c>
    </row>
    <row r="89" spans="1:10" ht="15" customHeight="1">
      <c r="A89" s="227" t="s">
        <v>147</v>
      </c>
      <c r="B89" s="170">
        <v>26.826548406297306</v>
      </c>
      <c r="C89" s="171" t="s">
        <v>164</v>
      </c>
      <c r="D89" s="171">
        <v>22.062716858225098</v>
      </c>
      <c r="E89" s="171">
        <v>23.711138696496484</v>
      </c>
      <c r="F89" s="171">
        <v>22.791764927064765</v>
      </c>
      <c r="G89" s="171">
        <v>21.278338724542959</v>
      </c>
      <c r="H89" s="171">
        <v>27.176407559818855</v>
      </c>
      <c r="I89" s="172">
        <v>27.366921705757427</v>
      </c>
    </row>
    <row r="90" spans="1:10" ht="15" customHeight="1">
      <c r="A90" s="227" t="s">
        <v>146</v>
      </c>
      <c r="B90" s="170">
        <v>3.8985752782393139</v>
      </c>
      <c r="C90" s="171">
        <v>5.0021796728380972</v>
      </c>
      <c r="D90" s="171">
        <v>4.1848683730842016</v>
      </c>
      <c r="E90" s="171">
        <v>6.3273292656324438</v>
      </c>
      <c r="F90" s="171">
        <v>5.495388093586401</v>
      </c>
      <c r="G90" s="171">
        <v>6.2709651679947385</v>
      </c>
      <c r="H90" s="171">
        <v>6.424109805852086</v>
      </c>
      <c r="I90" s="172">
        <v>7.6407637110257776</v>
      </c>
    </row>
    <row r="91" spans="1:10" ht="15" customHeight="1">
      <c r="A91" s="227" t="s">
        <v>145</v>
      </c>
      <c r="B91" s="170">
        <v>35.659872622270989</v>
      </c>
      <c r="C91" s="171" t="s">
        <v>164</v>
      </c>
      <c r="D91" s="171">
        <v>28.328504290523455</v>
      </c>
      <c r="E91" s="171" t="s">
        <v>164</v>
      </c>
      <c r="F91" s="171">
        <v>26.683579436165367</v>
      </c>
      <c r="G91" s="171" t="s">
        <v>164</v>
      </c>
      <c r="H91" s="171">
        <v>31.053391205243468</v>
      </c>
      <c r="I91" s="172" t="s">
        <v>164</v>
      </c>
    </row>
    <row r="92" spans="1:10" ht="15" customHeight="1">
      <c r="A92" s="227" t="s">
        <v>144</v>
      </c>
      <c r="B92" s="170" t="s">
        <v>164</v>
      </c>
      <c r="C92" s="171" t="s">
        <v>164</v>
      </c>
      <c r="D92" s="171" t="s">
        <v>164</v>
      </c>
      <c r="E92" s="171" t="s">
        <v>164</v>
      </c>
      <c r="F92" s="171" t="s">
        <v>164</v>
      </c>
      <c r="G92" s="171" t="s">
        <v>164</v>
      </c>
      <c r="H92" s="171" t="s">
        <v>164</v>
      </c>
      <c r="I92" s="172" t="s">
        <v>164</v>
      </c>
    </row>
    <row r="93" spans="1:10" ht="15" customHeight="1">
      <c r="A93" s="1149" t="s">
        <v>928</v>
      </c>
      <c r="B93" s="1150"/>
      <c r="C93" s="1150"/>
      <c r="D93" s="1150"/>
      <c r="E93" s="1150"/>
      <c r="F93" s="1150"/>
      <c r="G93" s="1150"/>
      <c r="H93" s="1150"/>
      <c r="I93" s="1151"/>
      <c r="J93" s="893"/>
    </row>
    <row r="94" spans="1:10" ht="15" customHeight="1">
      <c r="A94" s="227" t="s">
        <v>154</v>
      </c>
      <c r="B94" s="170" t="s">
        <v>164</v>
      </c>
      <c r="C94" s="171" t="s">
        <v>164</v>
      </c>
      <c r="D94" s="171" t="s">
        <v>164</v>
      </c>
      <c r="E94" s="171" t="s">
        <v>164</v>
      </c>
      <c r="F94" s="171" t="s">
        <v>164</v>
      </c>
      <c r="G94" s="171" t="s">
        <v>164</v>
      </c>
      <c r="H94" s="171" t="s">
        <v>164</v>
      </c>
      <c r="I94" s="172" t="s">
        <v>164</v>
      </c>
    </row>
    <row r="95" spans="1:10" ht="15" customHeight="1">
      <c r="A95" s="227" t="s">
        <v>153</v>
      </c>
      <c r="B95" s="170" t="s">
        <v>164</v>
      </c>
      <c r="C95" s="171" t="s">
        <v>164</v>
      </c>
      <c r="D95" s="171" t="s">
        <v>164</v>
      </c>
      <c r="E95" s="171" t="s">
        <v>164</v>
      </c>
      <c r="F95" s="171" t="s">
        <v>164</v>
      </c>
      <c r="G95" s="171" t="s">
        <v>164</v>
      </c>
      <c r="H95" s="171" t="s">
        <v>164</v>
      </c>
      <c r="I95" s="172" t="s">
        <v>164</v>
      </c>
    </row>
    <row r="96" spans="1:10" ht="15" customHeight="1">
      <c r="A96" s="227" t="s">
        <v>152</v>
      </c>
      <c r="B96" s="170">
        <v>25.477348857310492</v>
      </c>
      <c r="C96" s="171">
        <v>25.100825046147712</v>
      </c>
      <c r="D96" s="171">
        <v>22.642684401718199</v>
      </c>
      <c r="E96" s="171">
        <v>20.371813938380686</v>
      </c>
      <c r="F96" s="171">
        <v>21.142069697343828</v>
      </c>
      <c r="G96" s="171">
        <v>24.06003537090217</v>
      </c>
      <c r="H96" s="171">
        <v>23.029015788412458</v>
      </c>
      <c r="I96" s="172" t="s">
        <v>164</v>
      </c>
    </row>
    <row r="97" spans="1:10" ht="15" customHeight="1">
      <c r="A97" s="227" t="s">
        <v>151</v>
      </c>
      <c r="B97" s="170">
        <v>9.3697197547122446</v>
      </c>
      <c r="C97" s="171" t="s">
        <v>164</v>
      </c>
      <c r="D97" s="171">
        <v>10.05731764700664</v>
      </c>
      <c r="E97" s="171" t="s">
        <v>164</v>
      </c>
      <c r="F97" s="171">
        <v>14.401040893873516</v>
      </c>
      <c r="G97" s="171" t="s">
        <v>164</v>
      </c>
      <c r="H97" s="171">
        <v>14.849656985943895</v>
      </c>
      <c r="I97" s="172" t="s">
        <v>164</v>
      </c>
    </row>
    <row r="98" spans="1:10" ht="15" customHeight="1">
      <c r="A98" s="227" t="s">
        <v>150</v>
      </c>
      <c r="B98" s="170" t="s">
        <v>164</v>
      </c>
      <c r="C98" s="171" t="s">
        <v>164</v>
      </c>
      <c r="D98" s="171">
        <v>3.132340500543187</v>
      </c>
      <c r="E98" s="171">
        <v>2.8743403383256312</v>
      </c>
      <c r="F98" s="171">
        <v>3.3310815344559406</v>
      </c>
      <c r="G98" s="171">
        <v>7.3759672600007464</v>
      </c>
      <c r="H98" s="171">
        <v>10.098378848134992</v>
      </c>
      <c r="I98" s="172" t="s">
        <v>164</v>
      </c>
    </row>
    <row r="99" spans="1:10" ht="15" customHeight="1">
      <c r="A99" s="227" t="s">
        <v>149</v>
      </c>
      <c r="B99" s="170">
        <v>20.736590172641833</v>
      </c>
      <c r="C99" s="171">
        <v>22.190936870298678</v>
      </c>
      <c r="D99" s="171">
        <v>21.768293192133108</v>
      </c>
      <c r="E99" s="171">
        <v>24.224995314759024</v>
      </c>
      <c r="F99" s="171">
        <v>21.142961779615185</v>
      </c>
      <c r="G99" s="171">
        <v>20.064464838667107</v>
      </c>
      <c r="H99" s="171">
        <v>21.395536221641901</v>
      </c>
      <c r="I99" s="172">
        <v>21.58074232257367</v>
      </c>
    </row>
    <row r="100" spans="1:10" ht="15" customHeight="1">
      <c r="A100" s="227" t="s">
        <v>148</v>
      </c>
      <c r="B100" s="170">
        <v>5.6703911847791497</v>
      </c>
      <c r="C100" s="171">
        <v>2.4706930439598689</v>
      </c>
      <c r="D100" s="171">
        <v>7.6826860754561235</v>
      </c>
      <c r="E100" s="171">
        <v>8.2731479750161991</v>
      </c>
      <c r="F100" s="171">
        <v>8.4620217968322251</v>
      </c>
      <c r="G100" s="171">
        <v>6.4978741080135745</v>
      </c>
      <c r="H100" s="171" t="s">
        <v>164</v>
      </c>
      <c r="I100" s="172" t="s">
        <v>164</v>
      </c>
    </row>
    <row r="101" spans="1:10" ht="15" customHeight="1">
      <c r="A101" s="227" t="s">
        <v>147</v>
      </c>
      <c r="B101" s="170">
        <v>2.4517300507680089</v>
      </c>
      <c r="C101" s="171" t="s">
        <v>164</v>
      </c>
      <c r="D101" s="171">
        <v>21.274865001036744</v>
      </c>
      <c r="E101" s="171">
        <v>18.610297172770053</v>
      </c>
      <c r="F101" s="171">
        <v>10.222900815723191</v>
      </c>
      <c r="G101" s="171" t="s">
        <v>164</v>
      </c>
      <c r="H101" s="171">
        <v>14.480543406099942</v>
      </c>
      <c r="I101" s="172" t="s">
        <v>164</v>
      </c>
    </row>
    <row r="102" spans="1:10" ht="15" customHeight="1">
      <c r="A102" s="227" t="s">
        <v>146</v>
      </c>
      <c r="B102" s="170">
        <v>4.0391675359607078</v>
      </c>
      <c r="C102" s="171">
        <v>5.4002667924855823</v>
      </c>
      <c r="D102" s="171">
        <v>4.0109342482254062</v>
      </c>
      <c r="E102" s="171">
        <v>6.7642639938936835</v>
      </c>
      <c r="F102" s="171">
        <v>5.0606283919531574</v>
      </c>
      <c r="G102" s="171">
        <v>5.9227594029342852</v>
      </c>
      <c r="H102" s="171">
        <v>5.9576960473100584</v>
      </c>
      <c r="I102" s="172" t="s">
        <v>164</v>
      </c>
    </row>
    <row r="103" spans="1:10" ht="15" customHeight="1">
      <c r="A103" s="227" t="s">
        <v>145</v>
      </c>
      <c r="B103" s="170" t="s">
        <v>164</v>
      </c>
      <c r="C103" s="171" t="s">
        <v>164</v>
      </c>
      <c r="D103" s="171" t="s">
        <v>164</v>
      </c>
      <c r="E103" s="171" t="s">
        <v>164</v>
      </c>
      <c r="F103" s="171" t="s">
        <v>164</v>
      </c>
      <c r="G103" s="171" t="s">
        <v>164</v>
      </c>
      <c r="H103" s="171" t="s">
        <v>164</v>
      </c>
      <c r="I103" s="172" t="s">
        <v>164</v>
      </c>
    </row>
    <row r="104" spans="1:10" ht="15" customHeight="1">
      <c r="A104" s="227" t="s">
        <v>144</v>
      </c>
      <c r="B104" s="170" t="s">
        <v>164</v>
      </c>
      <c r="C104" s="171" t="s">
        <v>164</v>
      </c>
      <c r="D104" s="171" t="s">
        <v>164</v>
      </c>
      <c r="E104" s="171" t="s">
        <v>164</v>
      </c>
      <c r="F104" s="171" t="s">
        <v>164</v>
      </c>
      <c r="G104" s="171" t="s">
        <v>164</v>
      </c>
      <c r="H104" s="171" t="s">
        <v>164</v>
      </c>
      <c r="I104" s="172" t="s">
        <v>164</v>
      </c>
    </row>
    <row r="105" spans="1:10" ht="15" customHeight="1">
      <c r="A105" s="1149" t="s">
        <v>929</v>
      </c>
      <c r="B105" s="1150"/>
      <c r="C105" s="1150"/>
      <c r="D105" s="1150"/>
      <c r="E105" s="1150"/>
      <c r="F105" s="1150"/>
      <c r="G105" s="1150"/>
      <c r="H105" s="1150"/>
      <c r="I105" s="1151"/>
      <c r="J105" s="893"/>
    </row>
    <row r="106" spans="1:10" ht="15" customHeight="1">
      <c r="A106" s="227" t="s">
        <v>154</v>
      </c>
      <c r="B106" s="170" t="s">
        <v>164</v>
      </c>
      <c r="C106" s="171" t="s">
        <v>164</v>
      </c>
      <c r="D106" s="171" t="s">
        <v>164</v>
      </c>
      <c r="E106" s="171" t="s">
        <v>164</v>
      </c>
      <c r="F106" s="171" t="s">
        <v>164</v>
      </c>
      <c r="G106" s="171" t="s">
        <v>164</v>
      </c>
      <c r="H106" s="171" t="s">
        <v>164</v>
      </c>
      <c r="I106" s="172" t="s">
        <v>164</v>
      </c>
    </row>
    <row r="107" spans="1:10" ht="15" customHeight="1">
      <c r="A107" s="227" t="s">
        <v>153</v>
      </c>
      <c r="B107" s="170" t="s">
        <v>164</v>
      </c>
      <c r="C107" s="171" t="s">
        <v>164</v>
      </c>
      <c r="D107" s="171" t="s">
        <v>164</v>
      </c>
      <c r="E107" s="171" t="s">
        <v>164</v>
      </c>
      <c r="F107" s="171" t="s">
        <v>164</v>
      </c>
      <c r="G107" s="171" t="s">
        <v>164</v>
      </c>
      <c r="H107" s="171" t="s">
        <v>164</v>
      </c>
      <c r="I107" s="172" t="s">
        <v>164</v>
      </c>
    </row>
    <row r="108" spans="1:10" ht="15" customHeight="1">
      <c r="A108" s="227" t="s">
        <v>152</v>
      </c>
      <c r="B108" s="170">
        <v>22.287158828903333</v>
      </c>
      <c r="C108" s="171">
        <v>22.412506615399529</v>
      </c>
      <c r="D108" s="171">
        <v>21.242917936684339</v>
      </c>
      <c r="E108" s="171">
        <v>24.837476854229372</v>
      </c>
      <c r="F108" s="171">
        <v>29.059228220955166</v>
      </c>
      <c r="G108" s="171">
        <v>28.986339008218941</v>
      </c>
      <c r="H108" s="171">
        <v>26.550234205905621</v>
      </c>
      <c r="I108" s="172" t="s">
        <v>164</v>
      </c>
    </row>
    <row r="109" spans="1:10" ht="15" customHeight="1">
      <c r="A109" s="227" t="s">
        <v>151</v>
      </c>
      <c r="B109" s="170">
        <v>11.118069818432376</v>
      </c>
      <c r="C109" s="171" t="s">
        <v>164</v>
      </c>
      <c r="D109" s="171">
        <v>9.9201564625034315</v>
      </c>
      <c r="E109" s="171" t="s">
        <v>164</v>
      </c>
      <c r="F109" s="171">
        <v>9.832213805633673</v>
      </c>
      <c r="G109" s="171" t="s">
        <v>164</v>
      </c>
      <c r="H109" s="171">
        <v>10.295112388131468</v>
      </c>
      <c r="I109" s="172" t="s">
        <v>164</v>
      </c>
    </row>
    <row r="110" spans="1:10" ht="15" customHeight="1">
      <c r="A110" s="227" t="s">
        <v>150</v>
      </c>
      <c r="B110" s="170" t="s">
        <v>164</v>
      </c>
      <c r="C110" s="171" t="s">
        <v>164</v>
      </c>
      <c r="D110" s="171">
        <v>4.9997369959213529</v>
      </c>
      <c r="E110" s="171">
        <v>4.5552782852417035</v>
      </c>
      <c r="F110" s="171">
        <v>4.3858684209821996</v>
      </c>
      <c r="G110" s="171">
        <v>5.6088305177718176</v>
      </c>
      <c r="H110" s="171">
        <v>5.8363003570666407</v>
      </c>
      <c r="I110" s="172" t="s">
        <v>164</v>
      </c>
    </row>
    <row r="111" spans="1:10" ht="15" customHeight="1">
      <c r="A111" s="227" t="s">
        <v>149</v>
      </c>
      <c r="B111" s="170">
        <v>48.465588741967863</v>
      </c>
      <c r="C111" s="171">
        <v>54.710059721426035</v>
      </c>
      <c r="D111" s="171">
        <v>53.263823134430446</v>
      </c>
      <c r="E111" s="171">
        <v>55.308857003175952</v>
      </c>
      <c r="F111" s="171">
        <v>57.339768630859368</v>
      </c>
      <c r="G111" s="171">
        <v>57.681529243626798</v>
      </c>
      <c r="H111" s="171">
        <v>53.840907912652057</v>
      </c>
      <c r="I111" s="172">
        <v>55.587884588847729</v>
      </c>
    </row>
    <row r="112" spans="1:10" ht="15" customHeight="1">
      <c r="A112" s="227" t="s">
        <v>148</v>
      </c>
      <c r="B112" s="170">
        <v>8.6423578635372138</v>
      </c>
      <c r="C112" s="171">
        <v>9.2701421464191043</v>
      </c>
      <c r="D112" s="171">
        <v>12.893555827676922</v>
      </c>
      <c r="E112" s="171">
        <v>10.618992689399184</v>
      </c>
      <c r="F112" s="171">
        <v>11.4391395484671</v>
      </c>
      <c r="G112" s="171">
        <v>11.271199729528707</v>
      </c>
      <c r="H112" s="171" t="s">
        <v>164</v>
      </c>
      <c r="I112" s="172" t="s">
        <v>164</v>
      </c>
    </row>
    <row r="113" spans="1:10" ht="15" customHeight="1">
      <c r="A113" s="227" t="s">
        <v>147</v>
      </c>
      <c r="B113" s="170">
        <v>39.592846711887049</v>
      </c>
      <c r="C113" s="171" t="s">
        <v>164</v>
      </c>
      <c r="D113" s="171">
        <v>22.350769232199681</v>
      </c>
      <c r="E113" s="171">
        <v>25.879365477178673</v>
      </c>
      <c r="F113" s="171">
        <v>27.919346678961567</v>
      </c>
      <c r="G113" s="171" t="s">
        <v>164</v>
      </c>
      <c r="H113" s="171">
        <v>31.747855187173197</v>
      </c>
      <c r="I113" s="172" t="s">
        <v>164</v>
      </c>
    </row>
    <row r="114" spans="1:10" ht="15" customHeight="1">
      <c r="A114" s="227" t="s">
        <v>146</v>
      </c>
      <c r="B114" s="170">
        <v>3.6005814345076517</v>
      </c>
      <c r="C114" s="171">
        <v>4.1596117059924476</v>
      </c>
      <c r="D114" s="171">
        <v>4.5604538557257639</v>
      </c>
      <c r="E114" s="171">
        <v>5.3873171857262214</v>
      </c>
      <c r="F114" s="171">
        <v>6.435689879727116</v>
      </c>
      <c r="G114" s="171">
        <v>7.0164453001724434</v>
      </c>
      <c r="H114" s="171">
        <v>7.4498362444946089</v>
      </c>
      <c r="I114" s="172" t="s">
        <v>164</v>
      </c>
    </row>
    <row r="115" spans="1:10" ht="15" customHeight="1">
      <c r="A115" s="227" t="s">
        <v>145</v>
      </c>
      <c r="B115" s="170" t="s">
        <v>164</v>
      </c>
      <c r="C115" s="171" t="s">
        <v>164</v>
      </c>
      <c r="D115" s="171" t="s">
        <v>164</v>
      </c>
      <c r="E115" s="171" t="s">
        <v>164</v>
      </c>
      <c r="F115" s="171" t="s">
        <v>164</v>
      </c>
      <c r="G115" s="171" t="s">
        <v>164</v>
      </c>
      <c r="H115" s="171" t="s">
        <v>164</v>
      </c>
      <c r="I115" s="172" t="s">
        <v>164</v>
      </c>
    </row>
    <row r="116" spans="1:10" ht="15" customHeight="1">
      <c r="A116" s="227" t="s">
        <v>144</v>
      </c>
      <c r="B116" s="170" t="s">
        <v>164</v>
      </c>
      <c r="C116" s="171" t="s">
        <v>164</v>
      </c>
      <c r="D116" s="171" t="s">
        <v>164</v>
      </c>
      <c r="E116" s="171" t="s">
        <v>164</v>
      </c>
      <c r="F116" s="171" t="s">
        <v>164</v>
      </c>
      <c r="G116" s="171" t="s">
        <v>164</v>
      </c>
      <c r="H116" s="171" t="s">
        <v>164</v>
      </c>
      <c r="I116" s="172" t="s">
        <v>164</v>
      </c>
    </row>
    <row r="117" spans="1:10" ht="15" customHeight="1">
      <c r="A117" s="1149" t="s">
        <v>930</v>
      </c>
      <c r="B117" s="1150"/>
      <c r="C117" s="1150"/>
      <c r="D117" s="1150"/>
      <c r="E117" s="1150"/>
      <c r="F117" s="1150"/>
      <c r="G117" s="1150"/>
      <c r="H117" s="1150"/>
      <c r="I117" s="1151"/>
      <c r="J117" s="893"/>
    </row>
    <row r="118" spans="1:10" ht="15" customHeight="1">
      <c r="A118" s="230" t="s">
        <v>154</v>
      </c>
      <c r="B118" s="167">
        <v>11.22716068167334</v>
      </c>
      <c r="C118" s="168">
        <v>15.227863764790731</v>
      </c>
      <c r="D118" s="168">
        <v>17.78721184216208</v>
      </c>
      <c r="E118" s="168">
        <v>22.365364633066914</v>
      </c>
      <c r="F118" s="168">
        <v>22.722255323647794</v>
      </c>
      <c r="G118" s="168">
        <v>24.096110621798626</v>
      </c>
      <c r="H118" s="168">
        <v>24.234557794596014</v>
      </c>
      <c r="I118" s="169" t="s">
        <v>164</v>
      </c>
    </row>
    <row r="119" spans="1:10" ht="15" customHeight="1">
      <c r="A119" s="227" t="s">
        <v>153</v>
      </c>
      <c r="B119" s="170">
        <v>6.3615066567031198</v>
      </c>
      <c r="C119" s="171" t="s">
        <v>164</v>
      </c>
      <c r="D119" s="171" t="s">
        <v>164</v>
      </c>
      <c r="E119" s="171">
        <v>7.3787865291062813</v>
      </c>
      <c r="F119" s="171">
        <v>6.69301003502237</v>
      </c>
      <c r="G119" s="171">
        <v>5.0448565601986264</v>
      </c>
      <c r="H119" s="171">
        <v>4.9464318230074102</v>
      </c>
      <c r="I119" s="172">
        <v>5.5430294196990113</v>
      </c>
    </row>
    <row r="120" spans="1:10" ht="15" customHeight="1">
      <c r="A120" s="227" t="s">
        <v>152</v>
      </c>
      <c r="B120" s="170">
        <v>4.1236774693632352</v>
      </c>
      <c r="C120" s="171">
        <v>4.7243853056660861</v>
      </c>
      <c r="D120" s="171">
        <v>5.2325530928438555</v>
      </c>
      <c r="E120" s="171">
        <v>5.148226865000094</v>
      </c>
      <c r="F120" s="171">
        <v>5.2022925778272597</v>
      </c>
      <c r="G120" s="171">
        <v>6.683113793436207</v>
      </c>
      <c r="H120" s="171">
        <v>6.0914935299323547</v>
      </c>
      <c r="I120" s="172" t="s">
        <v>164</v>
      </c>
    </row>
    <row r="121" spans="1:10" ht="15" customHeight="1">
      <c r="A121" s="227" t="s">
        <v>151</v>
      </c>
      <c r="B121" s="170">
        <v>7.7081866044045348</v>
      </c>
      <c r="C121" s="171" t="s">
        <v>164</v>
      </c>
      <c r="D121" s="171">
        <v>7.4166523572298342</v>
      </c>
      <c r="E121" s="171">
        <v>7.0036981189235492</v>
      </c>
      <c r="F121" s="171">
        <v>6.069192954953273</v>
      </c>
      <c r="G121" s="171">
        <v>6.1100784599258615</v>
      </c>
      <c r="H121" s="171">
        <v>6.8477817728980979</v>
      </c>
      <c r="I121" s="172">
        <v>6.9759549875112636</v>
      </c>
    </row>
    <row r="122" spans="1:10" ht="15" customHeight="1">
      <c r="A122" s="227" t="s">
        <v>150</v>
      </c>
      <c r="B122" s="170" t="s">
        <v>164</v>
      </c>
      <c r="C122" s="171" t="s">
        <v>164</v>
      </c>
      <c r="D122" s="171">
        <v>1.4093884824594389</v>
      </c>
      <c r="E122" s="171">
        <v>1.3822326068567923</v>
      </c>
      <c r="F122" s="171">
        <v>1.6013755422707328</v>
      </c>
      <c r="G122" s="171">
        <v>2.96910837554202</v>
      </c>
      <c r="H122" s="171">
        <v>4.2286906768845087</v>
      </c>
      <c r="I122" s="172" t="s">
        <v>164</v>
      </c>
    </row>
    <row r="123" spans="1:10" ht="15" customHeight="1">
      <c r="A123" s="227" t="s">
        <v>149</v>
      </c>
      <c r="B123" s="170">
        <v>8.3414231047353535</v>
      </c>
      <c r="C123" s="171">
        <v>7.2902627919509477</v>
      </c>
      <c r="D123" s="171">
        <v>7.3277720753139359</v>
      </c>
      <c r="E123" s="171">
        <v>12.795641261460801</v>
      </c>
      <c r="F123" s="171">
        <v>9.9198680061271567</v>
      </c>
      <c r="G123" s="171">
        <v>12.185296831122583</v>
      </c>
      <c r="H123" s="171">
        <v>11.957989982316121</v>
      </c>
      <c r="I123" s="172">
        <v>7.0297833112294095</v>
      </c>
    </row>
    <row r="124" spans="1:10" ht="15" customHeight="1">
      <c r="A124" s="227" t="s">
        <v>148</v>
      </c>
      <c r="B124" s="170">
        <v>2.8089833041126995</v>
      </c>
      <c r="C124" s="171">
        <v>3.63847807622997</v>
      </c>
      <c r="D124" s="171">
        <v>3.7606652646181655</v>
      </c>
      <c r="E124" s="171">
        <v>3.5388087107800823</v>
      </c>
      <c r="F124" s="171">
        <v>3.9995444701130776</v>
      </c>
      <c r="G124" s="171">
        <v>4.8462157728123145</v>
      </c>
      <c r="H124" s="171" t="s">
        <v>164</v>
      </c>
      <c r="I124" s="172" t="s">
        <v>164</v>
      </c>
    </row>
    <row r="125" spans="1:10" ht="15" customHeight="1">
      <c r="A125" s="227" t="s">
        <v>147</v>
      </c>
      <c r="B125" s="170">
        <v>9.1053016526277357</v>
      </c>
      <c r="C125" s="171" t="s">
        <v>164</v>
      </c>
      <c r="D125" s="171">
        <v>13.272478631796133</v>
      </c>
      <c r="E125" s="171">
        <v>13.515108479214975</v>
      </c>
      <c r="F125" s="171">
        <v>12.721516605351232</v>
      </c>
      <c r="G125" s="171">
        <v>10.370638297496976</v>
      </c>
      <c r="H125" s="171">
        <v>8.9357466859797476</v>
      </c>
      <c r="I125" s="172" t="s">
        <v>164</v>
      </c>
    </row>
    <row r="126" spans="1:10" ht="15" customHeight="1">
      <c r="A126" s="227" t="s">
        <v>146</v>
      </c>
      <c r="B126" s="170">
        <v>2.2934290147466938</v>
      </c>
      <c r="C126" s="171">
        <v>3.3542949337397063</v>
      </c>
      <c r="D126" s="171">
        <v>5.1971282421638012</v>
      </c>
      <c r="E126" s="171">
        <v>4.5930871417088257</v>
      </c>
      <c r="F126" s="171">
        <v>4.9485982087623297</v>
      </c>
      <c r="G126" s="171">
        <v>5.3171711277818616</v>
      </c>
      <c r="H126" s="171">
        <v>5.4492003884233542</v>
      </c>
      <c r="I126" s="172">
        <v>6.1486500949989571</v>
      </c>
    </row>
    <row r="127" spans="1:10" ht="15" customHeight="1">
      <c r="A127" s="227" t="s">
        <v>145</v>
      </c>
      <c r="B127" s="170">
        <v>3.413555717517986</v>
      </c>
      <c r="C127" s="171" t="s">
        <v>164</v>
      </c>
      <c r="D127" s="171">
        <v>3.9242462439919197</v>
      </c>
      <c r="E127" s="171" t="s">
        <v>164</v>
      </c>
      <c r="F127" s="171">
        <v>5.1495716946330026</v>
      </c>
      <c r="G127" s="171" t="s">
        <v>164</v>
      </c>
      <c r="H127" s="171" t="s">
        <v>164</v>
      </c>
      <c r="I127" s="172" t="s">
        <v>164</v>
      </c>
    </row>
    <row r="128" spans="1:10" ht="15" customHeight="1">
      <c r="A128" s="228" t="s">
        <v>144</v>
      </c>
      <c r="B128" s="173" t="s">
        <v>164</v>
      </c>
      <c r="C128" s="174" t="s">
        <v>164</v>
      </c>
      <c r="D128" s="174" t="s">
        <v>164</v>
      </c>
      <c r="E128" s="174" t="s">
        <v>164</v>
      </c>
      <c r="F128" s="174" t="s">
        <v>164</v>
      </c>
      <c r="G128" s="174" t="s">
        <v>164</v>
      </c>
      <c r="H128" s="174" t="s">
        <v>164</v>
      </c>
      <c r="I128" s="175" t="s">
        <v>164</v>
      </c>
    </row>
    <row r="129" spans="1:1" ht="12.75" customHeight="1"/>
    <row r="130" spans="1:1">
      <c r="A130" s="225" t="s">
        <v>720</v>
      </c>
    </row>
    <row r="131" spans="1:1" ht="12.75" customHeight="1"/>
  </sheetData>
  <mergeCells count="12">
    <mergeCell ref="A105:I105"/>
    <mergeCell ref="A117:I117"/>
    <mergeCell ref="A16:I16"/>
    <mergeCell ref="A28:I28"/>
    <mergeCell ref="A40:I40"/>
    <mergeCell ref="A53:I53"/>
    <mergeCell ref="A54:I54"/>
    <mergeCell ref="O2:X2"/>
    <mergeCell ref="A4:I4"/>
    <mergeCell ref="A69:I69"/>
    <mergeCell ref="A81:I81"/>
    <mergeCell ref="A93:I93"/>
  </mergeCells>
  <hyperlinks>
    <hyperlink ref="A95" r:id="rId1" tooltip="Click once to display linked information. Click and hold to select this cell." display="http://stats.oecd.org/OECDStat_Metadata/ShowMetadata.ashx?Dataset=PERS_INDUSTRY&amp;Coords=[COU].[FIN]&amp;ShowOnWeb=true&amp;Lang=en"/>
    <hyperlink ref="A96" r:id="rId2" tooltip="Click once to display linked information. Click and hold to select this cell." display="http://stats.oecd.org/OECDStat_Metadata/ShowMetadata.ashx?Dataset=PERS_INDUSTRY&amp;Coords=[COU].[FRA]&amp;ShowOnWeb=true&amp;Lang=en"/>
    <hyperlink ref="A97" r:id="rId3" tooltip="Click once to display linked information. Click and hold to select this cell." display="http://stats.oecd.org/OECDStat_Metadata/ShowMetadata.ashx?Dataset=PERS_INDUSTRY&amp;Coords=[COU].[DEU]&amp;ShowOnWeb=true&amp;Lang=en"/>
    <hyperlink ref="A98" r:id="rId4" tooltip="Click once to display linked information. Click and hold to select this cell." display="http://stats.oecd.org/OECDStat_Metadata/ShowMetadata.ashx?Dataset=PERS_INDUSTRY&amp;Coords=[COU].[ITA]&amp;ShowOnWeb=true&amp;Lang=en"/>
    <hyperlink ref="A99" r:id="rId5" tooltip="Click once to display linked information. Click and hold to select this cell." display="http://stats.oecd.org/OECDStat_Metadata/ShowMetadata.ashx?Dataset=PERS_INDUSTRY&amp;Coords=[COU].[JPN]&amp;ShowOnWeb=true&amp;Lang=en"/>
    <hyperlink ref="A100" r:id="rId6" tooltip="Click once to display linked information. Click and hold to select this cell." display="http://stats.oecd.org/OECDStat_Metadata/ShowMetadata.ashx?Dataset=PERS_INDUSTRY&amp;Coords=[COU].[KOR]&amp;ShowOnWeb=true&amp;Lang=en"/>
    <hyperlink ref="A101" r:id="rId7" tooltip="Click once to display linked information. Click and hold to select this cell." display="http://stats.oecd.org/OECDStat_Metadata/ShowMetadata.ashx?Dataset=PERS_INDUSTRY&amp;Coords=[COU].[NOR]&amp;ShowOnWeb=true&amp;Lang=en"/>
    <hyperlink ref="A102" r:id="rId8" tooltip="Click once to display linked information. Click and hold to select this cell." display="http://stats.oecd.org/OECDStat_Metadata/ShowMetadata.ashx?Dataset=PERS_INDUSTRY&amp;Coords=[COU].[ESP]&amp;ShowOnWeb=true&amp;Lang=en"/>
    <hyperlink ref="A103" r:id="rId9" tooltip="Click once to display linked information. Click and hold to select this cell." display="http://stats.oecd.org/OECDStat_Metadata/ShowMetadata.ashx?Dataset=PERS_INDUSTRY&amp;Coords=[COU].[SWE]&amp;ShowOnWeb=true&amp;Lang=en"/>
    <hyperlink ref="A104" r:id="rId10" tooltip="Click once to display linked information. Click and hold to select this cell." display="http://stats.oecd.org/OECDStat_Metadata/ShowMetadata.ashx?Dataset=PERS_INDUSTRY&amp;Coords=[COU].[GBR]&amp;ShowOnWeb=true&amp;Lang=en"/>
  </hyperlinks>
  <pageMargins left="0.70866141732283472" right="0.70866141732283472" top="0.74803149606299213" bottom="0.74803149606299213" header="0.31496062992125984" footer="0.31496062992125984"/>
  <pageSetup scale="72" orientation="portrait" horizontalDpi="0" verticalDpi="0" r:id="rId11"/>
  <rowBreaks count="1" manualBreakCount="1">
    <brk id="65" max="12" man="1"/>
  </rowBreaks>
</worksheet>
</file>

<file path=xl/worksheets/sheet12.xml><?xml version="1.0" encoding="utf-8"?>
<worksheet xmlns="http://schemas.openxmlformats.org/spreadsheetml/2006/main" xmlns:r="http://schemas.openxmlformats.org/officeDocument/2006/relationships">
  <dimension ref="A1:G65"/>
  <sheetViews>
    <sheetView view="pageBreakPreview" zoomScale="75" zoomScaleNormal="100" zoomScaleSheetLayoutView="75" workbookViewId="0"/>
  </sheetViews>
  <sheetFormatPr defaultRowHeight="12.75"/>
  <cols>
    <col min="1" max="1" width="32.85546875" style="17" customWidth="1"/>
    <col min="2" max="7" width="15.7109375" style="17" customWidth="1"/>
    <col min="8" max="16384" width="9.140625" style="17"/>
  </cols>
  <sheetData>
    <row r="1" spans="1:7" ht="15.75">
      <c r="A1" s="536" t="s">
        <v>674</v>
      </c>
    </row>
    <row r="3" spans="1:7" s="729" customFormat="1" ht="45" customHeight="1">
      <c r="A3" s="1158"/>
      <c r="B3" s="1160" t="s">
        <v>227</v>
      </c>
      <c r="C3" s="1161"/>
      <c r="D3" s="1160" t="s">
        <v>226</v>
      </c>
      <c r="E3" s="1161"/>
      <c r="F3" s="1160" t="s">
        <v>225</v>
      </c>
      <c r="G3" s="1161"/>
    </row>
    <row r="4" spans="1:7" s="212" customFormat="1" ht="30" customHeight="1">
      <c r="A4" s="1159"/>
      <c r="B4" s="120" t="s">
        <v>665</v>
      </c>
      <c r="C4" s="120" t="s">
        <v>83</v>
      </c>
      <c r="D4" s="120" t="s">
        <v>665</v>
      </c>
      <c r="E4" s="120" t="s">
        <v>83</v>
      </c>
      <c r="F4" s="120" t="s">
        <v>665</v>
      </c>
      <c r="G4" s="120" t="s">
        <v>83</v>
      </c>
    </row>
    <row r="5" spans="1:7" ht="30" customHeight="1">
      <c r="A5" s="1138" t="s">
        <v>228</v>
      </c>
      <c r="B5" s="1139"/>
      <c r="C5" s="1139"/>
      <c r="D5" s="1139"/>
      <c r="E5" s="1139"/>
      <c r="F5" s="1139"/>
      <c r="G5" s="1140"/>
    </row>
    <row r="6" spans="1:7">
      <c r="A6" s="200" t="s">
        <v>221</v>
      </c>
      <c r="B6" s="649">
        <v>61</v>
      </c>
      <c r="C6" s="651">
        <v>60.3</v>
      </c>
      <c r="D6" s="650">
        <v>107</v>
      </c>
      <c r="E6" s="650">
        <v>104.3</v>
      </c>
      <c r="F6" s="649">
        <v>145.19999999999999</v>
      </c>
      <c r="G6" s="651">
        <v>148.6</v>
      </c>
    </row>
    <row r="7" spans="1:7">
      <c r="A7" s="204" t="s">
        <v>220</v>
      </c>
      <c r="B7" s="652">
        <v>72.8</v>
      </c>
      <c r="C7" s="654">
        <v>80.900000000000006</v>
      </c>
      <c r="D7" s="653">
        <v>103.8</v>
      </c>
      <c r="E7" s="653">
        <v>117.7</v>
      </c>
      <c r="F7" s="652">
        <v>114.9</v>
      </c>
      <c r="G7" s="654">
        <v>119.5</v>
      </c>
    </row>
    <row r="8" spans="1:7">
      <c r="A8" s="204" t="s">
        <v>675</v>
      </c>
      <c r="B8" s="652">
        <v>60.8</v>
      </c>
      <c r="C8" s="654">
        <v>59.5</v>
      </c>
      <c r="D8" s="653">
        <v>86.1</v>
      </c>
      <c r="E8" s="653">
        <v>85.8</v>
      </c>
      <c r="F8" s="652">
        <v>91.5</v>
      </c>
      <c r="G8" s="654">
        <v>83.8</v>
      </c>
    </row>
    <row r="9" spans="1:7">
      <c r="A9" s="204" t="s">
        <v>676</v>
      </c>
      <c r="B9" s="652">
        <v>107.7</v>
      </c>
      <c r="C9" s="654">
        <v>83.7</v>
      </c>
      <c r="D9" s="653">
        <v>157.69999999999999</v>
      </c>
      <c r="E9" s="653">
        <v>126.6</v>
      </c>
      <c r="F9" s="652">
        <v>187.2</v>
      </c>
      <c r="G9" s="654">
        <v>147.80000000000001</v>
      </c>
    </row>
    <row r="10" spans="1:7">
      <c r="A10" s="204" t="s">
        <v>219</v>
      </c>
      <c r="B10" s="652">
        <v>87.6</v>
      </c>
      <c r="C10" s="654">
        <v>55.2</v>
      </c>
      <c r="D10" s="653">
        <v>241.2</v>
      </c>
      <c r="E10" s="653">
        <v>152.4</v>
      </c>
      <c r="F10" s="652">
        <v>158.6</v>
      </c>
      <c r="G10" s="654">
        <v>110.3</v>
      </c>
    </row>
    <row r="11" spans="1:7">
      <c r="A11" s="204" t="s">
        <v>218</v>
      </c>
      <c r="B11" s="652">
        <v>64</v>
      </c>
      <c r="C11" s="654">
        <v>45.9</v>
      </c>
      <c r="D11" s="653">
        <v>118.1</v>
      </c>
      <c r="E11" s="653">
        <v>85.7</v>
      </c>
      <c r="F11" s="652">
        <v>89.7</v>
      </c>
      <c r="G11" s="654">
        <v>66.5</v>
      </c>
    </row>
    <row r="12" spans="1:7">
      <c r="A12" s="204" t="s">
        <v>677</v>
      </c>
      <c r="B12" s="652">
        <v>83.3</v>
      </c>
      <c r="C12" s="654">
        <v>81.400000000000006</v>
      </c>
      <c r="D12" s="653">
        <v>166.1</v>
      </c>
      <c r="E12" s="653">
        <v>165.6</v>
      </c>
      <c r="F12" s="652">
        <v>111.3</v>
      </c>
      <c r="G12" s="654">
        <v>112.1</v>
      </c>
    </row>
    <row r="13" spans="1:7">
      <c r="A13" s="204" t="s">
        <v>678</v>
      </c>
      <c r="B13" s="652">
        <v>54.7</v>
      </c>
      <c r="C13" s="654">
        <v>47.8</v>
      </c>
      <c r="D13" s="653">
        <v>115.9</v>
      </c>
      <c r="E13" s="653">
        <v>95.5</v>
      </c>
      <c r="F13" s="652">
        <v>89.9</v>
      </c>
      <c r="G13" s="654">
        <v>76.2</v>
      </c>
    </row>
    <row r="14" spans="1:7">
      <c r="A14" s="204" t="s">
        <v>679</v>
      </c>
      <c r="B14" s="652">
        <v>68.2</v>
      </c>
      <c r="C14" s="654">
        <v>60.8</v>
      </c>
      <c r="D14" s="653">
        <v>164</v>
      </c>
      <c r="E14" s="653">
        <v>162.69999999999999</v>
      </c>
      <c r="F14" s="652">
        <v>99.3</v>
      </c>
      <c r="G14" s="654">
        <v>97.6</v>
      </c>
    </row>
    <row r="15" spans="1:7">
      <c r="A15" s="204" t="s">
        <v>680</v>
      </c>
      <c r="B15" s="652">
        <v>40.200000000000003</v>
      </c>
      <c r="C15" s="654">
        <v>29.9</v>
      </c>
      <c r="D15" s="653">
        <v>76.3</v>
      </c>
      <c r="E15" s="653">
        <v>57.2</v>
      </c>
      <c r="F15" s="652">
        <v>56.4</v>
      </c>
      <c r="G15" s="654">
        <v>41.8</v>
      </c>
    </row>
    <row r="16" spans="1:7">
      <c r="A16" s="204" t="s">
        <v>681</v>
      </c>
      <c r="B16" s="652">
        <v>109</v>
      </c>
      <c r="C16" s="654">
        <v>69.400000000000006</v>
      </c>
      <c r="D16" s="653">
        <v>193.8</v>
      </c>
      <c r="E16" s="653">
        <v>136.30000000000001</v>
      </c>
      <c r="F16" s="652">
        <v>140.19999999999999</v>
      </c>
      <c r="G16" s="654">
        <v>101.6</v>
      </c>
    </row>
    <row r="17" spans="1:7">
      <c r="A17" s="204" t="s">
        <v>682</v>
      </c>
      <c r="B17" s="652">
        <v>91</v>
      </c>
      <c r="C17" s="654">
        <v>65.099999999999994</v>
      </c>
      <c r="D17" s="653">
        <v>190.1</v>
      </c>
      <c r="E17" s="653">
        <v>134.5</v>
      </c>
      <c r="F17" s="652">
        <v>106.2</v>
      </c>
      <c r="G17" s="654">
        <v>75.5</v>
      </c>
    </row>
    <row r="18" spans="1:7">
      <c r="A18" s="205" t="s">
        <v>217</v>
      </c>
      <c r="B18" s="655">
        <v>73.099999999999994</v>
      </c>
      <c r="C18" s="657">
        <v>65.2</v>
      </c>
      <c r="D18" s="656">
        <v>126.3</v>
      </c>
      <c r="E18" s="656">
        <v>109.8</v>
      </c>
      <c r="F18" s="655">
        <v>126.1</v>
      </c>
      <c r="G18" s="657">
        <v>109</v>
      </c>
    </row>
    <row r="19" spans="1:7" ht="15" customHeight="1">
      <c r="A19" s="1163" t="s">
        <v>224</v>
      </c>
      <c r="B19" s="1164"/>
      <c r="C19" s="1164"/>
      <c r="D19" s="1164"/>
      <c r="E19" s="1164"/>
      <c r="F19" s="1164"/>
      <c r="G19" s="1165"/>
    </row>
    <row r="20" spans="1:7">
      <c r="A20" s="1166"/>
      <c r="B20" s="1167"/>
      <c r="C20" s="1167"/>
      <c r="D20" s="1167"/>
      <c r="E20" s="1167"/>
      <c r="F20" s="1167"/>
      <c r="G20" s="1168"/>
    </row>
    <row r="21" spans="1:7">
      <c r="A21" s="214" t="s">
        <v>221</v>
      </c>
      <c r="B21" s="658">
        <v>67.900000000000006</v>
      </c>
      <c r="C21" s="660">
        <v>57.8</v>
      </c>
      <c r="D21" s="659">
        <v>86.2</v>
      </c>
      <c r="E21" s="659">
        <v>70.5</v>
      </c>
      <c r="F21" s="658">
        <v>74.7</v>
      </c>
      <c r="G21" s="660">
        <v>62.8</v>
      </c>
    </row>
    <row r="22" spans="1:7">
      <c r="A22" s="215" t="s">
        <v>220</v>
      </c>
      <c r="B22" s="661">
        <v>37.200000000000003</v>
      </c>
      <c r="C22" s="663">
        <v>56.2</v>
      </c>
      <c r="D22" s="662">
        <v>53</v>
      </c>
      <c r="E22" s="662">
        <v>80</v>
      </c>
      <c r="F22" s="661">
        <v>44.2</v>
      </c>
      <c r="G22" s="663">
        <v>63.6</v>
      </c>
    </row>
    <row r="23" spans="1:7">
      <c r="A23" s="215" t="s">
        <v>675</v>
      </c>
      <c r="B23" s="661">
        <v>32.700000000000003</v>
      </c>
      <c r="C23" s="663">
        <v>68</v>
      </c>
      <c r="D23" s="662">
        <v>47.3</v>
      </c>
      <c r="E23" s="662">
        <v>100.5</v>
      </c>
      <c r="F23" s="661">
        <v>39.799999999999997</v>
      </c>
      <c r="G23" s="663">
        <v>76.400000000000006</v>
      </c>
    </row>
    <row r="24" spans="1:7">
      <c r="A24" s="215" t="s">
        <v>676</v>
      </c>
      <c r="B24" s="661">
        <v>40</v>
      </c>
      <c r="C24" s="663">
        <v>38.5</v>
      </c>
      <c r="D24" s="662">
        <v>59.9</v>
      </c>
      <c r="E24" s="662">
        <v>57</v>
      </c>
      <c r="F24" s="661">
        <v>49.5</v>
      </c>
      <c r="G24" s="663">
        <v>46.6</v>
      </c>
    </row>
    <row r="25" spans="1:7">
      <c r="A25" s="215" t="s">
        <v>219</v>
      </c>
      <c r="B25" s="661">
        <v>55</v>
      </c>
      <c r="C25" s="663">
        <v>29.3</v>
      </c>
      <c r="D25" s="662">
        <v>93.6</v>
      </c>
      <c r="E25" s="662">
        <v>51</v>
      </c>
      <c r="F25" s="661">
        <v>61</v>
      </c>
      <c r="G25" s="663">
        <v>32.9</v>
      </c>
    </row>
    <row r="26" spans="1:7">
      <c r="A26" s="215" t="s">
        <v>218</v>
      </c>
      <c r="B26" s="661">
        <v>72.099999999999994</v>
      </c>
      <c r="C26" s="663">
        <v>51.5</v>
      </c>
      <c r="D26" s="662">
        <v>128.5</v>
      </c>
      <c r="E26" s="662">
        <v>91.1</v>
      </c>
      <c r="F26" s="661">
        <v>82.2</v>
      </c>
      <c r="G26" s="663">
        <v>59.4</v>
      </c>
    </row>
    <row r="27" spans="1:7">
      <c r="A27" s="215" t="s">
        <v>677</v>
      </c>
      <c r="B27" s="661">
        <v>103</v>
      </c>
      <c r="C27" s="663">
        <v>96.5</v>
      </c>
      <c r="D27" s="662">
        <v>187.8</v>
      </c>
      <c r="E27" s="662">
        <v>170.3</v>
      </c>
      <c r="F27" s="661">
        <v>114.2</v>
      </c>
      <c r="G27" s="663">
        <v>107.3</v>
      </c>
    </row>
    <row r="28" spans="1:7">
      <c r="A28" s="215" t="s">
        <v>678</v>
      </c>
      <c r="B28" s="661">
        <v>71</v>
      </c>
      <c r="C28" s="663">
        <v>60.6</v>
      </c>
      <c r="D28" s="662">
        <v>128.69999999999999</v>
      </c>
      <c r="E28" s="662">
        <v>102.7</v>
      </c>
      <c r="F28" s="661">
        <v>75.900000000000006</v>
      </c>
      <c r="G28" s="663">
        <v>65.599999999999994</v>
      </c>
    </row>
    <row r="29" spans="1:7">
      <c r="A29" s="215" t="s">
        <v>679</v>
      </c>
      <c r="B29" s="661">
        <v>85.8</v>
      </c>
      <c r="C29" s="663">
        <v>79</v>
      </c>
      <c r="D29" s="662">
        <v>174</v>
      </c>
      <c r="E29" s="662">
        <v>167.1</v>
      </c>
      <c r="F29" s="661">
        <v>90.9</v>
      </c>
      <c r="G29" s="663">
        <v>85.7</v>
      </c>
    </row>
    <row r="30" spans="1:7">
      <c r="A30" s="215" t="s">
        <v>680</v>
      </c>
      <c r="B30" s="661">
        <v>47</v>
      </c>
      <c r="C30" s="663">
        <v>35.1</v>
      </c>
      <c r="D30" s="662">
        <v>80.599999999999994</v>
      </c>
      <c r="E30" s="662">
        <v>58.2</v>
      </c>
      <c r="F30" s="661">
        <v>48.3</v>
      </c>
      <c r="G30" s="663">
        <v>36.700000000000003</v>
      </c>
    </row>
    <row r="31" spans="1:7">
      <c r="A31" s="215" t="s">
        <v>681</v>
      </c>
      <c r="B31" s="661">
        <v>110.6</v>
      </c>
      <c r="C31" s="663">
        <v>67.599999999999994</v>
      </c>
      <c r="D31" s="662">
        <v>208.1</v>
      </c>
      <c r="E31" s="662">
        <v>137.1</v>
      </c>
      <c r="F31" s="661">
        <v>129.9</v>
      </c>
      <c r="G31" s="663">
        <v>80.5</v>
      </c>
    </row>
    <row r="32" spans="1:7">
      <c r="A32" s="215" t="s">
        <v>682</v>
      </c>
      <c r="B32" s="661">
        <v>25</v>
      </c>
      <c r="C32" s="663">
        <v>39.200000000000003</v>
      </c>
      <c r="D32" s="662">
        <v>44.9</v>
      </c>
      <c r="E32" s="662">
        <v>66.2</v>
      </c>
      <c r="F32" s="661">
        <v>27.5</v>
      </c>
      <c r="G32" s="663">
        <v>41.4</v>
      </c>
    </row>
    <row r="33" spans="1:7">
      <c r="A33" s="216" t="s">
        <v>217</v>
      </c>
      <c r="B33" s="664">
        <v>62</v>
      </c>
      <c r="C33" s="666">
        <v>53.4</v>
      </c>
      <c r="D33" s="665">
        <v>91.4</v>
      </c>
      <c r="E33" s="665">
        <v>74.5</v>
      </c>
      <c r="F33" s="664">
        <v>73.7</v>
      </c>
      <c r="G33" s="666">
        <v>63.3</v>
      </c>
    </row>
    <row r="34" spans="1:7" ht="15" customHeight="1">
      <c r="A34" s="1169" t="s">
        <v>223</v>
      </c>
      <c r="B34" s="1170"/>
      <c r="C34" s="1170"/>
      <c r="D34" s="1170"/>
      <c r="E34" s="1170"/>
      <c r="F34" s="1170"/>
      <c r="G34" s="1171"/>
    </row>
    <row r="35" spans="1:7">
      <c r="A35" s="1172"/>
      <c r="B35" s="1173"/>
      <c r="C35" s="1173"/>
      <c r="D35" s="1173"/>
      <c r="E35" s="1173"/>
      <c r="F35" s="1173"/>
      <c r="G35" s="1174"/>
    </row>
    <row r="36" spans="1:7">
      <c r="A36" s="200" t="s">
        <v>221</v>
      </c>
      <c r="B36" s="658">
        <v>102</v>
      </c>
      <c r="C36" s="660">
        <v>71.7</v>
      </c>
      <c r="D36" s="658">
        <v>119.1</v>
      </c>
      <c r="E36" s="660">
        <v>79.099999999999994</v>
      </c>
      <c r="F36" s="659">
        <v>131.69999999999999</v>
      </c>
      <c r="G36" s="660">
        <v>81.2</v>
      </c>
    </row>
    <row r="37" spans="1:7">
      <c r="A37" s="204" t="s">
        <v>220</v>
      </c>
      <c r="B37" s="661">
        <v>14.1</v>
      </c>
      <c r="C37" s="663">
        <v>26.2</v>
      </c>
      <c r="D37" s="661">
        <v>19.8</v>
      </c>
      <c r="E37" s="663">
        <v>31.2</v>
      </c>
      <c r="F37" s="662">
        <v>17.100000000000001</v>
      </c>
      <c r="G37" s="663">
        <v>29.4</v>
      </c>
    </row>
    <row r="38" spans="1:7">
      <c r="A38" s="204" t="s">
        <v>675</v>
      </c>
      <c r="B38" s="661">
        <v>6.6</v>
      </c>
      <c r="C38" s="663">
        <v>20.8</v>
      </c>
      <c r="D38" s="661">
        <v>9.6</v>
      </c>
      <c r="E38" s="663">
        <v>25.6</v>
      </c>
      <c r="F38" s="662">
        <v>7.8</v>
      </c>
      <c r="G38" s="663">
        <v>22.5</v>
      </c>
    </row>
    <row r="39" spans="1:7">
      <c r="A39" s="204" t="s">
        <v>676</v>
      </c>
      <c r="B39" s="661">
        <v>24.9</v>
      </c>
      <c r="C39" s="663">
        <v>28.3</v>
      </c>
      <c r="D39" s="661">
        <v>35.6</v>
      </c>
      <c r="E39" s="663">
        <v>35.1</v>
      </c>
      <c r="F39" s="662">
        <v>32.5</v>
      </c>
      <c r="G39" s="663">
        <v>34.4</v>
      </c>
    </row>
    <row r="40" spans="1:7">
      <c r="A40" s="204" t="s">
        <v>219</v>
      </c>
      <c r="B40" s="661">
        <v>38.200000000000003</v>
      </c>
      <c r="C40" s="663">
        <v>61.1</v>
      </c>
      <c r="D40" s="661">
        <v>52.1</v>
      </c>
      <c r="E40" s="663">
        <v>73.599999999999994</v>
      </c>
      <c r="F40" s="662">
        <v>44.1</v>
      </c>
      <c r="G40" s="663">
        <v>71.2</v>
      </c>
    </row>
    <row r="41" spans="1:7">
      <c r="A41" s="204" t="s">
        <v>218</v>
      </c>
      <c r="B41" s="661">
        <v>22.3</v>
      </c>
      <c r="C41" s="663">
        <v>29.6</v>
      </c>
      <c r="D41" s="661">
        <v>28.8</v>
      </c>
      <c r="E41" s="663">
        <v>36.6</v>
      </c>
      <c r="F41" s="662">
        <v>26.9</v>
      </c>
      <c r="G41" s="663">
        <v>34</v>
      </c>
    </row>
    <row r="42" spans="1:7">
      <c r="A42" s="204" t="s">
        <v>677</v>
      </c>
      <c r="B42" s="661">
        <v>75.2</v>
      </c>
      <c r="C42" s="663">
        <v>100.1</v>
      </c>
      <c r="D42" s="661">
        <v>91.1</v>
      </c>
      <c r="E42" s="663">
        <v>119.4</v>
      </c>
      <c r="F42" s="662">
        <v>87.7</v>
      </c>
      <c r="G42" s="663">
        <v>112.3</v>
      </c>
    </row>
    <row r="43" spans="1:7">
      <c r="A43" s="204" t="s">
        <v>678</v>
      </c>
      <c r="B43" s="661">
        <v>24.2</v>
      </c>
      <c r="C43" s="663">
        <v>44.2</v>
      </c>
      <c r="D43" s="661">
        <v>30.5</v>
      </c>
      <c r="E43" s="663">
        <v>53.7</v>
      </c>
      <c r="F43" s="662">
        <v>27.9</v>
      </c>
      <c r="G43" s="663">
        <v>49.7</v>
      </c>
    </row>
    <row r="44" spans="1:7">
      <c r="A44" s="204" t="s">
        <v>679</v>
      </c>
      <c r="B44" s="661">
        <v>42.6</v>
      </c>
      <c r="C44" s="663">
        <v>79.7</v>
      </c>
      <c r="D44" s="661">
        <v>55</v>
      </c>
      <c r="E44" s="663">
        <v>97.5</v>
      </c>
      <c r="F44" s="662">
        <v>51</v>
      </c>
      <c r="G44" s="663">
        <v>91.1</v>
      </c>
    </row>
    <row r="45" spans="1:7">
      <c r="A45" s="204" t="s">
        <v>680</v>
      </c>
      <c r="B45" s="661">
        <v>20.399999999999999</v>
      </c>
      <c r="C45" s="663">
        <v>25.3</v>
      </c>
      <c r="D45" s="661">
        <v>24.4</v>
      </c>
      <c r="E45" s="663">
        <v>28.9</v>
      </c>
      <c r="F45" s="662">
        <v>22.7</v>
      </c>
      <c r="G45" s="663">
        <v>27</v>
      </c>
    </row>
    <row r="46" spans="1:7">
      <c r="A46" s="204" t="s">
        <v>681</v>
      </c>
      <c r="B46" s="661">
        <v>68.2</v>
      </c>
      <c r="C46" s="663">
        <v>57.4</v>
      </c>
      <c r="D46" s="661">
        <v>91.3</v>
      </c>
      <c r="E46" s="663">
        <v>73.8</v>
      </c>
      <c r="F46" s="662">
        <v>86.1</v>
      </c>
      <c r="G46" s="663">
        <v>70.2</v>
      </c>
    </row>
    <row r="47" spans="1:7">
      <c r="A47" s="204" t="s">
        <v>682</v>
      </c>
      <c r="B47" s="661">
        <v>19.3</v>
      </c>
      <c r="C47" s="663">
        <v>23.8</v>
      </c>
      <c r="D47" s="661">
        <v>22.6</v>
      </c>
      <c r="E47" s="663">
        <v>26.8</v>
      </c>
      <c r="F47" s="662">
        <v>21.1</v>
      </c>
      <c r="G47" s="663">
        <v>24.9</v>
      </c>
    </row>
    <row r="48" spans="1:7">
      <c r="A48" s="205" t="s">
        <v>217</v>
      </c>
      <c r="B48" s="664">
        <v>39.299999999999997</v>
      </c>
      <c r="C48" s="666">
        <v>38.700000000000003</v>
      </c>
      <c r="D48" s="664">
        <v>52</v>
      </c>
      <c r="E48" s="666">
        <v>47.9</v>
      </c>
      <c r="F48" s="665">
        <v>53.9</v>
      </c>
      <c r="G48" s="666">
        <v>47.7</v>
      </c>
    </row>
    <row r="49" spans="1:7">
      <c r="A49" s="1169" t="s">
        <v>222</v>
      </c>
      <c r="B49" s="1170"/>
      <c r="C49" s="1170"/>
      <c r="D49" s="1170"/>
      <c r="E49" s="1170"/>
      <c r="F49" s="1170"/>
      <c r="G49" s="1171"/>
    </row>
    <row r="50" spans="1:7">
      <c r="A50" s="1172"/>
      <c r="B50" s="1173"/>
      <c r="C50" s="1173"/>
      <c r="D50" s="1173"/>
      <c r="E50" s="1173"/>
      <c r="F50" s="1173"/>
      <c r="G50" s="1174"/>
    </row>
    <row r="51" spans="1:7">
      <c r="A51" s="200" t="s">
        <v>221</v>
      </c>
      <c r="B51" s="658">
        <v>67.5</v>
      </c>
      <c r="C51" s="660">
        <v>76.400000000000006</v>
      </c>
      <c r="D51" s="659">
        <v>156.6</v>
      </c>
      <c r="E51" s="659">
        <v>194.4</v>
      </c>
      <c r="F51" s="658">
        <v>253.4</v>
      </c>
      <c r="G51" s="660">
        <v>289.39999999999998</v>
      </c>
    </row>
    <row r="52" spans="1:7">
      <c r="A52" s="204" t="s">
        <v>220</v>
      </c>
      <c r="B52" s="661">
        <v>94.7</v>
      </c>
      <c r="C52" s="663">
        <v>101.2</v>
      </c>
      <c r="D52" s="662">
        <v>136.4</v>
      </c>
      <c r="E52" s="662">
        <v>149.6</v>
      </c>
      <c r="F52" s="661">
        <v>154.69999999999999</v>
      </c>
      <c r="G52" s="663">
        <v>156.6</v>
      </c>
    </row>
    <row r="53" spans="1:7">
      <c r="A53" s="204" t="s">
        <v>675</v>
      </c>
      <c r="B53" s="661">
        <v>76.599999999999994</v>
      </c>
      <c r="C53" s="663">
        <v>70.599999999999994</v>
      </c>
      <c r="D53" s="662">
        <v>108.9</v>
      </c>
      <c r="E53" s="662">
        <v>102.3</v>
      </c>
      <c r="F53" s="661">
        <v>117.1</v>
      </c>
      <c r="G53" s="663">
        <v>102.5</v>
      </c>
    </row>
    <row r="54" spans="1:7">
      <c r="A54" s="204" t="s">
        <v>676</v>
      </c>
      <c r="B54" s="661">
        <v>175.7</v>
      </c>
      <c r="C54" s="663">
        <v>135.69999999999999</v>
      </c>
      <c r="D54" s="662">
        <v>275.10000000000002</v>
      </c>
      <c r="E54" s="662">
        <v>236.5</v>
      </c>
      <c r="F54" s="661">
        <v>337.4</v>
      </c>
      <c r="G54" s="663">
        <v>279.3</v>
      </c>
    </row>
    <row r="55" spans="1:7">
      <c r="A55" s="204" t="s">
        <v>219</v>
      </c>
      <c r="B55" s="661">
        <v>116.8</v>
      </c>
      <c r="C55" s="663">
        <v>76.099999999999994</v>
      </c>
      <c r="D55" s="662">
        <v>412.9</v>
      </c>
      <c r="E55" s="662">
        <v>265.5</v>
      </c>
      <c r="F55" s="661">
        <v>232.4</v>
      </c>
      <c r="G55" s="663">
        <v>165.8</v>
      </c>
    </row>
    <row r="56" spans="1:7">
      <c r="A56" s="204" t="s">
        <v>218</v>
      </c>
      <c r="B56" s="661">
        <v>69.3</v>
      </c>
      <c r="C56" s="663">
        <v>49.1</v>
      </c>
      <c r="D56" s="662">
        <v>149.80000000000001</v>
      </c>
      <c r="E56" s="662">
        <v>115.7</v>
      </c>
      <c r="F56" s="661">
        <v>143.1</v>
      </c>
      <c r="G56" s="663">
        <v>112.6</v>
      </c>
    </row>
    <row r="57" spans="1:7">
      <c r="A57" s="204" t="s">
        <v>677</v>
      </c>
      <c r="B57" s="661">
        <v>72</v>
      </c>
      <c r="C57" s="663">
        <v>73.5</v>
      </c>
      <c r="D57" s="662">
        <v>170.1</v>
      </c>
      <c r="E57" s="662">
        <v>201.8</v>
      </c>
      <c r="F57" s="661">
        <v>143.5</v>
      </c>
      <c r="G57" s="663">
        <v>158.4</v>
      </c>
    </row>
    <row r="58" spans="1:7">
      <c r="A58" s="204" t="s">
        <v>678</v>
      </c>
      <c r="B58" s="661">
        <v>48.9</v>
      </c>
      <c r="C58" s="663">
        <v>39.700000000000003</v>
      </c>
      <c r="D58" s="662">
        <v>136.1</v>
      </c>
      <c r="E58" s="662">
        <v>117.7</v>
      </c>
      <c r="F58" s="661">
        <v>151</v>
      </c>
      <c r="G58" s="663">
        <v>132.19999999999999</v>
      </c>
    </row>
    <row r="59" spans="1:7">
      <c r="A59" s="204" t="s">
        <v>679</v>
      </c>
      <c r="B59" s="661">
        <v>68.400000000000006</v>
      </c>
      <c r="C59" s="663">
        <v>56.5</v>
      </c>
      <c r="D59" s="662">
        <v>214.5</v>
      </c>
      <c r="E59" s="662">
        <v>225.6</v>
      </c>
      <c r="F59" s="661">
        <v>158.1</v>
      </c>
      <c r="G59" s="663">
        <v>161.6</v>
      </c>
    </row>
    <row r="60" spans="1:7">
      <c r="A60" s="204" t="s">
        <v>680</v>
      </c>
      <c r="B60" s="661">
        <v>40.9</v>
      </c>
      <c r="C60" s="663">
        <v>28.4</v>
      </c>
      <c r="D60" s="662">
        <v>90.1</v>
      </c>
      <c r="E60" s="662">
        <v>72.3</v>
      </c>
      <c r="F60" s="661">
        <v>91.4</v>
      </c>
      <c r="G60" s="663">
        <v>68.400000000000006</v>
      </c>
    </row>
    <row r="61" spans="1:7">
      <c r="A61" s="204" t="s">
        <v>681</v>
      </c>
      <c r="B61" s="661">
        <v>112</v>
      </c>
      <c r="C61" s="663">
        <v>80.400000000000006</v>
      </c>
      <c r="D61" s="662">
        <v>238.6</v>
      </c>
      <c r="E61" s="662">
        <v>204.1</v>
      </c>
      <c r="F61" s="661">
        <v>234.2</v>
      </c>
      <c r="G61" s="663">
        <v>207.2</v>
      </c>
    </row>
    <row r="62" spans="1:7">
      <c r="A62" s="204" t="s">
        <v>682</v>
      </c>
      <c r="B62" s="661">
        <v>217.5</v>
      </c>
      <c r="C62" s="663">
        <v>125.4</v>
      </c>
      <c r="D62" s="662">
        <v>569.29999999999995</v>
      </c>
      <c r="E62" s="662">
        <v>354.9</v>
      </c>
      <c r="F62" s="661">
        <v>258.2</v>
      </c>
      <c r="G62" s="663">
        <v>155.4</v>
      </c>
    </row>
    <row r="63" spans="1:7">
      <c r="A63" s="205" t="s">
        <v>217</v>
      </c>
      <c r="B63" s="664">
        <v>83</v>
      </c>
      <c r="C63" s="666">
        <v>76.7</v>
      </c>
      <c r="D63" s="665">
        <v>159</v>
      </c>
      <c r="E63" s="665">
        <v>155</v>
      </c>
      <c r="F63" s="664">
        <v>168.3</v>
      </c>
      <c r="G63" s="666">
        <v>154.6</v>
      </c>
    </row>
    <row r="65" spans="1:7" s="66" customFormat="1" ht="30" customHeight="1">
      <c r="A65" s="1162" t="s">
        <v>713</v>
      </c>
      <c r="B65" s="1162"/>
      <c r="C65" s="1162"/>
      <c r="D65" s="1162"/>
      <c r="E65" s="1162"/>
      <c r="F65" s="1162"/>
      <c r="G65" s="1162"/>
    </row>
  </sheetData>
  <mergeCells count="9">
    <mergeCell ref="A3:A4"/>
    <mergeCell ref="B3:C3"/>
    <mergeCell ref="D3:E3"/>
    <mergeCell ref="F3:G3"/>
    <mergeCell ref="A65:G65"/>
    <mergeCell ref="A19:G20"/>
    <mergeCell ref="A34:G35"/>
    <mergeCell ref="A49:G50"/>
    <mergeCell ref="A5:G5"/>
  </mergeCells>
  <pageMargins left="0.70866141732283472" right="0.70866141732283472" top="0.74803149606299213" bottom="0.74803149606299213" header="0.31496062992125984" footer="0.31496062992125984"/>
  <pageSetup scale="72" orientation="portrait" horizontalDpi="0" verticalDpi="0" r:id="rId1"/>
  <colBreaks count="1" manualBreakCount="1">
    <brk id="7" max="64" man="1"/>
  </colBreaks>
</worksheet>
</file>

<file path=xl/worksheets/sheet13.xml><?xml version="1.0" encoding="utf-8"?>
<worksheet xmlns="http://schemas.openxmlformats.org/spreadsheetml/2006/main" xmlns:r="http://schemas.openxmlformats.org/officeDocument/2006/relationships">
  <dimension ref="A1:I23"/>
  <sheetViews>
    <sheetView view="pageBreakPreview" zoomScale="60" zoomScaleNormal="100" workbookViewId="0"/>
  </sheetViews>
  <sheetFormatPr defaultRowHeight="15"/>
  <cols>
    <col min="1" max="1" width="32.5703125" customWidth="1"/>
    <col min="2" max="7" width="12.7109375" customWidth="1"/>
  </cols>
  <sheetData>
    <row r="1" spans="1:7" ht="15.75">
      <c r="A1" s="536" t="s">
        <v>67</v>
      </c>
      <c r="B1" s="17"/>
      <c r="C1" s="17"/>
      <c r="D1" s="17"/>
      <c r="E1" s="17"/>
      <c r="F1" s="17"/>
      <c r="G1" s="17"/>
    </row>
    <row r="2" spans="1:7">
      <c r="A2" s="17"/>
      <c r="B2" s="17"/>
      <c r="C2" s="17"/>
      <c r="D2" s="17"/>
      <c r="E2" s="17"/>
      <c r="F2" s="17"/>
      <c r="G2" s="17"/>
    </row>
    <row r="3" spans="1:7">
      <c r="A3" s="1158"/>
      <c r="B3" s="1175" t="s">
        <v>624</v>
      </c>
      <c r="C3" s="1175"/>
      <c r="D3" s="1175" t="s">
        <v>625</v>
      </c>
      <c r="E3" s="1175"/>
      <c r="F3" s="1175" t="s">
        <v>626</v>
      </c>
      <c r="G3" s="1175"/>
    </row>
    <row r="4" spans="1:7" ht="30" customHeight="1">
      <c r="A4" s="1159"/>
      <c r="B4" s="1009" t="s">
        <v>154</v>
      </c>
      <c r="C4" s="1009" t="s">
        <v>143</v>
      </c>
      <c r="D4" s="1009" t="s">
        <v>154</v>
      </c>
      <c r="E4" s="1009" t="s">
        <v>143</v>
      </c>
      <c r="F4" s="1009" t="s">
        <v>154</v>
      </c>
      <c r="G4" s="1009" t="s">
        <v>143</v>
      </c>
    </row>
    <row r="5" spans="1:7" ht="15" customHeight="1">
      <c r="A5" s="1039" t="s">
        <v>221</v>
      </c>
      <c r="B5" s="167">
        <v>3.4</v>
      </c>
      <c r="C5" s="168">
        <v>4</v>
      </c>
      <c r="D5" s="168">
        <v>2.9</v>
      </c>
      <c r="E5" s="168">
        <v>1.7</v>
      </c>
      <c r="F5" s="168">
        <v>3.2</v>
      </c>
      <c r="G5" s="169">
        <v>3.1</v>
      </c>
    </row>
    <row r="6" spans="1:7" ht="15" customHeight="1">
      <c r="A6" s="219" t="s">
        <v>220</v>
      </c>
      <c r="B6" s="124">
        <v>2.1</v>
      </c>
      <c r="C6" s="30">
        <v>3</v>
      </c>
      <c r="D6" s="30">
        <v>-3.9</v>
      </c>
      <c r="E6" s="30">
        <v>-5.3</v>
      </c>
      <c r="F6" s="30">
        <v>-0.3</v>
      </c>
      <c r="G6" s="125">
        <v>-0.3</v>
      </c>
    </row>
    <row r="7" spans="1:7" ht="15" customHeight="1">
      <c r="A7" s="219" t="s">
        <v>675</v>
      </c>
      <c r="B7" s="124">
        <v>4.8</v>
      </c>
      <c r="C7" s="30">
        <v>3.3</v>
      </c>
      <c r="D7" s="30">
        <v>-7.9</v>
      </c>
      <c r="E7" s="30">
        <v>-3.9</v>
      </c>
      <c r="F7" s="30">
        <v>-0.2</v>
      </c>
      <c r="G7" s="125">
        <v>0.7</v>
      </c>
    </row>
    <row r="8" spans="1:7" ht="15" customHeight="1">
      <c r="A8" s="219" t="s">
        <v>676</v>
      </c>
      <c r="B8" s="124">
        <v>0.4</v>
      </c>
      <c r="C8" s="30">
        <v>4.5999999999999996</v>
      </c>
      <c r="D8" s="30">
        <v>-1.4</v>
      </c>
      <c r="E8" s="30">
        <v>-2.8</v>
      </c>
      <c r="F8" s="30">
        <v>-0.3</v>
      </c>
      <c r="G8" s="125">
        <v>2</v>
      </c>
    </row>
    <row r="9" spans="1:7" ht="15" customHeight="1">
      <c r="A9" s="219" t="s">
        <v>219</v>
      </c>
      <c r="B9" s="124">
        <v>0.3</v>
      </c>
      <c r="C9" s="30">
        <v>3.7</v>
      </c>
      <c r="D9" s="30">
        <v>-0.7</v>
      </c>
      <c r="E9" s="30">
        <v>1.7</v>
      </c>
      <c r="F9" s="30">
        <v>-0.1</v>
      </c>
      <c r="G9" s="125">
        <v>2.9</v>
      </c>
    </row>
    <row r="10" spans="1:7" ht="15" customHeight="1">
      <c r="A10" s="219" t="s">
        <v>218</v>
      </c>
      <c r="B10" s="124">
        <v>3.2</v>
      </c>
      <c r="C10" s="30">
        <v>4</v>
      </c>
      <c r="D10" s="30">
        <v>0.9</v>
      </c>
      <c r="E10" s="30">
        <v>4.4000000000000004</v>
      </c>
      <c r="F10" s="30">
        <v>2.2999999999999998</v>
      </c>
      <c r="G10" s="125">
        <v>4.0999999999999996</v>
      </c>
    </row>
    <row r="11" spans="1:7" ht="15" customHeight="1">
      <c r="A11" s="219" t="s">
        <v>677</v>
      </c>
      <c r="B11" s="124">
        <v>2</v>
      </c>
      <c r="C11" s="30">
        <v>-1.3</v>
      </c>
      <c r="D11" s="30">
        <v>1.1000000000000001</v>
      </c>
      <c r="E11" s="30">
        <v>3.2</v>
      </c>
      <c r="F11" s="30">
        <v>1.7</v>
      </c>
      <c r="G11" s="125">
        <v>0.2</v>
      </c>
    </row>
    <row r="12" spans="1:7" ht="15" customHeight="1">
      <c r="A12" s="219" t="s">
        <v>678</v>
      </c>
      <c r="B12" s="124">
        <v>1.4</v>
      </c>
      <c r="C12" s="30">
        <v>3</v>
      </c>
      <c r="D12" s="30">
        <v>0.1</v>
      </c>
      <c r="E12" s="30">
        <v>0.5</v>
      </c>
      <c r="F12" s="30">
        <v>0.9</v>
      </c>
      <c r="G12" s="125">
        <v>2.1</v>
      </c>
    </row>
    <row r="13" spans="1:7" ht="15" customHeight="1">
      <c r="A13" s="219" t="s">
        <v>679</v>
      </c>
      <c r="B13" s="124">
        <v>4.7</v>
      </c>
      <c r="C13" s="30">
        <v>2.8</v>
      </c>
      <c r="D13" s="30">
        <v>4</v>
      </c>
      <c r="E13" s="30">
        <v>2.6</v>
      </c>
      <c r="F13" s="30">
        <v>4.4000000000000004</v>
      </c>
      <c r="G13" s="125">
        <v>2.8</v>
      </c>
    </row>
    <row r="14" spans="1:7" ht="15" customHeight="1">
      <c r="A14" s="219" t="s">
        <v>680</v>
      </c>
      <c r="B14" s="124">
        <v>1.2</v>
      </c>
      <c r="C14" s="30">
        <v>1.4</v>
      </c>
      <c r="D14" s="30">
        <v>0.1</v>
      </c>
      <c r="E14" s="30">
        <v>1.8</v>
      </c>
      <c r="F14" s="30">
        <v>0.8</v>
      </c>
      <c r="G14" s="125">
        <v>1.5</v>
      </c>
    </row>
    <row r="15" spans="1:7" ht="15" customHeight="1">
      <c r="A15" s="219" t="s">
        <v>681</v>
      </c>
      <c r="B15" s="124">
        <v>1.7</v>
      </c>
      <c r="C15" s="30">
        <v>0.2</v>
      </c>
      <c r="D15" s="30">
        <v>-0.6</v>
      </c>
      <c r="E15" s="30">
        <v>2.9</v>
      </c>
      <c r="F15" s="30">
        <v>0.8</v>
      </c>
      <c r="G15" s="125">
        <v>1.1000000000000001</v>
      </c>
    </row>
    <row r="16" spans="1:7" ht="15" customHeight="1">
      <c r="A16" s="219" t="s">
        <v>682</v>
      </c>
      <c r="B16" s="124">
        <v>3</v>
      </c>
      <c r="C16" s="30">
        <v>2.1</v>
      </c>
      <c r="D16" s="30">
        <v>-3.4</v>
      </c>
      <c r="E16" s="30">
        <v>-1.8</v>
      </c>
      <c r="F16" s="30">
        <v>0.5</v>
      </c>
      <c r="G16" s="125">
        <v>0.7</v>
      </c>
    </row>
    <row r="17" spans="1:9" ht="15" customHeight="1">
      <c r="A17" s="220" t="s">
        <v>217</v>
      </c>
      <c r="B17" s="126">
        <v>1.2</v>
      </c>
      <c r="C17" s="127">
        <v>1.8</v>
      </c>
      <c r="D17" s="127">
        <v>0.8</v>
      </c>
      <c r="E17" s="127">
        <v>2.2000000000000002</v>
      </c>
      <c r="F17" s="127">
        <v>1</v>
      </c>
      <c r="G17" s="213">
        <v>2</v>
      </c>
    </row>
    <row r="18" spans="1:9" ht="15" customHeight="1"/>
    <row r="19" spans="1:9" ht="30" customHeight="1">
      <c r="A19" s="1162" t="s">
        <v>714</v>
      </c>
      <c r="B19" s="1162"/>
      <c r="C19" s="1162"/>
      <c r="D19" s="1162"/>
      <c r="E19" s="1162"/>
      <c r="F19" s="1162"/>
      <c r="G19" s="1162"/>
      <c r="H19" s="1162"/>
      <c r="I19" s="1162"/>
    </row>
    <row r="20" spans="1:9" ht="15" customHeight="1"/>
    <row r="21" spans="1:9" ht="15" customHeight="1"/>
    <row r="22" spans="1:9" ht="15" customHeight="1"/>
    <row r="23" spans="1:9" ht="15" customHeight="1"/>
  </sheetData>
  <mergeCells count="5">
    <mergeCell ref="A3:A4"/>
    <mergeCell ref="B3:C3"/>
    <mergeCell ref="D3:E3"/>
    <mergeCell ref="F3:G3"/>
    <mergeCell ref="A19:I19"/>
  </mergeCells>
  <pageMargins left="0.70866141732283472" right="0.70866141732283472" top="0.74803149606299213" bottom="0.74803149606299213" header="0.31496062992125984" footer="0.31496062992125984"/>
  <pageSetup scale="96" orientation="landscape" horizontalDpi="0" verticalDpi="0" r:id="rId1"/>
</worksheet>
</file>

<file path=xl/worksheets/sheet14.xml><?xml version="1.0" encoding="utf-8"?>
<worksheet xmlns="http://schemas.openxmlformats.org/spreadsheetml/2006/main" xmlns:r="http://schemas.openxmlformats.org/officeDocument/2006/relationships">
  <dimension ref="A1:I40"/>
  <sheetViews>
    <sheetView zoomScaleNormal="100" workbookViewId="0"/>
  </sheetViews>
  <sheetFormatPr defaultRowHeight="12.75"/>
  <cols>
    <col min="1" max="1" width="36.28515625" style="17" customWidth="1"/>
    <col min="2" max="9" width="12.7109375" style="17" customWidth="1"/>
    <col min="10" max="16384" width="9.140625" style="17"/>
  </cols>
  <sheetData>
    <row r="1" spans="1:9" ht="15.75">
      <c r="A1" s="536" t="s">
        <v>66</v>
      </c>
    </row>
    <row r="2" spans="1:9" ht="15.75">
      <c r="A2" s="23"/>
    </row>
    <row r="3" spans="1:9" ht="12.75" customHeight="1">
      <c r="A3" s="1159"/>
      <c r="B3" s="1178" t="s">
        <v>226</v>
      </c>
      <c r="C3" s="1178"/>
      <c r="D3" s="1178"/>
      <c r="E3" s="1178"/>
      <c r="F3" s="1179" t="s">
        <v>225</v>
      </c>
      <c r="G3" s="1179"/>
      <c r="H3" s="1179"/>
      <c r="I3" s="1180"/>
    </row>
    <row r="4" spans="1:9">
      <c r="A4" s="1176"/>
      <c r="B4" s="1175" t="s">
        <v>624</v>
      </c>
      <c r="C4" s="1175"/>
      <c r="D4" s="1175" t="s">
        <v>83</v>
      </c>
      <c r="E4" s="1175"/>
      <c r="F4" s="1176" t="s">
        <v>624</v>
      </c>
      <c r="G4" s="1175"/>
      <c r="H4" s="1175" t="s">
        <v>83</v>
      </c>
      <c r="I4" s="1175"/>
    </row>
    <row r="5" spans="1:9">
      <c r="A5" s="1176"/>
      <c r="B5" s="408" t="s">
        <v>154</v>
      </c>
      <c r="C5" s="586" t="s">
        <v>143</v>
      </c>
      <c r="D5" s="586" t="s">
        <v>154</v>
      </c>
      <c r="E5" s="586" t="s">
        <v>143</v>
      </c>
      <c r="F5" s="586" t="s">
        <v>154</v>
      </c>
      <c r="G5" s="586" t="s">
        <v>143</v>
      </c>
      <c r="H5" s="586" t="s">
        <v>154</v>
      </c>
      <c r="I5" s="409" t="s">
        <v>143</v>
      </c>
    </row>
    <row r="6" spans="1:9" ht="15" customHeight="1">
      <c r="A6" s="218" t="s">
        <v>221</v>
      </c>
      <c r="B6" s="167">
        <v>3.5</v>
      </c>
      <c r="C6" s="168">
        <v>3.4</v>
      </c>
      <c r="D6" s="167">
        <v>1.7</v>
      </c>
      <c r="E6" s="169">
        <v>0.7</v>
      </c>
      <c r="F6" s="167">
        <v>3.1</v>
      </c>
      <c r="G6" s="169">
        <v>3.2</v>
      </c>
      <c r="H6" s="168">
        <v>1.5</v>
      </c>
      <c r="I6" s="169">
        <v>1</v>
      </c>
    </row>
    <row r="7" spans="1:9">
      <c r="A7" s="219" t="s">
        <v>220</v>
      </c>
      <c r="B7" s="124">
        <v>0.7</v>
      </c>
      <c r="C7" s="30">
        <v>2.6</v>
      </c>
      <c r="D7" s="124">
        <v>-5.3</v>
      </c>
      <c r="E7" s="125">
        <v>-4.8</v>
      </c>
      <c r="F7" s="124">
        <v>0.7</v>
      </c>
      <c r="G7" s="125">
        <v>2.2000000000000002</v>
      </c>
      <c r="H7" s="30">
        <v>-4.5</v>
      </c>
      <c r="I7" s="125">
        <v>-4.0999999999999996</v>
      </c>
    </row>
    <row r="8" spans="1:9">
      <c r="A8" s="219" t="s">
        <v>675</v>
      </c>
      <c r="B8" s="124">
        <v>0.4</v>
      </c>
      <c r="C8" s="30">
        <v>1.4</v>
      </c>
      <c r="D8" s="124">
        <v>-6.6</v>
      </c>
      <c r="E8" s="125">
        <v>-5.8</v>
      </c>
      <c r="F8" s="124">
        <v>0.4</v>
      </c>
      <c r="G8" s="125">
        <v>0.9</v>
      </c>
      <c r="H8" s="30">
        <v>-6</v>
      </c>
      <c r="I8" s="125">
        <v>-5</v>
      </c>
    </row>
    <row r="9" spans="1:9">
      <c r="A9" s="219" t="s">
        <v>676</v>
      </c>
      <c r="B9" s="124">
        <v>1.1000000000000001</v>
      </c>
      <c r="C9" s="30">
        <v>4.5</v>
      </c>
      <c r="D9" s="124">
        <v>-1.8</v>
      </c>
      <c r="E9" s="125">
        <v>-2.7</v>
      </c>
      <c r="F9" s="124">
        <v>0.7</v>
      </c>
      <c r="G9" s="125">
        <v>4.2</v>
      </c>
      <c r="H9" s="30">
        <v>-0.9</v>
      </c>
      <c r="I9" s="125">
        <v>-2</v>
      </c>
    </row>
    <row r="10" spans="1:9">
      <c r="A10" s="219" t="s">
        <v>219</v>
      </c>
      <c r="B10" s="124">
        <v>1.2</v>
      </c>
      <c r="C10" s="30">
        <v>2.7</v>
      </c>
      <c r="D10" s="124">
        <v>0.7</v>
      </c>
      <c r="E10" s="125">
        <v>-0.3</v>
      </c>
      <c r="F10" s="124">
        <v>0.5</v>
      </c>
      <c r="G10" s="125">
        <v>2</v>
      </c>
      <c r="H10" s="30">
        <v>0.8</v>
      </c>
      <c r="I10" s="125">
        <v>0.2</v>
      </c>
    </row>
    <row r="11" spans="1:9">
      <c r="A11" s="219" t="s">
        <v>218</v>
      </c>
      <c r="B11" s="124">
        <v>2.9</v>
      </c>
      <c r="C11" s="30">
        <v>3</v>
      </c>
      <c r="D11" s="124">
        <v>1.1000000000000001</v>
      </c>
      <c r="E11" s="125">
        <v>4.4000000000000004</v>
      </c>
      <c r="F11" s="124">
        <v>2.9</v>
      </c>
      <c r="G11" s="125">
        <v>3.2</v>
      </c>
      <c r="H11" s="30">
        <v>0.8</v>
      </c>
      <c r="I11" s="125">
        <v>4</v>
      </c>
    </row>
    <row r="12" spans="1:9">
      <c r="A12" s="219" t="s">
        <v>677</v>
      </c>
      <c r="B12" s="124">
        <v>1.4</v>
      </c>
      <c r="C12" s="30">
        <v>-1.3</v>
      </c>
      <c r="D12" s="124">
        <v>2.2999999999999998</v>
      </c>
      <c r="E12" s="125">
        <v>2.7</v>
      </c>
      <c r="F12" s="124">
        <v>1.5</v>
      </c>
      <c r="G12" s="125">
        <v>-1.3</v>
      </c>
      <c r="H12" s="30">
        <v>2</v>
      </c>
      <c r="I12" s="125">
        <v>2.5</v>
      </c>
    </row>
    <row r="13" spans="1:9" ht="15" customHeight="1">
      <c r="A13" s="219" t="s">
        <v>678</v>
      </c>
      <c r="B13" s="124">
        <v>0.9</v>
      </c>
      <c r="C13" s="30">
        <v>2.8</v>
      </c>
      <c r="D13" s="124">
        <v>0.8</v>
      </c>
      <c r="E13" s="125">
        <v>0</v>
      </c>
      <c r="F13" s="124">
        <v>1</v>
      </c>
      <c r="G13" s="125">
        <v>3</v>
      </c>
      <c r="H13" s="30">
        <v>1</v>
      </c>
      <c r="I13" s="125">
        <v>-0.1</v>
      </c>
    </row>
    <row r="14" spans="1:9">
      <c r="A14" s="219" t="s">
        <v>679</v>
      </c>
      <c r="B14" s="124">
        <v>4.2</v>
      </c>
      <c r="C14" s="30">
        <v>3.1</v>
      </c>
      <c r="D14" s="124">
        <v>4.2</v>
      </c>
      <c r="E14" s="125">
        <v>2.5</v>
      </c>
      <c r="F14" s="124">
        <v>4.2</v>
      </c>
      <c r="G14" s="125">
        <v>3</v>
      </c>
      <c r="H14" s="30">
        <v>3.4</v>
      </c>
      <c r="I14" s="125">
        <v>2.1</v>
      </c>
    </row>
    <row r="15" spans="1:9">
      <c r="A15" s="219" t="s">
        <v>680</v>
      </c>
      <c r="B15" s="124">
        <v>1.7</v>
      </c>
      <c r="C15" s="30">
        <v>1.1000000000000001</v>
      </c>
      <c r="D15" s="124">
        <v>0.8</v>
      </c>
      <c r="E15" s="125">
        <v>1.8</v>
      </c>
      <c r="F15" s="124">
        <v>1.7</v>
      </c>
      <c r="G15" s="125">
        <v>1.2</v>
      </c>
      <c r="H15" s="30">
        <v>0.6</v>
      </c>
      <c r="I15" s="125">
        <v>1.5</v>
      </c>
    </row>
    <row r="16" spans="1:9" ht="15" customHeight="1">
      <c r="A16" s="219" t="s">
        <v>681</v>
      </c>
      <c r="B16" s="124">
        <v>0.9</v>
      </c>
      <c r="C16" s="30">
        <v>-0.1</v>
      </c>
      <c r="D16" s="124">
        <v>1.1000000000000001</v>
      </c>
      <c r="E16" s="125">
        <v>2.4</v>
      </c>
      <c r="F16" s="124">
        <v>0.9</v>
      </c>
      <c r="G16" s="125">
        <v>-0.3</v>
      </c>
      <c r="H16" s="30">
        <v>0.4</v>
      </c>
      <c r="I16" s="125">
        <v>2</v>
      </c>
    </row>
    <row r="17" spans="1:9" ht="15" customHeight="1">
      <c r="A17" s="219" t="s">
        <v>682</v>
      </c>
      <c r="B17" s="124">
        <v>3.6</v>
      </c>
      <c r="C17" s="30">
        <v>1.5</v>
      </c>
      <c r="D17" s="124">
        <v>-4.7</v>
      </c>
      <c r="E17" s="125">
        <v>-5.0999999999999996</v>
      </c>
      <c r="F17" s="124">
        <v>3.5</v>
      </c>
      <c r="G17" s="125">
        <v>1.1000000000000001</v>
      </c>
      <c r="H17" s="30">
        <v>-4.2</v>
      </c>
      <c r="I17" s="125">
        <v>-3.6</v>
      </c>
    </row>
    <row r="18" spans="1:9">
      <c r="A18" s="220" t="s">
        <v>217</v>
      </c>
      <c r="B18" s="126">
        <v>1</v>
      </c>
      <c r="C18" s="127">
        <v>1.2</v>
      </c>
      <c r="D18" s="126">
        <v>0.4</v>
      </c>
      <c r="E18" s="213">
        <v>2</v>
      </c>
      <c r="F18" s="126">
        <v>1.1000000000000001</v>
      </c>
      <c r="G18" s="213">
        <v>1.3</v>
      </c>
      <c r="H18" s="127">
        <v>0.6</v>
      </c>
      <c r="I18" s="213">
        <v>1.9</v>
      </c>
    </row>
    <row r="20" spans="1:9" s="601" customFormat="1" ht="12.75" customHeight="1">
      <c r="A20" s="59" t="s">
        <v>715</v>
      </c>
      <c r="B20" s="59"/>
      <c r="C20" s="59"/>
      <c r="D20" s="59"/>
      <c r="E20" s="59"/>
      <c r="F20" s="59"/>
      <c r="G20" s="59"/>
    </row>
    <row r="21" spans="1:9" s="601" customFormat="1"/>
    <row r="22" spans="1:9" ht="15.75">
      <c r="A22" s="536" t="s">
        <v>684</v>
      </c>
    </row>
    <row r="23" spans="1:9" ht="15.75">
      <c r="A23" s="23"/>
    </row>
    <row r="24" spans="1:9" ht="45" customHeight="1">
      <c r="A24" s="1159"/>
      <c r="B24" s="1177" t="s">
        <v>227</v>
      </c>
      <c r="C24" s="1177"/>
      <c r="D24" s="1177" t="s">
        <v>226</v>
      </c>
      <c r="E24" s="1177"/>
      <c r="F24" s="1161" t="s">
        <v>225</v>
      </c>
      <c r="G24" s="1177"/>
    </row>
    <row r="25" spans="1:9">
      <c r="A25" s="1176"/>
      <c r="B25" s="400">
        <v>2002</v>
      </c>
      <c r="C25" s="401">
        <v>2007</v>
      </c>
      <c r="D25" s="400">
        <v>2002</v>
      </c>
      <c r="E25" s="401">
        <v>2007</v>
      </c>
      <c r="F25" s="400">
        <v>2002</v>
      </c>
      <c r="G25" s="401">
        <v>2007</v>
      </c>
    </row>
    <row r="26" spans="1:9" ht="15" customHeight="1">
      <c r="A26" s="223" t="s">
        <v>221</v>
      </c>
      <c r="B26" s="167">
        <v>115.4</v>
      </c>
      <c r="C26" s="169">
        <v>120.2</v>
      </c>
      <c r="D26" s="167">
        <v>82.8</v>
      </c>
      <c r="E26" s="169">
        <v>86.2</v>
      </c>
      <c r="F26" s="168">
        <v>67.7</v>
      </c>
      <c r="G26" s="169">
        <v>67.599999999999994</v>
      </c>
    </row>
    <row r="27" spans="1:9">
      <c r="A27" s="204" t="s">
        <v>220</v>
      </c>
      <c r="B27" s="124">
        <v>104.5</v>
      </c>
      <c r="C27" s="125">
        <v>93.8</v>
      </c>
      <c r="D27" s="124">
        <v>79.3</v>
      </c>
      <c r="E27" s="125">
        <v>72.5</v>
      </c>
      <c r="F27" s="30">
        <v>78.900000000000006</v>
      </c>
      <c r="G27" s="125">
        <v>71.2</v>
      </c>
    </row>
    <row r="28" spans="1:9">
      <c r="A28" s="204" t="s">
        <v>675</v>
      </c>
      <c r="B28" s="124">
        <v>130.5</v>
      </c>
      <c r="C28" s="125">
        <v>132.69999999999999</v>
      </c>
      <c r="D28" s="124">
        <v>94.9</v>
      </c>
      <c r="E28" s="125">
        <v>100.3</v>
      </c>
      <c r="F28" s="30">
        <v>97.8</v>
      </c>
      <c r="G28" s="125">
        <v>100.4</v>
      </c>
    </row>
    <row r="29" spans="1:9">
      <c r="A29" s="204" t="s">
        <v>676</v>
      </c>
      <c r="B29" s="124">
        <v>63</v>
      </c>
      <c r="C29" s="125">
        <v>48.8</v>
      </c>
      <c r="D29" s="124">
        <v>52.2</v>
      </c>
      <c r="E29" s="125">
        <v>39.4</v>
      </c>
      <c r="F29" s="30">
        <v>48.8</v>
      </c>
      <c r="G29" s="125">
        <v>36.4</v>
      </c>
    </row>
    <row r="30" spans="1:9">
      <c r="A30" s="204" t="s">
        <v>219</v>
      </c>
      <c r="B30" s="124">
        <v>111.3</v>
      </c>
      <c r="C30" s="125">
        <v>102.1</v>
      </c>
      <c r="D30" s="124">
        <v>53.9</v>
      </c>
      <c r="E30" s="125">
        <v>49</v>
      </c>
      <c r="F30" s="30">
        <v>67</v>
      </c>
      <c r="G30" s="125">
        <v>62.7</v>
      </c>
    </row>
    <row r="31" spans="1:9">
      <c r="A31" s="204" t="s">
        <v>218</v>
      </c>
      <c r="B31" s="124">
        <v>115</v>
      </c>
      <c r="C31" s="125">
        <v>98.7</v>
      </c>
      <c r="D31" s="124">
        <v>91.1</v>
      </c>
      <c r="E31" s="125">
        <v>77.2</v>
      </c>
      <c r="F31" s="30">
        <v>99.8</v>
      </c>
      <c r="G31" s="125">
        <v>85.3</v>
      </c>
    </row>
    <row r="32" spans="1:9">
      <c r="A32" s="204" t="s">
        <v>677</v>
      </c>
      <c r="B32" s="124">
        <v>136.30000000000001</v>
      </c>
      <c r="C32" s="125">
        <v>125</v>
      </c>
      <c r="D32" s="124">
        <v>105.2</v>
      </c>
      <c r="E32" s="125">
        <v>104.9</v>
      </c>
      <c r="F32" s="30">
        <v>120.8</v>
      </c>
      <c r="G32" s="125">
        <v>115.2</v>
      </c>
    </row>
    <row r="33" spans="1:9">
      <c r="A33" s="204" t="s">
        <v>678</v>
      </c>
      <c r="B33" s="124">
        <v>132.9</v>
      </c>
      <c r="C33" s="125">
        <v>136.69999999999999</v>
      </c>
      <c r="D33" s="124">
        <v>98.8</v>
      </c>
      <c r="E33" s="125">
        <v>100.8</v>
      </c>
      <c r="F33" s="30">
        <v>107.8</v>
      </c>
      <c r="G33" s="125">
        <v>112.4</v>
      </c>
    </row>
    <row r="34" spans="1:9">
      <c r="A34" s="204" t="s">
        <v>679</v>
      </c>
      <c r="B34" s="124">
        <v>130.69999999999999</v>
      </c>
      <c r="C34" s="125">
        <v>161.6</v>
      </c>
      <c r="D34" s="124">
        <v>93.5</v>
      </c>
      <c r="E34" s="125">
        <v>98.3</v>
      </c>
      <c r="F34" s="30">
        <v>110.9</v>
      </c>
      <c r="G34" s="125">
        <v>125</v>
      </c>
    </row>
    <row r="35" spans="1:9">
      <c r="A35" s="204" t="s">
        <v>680</v>
      </c>
      <c r="B35" s="124">
        <v>94.4</v>
      </c>
      <c r="C35" s="125">
        <v>86.7</v>
      </c>
      <c r="D35" s="124">
        <v>77.900000000000006</v>
      </c>
      <c r="E35" s="125">
        <v>69.5</v>
      </c>
      <c r="F35" s="30">
        <v>85.3</v>
      </c>
      <c r="G35" s="125">
        <v>77.3</v>
      </c>
    </row>
    <row r="36" spans="1:9">
      <c r="A36" s="204" t="s">
        <v>681</v>
      </c>
      <c r="B36" s="124">
        <v>120.6</v>
      </c>
      <c r="C36" s="125">
        <v>101.5</v>
      </c>
      <c r="D36" s="124">
        <v>95.6</v>
      </c>
      <c r="E36" s="125">
        <v>83.3</v>
      </c>
      <c r="F36" s="30">
        <v>106.2</v>
      </c>
      <c r="G36" s="125">
        <v>89.2</v>
      </c>
    </row>
    <row r="37" spans="1:9">
      <c r="A37" s="204" t="s">
        <v>682</v>
      </c>
      <c r="B37" s="124">
        <v>86.5</v>
      </c>
      <c r="C37" s="125">
        <v>88.7</v>
      </c>
      <c r="D37" s="124">
        <v>55.6</v>
      </c>
      <c r="E37" s="125">
        <v>59.1</v>
      </c>
      <c r="F37" s="30">
        <v>78.8</v>
      </c>
      <c r="G37" s="125">
        <v>82</v>
      </c>
    </row>
    <row r="38" spans="1:9">
      <c r="A38" s="205" t="s">
        <v>217</v>
      </c>
      <c r="B38" s="126">
        <v>92</v>
      </c>
      <c r="C38" s="213">
        <v>84.9</v>
      </c>
      <c r="D38" s="126">
        <v>75.400000000000006</v>
      </c>
      <c r="E38" s="213">
        <v>68.5</v>
      </c>
      <c r="F38" s="127">
        <v>75.099999999999994</v>
      </c>
      <c r="G38" s="213">
        <v>69.599999999999994</v>
      </c>
    </row>
    <row r="40" spans="1:9" ht="12.75" customHeight="1">
      <c r="A40" s="59" t="s">
        <v>716</v>
      </c>
      <c r="B40" s="66"/>
      <c r="C40" s="66"/>
      <c r="D40" s="66"/>
      <c r="E40" s="66"/>
      <c r="F40" s="66"/>
      <c r="G40" s="66"/>
      <c r="H40" s="66"/>
      <c r="I40" s="66"/>
    </row>
  </sheetData>
  <mergeCells count="11">
    <mergeCell ref="A24:A25"/>
    <mergeCell ref="B24:C24"/>
    <mergeCell ref="D24:E24"/>
    <mergeCell ref="F24:G24"/>
    <mergeCell ref="A3:A5"/>
    <mergeCell ref="B3:E3"/>
    <mergeCell ref="F3:I3"/>
    <mergeCell ref="B4:C4"/>
    <mergeCell ref="D4:E4"/>
    <mergeCell ref="F4:G4"/>
    <mergeCell ref="H4:I4"/>
  </mergeCells>
  <pageMargins left="0.70866141732283472" right="0.70866141732283472" top="0.74803149606299213" bottom="0.74803149606299213" header="0.31496062992125984" footer="0.31496062992125984"/>
  <pageSetup scale="88" orientation="landscape" horizontalDpi="0" verticalDpi="0" r:id="rId1"/>
</worksheet>
</file>

<file path=xl/worksheets/sheet15.xml><?xml version="1.0" encoding="utf-8"?>
<worksheet xmlns="http://schemas.openxmlformats.org/spreadsheetml/2006/main" xmlns:r="http://schemas.openxmlformats.org/officeDocument/2006/relationships">
  <sheetPr>
    <tabColor rgb="FF7030A0"/>
  </sheetPr>
  <dimension ref="A1:Y97"/>
  <sheetViews>
    <sheetView view="pageBreakPreview" zoomScale="75" zoomScaleNormal="100" zoomScaleSheetLayoutView="75" workbookViewId="0"/>
  </sheetViews>
  <sheetFormatPr defaultRowHeight="15" customHeight="1"/>
  <cols>
    <col min="1" max="1" width="53.7109375" style="225" customWidth="1"/>
    <col min="2" max="2" width="8.85546875" style="345" bestFit="1" customWidth="1"/>
    <col min="3" max="3" width="9" style="345" hidden="1" customWidth="1"/>
    <col min="4" max="4" width="9.140625" style="345" hidden="1" customWidth="1"/>
    <col min="5" max="11" width="8.28515625" style="345" hidden="1" customWidth="1"/>
    <col min="12" max="12" width="8.5703125" style="345" bestFit="1" customWidth="1"/>
    <col min="13" max="15" width="8.85546875" style="345" bestFit="1" customWidth="1"/>
    <col min="16" max="18" width="8.5703125" style="345" bestFit="1" customWidth="1"/>
    <col min="19" max="19" width="8.85546875" style="345" bestFit="1" customWidth="1"/>
    <col min="20" max="22" width="9.28515625" style="345" bestFit="1" customWidth="1"/>
    <col min="23" max="16384" width="9.140625" style="345"/>
  </cols>
  <sheetData>
    <row r="1" spans="1:22" ht="15" customHeight="1">
      <c r="A1" s="541" t="s">
        <v>1087</v>
      </c>
    </row>
    <row r="2" spans="1:22" ht="15" customHeight="1">
      <c r="A2" s="224"/>
    </row>
    <row r="3" spans="1:22" ht="15" customHeight="1">
      <c r="A3" s="679"/>
      <c r="B3" s="396">
        <v>1990</v>
      </c>
      <c r="C3" s="397">
        <v>1991</v>
      </c>
      <c r="D3" s="397">
        <v>1992</v>
      </c>
      <c r="E3" s="397">
        <v>1993</v>
      </c>
      <c r="F3" s="397">
        <v>1994</v>
      </c>
      <c r="G3" s="397">
        <v>1995</v>
      </c>
      <c r="H3" s="397">
        <v>1996</v>
      </c>
      <c r="I3" s="397">
        <v>1997</v>
      </c>
      <c r="J3" s="397">
        <v>1998</v>
      </c>
      <c r="K3" s="397">
        <v>1999</v>
      </c>
      <c r="L3" s="397">
        <v>2000</v>
      </c>
      <c r="M3" s="397">
        <v>2001</v>
      </c>
      <c r="N3" s="397">
        <v>2002</v>
      </c>
      <c r="O3" s="397">
        <v>2003</v>
      </c>
      <c r="P3" s="397">
        <v>2004</v>
      </c>
      <c r="Q3" s="397">
        <v>2005</v>
      </c>
      <c r="R3" s="397">
        <v>2006</v>
      </c>
      <c r="S3" s="397">
        <v>2007</v>
      </c>
      <c r="T3" s="397">
        <v>2008</v>
      </c>
      <c r="U3" s="397">
        <v>2009</v>
      </c>
      <c r="V3" s="398">
        <v>2010</v>
      </c>
    </row>
    <row r="4" spans="1:22" ht="15" customHeight="1">
      <c r="A4" s="230" t="s">
        <v>220</v>
      </c>
      <c r="B4" s="170">
        <v>12.236054142739951</v>
      </c>
      <c r="C4" s="171">
        <v>12.371087592884487</v>
      </c>
      <c r="D4" s="171">
        <v>12.504070211142205</v>
      </c>
      <c r="E4" s="171">
        <v>12.615810810810814</v>
      </c>
      <c r="F4" s="171">
        <v>12.681734317343171</v>
      </c>
      <c r="G4" s="171">
        <v>12.647151515151515</v>
      </c>
      <c r="H4" s="171">
        <v>12.768189719394091</v>
      </c>
      <c r="I4" s="171">
        <v>12.800023293733986</v>
      </c>
      <c r="J4" s="171">
        <v>12.809540229885057</v>
      </c>
      <c r="K4" s="171">
        <v>12.926480917817841</v>
      </c>
      <c r="L4" s="171">
        <v>12.967181899641577</v>
      </c>
      <c r="M4" s="171">
        <v>13.03162583518931</v>
      </c>
      <c r="N4" s="171">
        <v>13.063255071803054</v>
      </c>
      <c r="O4" s="171">
        <v>13.078071182548795</v>
      </c>
      <c r="P4" s="171">
        <v>13.034153305512849</v>
      </c>
      <c r="Q4" s="171">
        <v>13.19645799011532</v>
      </c>
      <c r="R4" s="171">
        <v>13.267015706806284</v>
      </c>
      <c r="S4" s="171">
        <v>13.286904018321883</v>
      </c>
      <c r="T4" s="171">
        <v>13.393257282542267</v>
      </c>
      <c r="U4" s="171">
        <v>13.288311985361394</v>
      </c>
      <c r="V4" s="172">
        <v>13.342938794951177</v>
      </c>
    </row>
    <row r="5" spans="1:22" ht="15" customHeight="1">
      <c r="A5" s="227" t="s">
        <v>685</v>
      </c>
      <c r="B5" s="170">
        <v>12.051282051282053</v>
      </c>
      <c r="C5" s="171">
        <v>12.54099244875944</v>
      </c>
      <c r="D5" s="171">
        <v>12.46551724137931</v>
      </c>
      <c r="E5" s="171">
        <v>12.279086892488955</v>
      </c>
      <c r="F5" s="171">
        <v>12.681556195965415</v>
      </c>
      <c r="G5" s="171">
        <v>12.500671140939598</v>
      </c>
      <c r="H5" s="171">
        <v>12.995658465991319</v>
      </c>
      <c r="I5" s="171">
        <v>12.735209235209236</v>
      </c>
      <c r="J5" s="171">
        <v>12.952802359882005</v>
      </c>
      <c r="K5" s="171">
        <v>13.16</v>
      </c>
      <c r="L5" s="171">
        <v>13.098086124401913</v>
      </c>
      <c r="M5" s="171">
        <v>13.105357142857143</v>
      </c>
      <c r="N5" s="171">
        <v>13.303639846743291</v>
      </c>
      <c r="O5" s="171">
        <v>13.406614785992216</v>
      </c>
      <c r="P5" s="171">
        <v>12.798336798336798</v>
      </c>
      <c r="Q5" s="171">
        <v>13.404761904761903</v>
      </c>
      <c r="R5" s="171">
        <v>13.371048252911812</v>
      </c>
      <c r="S5" s="171">
        <v>13.4077834179357</v>
      </c>
      <c r="T5" s="171">
        <v>13.525920873124148</v>
      </c>
      <c r="U5" s="171">
        <v>13.409228441754918</v>
      </c>
      <c r="V5" s="172">
        <v>13.438985736925515</v>
      </c>
    </row>
    <row r="6" spans="1:22" ht="15" customHeight="1">
      <c r="A6" s="229" t="s">
        <v>686</v>
      </c>
      <c r="B6" s="170">
        <v>12.212938005390836</v>
      </c>
      <c r="C6" s="171">
        <v>12.928571428571431</v>
      </c>
      <c r="D6" s="171">
        <v>12.912162162162163</v>
      </c>
      <c r="E6" s="171">
        <v>13.043209876543211</v>
      </c>
      <c r="F6" s="171">
        <v>13.174479166666668</v>
      </c>
      <c r="G6" s="171">
        <v>12.378552971576227</v>
      </c>
      <c r="H6" s="171">
        <v>12.358531317494602</v>
      </c>
      <c r="I6" s="171">
        <v>12.564393939393939</v>
      </c>
      <c r="J6" s="171">
        <v>12.495009980039921</v>
      </c>
      <c r="K6" s="171">
        <v>12.656319290465632</v>
      </c>
      <c r="L6" s="171">
        <v>12.517453798767965</v>
      </c>
      <c r="M6" s="171">
        <v>13.097003154574134</v>
      </c>
      <c r="N6" s="171">
        <v>13.021621621621621</v>
      </c>
      <c r="O6" s="171">
        <v>12.792569659442723</v>
      </c>
      <c r="P6" s="171">
        <v>12.647972972972971</v>
      </c>
      <c r="Q6" s="171">
        <v>13.117997616209774</v>
      </c>
      <c r="R6" s="171">
        <v>13.128528225806452</v>
      </c>
      <c r="S6" s="171">
        <v>13.163153070577453</v>
      </c>
      <c r="T6" s="171">
        <v>13.275313404050143</v>
      </c>
      <c r="U6" s="171">
        <v>13.195698924731181</v>
      </c>
      <c r="V6" s="172">
        <v>13.342436974789916</v>
      </c>
    </row>
    <row r="7" spans="1:22" ht="15" customHeight="1">
      <c r="A7" s="229" t="s">
        <v>687</v>
      </c>
      <c r="B7" s="170">
        <v>11.996784565916398</v>
      </c>
      <c r="C7" s="171">
        <v>11.799648506151142</v>
      </c>
      <c r="D7" s="171">
        <v>11.804518664047151</v>
      </c>
      <c r="E7" s="171">
        <v>11.889952153110048</v>
      </c>
      <c r="F7" s="171">
        <v>12.255360623781677</v>
      </c>
      <c r="G7" s="171">
        <v>12.302259887005651</v>
      </c>
      <c r="H7" s="171">
        <v>12.076687116564418</v>
      </c>
      <c r="I7" s="171">
        <v>12.403441682600384</v>
      </c>
      <c r="J7" s="171">
        <v>12.265346534653464</v>
      </c>
      <c r="K7" s="171">
        <v>12.669326241134751</v>
      </c>
      <c r="L7" s="171">
        <v>12.376106194690266</v>
      </c>
      <c r="M7" s="171">
        <v>12.255711775043938</v>
      </c>
      <c r="N7" s="171">
        <v>12.152462121212121</v>
      </c>
      <c r="O7" s="171">
        <v>12.34</v>
      </c>
      <c r="P7" s="171">
        <v>12.857473035439138</v>
      </c>
      <c r="Q7" s="171">
        <v>12.531100478468899</v>
      </c>
      <c r="R7" s="171">
        <v>13.042901716068645</v>
      </c>
      <c r="S7" s="171">
        <v>12.937833037300177</v>
      </c>
      <c r="T7" s="171">
        <v>13.295762711864407</v>
      </c>
      <c r="U7" s="171">
        <v>12.681660899653979</v>
      </c>
      <c r="V7" s="172">
        <v>12.776315789473685</v>
      </c>
    </row>
    <row r="8" spans="1:22" ht="15" customHeight="1">
      <c r="A8" s="227" t="s">
        <v>688</v>
      </c>
      <c r="B8" s="170">
        <v>12.410475482912332</v>
      </c>
      <c r="C8" s="171">
        <v>12.402352941176471</v>
      </c>
      <c r="D8" s="171">
        <v>12.622319688109163</v>
      </c>
      <c r="E8" s="171">
        <v>12.760366441658629</v>
      </c>
      <c r="F8" s="171">
        <v>12.793577981651378</v>
      </c>
      <c r="G8" s="171">
        <v>12.898359161349134</v>
      </c>
      <c r="H8" s="171">
        <v>12.897868561278862</v>
      </c>
      <c r="I8" s="171">
        <v>12.896062271062272</v>
      </c>
      <c r="J8" s="171">
        <v>12.946728971962616</v>
      </c>
      <c r="K8" s="171">
        <v>13.081328200192493</v>
      </c>
      <c r="L8" s="171">
        <v>13.240000000000002</v>
      </c>
      <c r="M8" s="171">
        <v>13.182604272634793</v>
      </c>
      <c r="N8" s="171">
        <v>13.392537313432836</v>
      </c>
      <c r="O8" s="171">
        <v>13.222451081359424</v>
      </c>
      <c r="P8" s="171">
        <v>13.212731229597388</v>
      </c>
      <c r="Q8" s="171">
        <v>13.451098901098902</v>
      </c>
      <c r="R8" s="171">
        <v>13.414444444444444</v>
      </c>
      <c r="S8" s="171">
        <v>13.483647798742139</v>
      </c>
      <c r="T8" s="171">
        <v>13.353092783505156</v>
      </c>
      <c r="U8" s="171">
        <v>13.521577380952381</v>
      </c>
      <c r="V8" s="172">
        <v>13.489393939393938</v>
      </c>
    </row>
    <row r="9" spans="1:22" ht="15" customHeight="1">
      <c r="A9" s="229" t="s">
        <v>689</v>
      </c>
      <c r="B9" s="170">
        <v>12.301856594110117</v>
      </c>
      <c r="C9" s="171">
        <v>12.323285606631499</v>
      </c>
      <c r="D9" s="171">
        <v>12.595736122284794</v>
      </c>
      <c r="E9" s="171">
        <v>12.795865633074937</v>
      </c>
      <c r="F9" s="171">
        <v>12.616202945990178</v>
      </c>
      <c r="G9" s="171">
        <v>12.735531135531136</v>
      </c>
      <c r="H9" s="171">
        <v>12.946740858505565</v>
      </c>
      <c r="I9" s="171">
        <v>12.9866163349348</v>
      </c>
      <c r="J9" s="171">
        <v>12.927631578947368</v>
      </c>
      <c r="K9" s="171">
        <v>12.901381909547739</v>
      </c>
      <c r="L9" s="171">
        <v>13.071052631578945</v>
      </c>
      <c r="M9" s="171">
        <v>13.15223623853211</v>
      </c>
      <c r="N9" s="171">
        <v>13.090039392234102</v>
      </c>
      <c r="O9" s="171">
        <v>13.232783990582696</v>
      </c>
      <c r="P9" s="171">
        <v>13.232426303854874</v>
      </c>
      <c r="Q9" s="171">
        <v>13.266074228959747</v>
      </c>
      <c r="R9" s="171">
        <v>13.313864628820962</v>
      </c>
      <c r="S9" s="171">
        <v>13.34571752694271</v>
      </c>
      <c r="T9" s="171">
        <v>13.457416807670613</v>
      </c>
      <c r="U9" s="171">
        <v>13.419007184846507</v>
      </c>
      <c r="V9" s="172">
        <v>13.410666666666668</v>
      </c>
    </row>
    <row r="10" spans="1:22" ht="15" customHeight="1">
      <c r="A10" s="227" t="s">
        <v>230</v>
      </c>
      <c r="B10" s="170">
        <v>12.010249554367201</v>
      </c>
      <c r="C10" s="171">
        <v>12.120279947916666</v>
      </c>
      <c r="D10" s="171">
        <v>12.12516846361186</v>
      </c>
      <c r="E10" s="171">
        <v>12.309916020671833</v>
      </c>
      <c r="F10" s="171">
        <v>12.380149253731343</v>
      </c>
      <c r="G10" s="171">
        <v>12.368421052631579</v>
      </c>
      <c r="H10" s="171">
        <v>12.389679715302488</v>
      </c>
      <c r="I10" s="171">
        <v>12.652868125369604</v>
      </c>
      <c r="J10" s="171">
        <v>12.561440677966104</v>
      </c>
      <c r="K10" s="171">
        <v>12.479542203147355</v>
      </c>
      <c r="L10" s="171">
        <v>12.650396499863275</v>
      </c>
      <c r="M10" s="171">
        <v>12.584545983701975</v>
      </c>
      <c r="N10" s="171">
        <v>12.639217342342343</v>
      </c>
      <c r="O10" s="171">
        <v>12.723562906724514</v>
      </c>
      <c r="P10" s="171">
        <v>12.742441054091536</v>
      </c>
      <c r="Q10" s="171">
        <v>12.845601173020528</v>
      </c>
      <c r="R10" s="171">
        <v>12.796152652807944</v>
      </c>
      <c r="S10" s="171">
        <v>12.74837606837607</v>
      </c>
      <c r="T10" s="171">
        <v>12.953598830836679</v>
      </c>
      <c r="U10" s="171">
        <v>12.667367535744322</v>
      </c>
      <c r="V10" s="172">
        <v>12.909167722855937</v>
      </c>
    </row>
    <row r="11" spans="1:22" ht="15" customHeight="1">
      <c r="A11" s="227" t="s">
        <v>690</v>
      </c>
      <c r="B11" s="170">
        <v>10.887218045112782</v>
      </c>
      <c r="C11" s="171">
        <v>11.008840864440078</v>
      </c>
      <c r="D11" s="171">
        <v>10.918287937743193</v>
      </c>
      <c r="E11" s="171">
        <v>11.593750000000002</v>
      </c>
      <c r="F11" s="171">
        <v>11.488076311605724</v>
      </c>
      <c r="G11" s="171">
        <v>11.638461538461538</v>
      </c>
      <c r="H11" s="171">
        <v>11.906940063091483</v>
      </c>
      <c r="I11" s="171">
        <v>11.780341880341881</v>
      </c>
      <c r="J11" s="171">
        <v>11.910299003322258</v>
      </c>
      <c r="K11" s="171">
        <v>11.82258064516129</v>
      </c>
      <c r="L11" s="171">
        <v>11.981415929203541</v>
      </c>
      <c r="M11" s="171">
        <v>11.939805825242718</v>
      </c>
      <c r="N11" s="171">
        <v>12.014258555133079</v>
      </c>
      <c r="O11" s="171">
        <v>12.03266787658802</v>
      </c>
      <c r="P11" s="171">
        <v>11.972709551656921</v>
      </c>
      <c r="Q11" s="171">
        <v>12.153104925053533</v>
      </c>
      <c r="R11" s="171">
        <v>11.530487804878049</v>
      </c>
      <c r="S11" s="171">
        <v>11.452020202020202</v>
      </c>
      <c r="T11" s="171">
        <v>12.308479532163741</v>
      </c>
      <c r="U11" s="171">
        <v>11.722641509433963</v>
      </c>
      <c r="V11" s="172">
        <v>12.503154574132493</v>
      </c>
    </row>
    <row r="12" spans="1:22" ht="15" customHeight="1">
      <c r="A12" s="229" t="s">
        <v>691</v>
      </c>
      <c r="B12" s="170">
        <v>12.35891089108911</v>
      </c>
      <c r="C12" s="171">
        <v>12.461928934010153</v>
      </c>
      <c r="D12" s="171">
        <v>11.878787878787877</v>
      </c>
      <c r="E12" s="171">
        <v>12.208108108108108</v>
      </c>
      <c r="F12" s="171">
        <v>13.004739336492891</v>
      </c>
      <c r="G12" s="171">
        <v>12.402843601895734</v>
      </c>
      <c r="H12" s="171">
        <v>12.108585858585858</v>
      </c>
      <c r="I12" s="171">
        <v>13.282157676348547</v>
      </c>
      <c r="J12" s="171">
        <v>13.381355932203389</v>
      </c>
      <c r="K12" s="171">
        <v>11.252450980392156</v>
      </c>
      <c r="L12" s="171">
        <v>13.302405498281786</v>
      </c>
      <c r="M12" s="171">
        <v>12.426666666666666</v>
      </c>
      <c r="N12" s="171">
        <v>13.038095238095238</v>
      </c>
      <c r="O12" s="171">
        <v>12.523809523809524</v>
      </c>
      <c r="P12" s="171">
        <v>12.733830845771143</v>
      </c>
      <c r="Q12" s="171">
        <v>12.82543103448276</v>
      </c>
      <c r="R12" s="171">
        <v>12.581018518518517</v>
      </c>
      <c r="S12" s="171">
        <v>11.424757281553399</v>
      </c>
      <c r="T12" s="171">
        <v>12.584158415841586</v>
      </c>
      <c r="U12" s="171">
        <v>11.522842639593909</v>
      </c>
      <c r="V12" s="172">
        <v>11.799492385786802</v>
      </c>
    </row>
    <row r="13" spans="1:22" ht="15" customHeight="1">
      <c r="A13" s="229" t="s">
        <v>692</v>
      </c>
      <c r="B13" s="170">
        <v>11.925264012997564</v>
      </c>
      <c r="C13" s="171">
        <v>11.997237569060774</v>
      </c>
      <c r="D13" s="171">
        <v>11.948354661791589</v>
      </c>
      <c r="E13" s="171">
        <v>12.005982905982906</v>
      </c>
      <c r="F13" s="171">
        <v>12.187302839116718</v>
      </c>
      <c r="G13" s="171">
        <v>12.137708649468891</v>
      </c>
      <c r="H13" s="171">
        <v>12.061351947097723</v>
      </c>
      <c r="I13" s="171">
        <v>12.444484240687679</v>
      </c>
      <c r="J13" s="171">
        <v>12.222035040431267</v>
      </c>
      <c r="K13" s="171">
        <v>12.333116036505867</v>
      </c>
      <c r="L13" s="171">
        <v>12.366808252427184</v>
      </c>
      <c r="M13" s="171">
        <v>12.358736059479552</v>
      </c>
      <c r="N13" s="171">
        <v>12.35876993166287</v>
      </c>
      <c r="O13" s="171">
        <v>12.548160173160174</v>
      </c>
      <c r="P13" s="171">
        <v>12.524015110631407</v>
      </c>
      <c r="Q13" s="171">
        <v>12.686540731995278</v>
      </c>
      <c r="R13" s="171">
        <v>12.734441087613297</v>
      </c>
      <c r="S13" s="171">
        <v>12.861512027491409</v>
      </c>
      <c r="T13" s="171">
        <v>12.767912772585669</v>
      </c>
      <c r="U13" s="171">
        <v>12.601962457337883</v>
      </c>
      <c r="V13" s="172">
        <v>12.776186213070726</v>
      </c>
    </row>
    <row r="14" spans="1:22" ht="15" customHeight="1">
      <c r="A14" s="227" t="s">
        <v>693</v>
      </c>
      <c r="B14" s="170">
        <v>12.46109921484654</v>
      </c>
      <c r="C14" s="171">
        <v>12.614062499999999</v>
      </c>
      <c r="D14" s="171">
        <v>12.867469879518072</v>
      </c>
      <c r="E14" s="171">
        <v>12.930338004946416</v>
      </c>
      <c r="F14" s="171">
        <v>12.922705314009661</v>
      </c>
      <c r="G14" s="171">
        <v>13.042833607907742</v>
      </c>
      <c r="H14" s="171">
        <v>13.075487701441899</v>
      </c>
      <c r="I14" s="171">
        <v>13.212931034482759</v>
      </c>
      <c r="J14" s="171">
        <v>13.13793103448276</v>
      </c>
      <c r="K14" s="171">
        <v>13.217465753424658</v>
      </c>
      <c r="L14" s="171">
        <v>13.218993928881179</v>
      </c>
      <c r="M14" s="171">
        <v>13.26109057301294</v>
      </c>
      <c r="N14" s="171">
        <v>13.334905660377359</v>
      </c>
      <c r="O14" s="171">
        <v>13.415662650602409</v>
      </c>
      <c r="P14" s="171">
        <v>13.514450867052021</v>
      </c>
      <c r="Q14" s="171">
        <v>13.433136676499508</v>
      </c>
      <c r="R14" s="171">
        <v>13.504777070063694</v>
      </c>
      <c r="S14" s="171">
        <v>13.464285714285712</v>
      </c>
      <c r="T14" s="171">
        <v>13.540704070407042</v>
      </c>
      <c r="U14" s="171">
        <v>13.409946236559138</v>
      </c>
      <c r="V14" s="172">
        <v>13.582880434782611</v>
      </c>
    </row>
    <row r="15" spans="1:22" ht="15" customHeight="1">
      <c r="A15" s="227" t="s">
        <v>229</v>
      </c>
      <c r="B15" s="170">
        <v>13.387525562372188</v>
      </c>
      <c r="C15" s="171">
        <v>13.437212863705973</v>
      </c>
      <c r="D15" s="171">
        <v>13.32611080636314</v>
      </c>
      <c r="E15" s="171">
        <v>13.394079304725695</v>
      </c>
      <c r="F15" s="171">
        <v>13.208067324434129</v>
      </c>
      <c r="G15" s="171">
        <v>13.434907834101381</v>
      </c>
      <c r="H15" s="171">
        <v>13.51911186059584</v>
      </c>
      <c r="I15" s="171">
        <v>13.406990179087233</v>
      </c>
      <c r="J15" s="171">
        <v>13.406157489638842</v>
      </c>
      <c r="K15" s="171">
        <v>13.736228127025278</v>
      </c>
      <c r="L15" s="171">
        <v>13.786075949367092</v>
      </c>
      <c r="M15" s="171">
        <v>13.807601649970534</v>
      </c>
      <c r="N15" s="171">
        <v>13.809126321647192</v>
      </c>
      <c r="O15" s="171">
        <v>13.918361581920907</v>
      </c>
      <c r="P15" s="171">
        <v>13.907112526539279</v>
      </c>
      <c r="Q15" s="171">
        <v>13.914293248945146</v>
      </c>
      <c r="R15" s="171">
        <v>13.813498196805769</v>
      </c>
      <c r="S15" s="171">
        <v>14.013078000934144</v>
      </c>
      <c r="T15" s="171">
        <v>14.094410211267604</v>
      </c>
      <c r="U15" s="171">
        <v>14.155408388520971</v>
      </c>
      <c r="V15" s="172">
        <v>14.363304721030042</v>
      </c>
    </row>
    <row r="16" spans="1:22" ht="15" customHeight="1">
      <c r="A16" s="227" t="s">
        <v>694</v>
      </c>
      <c r="B16" s="170">
        <v>13.88216560509554</v>
      </c>
      <c r="C16" s="171">
        <v>13.8491124260355</v>
      </c>
      <c r="D16" s="171">
        <v>13.916831683168317</v>
      </c>
      <c r="E16" s="171">
        <v>14.049695740365113</v>
      </c>
      <c r="F16" s="171">
        <v>13.828094302554028</v>
      </c>
      <c r="G16" s="171">
        <v>13.560296846011131</v>
      </c>
      <c r="H16" s="171">
        <v>13.850346020761247</v>
      </c>
      <c r="I16" s="171">
        <v>13.793321299638988</v>
      </c>
      <c r="J16" s="171">
        <v>13.714031971580818</v>
      </c>
      <c r="K16" s="171">
        <v>14.264380530973451</v>
      </c>
      <c r="L16" s="171">
        <v>14.031728665207877</v>
      </c>
      <c r="M16" s="171">
        <v>14.273049645390072</v>
      </c>
      <c r="N16" s="171">
        <v>14.253333333333334</v>
      </c>
      <c r="O16" s="171">
        <v>14.150170648464162</v>
      </c>
      <c r="P16" s="171">
        <v>14.116903633491313</v>
      </c>
      <c r="Q16" s="171">
        <v>14.228307254623044</v>
      </c>
      <c r="R16" s="171">
        <v>14.294981640146879</v>
      </c>
      <c r="S16" s="171">
        <v>14.306490384615383</v>
      </c>
      <c r="T16" s="171">
        <v>14.376993166287015</v>
      </c>
      <c r="U16" s="171">
        <v>14.489155251141554</v>
      </c>
      <c r="V16" s="172">
        <v>14.469729729729728</v>
      </c>
    </row>
    <row r="17" spans="1:22" ht="15" customHeight="1">
      <c r="A17" s="229" t="s">
        <v>695</v>
      </c>
      <c r="B17" s="170">
        <v>13.689655172413794</v>
      </c>
      <c r="C17" s="171">
        <v>13.761035653650255</v>
      </c>
      <c r="D17" s="171">
        <v>13.742805755395684</v>
      </c>
      <c r="E17" s="171">
        <v>13.870337477797515</v>
      </c>
      <c r="F17" s="171">
        <v>13.839412360688955</v>
      </c>
      <c r="G17" s="171">
        <v>13.921761658031089</v>
      </c>
      <c r="H17" s="171">
        <v>14</v>
      </c>
      <c r="I17" s="171">
        <v>13.987165178571429</v>
      </c>
      <c r="J17" s="171">
        <v>14.000000000000002</v>
      </c>
      <c r="K17" s="171">
        <v>14.072988505747126</v>
      </c>
      <c r="L17" s="171">
        <v>14.158381502890172</v>
      </c>
      <c r="M17" s="171">
        <v>14.216216216216216</v>
      </c>
      <c r="N17" s="171">
        <v>14.389917695473251</v>
      </c>
      <c r="O17" s="171">
        <v>14.407731958762886</v>
      </c>
      <c r="P17" s="171">
        <v>14.295788442703232</v>
      </c>
      <c r="Q17" s="171">
        <v>14.370041753653446</v>
      </c>
      <c r="R17" s="171">
        <v>14.330610021786494</v>
      </c>
      <c r="S17" s="171">
        <v>14.384324834749764</v>
      </c>
      <c r="T17" s="171">
        <v>14.256277056277057</v>
      </c>
      <c r="U17" s="171">
        <v>14.546354635463546</v>
      </c>
      <c r="V17" s="172">
        <v>14.57426597582038</v>
      </c>
    </row>
    <row r="18" spans="1:22" ht="15" customHeight="1">
      <c r="A18" s="229" t="s">
        <v>696</v>
      </c>
      <c r="B18" s="170">
        <v>12.689723320158102</v>
      </c>
      <c r="C18" s="171">
        <v>12.149484536082477</v>
      </c>
      <c r="D18" s="171">
        <v>11.091240875912408</v>
      </c>
      <c r="E18" s="171">
        <v>11.080246913580247</v>
      </c>
      <c r="F18" s="171">
        <v>10.460606060606061</v>
      </c>
      <c r="G18" s="171">
        <v>12.69943820224719</v>
      </c>
      <c r="H18" s="171">
        <v>12.863387978142075</v>
      </c>
      <c r="I18" s="171">
        <v>12.590047393364928</v>
      </c>
      <c r="J18" s="171">
        <v>11.68010752688172</v>
      </c>
      <c r="K18" s="171">
        <v>12.383233532934131</v>
      </c>
      <c r="L18" s="171">
        <v>12.898437500000002</v>
      </c>
      <c r="M18" s="171">
        <v>11.642857142857142</v>
      </c>
      <c r="N18" s="171">
        <v>11.177710843373493</v>
      </c>
      <c r="O18" s="171">
        <v>12.379629629629632</v>
      </c>
      <c r="P18" s="171">
        <v>11.874285714285714</v>
      </c>
      <c r="Q18" s="171">
        <v>12.162162162162163</v>
      </c>
      <c r="R18" s="171">
        <v>11.912650602409638</v>
      </c>
      <c r="S18" s="171">
        <v>12.104278074866311</v>
      </c>
      <c r="T18" s="171">
        <v>12.424083769633508</v>
      </c>
      <c r="U18" s="171">
        <v>12.617021276595745</v>
      </c>
      <c r="V18" s="172">
        <v>13.873626373626372</v>
      </c>
    </row>
    <row r="19" spans="1:22" ht="15" customHeight="1">
      <c r="A19" s="227" t="s">
        <v>697</v>
      </c>
      <c r="B19" s="170">
        <v>7.7361111111111107</v>
      </c>
      <c r="C19" s="171">
        <v>9.1812499999999986</v>
      </c>
      <c r="D19" s="171">
        <v>6.72463768115942</v>
      </c>
      <c r="E19" s="171">
        <v>5.3166666666666673</v>
      </c>
      <c r="F19" s="171">
        <v>5.3790322580645151</v>
      </c>
      <c r="G19" s="171">
        <v>5.9074074074074083</v>
      </c>
      <c r="H19" s="171">
        <v>5.6268656716417915</v>
      </c>
      <c r="I19" s="171">
        <v>5.3857142857142861</v>
      </c>
      <c r="J19" s="171">
        <v>5.6224489795918355</v>
      </c>
      <c r="K19" s="171">
        <v>8.0740740740740726</v>
      </c>
      <c r="L19" s="171">
        <v>9.787878787878789</v>
      </c>
      <c r="M19" s="171">
        <v>6.8874999999999993</v>
      </c>
      <c r="N19" s="171">
        <v>7.1271186440677958</v>
      </c>
      <c r="O19" s="171">
        <v>6.9711538461538458</v>
      </c>
      <c r="P19" s="171">
        <v>10.745454545454546</v>
      </c>
      <c r="Q19" s="171">
        <v>7.25</v>
      </c>
      <c r="R19" s="171">
        <v>0</v>
      </c>
      <c r="S19" s="171">
        <v>9.563492063492065</v>
      </c>
      <c r="T19" s="171">
        <v>11.677083333333336</v>
      </c>
      <c r="U19" s="171">
        <v>9.2944444444444443</v>
      </c>
      <c r="V19" s="172">
        <v>10.461538461538462</v>
      </c>
    </row>
    <row r="20" spans="1:22" ht="15" customHeight="1">
      <c r="A20" s="227" t="s">
        <v>231</v>
      </c>
      <c r="B20" s="170">
        <v>12.236054142739951</v>
      </c>
      <c r="C20" s="171">
        <v>12.371087592884487</v>
      </c>
      <c r="D20" s="171">
        <v>12.504070211142205</v>
      </c>
      <c r="E20" s="171">
        <v>12.615810810810814</v>
      </c>
      <c r="F20" s="171">
        <v>12.681734317343171</v>
      </c>
      <c r="G20" s="171">
        <v>12.647151515151515</v>
      </c>
      <c r="H20" s="171">
        <v>12.768189719394091</v>
      </c>
      <c r="I20" s="171">
        <v>12.800023293733986</v>
      </c>
      <c r="J20" s="171">
        <v>12.809540229885057</v>
      </c>
      <c r="K20" s="171">
        <v>12.926480917817841</v>
      </c>
      <c r="L20" s="171">
        <v>12.967181899641577</v>
      </c>
      <c r="M20" s="171">
        <v>13.03162583518931</v>
      </c>
      <c r="N20" s="171">
        <v>13.063255071803054</v>
      </c>
      <c r="O20" s="171">
        <v>13.078071182548795</v>
      </c>
      <c r="P20" s="171">
        <v>13.034153305512849</v>
      </c>
      <c r="Q20" s="171">
        <v>13.19645799011532</v>
      </c>
      <c r="R20" s="171">
        <v>13.267015706806284</v>
      </c>
      <c r="S20" s="171">
        <v>13.286904018321883</v>
      </c>
      <c r="T20" s="171">
        <v>13.393257282542267</v>
      </c>
      <c r="U20" s="171">
        <v>13.288311985361394</v>
      </c>
      <c r="V20" s="172">
        <v>13.342938794951177</v>
      </c>
    </row>
    <row r="21" spans="1:22" ht="15" customHeight="1">
      <c r="A21" s="227" t="s">
        <v>233</v>
      </c>
      <c r="B21" s="170">
        <f t="shared" ref="B21:V21" si="0">(B20/B22)*100</f>
        <v>94.568449268365953</v>
      </c>
      <c r="C21" s="171">
        <f t="shared" si="0"/>
        <v>95.091269083117879</v>
      </c>
      <c r="D21" s="171">
        <f t="shared" si="0"/>
        <v>95.495889950152034</v>
      </c>
      <c r="E21" s="171">
        <f t="shared" si="0"/>
        <v>95.540597851071112</v>
      </c>
      <c r="F21" s="171">
        <f t="shared" si="0"/>
        <v>95.522024618318312</v>
      </c>
      <c r="G21" s="171">
        <f t="shared" si="0"/>
        <v>94.820232760496026</v>
      </c>
      <c r="H21" s="171">
        <f t="shared" si="0"/>
        <v>95.42346139590299</v>
      </c>
      <c r="I21" s="171">
        <f t="shared" si="0"/>
        <v>95.075073678886753</v>
      </c>
      <c r="J21" s="171">
        <f t="shared" si="0"/>
        <v>94.955409927602446</v>
      </c>
      <c r="K21" s="171">
        <f t="shared" si="0"/>
        <v>95.639236866955855</v>
      </c>
      <c r="L21" s="171">
        <f t="shared" si="0"/>
        <v>95.682519638929946</v>
      </c>
      <c r="M21" s="171">
        <f t="shared" si="0"/>
        <v>95.731165198556695</v>
      </c>
      <c r="N21" s="171">
        <f t="shared" si="0"/>
        <v>95.840425680973837</v>
      </c>
      <c r="O21" s="171">
        <f t="shared" si="0"/>
        <v>95.643355000645997</v>
      </c>
      <c r="P21" s="171">
        <f t="shared" si="0"/>
        <v>95.225352643139132</v>
      </c>
      <c r="Q21" s="171">
        <f t="shared" si="0"/>
        <v>95.948674776681145</v>
      </c>
      <c r="R21" s="171">
        <f t="shared" si="0"/>
        <v>96.22322541390821</v>
      </c>
      <c r="S21" s="171">
        <f t="shared" si="0"/>
        <v>96.086287122892273</v>
      </c>
      <c r="T21" s="171">
        <f t="shared" si="0"/>
        <v>96.618970385466412</v>
      </c>
      <c r="U21" s="171">
        <f t="shared" si="0"/>
        <v>95.412010642711493</v>
      </c>
      <c r="V21" s="172">
        <f t="shared" si="0"/>
        <v>95.444687489799946</v>
      </c>
    </row>
    <row r="22" spans="1:22" ht="15" customHeight="1">
      <c r="A22" s="228" t="s">
        <v>232</v>
      </c>
      <c r="B22" s="173">
        <v>12.938833445408973</v>
      </c>
      <c r="C22" s="174">
        <v>13.00969869491499</v>
      </c>
      <c r="D22" s="174">
        <v>13.093830758233901</v>
      </c>
      <c r="E22" s="174">
        <v>13.204659688728729</v>
      </c>
      <c r="F22" s="174">
        <v>13.276241126605253</v>
      </c>
      <c r="G22" s="174">
        <v>13.338030446620637</v>
      </c>
      <c r="H22" s="174">
        <v>13.380556031624204</v>
      </c>
      <c r="I22" s="174">
        <v>13.463069549612641</v>
      </c>
      <c r="J22" s="174">
        <v>13.490058375453835</v>
      </c>
      <c r="K22" s="174">
        <v>13.515876267185112</v>
      </c>
      <c r="L22" s="174">
        <v>13.552299781166795</v>
      </c>
      <c r="M22" s="174">
        <v>13.612730826121588</v>
      </c>
      <c r="N22" s="174">
        <v>13.630213950934444</v>
      </c>
      <c r="O22" s="174">
        <v>13.673789655810864</v>
      </c>
      <c r="P22" s="174">
        <v>13.68769234634275</v>
      </c>
      <c r="Q22" s="174">
        <v>13.753663634052106</v>
      </c>
      <c r="R22" s="174">
        <v>13.787747864133284</v>
      </c>
      <c r="S22" s="174">
        <v>13.828095991812255</v>
      </c>
      <c r="T22" s="174">
        <v>13.86193335440149</v>
      </c>
      <c r="U22" s="174">
        <v>13.927294787992697</v>
      </c>
      <c r="V22" s="175">
        <v>13.979760577430902</v>
      </c>
    </row>
    <row r="23" spans="1:22" s="601" customFormat="1" ht="15" customHeight="1">
      <c r="A23" s="314"/>
      <c r="B23" s="171"/>
      <c r="C23" s="171"/>
      <c r="D23" s="171"/>
      <c r="E23" s="171"/>
      <c r="F23" s="171"/>
      <c r="G23" s="171"/>
      <c r="H23" s="171"/>
      <c r="I23" s="171"/>
      <c r="J23" s="171"/>
      <c r="K23" s="171"/>
      <c r="L23" s="171"/>
      <c r="M23" s="171"/>
      <c r="N23" s="171"/>
      <c r="O23" s="171"/>
      <c r="P23" s="171"/>
      <c r="Q23" s="171"/>
      <c r="R23" s="171"/>
      <c r="S23" s="171"/>
      <c r="T23" s="171"/>
      <c r="U23" s="171"/>
      <c r="V23" s="171"/>
    </row>
    <row r="24" spans="1:22" ht="15" customHeight="1">
      <c r="A24" s="314" t="s">
        <v>717</v>
      </c>
      <c r="B24" s="171"/>
      <c r="C24" s="171"/>
      <c r="D24" s="171"/>
      <c r="E24" s="171"/>
      <c r="F24" s="171"/>
      <c r="G24" s="171"/>
      <c r="H24" s="171"/>
      <c r="I24" s="171"/>
      <c r="J24" s="171"/>
      <c r="K24" s="171"/>
      <c r="L24" s="171"/>
      <c r="M24" s="171"/>
      <c r="N24" s="171"/>
      <c r="O24" s="171"/>
      <c r="P24" s="171"/>
      <c r="Q24" s="171"/>
      <c r="R24" s="171"/>
      <c r="S24" s="171"/>
    </row>
    <row r="25" spans="1:22" ht="15" customHeight="1">
      <c r="A25" s="541" t="s">
        <v>1088</v>
      </c>
    </row>
    <row r="26" spans="1:22" ht="15" customHeight="1">
      <c r="A26" s="224"/>
    </row>
    <row r="27" spans="1:22" ht="15" customHeight="1">
      <c r="A27" s="226"/>
      <c r="B27" s="396">
        <v>1990</v>
      </c>
      <c r="C27" s="397">
        <v>1991</v>
      </c>
      <c r="D27" s="397">
        <v>1992</v>
      </c>
      <c r="E27" s="397">
        <v>1993</v>
      </c>
      <c r="F27" s="397">
        <v>1994</v>
      </c>
      <c r="G27" s="397">
        <v>1995</v>
      </c>
      <c r="H27" s="397">
        <v>1996</v>
      </c>
      <c r="I27" s="397">
        <v>1997</v>
      </c>
      <c r="J27" s="397">
        <v>1998</v>
      </c>
      <c r="K27" s="397">
        <v>1999</v>
      </c>
      <c r="L27" s="397">
        <v>2000</v>
      </c>
      <c r="M27" s="397">
        <v>2001</v>
      </c>
      <c r="N27" s="397">
        <v>2002</v>
      </c>
      <c r="O27" s="397">
        <v>2003</v>
      </c>
      <c r="P27" s="397">
        <v>2004</v>
      </c>
      <c r="Q27" s="397">
        <v>2005</v>
      </c>
      <c r="R27" s="397">
        <v>2006</v>
      </c>
      <c r="S27" s="397">
        <v>2007</v>
      </c>
      <c r="T27" s="397">
        <v>2008</v>
      </c>
      <c r="U27" s="397">
        <v>2009</v>
      </c>
      <c r="V27" s="398">
        <v>2010</v>
      </c>
    </row>
    <row r="28" spans="1:22" ht="15" customHeight="1">
      <c r="A28" s="230" t="s">
        <v>220</v>
      </c>
      <c r="B28" s="167">
        <v>5.9885151763740785</v>
      </c>
      <c r="C28" s="168">
        <v>6.9128574645350156</v>
      </c>
      <c r="D28" s="168">
        <v>7.860595268379547</v>
      </c>
      <c r="E28" s="168">
        <v>8.6486486486486491</v>
      </c>
      <c r="F28" s="168">
        <v>7.8808645229309429</v>
      </c>
      <c r="G28" s="168">
        <v>8.0242424242424235</v>
      </c>
      <c r="H28" s="168">
        <v>7.9711944375465613</v>
      </c>
      <c r="I28" s="168">
        <v>7.9664570230607978</v>
      </c>
      <c r="J28" s="168">
        <v>7.6781609195402289</v>
      </c>
      <c r="K28" s="168">
        <v>7.913837508780146</v>
      </c>
      <c r="L28" s="168">
        <v>8.736559139784946</v>
      </c>
      <c r="M28" s="168">
        <v>8.9309576837416493</v>
      </c>
      <c r="N28" s="168">
        <v>9.1634374287668123</v>
      </c>
      <c r="O28" s="168">
        <v>8.8404133180252593</v>
      </c>
      <c r="P28" s="168">
        <v>9.2466505600702824</v>
      </c>
      <c r="Q28" s="168">
        <v>10.687808896210873</v>
      </c>
      <c r="R28" s="168">
        <v>10.853805879983891</v>
      </c>
      <c r="S28" s="168">
        <v>10.743285446595879</v>
      </c>
      <c r="T28" s="168">
        <v>12.996536972906906</v>
      </c>
      <c r="U28" s="168">
        <v>11.642268984446481</v>
      </c>
      <c r="V28" s="169">
        <v>11.383662776851631</v>
      </c>
    </row>
    <row r="29" spans="1:22" ht="15" customHeight="1">
      <c r="A29" s="227" t="s">
        <v>685</v>
      </c>
      <c r="B29" s="170">
        <v>5.6410256410256414</v>
      </c>
      <c r="C29" s="171">
        <v>8.8457389428263191</v>
      </c>
      <c r="D29" s="171">
        <v>6.6411238825031926</v>
      </c>
      <c r="E29" s="171">
        <v>7.216494845360824</v>
      </c>
      <c r="F29" s="171">
        <v>8.3573487031700289</v>
      </c>
      <c r="G29" s="171">
        <v>7.9194630872483227</v>
      </c>
      <c r="H29" s="171">
        <v>8.5383502170767009</v>
      </c>
      <c r="I29" s="171">
        <v>10.1010101010101</v>
      </c>
      <c r="J29" s="171">
        <v>7.3746312684365778</v>
      </c>
      <c r="K29" s="171">
        <v>10.72</v>
      </c>
      <c r="L29" s="171">
        <v>10.685805422647528</v>
      </c>
      <c r="M29" s="171">
        <v>8.75</v>
      </c>
      <c r="N29" s="171">
        <v>12.260536398467432</v>
      </c>
      <c r="O29" s="171">
        <v>10.311284046692606</v>
      </c>
      <c r="P29" s="171">
        <v>9.3555093555093549</v>
      </c>
      <c r="Q29" s="171">
        <v>12.345679012345679</v>
      </c>
      <c r="R29" s="171">
        <v>13.477537437603992</v>
      </c>
      <c r="S29" s="171">
        <v>11.6751269035533</v>
      </c>
      <c r="T29" s="171">
        <v>13.233287858117325</v>
      </c>
      <c r="U29" s="171">
        <v>11.346444780635402</v>
      </c>
      <c r="V29" s="172">
        <v>10.618066561014263</v>
      </c>
    </row>
    <row r="30" spans="1:22" ht="15" customHeight="1">
      <c r="A30" s="229" t="s">
        <v>686</v>
      </c>
      <c r="B30" s="170">
        <v>12.938005390835578</v>
      </c>
      <c r="C30" s="171">
        <v>14.577259475218659</v>
      </c>
      <c r="D30" s="171">
        <v>17.567567567567568</v>
      </c>
      <c r="E30" s="171">
        <v>14.814814814814813</v>
      </c>
      <c r="F30" s="171">
        <v>16.145833333333336</v>
      </c>
      <c r="G30" s="171">
        <v>9.5607235142118849</v>
      </c>
      <c r="H30" s="171">
        <v>10.583153347732182</v>
      </c>
      <c r="I30" s="171">
        <v>10.795454545454547</v>
      </c>
      <c r="J30" s="171">
        <v>11.177644710578841</v>
      </c>
      <c r="K30" s="171">
        <v>9.3126385809312637</v>
      </c>
      <c r="L30" s="171">
        <v>6.7761806981519497</v>
      </c>
      <c r="M30" s="171">
        <v>8.517350157728707</v>
      </c>
      <c r="N30" s="171">
        <v>10.990990990990991</v>
      </c>
      <c r="O30" s="171">
        <v>8.8235294117647065</v>
      </c>
      <c r="P30" s="171">
        <v>9.4594594594594597</v>
      </c>
      <c r="Q30" s="171">
        <v>8.70083432657926</v>
      </c>
      <c r="R30" s="171">
        <v>8.366935483870968</v>
      </c>
      <c r="S30" s="171">
        <v>9.8991750687442739</v>
      </c>
      <c r="T30" s="171">
        <v>12.825458052073287</v>
      </c>
      <c r="U30" s="171">
        <v>10.75268817204301</v>
      </c>
      <c r="V30" s="172">
        <v>11.239495798319327</v>
      </c>
    </row>
    <row r="31" spans="1:22" ht="15" customHeight="1">
      <c r="A31" s="229" t="s">
        <v>687</v>
      </c>
      <c r="B31" s="170">
        <v>4.019292604501608</v>
      </c>
      <c r="C31" s="171">
        <v>7.5571177504393665</v>
      </c>
      <c r="D31" s="171">
        <v>6.4833005893909625</v>
      </c>
      <c r="E31" s="171">
        <v>7.6555023923444985</v>
      </c>
      <c r="F31" s="171">
        <v>6.4327485380116958</v>
      </c>
      <c r="G31" s="171">
        <v>9.9811676082862526</v>
      </c>
      <c r="H31" s="171">
        <v>5.7259713701431494</v>
      </c>
      <c r="I31" s="171">
        <v>6.8833652007648185</v>
      </c>
      <c r="J31" s="171">
        <v>5.5445544554455441</v>
      </c>
      <c r="K31" s="171">
        <v>7.4468085106382986</v>
      </c>
      <c r="L31" s="171">
        <v>8.3185840707964598</v>
      </c>
      <c r="M31" s="171">
        <v>9.3145869947275912</v>
      </c>
      <c r="N31" s="171">
        <v>6.8181818181818192</v>
      </c>
      <c r="O31" s="171">
        <v>7.2380952380952381</v>
      </c>
      <c r="P31" s="171">
        <v>7.3959938366718019</v>
      </c>
      <c r="Q31" s="171">
        <v>8.4529505582137148</v>
      </c>
      <c r="R31" s="171">
        <v>14.040561622464901</v>
      </c>
      <c r="S31" s="171">
        <v>12.966252220248666</v>
      </c>
      <c r="T31" s="171">
        <v>15.084745762711865</v>
      </c>
      <c r="U31" s="171">
        <v>13.148788927335639</v>
      </c>
      <c r="V31" s="172">
        <v>11.403508771929824</v>
      </c>
    </row>
    <row r="32" spans="1:22" ht="15" customHeight="1">
      <c r="A32" s="227" t="s">
        <v>688</v>
      </c>
      <c r="B32" s="170">
        <v>6.315007429420505</v>
      </c>
      <c r="C32" s="171">
        <v>6.3529411764705879</v>
      </c>
      <c r="D32" s="171">
        <v>7.9922027290448341</v>
      </c>
      <c r="E32" s="171">
        <v>10.318225650916103</v>
      </c>
      <c r="F32" s="171">
        <v>7.0336391437308885</v>
      </c>
      <c r="G32" s="171">
        <v>8.9334548769371018</v>
      </c>
      <c r="H32" s="171">
        <v>8.0817051509769087</v>
      </c>
      <c r="I32" s="171">
        <v>6.6849816849816852</v>
      </c>
      <c r="J32" s="171">
        <v>8.4112149532710276</v>
      </c>
      <c r="K32" s="171">
        <v>7.6997112608277183</v>
      </c>
      <c r="L32" s="171">
        <v>9.5813953488372103</v>
      </c>
      <c r="M32" s="171">
        <v>8.3418107833163777</v>
      </c>
      <c r="N32" s="171">
        <v>11.144278606965173</v>
      </c>
      <c r="O32" s="171">
        <v>9.5777548918640587</v>
      </c>
      <c r="P32" s="171">
        <v>9.3579978237214352</v>
      </c>
      <c r="Q32" s="171">
        <v>13.186813186813188</v>
      </c>
      <c r="R32" s="171">
        <v>12.222222222222221</v>
      </c>
      <c r="S32" s="171">
        <v>12.075471698113208</v>
      </c>
      <c r="T32" s="171">
        <v>11.726804123711339</v>
      </c>
      <c r="U32" s="171">
        <v>11.458333333333332</v>
      </c>
      <c r="V32" s="172">
        <v>9.8484848484848477</v>
      </c>
    </row>
    <row r="33" spans="1:22" ht="15" customHeight="1">
      <c r="A33" s="229" t="s">
        <v>689</v>
      </c>
      <c r="B33" s="170">
        <v>5.0576184379001283</v>
      </c>
      <c r="C33" s="171">
        <v>3.8432554634513942</v>
      </c>
      <c r="D33" s="171">
        <v>6.1946902654867264</v>
      </c>
      <c r="E33" s="171">
        <v>6.2015503875968996</v>
      </c>
      <c r="F33" s="171">
        <v>6.30114566284779</v>
      </c>
      <c r="G33" s="171">
        <v>6.1538461538461542</v>
      </c>
      <c r="H33" s="171">
        <v>7.4721780604133547</v>
      </c>
      <c r="I33" s="171">
        <v>7.2752230610844206</v>
      </c>
      <c r="J33" s="171">
        <v>6.8922305764411025</v>
      </c>
      <c r="K33" s="171">
        <v>6.7211055276381906</v>
      </c>
      <c r="L33" s="171">
        <v>8.1871345029239766</v>
      </c>
      <c r="M33" s="171">
        <v>9.3463302752293576</v>
      </c>
      <c r="N33" s="171">
        <v>7.2594259988745078</v>
      </c>
      <c r="O33" s="171">
        <v>8.4755738669805769</v>
      </c>
      <c r="P33" s="171">
        <v>9.7505668934240362</v>
      </c>
      <c r="Q33" s="171">
        <v>10.611604809200209</v>
      </c>
      <c r="R33" s="171">
        <v>9.5524017467248914</v>
      </c>
      <c r="S33" s="171">
        <v>9.6426545660805445</v>
      </c>
      <c r="T33" s="171">
        <v>12.859560067681894</v>
      </c>
      <c r="U33" s="171">
        <v>11.822338340953626</v>
      </c>
      <c r="V33" s="172">
        <v>12.466666666666667</v>
      </c>
    </row>
    <row r="34" spans="1:22" ht="15" customHeight="1">
      <c r="A34" s="227" t="s">
        <v>230</v>
      </c>
      <c r="B34" s="170">
        <v>6.4468211527035066</v>
      </c>
      <c r="C34" s="171">
        <v>5.533854166666667</v>
      </c>
      <c r="D34" s="171">
        <v>6.3005390835579513</v>
      </c>
      <c r="E34" s="171">
        <v>7.1059431524547803</v>
      </c>
      <c r="F34" s="171">
        <v>6.5373134328358198</v>
      </c>
      <c r="G34" s="171">
        <v>6.8825910931174068</v>
      </c>
      <c r="H34" s="171">
        <v>6.6132858837485164</v>
      </c>
      <c r="I34" s="171">
        <v>8.0721466587817847</v>
      </c>
      <c r="J34" s="171">
        <v>7.0903954802259888</v>
      </c>
      <c r="K34" s="171">
        <v>7.5250357653791138</v>
      </c>
      <c r="L34" s="171">
        <v>8.1214109926168998</v>
      </c>
      <c r="M34" s="171">
        <v>7.2176949941792774</v>
      </c>
      <c r="N34" s="171">
        <v>7.4042792792792795</v>
      </c>
      <c r="O34" s="171">
        <v>8.3785249457700655</v>
      </c>
      <c r="P34" s="171">
        <v>7.7392510402219132</v>
      </c>
      <c r="Q34" s="171">
        <v>9.1495601173020518</v>
      </c>
      <c r="R34" s="171">
        <v>9.4942600062053977</v>
      </c>
      <c r="S34" s="171">
        <v>9.9487179487179489</v>
      </c>
      <c r="T34" s="171">
        <v>11.143587869930579</v>
      </c>
      <c r="U34" s="171">
        <v>10.09251471825063</v>
      </c>
      <c r="V34" s="172">
        <v>11.787072243346007</v>
      </c>
    </row>
    <row r="35" spans="1:22" ht="15" customHeight="1">
      <c r="A35" s="227" t="s">
        <v>690</v>
      </c>
      <c r="B35" s="170">
        <v>3.9473684210526314</v>
      </c>
      <c r="C35" s="171">
        <v>0</v>
      </c>
      <c r="D35" s="171">
        <v>0</v>
      </c>
      <c r="E35" s="171">
        <v>3.7878787878787881</v>
      </c>
      <c r="F35" s="171">
        <v>4.133545310015899</v>
      </c>
      <c r="G35" s="171">
        <v>3.6363636363636362</v>
      </c>
      <c r="H35" s="171">
        <v>3.3123028391167195</v>
      </c>
      <c r="I35" s="171">
        <v>3.0769230769230771</v>
      </c>
      <c r="J35" s="171">
        <v>3.8205980066445178</v>
      </c>
      <c r="K35" s="171">
        <v>5.4329371816638377</v>
      </c>
      <c r="L35" s="171">
        <v>5.3097345132743365</v>
      </c>
      <c r="M35" s="171">
        <v>3.8834951456310676</v>
      </c>
      <c r="N35" s="171">
        <v>3.8022813688212929</v>
      </c>
      <c r="O35" s="171">
        <v>4.5372050816696916</v>
      </c>
      <c r="P35" s="171">
        <v>5.0682261208577</v>
      </c>
      <c r="Q35" s="171">
        <v>5.9957173447537464</v>
      </c>
      <c r="R35" s="171">
        <v>3.9024390243902438</v>
      </c>
      <c r="S35" s="171">
        <v>4.2929292929292924</v>
      </c>
      <c r="T35" s="171">
        <v>6.4327485380116958</v>
      </c>
      <c r="U35" s="171">
        <v>0</v>
      </c>
      <c r="V35" s="172">
        <v>5.3627760252365935</v>
      </c>
    </row>
    <row r="36" spans="1:22" ht="15" customHeight="1">
      <c r="A36" s="229" t="s">
        <v>691</v>
      </c>
      <c r="B36" s="170">
        <v>24.257425742574259</v>
      </c>
      <c r="C36" s="171">
        <v>22.842639593908633</v>
      </c>
      <c r="D36" s="171">
        <v>21.212121212121211</v>
      </c>
      <c r="E36" s="171">
        <v>21.081081081081081</v>
      </c>
      <c r="F36" s="171">
        <v>20.85308056872038</v>
      </c>
      <c r="G36" s="171">
        <v>24.170616113744074</v>
      </c>
      <c r="H36" s="171">
        <v>19.19191919191919</v>
      </c>
      <c r="I36" s="171">
        <v>25.726141078838172</v>
      </c>
      <c r="J36" s="171">
        <v>24.576271186440675</v>
      </c>
      <c r="K36" s="171">
        <v>21.078431372549019</v>
      </c>
      <c r="L36" s="171">
        <v>24.054982817869412</v>
      </c>
      <c r="M36" s="171">
        <v>20.444444444444443</v>
      </c>
      <c r="N36" s="171">
        <v>25.238095238095237</v>
      </c>
      <c r="O36" s="171">
        <v>24.285714285714281</v>
      </c>
      <c r="P36" s="171">
        <v>18.905472636815919</v>
      </c>
      <c r="Q36" s="171">
        <v>24.568965517241381</v>
      </c>
      <c r="R36" s="171">
        <v>23.611111111111107</v>
      </c>
      <c r="S36" s="171">
        <v>29.126213592233007</v>
      </c>
      <c r="T36" s="171">
        <v>33.663366336633665</v>
      </c>
      <c r="U36" s="171">
        <v>24.873096446700512</v>
      </c>
      <c r="V36" s="172">
        <v>30.456852791878177</v>
      </c>
    </row>
    <row r="37" spans="1:22" ht="15" customHeight="1">
      <c r="A37" s="229" t="s">
        <v>692</v>
      </c>
      <c r="B37" s="170">
        <v>3.899268887083672</v>
      </c>
      <c r="C37" s="171">
        <v>3.3149171270718236</v>
      </c>
      <c r="D37" s="171">
        <v>3.1992687385740401</v>
      </c>
      <c r="E37" s="171">
        <v>4.1025641025641022</v>
      </c>
      <c r="F37" s="171">
        <v>3.9432176656151419</v>
      </c>
      <c r="G37" s="171">
        <v>4.6282245827010611</v>
      </c>
      <c r="H37" s="171">
        <v>4.7024246877296108</v>
      </c>
      <c r="I37" s="171">
        <v>6.0171919770773643</v>
      </c>
      <c r="J37" s="171">
        <v>4.3800539083557952</v>
      </c>
      <c r="K37" s="171">
        <v>5.2151238591916549</v>
      </c>
      <c r="L37" s="171">
        <v>4.3689320388349513</v>
      </c>
      <c r="M37" s="171">
        <v>5.3283767038413874</v>
      </c>
      <c r="N37" s="171">
        <v>4.9544419134396351</v>
      </c>
      <c r="O37" s="171">
        <v>5.4112554112554108</v>
      </c>
      <c r="P37" s="171">
        <v>5.666486778197517</v>
      </c>
      <c r="Q37" s="171">
        <v>6.7296340023612746</v>
      </c>
      <c r="R37" s="171">
        <v>6.1631419939577032</v>
      </c>
      <c r="S37" s="171">
        <v>6.9415807560137459</v>
      </c>
      <c r="T37" s="171">
        <v>7.4766355140186906</v>
      </c>
      <c r="U37" s="171">
        <v>7.8498293515358348</v>
      </c>
      <c r="V37" s="172">
        <v>8.3258728737690255</v>
      </c>
    </row>
    <row r="38" spans="1:22" ht="15" customHeight="1">
      <c r="A38" s="227" t="s">
        <v>693</v>
      </c>
      <c r="B38" s="170">
        <v>7.0663811563169174</v>
      </c>
      <c r="C38" s="171">
        <v>6.953125</v>
      </c>
      <c r="D38" s="171">
        <v>9.4664371772805502</v>
      </c>
      <c r="E38" s="171">
        <v>9.3157460840890369</v>
      </c>
      <c r="F38" s="171">
        <v>7.9710144927536239</v>
      </c>
      <c r="G38" s="171">
        <v>8.2372322899505761</v>
      </c>
      <c r="H38" s="171">
        <v>8.481764206955047</v>
      </c>
      <c r="I38" s="171">
        <v>9.3965517241379324</v>
      </c>
      <c r="J38" s="171">
        <v>8.6206896551724146</v>
      </c>
      <c r="K38" s="171">
        <v>9.2465753424657535</v>
      </c>
      <c r="L38" s="171">
        <v>10.841283607979186</v>
      </c>
      <c r="M38" s="171">
        <v>8.8724584103512019</v>
      </c>
      <c r="N38" s="171">
        <v>9.7169811320754729</v>
      </c>
      <c r="O38" s="171">
        <v>12.326227988878591</v>
      </c>
      <c r="P38" s="171">
        <v>10.597302504816957</v>
      </c>
      <c r="Q38" s="171">
        <v>11.111111111111112</v>
      </c>
      <c r="R38" s="171">
        <v>14.543524416135881</v>
      </c>
      <c r="S38" s="171">
        <v>13.018433179723504</v>
      </c>
      <c r="T38" s="171">
        <v>13.091309130913089</v>
      </c>
      <c r="U38" s="171">
        <v>13.306451612903224</v>
      </c>
      <c r="V38" s="172">
        <v>14.809782608695654</v>
      </c>
    </row>
    <row r="39" spans="1:22" ht="15" customHeight="1">
      <c r="A39" s="227" t="s">
        <v>229</v>
      </c>
      <c r="B39" s="170">
        <v>18.353783231083845</v>
      </c>
      <c r="C39" s="171">
        <v>18.836140888208273</v>
      </c>
      <c r="D39" s="171">
        <v>18.815139879319805</v>
      </c>
      <c r="E39" s="171">
        <v>21.347093970668123</v>
      </c>
      <c r="F39" s="171">
        <v>19.907138711549628</v>
      </c>
      <c r="G39" s="171">
        <v>19.124423963133641</v>
      </c>
      <c r="H39" s="171">
        <v>21.079258010118046</v>
      </c>
      <c r="I39" s="171">
        <v>19.930675909878683</v>
      </c>
      <c r="J39" s="171">
        <v>18.53167554766134</v>
      </c>
      <c r="K39" s="171">
        <v>20.738820479585225</v>
      </c>
      <c r="L39" s="171">
        <v>22.15189873417722</v>
      </c>
      <c r="M39" s="171">
        <v>22.333529758397162</v>
      </c>
      <c r="N39" s="171">
        <v>25.041736227045075</v>
      </c>
      <c r="O39" s="171">
        <v>24.237288135593225</v>
      </c>
      <c r="P39" s="171">
        <v>23.566878980891723</v>
      </c>
      <c r="Q39" s="171">
        <v>25.369198312236289</v>
      </c>
      <c r="R39" s="171">
        <v>25.296239052035034</v>
      </c>
      <c r="S39" s="171">
        <v>26.015880429705746</v>
      </c>
      <c r="T39" s="171">
        <v>25.264084507042256</v>
      </c>
      <c r="U39" s="171">
        <v>30.198675496688743</v>
      </c>
      <c r="V39" s="172">
        <v>29.656652360515018</v>
      </c>
    </row>
    <row r="40" spans="1:22" ht="15" customHeight="1">
      <c r="A40" s="227" t="s">
        <v>694</v>
      </c>
      <c r="B40" s="170">
        <v>28.662420382165603</v>
      </c>
      <c r="C40" s="171">
        <v>25.246548323471401</v>
      </c>
      <c r="D40" s="171">
        <v>29.504950495049503</v>
      </c>
      <c r="E40" s="171">
        <v>30.831643002028397</v>
      </c>
      <c r="F40" s="171">
        <v>25.540275049115913</v>
      </c>
      <c r="G40" s="171">
        <v>23.933209647495364</v>
      </c>
      <c r="H40" s="171">
        <v>25.259515570934255</v>
      </c>
      <c r="I40" s="171">
        <v>22.382671480144406</v>
      </c>
      <c r="J40" s="171">
        <v>23.445825932504441</v>
      </c>
      <c r="K40" s="171">
        <v>29.646017699115045</v>
      </c>
      <c r="L40" s="171">
        <v>26.039387308533918</v>
      </c>
      <c r="M40" s="171">
        <v>29.078014184397162</v>
      </c>
      <c r="N40" s="171">
        <v>30</v>
      </c>
      <c r="O40" s="171">
        <v>27.13310580204778</v>
      </c>
      <c r="P40" s="171">
        <v>24.960505529225909</v>
      </c>
      <c r="Q40" s="171">
        <v>32.005689900426745</v>
      </c>
      <c r="R40" s="171">
        <v>30.477356181150551</v>
      </c>
      <c r="S40" s="171">
        <v>28.966346153846157</v>
      </c>
      <c r="T40" s="171">
        <v>31.09339407744875</v>
      </c>
      <c r="U40" s="171">
        <v>33.561643835616437</v>
      </c>
      <c r="V40" s="172">
        <v>32.756756756756758</v>
      </c>
    </row>
    <row r="41" spans="1:22" ht="15" customHeight="1">
      <c r="A41" s="229" t="s">
        <v>695</v>
      </c>
      <c r="B41" s="170">
        <v>13.27586206896552</v>
      </c>
      <c r="C41" s="171">
        <v>15.789473684210527</v>
      </c>
      <c r="D41" s="171">
        <v>17.446043165467621</v>
      </c>
      <c r="E41" s="171">
        <v>17.761989342806395</v>
      </c>
      <c r="F41" s="171">
        <v>17.831813576494429</v>
      </c>
      <c r="G41" s="171">
        <v>17.720207253886009</v>
      </c>
      <c r="H41" s="171">
        <v>20.715036803364882</v>
      </c>
      <c r="I41" s="171">
        <v>19.754464285714285</v>
      </c>
      <c r="J41" s="171">
        <v>16.049382716049383</v>
      </c>
      <c r="K41" s="171">
        <v>17.931034482758619</v>
      </c>
      <c r="L41" s="171">
        <v>21.849710982658959</v>
      </c>
      <c r="M41" s="171">
        <v>20.216216216216214</v>
      </c>
      <c r="N41" s="171">
        <v>24.176954732510286</v>
      </c>
      <c r="O41" s="171">
        <v>24.742268041237114</v>
      </c>
      <c r="P41" s="171">
        <v>21.841332027424095</v>
      </c>
      <c r="Q41" s="171">
        <v>23.068893528183718</v>
      </c>
      <c r="R41" s="171">
        <v>22.875816993464053</v>
      </c>
      <c r="S41" s="171">
        <v>24.079320113314445</v>
      </c>
      <c r="T41" s="171">
        <v>21.2987012987013</v>
      </c>
      <c r="U41" s="171">
        <v>27.452745274527452</v>
      </c>
      <c r="V41" s="172">
        <v>26.683937823834196</v>
      </c>
    </row>
    <row r="42" spans="1:22" ht="15" customHeight="1">
      <c r="A42" s="229" t="s">
        <v>696</v>
      </c>
      <c r="B42" s="170">
        <v>20.948616600790512</v>
      </c>
      <c r="C42" s="171">
        <v>17.010309278350515</v>
      </c>
      <c r="D42" s="171">
        <v>0</v>
      </c>
      <c r="E42" s="171">
        <v>13.580246913580249</v>
      </c>
      <c r="F42" s="171">
        <v>13.333333333333334</v>
      </c>
      <c r="G42" s="171">
        <v>17.977528089887642</v>
      </c>
      <c r="H42" s="171">
        <v>17.486338797814209</v>
      </c>
      <c r="I42" s="171">
        <v>20.85308056872038</v>
      </c>
      <c r="J42" s="171">
        <v>20.43010752688172</v>
      </c>
      <c r="K42" s="171">
        <v>17.964071856287426</v>
      </c>
      <c r="L42" s="171">
        <v>11.458333333333334</v>
      </c>
      <c r="M42" s="171">
        <v>16.666666666666664</v>
      </c>
      <c r="N42" s="171">
        <v>21.08433734939759</v>
      </c>
      <c r="O42" s="171">
        <v>18.518518518518519</v>
      </c>
      <c r="P42" s="171">
        <v>24.571428571428569</v>
      </c>
      <c r="Q42" s="171">
        <v>18.918918918918919</v>
      </c>
      <c r="R42" s="171">
        <v>19.277108433734938</v>
      </c>
      <c r="S42" s="171">
        <v>23.529411764705884</v>
      </c>
      <c r="T42" s="171">
        <v>18.848167539267013</v>
      </c>
      <c r="U42" s="171">
        <v>25.531914893617021</v>
      </c>
      <c r="V42" s="172">
        <v>23.626373626373624</v>
      </c>
    </row>
    <row r="43" spans="1:22" ht="15" customHeight="1">
      <c r="A43" s="227" t="s">
        <v>697</v>
      </c>
      <c r="B43" s="170">
        <v>23.611111111111111</v>
      </c>
      <c r="C43" s="171">
        <v>27.500000000000004</v>
      </c>
      <c r="D43" s="171">
        <v>0</v>
      </c>
      <c r="E43" s="171">
        <v>31.666666666666664</v>
      </c>
      <c r="F43" s="171">
        <v>24.193548387096772</v>
      </c>
      <c r="G43" s="171">
        <v>0</v>
      </c>
      <c r="H43" s="171">
        <v>0</v>
      </c>
      <c r="I43" s="171">
        <v>0</v>
      </c>
      <c r="J43" s="171">
        <v>0</v>
      </c>
      <c r="K43" s="171">
        <v>0</v>
      </c>
      <c r="L43" s="171">
        <v>30.303030303030305</v>
      </c>
      <c r="M43" s="171">
        <v>0</v>
      </c>
      <c r="N43" s="171">
        <v>0</v>
      </c>
      <c r="O43" s="171">
        <v>0</v>
      </c>
      <c r="P43" s="171">
        <v>36.363636363636367</v>
      </c>
      <c r="Q43" s="171">
        <v>0</v>
      </c>
      <c r="R43" s="171">
        <v>0</v>
      </c>
      <c r="S43" s="171">
        <v>26.984126984126984</v>
      </c>
      <c r="T43" s="171">
        <v>39.583333333333329</v>
      </c>
      <c r="U43" s="171">
        <v>41.111111111111114</v>
      </c>
      <c r="V43" s="172">
        <v>55.384615384615387</v>
      </c>
    </row>
    <row r="44" spans="1:22" ht="15" customHeight="1">
      <c r="A44" s="227" t="s">
        <v>231</v>
      </c>
      <c r="B44" s="170">
        <v>8.5114728378113345</v>
      </c>
      <c r="C44" s="171">
        <v>8.9315878378378368</v>
      </c>
      <c r="D44" s="171">
        <v>9.6193533593212575</v>
      </c>
      <c r="E44" s="171">
        <v>10.80236193122612</v>
      </c>
      <c r="F44" s="171">
        <v>9.7101612721326251</v>
      </c>
      <c r="G44" s="171">
        <v>9.6684193583002465</v>
      </c>
      <c r="H44" s="171">
        <v>10.013074743952933</v>
      </c>
      <c r="I44" s="171">
        <v>10.206251328938972</v>
      </c>
      <c r="J44" s="171">
        <v>9.3746737655287617</v>
      </c>
      <c r="K44" s="171">
        <v>9.8936513051885271</v>
      </c>
      <c r="L44" s="171">
        <v>10.689619626842592</v>
      </c>
      <c r="M44" s="171">
        <v>10.682739270497766</v>
      </c>
      <c r="N44" s="171">
        <v>11.452341824157765</v>
      </c>
      <c r="O44" s="171">
        <v>11.444002853357789</v>
      </c>
      <c r="P44" s="171">
        <v>11.392152957578173</v>
      </c>
      <c r="Q44" s="171">
        <v>12.910844321983864</v>
      </c>
      <c r="R44" s="171">
        <v>13.188548864758143</v>
      </c>
      <c r="S44" s="171">
        <v>13.821055831391224</v>
      </c>
      <c r="T44" s="171">
        <v>15.295422464206496</v>
      </c>
      <c r="U44" s="171">
        <v>15.895729339988907</v>
      </c>
      <c r="V44" s="172">
        <v>16.276978417266186</v>
      </c>
    </row>
    <row r="45" spans="1:22" ht="15" customHeight="1">
      <c r="A45" s="227" t="s">
        <v>233</v>
      </c>
      <c r="B45" s="170">
        <f t="shared" ref="B45:V45" si="1">(B44/B46)*100</f>
        <v>58.790530003554444</v>
      </c>
      <c r="C45" s="171">
        <f t="shared" si="1"/>
        <v>59.197380002173404</v>
      </c>
      <c r="D45" s="171">
        <f t="shared" si="1"/>
        <v>59.644956985282981</v>
      </c>
      <c r="E45" s="171">
        <f t="shared" si="1"/>
        <v>62.649095782752909</v>
      </c>
      <c r="F45" s="171">
        <f t="shared" si="1"/>
        <v>54.632521759757999</v>
      </c>
      <c r="G45" s="171">
        <f t="shared" si="1"/>
        <v>53.733019577956384</v>
      </c>
      <c r="H45" s="171">
        <f t="shared" si="1"/>
        <v>55.155959599114531</v>
      </c>
      <c r="I45" s="171">
        <f t="shared" si="1"/>
        <v>54.885777124224724</v>
      </c>
      <c r="J45" s="171">
        <f t="shared" si="1"/>
        <v>49.715358798090648</v>
      </c>
      <c r="K45" s="171">
        <f t="shared" si="1"/>
        <v>51.410147964109228</v>
      </c>
      <c r="L45" s="171">
        <f t="shared" si="1"/>
        <v>54.017547555260151</v>
      </c>
      <c r="M45" s="171">
        <f t="shared" si="1"/>
        <v>52.763550137712421</v>
      </c>
      <c r="N45" s="171">
        <f t="shared" si="1"/>
        <v>56.045035186111036</v>
      </c>
      <c r="O45" s="171">
        <f t="shared" si="1"/>
        <v>54.681596184215287</v>
      </c>
      <c r="P45" s="171">
        <f t="shared" si="1"/>
        <v>53.867777666894789</v>
      </c>
      <c r="Q45" s="171">
        <f t="shared" si="1"/>
        <v>58.145316567616256</v>
      </c>
      <c r="R45" s="171">
        <f t="shared" si="1"/>
        <v>57.261806693950192</v>
      </c>
      <c r="S45" s="171">
        <f t="shared" si="1"/>
        <v>59.03747448848037</v>
      </c>
      <c r="T45" s="171">
        <f t="shared" si="1"/>
        <v>64.279144568342872</v>
      </c>
      <c r="U45" s="171">
        <f t="shared" si="1"/>
        <v>64.190341531444091</v>
      </c>
      <c r="V45" s="172">
        <f t="shared" si="1"/>
        <v>63.578973848450062</v>
      </c>
    </row>
    <row r="46" spans="1:22" ht="15" customHeight="1">
      <c r="A46" s="228" t="s">
        <v>232</v>
      </c>
      <c r="B46" s="173">
        <v>14.47762562660472</v>
      </c>
      <c r="C46" s="174">
        <v>15.087809354924014</v>
      </c>
      <c r="D46" s="174">
        <v>16.127689322828704</v>
      </c>
      <c r="E46" s="174">
        <v>17.242646196659035</v>
      </c>
      <c r="F46" s="174">
        <v>17.773591551992158</v>
      </c>
      <c r="G46" s="174">
        <v>17.993441340614051</v>
      </c>
      <c r="H46" s="174">
        <v>18.154112115408978</v>
      </c>
      <c r="I46" s="174">
        <v>18.595439226156603</v>
      </c>
      <c r="J46" s="174">
        <v>18.856695379796399</v>
      </c>
      <c r="K46" s="174">
        <v>19.244549368143314</v>
      </c>
      <c r="L46" s="174">
        <v>19.789161320045256</v>
      </c>
      <c r="M46" s="174">
        <v>20.24643763093254</v>
      </c>
      <c r="N46" s="174">
        <v>20.434177240013334</v>
      </c>
      <c r="O46" s="174">
        <v>20.928435985673151</v>
      </c>
      <c r="P46" s="174">
        <v>21.148362622316572</v>
      </c>
      <c r="Q46" s="174">
        <v>22.204444113688936</v>
      </c>
      <c r="R46" s="174">
        <v>23.032016672557308</v>
      </c>
      <c r="S46" s="174">
        <v>23.410648831341938</v>
      </c>
      <c r="T46" s="174">
        <v>23.795311164951951</v>
      </c>
      <c r="U46" s="174">
        <v>24.763428517049206</v>
      </c>
      <c r="V46" s="175">
        <v>25.60119711284549</v>
      </c>
    </row>
    <row r="47" spans="1:22" s="601" customFormat="1" ht="15" customHeight="1">
      <c r="A47" s="314"/>
      <c r="B47" s="171"/>
      <c r="C47" s="171"/>
      <c r="D47" s="171"/>
      <c r="E47" s="171"/>
      <c r="F47" s="171"/>
      <c r="G47" s="171"/>
      <c r="H47" s="171"/>
      <c r="I47" s="171"/>
      <c r="J47" s="171"/>
      <c r="K47" s="171"/>
      <c r="L47" s="171"/>
      <c r="M47" s="171"/>
      <c r="N47" s="171"/>
      <c r="O47" s="171"/>
      <c r="P47" s="171"/>
      <c r="Q47" s="171"/>
      <c r="R47" s="171"/>
      <c r="S47" s="171"/>
      <c r="T47" s="171"/>
      <c r="U47" s="171"/>
      <c r="V47" s="171"/>
    </row>
    <row r="48" spans="1:22" ht="15" customHeight="1">
      <c r="A48" s="314" t="s">
        <v>717</v>
      </c>
      <c r="B48" s="171"/>
      <c r="C48" s="171"/>
      <c r="D48" s="171"/>
      <c r="E48" s="171"/>
      <c r="F48" s="171"/>
      <c r="G48" s="171"/>
      <c r="H48" s="171"/>
      <c r="I48" s="171"/>
      <c r="J48" s="171"/>
      <c r="K48" s="171"/>
      <c r="L48" s="171"/>
      <c r="M48" s="171"/>
      <c r="N48" s="171"/>
      <c r="O48" s="171"/>
      <c r="P48" s="171"/>
      <c r="Q48" s="171"/>
      <c r="R48" s="171"/>
      <c r="S48" s="171"/>
    </row>
    <row r="49" spans="1:23" ht="15" customHeight="1">
      <c r="A49" s="541" t="s">
        <v>935</v>
      </c>
    </row>
    <row r="50" spans="1:23" ht="15" customHeight="1">
      <c r="A50" s="224"/>
    </row>
    <row r="51" spans="1:23" ht="15" customHeight="1">
      <c r="A51" s="679"/>
      <c r="B51" s="177">
        <v>1990</v>
      </c>
      <c r="C51" s="178">
        <v>1991</v>
      </c>
      <c r="D51" s="178">
        <v>1992</v>
      </c>
      <c r="E51" s="178">
        <v>1993</v>
      </c>
      <c r="F51" s="178">
        <v>1994</v>
      </c>
      <c r="G51" s="178">
        <v>1995</v>
      </c>
      <c r="H51" s="178">
        <v>1996</v>
      </c>
      <c r="I51" s="178">
        <v>1997</v>
      </c>
      <c r="J51" s="178">
        <v>1998</v>
      </c>
      <c r="K51" s="178">
        <v>1999</v>
      </c>
      <c r="L51" s="178">
        <v>2000</v>
      </c>
      <c r="M51" s="178">
        <v>2001</v>
      </c>
      <c r="N51" s="178">
        <v>2002</v>
      </c>
      <c r="O51" s="178">
        <v>2003</v>
      </c>
      <c r="P51" s="178">
        <v>2004</v>
      </c>
      <c r="Q51" s="178">
        <v>2005</v>
      </c>
      <c r="R51" s="178">
        <v>2006</v>
      </c>
      <c r="S51" s="178">
        <v>2007</v>
      </c>
      <c r="T51" s="178">
        <v>2008</v>
      </c>
      <c r="U51" s="178">
        <v>2009</v>
      </c>
      <c r="V51" s="132">
        <v>2010</v>
      </c>
    </row>
    <row r="52" spans="1:23" ht="15" customHeight="1">
      <c r="A52" s="680" t="s">
        <v>220</v>
      </c>
      <c r="B52" s="167">
        <v>23.379819524200169</v>
      </c>
      <c r="C52" s="168">
        <v>22.337311416347671</v>
      </c>
      <c r="D52" s="168">
        <v>21.4194861358433</v>
      </c>
      <c r="E52" s="168">
        <v>20.45945945945946</v>
      </c>
      <c r="F52" s="168">
        <v>21.006852925672113</v>
      </c>
      <c r="G52" s="168">
        <v>19.975757575757573</v>
      </c>
      <c r="H52" s="168">
        <v>19.220263223243109</v>
      </c>
      <c r="I52" s="168">
        <v>17.912881434894018</v>
      </c>
      <c r="J52" s="168">
        <v>17.195402298850578</v>
      </c>
      <c r="K52" s="168">
        <v>17.747600093654885</v>
      </c>
      <c r="L52" s="168">
        <v>16.666666666666668</v>
      </c>
      <c r="M52" s="168">
        <v>15.233853006681516</v>
      </c>
      <c r="N52" s="168">
        <v>15.477547298837473</v>
      </c>
      <c r="O52" s="168">
        <v>14.167623421354767</v>
      </c>
      <c r="P52" s="168">
        <v>15.286624203821656</v>
      </c>
      <c r="Q52" s="168">
        <v>14.168039538714991</v>
      </c>
      <c r="R52" s="168">
        <v>13.934756343133309</v>
      </c>
      <c r="S52" s="168">
        <v>12.554653341661462</v>
      </c>
      <c r="T52" s="168">
        <v>12.487268282745974</v>
      </c>
      <c r="U52" s="168">
        <v>12.419945105215008</v>
      </c>
      <c r="V52" s="169">
        <v>12.193379376041916</v>
      </c>
    </row>
    <row r="53" spans="1:23" ht="15" customHeight="1">
      <c r="A53" s="681" t="s">
        <v>685</v>
      </c>
      <c r="B53" s="170">
        <v>26.769230769230774</v>
      </c>
      <c r="C53" s="171">
        <v>22.437971952535062</v>
      </c>
      <c r="D53" s="171">
        <v>23.243933588761177</v>
      </c>
      <c r="E53" s="171">
        <v>22.091310751104565</v>
      </c>
      <c r="F53" s="171">
        <v>23.342939481268008</v>
      </c>
      <c r="G53" s="171">
        <v>22.68456375838926</v>
      </c>
      <c r="H53" s="171">
        <v>19.971056439942114</v>
      </c>
      <c r="I53" s="171">
        <v>19.913419913419915</v>
      </c>
      <c r="J53" s="171">
        <v>19.174041297935105</v>
      </c>
      <c r="K53" s="171">
        <v>17.28</v>
      </c>
      <c r="L53" s="171">
        <v>15.948963317384369</v>
      </c>
      <c r="M53" s="171">
        <v>18.571428571428573</v>
      </c>
      <c r="N53" s="171">
        <v>17.241379310344826</v>
      </c>
      <c r="O53" s="171">
        <v>14.202334630350194</v>
      </c>
      <c r="P53" s="171">
        <v>13.929313929313929</v>
      </c>
      <c r="Q53" s="171">
        <v>12.345679012345679</v>
      </c>
      <c r="R53" s="171">
        <v>13.643926788685523</v>
      </c>
      <c r="S53" s="171">
        <v>14.213197969543149</v>
      </c>
      <c r="T53" s="171">
        <v>13.642564802182811</v>
      </c>
      <c r="U53" s="171">
        <v>13.313161875945539</v>
      </c>
      <c r="V53" s="172">
        <v>12.836767036450079</v>
      </c>
    </row>
    <row r="54" spans="1:23" ht="15" customHeight="1">
      <c r="A54" s="682" t="s">
        <v>686</v>
      </c>
      <c r="B54" s="170">
        <v>23.71967654986523</v>
      </c>
      <c r="C54" s="171">
        <v>21.574344023323619</v>
      </c>
      <c r="D54" s="171">
        <v>19.45945945945946</v>
      </c>
      <c r="E54" s="171">
        <v>21.97530864197531</v>
      </c>
      <c r="F54" s="171">
        <v>21.354166666666664</v>
      </c>
      <c r="G54" s="171">
        <v>21.447028423772611</v>
      </c>
      <c r="H54" s="171">
        <v>21.598272138228943</v>
      </c>
      <c r="I54" s="171">
        <v>20.265151515151516</v>
      </c>
      <c r="J54" s="171">
        <v>16.566866267465073</v>
      </c>
      <c r="K54" s="171">
        <v>20.177383592017737</v>
      </c>
      <c r="L54" s="171">
        <v>21.149897330595483</v>
      </c>
      <c r="M54" s="171">
        <v>16.719242902208201</v>
      </c>
      <c r="N54" s="171">
        <v>17.477477477477478</v>
      </c>
      <c r="O54" s="171">
        <v>16.253869969040249</v>
      </c>
      <c r="P54" s="171">
        <v>18.243243243243242</v>
      </c>
      <c r="Q54" s="171">
        <v>16.567342073897496</v>
      </c>
      <c r="R54" s="171">
        <v>17.842741935483868</v>
      </c>
      <c r="S54" s="171">
        <v>14.298808432630613</v>
      </c>
      <c r="T54" s="171">
        <v>13.404050144648021</v>
      </c>
      <c r="U54" s="171">
        <v>14.301075268817204</v>
      </c>
      <c r="V54" s="172">
        <v>13.130252100840337</v>
      </c>
    </row>
    <row r="55" spans="1:23" ht="15" customHeight="1">
      <c r="A55" s="682" t="s">
        <v>687</v>
      </c>
      <c r="B55" s="170">
        <v>28.938906752411576</v>
      </c>
      <c r="C55" s="171">
        <v>26.362038664323372</v>
      </c>
      <c r="D55" s="171">
        <v>25.147347740667982</v>
      </c>
      <c r="E55" s="171">
        <v>24.641148325358856</v>
      </c>
      <c r="F55" s="171">
        <v>23.001949317738791</v>
      </c>
      <c r="G55" s="171">
        <v>20.903954802259886</v>
      </c>
      <c r="H55" s="171">
        <v>24.539877300613497</v>
      </c>
      <c r="I55" s="171">
        <v>23.326959847036331</v>
      </c>
      <c r="J55" s="171">
        <v>22.178217821782177</v>
      </c>
      <c r="K55" s="171">
        <v>21.276595744680851</v>
      </c>
      <c r="L55" s="171">
        <v>20.530973451327434</v>
      </c>
      <c r="M55" s="171">
        <v>18.101933216168721</v>
      </c>
      <c r="N55" s="171">
        <v>20.075757575757578</v>
      </c>
      <c r="O55" s="171">
        <v>18.285714285714285</v>
      </c>
      <c r="P55" s="171">
        <v>16.949152542372879</v>
      </c>
      <c r="Q55" s="171">
        <v>17.543859649122805</v>
      </c>
      <c r="R55" s="171">
        <v>15.28861154446178</v>
      </c>
      <c r="S55" s="171">
        <v>15.097690941385435</v>
      </c>
      <c r="T55" s="171">
        <v>15.084745762711865</v>
      </c>
      <c r="U55" s="171">
        <v>16.955017301038065</v>
      </c>
      <c r="V55" s="172">
        <v>16.008771929824562</v>
      </c>
      <c r="W55" s="29"/>
    </row>
    <row r="56" spans="1:23" ht="15" customHeight="1">
      <c r="A56" s="681" t="s">
        <v>688</v>
      </c>
      <c r="B56" s="170">
        <v>19.985141158989599</v>
      </c>
      <c r="C56" s="171">
        <v>20.941176470588236</v>
      </c>
      <c r="D56" s="171">
        <v>19.980506822612089</v>
      </c>
      <c r="E56" s="171">
        <v>22.854387656702023</v>
      </c>
      <c r="F56" s="171">
        <v>20.387359836901123</v>
      </c>
      <c r="G56" s="171">
        <v>17.684594348222422</v>
      </c>
      <c r="H56" s="171">
        <v>17.229129662522201</v>
      </c>
      <c r="I56" s="171">
        <v>14.102564102564102</v>
      </c>
      <c r="J56" s="171">
        <v>15.607476635514017</v>
      </c>
      <c r="K56" s="171">
        <v>14.436958614051973</v>
      </c>
      <c r="L56" s="171">
        <v>14.418604651162791</v>
      </c>
      <c r="M56" s="171">
        <v>13.326551373346899</v>
      </c>
      <c r="N56" s="171">
        <v>11.741293532338309</v>
      </c>
      <c r="O56" s="171">
        <v>12.358393408856848</v>
      </c>
      <c r="P56" s="171">
        <v>14.14581066376496</v>
      </c>
      <c r="Q56" s="171">
        <v>11.978021978021978</v>
      </c>
      <c r="R56" s="171">
        <v>10.777777777777777</v>
      </c>
      <c r="S56" s="171">
        <v>11.320754716981133</v>
      </c>
      <c r="T56" s="171">
        <v>11.984536082474229</v>
      </c>
      <c r="U56" s="171">
        <v>8.1845238095238102</v>
      </c>
      <c r="V56" s="172">
        <v>10.454545454545455</v>
      </c>
    </row>
    <row r="57" spans="1:23" ht="15" customHeight="1">
      <c r="A57" s="682" t="s">
        <v>689</v>
      </c>
      <c r="B57" s="170">
        <v>21.895006402048658</v>
      </c>
      <c r="C57" s="171">
        <v>22.079879427279579</v>
      </c>
      <c r="D57" s="171">
        <v>20.514883346741755</v>
      </c>
      <c r="E57" s="171">
        <v>15.331610680447891</v>
      </c>
      <c r="F57" s="171">
        <v>19.23076923076923</v>
      </c>
      <c r="G57" s="171">
        <v>19.560439560439562</v>
      </c>
      <c r="H57" s="171">
        <v>17.647058823529413</v>
      </c>
      <c r="I57" s="171">
        <v>17.021276595744684</v>
      </c>
      <c r="J57" s="171">
        <v>16.040100250626569</v>
      </c>
      <c r="K57" s="171">
        <v>18.153266331658291</v>
      </c>
      <c r="L57" s="171">
        <v>15.789473684210526</v>
      </c>
      <c r="M57" s="171">
        <v>13.761467889908257</v>
      </c>
      <c r="N57" s="171">
        <v>15.081598199212157</v>
      </c>
      <c r="O57" s="171">
        <v>13.125367863449089</v>
      </c>
      <c r="P57" s="171">
        <v>14.39909297052154</v>
      </c>
      <c r="Q57" s="171">
        <v>13.591217982226869</v>
      </c>
      <c r="R57" s="171">
        <v>12.991266375545854</v>
      </c>
      <c r="S57" s="171">
        <v>10.663641520136132</v>
      </c>
      <c r="T57" s="171">
        <v>10.829103214890015</v>
      </c>
      <c r="U57" s="171">
        <v>11.038536903984324</v>
      </c>
      <c r="V57" s="172">
        <v>10.933333333333332</v>
      </c>
    </row>
    <row r="58" spans="1:23" ht="15" customHeight="1">
      <c r="A58" s="681" t="s">
        <v>230</v>
      </c>
      <c r="B58" s="170">
        <v>23.915626856803325</v>
      </c>
      <c r="C58" s="171">
        <v>24.739583333333336</v>
      </c>
      <c r="D58" s="171">
        <v>23.045822102425877</v>
      </c>
      <c r="E58" s="171">
        <v>23.255813953488371</v>
      </c>
      <c r="F58" s="171">
        <v>22.71641791044776</v>
      </c>
      <c r="G58" s="171">
        <v>22.700983227299016</v>
      </c>
      <c r="H58" s="171">
        <v>21.411625148279949</v>
      </c>
      <c r="I58" s="171">
        <v>19.544648137196923</v>
      </c>
      <c r="J58" s="171">
        <v>19.887005649717516</v>
      </c>
      <c r="K58" s="171">
        <v>19.313304721030043</v>
      </c>
      <c r="L58" s="171">
        <v>19.360131255127154</v>
      </c>
      <c r="M58" s="171">
        <v>19.412107101280554</v>
      </c>
      <c r="N58" s="171">
        <v>18.496621621621621</v>
      </c>
      <c r="O58" s="171">
        <v>18.655097613882866</v>
      </c>
      <c r="P58" s="171">
        <v>19.251040221914007</v>
      </c>
      <c r="Q58" s="171">
        <v>16.539589442815249</v>
      </c>
      <c r="R58" s="171">
        <v>15.885820663977663</v>
      </c>
      <c r="S58" s="171">
        <v>16.752136752136749</v>
      </c>
      <c r="T58" s="171">
        <v>16.002922908293748</v>
      </c>
      <c r="U58" s="171">
        <v>15.306980656013458</v>
      </c>
      <c r="V58" s="172">
        <v>15.124630333755809</v>
      </c>
    </row>
    <row r="59" spans="1:23" ht="15" customHeight="1">
      <c r="A59" s="681" t="s">
        <v>690</v>
      </c>
      <c r="B59" s="170">
        <v>29.699248120300751</v>
      </c>
      <c r="C59" s="171">
        <v>33.398821218074659</v>
      </c>
      <c r="D59" s="171">
        <v>30.933852140077821</v>
      </c>
      <c r="E59" s="171">
        <v>32.765151515151523</v>
      </c>
      <c r="F59" s="171">
        <v>29.72972972972973</v>
      </c>
      <c r="G59" s="171">
        <v>31.888111888111887</v>
      </c>
      <c r="H59" s="171">
        <v>24.921135646687699</v>
      </c>
      <c r="I59" s="171">
        <v>24.786324786324787</v>
      </c>
      <c r="J59" s="171">
        <v>25.91362126245847</v>
      </c>
      <c r="K59" s="171">
        <v>25.636672325976228</v>
      </c>
      <c r="L59" s="171">
        <v>26.902654867256636</v>
      </c>
      <c r="M59" s="171">
        <v>29.126213592233007</v>
      </c>
      <c r="N59" s="171">
        <v>25.285171102661597</v>
      </c>
      <c r="O59" s="171">
        <v>27.223230490018146</v>
      </c>
      <c r="P59" s="171">
        <v>27.485380116959064</v>
      </c>
      <c r="Q59" s="171">
        <v>23.340471092077088</v>
      </c>
      <c r="R59" s="171">
        <v>24.390243902439025</v>
      </c>
      <c r="S59" s="171">
        <v>29.292929292929294</v>
      </c>
      <c r="T59" s="171">
        <v>22.807017543859647</v>
      </c>
      <c r="U59" s="171">
        <v>23.018867924528301</v>
      </c>
      <c r="V59" s="172">
        <v>21.766561514195583</v>
      </c>
    </row>
    <row r="60" spans="1:23" ht="15" customHeight="1">
      <c r="A60" s="682" t="s">
        <v>691</v>
      </c>
      <c r="B60" s="170">
        <v>15.346534653465346</v>
      </c>
      <c r="C60" s="171">
        <v>14.720812182741117</v>
      </c>
      <c r="D60" s="171">
        <v>17.676767676767678</v>
      </c>
      <c r="E60" s="171">
        <v>16.216216216216218</v>
      </c>
      <c r="F60" s="171">
        <v>11.374407582938389</v>
      </c>
      <c r="G60" s="171">
        <v>14.218009478672986</v>
      </c>
      <c r="H60" s="171">
        <v>15.151515151515152</v>
      </c>
      <c r="I60" s="171">
        <v>13.278008298755188</v>
      </c>
      <c r="J60" s="171">
        <v>16.949152542372879</v>
      </c>
      <c r="K60" s="171">
        <v>16.666666666666668</v>
      </c>
      <c r="L60" s="171">
        <v>11.683848797250858</v>
      </c>
      <c r="M60" s="171">
        <v>10.666666666666666</v>
      </c>
      <c r="N60" s="171">
        <v>11.428571428571429</v>
      </c>
      <c r="O60" s="171">
        <v>10.952380952380951</v>
      </c>
      <c r="P60" s="171">
        <v>10.44776119402985</v>
      </c>
      <c r="Q60" s="171">
        <v>7.7586206896551726</v>
      </c>
      <c r="R60" s="171">
        <v>0</v>
      </c>
      <c r="S60" s="171">
        <v>9.7087378640776691</v>
      </c>
      <c r="T60" s="171">
        <v>10.396039603960396</v>
      </c>
      <c r="U60" s="171">
        <v>11.167512690355332</v>
      </c>
      <c r="V60" s="172">
        <v>7.6142131979695442</v>
      </c>
    </row>
    <row r="61" spans="1:23" ht="15" customHeight="1">
      <c r="A61" s="682" t="s">
        <v>692</v>
      </c>
      <c r="B61" s="170">
        <v>28.513403736799354</v>
      </c>
      <c r="C61" s="171">
        <v>26.611418047882136</v>
      </c>
      <c r="D61" s="171">
        <v>26.41681901279707</v>
      </c>
      <c r="E61" s="171">
        <v>25.213675213675213</v>
      </c>
      <c r="F61" s="171">
        <v>26.892744479495267</v>
      </c>
      <c r="G61" s="171">
        <v>25.11380880121396</v>
      </c>
      <c r="H61" s="171">
        <v>24.981631153563558</v>
      </c>
      <c r="I61" s="171">
        <v>23.567335243553007</v>
      </c>
      <c r="J61" s="171">
        <v>23.180592991913745</v>
      </c>
      <c r="K61" s="171">
        <v>22.620599739243808</v>
      </c>
      <c r="L61" s="171">
        <v>22.45145631067961</v>
      </c>
      <c r="M61" s="171">
        <v>22.800495662949192</v>
      </c>
      <c r="N61" s="171">
        <v>21.810933940774486</v>
      </c>
      <c r="O61" s="171">
        <v>20.833333333333332</v>
      </c>
      <c r="P61" s="171">
        <v>21.478683216405827</v>
      </c>
      <c r="Q61" s="171">
        <v>19.716646989374262</v>
      </c>
      <c r="R61" s="171">
        <v>19.456193353474323</v>
      </c>
      <c r="S61" s="171">
        <v>17.731958762886599</v>
      </c>
      <c r="T61" s="171">
        <v>19.080996884735203</v>
      </c>
      <c r="U61" s="171">
        <v>18.430034129692832</v>
      </c>
      <c r="V61" s="172">
        <v>19.337511190689348</v>
      </c>
    </row>
    <row r="62" spans="1:23" ht="15" customHeight="1">
      <c r="A62" s="681" t="s">
        <v>693</v>
      </c>
      <c r="B62" s="170">
        <v>18.91506067094932</v>
      </c>
      <c r="C62" s="171">
        <v>21.25</v>
      </c>
      <c r="D62" s="171">
        <v>17.297762478485371</v>
      </c>
      <c r="E62" s="171">
        <v>18.301731244847485</v>
      </c>
      <c r="F62" s="171">
        <v>16.82769726247987</v>
      </c>
      <c r="G62" s="171">
        <v>16.144975288303133</v>
      </c>
      <c r="H62" s="171">
        <v>16.454622561492787</v>
      </c>
      <c r="I62" s="171">
        <v>13.36206896551724</v>
      </c>
      <c r="J62" s="171">
        <v>13.464696223316913</v>
      </c>
      <c r="K62" s="171">
        <v>12.243150684931507</v>
      </c>
      <c r="L62" s="171">
        <v>13.183000867302688</v>
      </c>
      <c r="M62" s="171">
        <v>11.552680221811459</v>
      </c>
      <c r="N62" s="171">
        <v>11.037735849056602</v>
      </c>
      <c r="O62" s="171">
        <v>12.048192771084338</v>
      </c>
      <c r="P62" s="171">
        <v>12.909441233140656</v>
      </c>
      <c r="Q62" s="171">
        <v>10.127826941986234</v>
      </c>
      <c r="R62" s="171">
        <v>9.5541401273885338</v>
      </c>
      <c r="S62" s="171">
        <v>11.059907834101383</v>
      </c>
      <c r="T62" s="171">
        <v>10.34103410341034</v>
      </c>
      <c r="U62" s="171">
        <v>8.736559139784946</v>
      </c>
      <c r="V62" s="172">
        <v>7.8804347826086962</v>
      </c>
    </row>
    <row r="63" spans="1:23" ht="15" customHeight="1">
      <c r="A63" s="681" t="s">
        <v>229</v>
      </c>
      <c r="B63" s="170">
        <v>8.0265848670756643</v>
      </c>
      <c r="C63" s="171">
        <v>6.9933639612046958</v>
      </c>
      <c r="D63" s="171">
        <v>7.4053757542512351</v>
      </c>
      <c r="E63" s="171">
        <v>6.1379684953829443</v>
      </c>
      <c r="F63" s="171">
        <v>6.1520603598374937</v>
      </c>
      <c r="G63" s="171">
        <v>5.7603686635944698</v>
      </c>
      <c r="H63" s="171">
        <v>6.2394603709949408</v>
      </c>
      <c r="I63" s="171">
        <v>7.1634893125361074</v>
      </c>
      <c r="J63" s="171">
        <v>6.0390763765541742</v>
      </c>
      <c r="K63" s="171">
        <v>4.6662346079066754</v>
      </c>
      <c r="L63" s="171">
        <v>5.3164556962025333</v>
      </c>
      <c r="M63" s="171">
        <v>5.6570418385385972</v>
      </c>
      <c r="N63" s="171">
        <v>3.5614913745130776</v>
      </c>
      <c r="O63" s="171">
        <v>4.1807909604519784</v>
      </c>
      <c r="P63" s="171">
        <v>3.2377919320594479</v>
      </c>
      <c r="Q63" s="171">
        <v>3.0063291139240507</v>
      </c>
      <c r="R63" s="171">
        <v>3.1942297784647087</v>
      </c>
      <c r="S63" s="171">
        <v>3.2227930873423634</v>
      </c>
      <c r="T63" s="171">
        <v>3.2570422535211265</v>
      </c>
      <c r="U63" s="171">
        <v>2.0309050772626929</v>
      </c>
      <c r="V63" s="172">
        <v>2.9613733905579398</v>
      </c>
    </row>
    <row r="64" spans="1:23" ht="15" customHeight="1">
      <c r="A64" s="681" t="s">
        <v>694</v>
      </c>
      <c r="B64" s="170">
        <v>9.341825902335458</v>
      </c>
      <c r="C64" s="171">
        <v>8.0867850098619307</v>
      </c>
      <c r="D64" s="171">
        <v>9.1089108910891081</v>
      </c>
      <c r="E64" s="171">
        <v>6.6937119675456387</v>
      </c>
      <c r="F64" s="171">
        <v>8.2514734774066802</v>
      </c>
      <c r="G64" s="171">
        <v>11.317254174397032</v>
      </c>
      <c r="H64" s="171">
        <v>8.8235294117647047</v>
      </c>
      <c r="I64" s="171">
        <v>10.108303249097473</v>
      </c>
      <c r="J64" s="171">
        <v>9.769094138543517</v>
      </c>
      <c r="K64" s="171">
        <v>6.1946902654867246</v>
      </c>
      <c r="L64" s="171">
        <v>7.0021881838074398</v>
      </c>
      <c r="M64" s="171">
        <v>8.1560283687943258</v>
      </c>
      <c r="N64" s="171">
        <v>5.3333333333333339</v>
      </c>
      <c r="O64" s="171">
        <v>5.6313993174061432</v>
      </c>
      <c r="P64" s="171">
        <v>6.4770932069510261</v>
      </c>
      <c r="Q64" s="171">
        <v>5.9743954480796591</v>
      </c>
      <c r="R64" s="171">
        <v>4.6511627906976747</v>
      </c>
      <c r="S64" s="171">
        <v>4.2067307692307692</v>
      </c>
      <c r="T64" s="171">
        <v>5.0113895216400914</v>
      </c>
      <c r="U64" s="171">
        <v>3.3105022831050226</v>
      </c>
      <c r="V64" s="172">
        <v>4.5405405405405403</v>
      </c>
    </row>
    <row r="65" spans="1:23" ht="15" customHeight="1">
      <c r="A65" s="682" t="s">
        <v>695</v>
      </c>
      <c r="B65" s="170">
        <v>7.0689655172413781</v>
      </c>
      <c r="C65" s="171">
        <v>6.5365025466893041</v>
      </c>
      <c r="D65" s="171">
        <v>8.0035971223021587</v>
      </c>
      <c r="E65" s="171">
        <v>5.5950266429840143</v>
      </c>
      <c r="F65" s="171">
        <v>6.4842958459979743</v>
      </c>
      <c r="G65" s="171">
        <v>4.0414507772020727</v>
      </c>
      <c r="H65" s="171">
        <v>4.5215562565720298</v>
      </c>
      <c r="I65" s="171">
        <v>5.8035714285714297</v>
      </c>
      <c r="J65" s="171">
        <v>3.4792368125701461</v>
      </c>
      <c r="K65" s="171">
        <v>3.3333333333333335</v>
      </c>
      <c r="L65" s="171">
        <v>4.2774566473988438</v>
      </c>
      <c r="M65" s="171">
        <v>3.3513513513513513</v>
      </c>
      <c r="N65" s="171">
        <v>3.2921810699588478</v>
      </c>
      <c r="O65" s="171">
        <v>2.2680412371134024</v>
      </c>
      <c r="P65" s="171">
        <v>1.9588638589618024</v>
      </c>
      <c r="Q65" s="171">
        <v>1.5657620041753653</v>
      </c>
      <c r="R65" s="171">
        <v>2.6143790849673203</v>
      </c>
      <c r="S65" s="171">
        <v>3.2105760151085927</v>
      </c>
      <c r="T65" s="171">
        <v>2.5974025974025974</v>
      </c>
      <c r="U65" s="171">
        <v>1.5301530153015301</v>
      </c>
      <c r="V65" s="172">
        <v>2.3316062176165806</v>
      </c>
    </row>
    <row r="66" spans="1:23" ht="15" customHeight="1">
      <c r="A66" s="682" t="s">
        <v>696</v>
      </c>
      <c r="B66" s="170">
        <v>12.252964426877471</v>
      </c>
      <c r="C66" s="171">
        <v>9.7938144329896915</v>
      </c>
      <c r="D66" s="171">
        <v>0</v>
      </c>
      <c r="E66" s="171">
        <v>10.493827160493828</v>
      </c>
      <c r="F66" s="171">
        <v>0</v>
      </c>
      <c r="G66" s="171">
        <v>0</v>
      </c>
      <c r="H66" s="171">
        <v>9.2896174863387966</v>
      </c>
      <c r="I66" s="171">
        <v>7.5829383886255926</v>
      </c>
      <c r="J66" s="171">
        <v>8.6021505376344081</v>
      </c>
      <c r="K66" s="171">
        <v>8.9820359281437128</v>
      </c>
      <c r="L66" s="171">
        <v>7.8125</v>
      </c>
      <c r="M66" s="171">
        <v>11.309523809523808</v>
      </c>
      <c r="N66" s="171">
        <v>0</v>
      </c>
      <c r="O66" s="171">
        <v>11.728395061728394</v>
      </c>
      <c r="P66" s="171" t="s">
        <v>164</v>
      </c>
      <c r="Q66" s="171" t="s">
        <v>164</v>
      </c>
      <c r="R66" s="171" t="s">
        <v>164</v>
      </c>
      <c r="S66" s="171" t="s">
        <v>164</v>
      </c>
      <c r="T66" s="171" t="s">
        <v>164</v>
      </c>
      <c r="U66" s="171" t="s">
        <v>164</v>
      </c>
      <c r="V66" s="172" t="s">
        <v>164</v>
      </c>
    </row>
    <row r="67" spans="1:23" ht="15" customHeight="1">
      <c r="A67" s="681" t="s">
        <v>697</v>
      </c>
      <c r="B67" s="170" t="s">
        <v>164</v>
      </c>
      <c r="C67" s="171">
        <v>0</v>
      </c>
      <c r="D67" s="171">
        <v>0</v>
      </c>
      <c r="E67" s="171">
        <v>0</v>
      </c>
      <c r="F67" s="171">
        <v>0</v>
      </c>
      <c r="G67" s="171">
        <v>0</v>
      </c>
      <c r="H67" s="171">
        <v>0</v>
      </c>
      <c r="I67" s="171">
        <v>0</v>
      </c>
      <c r="J67" s="171">
        <v>0</v>
      </c>
      <c r="K67" s="171">
        <v>0</v>
      </c>
      <c r="L67" s="171" t="s">
        <v>164</v>
      </c>
      <c r="M67" s="171" t="s">
        <v>164</v>
      </c>
      <c r="N67" s="171" t="s">
        <v>164</v>
      </c>
      <c r="O67" s="171" t="s">
        <v>164</v>
      </c>
      <c r="P67" s="171" t="s">
        <v>164</v>
      </c>
      <c r="Q67" s="171" t="s">
        <v>164</v>
      </c>
      <c r="R67" s="171" t="s">
        <v>164</v>
      </c>
      <c r="S67" s="171" t="s">
        <v>164</v>
      </c>
      <c r="T67" s="171" t="s">
        <v>164</v>
      </c>
      <c r="U67" s="171" t="s">
        <v>164</v>
      </c>
      <c r="V67" s="172" t="s">
        <v>164</v>
      </c>
    </row>
    <row r="68" spans="1:23" ht="15" customHeight="1">
      <c r="A68" s="681" t="s">
        <v>231</v>
      </c>
      <c r="B68" s="170">
        <v>20.611884683271224</v>
      </c>
      <c r="C68" s="171">
        <v>19.942989864864867</v>
      </c>
      <c r="D68" s="171">
        <v>19.04379729419858</v>
      </c>
      <c r="E68" s="171">
        <v>18.409169850642584</v>
      </c>
      <c r="F68" s="171">
        <v>18.766211796548994</v>
      </c>
      <c r="G68" s="171">
        <v>18.338877561970165</v>
      </c>
      <c r="H68" s="171">
        <v>17.509261276966658</v>
      </c>
      <c r="I68" s="171">
        <v>16.521369338719964</v>
      </c>
      <c r="J68" s="171">
        <v>16.222987785781399</v>
      </c>
      <c r="K68" s="171">
        <v>16.167150069824903</v>
      </c>
      <c r="L68" s="171">
        <v>15.833419235130396</v>
      </c>
      <c r="M68" s="171">
        <v>15.03689078250026</v>
      </c>
      <c r="N68" s="171">
        <v>14.37962202136401</v>
      </c>
      <c r="O68" s="171">
        <v>14.052787119127688</v>
      </c>
      <c r="P68" s="171">
        <v>14.449312885879307</v>
      </c>
      <c r="Q68" s="171">
        <v>12.881322574296398</v>
      </c>
      <c r="R68" s="171">
        <v>12.497532082922012</v>
      </c>
      <c r="S68" s="171">
        <v>11.774242577768772</v>
      </c>
      <c r="T68" s="171">
        <v>11.343012704174232</v>
      </c>
      <c r="U68" s="171">
        <v>10.571270105379924</v>
      </c>
      <c r="V68" s="172">
        <v>10.5553057553957</v>
      </c>
    </row>
    <row r="69" spans="1:23" ht="15" customHeight="1">
      <c r="A69" s="228" t="s">
        <v>232</v>
      </c>
      <c r="B69" s="173">
        <v>19.318529160044015</v>
      </c>
      <c r="C69" s="174">
        <v>18.507629847403052</v>
      </c>
      <c r="D69" s="174">
        <v>17.170035111421818</v>
      </c>
      <c r="E69" s="174">
        <v>16.297575961290423</v>
      </c>
      <c r="F69" s="174">
        <v>15.941096740104296</v>
      </c>
      <c r="G69" s="174">
        <v>15.356439069151737</v>
      </c>
      <c r="H69" s="174">
        <v>14.610919441732923</v>
      </c>
      <c r="I69" s="174">
        <v>13.932536729840534</v>
      </c>
      <c r="J69" s="174">
        <v>13.696162881754113</v>
      </c>
      <c r="K69" s="174">
        <v>13.5536731009582</v>
      </c>
      <c r="L69" s="174">
        <v>13.159124938177925</v>
      </c>
      <c r="M69" s="174">
        <v>12.724133084352349</v>
      </c>
      <c r="N69" s="174">
        <v>12.323260055301709</v>
      </c>
      <c r="O69" s="174">
        <v>11.682383211282712</v>
      </c>
      <c r="P69" s="174">
        <v>11.265686040523057</v>
      </c>
      <c r="Q69" s="174">
        <v>10.856636092454432</v>
      </c>
      <c r="R69" s="174">
        <v>10.868240484576665</v>
      </c>
      <c r="S69" s="174">
        <v>10.444732708144905</v>
      </c>
      <c r="T69" s="174">
        <v>10.362021138382667</v>
      </c>
      <c r="U69" s="174">
        <v>9.4301467308229903</v>
      </c>
      <c r="V69" s="175">
        <v>8.9196643389472445</v>
      </c>
    </row>
    <row r="70" spans="1:23" s="601" customFormat="1" ht="15" customHeight="1">
      <c r="A70" s="314"/>
      <c r="B70" s="171"/>
      <c r="C70" s="171"/>
      <c r="D70" s="171"/>
      <c r="E70" s="171"/>
      <c r="F70" s="171"/>
      <c r="G70" s="171"/>
      <c r="H70" s="171"/>
      <c r="I70" s="171"/>
      <c r="J70" s="171"/>
      <c r="K70" s="171"/>
      <c r="L70" s="171"/>
      <c r="M70" s="171"/>
      <c r="N70" s="171"/>
      <c r="O70" s="171"/>
      <c r="P70" s="171"/>
      <c r="Q70" s="171"/>
      <c r="R70" s="171"/>
      <c r="S70" s="171"/>
      <c r="T70" s="171"/>
      <c r="U70" s="171"/>
      <c r="V70" s="171"/>
    </row>
    <row r="71" spans="1:23" ht="15" customHeight="1">
      <c r="A71" s="314" t="s">
        <v>717</v>
      </c>
    </row>
    <row r="72" spans="1:23" ht="15" customHeight="1">
      <c r="A72" s="541" t="s">
        <v>936</v>
      </c>
    </row>
    <row r="73" spans="1:23" ht="15" customHeight="1">
      <c r="A73" s="224"/>
    </row>
    <row r="74" spans="1:23" ht="15" customHeight="1">
      <c r="A74" s="679"/>
      <c r="B74" s="396">
        <v>1990</v>
      </c>
      <c r="C74" s="397">
        <v>1991</v>
      </c>
      <c r="D74" s="397">
        <v>1992</v>
      </c>
      <c r="E74" s="397">
        <v>1993</v>
      </c>
      <c r="F74" s="397">
        <v>1994</v>
      </c>
      <c r="G74" s="397">
        <v>1995</v>
      </c>
      <c r="H74" s="397">
        <v>1996</v>
      </c>
      <c r="I74" s="397">
        <v>1997</v>
      </c>
      <c r="J74" s="397">
        <v>1998</v>
      </c>
      <c r="K74" s="397">
        <v>1999</v>
      </c>
      <c r="L74" s="397">
        <v>2000</v>
      </c>
      <c r="M74" s="397">
        <v>2001</v>
      </c>
      <c r="N74" s="397">
        <v>2002</v>
      </c>
      <c r="O74" s="397">
        <v>2003</v>
      </c>
      <c r="P74" s="397">
        <v>2004</v>
      </c>
      <c r="Q74" s="397">
        <v>2005</v>
      </c>
      <c r="R74" s="397">
        <v>2006</v>
      </c>
      <c r="S74" s="397">
        <v>2007</v>
      </c>
      <c r="T74" s="397">
        <v>2008</v>
      </c>
      <c r="U74" s="397">
        <v>2009</v>
      </c>
      <c r="V74" s="398">
        <v>2010</v>
      </c>
      <c r="W74" s="19"/>
    </row>
    <row r="75" spans="1:23" ht="15" customHeight="1">
      <c r="A75" s="680" t="s">
        <v>220</v>
      </c>
      <c r="B75" s="167">
        <v>34.372436423297785</v>
      </c>
      <c r="C75" s="168">
        <v>34.564287322675078</v>
      </c>
      <c r="D75" s="168">
        <v>35.919613329941491</v>
      </c>
      <c r="E75" s="168">
        <v>38.837837837837839</v>
      </c>
      <c r="F75" s="168">
        <v>40.274117026884547</v>
      </c>
      <c r="G75" s="168">
        <v>41.745454545454542</v>
      </c>
      <c r="H75" s="168">
        <v>43.109014154457412</v>
      </c>
      <c r="I75" s="168">
        <v>44.980200326112282</v>
      </c>
      <c r="J75" s="168">
        <v>44.160919540229884</v>
      </c>
      <c r="K75" s="168">
        <v>45.797237180988063</v>
      </c>
      <c r="L75" s="168">
        <v>46.572580645161295</v>
      </c>
      <c r="M75" s="168">
        <v>47.46102449888641</v>
      </c>
      <c r="N75" s="168">
        <v>48.119443811260545</v>
      </c>
      <c r="O75" s="168">
        <v>48.610792192881739</v>
      </c>
      <c r="P75" s="168">
        <v>47.353393367010767</v>
      </c>
      <c r="Q75" s="168">
        <v>49.81466227347611</v>
      </c>
      <c r="R75" s="168">
        <v>50.322190898107131</v>
      </c>
      <c r="S75" s="168">
        <v>51.925879658546748</v>
      </c>
      <c r="T75" s="168">
        <v>53.025056019555919</v>
      </c>
      <c r="U75" s="168">
        <v>52.927721866422708</v>
      </c>
      <c r="V75" s="169">
        <v>52.96499166468206</v>
      </c>
    </row>
    <row r="76" spans="1:23" ht="15" customHeight="1">
      <c r="A76" s="681" t="s">
        <v>685</v>
      </c>
      <c r="B76" s="170">
        <v>36.000000000000007</v>
      </c>
      <c r="C76" s="171">
        <v>39.374325782092775</v>
      </c>
      <c r="D76" s="171">
        <v>38.441890166028095</v>
      </c>
      <c r="E76" s="171">
        <v>40.942562592047125</v>
      </c>
      <c r="F76" s="171">
        <v>42.074927953890487</v>
      </c>
      <c r="G76" s="171">
        <v>43.892617449664435</v>
      </c>
      <c r="H76" s="171">
        <v>49.059334298118671</v>
      </c>
      <c r="I76" s="171">
        <v>48.340548340548338</v>
      </c>
      <c r="J76" s="171">
        <v>49.262536873156343</v>
      </c>
      <c r="K76" s="171">
        <v>52.64</v>
      </c>
      <c r="L76" s="171">
        <v>51.036682615629978</v>
      </c>
      <c r="M76" s="171">
        <v>50.535714285714285</v>
      </c>
      <c r="N76" s="171">
        <v>54.214559386973171</v>
      </c>
      <c r="O76" s="171">
        <v>56.614785992217897</v>
      </c>
      <c r="P76" s="171">
        <v>50.935550935550935</v>
      </c>
      <c r="Q76" s="171">
        <v>56.261022927689595</v>
      </c>
      <c r="R76" s="171">
        <v>53.41098169717138</v>
      </c>
      <c r="S76" s="171">
        <v>56.345177664974614</v>
      </c>
      <c r="T76" s="171">
        <v>56.207366984993179</v>
      </c>
      <c r="U76" s="171">
        <v>54.160363086232991</v>
      </c>
      <c r="V76" s="172">
        <v>56.259904912836767</v>
      </c>
    </row>
    <row r="77" spans="1:23" ht="15" customHeight="1">
      <c r="A77" s="682" t="s">
        <v>686</v>
      </c>
      <c r="B77" s="170">
        <v>40.970350404312669</v>
      </c>
      <c r="C77" s="171">
        <v>37.609329446064145</v>
      </c>
      <c r="D77" s="171">
        <v>43.243243243243242</v>
      </c>
      <c r="E77" s="171">
        <v>40.74074074074074</v>
      </c>
      <c r="F77" s="171">
        <v>43.229166666666671</v>
      </c>
      <c r="G77" s="171">
        <v>41.860465116279066</v>
      </c>
      <c r="H77" s="171">
        <v>38.660907127429809</v>
      </c>
      <c r="I77" s="171">
        <v>42.992424242424242</v>
      </c>
      <c r="J77" s="171">
        <v>46.30738522954092</v>
      </c>
      <c r="K77" s="171">
        <v>43.902439024390247</v>
      </c>
      <c r="L77" s="171">
        <v>38.398357289527716</v>
      </c>
      <c r="M77" s="171">
        <v>45.268138801261834</v>
      </c>
      <c r="N77" s="171">
        <v>44.144144144144143</v>
      </c>
      <c r="O77" s="171">
        <v>43.4984520123839</v>
      </c>
      <c r="P77" s="171">
        <v>41.486486486486484</v>
      </c>
      <c r="Q77" s="171">
        <v>42.789034564958286</v>
      </c>
      <c r="R77" s="171">
        <v>44.556451612903224</v>
      </c>
      <c r="S77" s="171">
        <v>44.912923923006417</v>
      </c>
      <c r="T77" s="171">
        <v>46.673095467695283</v>
      </c>
      <c r="U77" s="171">
        <v>48.172043010752688</v>
      </c>
      <c r="V77" s="172">
        <v>48.844537815126046</v>
      </c>
    </row>
    <row r="78" spans="1:23" ht="15" customHeight="1">
      <c r="A78" s="682" t="s">
        <v>687</v>
      </c>
      <c r="B78" s="170">
        <v>26.527331189710612</v>
      </c>
      <c r="C78" s="171">
        <v>26.889279437609844</v>
      </c>
      <c r="D78" s="171">
        <v>25.93320235756385</v>
      </c>
      <c r="E78" s="171">
        <v>31.578947368421055</v>
      </c>
      <c r="F78" s="171">
        <v>32.163742690058477</v>
      </c>
      <c r="G78" s="171">
        <v>36.534839924670429</v>
      </c>
      <c r="H78" s="171">
        <v>34.969325153374236</v>
      </c>
      <c r="I78" s="171">
        <v>35.564053537284899</v>
      </c>
      <c r="J78" s="171">
        <v>35.64356435643564</v>
      </c>
      <c r="K78" s="171">
        <v>37.411347517730491</v>
      </c>
      <c r="L78" s="171">
        <v>36.814159292035399</v>
      </c>
      <c r="M78" s="171">
        <v>37.609841827768015</v>
      </c>
      <c r="N78" s="171">
        <v>35.037878787878789</v>
      </c>
      <c r="O78" s="171">
        <v>39.428571428571423</v>
      </c>
      <c r="P78" s="171">
        <v>39.907550077041599</v>
      </c>
      <c r="Q78" s="171">
        <v>40.350877192982452</v>
      </c>
      <c r="R78" s="171">
        <v>43.837753510140409</v>
      </c>
      <c r="S78" s="171">
        <v>48.490230905861452</v>
      </c>
      <c r="T78" s="171">
        <v>49.830508474576277</v>
      </c>
      <c r="U78" s="171">
        <v>44.636678200692039</v>
      </c>
      <c r="V78" s="172">
        <v>43.859649122807021</v>
      </c>
    </row>
    <row r="79" spans="1:23" ht="15" customHeight="1">
      <c r="A79" s="681" t="s">
        <v>688</v>
      </c>
      <c r="B79" s="170">
        <v>35.661218424962854</v>
      </c>
      <c r="C79" s="171">
        <v>34.745098039215691</v>
      </c>
      <c r="D79" s="171">
        <v>36.354775828460042</v>
      </c>
      <c r="E79" s="171">
        <v>38.379942140790739</v>
      </c>
      <c r="F79" s="171">
        <v>40.978593272171246</v>
      </c>
      <c r="G79" s="171">
        <v>43.482224247948956</v>
      </c>
      <c r="H79" s="171">
        <v>43.605683836589698</v>
      </c>
      <c r="I79" s="171">
        <v>44.505494505494504</v>
      </c>
      <c r="J79" s="171">
        <v>44.859813084112147</v>
      </c>
      <c r="K79" s="171">
        <v>48.989412897016358</v>
      </c>
      <c r="L79" s="171">
        <v>50.697674418604656</v>
      </c>
      <c r="M79" s="171">
        <v>50.762970498474068</v>
      </c>
      <c r="N79" s="171">
        <v>54.228855721393032</v>
      </c>
      <c r="O79" s="171">
        <v>50.772399588053553</v>
      </c>
      <c r="P79" s="171">
        <v>49.945593035908594</v>
      </c>
      <c r="Q79" s="171">
        <v>54.835164835164832</v>
      </c>
      <c r="R79" s="171">
        <v>52.888888888888886</v>
      </c>
      <c r="S79" s="171">
        <v>55.471698113207545</v>
      </c>
      <c r="T79" s="171">
        <v>54.510309278350519</v>
      </c>
      <c r="U79" s="171">
        <v>60.714285714285722</v>
      </c>
      <c r="V79" s="172">
        <v>57.424242424242422</v>
      </c>
    </row>
    <row r="80" spans="1:23" ht="15" customHeight="1">
      <c r="A80" s="682" t="s">
        <v>689</v>
      </c>
      <c r="B80" s="170">
        <v>33.802816901408455</v>
      </c>
      <c r="C80" s="171">
        <v>33.534287867370011</v>
      </c>
      <c r="D80" s="171">
        <v>35.88093322606597</v>
      </c>
      <c r="E80" s="171">
        <v>39.965546942291127</v>
      </c>
      <c r="F80" s="171">
        <v>41.162029459901802</v>
      </c>
      <c r="G80" s="171">
        <v>41.172161172161168</v>
      </c>
      <c r="H80" s="171">
        <v>44.197138314785377</v>
      </c>
      <c r="I80" s="171">
        <v>47.838023335621152</v>
      </c>
      <c r="J80" s="171">
        <v>43.546365914786968</v>
      </c>
      <c r="K80" s="171">
        <v>44.535175879396995</v>
      </c>
      <c r="L80" s="171">
        <v>47.894736842105267</v>
      </c>
      <c r="M80" s="171">
        <v>48.62385321100917</v>
      </c>
      <c r="N80" s="171">
        <v>48.002250984805862</v>
      </c>
      <c r="O80" s="171">
        <v>49.735138316656858</v>
      </c>
      <c r="P80" s="171">
        <v>50.226757369614518</v>
      </c>
      <c r="Q80" s="171">
        <v>51.698902247778356</v>
      </c>
      <c r="R80" s="171">
        <v>53.438864628820973</v>
      </c>
      <c r="S80" s="171">
        <v>54.282473057288705</v>
      </c>
      <c r="T80" s="171">
        <v>55.837563451776653</v>
      </c>
      <c r="U80" s="171">
        <v>54.996734160679296</v>
      </c>
      <c r="V80" s="172">
        <v>55.000000000000007</v>
      </c>
    </row>
    <row r="81" spans="1:25" ht="15" customHeight="1">
      <c r="A81" s="681" t="s">
        <v>230</v>
      </c>
      <c r="B81" s="170">
        <v>31.96672608437315</v>
      </c>
      <c r="C81" s="171">
        <v>30.436197916666668</v>
      </c>
      <c r="D81" s="171">
        <v>31.738544474393528</v>
      </c>
      <c r="E81" s="171">
        <v>32.655038759689923</v>
      </c>
      <c r="F81" s="171">
        <v>36.537313432835816</v>
      </c>
      <c r="G81" s="171">
        <v>37.189126662810864</v>
      </c>
      <c r="H81" s="171">
        <v>36.447212336892044</v>
      </c>
      <c r="I81" s="171">
        <v>41.129509166173868</v>
      </c>
      <c r="J81" s="171">
        <v>40.564971751412429</v>
      </c>
      <c r="K81" s="171">
        <v>38.884120171673821</v>
      </c>
      <c r="L81" s="171">
        <v>40.415641235985781</v>
      </c>
      <c r="M81" s="171">
        <v>40.599534342258437</v>
      </c>
      <c r="N81" s="171">
        <v>41.722972972972968</v>
      </c>
      <c r="O81" s="171">
        <v>42.407809110629067</v>
      </c>
      <c r="P81" s="171">
        <v>42.274618585298192</v>
      </c>
      <c r="Q81" s="171">
        <v>45.718475073313783</v>
      </c>
      <c r="R81" s="171">
        <v>44.368600682593851</v>
      </c>
      <c r="S81" s="171">
        <v>47.008547008547012</v>
      </c>
      <c r="T81" s="171">
        <v>48.264523200584577</v>
      </c>
      <c r="U81" s="171">
        <v>46.509671993271652</v>
      </c>
      <c r="V81" s="172">
        <v>50.570342205323193</v>
      </c>
    </row>
    <row r="82" spans="1:25" ht="15" customHeight="1">
      <c r="A82" s="681" t="s">
        <v>690</v>
      </c>
      <c r="B82" s="170">
        <v>22.368421052631575</v>
      </c>
      <c r="C82" s="171">
        <v>16.699410609037329</v>
      </c>
      <c r="D82" s="171">
        <v>16.342412451361866</v>
      </c>
      <c r="E82" s="171">
        <v>23.674242424242426</v>
      </c>
      <c r="F82" s="171">
        <v>24.483306836248016</v>
      </c>
      <c r="G82" s="171">
        <v>26.153846153846157</v>
      </c>
      <c r="H82" s="171">
        <v>28.864353312302843</v>
      </c>
      <c r="I82" s="171">
        <v>30.256410256410259</v>
      </c>
      <c r="J82" s="171">
        <v>33.720930232558132</v>
      </c>
      <c r="K82" s="171">
        <v>31.748726655348047</v>
      </c>
      <c r="L82" s="171">
        <v>30.619469026548675</v>
      </c>
      <c r="M82" s="171">
        <v>29.902912621359224</v>
      </c>
      <c r="N82" s="171">
        <v>31.749049429657795</v>
      </c>
      <c r="O82" s="171">
        <v>33.938294010889294</v>
      </c>
      <c r="P82" s="171">
        <v>32.358674463937625</v>
      </c>
      <c r="Q82" s="171">
        <v>35.760171306209848</v>
      </c>
      <c r="R82" s="171">
        <v>32.439024390243901</v>
      </c>
      <c r="S82" s="171">
        <v>31.565656565656568</v>
      </c>
      <c r="T82" s="171">
        <v>39.473684210526315</v>
      </c>
      <c r="U82" s="171">
        <v>29.056603773584904</v>
      </c>
      <c r="V82" s="172">
        <v>41.640378548895903</v>
      </c>
    </row>
    <row r="83" spans="1:25" ht="15" customHeight="1">
      <c r="A83" s="682" t="s">
        <v>691</v>
      </c>
      <c r="B83" s="170">
        <v>57.425742574257434</v>
      </c>
      <c r="C83" s="171">
        <v>52.284263959390863</v>
      </c>
      <c r="D83" s="171">
        <v>45.454545454545453</v>
      </c>
      <c r="E83" s="171">
        <v>50.810810810810814</v>
      </c>
      <c r="F83" s="171">
        <v>59.715639810426538</v>
      </c>
      <c r="G83" s="171">
        <v>57.345971563981038</v>
      </c>
      <c r="H83" s="171">
        <v>48.989898989898997</v>
      </c>
      <c r="I83" s="171">
        <v>63.900414937759329</v>
      </c>
      <c r="J83" s="171">
        <v>56.779661016949149</v>
      </c>
      <c r="K83" s="171">
        <v>63.725490196078425</v>
      </c>
      <c r="L83" s="171">
        <v>61.855670103092784</v>
      </c>
      <c r="M83" s="171">
        <v>62.222222222222221</v>
      </c>
      <c r="N83" s="171">
        <v>69.047619047619051</v>
      </c>
      <c r="O83" s="171">
        <v>60.476190476190474</v>
      </c>
      <c r="P83" s="171">
        <v>62.189054726368155</v>
      </c>
      <c r="Q83" s="171">
        <v>67.24137931034484</v>
      </c>
      <c r="R83" s="171">
        <v>63.888888888888886</v>
      </c>
      <c r="S83" s="171">
        <v>67.475728155339795</v>
      </c>
      <c r="T83" s="171">
        <v>71.287128712871279</v>
      </c>
      <c r="U83" s="171">
        <v>69.543147208121837</v>
      </c>
      <c r="V83" s="172">
        <v>80.710659898477161</v>
      </c>
    </row>
    <row r="84" spans="1:25" ht="15" customHeight="1">
      <c r="A84" s="682" t="s">
        <v>692</v>
      </c>
      <c r="B84" s="170">
        <v>27.132412672623886</v>
      </c>
      <c r="C84" s="171">
        <v>25.046040515653779</v>
      </c>
      <c r="D84" s="171">
        <v>25.411334552102378</v>
      </c>
      <c r="E84" s="171">
        <v>24.957264957264954</v>
      </c>
      <c r="F84" s="171">
        <v>30.520504731861198</v>
      </c>
      <c r="G84" s="171">
        <v>32.928679817905916</v>
      </c>
      <c r="H84" s="171">
        <v>29.757531227038946</v>
      </c>
      <c r="I84" s="171">
        <v>35.171919770773641</v>
      </c>
      <c r="J84" s="171">
        <v>33.423180592991912</v>
      </c>
      <c r="K84" s="171">
        <v>31.290743155149936</v>
      </c>
      <c r="L84" s="171">
        <v>35.133495145631066</v>
      </c>
      <c r="M84" s="171">
        <v>34.572490706319705</v>
      </c>
      <c r="N84" s="171">
        <v>35.250569476082006</v>
      </c>
      <c r="O84" s="171">
        <v>37.012987012987011</v>
      </c>
      <c r="P84" s="171">
        <v>34.700485698866693</v>
      </c>
      <c r="Q84" s="171">
        <v>39.197166469893737</v>
      </c>
      <c r="R84" s="171">
        <v>38.610271903323266</v>
      </c>
      <c r="S84" s="171">
        <v>42.199312714776624</v>
      </c>
      <c r="T84" s="171">
        <v>40.186915887850468</v>
      </c>
      <c r="U84" s="171">
        <v>41.040955631399321</v>
      </c>
      <c r="V84" s="172">
        <v>40.734109221128023</v>
      </c>
    </row>
    <row r="85" spans="1:25" ht="15" customHeight="1">
      <c r="A85" s="681" t="s">
        <v>693</v>
      </c>
      <c r="B85" s="170">
        <v>36.188436830835116</v>
      </c>
      <c r="C85" s="171">
        <v>37.109375</v>
      </c>
      <c r="D85" s="171">
        <v>42.168674698795179</v>
      </c>
      <c r="E85" s="171">
        <v>41.220115416323175</v>
      </c>
      <c r="F85" s="171">
        <v>44.847020933977454</v>
      </c>
      <c r="G85" s="171">
        <v>44.810543657331131</v>
      </c>
      <c r="H85" s="171">
        <v>46.140797285835447</v>
      </c>
      <c r="I85" s="171">
        <v>49.051724137931032</v>
      </c>
      <c r="J85" s="171">
        <v>49.50738916256158</v>
      </c>
      <c r="K85" s="171">
        <v>48.11643835616438</v>
      </c>
      <c r="L85" s="171">
        <v>47.354726799653079</v>
      </c>
      <c r="M85" s="171">
        <v>50.184842883548988</v>
      </c>
      <c r="N85" s="171">
        <v>51.981132075471692</v>
      </c>
      <c r="O85" s="171">
        <v>52.455977757182573</v>
      </c>
      <c r="P85" s="171">
        <v>56.840077071290942</v>
      </c>
      <c r="Q85" s="171">
        <v>56.243854473942967</v>
      </c>
      <c r="R85" s="171">
        <v>55.201698513800423</v>
      </c>
      <c r="S85" s="171">
        <v>57.258064516129025</v>
      </c>
      <c r="T85" s="171">
        <v>57.865786578657861</v>
      </c>
      <c r="U85" s="171">
        <v>55.241935483870961</v>
      </c>
      <c r="V85" s="172">
        <v>61.277173913043484</v>
      </c>
    </row>
    <row r="86" spans="1:25" ht="15" customHeight="1">
      <c r="A86" s="681" t="s">
        <v>229</v>
      </c>
      <c r="B86" s="170">
        <v>57.924335378323107</v>
      </c>
      <c r="C86" s="171">
        <v>58.907605921388459</v>
      </c>
      <c r="D86" s="171">
        <v>57.048820625342842</v>
      </c>
      <c r="E86" s="171">
        <v>59.750135795763185</v>
      </c>
      <c r="F86" s="171">
        <v>61.404526987811956</v>
      </c>
      <c r="G86" s="171">
        <v>62.78801843317973</v>
      </c>
      <c r="H86" s="171">
        <v>61.607644744238343</v>
      </c>
      <c r="I86" s="171">
        <v>63.084922010398614</v>
      </c>
      <c r="J86" s="171">
        <v>64.120781527531094</v>
      </c>
      <c r="K86" s="171">
        <v>68.567725210628652</v>
      </c>
      <c r="L86" s="171">
        <v>67.974683544303801</v>
      </c>
      <c r="M86" s="171">
        <v>68.827342368886264</v>
      </c>
      <c r="N86" s="171">
        <v>71.341124095715088</v>
      </c>
      <c r="O86" s="171">
        <v>71.638418079096056</v>
      </c>
      <c r="P86" s="171">
        <v>70.169851380042473</v>
      </c>
      <c r="Q86" s="171">
        <v>71.413502109704652</v>
      </c>
      <c r="R86" s="171">
        <v>70.324574961360128</v>
      </c>
      <c r="S86" s="171">
        <v>72.255955161139653</v>
      </c>
      <c r="T86" s="171">
        <v>72.579225352112672</v>
      </c>
      <c r="U86" s="171">
        <v>76.644591611479029</v>
      </c>
      <c r="V86" s="172">
        <v>77.510729613733901</v>
      </c>
    </row>
    <row r="87" spans="1:25" ht="15" customHeight="1">
      <c r="A87" s="681" t="s">
        <v>694</v>
      </c>
      <c r="B87" s="170">
        <v>59.023354564755834</v>
      </c>
      <c r="C87" s="171">
        <v>60.552268244575934</v>
      </c>
      <c r="D87" s="171">
        <v>61.584158415841586</v>
      </c>
      <c r="E87" s="171">
        <v>62.677484787018258</v>
      </c>
      <c r="F87" s="171">
        <v>61.886051080550097</v>
      </c>
      <c r="G87" s="171">
        <v>57.699443413729121</v>
      </c>
      <c r="H87" s="171">
        <v>59.34256055363322</v>
      </c>
      <c r="I87" s="171">
        <v>59.747292418772567</v>
      </c>
      <c r="J87" s="171">
        <v>60.746003552397873</v>
      </c>
      <c r="K87" s="171">
        <v>70.575221238938042</v>
      </c>
      <c r="L87" s="171">
        <v>64.770240700218821</v>
      </c>
      <c r="M87" s="171">
        <v>67.37588652482269</v>
      </c>
      <c r="N87" s="171">
        <v>71.333333333333343</v>
      </c>
      <c r="O87" s="171">
        <v>70.136518771331041</v>
      </c>
      <c r="P87" s="171">
        <v>65.718799368088483</v>
      </c>
      <c r="Q87" s="171">
        <v>66.571834992887631</v>
      </c>
      <c r="R87" s="171">
        <v>68.176254589963278</v>
      </c>
      <c r="S87" s="171">
        <v>69.591346153846146</v>
      </c>
      <c r="T87" s="171">
        <v>71.412300683371299</v>
      </c>
      <c r="U87" s="171">
        <v>73.401826484018272</v>
      </c>
      <c r="V87" s="172">
        <v>74.810810810810807</v>
      </c>
    </row>
    <row r="88" spans="1:25" ht="15" customHeight="1">
      <c r="A88" s="682" t="s">
        <v>695</v>
      </c>
      <c r="B88" s="170">
        <v>58.448275862068968</v>
      </c>
      <c r="C88" s="171">
        <v>58.998302207130735</v>
      </c>
      <c r="D88" s="171">
        <v>57.913669064748198</v>
      </c>
      <c r="E88" s="171">
        <v>59.680284191829493</v>
      </c>
      <c r="F88" s="171">
        <v>61.702127659574465</v>
      </c>
      <c r="G88" s="171">
        <v>67.150259067357524</v>
      </c>
      <c r="H88" s="171">
        <v>66.351209253417451</v>
      </c>
      <c r="I88" s="171">
        <v>68.303571428571431</v>
      </c>
      <c r="J88" s="171">
        <v>67.227833894500563</v>
      </c>
      <c r="K88" s="171">
        <v>69.770114942528735</v>
      </c>
      <c r="L88" s="171">
        <v>71.098265895953759</v>
      </c>
      <c r="M88" s="171">
        <v>72.540540540540533</v>
      </c>
      <c r="N88" s="171">
        <v>73.559670781893004</v>
      </c>
      <c r="O88" s="171">
        <v>75.567010309278345</v>
      </c>
      <c r="P88" s="171">
        <v>72.967678746327138</v>
      </c>
      <c r="Q88" s="171">
        <v>75.782881002087692</v>
      </c>
      <c r="R88" s="171">
        <v>75.925925925925924</v>
      </c>
      <c r="S88" s="171">
        <v>74.693106704438136</v>
      </c>
      <c r="T88" s="171">
        <v>73.419913419913428</v>
      </c>
      <c r="U88" s="171">
        <v>79.477947794779482</v>
      </c>
      <c r="V88" s="172">
        <v>80.915371329879093</v>
      </c>
    </row>
    <row r="89" spans="1:25" ht="15" customHeight="1">
      <c r="A89" s="682" t="s">
        <v>696</v>
      </c>
      <c r="B89" s="170">
        <v>52.964426877470352</v>
      </c>
      <c r="C89" s="171">
        <v>50</v>
      </c>
      <c r="D89" s="171">
        <v>38.686131386861319</v>
      </c>
      <c r="E89" s="171">
        <v>48.148148148148152</v>
      </c>
      <c r="F89" s="171">
        <v>58.18181818181818</v>
      </c>
      <c r="G89" s="171">
        <v>61.235955056179783</v>
      </c>
      <c r="H89" s="171">
        <v>52.459016393442624</v>
      </c>
      <c r="I89" s="171">
        <v>58.293838862559241</v>
      </c>
      <c r="J89" s="171">
        <v>66.129032258064512</v>
      </c>
      <c r="K89" s="171">
        <v>69.461077844311376</v>
      </c>
      <c r="L89" s="171">
        <v>59.895833333333336</v>
      </c>
      <c r="M89" s="171">
        <v>58.333333333333329</v>
      </c>
      <c r="N89" s="171">
        <v>66.265060240963848</v>
      </c>
      <c r="O89" s="171">
        <v>61.111111111111114</v>
      </c>
      <c r="P89" s="171">
        <v>68</v>
      </c>
      <c r="Q89" s="171">
        <v>72.972972972972983</v>
      </c>
      <c r="R89" s="171">
        <v>66.867469879518069</v>
      </c>
      <c r="S89" s="171">
        <v>72.192513368983953</v>
      </c>
      <c r="T89" s="171">
        <v>70.157068062827221</v>
      </c>
      <c r="U89" s="171">
        <v>76.59574468085107</v>
      </c>
      <c r="V89" s="172">
        <v>68.681318681318686</v>
      </c>
      <c r="W89" s="29"/>
    </row>
    <row r="90" spans="1:25" ht="15" customHeight="1">
      <c r="A90" s="681" t="s">
        <v>697</v>
      </c>
      <c r="B90" s="170">
        <v>59.722222222222221</v>
      </c>
      <c r="C90" s="171">
        <v>68.75</v>
      </c>
      <c r="D90" s="171">
        <v>46.376811594202898</v>
      </c>
      <c r="E90" s="171">
        <v>68.333333333333329</v>
      </c>
      <c r="F90" s="171">
        <v>61.290322580645153</v>
      </c>
      <c r="G90" s="171">
        <v>40.740740740740748</v>
      </c>
      <c r="H90" s="171">
        <v>38.805970149253731</v>
      </c>
      <c r="I90" s="171">
        <v>37.142857142857146</v>
      </c>
      <c r="J90" s="171">
        <v>38.775510204081627</v>
      </c>
      <c r="K90" s="171">
        <v>29.629629629629626</v>
      </c>
      <c r="L90" s="171">
        <v>72.727272727272734</v>
      </c>
      <c r="M90" s="171">
        <v>47.5</v>
      </c>
      <c r="N90" s="171">
        <v>49.152542372881349</v>
      </c>
      <c r="O90" s="171">
        <v>48.076923076923073</v>
      </c>
      <c r="P90" s="171">
        <v>76.363636363636374</v>
      </c>
      <c r="Q90" s="171">
        <v>50</v>
      </c>
      <c r="R90" s="171">
        <v>0</v>
      </c>
      <c r="S90" s="171">
        <v>66.666666666666671</v>
      </c>
      <c r="T90" s="171">
        <v>83.333333333333343</v>
      </c>
      <c r="U90" s="171">
        <v>73.333333333333343</v>
      </c>
      <c r="V90" s="172">
        <v>80</v>
      </c>
    </row>
    <row r="91" spans="1:25" ht="15" customHeight="1">
      <c r="A91" s="681" t="s">
        <v>231</v>
      </c>
      <c r="B91" s="170">
        <v>38.09570504020396</v>
      </c>
      <c r="C91" s="171">
        <v>38.26013513513513</v>
      </c>
      <c r="D91" s="171">
        <v>38.913093327218526</v>
      </c>
      <c r="E91" s="171">
        <v>41.079078383698032</v>
      </c>
      <c r="F91" s="171">
        <v>42.968309462050293</v>
      </c>
      <c r="G91" s="171">
        <v>43.974675394355614</v>
      </c>
      <c r="H91" s="171">
        <v>44.2471126607104</v>
      </c>
      <c r="I91" s="171">
        <v>46.927493089517327</v>
      </c>
      <c r="J91" s="171">
        <v>46.351393673661129</v>
      </c>
      <c r="K91" s="171">
        <v>46.976044687936408</v>
      </c>
      <c r="L91" s="171">
        <v>47.737346665292243</v>
      </c>
      <c r="M91" s="171">
        <v>48.778967058089989</v>
      </c>
      <c r="N91" s="171">
        <v>50.071898110106815</v>
      </c>
      <c r="O91" s="171">
        <v>50.433098950371956</v>
      </c>
      <c r="P91" s="171">
        <v>49.810794662417848</v>
      </c>
      <c r="Q91" s="171">
        <v>52.469986223184421</v>
      </c>
      <c r="R91" s="171">
        <v>52.260612043435337</v>
      </c>
      <c r="S91" s="171">
        <v>54.878913770392145</v>
      </c>
      <c r="T91" s="171">
        <v>56.190764266989326</v>
      </c>
      <c r="U91" s="171">
        <v>57.193566278424846</v>
      </c>
      <c r="V91" s="172">
        <v>58.756744604316538</v>
      </c>
    </row>
    <row r="92" spans="1:25" ht="15" customHeight="1">
      <c r="A92" s="681" t="s">
        <v>233</v>
      </c>
      <c r="B92" s="170">
        <f t="shared" ref="B92:V92" si="2">(B91/B93)*100</f>
        <v>93.315046221455319</v>
      </c>
      <c r="C92" s="171">
        <f t="shared" si="2"/>
        <v>91.417342455350465</v>
      </c>
      <c r="D92" s="171">
        <f t="shared" si="2"/>
        <v>89.790060326515928</v>
      </c>
      <c r="E92" s="171">
        <f t="shared" si="2"/>
        <v>90.911223257353839</v>
      </c>
      <c r="F92" s="171">
        <f t="shared" si="2"/>
        <v>90.772508739315086</v>
      </c>
      <c r="G92" s="171">
        <f t="shared" si="2"/>
        <v>90.465572079921316</v>
      </c>
      <c r="H92" s="171">
        <f t="shared" si="2"/>
        <v>89.64246865506253</v>
      </c>
      <c r="I92" s="171">
        <f t="shared" si="2"/>
        <v>91.259960387249478</v>
      </c>
      <c r="J92" s="171">
        <f t="shared" si="2"/>
        <v>88.983070743042731</v>
      </c>
      <c r="K92" s="171">
        <f t="shared" si="2"/>
        <v>89.860271167854549</v>
      </c>
      <c r="L92" s="171">
        <f t="shared" si="2"/>
        <v>91.311865549715534</v>
      </c>
      <c r="M92" s="171">
        <f t="shared" si="2"/>
        <v>90.742908412901301</v>
      </c>
      <c r="N92" s="171">
        <f t="shared" si="2"/>
        <v>92.378693676793404</v>
      </c>
      <c r="O92" s="171">
        <f t="shared" si="2"/>
        <v>91.719913792877833</v>
      </c>
      <c r="P92" s="171">
        <f t="shared" si="2"/>
        <v>90.159327731354239</v>
      </c>
      <c r="Q92" s="171">
        <f t="shared" si="2"/>
        <v>92.447691913392092</v>
      </c>
      <c r="R92" s="171">
        <f t="shared" si="2"/>
        <v>90.811653757511024</v>
      </c>
      <c r="S92" s="171">
        <f t="shared" si="2"/>
        <v>93.998234055577285</v>
      </c>
      <c r="T92" s="171">
        <f t="shared" si="2"/>
        <v>95.779788254469338</v>
      </c>
      <c r="U92" s="171">
        <f t="shared" si="2"/>
        <v>95.143035866169129</v>
      </c>
      <c r="V92" s="172">
        <f t="shared" si="2"/>
        <v>96.168126703819553</v>
      </c>
      <c r="Y92" s="28"/>
    </row>
    <row r="93" spans="1:25" ht="15" customHeight="1">
      <c r="A93" s="683" t="s">
        <v>232</v>
      </c>
      <c r="B93" s="173">
        <v>40.824825773321926</v>
      </c>
      <c r="C93" s="174">
        <v>41.85216295674087</v>
      </c>
      <c r="D93" s="174">
        <v>43.337862994760776</v>
      </c>
      <c r="E93" s="174">
        <v>45.185926348620697</v>
      </c>
      <c r="F93" s="174">
        <v>47.336258586229867</v>
      </c>
      <c r="G93" s="174">
        <v>48.609293439836343</v>
      </c>
      <c r="H93" s="174">
        <v>49.359542775389151</v>
      </c>
      <c r="I93" s="174">
        <v>51.421776746764699</v>
      </c>
      <c r="J93" s="174">
        <v>52.090126005552783</v>
      </c>
      <c r="K93" s="174">
        <v>52.276767115678382</v>
      </c>
      <c r="L93" s="174">
        <v>52.279456101245934</v>
      </c>
      <c r="M93" s="174">
        <v>53.75512853978006</v>
      </c>
      <c r="N93" s="174">
        <v>54.20286444544675</v>
      </c>
      <c r="O93" s="174">
        <v>54.985985992376882</v>
      </c>
      <c r="P93" s="174">
        <v>55.247522265070536</v>
      </c>
      <c r="Q93" s="174">
        <v>56.756404770321311</v>
      </c>
      <c r="R93" s="174">
        <v>57.54835407246712</v>
      </c>
      <c r="S93" s="174">
        <v>58.382919979054606</v>
      </c>
      <c r="T93" s="174">
        <v>58.66661984854337</v>
      </c>
      <c r="U93" s="174">
        <v>60.113245029173676</v>
      </c>
      <c r="V93" s="175">
        <v>61.097940261721732</v>
      </c>
    </row>
    <row r="94" spans="1:25" s="601" customFormat="1" ht="15" customHeight="1">
      <c r="A94" s="314"/>
      <c r="B94" s="171"/>
      <c r="C94" s="171"/>
      <c r="D94" s="171"/>
      <c r="E94" s="171"/>
      <c r="F94" s="171"/>
      <c r="G94" s="171"/>
      <c r="H94" s="171"/>
      <c r="I94" s="171"/>
      <c r="J94" s="171"/>
      <c r="K94" s="171"/>
      <c r="L94" s="171"/>
      <c r="M94" s="171"/>
      <c r="N94" s="171"/>
      <c r="O94" s="171"/>
      <c r="P94" s="171"/>
      <c r="Q94" s="171"/>
      <c r="R94" s="171"/>
      <c r="S94" s="171"/>
      <c r="T94" s="171"/>
      <c r="U94" s="171"/>
      <c r="V94" s="171"/>
    </row>
    <row r="95" spans="1:25" ht="15" customHeight="1">
      <c r="A95" s="314" t="s">
        <v>717</v>
      </c>
      <c r="B95" s="171"/>
      <c r="C95" s="171"/>
      <c r="D95" s="171"/>
      <c r="E95" s="171"/>
      <c r="F95" s="171"/>
      <c r="G95" s="171"/>
      <c r="H95" s="171"/>
      <c r="I95" s="171"/>
      <c r="J95" s="171"/>
      <c r="K95" s="171"/>
      <c r="L95" s="171"/>
      <c r="M95" s="171"/>
      <c r="N95" s="171"/>
      <c r="O95" s="171"/>
      <c r="P95" s="171"/>
      <c r="Q95" s="171"/>
      <c r="R95" s="171"/>
      <c r="S95" s="171"/>
    </row>
    <row r="97" s="415" customFormat="1" ht="15" customHeight="1"/>
  </sheetData>
  <pageMargins left="0.70866141732283472" right="0.70866141732283472" top="0.74803149606299213" bottom="0.74803149606299213" header="0.31496062992125984" footer="0.31496062992125984"/>
  <pageSetup scale="72" orientation="landscape" horizontalDpi="0" verticalDpi="0" r:id="rId1"/>
  <rowBreaks count="3" manualBreakCount="3">
    <brk id="24" max="21" man="1"/>
    <brk id="48" max="21" man="1"/>
    <brk id="71" max="21" man="1"/>
  </rowBreaks>
  <drawing r:id="rId2"/>
</worksheet>
</file>

<file path=xl/worksheets/sheet16.xml><?xml version="1.0" encoding="utf-8"?>
<worksheet xmlns="http://schemas.openxmlformats.org/spreadsheetml/2006/main" xmlns:r="http://schemas.openxmlformats.org/officeDocument/2006/relationships">
  <dimension ref="A1:AA121"/>
  <sheetViews>
    <sheetView view="pageBreakPreview" zoomScale="60" zoomScaleNormal="100" workbookViewId="0"/>
  </sheetViews>
  <sheetFormatPr defaultRowHeight="12.75"/>
  <cols>
    <col min="1" max="1" width="9.140625" style="482"/>
    <col min="2" max="11" width="15.7109375" style="482" customWidth="1"/>
    <col min="12" max="13" width="9.140625" style="482"/>
    <col min="14" max="23" width="12.7109375" style="482" customWidth="1"/>
    <col min="24" max="16384" width="9.140625" style="482"/>
  </cols>
  <sheetData>
    <row r="1" spans="1:10" ht="15.75">
      <c r="A1" s="511" t="s">
        <v>942</v>
      </c>
    </row>
    <row r="3" spans="1:10" ht="60" customHeight="1">
      <c r="A3" s="795"/>
      <c r="B3" s="483" t="s">
        <v>710</v>
      </c>
      <c r="C3" s="483" t="s">
        <v>516</v>
      </c>
      <c r="D3" s="483" t="s">
        <v>759</v>
      </c>
      <c r="E3" s="483" t="s">
        <v>382</v>
      </c>
      <c r="F3" s="483" t="s">
        <v>331</v>
      </c>
      <c r="G3" s="483" t="s">
        <v>347</v>
      </c>
      <c r="H3" s="483" t="s">
        <v>381</v>
      </c>
      <c r="I3" s="483" t="s">
        <v>332</v>
      </c>
      <c r="J3" s="483" t="s">
        <v>518</v>
      </c>
    </row>
    <row r="4" spans="1:10">
      <c r="A4" s="795"/>
      <c r="B4" s="810" t="s">
        <v>104</v>
      </c>
      <c r="C4" s="811" t="s">
        <v>103</v>
      </c>
      <c r="D4" s="811" t="s">
        <v>102</v>
      </c>
      <c r="E4" s="811" t="s">
        <v>101</v>
      </c>
      <c r="F4" s="811" t="s">
        <v>100</v>
      </c>
      <c r="G4" s="811" t="s">
        <v>99</v>
      </c>
      <c r="H4" s="811" t="s">
        <v>98</v>
      </c>
      <c r="I4" s="811" t="s">
        <v>97</v>
      </c>
      <c r="J4" s="812" t="s">
        <v>96</v>
      </c>
    </row>
    <row r="5" spans="1:10">
      <c r="A5" s="464">
        <v>1999</v>
      </c>
      <c r="B5" s="85">
        <v>541</v>
      </c>
      <c r="C5" s="83">
        <v>4417</v>
      </c>
      <c r="D5" s="83">
        <v>1307</v>
      </c>
      <c r="E5" s="83">
        <v>2913</v>
      </c>
      <c r="F5" s="83">
        <v>3332</v>
      </c>
      <c r="G5" s="83">
        <v>3188</v>
      </c>
      <c r="H5" s="83">
        <v>1379</v>
      </c>
      <c r="I5" s="83">
        <v>2829</v>
      </c>
      <c r="J5" s="518">
        <v>3515</v>
      </c>
    </row>
    <row r="6" spans="1:10">
      <c r="A6" s="465">
        <v>2000</v>
      </c>
      <c r="B6" s="85">
        <v>476</v>
      </c>
      <c r="C6" s="83">
        <v>18834</v>
      </c>
      <c r="D6" s="83">
        <v>2229</v>
      </c>
      <c r="E6" s="83">
        <v>2531</v>
      </c>
      <c r="F6" s="83">
        <v>5080</v>
      </c>
      <c r="G6" s="83">
        <v>5839</v>
      </c>
      <c r="H6" s="83">
        <v>1199</v>
      </c>
      <c r="I6" s="83">
        <v>2546</v>
      </c>
      <c r="J6" s="518">
        <v>3823</v>
      </c>
    </row>
    <row r="7" spans="1:10">
      <c r="A7" s="465">
        <v>2001</v>
      </c>
      <c r="B7" s="85">
        <v>437</v>
      </c>
      <c r="C7" s="83">
        <v>20635</v>
      </c>
      <c r="D7" s="83">
        <v>1464</v>
      </c>
      <c r="E7" s="83">
        <v>1460</v>
      </c>
      <c r="F7" s="83">
        <v>3777</v>
      </c>
      <c r="G7" s="83">
        <v>5562</v>
      </c>
      <c r="H7" s="83">
        <v>1271</v>
      </c>
      <c r="I7" s="83">
        <v>656</v>
      </c>
      <c r="J7" s="518">
        <v>3332</v>
      </c>
    </row>
    <row r="8" spans="1:10">
      <c r="A8" s="465">
        <v>2002</v>
      </c>
      <c r="B8" s="85">
        <v>436</v>
      </c>
      <c r="C8" s="83">
        <v>14402</v>
      </c>
      <c r="D8" s="83">
        <v>1275</v>
      </c>
      <c r="E8" s="83">
        <v>1922</v>
      </c>
      <c r="F8" s="83">
        <v>2419</v>
      </c>
      <c r="G8" s="83">
        <v>4622</v>
      </c>
      <c r="H8" s="83">
        <v>1477</v>
      </c>
      <c r="I8" s="83">
        <v>2138</v>
      </c>
      <c r="J8" s="518">
        <v>3356</v>
      </c>
    </row>
    <row r="9" spans="1:10">
      <c r="A9" s="465">
        <v>2003</v>
      </c>
      <c r="B9" s="85">
        <v>298</v>
      </c>
      <c r="C9" s="83">
        <v>20978</v>
      </c>
      <c r="D9" s="83">
        <v>2011</v>
      </c>
      <c r="E9" s="83">
        <v>1326</v>
      </c>
      <c r="F9" s="83">
        <v>1204</v>
      </c>
      <c r="G9" s="83">
        <v>6410</v>
      </c>
      <c r="H9" s="83">
        <v>1448</v>
      </c>
      <c r="I9" s="83">
        <v>1056</v>
      </c>
      <c r="J9" s="518">
        <v>2416</v>
      </c>
    </row>
    <row r="10" spans="1:10">
      <c r="A10" s="465">
        <v>2004</v>
      </c>
      <c r="B10" s="85">
        <v>486</v>
      </c>
      <c r="C10" s="83">
        <v>20220</v>
      </c>
      <c r="D10" s="83">
        <v>3139</v>
      </c>
      <c r="E10" s="83">
        <v>4968</v>
      </c>
      <c r="F10" s="83">
        <v>1376</v>
      </c>
      <c r="G10" s="83">
        <v>8973</v>
      </c>
      <c r="H10" s="83">
        <v>1650</v>
      </c>
      <c r="I10" s="83">
        <v>4105</v>
      </c>
      <c r="J10" s="518">
        <v>2883</v>
      </c>
    </row>
    <row r="11" spans="1:10">
      <c r="A11" s="465">
        <v>2005</v>
      </c>
      <c r="B11" s="85">
        <v>446</v>
      </c>
      <c r="C11" s="83">
        <v>29899</v>
      </c>
      <c r="D11" s="83">
        <v>3826</v>
      </c>
      <c r="E11" s="83">
        <v>2533</v>
      </c>
      <c r="F11" s="83">
        <v>443</v>
      </c>
      <c r="G11" s="83">
        <v>10997</v>
      </c>
      <c r="H11" s="83">
        <v>1391</v>
      </c>
      <c r="I11" s="83">
        <v>3898</v>
      </c>
      <c r="J11" s="518">
        <v>3307</v>
      </c>
    </row>
    <row r="12" spans="1:10">
      <c r="A12" s="465">
        <v>2006</v>
      </c>
      <c r="B12" s="85">
        <v>451</v>
      </c>
      <c r="C12" s="83">
        <v>29181</v>
      </c>
      <c r="D12" s="83">
        <v>7688</v>
      </c>
      <c r="E12" s="83">
        <v>997</v>
      </c>
      <c r="F12" s="83">
        <v>937</v>
      </c>
      <c r="G12" s="83">
        <v>10715</v>
      </c>
      <c r="H12" s="83">
        <v>1891</v>
      </c>
      <c r="I12" s="83">
        <v>6195</v>
      </c>
      <c r="J12" s="518">
        <v>3503</v>
      </c>
    </row>
    <row r="13" spans="1:10">
      <c r="A13" s="465">
        <v>2007</v>
      </c>
      <c r="B13" s="85">
        <v>316</v>
      </c>
      <c r="C13" s="83">
        <v>23974</v>
      </c>
      <c r="D13" s="83">
        <v>6865</v>
      </c>
      <c r="E13" s="83">
        <v>-90</v>
      </c>
      <c r="F13" s="83">
        <v>310</v>
      </c>
      <c r="G13" s="83">
        <v>12630</v>
      </c>
      <c r="H13" s="83">
        <v>2197</v>
      </c>
      <c r="I13" s="83">
        <v>5179</v>
      </c>
      <c r="J13" s="518">
        <v>3448</v>
      </c>
    </row>
    <row r="14" spans="1:10">
      <c r="A14" s="465">
        <v>2008</v>
      </c>
      <c r="B14" s="85">
        <v>159</v>
      </c>
      <c r="C14" s="83">
        <v>38102</v>
      </c>
      <c r="D14" s="83">
        <v>7370</v>
      </c>
      <c r="E14" s="83">
        <v>-487</v>
      </c>
      <c r="F14" s="83">
        <v>-378</v>
      </c>
      <c r="G14" s="83">
        <v>14592</v>
      </c>
      <c r="H14" s="83">
        <v>2107</v>
      </c>
      <c r="I14" s="83">
        <v>4623</v>
      </c>
      <c r="J14" s="518">
        <v>3983</v>
      </c>
    </row>
    <row r="15" spans="1:10">
      <c r="A15" s="466">
        <v>2009</v>
      </c>
      <c r="B15" s="474">
        <v>90</v>
      </c>
      <c r="C15" s="475">
        <v>9496</v>
      </c>
      <c r="D15" s="475">
        <v>3266</v>
      </c>
      <c r="E15" s="475">
        <v>-676</v>
      </c>
      <c r="F15" s="475">
        <v>403</v>
      </c>
      <c r="G15" s="475">
        <v>3129</v>
      </c>
      <c r="H15" s="475">
        <v>1443</v>
      </c>
      <c r="I15" s="475">
        <v>461</v>
      </c>
      <c r="J15" s="516">
        <v>3021</v>
      </c>
    </row>
    <row r="16" spans="1:10">
      <c r="A16" s="780"/>
      <c r="B16" s="780"/>
    </row>
    <row r="17" spans="1:10">
      <c r="A17" s="796"/>
      <c r="B17" s="823" t="s">
        <v>760</v>
      </c>
      <c r="C17" s="796"/>
      <c r="D17" s="796"/>
      <c r="E17" s="796"/>
      <c r="F17" s="796"/>
      <c r="G17" s="796"/>
      <c r="H17" s="796"/>
      <c r="I17" s="796"/>
      <c r="J17" s="796"/>
    </row>
    <row r="18" spans="1:10">
      <c r="A18" s="815" t="s">
        <v>761</v>
      </c>
      <c r="B18" s="819">
        <f t="shared" ref="B18:J18" si="0">AVERAGE(B5:B15)</f>
        <v>376</v>
      </c>
      <c r="C18" s="816">
        <f t="shared" si="0"/>
        <v>20921.636363636364</v>
      </c>
      <c r="D18" s="817">
        <f t="shared" si="0"/>
        <v>3676.3636363636365</v>
      </c>
      <c r="E18" s="816">
        <f t="shared" si="0"/>
        <v>1581.5454545454545</v>
      </c>
      <c r="F18" s="816">
        <f t="shared" si="0"/>
        <v>1718.4545454545455</v>
      </c>
      <c r="G18" s="816">
        <f t="shared" si="0"/>
        <v>7877.909090909091</v>
      </c>
      <c r="H18" s="816">
        <f t="shared" si="0"/>
        <v>1586.6363636363637</v>
      </c>
      <c r="I18" s="816">
        <f t="shared" si="0"/>
        <v>3062.3636363636365</v>
      </c>
      <c r="J18" s="818">
        <f t="shared" si="0"/>
        <v>3326.090909090909</v>
      </c>
    </row>
    <row r="19" spans="1:10">
      <c r="A19" s="780"/>
      <c r="B19" s="820"/>
    </row>
    <row r="20" spans="1:10">
      <c r="A20" s="796"/>
      <c r="B20" s="824" t="s">
        <v>762</v>
      </c>
      <c r="C20" s="796"/>
      <c r="D20" s="796"/>
      <c r="E20" s="796"/>
      <c r="F20" s="796"/>
      <c r="G20" s="796"/>
      <c r="H20" s="796"/>
      <c r="I20" s="796"/>
      <c r="J20" s="796"/>
    </row>
    <row r="21" spans="1:10">
      <c r="A21" s="815" t="s">
        <v>761</v>
      </c>
      <c r="B21" s="821">
        <f t="shared" ref="B21:J21" si="1">IF(ISERROR((POWER(B15/B5,1/10)-1)*100),"..",(POWER(B15/B5,1/10)-1)*100)</f>
        <v>-16.419584763774708</v>
      </c>
      <c r="C21" s="821">
        <f t="shared" si="1"/>
        <v>7.9546442704560461</v>
      </c>
      <c r="D21" s="821">
        <f t="shared" si="1"/>
        <v>9.5907904210990935</v>
      </c>
      <c r="E21" s="821" t="str">
        <f t="shared" si="1"/>
        <v>..</v>
      </c>
      <c r="F21" s="821">
        <f t="shared" si="1"/>
        <v>-19.041956268307768</v>
      </c>
      <c r="G21" s="821">
        <f t="shared" si="1"/>
        <v>-0.18662859427025502</v>
      </c>
      <c r="H21" s="821">
        <f t="shared" si="1"/>
        <v>0.45468739015441795</v>
      </c>
      <c r="I21" s="821">
        <f t="shared" si="1"/>
        <v>-16.592174728579689</v>
      </c>
      <c r="J21" s="822">
        <f t="shared" si="1"/>
        <v>-1.5031051119187011</v>
      </c>
    </row>
    <row r="25" spans="1:10" ht="45" customHeight="1">
      <c r="A25" s="795"/>
      <c r="B25" s="483" t="s">
        <v>763</v>
      </c>
      <c r="C25" s="483" t="s">
        <v>764</v>
      </c>
      <c r="D25" s="483" t="s">
        <v>765</v>
      </c>
      <c r="E25" s="483" t="s">
        <v>766</v>
      </c>
      <c r="F25" s="483" t="s">
        <v>767</v>
      </c>
      <c r="G25" s="483" t="s">
        <v>285</v>
      </c>
      <c r="H25" s="483" t="s">
        <v>220</v>
      </c>
      <c r="I25" s="483" t="s">
        <v>229</v>
      </c>
    </row>
    <row r="26" spans="1:10" ht="25.5">
      <c r="A26" s="522"/>
      <c r="B26" s="826" t="s">
        <v>95</v>
      </c>
      <c r="C26" s="827" t="s">
        <v>94</v>
      </c>
      <c r="D26" s="827" t="s">
        <v>240</v>
      </c>
      <c r="E26" s="827" t="s">
        <v>239</v>
      </c>
      <c r="F26" s="827" t="s">
        <v>768</v>
      </c>
      <c r="G26" s="801" t="s">
        <v>769</v>
      </c>
      <c r="H26" s="801" t="s">
        <v>770</v>
      </c>
      <c r="I26" s="802" t="s">
        <v>771</v>
      </c>
    </row>
    <row r="27" spans="1:10">
      <c r="A27" s="464">
        <v>1999</v>
      </c>
      <c r="B27" s="477">
        <v>160090</v>
      </c>
      <c r="C27" s="478">
        <v>42231</v>
      </c>
      <c r="D27" s="478">
        <v>117859</v>
      </c>
      <c r="E27" s="478">
        <v>46898</v>
      </c>
      <c r="F27" s="478">
        <f>SUM(B5:J5)</f>
        <v>23421</v>
      </c>
      <c r="G27" s="478">
        <f>B5+E5+F5</f>
        <v>6786</v>
      </c>
      <c r="H27" s="478">
        <f>D5+H5+I5+J5</f>
        <v>9030</v>
      </c>
      <c r="I27" s="825">
        <f>C5+G5</f>
        <v>7605</v>
      </c>
      <c r="J27" s="519"/>
    </row>
    <row r="28" spans="1:10">
      <c r="A28" s="465">
        <v>2000</v>
      </c>
      <c r="B28" s="85">
        <v>191182</v>
      </c>
      <c r="C28" s="83">
        <v>47245</v>
      </c>
      <c r="D28" s="83">
        <v>143936</v>
      </c>
      <c r="E28" s="83">
        <v>52295</v>
      </c>
      <c r="F28" s="83">
        <f t="shared" ref="F28:F37" si="2">SUM(B6:J6)</f>
        <v>42557</v>
      </c>
      <c r="G28" s="83">
        <f t="shared" ref="G28:G37" si="3">B6+E6+F6</f>
        <v>8087</v>
      </c>
      <c r="H28" s="83">
        <f t="shared" ref="H28:H37" si="4">D6+H6+I6+J6</f>
        <v>9797</v>
      </c>
      <c r="I28" s="518">
        <f t="shared" ref="I28:I37" si="5">C6+G6</f>
        <v>24673</v>
      </c>
      <c r="J28" s="519"/>
    </row>
    <row r="29" spans="1:10">
      <c r="A29" s="465">
        <v>2001</v>
      </c>
      <c r="B29" s="85">
        <v>172496</v>
      </c>
      <c r="C29" s="83">
        <v>42504</v>
      </c>
      <c r="D29" s="83">
        <v>129992</v>
      </c>
      <c r="E29" s="83">
        <v>35133</v>
      </c>
      <c r="F29" s="83">
        <f t="shared" si="2"/>
        <v>38594</v>
      </c>
      <c r="G29" s="83">
        <f t="shared" si="3"/>
        <v>5674</v>
      </c>
      <c r="H29" s="83">
        <f t="shared" si="4"/>
        <v>6723</v>
      </c>
      <c r="I29" s="518">
        <f t="shared" si="5"/>
        <v>26197</v>
      </c>
      <c r="J29" s="519"/>
    </row>
    <row r="30" spans="1:10">
      <c r="A30" s="465">
        <v>2002</v>
      </c>
      <c r="B30" s="85">
        <v>170488</v>
      </c>
      <c r="C30" s="83">
        <v>39607</v>
      </c>
      <c r="D30" s="83">
        <v>130881</v>
      </c>
      <c r="E30" s="83">
        <v>37900</v>
      </c>
      <c r="F30" s="83">
        <f t="shared" si="2"/>
        <v>32047</v>
      </c>
      <c r="G30" s="83">
        <f t="shared" si="3"/>
        <v>4777</v>
      </c>
      <c r="H30" s="83">
        <f t="shared" si="4"/>
        <v>8246</v>
      </c>
      <c r="I30" s="518">
        <f t="shared" si="5"/>
        <v>19024</v>
      </c>
      <c r="J30" s="519"/>
    </row>
    <row r="31" spans="1:10">
      <c r="A31" s="465">
        <v>2003</v>
      </c>
      <c r="B31" s="85">
        <v>189549</v>
      </c>
      <c r="C31" s="83">
        <v>51982</v>
      </c>
      <c r="D31" s="83">
        <v>137567</v>
      </c>
      <c r="E31" s="83">
        <v>32949</v>
      </c>
      <c r="F31" s="83">
        <f t="shared" si="2"/>
        <v>37147</v>
      </c>
      <c r="G31" s="83">
        <f t="shared" si="3"/>
        <v>2828</v>
      </c>
      <c r="H31" s="83">
        <f t="shared" si="4"/>
        <v>6931</v>
      </c>
      <c r="I31" s="518">
        <f t="shared" si="5"/>
        <v>27388</v>
      </c>
      <c r="J31" s="519"/>
    </row>
    <row r="32" spans="1:10">
      <c r="A32" s="465">
        <v>2004</v>
      </c>
      <c r="B32" s="85">
        <v>224185</v>
      </c>
      <c r="C32" s="83">
        <v>64390</v>
      </c>
      <c r="D32" s="83">
        <v>159795</v>
      </c>
      <c r="E32" s="83">
        <v>44384</v>
      </c>
      <c r="F32" s="83">
        <f t="shared" si="2"/>
        <v>47800</v>
      </c>
      <c r="G32" s="83">
        <f t="shared" si="3"/>
        <v>6830</v>
      </c>
      <c r="H32" s="83">
        <f t="shared" si="4"/>
        <v>11777</v>
      </c>
      <c r="I32" s="518">
        <f t="shared" si="5"/>
        <v>29193</v>
      </c>
      <c r="J32" s="519"/>
    </row>
    <row r="33" spans="1:10">
      <c r="A33" s="465">
        <v>2005</v>
      </c>
      <c r="B33" s="85">
        <v>256042</v>
      </c>
      <c r="C33" s="83">
        <v>70246</v>
      </c>
      <c r="D33" s="83">
        <v>185795</v>
      </c>
      <c r="E33" s="83">
        <v>43795</v>
      </c>
      <c r="F33" s="83">
        <f t="shared" si="2"/>
        <v>56740</v>
      </c>
      <c r="G33" s="83">
        <f t="shared" si="3"/>
        <v>3422</v>
      </c>
      <c r="H33" s="83">
        <f t="shared" si="4"/>
        <v>12422</v>
      </c>
      <c r="I33" s="518">
        <f t="shared" si="5"/>
        <v>40896</v>
      </c>
      <c r="J33" s="519"/>
    </row>
    <row r="34" spans="1:10">
      <c r="A34" s="465">
        <v>2006</v>
      </c>
      <c r="B34" s="85">
        <v>287834</v>
      </c>
      <c r="C34" s="83">
        <v>81462</v>
      </c>
      <c r="D34" s="83">
        <v>206372</v>
      </c>
      <c r="E34" s="83">
        <v>45508</v>
      </c>
      <c r="F34" s="83">
        <f t="shared" si="2"/>
        <v>61558</v>
      </c>
      <c r="G34" s="83">
        <f t="shared" si="3"/>
        <v>2385</v>
      </c>
      <c r="H34" s="83">
        <f t="shared" si="4"/>
        <v>19277</v>
      </c>
      <c r="I34" s="518">
        <f t="shared" si="5"/>
        <v>39896</v>
      </c>
      <c r="J34" s="519"/>
    </row>
    <row r="35" spans="1:10">
      <c r="A35" s="465">
        <v>2007</v>
      </c>
      <c r="B35" s="85">
        <v>302960</v>
      </c>
      <c r="C35" s="83">
        <v>91706</v>
      </c>
      <c r="D35" s="83">
        <v>211254</v>
      </c>
      <c r="E35" s="83">
        <v>45774</v>
      </c>
      <c r="F35" s="83">
        <f t="shared" si="2"/>
        <v>54829</v>
      </c>
      <c r="G35" s="83">
        <f t="shared" si="3"/>
        <v>536</v>
      </c>
      <c r="H35" s="83">
        <f t="shared" si="4"/>
        <v>17689</v>
      </c>
      <c r="I35" s="518">
        <f t="shared" si="5"/>
        <v>36604</v>
      </c>
      <c r="J35" s="519"/>
    </row>
    <row r="36" spans="1:10">
      <c r="A36" s="465">
        <v>2008</v>
      </c>
      <c r="B36" s="85">
        <v>311893</v>
      </c>
      <c r="C36" s="83">
        <v>82795</v>
      </c>
      <c r="D36" s="83">
        <v>229098</v>
      </c>
      <c r="E36" s="83">
        <v>40830</v>
      </c>
      <c r="F36" s="83">
        <f t="shared" si="2"/>
        <v>70071</v>
      </c>
      <c r="G36" s="83">
        <f t="shared" si="3"/>
        <v>-706</v>
      </c>
      <c r="H36" s="83">
        <f t="shared" si="4"/>
        <v>18083</v>
      </c>
      <c r="I36" s="518">
        <f t="shared" si="5"/>
        <v>52694</v>
      </c>
      <c r="J36" s="519"/>
    </row>
    <row r="37" spans="1:10">
      <c r="A37" s="466">
        <v>2009</v>
      </c>
      <c r="B37" s="474">
        <v>237416</v>
      </c>
      <c r="C37" s="475">
        <v>63580</v>
      </c>
      <c r="D37" s="475">
        <v>173836</v>
      </c>
      <c r="E37" s="475">
        <v>26341</v>
      </c>
      <c r="F37" s="475">
        <f t="shared" si="2"/>
        <v>20633</v>
      </c>
      <c r="G37" s="475">
        <f t="shared" si="3"/>
        <v>-183</v>
      </c>
      <c r="H37" s="475">
        <f t="shared" si="4"/>
        <v>8191</v>
      </c>
      <c r="I37" s="516">
        <f t="shared" si="5"/>
        <v>12625</v>
      </c>
      <c r="J37" s="519"/>
    </row>
    <row r="38" spans="1:10">
      <c r="A38" s="780"/>
      <c r="B38" s="820"/>
      <c r="J38" s="519"/>
    </row>
    <row r="39" spans="1:10">
      <c r="A39" s="796"/>
      <c r="B39" s="824" t="s">
        <v>760</v>
      </c>
      <c r="C39" s="796"/>
      <c r="D39" s="796"/>
      <c r="E39" s="796"/>
      <c r="F39" s="796"/>
      <c r="G39" s="796"/>
      <c r="H39" s="796"/>
      <c r="I39" s="796"/>
      <c r="J39" s="519"/>
    </row>
    <row r="40" spans="1:10">
      <c r="A40" s="815" t="s">
        <v>761</v>
      </c>
      <c r="B40" s="816">
        <f>AVERAGE(B27:B37)</f>
        <v>227648.63636363635</v>
      </c>
      <c r="C40" s="816">
        <f t="shared" ref="C40:I40" si="6">AVERAGE(C27:C37)</f>
        <v>61613.454545454544</v>
      </c>
      <c r="D40" s="816">
        <f t="shared" si="6"/>
        <v>166035</v>
      </c>
      <c r="E40" s="816">
        <f t="shared" si="6"/>
        <v>41073.36363636364</v>
      </c>
      <c r="F40" s="816">
        <f t="shared" si="6"/>
        <v>44127</v>
      </c>
      <c r="G40" s="816">
        <f t="shared" si="6"/>
        <v>3676</v>
      </c>
      <c r="H40" s="816">
        <f t="shared" si="6"/>
        <v>11651.454545454546</v>
      </c>
      <c r="I40" s="818">
        <f t="shared" si="6"/>
        <v>28799.545454545456</v>
      </c>
      <c r="J40" s="519"/>
    </row>
    <row r="41" spans="1:10">
      <c r="A41" s="780"/>
      <c r="B41" s="820"/>
      <c r="J41" s="519"/>
    </row>
    <row r="42" spans="1:10">
      <c r="A42" s="796"/>
      <c r="B42" s="824" t="s">
        <v>762</v>
      </c>
      <c r="C42" s="796"/>
      <c r="D42" s="796"/>
      <c r="E42" s="796"/>
      <c r="F42" s="796"/>
      <c r="G42" s="796"/>
      <c r="H42" s="796"/>
      <c r="I42" s="796"/>
      <c r="J42" s="519"/>
    </row>
    <row r="43" spans="1:10">
      <c r="A43" s="815" t="s">
        <v>761</v>
      </c>
      <c r="B43" s="821">
        <f t="shared" ref="B43:I43" si="7">IF(ISERROR((POWER(B37/B27,1/10)-1)*100),"..",(POWER(B37/B27,1/10)-1)*100)</f>
        <v>4.0194559356808934</v>
      </c>
      <c r="C43" s="821">
        <f t="shared" si="7"/>
        <v>4.1762969218641866</v>
      </c>
      <c r="D43" s="821">
        <f t="shared" si="7"/>
        <v>3.9627351553450652</v>
      </c>
      <c r="E43" s="821">
        <f t="shared" si="7"/>
        <v>-5.6052602140169387</v>
      </c>
      <c r="F43" s="821">
        <f t="shared" si="7"/>
        <v>-1.2594153432212263</v>
      </c>
      <c r="G43" s="821" t="str">
        <f t="shared" si="7"/>
        <v>..</v>
      </c>
      <c r="H43" s="821">
        <f t="shared" si="7"/>
        <v>-0.97042446490898104</v>
      </c>
      <c r="I43" s="822">
        <f t="shared" si="7"/>
        <v>5.1993888559984436</v>
      </c>
      <c r="J43" s="519"/>
    </row>
    <row r="44" spans="1:10">
      <c r="J44" s="519"/>
    </row>
    <row r="45" spans="1:10">
      <c r="A45" s="482" t="s">
        <v>777</v>
      </c>
    </row>
    <row r="47" spans="1:10" ht="15.75">
      <c r="A47" s="511" t="s">
        <v>943</v>
      </c>
    </row>
    <row r="49" spans="1:11" ht="60" customHeight="1">
      <c r="A49" s="522"/>
      <c r="B49" s="483" t="s">
        <v>763</v>
      </c>
      <c r="C49" s="483" t="s">
        <v>710</v>
      </c>
      <c r="D49" s="483" t="s">
        <v>516</v>
      </c>
      <c r="E49" s="483" t="s">
        <v>759</v>
      </c>
      <c r="F49" s="483" t="s">
        <v>382</v>
      </c>
      <c r="G49" s="483" t="s">
        <v>331</v>
      </c>
      <c r="H49" s="483" t="s">
        <v>347</v>
      </c>
      <c r="I49" s="483" t="s">
        <v>381</v>
      </c>
      <c r="J49" s="483" t="s">
        <v>332</v>
      </c>
      <c r="K49" s="483" t="s">
        <v>518</v>
      </c>
    </row>
    <row r="50" spans="1:11">
      <c r="A50" s="464">
        <v>1999</v>
      </c>
      <c r="B50" s="792">
        <v>100</v>
      </c>
      <c r="C50" s="787">
        <f t="shared" ref="C50:K60" si="8">IF(ISERROR((B5/$B27)*100),"..",(B5/$B27)*100)</f>
        <v>0.33793491161221811</v>
      </c>
      <c r="D50" s="787">
        <f t="shared" si="8"/>
        <v>2.7590730214254484</v>
      </c>
      <c r="E50" s="787">
        <f t="shared" si="8"/>
        <v>0.81641576613155098</v>
      </c>
      <c r="F50" s="787">
        <f t="shared" si="8"/>
        <v>1.8196014741707789</v>
      </c>
      <c r="G50" s="787">
        <f t="shared" si="8"/>
        <v>2.0813292522955837</v>
      </c>
      <c r="H50" s="787">
        <f t="shared" si="8"/>
        <v>1.9913798488350305</v>
      </c>
      <c r="I50" s="787">
        <f t="shared" si="8"/>
        <v>0.8613904678618276</v>
      </c>
      <c r="J50" s="787">
        <f t="shared" si="8"/>
        <v>1.7671309888187894</v>
      </c>
      <c r="K50" s="788">
        <f t="shared" si="8"/>
        <v>2.1956399525267036</v>
      </c>
    </row>
    <row r="51" spans="1:11">
      <c r="A51" s="465">
        <v>2000</v>
      </c>
      <c r="B51" s="789">
        <v>100</v>
      </c>
      <c r="C51" s="775">
        <f t="shared" si="8"/>
        <v>0.24897741419171263</v>
      </c>
      <c r="D51" s="775">
        <f t="shared" si="8"/>
        <v>9.8513458379973002</v>
      </c>
      <c r="E51" s="775">
        <f t="shared" si="8"/>
        <v>1.1659047399859819</v>
      </c>
      <c r="F51" s="775">
        <f t="shared" si="8"/>
        <v>1.3238694019311441</v>
      </c>
      <c r="G51" s="775">
        <f t="shared" si="8"/>
        <v>2.6571539161636557</v>
      </c>
      <c r="H51" s="775">
        <f t="shared" si="8"/>
        <v>3.0541578182046427</v>
      </c>
      <c r="I51" s="775">
        <f t="shared" si="8"/>
        <v>0.62715109162996518</v>
      </c>
      <c r="J51" s="775">
        <f t="shared" si="8"/>
        <v>1.3317153288489501</v>
      </c>
      <c r="K51" s="776">
        <f t="shared" si="8"/>
        <v>1.9996652404515072</v>
      </c>
    </row>
    <row r="52" spans="1:11">
      <c r="A52" s="465">
        <v>2001</v>
      </c>
      <c r="B52" s="789">
        <v>100</v>
      </c>
      <c r="C52" s="775">
        <f t="shared" si="8"/>
        <v>0.25333920786568964</v>
      </c>
      <c r="D52" s="775">
        <f t="shared" si="8"/>
        <v>11.962596234115573</v>
      </c>
      <c r="E52" s="775">
        <f t="shared" si="8"/>
        <v>0.84871533252945008</v>
      </c>
      <c r="F52" s="775">
        <f t="shared" si="8"/>
        <v>0.84639643817827659</v>
      </c>
      <c r="G52" s="775">
        <f t="shared" si="8"/>
        <v>2.1896159910954456</v>
      </c>
      <c r="H52" s="775">
        <f t="shared" si="8"/>
        <v>3.2244225953065579</v>
      </c>
      <c r="I52" s="775">
        <f t="shared" si="8"/>
        <v>0.73682868008533531</v>
      </c>
      <c r="J52" s="775">
        <f t="shared" si="8"/>
        <v>0.38029867359243114</v>
      </c>
      <c r="K52" s="776">
        <f t="shared" si="8"/>
        <v>1.9316389945274095</v>
      </c>
    </row>
    <row r="53" spans="1:11">
      <c r="A53" s="465">
        <v>2002</v>
      </c>
      <c r="B53" s="789">
        <v>100</v>
      </c>
      <c r="C53" s="775">
        <f t="shared" si="8"/>
        <v>0.25573647412134576</v>
      </c>
      <c r="D53" s="775">
        <f t="shared" si="8"/>
        <v>8.4475153676505084</v>
      </c>
      <c r="E53" s="775">
        <f t="shared" si="8"/>
        <v>0.74785322134109145</v>
      </c>
      <c r="F53" s="775">
        <f t="shared" si="8"/>
        <v>1.1273520717000611</v>
      </c>
      <c r="G53" s="775">
        <f t="shared" si="8"/>
        <v>1.4188681901365492</v>
      </c>
      <c r="H53" s="775">
        <f t="shared" si="8"/>
        <v>2.7110412463047253</v>
      </c>
      <c r="I53" s="775">
        <f t="shared" si="8"/>
        <v>0.86633663366336644</v>
      </c>
      <c r="J53" s="775">
        <f t="shared" si="8"/>
        <v>1.2540472056684342</v>
      </c>
      <c r="K53" s="776">
        <f t="shared" si="8"/>
        <v>1.9684669888789827</v>
      </c>
    </row>
    <row r="54" spans="1:11">
      <c r="A54" s="465">
        <v>2003</v>
      </c>
      <c r="B54" s="789">
        <v>100</v>
      </c>
      <c r="C54" s="775">
        <f t="shared" si="8"/>
        <v>0.15721528470210869</v>
      </c>
      <c r="D54" s="775">
        <f t="shared" si="8"/>
        <v>11.067322961345088</v>
      </c>
      <c r="E54" s="775">
        <f t="shared" si="8"/>
        <v>1.0609393877044986</v>
      </c>
      <c r="F54" s="775">
        <f t="shared" si="8"/>
        <v>0.69955526011743663</v>
      </c>
      <c r="G54" s="775">
        <f t="shared" si="8"/>
        <v>0.63519195564207676</v>
      </c>
      <c r="H54" s="775">
        <f t="shared" si="8"/>
        <v>3.3817113253037476</v>
      </c>
      <c r="I54" s="775">
        <f t="shared" si="8"/>
        <v>0.76391856459279661</v>
      </c>
      <c r="J54" s="775">
        <f t="shared" si="8"/>
        <v>0.5571118813604925</v>
      </c>
      <c r="K54" s="776">
        <f t="shared" si="8"/>
        <v>1.2746044558399148</v>
      </c>
    </row>
    <row r="55" spans="1:11">
      <c r="A55" s="465">
        <v>2004</v>
      </c>
      <c r="B55" s="789">
        <v>100</v>
      </c>
      <c r="C55" s="775">
        <f t="shared" si="8"/>
        <v>0.21678524432946003</v>
      </c>
      <c r="D55" s="775">
        <f t="shared" si="8"/>
        <v>9.0193367085219798</v>
      </c>
      <c r="E55" s="775">
        <f t="shared" si="8"/>
        <v>1.4001828846711422</v>
      </c>
      <c r="F55" s="775">
        <f t="shared" si="8"/>
        <v>2.2160269420344805</v>
      </c>
      <c r="G55" s="775">
        <f t="shared" si="8"/>
        <v>0.61377879875995267</v>
      </c>
      <c r="H55" s="775">
        <f t="shared" si="8"/>
        <v>4.0024979369716975</v>
      </c>
      <c r="I55" s="775">
        <f t="shared" si="8"/>
        <v>0.73599928630372236</v>
      </c>
      <c r="J55" s="775">
        <f t="shared" si="8"/>
        <v>1.8310770122889577</v>
      </c>
      <c r="K55" s="776">
        <f t="shared" si="8"/>
        <v>1.2859914802506858</v>
      </c>
    </row>
    <row r="56" spans="1:11">
      <c r="A56" s="465">
        <v>2005</v>
      </c>
      <c r="B56" s="789">
        <v>100</v>
      </c>
      <c r="C56" s="775">
        <f t="shared" si="8"/>
        <v>0.17419017192491856</v>
      </c>
      <c r="D56" s="775">
        <f t="shared" si="8"/>
        <v>11.677381054670718</v>
      </c>
      <c r="E56" s="775">
        <f t="shared" si="8"/>
        <v>1.4942860936877542</v>
      </c>
      <c r="F56" s="775">
        <f t="shared" si="8"/>
        <v>0.98929081947492992</v>
      </c>
      <c r="G56" s="775">
        <f t="shared" si="8"/>
        <v>0.17301848915412316</v>
      </c>
      <c r="H56" s="775">
        <f t="shared" si="8"/>
        <v>4.2949984768123981</v>
      </c>
      <c r="I56" s="775">
        <f t="shared" si="8"/>
        <v>0.54327024472547469</v>
      </c>
      <c r="J56" s="775">
        <f t="shared" si="8"/>
        <v>1.5224064801868444</v>
      </c>
      <c r="K56" s="776">
        <f t="shared" si="8"/>
        <v>1.2915849743401473</v>
      </c>
    </row>
    <row r="57" spans="1:11">
      <c r="A57" s="465">
        <v>2006</v>
      </c>
      <c r="B57" s="789">
        <v>100</v>
      </c>
      <c r="C57" s="775">
        <f t="shared" si="8"/>
        <v>0.15668753517652537</v>
      </c>
      <c r="D57" s="775">
        <f t="shared" si="8"/>
        <v>10.138135175135668</v>
      </c>
      <c r="E57" s="775">
        <f t="shared" si="8"/>
        <v>2.6709839699271107</v>
      </c>
      <c r="F57" s="775">
        <f t="shared" si="8"/>
        <v>0.34638020525719687</v>
      </c>
      <c r="G57" s="775">
        <f t="shared" si="8"/>
        <v>0.32553485689668349</v>
      </c>
      <c r="H57" s="775">
        <f t="shared" si="8"/>
        <v>3.7226317947150096</v>
      </c>
      <c r="I57" s="775">
        <f t="shared" si="8"/>
        <v>0.65697589582884586</v>
      </c>
      <c r="J57" s="775">
        <f t="shared" si="8"/>
        <v>2.1522822182230037</v>
      </c>
      <c r="K57" s="776">
        <f t="shared" si="8"/>
        <v>1.2170209217813044</v>
      </c>
    </row>
    <row r="58" spans="1:11">
      <c r="A58" s="465">
        <v>2007</v>
      </c>
      <c r="B58" s="789">
        <v>100</v>
      </c>
      <c r="C58" s="775">
        <f t="shared" si="8"/>
        <v>0.10430419857406917</v>
      </c>
      <c r="D58" s="775">
        <f t="shared" si="8"/>
        <v>7.9132558753630846</v>
      </c>
      <c r="E58" s="775">
        <f t="shared" si="8"/>
        <v>2.2659757063638764</v>
      </c>
      <c r="F58" s="775">
        <f t="shared" si="8"/>
        <v>-2.9706891998943753E-2</v>
      </c>
      <c r="G58" s="775">
        <f t="shared" si="8"/>
        <v>0.10232373910747294</v>
      </c>
      <c r="H58" s="775">
        <f t="shared" si="8"/>
        <v>4.1688671771851071</v>
      </c>
      <c r="I58" s="775">
        <f t="shared" si="8"/>
        <v>0.7251782413519936</v>
      </c>
      <c r="J58" s="775">
        <f t="shared" si="8"/>
        <v>1.7094665962503302</v>
      </c>
      <c r="K58" s="776">
        <f t="shared" si="8"/>
        <v>1.1381040401373119</v>
      </c>
    </row>
    <row r="59" spans="1:11">
      <c r="A59" s="465">
        <v>2008</v>
      </c>
      <c r="B59" s="789">
        <v>100</v>
      </c>
      <c r="C59" s="775">
        <f t="shared" si="8"/>
        <v>5.097902165165618E-2</v>
      </c>
      <c r="D59" s="775">
        <f t="shared" si="8"/>
        <v>12.216369075291848</v>
      </c>
      <c r="E59" s="775">
        <f t="shared" si="8"/>
        <v>2.362989871526453</v>
      </c>
      <c r="F59" s="775">
        <f t="shared" si="8"/>
        <v>-0.15614329273180225</v>
      </c>
      <c r="G59" s="775">
        <f t="shared" si="8"/>
        <v>-0.12119540996431469</v>
      </c>
      <c r="H59" s="775">
        <f t="shared" si="8"/>
        <v>4.6785275719557671</v>
      </c>
      <c r="I59" s="775">
        <f t="shared" si="8"/>
        <v>0.67555219257886523</v>
      </c>
      <c r="J59" s="775">
        <f t="shared" si="8"/>
        <v>1.4822391012302296</v>
      </c>
      <c r="K59" s="776">
        <f t="shared" si="8"/>
        <v>1.2770405235128715</v>
      </c>
    </row>
    <row r="60" spans="1:11">
      <c r="A60" s="466">
        <v>2009</v>
      </c>
      <c r="B60" s="790">
        <v>100</v>
      </c>
      <c r="C60" s="778">
        <f t="shared" si="8"/>
        <v>3.7908144354213705E-2</v>
      </c>
      <c r="D60" s="778">
        <f t="shared" si="8"/>
        <v>3.9997304309734814</v>
      </c>
      <c r="E60" s="778">
        <f t="shared" si="8"/>
        <v>1.3756444384540216</v>
      </c>
      <c r="F60" s="778">
        <f t="shared" si="8"/>
        <v>-0.28473228426053848</v>
      </c>
      <c r="G60" s="778">
        <f t="shared" si="8"/>
        <v>0.16974424638609023</v>
      </c>
      <c r="H60" s="778">
        <f t="shared" si="8"/>
        <v>1.3179398187148297</v>
      </c>
      <c r="I60" s="778">
        <f t="shared" si="8"/>
        <v>0.60779391447922637</v>
      </c>
      <c r="J60" s="778">
        <f t="shared" si="8"/>
        <v>0.19417393941436129</v>
      </c>
      <c r="K60" s="779">
        <f t="shared" si="8"/>
        <v>1.2724500454897731</v>
      </c>
    </row>
    <row r="61" spans="1:11">
      <c r="A61" s="780"/>
      <c r="B61" s="820"/>
      <c r="C61" s="780"/>
      <c r="D61" s="780"/>
      <c r="E61" s="780"/>
      <c r="F61" s="780"/>
      <c r="G61" s="780"/>
      <c r="H61" s="780"/>
      <c r="I61" s="780"/>
      <c r="J61" s="780"/>
      <c r="K61" s="780"/>
    </row>
    <row r="62" spans="1:11">
      <c r="A62" s="796"/>
      <c r="B62" s="824" t="s">
        <v>760</v>
      </c>
      <c r="C62" s="796"/>
      <c r="D62" s="796"/>
      <c r="E62" s="796"/>
      <c r="F62" s="796"/>
      <c r="G62" s="796"/>
      <c r="H62" s="796"/>
      <c r="I62" s="796"/>
      <c r="J62" s="796"/>
      <c r="K62" s="796"/>
    </row>
    <row r="63" spans="1:11">
      <c r="A63" s="815" t="s">
        <v>761</v>
      </c>
      <c r="B63" s="828">
        <f>AVERAGE(B50:B60)</f>
        <v>100</v>
      </c>
      <c r="C63" s="828">
        <f t="shared" ref="C63:K63" si="9">AVERAGE(C50:C60)</f>
        <v>0.18127796440944707</v>
      </c>
      <c r="D63" s="828">
        <f t="shared" si="9"/>
        <v>9.0047328856809745</v>
      </c>
      <c r="E63" s="828">
        <f t="shared" si="9"/>
        <v>1.4736264920293574</v>
      </c>
      <c r="F63" s="828">
        <f t="shared" si="9"/>
        <v>0.80889910398845644</v>
      </c>
      <c r="G63" s="828">
        <f t="shared" si="9"/>
        <v>0.93139672960666509</v>
      </c>
      <c r="H63" s="828">
        <f t="shared" si="9"/>
        <v>3.3225614191190469</v>
      </c>
      <c r="I63" s="828">
        <f t="shared" si="9"/>
        <v>0.70912683755467443</v>
      </c>
      <c r="J63" s="828">
        <f t="shared" si="9"/>
        <v>1.2892681296257111</v>
      </c>
      <c r="K63" s="829">
        <f t="shared" si="9"/>
        <v>1.5320188743396921</v>
      </c>
    </row>
    <row r="67" spans="1:10" ht="45" customHeight="1">
      <c r="A67" s="522"/>
      <c r="B67" s="483" t="s">
        <v>763</v>
      </c>
      <c r="C67" s="483" t="s">
        <v>764</v>
      </c>
      <c r="D67" s="483" t="s">
        <v>765</v>
      </c>
      <c r="E67" s="483" t="s">
        <v>766</v>
      </c>
      <c r="F67" s="483" t="s">
        <v>767</v>
      </c>
      <c r="G67" s="483" t="s">
        <v>285</v>
      </c>
      <c r="H67" s="483" t="s">
        <v>220</v>
      </c>
      <c r="I67" s="483" t="s">
        <v>229</v>
      </c>
    </row>
    <row r="68" spans="1:10">
      <c r="A68" s="464">
        <v>1999</v>
      </c>
      <c r="B68" s="830">
        <f>IF(ISERROR((B27/$B27)*100),"..",(B27/$B27)*100)</f>
        <v>100</v>
      </c>
      <c r="C68" s="831">
        <f t="shared" ref="C68:I68" si="10">IF(ISERROR((C27/$B27)*100),"..",(C27/$B27)*100)</f>
        <v>26.379536510712725</v>
      </c>
      <c r="D68" s="831">
        <f t="shared" si="10"/>
        <v>73.620463489287275</v>
      </c>
      <c r="E68" s="831">
        <f t="shared" si="10"/>
        <v>29.294771690923856</v>
      </c>
      <c r="F68" s="831">
        <f t="shared" si="10"/>
        <v>14.629895683677931</v>
      </c>
      <c r="G68" s="831">
        <f t="shared" si="10"/>
        <v>4.2388656380785807</v>
      </c>
      <c r="H68" s="831">
        <f t="shared" si="10"/>
        <v>5.6405771753388718</v>
      </c>
      <c r="I68" s="832">
        <f t="shared" si="10"/>
        <v>4.750452870260478</v>
      </c>
      <c r="J68" s="519"/>
    </row>
    <row r="69" spans="1:10">
      <c r="A69" s="465">
        <v>2000</v>
      </c>
      <c r="B69" s="805">
        <f t="shared" ref="B69:I78" si="11">IF(ISERROR((B28/$B28)*100),"..",(B28/$B28)*100)</f>
        <v>100</v>
      </c>
      <c r="C69" s="806">
        <f t="shared" si="11"/>
        <v>24.712054482116518</v>
      </c>
      <c r="D69" s="806">
        <f t="shared" si="11"/>
        <v>75.287422456088962</v>
      </c>
      <c r="E69" s="806">
        <f t="shared" si="11"/>
        <v>27.353516544444563</v>
      </c>
      <c r="F69" s="806">
        <f t="shared" si="11"/>
        <v>22.259940789404862</v>
      </c>
      <c r="G69" s="806">
        <f t="shared" si="11"/>
        <v>4.2300007322865127</v>
      </c>
      <c r="H69" s="806">
        <f t="shared" si="11"/>
        <v>5.1244364009164043</v>
      </c>
      <c r="I69" s="807">
        <f t="shared" si="11"/>
        <v>12.905503656201944</v>
      </c>
      <c r="J69" s="519"/>
    </row>
    <row r="70" spans="1:10">
      <c r="A70" s="465">
        <v>2001</v>
      </c>
      <c r="B70" s="805">
        <f t="shared" si="11"/>
        <v>100</v>
      </c>
      <c r="C70" s="806">
        <f t="shared" si="11"/>
        <v>24.640571375568129</v>
      </c>
      <c r="D70" s="806">
        <f t="shared" si="11"/>
        <v>75.359428624431871</v>
      </c>
      <c r="E70" s="806">
        <f t="shared" si="11"/>
        <v>20.367428809943419</v>
      </c>
      <c r="F70" s="806">
        <f t="shared" si="11"/>
        <v>22.373852147296169</v>
      </c>
      <c r="G70" s="806">
        <f t="shared" si="11"/>
        <v>3.2893516371394123</v>
      </c>
      <c r="H70" s="806">
        <f t="shared" si="11"/>
        <v>3.8974816807346255</v>
      </c>
      <c r="I70" s="807">
        <f t="shared" si="11"/>
        <v>15.187018829422131</v>
      </c>
      <c r="J70" s="519"/>
    </row>
    <row r="71" spans="1:10">
      <c r="A71" s="465">
        <v>2002</v>
      </c>
      <c r="B71" s="805">
        <f t="shared" si="11"/>
        <v>100</v>
      </c>
      <c r="C71" s="806">
        <f t="shared" si="11"/>
        <v>23.231547088358127</v>
      </c>
      <c r="D71" s="806">
        <f t="shared" si="11"/>
        <v>76.768452911641873</v>
      </c>
      <c r="E71" s="806">
        <f t="shared" si="11"/>
        <v>22.230303599080287</v>
      </c>
      <c r="F71" s="806">
        <f t="shared" si="11"/>
        <v>18.797217399465065</v>
      </c>
      <c r="G71" s="806">
        <f t="shared" si="11"/>
        <v>2.801956735957956</v>
      </c>
      <c r="H71" s="806">
        <f t="shared" si="11"/>
        <v>4.8367040495518747</v>
      </c>
      <c r="I71" s="807">
        <f t="shared" si="11"/>
        <v>11.158556613955234</v>
      </c>
      <c r="J71" s="519"/>
    </row>
    <row r="72" spans="1:10">
      <c r="A72" s="465">
        <v>2003</v>
      </c>
      <c r="B72" s="805">
        <f t="shared" si="11"/>
        <v>100</v>
      </c>
      <c r="C72" s="806">
        <f t="shared" si="11"/>
        <v>27.424043387198033</v>
      </c>
      <c r="D72" s="806">
        <f t="shared" si="11"/>
        <v>72.57595661280196</v>
      </c>
      <c r="E72" s="806">
        <f t="shared" si="11"/>
        <v>17.382840320972413</v>
      </c>
      <c r="F72" s="806">
        <f t="shared" si="11"/>
        <v>19.597571076608158</v>
      </c>
      <c r="G72" s="806">
        <f t="shared" si="11"/>
        <v>1.4919625004616222</v>
      </c>
      <c r="H72" s="806">
        <f t="shared" si="11"/>
        <v>3.6565742894977022</v>
      </c>
      <c r="I72" s="807">
        <f t="shared" si="11"/>
        <v>14.449034286648835</v>
      </c>
      <c r="J72" s="519"/>
    </row>
    <row r="73" spans="1:10">
      <c r="A73" s="465">
        <v>2004</v>
      </c>
      <c r="B73" s="805">
        <f t="shared" si="11"/>
        <v>100</v>
      </c>
      <c r="C73" s="806">
        <f t="shared" si="11"/>
        <v>28.72181457278587</v>
      </c>
      <c r="D73" s="806">
        <f t="shared" si="11"/>
        <v>71.27818542721414</v>
      </c>
      <c r="E73" s="806">
        <f t="shared" si="11"/>
        <v>19.797934741396613</v>
      </c>
      <c r="F73" s="806">
        <f t="shared" si="11"/>
        <v>21.321676294132079</v>
      </c>
      <c r="G73" s="806">
        <f t="shared" si="11"/>
        <v>3.0465909851238933</v>
      </c>
      <c r="H73" s="806">
        <f t="shared" si="11"/>
        <v>5.2532506635145086</v>
      </c>
      <c r="I73" s="807">
        <f t="shared" si="11"/>
        <v>13.021834645493676</v>
      </c>
      <c r="J73" s="519"/>
    </row>
    <row r="74" spans="1:10">
      <c r="A74" s="465">
        <v>2005</v>
      </c>
      <c r="B74" s="805">
        <f t="shared" si="11"/>
        <v>100</v>
      </c>
      <c r="C74" s="806">
        <f t="shared" si="11"/>
        <v>27.43534263909827</v>
      </c>
      <c r="D74" s="806">
        <f t="shared" si="11"/>
        <v>72.564266799978128</v>
      </c>
      <c r="E74" s="806">
        <f t="shared" si="11"/>
        <v>17.104615648995086</v>
      </c>
      <c r="F74" s="806">
        <f t="shared" si="11"/>
        <v>22.160426804977309</v>
      </c>
      <c r="G74" s="806">
        <f t="shared" si="11"/>
        <v>1.3364994805539716</v>
      </c>
      <c r="H74" s="806">
        <f t="shared" si="11"/>
        <v>4.8515477929402211</v>
      </c>
      <c r="I74" s="807">
        <f t="shared" si="11"/>
        <v>15.972379531483117</v>
      </c>
      <c r="J74" s="519"/>
    </row>
    <row r="75" spans="1:10">
      <c r="A75" s="465">
        <v>2006</v>
      </c>
      <c r="B75" s="805">
        <f t="shared" si="11"/>
        <v>100</v>
      </c>
      <c r="C75" s="806">
        <f t="shared" si="11"/>
        <v>28.301729469068977</v>
      </c>
      <c r="D75" s="806">
        <f t="shared" si="11"/>
        <v>71.698270530931012</v>
      </c>
      <c r="E75" s="806">
        <f t="shared" si="11"/>
        <v>15.810501886504028</v>
      </c>
      <c r="F75" s="806">
        <f t="shared" si="11"/>
        <v>21.386632572941348</v>
      </c>
      <c r="G75" s="806">
        <f t="shared" si="11"/>
        <v>0.82860259733040575</v>
      </c>
      <c r="H75" s="806">
        <f t="shared" si="11"/>
        <v>6.6972630057602647</v>
      </c>
      <c r="I75" s="807">
        <f t="shared" si="11"/>
        <v>13.860766969850676</v>
      </c>
      <c r="J75" s="519"/>
    </row>
    <row r="76" spans="1:10">
      <c r="A76" s="465">
        <v>2007</v>
      </c>
      <c r="B76" s="805">
        <f t="shared" si="11"/>
        <v>100</v>
      </c>
      <c r="C76" s="806">
        <f t="shared" si="11"/>
        <v>30.270002640612621</v>
      </c>
      <c r="D76" s="806">
        <f t="shared" si="11"/>
        <v>69.729997359387369</v>
      </c>
      <c r="E76" s="806">
        <f t="shared" si="11"/>
        <v>15.108925270662793</v>
      </c>
      <c r="F76" s="806">
        <f t="shared" si="11"/>
        <v>18.097768682334301</v>
      </c>
      <c r="G76" s="806">
        <f t="shared" si="11"/>
        <v>0.17692104568259837</v>
      </c>
      <c r="H76" s="806">
        <f t="shared" si="11"/>
        <v>5.8387245841035122</v>
      </c>
      <c r="I76" s="807">
        <f t="shared" si="11"/>
        <v>12.082123052548191</v>
      </c>
      <c r="J76" s="519"/>
    </row>
    <row r="77" spans="1:10">
      <c r="A77" s="465">
        <v>2008</v>
      </c>
      <c r="B77" s="805">
        <f t="shared" si="11"/>
        <v>100</v>
      </c>
      <c r="C77" s="806">
        <f t="shared" si="11"/>
        <v>26.545962878294798</v>
      </c>
      <c r="D77" s="806">
        <f t="shared" si="11"/>
        <v>73.454037121705198</v>
      </c>
      <c r="E77" s="806">
        <f t="shared" si="11"/>
        <v>13.091028012812087</v>
      </c>
      <c r="F77" s="806">
        <f t="shared" si="11"/>
        <v>22.466358655051572</v>
      </c>
      <c r="G77" s="806">
        <f t="shared" si="11"/>
        <v>-0.22635968104446078</v>
      </c>
      <c r="H77" s="806">
        <f t="shared" si="11"/>
        <v>5.7978216888484191</v>
      </c>
      <c r="I77" s="807">
        <f t="shared" si="11"/>
        <v>16.894896647247613</v>
      </c>
      <c r="J77" s="519"/>
    </row>
    <row r="78" spans="1:10">
      <c r="A78" s="466">
        <v>2009</v>
      </c>
      <c r="B78" s="808">
        <f t="shared" si="11"/>
        <v>100</v>
      </c>
      <c r="C78" s="517">
        <f t="shared" si="11"/>
        <v>26.779997978232302</v>
      </c>
      <c r="D78" s="517">
        <f t="shared" si="11"/>
        <v>73.220002021767698</v>
      </c>
      <c r="E78" s="517">
        <f t="shared" si="11"/>
        <v>11.094871449270478</v>
      </c>
      <c r="F78" s="517">
        <f t="shared" si="11"/>
        <v>8.6906526940054594</v>
      </c>
      <c r="G78" s="517">
        <f t="shared" si="11"/>
        <v>-7.7079893520234519E-2</v>
      </c>
      <c r="H78" s="517">
        <f t="shared" si="11"/>
        <v>3.4500623378373825</v>
      </c>
      <c r="I78" s="809">
        <f t="shared" si="11"/>
        <v>5.3176702496883106</v>
      </c>
      <c r="J78" s="519"/>
    </row>
    <row r="79" spans="1:10">
      <c r="A79" s="780"/>
      <c r="B79" s="820"/>
      <c r="J79" s="519"/>
    </row>
    <row r="80" spans="1:10">
      <c r="A80" s="796"/>
      <c r="B80" s="824" t="s">
        <v>760</v>
      </c>
      <c r="C80" s="796"/>
      <c r="D80" s="796"/>
      <c r="E80" s="796"/>
      <c r="F80" s="796"/>
      <c r="G80" s="796"/>
      <c r="H80" s="796"/>
      <c r="I80" s="796"/>
      <c r="J80" s="519"/>
    </row>
    <row r="81" spans="1:27">
      <c r="A81" s="815" t="s">
        <v>761</v>
      </c>
      <c r="B81" s="828">
        <f>AVERAGE(B68:B78)</f>
        <v>100</v>
      </c>
      <c r="C81" s="828">
        <f t="shared" ref="C81:I81" si="12">AVERAGE(C68:C78)</f>
        <v>26.767509365640581</v>
      </c>
      <c r="D81" s="828">
        <f t="shared" si="12"/>
        <v>73.23240757774866</v>
      </c>
      <c r="E81" s="828">
        <f t="shared" si="12"/>
        <v>18.966976179545963</v>
      </c>
      <c r="F81" s="828">
        <f t="shared" si="12"/>
        <v>19.252908436354023</v>
      </c>
      <c r="G81" s="828">
        <f t="shared" si="12"/>
        <v>1.9215737980045688</v>
      </c>
      <c r="H81" s="828">
        <f t="shared" si="12"/>
        <v>5.004040333549435</v>
      </c>
      <c r="I81" s="829">
        <f t="shared" si="12"/>
        <v>12.327294304800018</v>
      </c>
      <c r="J81" s="519"/>
    </row>
    <row r="82" spans="1:27">
      <c r="J82" s="519"/>
    </row>
    <row r="83" spans="1:27">
      <c r="A83" s="482" t="s">
        <v>778</v>
      </c>
    </row>
    <row r="85" spans="1:27" ht="15.75">
      <c r="A85" s="511" t="s">
        <v>944</v>
      </c>
      <c r="N85" s="797" t="s">
        <v>773</v>
      </c>
    </row>
    <row r="87" spans="1:27" ht="60" customHeight="1">
      <c r="A87" s="522"/>
      <c r="B87" s="483" t="s">
        <v>763</v>
      </c>
      <c r="C87" s="483" t="s">
        <v>710</v>
      </c>
      <c r="D87" s="483" t="s">
        <v>516</v>
      </c>
      <c r="E87" s="483" t="s">
        <v>759</v>
      </c>
      <c r="F87" s="483" t="s">
        <v>382</v>
      </c>
      <c r="G87" s="483" t="s">
        <v>331</v>
      </c>
      <c r="H87" s="483" t="s">
        <v>347</v>
      </c>
      <c r="I87" s="483" t="s">
        <v>381</v>
      </c>
      <c r="J87" s="483" t="s">
        <v>332</v>
      </c>
      <c r="K87" s="483" t="s">
        <v>518</v>
      </c>
      <c r="M87" s="522"/>
      <c r="N87" s="798" t="s">
        <v>763</v>
      </c>
      <c r="O87" s="794" t="s">
        <v>710</v>
      </c>
      <c r="P87" s="794" t="s">
        <v>516</v>
      </c>
      <c r="Q87" s="794" t="s">
        <v>759</v>
      </c>
      <c r="R87" s="794" t="s">
        <v>382</v>
      </c>
      <c r="S87" s="794" t="s">
        <v>331</v>
      </c>
      <c r="T87" s="794" t="s">
        <v>347</v>
      </c>
      <c r="U87" s="794" t="s">
        <v>381</v>
      </c>
      <c r="V87" s="794" t="s">
        <v>332</v>
      </c>
      <c r="W87" s="794" t="s">
        <v>518</v>
      </c>
    </row>
    <row r="88" spans="1:27">
      <c r="A88" s="464">
        <v>1999</v>
      </c>
      <c r="B88" s="830">
        <f t="shared" ref="B88:B98" si="13">IF(ISERROR((B27/N88)*100),"..",(B27/N88)*100)</f>
        <v>17.598225337311227</v>
      </c>
      <c r="C88" s="831">
        <f t="shared" ref="C88:C98" si="14">IF(ISERROR((B5/O88)*100),"..",(B5/O88)*100)</f>
        <v>9.6814602720114529</v>
      </c>
      <c r="D88" s="831">
        <f t="shared" ref="D88:D98" si="15">IF(ISERROR((C5/P88)*100),"..",(C5/P88)*100)</f>
        <v>16.849132176234978</v>
      </c>
      <c r="E88" s="831">
        <f t="shared" ref="E88:E98" si="16">IF(ISERROR((D5/Q88)*100),"..",(D5/Q88)*100)</f>
        <v>15.836665454986065</v>
      </c>
      <c r="F88" s="831">
        <f t="shared" ref="F88:F98" si="17">IF(ISERROR((E5/R88)*100),"..",(E5/R88)*100)</f>
        <v>24.321616431493695</v>
      </c>
      <c r="G88" s="831">
        <f t="shared" ref="G88:G98" si="18">IF(ISERROR((F5/S88)*100),"..",(F5/S88)*100)</f>
        <v>27.819988310929283</v>
      </c>
      <c r="H88" s="831">
        <f t="shared" ref="H88:H98" si="19">IF(ISERROR((G5/T88)*100),"..",(G5/T88)*100)</f>
        <v>162.15666327568667</v>
      </c>
      <c r="I88" s="831">
        <f t="shared" ref="I88:I98" si="20">IF(ISERROR((H5/U88)*100),"..",(H5/U88)*100)</f>
        <v>33.141071857726509</v>
      </c>
      <c r="J88" s="831">
        <f t="shared" ref="J88:J98" si="21">IF(ISERROR((I5/V88)*100),"..",(I5/V88)*100)</f>
        <v>26.976256317345289</v>
      </c>
      <c r="K88" s="832">
        <f t="shared" ref="K88:K98" si="22">IF(ISERROR((J5/W88)*100),"..",(J5/W88)*100)</f>
        <v>31.372724027133163</v>
      </c>
      <c r="M88" s="795">
        <v>1999</v>
      </c>
      <c r="N88" s="519">
        <v>909694</v>
      </c>
      <c r="O88" s="519">
        <v>5588</v>
      </c>
      <c r="P88" s="519">
        <v>26215</v>
      </c>
      <c r="Q88" s="519">
        <v>8253</v>
      </c>
      <c r="R88" s="519">
        <v>11977</v>
      </c>
      <c r="S88" s="519">
        <v>11977</v>
      </c>
      <c r="T88" s="519">
        <v>1966</v>
      </c>
      <c r="U88" s="519">
        <v>4161</v>
      </c>
      <c r="V88" s="519">
        <v>10487</v>
      </c>
      <c r="W88" s="519">
        <v>11204</v>
      </c>
      <c r="Y88" s="799"/>
      <c r="AA88" s="799"/>
    </row>
    <row r="89" spans="1:27">
      <c r="A89" s="465">
        <v>2000</v>
      </c>
      <c r="B89" s="805">
        <f t="shared" si="13"/>
        <v>19.119538367685738</v>
      </c>
      <c r="C89" s="806">
        <f t="shared" si="14"/>
        <v>8.3876651982378849</v>
      </c>
      <c r="D89" s="806">
        <f t="shared" si="15"/>
        <v>36.557386595236707</v>
      </c>
      <c r="E89" s="806">
        <f t="shared" si="16"/>
        <v>23.745605624800255</v>
      </c>
      <c r="F89" s="806">
        <f t="shared" si="17"/>
        <v>20.815856567151904</v>
      </c>
      <c r="G89" s="806">
        <f t="shared" si="18"/>
        <v>41.77975162431121</v>
      </c>
      <c r="H89" s="806">
        <f t="shared" si="19"/>
        <v>223.37413925019129</v>
      </c>
      <c r="I89" s="806">
        <f t="shared" si="20"/>
        <v>25.896328293736502</v>
      </c>
      <c r="J89" s="806">
        <f t="shared" si="21"/>
        <v>21.72725721112818</v>
      </c>
      <c r="K89" s="807">
        <f t="shared" si="22"/>
        <v>27.537275804941295</v>
      </c>
      <c r="M89" s="795">
        <v>2000</v>
      </c>
      <c r="N89" s="519">
        <v>999930</v>
      </c>
      <c r="O89" s="519">
        <v>5675</v>
      </c>
      <c r="P89" s="519">
        <v>51519</v>
      </c>
      <c r="Q89" s="519">
        <v>9387</v>
      </c>
      <c r="R89" s="519">
        <v>12159</v>
      </c>
      <c r="S89" s="519">
        <v>12159</v>
      </c>
      <c r="T89" s="519">
        <v>2614</v>
      </c>
      <c r="U89" s="519">
        <v>4630</v>
      </c>
      <c r="V89" s="519">
        <v>11718</v>
      </c>
      <c r="W89" s="519">
        <v>13883</v>
      </c>
      <c r="Y89" s="799"/>
      <c r="AA89" s="799"/>
    </row>
    <row r="90" spans="1:27">
      <c r="A90" s="465">
        <v>2001</v>
      </c>
      <c r="B90" s="805">
        <f t="shared" si="13"/>
        <v>16.711943358277495</v>
      </c>
      <c r="C90" s="806">
        <f t="shared" si="14"/>
        <v>8.3620359739762726</v>
      </c>
      <c r="D90" s="806">
        <f t="shared" si="15"/>
        <v>40.691368736566034</v>
      </c>
      <c r="E90" s="806">
        <f t="shared" si="16"/>
        <v>16.765918460833714</v>
      </c>
      <c r="F90" s="806">
        <f t="shared" si="17"/>
        <v>12.920353982300886</v>
      </c>
      <c r="G90" s="806">
        <f t="shared" si="18"/>
        <v>33.424778761061944</v>
      </c>
      <c r="H90" s="806">
        <f t="shared" si="19"/>
        <v>132.36554021894335</v>
      </c>
      <c r="I90" s="806">
        <f t="shared" si="20"/>
        <v>25.491375852386682</v>
      </c>
      <c r="J90" s="806">
        <f t="shared" si="21"/>
        <v>6.6959273246912323</v>
      </c>
      <c r="K90" s="807">
        <f t="shared" si="22"/>
        <v>24.665038122732994</v>
      </c>
      <c r="M90" s="795">
        <v>2001</v>
      </c>
      <c r="N90" s="519">
        <v>1032172</v>
      </c>
      <c r="O90" s="519">
        <v>5226</v>
      </c>
      <c r="P90" s="519">
        <v>50711</v>
      </c>
      <c r="Q90" s="519">
        <v>8732</v>
      </c>
      <c r="R90" s="519">
        <v>11300</v>
      </c>
      <c r="S90" s="519">
        <v>11300</v>
      </c>
      <c r="T90" s="519">
        <v>4202</v>
      </c>
      <c r="U90" s="519">
        <v>4986</v>
      </c>
      <c r="V90" s="519">
        <v>9797</v>
      </c>
      <c r="W90" s="519">
        <v>13509</v>
      </c>
      <c r="Y90" s="799"/>
      <c r="AA90" s="799"/>
    </row>
    <row r="91" spans="1:27">
      <c r="A91" s="465">
        <v>2002</v>
      </c>
      <c r="B91" s="805">
        <f t="shared" si="13"/>
        <v>15.951869681361197</v>
      </c>
      <c r="C91" s="806">
        <f t="shared" si="14"/>
        <v>7.3986085185813675</v>
      </c>
      <c r="D91" s="806">
        <f t="shared" si="15"/>
        <v>32.05430669931004</v>
      </c>
      <c r="E91" s="806">
        <f t="shared" si="16"/>
        <v>14.896600070101648</v>
      </c>
      <c r="F91" s="806">
        <f t="shared" si="17"/>
        <v>15.911913237850817</v>
      </c>
      <c r="G91" s="806">
        <f t="shared" si="18"/>
        <v>20.02649225929299</v>
      </c>
      <c r="H91" s="806">
        <f t="shared" si="19"/>
        <v>132.93068737417312</v>
      </c>
      <c r="I91" s="806">
        <f t="shared" si="20"/>
        <v>28.983516483516485</v>
      </c>
      <c r="J91" s="806">
        <f t="shared" si="21"/>
        <v>19.283845945702176</v>
      </c>
      <c r="K91" s="807">
        <f t="shared" si="22"/>
        <v>23.865737448442612</v>
      </c>
      <c r="M91" s="795">
        <v>2002</v>
      </c>
      <c r="N91" s="519">
        <v>1068765</v>
      </c>
      <c r="O91" s="519">
        <v>5893</v>
      </c>
      <c r="P91" s="519">
        <v>44930</v>
      </c>
      <c r="Q91" s="519">
        <v>8559</v>
      </c>
      <c r="R91" s="519">
        <v>12079</v>
      </c>
      <c r="S91" s="519">
        <v>12079</v>
      </c>
      <c r="T91" s="519">
        <v>3477</v>
      </c>
      <c r="U91" s="519">
        <v>5096</v>
      </c>
      <c r="V91" s="519">
        <v>11087</v>
      </c>
      <c r="W91" s="519">
        <v>14062</v>
      </c>
      <c r="Y91" s="799"/>
      <c r="AA91" s="799"/>
    </row>
    <row r="92" spans="1:27">
      <c r="A92" s="465">
        <v>2003</v>
      </c>
      <c r="B92" s="805">
        <f t="shared" si="13"/>
        <v>16.792139589438658</v>
      </c>
      <c r="C92" s="806">
        <f t="shared" si="14"/>
        <v>5.4890403389206117</v>
      </c>
      <c r="D92" s="806">
        <f t="shared" si="15"/>
        <v>33.688233688233687</v>
      </c>
      <c r="E92" s="806">
        <f t="shared" si="16"/>
        <v>21.684278628423552</v>
      </c>
      <c r="F92" s="806">
        <f t="shared" si="17"/>
        <v>11.432020001724288</v>
      </c>
      <c r="G92" s="806">
        <f t="shared" si="18"/>
        <v>10.380205190102595</v>
      </c>
      <c r="H92" s="806">
        <f t="shared" si="19"/>
        <v>161.78697627460878</v>
      </c>
      <c r="I92" s="806">
        <f t="shared" si="20"/>
        <v>26.476503931248857</v>
      </c>
      <c r="J92" s="806">
        <f t="shared" si="21"/>
        <v>9.997159897756319</v>
      </c>
      <c r="K92" s="807">
        <f t="shared" si="22"/>
        <v>17.283067458330354</v>
      </c>
      <c r="M92" s="795">
        <v>2003</v>
      </c>
      <c r="N92" s="519">
        <v>1128796</v>
      </c>
      <c r="O92" s="519">
        <v>5429</v>
      </c>
      <c r="P92" s="519">
        <v>62271</v>
      </c>
      <c r="Q92" s="519">
        <v>9274</v>
      </c>
      <c r="R92" s="519">
        <v>11599</v>
      </c>
      <c r="S92" s="519">
        <v>11599</v>
      </c>
      <c r="T92" s="519">
        <v>3962</v>
      </c>
      <c r="U92" s="519">
        <v>5469</v>
      </c>
      <c r="V92" s="519">
        <v>10563</v>
      </c>
      <c r="W92" s="519">
        <v>13979</v>
      </c>
      <c r="Y92" s="799"/>
      <c r="AA92" s="799"/>
    </row>
    <row r="93" spans="1:27">
      <c r="A93" s="465">
        <v>2004</v>
      </c>
      <c r="B93" s="805">
        <f t="shared" si="13"/>
        <v>18.661773103605576</v>
      </c>
      <c r="C93" s="806">
        <f t="shared" si="14"/>
        <v>8.0370431618984615</v>
      </c>
      <c r="D93" s="806">
        <f t="shared" si="15"/>
        <v>27.794578545114639</v>
      </c>
      <c r="E93" s="806">
        <f t="shared" si="16"/>
        <v>24.835825619115436</v>
      </c>
      <c r="F93" s="806">
        <f t="shared" si="17"/>
        <v>35.134370579915135</v>
      </c>
      <c r="G93" s="806">
        <f t="shared" si="18"/>
        <v>9.7312588401697298</v>
      </c>
      <c r="H93" s="806">
        <f t="shared" si="19"/>
        <v>194.7265625</v>
      </c>
      <c r="I93" s="806">
        <f t="shared" si="20"/>
        <v>28.680688336520078</v>
      </c>
      <c r="J93" s="806">
        <f t="shared" si="21"/>
        <v>31.745417987781298</v>
      </c>
      <c r="K93" s="807">
        <f t="shared" si="22"/>
        <v>20.136900188586996</v>
      </c>
      <c r="M93" s="795">
        <v>2004</v>
      </c>
      <c r="N93" s="519">
        <v>1201306</v>
      </c>
      <c r="O93" s="519">
        <v>6047</v>
      </c>
      <c r="P93" s="519">
        <v>72748</v>
      </c>
      <c r="Q93" s="519">
        <v>12639</v>
      </c>
      <c r="R93" s="519">
        <v>14140</v>
      </c>
      <c r="S93" s="519">
        <v>14140</v>
      </c>
      <c r="T93" s="519">
        <v>4608</v>
      </c>
      <c r="U93" s="519">
        <v>5753</v>
      </c>
      <c r="V93" s="519">
        <v>12931</v>
      </c>
      <c r="W93" s="519">
        <v>14317</v>
      </c>
      <c r="Y93" s="799"/>
      <c r="AA93" s="799"/>
    </row>
    <row r="94" spans="1:27">
      <c r="A94" s="465">
        <v>2005</v>
      </c>
      <c r="B94" s="805">
        <f t="shared" si="13"/>
        <v>19.994689781734412</v>
      </c>
      <c r="C94" s="806">
        <f t="shared" si="14"/>
        <v>7.3658133773740708</v>
      </c>
      <c r="D94" s="806">
        <f t="shared" si="15"/>
        <v>31.572333685322068</v>
      </c>
      <c r="E94" s="806">
        <f t="shared" si="16"/>
        <v>23.919974992185058</v>
      </c>
      <c r="F94" s="806">
        <f t="shared" si="17"/>
        <v>19.829340848598719</v>
      </c>
      <c r="G94" s="806">
        <f t="shared" si="18"/>
        <v>3.467981838108658</v>
      </c>
      <c r="H94" s="806">
        <f t="shared" si="19"/>
        <v>236.59638554216866</v>
      </c>
      <c r="I94" s="806">
        <f t="shared" si="20"/>
        <v>22.810757625450968</v>
      </c>
      <c r="J94" s="806">
        <f t="shared" si="21"/>
        <v>30.037759112275563</v>
      </c>
      <c r="K94" s="807">
        <f t="shared" si="22"/>
        <v>22.133725988889633</v>
      </c>
      <c r="M94" s="795">
        <v>2005</v>
      </c>
      <c r="N94" s="519">
        <v>1280550</v>
      </c>
      <c r="O94" s="519">
        <v>6055</v>
      </c>
      <c r="P94" s="519">
        <v>94700</v>
      </c>
      <c r="Q94" s="519">
        <v>15995</v>
      </c>
      <c r="R94" s="519">
        <v>12774</v>
      </c>
      <c r="S94" s="519">
        <v>12774</v>
      </c>
      <c r="T94" s="519">
        <v>4648</v>
      </c>
      <c r="U94" s="519">
        <v>6098</v>
      </c>
      <c r="V94" s="519">
        <v>12977</v>
      </c>
      <c r="W94" s="519">
        <v>14941</v>
      </c>
      <c r="Y94" s="799"/>
      <c r="AA94" s="799"/>
    </row>
    <row r="95" spans="1:27">
      <c r="A95" s="465">
        <v>2006</v>
      </c>
      <c r="B95" s="805">
        <f t="shared" si="13"/>
        <v>21.252509500846532</v>
      </c>
      <c r="C95" s="806">
        <f t="shared" si="14"/>
        <v>7.8027681660899653</v>
      </c>
      <c r="D95" s="806">
        <f t="shared" si="15"/>
        <v>30.263526337077252</v>
      </c>
      <c r="E95" s="806">
        <f t="shared" si="16"/>
        <v>38.106567534076831</v>
      </c>
      <c r="F95" s="806">
        <f t="shared" si="17"/>
        <v>8.9787463976945237</v>
      </c>
      <c r="G95" s="806">
        <f t="shared" si="18"/>
        <v>8.4384005763688759</v>
      </c>
      <c r="H95" s="806">
        <f t="shared" si="19"/>
        <v>224.25701130179991</v>
      </c>
      <c r="I95" s="806">
        <f t="shared" si="20"/>
        <v>29.418170504044806</v>
      </c>
      <c r="J95" s="806">
        <f t="shared" si="21"/>
        <v>41.554869868526964</v>
      </c>
      <c r="K95" s="807">
        <f t="shared" si="22"/>
        <v>23.064261258888596</v>
      </c>
      <c r="M95" s="795">
        <v>2006</v>
      </c>
      <c r="N95" s="519">
        <v>1354353</v>
      </c>
      <c r="O95" s="519">
        <v>5780</v>
      </c>
      <c r="P95" s="519">
        <v>96423</v>
      </c>
      <c r="Q95" s="519">
        <v>20175</v>
      </c>
      <c r="R95" s="519">
        <v>11104</v>
      </c>
      <c r="S95" s="519">
        <v>11104</v>
      </c>
      <c r="T95" s="519">
        <v>4778</v>
      </c>
      <c r="U95" s="519">
        <v>6428</v>
      </c>
      <c r="V95" s="519">
        <v>14908</v>
      </c>
      <c r="W95" s="519">
        <v>15188</v>
      </c>
      <c r="Y95" s="799"/>
      <c r="AA95" s="799"/>
    </row>
    <row r="96" spans="1:27">
      <c r="A96" s="465">
        <v>2007</v>
      </c>
      <c r="B96" s="805">
        <f t="shared" si="13"/>
        <v>21.174612271713833</v>
      </c>
      <c r="C96" s="806">
        <f t="shared" si="14"/>
        <v>5.8659736402450342</v>
      </c>
      <c r="D96" s="806">
        <f t="shared" si="15"/>
        <v>24.286814166464058</v>
      </c>
      <c r="E96" s="806">
        <f t="shared" si="16"/>
        <v>29.482499463173717</v>
      </c>
      <c r="F96" s="806">
        <f t="shared" si="17"/>
        <v>-0.95167600719044088</v>
      </c>
      <c r="G96" s="806">
        <f t="shared" si="18"/>
        <v>3.2779951358781854</v>
      </c>
      <c r="H96" s="806">
        <f t="shared" si="19"/>
        <v>180.76427651352512</v>
      </c>
      <c r="I96" s="806">
        <f t="shared" si="20"/>
        <v>32.552970810490443</v>
      </c>
      <c r="J96" s="806">
        <f t="shared" si="21"/>
        <v>33.277645698130179</v>
      </c>
      <c r="K96" s="807">
        <f t="shared" si="22"/>
        <v>21.878172588832488</v>
      </c>
      <c r="M96" s="795">
        <v>2007</v>
      </c>
      <c r="N96" s="519">
        <v>1430770</v>
      </c>
      <c r="O96" s="519">
        <v>5387</v>
      </c>
      <c r="P96" s="519">
        <v>98712</v>
      </c>
      <c r="Q96" s="519">
        <v>23285</v>
      </c>
      <c r="R96" s="519">
        <v>9457</v>
      </c>
      <c r="S96" s="519">
        <v>9457</v>
      </c>
      <c r="T96" s="519">
        <v>6987</v>
      </c>
      <c r="U96" s="519">
        <v>6749</v>
      </c>
      <c r="V96" s="519">
        <v>15563</v>
      </c>
      <c r="W96" s="519">
        <v>15760</v>
      </c>
      <c r="Y96" s="799"/>
      <c r="AA96" s="799"/>
    </row>
    <row r="97" spans="1:27">
      <c r="A97" s="465">
        <v>2008</v>
      </c>
      <c r="B97" s="805">
        <f t="shared" si="13"/>
        <v>20.665744781931412</v>
      </c>
      <c r="C97" s="806">
        <f t="shared" si="14"/>
        <v>3.4054401370743199</v>
      </c>
      <c r="D97" s="806">
        <f t="shared" si="15"/>
        <v>29.419667675582183</v>
      </c>
      <c r="E97" s="806">
        <f t="shared" si="16"/>
        <v>29.192743404895825</v>
      </c>
      <c r="F97" s="806">
        <f t="shared" si="17"/>
        <v>-6.0905452726363185</v>
      </c>
      <c r="G97" s="806">
        <f t="shared" si="18"/>
        <v>-4.7273636818409202</v>
      </c>
      <c r="H97" s="806">
        <f t="shared" si="19"/>
        <v>245.69792894426672</v>
      </c>
      <c r="I97" s="806">
        <f t="shared" si="20"/>
        <v>33.123722685112405</v>
      </c>
      <c r="J97" s="806">
        <f t="shared" si="21"/>
        <v>31.101991388589884</v>
      </c>
      <c r="K97" s="807">
        <f t="shared" si="22"/>
        <v>26.617214648489707</v>
      </c>
      <c r="M97" s="795">
        <v>2008</v>
      </c>
      <c r="N97" s="519">
        <v>1509227</v>
      </c>
      <c r="O97" s="519">
        <v>4669</v>
      </c>
      <c r="P97" s="519">
        <v>129512</v>
      </c>
      <c r="Q97" s="519">
        <v>25246</v>
      </c>
      <c r="R97" s="519">
        <v>7996</v>
      </c>
      <c r="S97" s="519">
        <v>7996</v>
      </c>
      <c r="T97" s="519">
        <v>5939</v>
      </c>
      <c r="U97" s="519">
        <v>6361</v>
      </c>
      <c r="V97" s="519">
        <v>14864</v>
      </c>
      <c r="W97" s="519">
        <v>14964</v>
      </c>
      <c r="Y97" s="799"/>
      <c r="AA97" s="799"/>
    </row>
    <row r="98" spans="1:27">
      <c r="A98" s="466">
        <v>2009</v>
      </c>
      <c r="B98" s="808" t="str">
        <f t="shared" si="13"/>
        <v>..</v>
      </c>
      <c r="C98" s="517" t="str">
        <f t="shared" si="14"/>
        <v>..</v>
      </c>
      <c r="D98" s="517" t="str">
        <f t="shared" si="15"/>
        <v>..</v>
      </c>
      <c r="E98" s="517" t="str">
        <f t="shared" si="16"/>
        <v>..</v>
      </c>
      <c r="F98" s="517" t="str">
        <f t="shared" si="17"/>
        <v>..</v>
      </c>
      <c r="G98" s="517" t="str">
        <f t="shared" si="18"/>
        <v>..</v>
      </c>
      <c r="H98" s="517" t="str">
        <f t="shared" si="19"/>
        <v>..</v>
      </c>
      <c r="I98" s="517" t="str">
        <f t="shared" si="20"/>
        <v>..</v>
      </c>
      <c r="J98" s="517" t="str">
        <f t="shared" si="21"/>
        <v>..</v>
      </c>
      <c r="K98" s="809" t="str">
        <f t="shared" si="22"/>
        <v>..</v>
      </c>
      <c r="M98" s="795">
        <v>2009</v>
      </c>
      <c r="N98" s="519" t="s">
        <v>164</v>
      </c>
      <c r="O98" s="519" t="s">
        <v>164</v>
      </c>
      <c r="P98" s="519" t="s">
        <v>164</v>
      </c>
      <c r="Q98" s="519" t="s">
        <v>164</v>
      </c>
      <c r="R98" s="519" t="s">
        <v>164</v>
      </c>
      <c r="S98" s="519" t="s">
        <v>164</v>
      </c>
      <c r="T98" s="519" t="s">
        <v>164</v>
      </c>
      <c r="U98" s="519" t="s">
        <v>164</v>
      </c>
      <c r="V98" s="519" t="s">
        <v>164</v>
      </c>
      <c r="W98" s="519" t="s">
        <v>164</v>
      </c>
    </row>
    <row r="99" spans="1:27">
      <c r="A99" s="820"/>
    </row>
    <row r="100" spans="1:27">
      <c r="A100" s="796"/>
      <c r="B100" s="824" t="s">
        <v>760</v>
      </c>
      <c r="C100" s="796"/>
      <c r="D100" s="796"/>
      <c r="E100" s="796"/>
      <c r="F100" s="796"/>
      <c r="G100" s="796"/>
      <c r="H100" s="796"/>
      <c r="I100" s="796"/>
      <c r="J100" s="796"/>
      <c r="K100" s="796"/>
    </row>
    <row r="101" spans="1:27">
      <c r="A101" s="815" t="s">
        <v>774</v>
      </c>
      <c r="B101" s="828">
        <f>AVERAGE(B88:B97)</f>
        <v>18.79230457739061</v>
      </c>
      <c r="C101" s="828">
        <f t="shared" ref="C101:K101" si="23">AVERAGE(C88:C97)</f>
        <v>7.1795848784409433</v>
      </c>
      <c r="D101" s="828">
        <f t="shared" si="23"/>
        <v>30.317734830514162</v>
      </c>
      <c r="E101" s="828">
        <f t="shared" si="23"/>
        <v>23.846667925259212</v>
      </c>
      <c r="F101" s="828">
        <f t="shared" si="23"/>
        <v>14.230199676690322</v>
      </c>
      <c r="G101" s="828">
        <f t="shared" si="23"/>
        <v>15.361948885438252</v>
      </c>
      <c r="H101" s="828">
        <f t="shared" si="23"/>
        <v>189.46561711953638</v>
      </c>
      <c r="I101" s="828">
        <f t="shared" si="23"/>
        <v>28.657510638023375</v>
      </c>
      <c r="J101" s="828">
        <f t="shared" si="23"/>
        <v>25.239813075192707</v>
      </c>
      <c r="K101" s="829">
        <f t="shared" si="23"/>
        <v>23.855411753526784</v>
      </c>
    </row>
    <row r="104" spans="1:27" ht="38.25">
      <c r="A104" s="522"/>
      <c r="B104" s="483" t="s">
        <v>763</v>
      </c>
      <c r="C104" s="483" t="s">
        <v>764</v>
      </c>
      <c r="D104" s="483" t="s">
        <v>765</v>
      </c>
      <c r="E104" s="483" t="s">
        <v>766</v>
      </c>
      <c r="F104" s="483" t="s">
        <v>767</v>
      </c>
      <c r="G104" s="483" t="s">
        <v>285</v>
      </c>
      <c r="H104" s="483" t="s">
        <v>220</v>
      </c>
      <c r="I104" s="483" t="s">
        <v>229</v>
      </c>
      <c r="M104" s="522"/>
      <c r="N104" s="794" t="s">
        <v>763</v>
      </c>
      <c r="O104" s="794" t="s">
        <v>764</v>
      </c>
      <c r="P104" s="794" t="s">
        <v>765</v>
      </c>
      <c r="Q104" s="794" t="s">
        <v>766</v>
      </c>
      <c r="R104" s="794" t="s">
        <v>767</v>
      </c>
      <c r="S104" s="794" t="s">
        <v>285</v>
      </c>
      <c r="T104" s="794" t="s">
        <v>220</v>
      </c>
      <c r="U104" s="794" t="s">
        <v>229</v>
      </c>
    </row>
    <row r="105" spans="1:27">
      <c r="A105" s="464">
        <v>1999</v>
      </c>
      <c r="B105" s="830">
        <f t="shared" ref="B105:B115" si="24">IF(ISERROR((B27/N105)*100),"..",(B27/N105)*100)</f>
        <v>17.598225337311227</v>
      </c>
      <c r="C105" s="831">
        <f t="shared" ref="C105:C115" si="25">IF(ISERROR((C27/O105)*100),"..",(C27/O105)*100)</f>
        <v>24.035309383963941</v>
      </c>
      <c r="D105" s="831">
        <f t="shared" ref="D105:D115" si="26">IF(ISERROR((D27/P105)*100),"..",(D27/P105)*100)</f>
        <v>16.057303233014071</v>
      </c>
      <c r="E105" s="831">
        <f t="shared" ref="E105:E115" si="27">IF(ISERROR((E27/Q105)*100),"..",(E27/Q105)*100)</f>
        <v>27.53571281786316</v>
      </c>
      <c r="F105" s="831">
        <f t="shared" ref="F105:F115" si="28">IF(ISERROR((F27/R105)*100),"..",(F27/R105)*100)</f>
        <v>25.505292503375877</v>
      </c>
      <c r="G105" s="831">
        <f t="shared" ref="G105:G115" si="29">IF(ISERROR((G27/S105)*100),"..",(G27/S105)*100)</f>
        <v>22.970685803263148</v>
      </c>
      <c r="H105" s="831">
        <f t="shared" ref="H105:H115" si="30">IF(ISERROR((H27/T105)*100),"..",(H27/T105)*100)</f>
        <v>26.477056150124618</v>
      </c>
      <c r="I105" s="832">
        <f t="shared" ref="I105:I115" si="31">IF(ISERROR((I27/U105)*100),"..",(I27/U105)*100)</f>
        <v>26.986267343245451</v>
      </c>
      <c r="J105" s="519"/>
      <c r="M105" s="795">
        <v>1999</v>
      </c>
      <c r="N105" s="519">
        <v>909694</v>
      </c>
      <c r="O105" s="519">
        <v>175704</v>
      </c>
      <c r="P105" s="519">
        <f>N105-O105</f>
        <v>733990</v>
      </c>
      <c r="Q105" s="519">
        <v>170317</v>
      </c>
      <c r="R105" s="519">
        <f>SUM(O88:W88)</f>
        <v>91828</v>
      </c>
      <c r="S105" s="519">
        <f>O88+R88+S88</f>
        <v>29542</v>
      </c>
      <c r="T105" s="519">
        <f>Q88+U88+V88+W88</f>
        <v>34105</v>
      </c>
      <c r="U105" s="519">
        <f>P88+T88</f>
        <v>28181</v>
      </c>
      <c r="V105" s="519"/>
    </row>
    <row r="106" spans="1:27">
      <c r="A106" s="465">
        <v>2000</v>
      </c>
      <c r="B106" s="805">
        <f t="shared" si="24"/>
        <v>19.119538367685738</v>
      </c>
      <c r="C106" s="806">
        <f t="shared" si="25"/>
        <v>25.490851997129617</v>
      </c>
      <c r="D106" s="806">
        <f t="shared" si="26"/>
        <v>17.66976966298342</v>
      </c>
      <c r="E106" s="806">
        <f t="shared" si="27"/>
        <v>27.894683501090821</v>
      </c>
      <c r="F106" s="806">
        <f t="shared" si="28"/>
        <v>34.391162399793124</v>
      </c>
      <c r="G106" s="806">
        <f t="shared" si="29"/>
        <v>26.962958023538825</v>
      </c>
      <c r="H106" s="806">
        <f t="shared" si="30"/>
        <v>24.728658690494221</v>
      </c>
      <c r="I106" s="807">
        <f t="shared" si="31"/>
        <v>45.578482626124547</v>
      </c>
      <c r="J106" s="519"/>
      <c r="M106" s="795">
        <v>2000</v>
      </c>
      <c r="N106" s="519">
        <v>999930</v>
      </c>
      <c r="O106" s="519">
        <v>185341</v>
      </c>
      <c r="P106" s="519">
        <f t="shared" ref="P106:P114" si="32">N106-O106</f>
        <v>814589</v>
      </c>
      <c r="Q106" s="519">
        <v>187473</v>
      </c>
      <c r="R106" s="519">
        <f t="shared" ref="R106:R114" si="33">SUM(O89:W89)</f>
        <v>123744</v>
      </c>
      <c r="S106" s="519">
        <f t="shared" ref="S106:S114" si="34">O89+R89+S89</f>
        <v>29993</v>
      </c>
      <c r="T106" s="519">
        <f t="shared" ref="T106:T114" si="35">Q89+U89+V89+W89</f>
        <v>39618</v>
      </c>
      <c r="U106" s="519">
        <f t="shared" ref="U106:U114" si="36">P89+T89</f>
        <v>54133</v>
      </c>
      <c r="V106" s="519"/>
    </row>
    <row r="107" spans="1:27">
      <c r="A107" s="465">
        <v>2001</v>
      </c>
      <c r="B107" s="805">
        <f t="shared" si="24"/>
        <v>16.711943358277495</v>
      </c>
      <c r="C107" s="806">
        <f t="shared" si="25"/>
        <v>21.788319484101148</v>
      </c>
      <c r="D107" s="806">
        <f t="shared" si="26"/>
        <v>15.528942354213083</v>
      </c>
      <c r="E107" s="806">
        <f t="shared" si="27"/>
        <v>19.523648104206146</v>
      </c>
      <c r="F107" s="806">
        <f t="shared" si="28"/>
        <v>32.225311657189614</v>
      </c>
      <c r="G107" s="806">
        <f t="shared" si="29"/>
        <v>20.391001221878817</v>
      </c>
      <c r="H107" s="806">
        <f t="shared" si="30"/>
        <v>18.158491789109767</v>
      </c>
      <c r="I107" s="807">
        <f t="shared" si="31"/>
        <v>47.706371897364924</v>
      </c>
      <c r="J107" s="519"/>
      <c r="M107" s="795">
        <v>2001</v>
      </c>
      <c r="N107" s="519">
        <v>1032172</v>
      </c>
      <c r="O107" s="519">
        <v>195077</v>
      </c>
      <c r="P107" s="519">
        <f t="shared" si="32"/>
        <v>837095</v>
      </c>
      <c r="Q107" s="519">
        <v>179951</v>
      </c>
      <c r="R107" s="519">
        <f t="shared" si="33"/>
        <v>119763</v>
      </c>
      <c r="S107" s="519">
        <f t="shared" si="34"/>
        <v>27826</v>
      </c>
      <c r="T107" s="519">
        <f t="shared" si="35"/>
        <v>37024</v>
      </c>
      <c r="U107" s="519">
        <f t="shared" si="36"/>
        <v>54913</v>
      </c>
      <c r="V107" s="519"/>
    </row>
    <row r="108" spans="1:27">
      <c r="A108" s="465">
        <v>2002</v>
      </c>
      <c r="B108" s="805">
        <f t="shared" si="24"/>
        <v>15.951869681361197</v>
      </c>
      <c r="C108" s="806">
        <f t="shared" si="25"/>
        <v>19.514778846959238</v>
      </c>
      <c r="D108" s="806">
        <f t="shared" si="26"/>
        <v>15.11666585817146</v>
      </c>
      <c r="E108" s="806">
        <f t="shared" si="27"/>
        <v>20.740302950704841</v>
      </c>
      <c r="F108" s="806">
        <f t="shared" si="28"/>
        <v>27.32939912333066</v>
      </c>
      <c r="G108" s="806">
        <f t="shared" si="29"/>
        <v>15.896309607001429</v>
      </c>
      <c r="H108" s="806">
        <f t="shared" si="30"/>
        <v>21.250386558086795</v>
      </c>
      <c r="I108" s="807">
        <f t="shared" si="31"/>
        <v>39.300101225029437</v>
      </c>
      <c r="J108" s="519"/>
      <c r="M108" s="795">
        <v>2002</v>
      </c>
      <c r="N108" s="519">
        <v>1068765</v>
      </c>
      <c r="O108" s="519">
        <v>202959</v>
      </c>
      <c r="P108" s="519">
        <f t="shared" si="32"/>
        <v>865806</v>
      </c>
      <c r="Q108" s="519">
        <v>182736</v>
      </c>
      <c r="R108" s="519">
        <f t="shared" si="33"/>
        <v>117262</v>
      </c>
      <c r="S108" s="519">
        <f t="shared" si="34"/>
        <v>30051</v>
      </c>
      <c r="T108" s="519">
        <f t="shared" si="35"/>
        <v>38804</v>
      </c>
      <c r="U108" s="519">
        <f t="shared" si="36"/>
        <v>48407</v>
      </c>
      <c r="V108" s="519"/>
    </row>
    <row r="109" spans="1:27">
      <c r="A109" s="465">
        <v>2003</v>
      </c>
      <c r="B109" s="805">
        <f t="shared" si="24"/>
        <v>16.792139589438658</v>
      </c>
      <c r="C109" s="806">
        <f t="shared" si="25"/>
        <v>24.503283162772281</v>
      </c>
      <c r="D109" s="806">
        <f t="shared" si="26"/>
        <v>15.007532839580517</v>
      </c>
      <c r="E109" s="806">
        <f t="shared" si="27"/>
        <v>18.238833564900666</v>
      </c>
      <c r="F109" s="806">
        <f t="shared" si="28"/>
        <v>27.691676916769168</v>
      </c>
      <c r="G109" s="806">
        <f t="shared" si="29"/>
        <v>9.8787857616935071</v>
      </c>
      <c r="H109" s="806">
        <f t="shared" si="30"/>
        <v>17.642866233931525</v>
      </c>
      <c r="I109" s="807">
        <f t="shared" si="31"/>
        <v>41.350988178098532</v>
      </c>
      <c r="J109" s="519"/>
      <c r="M109" s="795">
        <v>2003</v>
      </c>
      <c r="N109" s="519">
        <v>1128796</v>
      </c>
      <c r="O109" s="519">
        <v>212143</v>
      </c>
      <c r="P109" s="519">
        <f t="shared" si="32"/>
        <v>916653</v>
      </c>
      <c r="Q109" s="519">
        <v>180653</v>
      </c>
      <c r="R109" s="519">
        <f t="shared" si="33"/>
        <v>134145</v>
      </c>
      <c r="S109" s="519">
        <f t="shared" si="34"/>
        <v>28627</v>
      </c>
      <c r="T109" s="519">
        <f t="shared" si="35"/>
        <v>39285</v>
      </c>
      <c r="U109" s="519">
        <f t="shared" si="36"/>
        <v>66233</v>
      </c>
      <c r="V109" s="519"/>
    </row>
    <row r="110" spans="1:27">
      <c r="A110" s="465">
        <v>2004</v>
      </c>
      <c r="B110" s="805">
        <f t="shared" si="24"/>
        <v>18.661773103605576</v>
      </c>
      <c r="C110" s="806">
        <f t="shared" si="25"/>
        <v>28.679087293280304</v>
      </c>
      <c r="D110" s="806">
        <f t="shared" si="26"/>
        <v>16.359247205378448</v>
      </c>
      <c r="E110" s="806">
        <f t="shared" si="27"/>
        <v>23.806944049604954</v>
      </c>
      <c r="F110" s="806">
        <f t="shared" si="28"/>
        <v>30.383351448929908</v>
      </c>
      <c r="G110" s="806">
        <f t="shared" si="29"/>
        <v>19.896874180674104</v>
      </c>
      <c r="H110" s="806">
        <f t="shared" si="30"/>
        <v>25.804119193689743</v>
      </c>
      <c r="I110" s="807">
        <f t="shared" si="31"/>
        <v>37.738507678783805</v>
      </c>
      <c r="J110" s="519"/>
      <c r="M110" s="795">
        <v>2004</v>
      </c>
      <c r="N110" s="519">
        <v>1201306</v>
      </c>
      <c r="O110" s="519">
        <v>224519</v>
      </c>
      <c r="P110" s="519">
        <f t="shared" si="32"/>
        <v>976787</v>
      </c>
      <c r="Q110" s="519">
        <v>186433</v>
      </c>
      <c r="R110" s="519">
        <f t="shared" si="33"/>
        <v>157323</v>
      </c>
      <c r="S110" s="519">
        <f t="shared" si="34"/>
        <v>34327</v>
      </c>
      <c r="T110" s="519">
        <f t="shared" si="35"/>
        <v>45640</v>
      </c>
      <c r="U110" s="519">
        <f t="shared" si="36"/>
        <v>77356</v>
      </c>
      <c r="V110" s="519"/>
    </row>
    <row r="111" spans="1:27">
      <c r="A111" s="465">
        <v>2005</v>
      </c>
      <c r="B111" s="805">
        <f t="shared" si="24"/>
        <v>19.994689781734412</v>
      </c>
      <c r="C111" s="806">
        <f t="shared" si="25"/>
        <v>29.898530738716651</v>
      </c>
      <c r="D111" s="806">
        <f t="shared" si="26"/>
        <v>17.769189423891689</v>
      </c>
      <c r="E111" s="806">
        <f t="shared" si="27"/>
        <v>23.667599788156203</v>
      </c>
      <c r="F111" s="806">
        <f t="shared" si="28"/>
        <v>31.354649042340384</v>
      </c>
      <c r="G111" s="806">
        <f t="shared" si="29"/>
        <v>10.828085941208112</v>
      </c>
      <c r="H111" s="806">
        <f t="shared" si="30"/>
        <v>24.838535522185122</v>
      </c>
      <c r="I111" s="807">
        <f t="shared" si="31"/>
        <v>41.164391834762654</v>
      </c>
      <c r="J111" s="519"/>
      <c r="M111" s="795">
        <v>2005</v>
      </c>
      <c r="N111" s="519">
        <v>1280550</v>
      </c>
      <c r="O111" s="519">
        <v>234948</v>
      </c>
      <c r="P111" s="519">
        <f t="shared" si="32"/>
        <v>1045602</v>
      </c>
      <c r="Q111" s="519">
        <v>185042</v>
      </c>
      <c r="R111" s="519">
        <f t="shared" si="33"/>
        <v>180962</v>
      </c>
      <c r="S111" s="519">
        <f t="shared" si="34"/>
        <v>31603</v>
      </c>
      <c r="T111" s="519">
        <f t="shared" si="35"/>
        <v>50011</v>
      </c>
      <c r="U111" s="519">
        <f t="shared" si="36"/>
        <v>99348</v>
      </c>
      <c r="V111" s="519"/>
    </row>
    <row r="112" spans="1:27">
      <c r="A112" s="465">
        <v>2006</v>
      </c>
      <c r="B112" s="805">
        <f t="shared" si="24"/>
        <v>21.252509500846532</v>
      </c>
      <c r="C112" s="806">
        <f t="shared" si="25"/>
        <v>32.484617439815608</v>
      </c>
      <c r="D112" s="806">
        <f t="shared" si="26"/>
        <v>18.700196269964533</v>
      </c>
      <c r="E112" s="806">
        <f t="shared" si="27"/>
        <v>24.664914229966666</v>
      </c>
      <c r="F112" s="806">
        <f t="shared" si="28"/>
        <v>33.115639524875192</v>
      </c>
      <c r="G112" s="806">
        <f t="shared" si="29"/>
        <v>8.5215092182363872</v>
      </c>
      <c r="H112" s="806">
        <f t="shared" si="30"/>
        <v>33.998835958306145</v>
      </c>
      <c r="I112" s="807">
        <f t="shared" si="31"/>
        <v>39.422535350441201</v>
      </c>
      <c r="J112" s="519"/>
      <c r="M112" s="795">
        <v>2006</v>
      </c>
      <c r="N112" s="519">
        <v>1354353</v>
      </c>
      <c r="O112" s="519">
        <v>250771</v>
      </c>
      <c r="P112" s="519">
        <f t="shared" si="32"/>
        <v>1103582</v>
      </c>
      <c r="Q112" s="519">
        <v>184505</v>
      </c>
      <c r="R112" s="519">
        <f t="shared" si="33"/>
        <v>185888</v>
      </c>
      <c r="S112" s="519">
        <f t="shared" si="34"/>
        <v>27988</v>
      </c>
      <c r="T112" s="519">
        <f t="shared" si="35"/>
        <v>56699</v>
      </c>
      <c r="U112" s="519">
        <f t="shared" si="36"/>
        <v>101201</v>
      </c>
      <c r="V112" s="519"/>
    </row>
    <row r="113" spans="1:23">
      <c r="A113" s="465">
        <v>2007</v>
      </c>
      <c r="B113" s="805">
        <f t="shared" si="24"/>
        <v>21.174612271713833</v>
      </c>
      <c r="C113" s="806">
        <f t="shared" si="25"/>
        <v>34.390867703200357</v>
      </c>
      <c r="D113" s="806">
        <f t="shared" si="26"/>
        <v>18.147222947620158</v>
      </c>
      <c r="E113" s="806">
        <f t="shared" si="27"/>
        <v>24.76961455419131</v>
      </c>
      <c r="F113" s="806">
        <f t="shared" si="28"/>
        <v>28.652727624283408</v>
      </c>
      <c r="G113" s="806">
        <f t="shared" si="29"/>
        <v>2.2056705485370971</v>
      </c>
      <c r="H113" s="806">
        <f t="shared" si="30"/>
        <v>28.829636390305915</v>
      </c>
      <c r="I113" s="807">
        <f t="shared" si="31"/>
        <v>34.630412775901384</v>
      </c>
      <c r="J113" s="519"/>
      <c r="M113" s="795">
        <v>2007</v>
      </c>
      <c r="N113" s="519">
        <v>1430770</v>
      </c>
      <c r="O113" s="519">
        <v>266658</v>
      </c>
      <c r="P113" s="519">
        <f t="shared" si="32"/>
        <v>1164112</v>
      </c>
      <c r="Q113" s="519">
        <v>184799</v>
      </c>
      <c r="R113" s="519">
        <f t="shared" si="33"/>
        <v>191357</v>
      </c>
      <c r="S113" s="519">
        <f t="shared" si="34"/>
        <v>24301</v>
      </c>
      <c r="T113" s="519">
        <f t="shared" si="35"/>
        <v>61357</v>
      </c>
      <c r="U113" s="519">
        <f t="shared" si="36"/>
        <v>105699</v>
      </c>
      <c r="V113" s="519"/>
    </row>
    <row r="114" spans="1:23">
      <c r="A114" s="465">
        <v>2008</v>
      </c>
      <c r="B114" s="805">
        <f t="shared" si="24"/>
        <v>20.665744781931412</v>
      </c>
      <c r="C114" s="806">
        <f t="shared" si="25"/>
        <v>29.84797522612649</v>
      </c>
      <c r="D114" s="806">
        <f t="shared" si="26"/>
        <v>18.598062407556839</v>
      </c>
      <c r="E114" s="806">
        <f t="shared" si="27"/>
        <v>23.512406926456787</v>
      </c>
      <c r="F114" s="806">
        <f t="shared" si="28"/>
        <v>32.209591490574454</v>
      </c>
      <c r="G114" s="806">
        <f t="shared" si="29"/>
        <v>-3.4170659697013694</v>
      </c>
      <c r="H114" s="806">
        <f t="shared" si="30"/>
        <v>29.434361520306012</v>
      </c>
      <c r="I114" s="807">
        <f t="shared" si="31"/>
        <v>38.902628994987118</v>
      </c>
      <c r="J114" s="519"/>
      <c r="M114" s="795">
        <v>2008</v>
      </c>
      <c r="N114" s="519">
        <v>1509227</v>
      </c>
      <c r="O114" s="519">
        <v>277389</v>
      </c>
      <c r="P114" s="519">
        <f t="shared" si="32"/>
        <v>1231838</v>
      </c>
      <c r="Q114" s="519">
        <v>173653</v>
      </c>
      <c r="R114" s="519">
        <f t="shared" si="33"/>
        <v>217547</v>
      </c>
      <c r="S114" s="519">
        <f t="shared" si="34"/>
        <v>20661</v>
      </c>
      <c r="T114" s="519">
        <f t="shared" si="35"/>
        <v>61435</v>
      </c>
      <c r="U114" s="519">
        <f t="shared" si="36"/>
        <v>135451</v>
      </c>
      <c r="V114" s="519"/>
    </row>
    <row r="115" spans="1:23">
      <c r="A115" s="466">
        <v>2009</v>
      </c>
      <c r="B115" s="808" t="str">
        <f t="shared" si="24"/>
        <v>..</v>
      </c>
      <c r="C115" s="517" t="str">
        <f t="shared" si="25"/>
        <v>..</v>
      </c>
      <c r="D115" s="517" t="str">
        <f t="shared" si="26"/>
        <v>..</v>
      </c>
      <c r="E115" s="517" t="str">
        <f t="shared" si="27"/>
        <v>..</v>
      </c>
      <c r="F115" s="517" t="str">
        <f t="shared" si="28"/>
        <v>..</v>
      </c>
      <c r="G115" s="517" t="str">
        <f t="shared" si="29"/>
        <v>..</v>
      </c>
      <c r="H115" s="517" t="str">
        <f t="shared" si="30"/>
        <v>..</v>
      </c>
      <c r="I115" s="809" t="str">
        <f t="shared" si="31"/>
        <v>..</v>
      </c>
      <c r="J115" s="519"/>
      <c r="M115" s="795">
        <v>2009</v>
      </c>
      <c r="N115" s="519" t="s">
        <v>164</v>
      </c>
      <c r="O115" s="519" t="s">
        <v>164</v>
      </c>
      <c r="P115" s="519" t="s">
        <v>164</v>
      </c>
      <c r="Q115" s="519" t="s">
        <v>164</v>
      </c>
      <c r="R115" s="519" t="s">
        <v>164</v>
      </c>
      <c r="S115" s="519" t="s">
        <v>164</v>
      </c>
      <c r="T115" s="519" t="s">
        <v>164</v>
      </c>
      <c r="U115" s="519" t="s">
        <v>164</v>
      </c>
      <c r="V115" s="519"/>
    </row>
    <row r="116" spans="1:23">
      <c r="A116" s="820"/>
      <c r="B116" s="520"/>
      <c r="C116" s="520"/>
      <c r="D116" s="520"/>
      <c r="E116" s="520"/>
      <c r="F116" s="520"/>
      <c r="G116" s="520"/>
      <c r="H116" s="520"/>
      <c r="I116" s="520"/>
      <c r="J116" s="519"/>
      <c r="M116" s="780"/>
      <c r="N116" s="519"/>
      <c r="O116" s="519"/>
      <c r="P116" s="519"/>
      <c r="Q116" s="519"/>
      <c r="R116" s="519"/>
      <c r="S116" s="519"/>
      <c r="T116" s="519"/>
      <c r="U116" s="519"/>
      <c r="V116" s="519"/>
    </row>
    <row r="117" spans="1:23">
      <c r="A117" s="796"/>
      <c r="B117" s="834" t="s">
        <v>760</v>
      </c>
      <c r="C117" s="517"/>
      <c r="D117" s="517"/>
      <c r="E117" s="517"/>
      <c r="F117" s="517"/>
      <c r="G117" s="517"/>
      <c r="H117" s="517"/>
      <c r="I117" s="517"/>
      <c r="J117" s="519"/>
      <c r="M117" s="780"/>
      <c r="N117" s="519"/>
      <c r="O117" s="519"/>
      <c r="P117" s="519"/>
      <c r="Q117" s="519"/>
      <c r="R117" s="519"/>
      <c r="S117" s="519"/>
      <c r="T117" s="519"/>
      <c r="U117" s="519"/>
      <c r="V117" s="519"/>
    </row>
    <row r="118" spans="1:23">
      <c r="A118" s="815" t="s">
        <v>774</v>
      </c>
      <c r="B118" s="828">
        <f>AVERAGE(B105:B114)</f>
        <v>18.79230457739061</v>
      </c>
      <c r="C118" s="828">
        <f t="shared" ref="C118:I118" si="37">AVERAGE(C105:C114)</f>
        <v>27.063362127606563</v>
      </c>
      <c r="D118" s="828">
        <f t="shared" si="37"/>
        <v>16.895413220237423</v>
      </c>
      <c r="E118" s="828">
        <f t="shared" si="37"/>
        <v>23.435466048714154</v>
      </c>
      <c r="F118" s="828">
        <f t="shared" si="37"/>
        <v>30.285880173146175</v>
      </c>
      <c r="G118" s="828">
        <f t="shared" si="37"/>
        <v>13.413481433633004</v>
      </c>
      <c r="H118" s="828">
        <f t="shared" si="37"/>
        <v>25.116294800653986</v>
      </c>
      <c r="I118" s="829">
        <f t="shared" si="37"/>
        <v>39.27806879047391</v>
      </c>
      <c r="J118" s="519"/>
      <c r="M118" s="780"/>
      <c r="N118" s="519"/>
      <c r="O118" s="519"/>
      <c r="P118" s="519"/>
      <c r="Q118" s="519"/>
      <c r="R118" s="519"/>
      <c r="S118" s="519"/>
      <c r="T118" s="519"/>
      <c r="U118" s="519"/>
      <c r="V118" s="519"/>
    </row>
    <row r="119" spans="1:23">
      <c r="J119" s="519"/>
      <c r="V119" s="519"/>
    </row>
    <row r="120" spans="1:23">
      <c r="A120" s="482" t="s">
        <v>779</v>
      </c>
      <c r="J120" s="519"/>
      <c r="V120" s="519"/>
    </row>
    <row r="121" spans="1:23" s="833" customFormat="1" ht="30" customHeight="1">
      <c r="A121" s="1182" t="s">
        <v>780</v>
      </c>
      <c r="B121" s="1182"/>
      <c r="C121" s="1182"/>
      <c r="D121" s="1182"/>
      <c r="E121" s="1182"/>
      <c r="F121" s="1182"/>
      <c r="G121" s="1182"/>
      <c r="H121" s="1182"/>
      <c r="I121" s="1182"/>
      <c r="J121" s="1182"/>
      <c r="K121" s="1182"/>
      <c r="M121" s="833" t="s">
        <v>772</v>
      </c>
      <c r="N121" s="1181" t="s">
        <v>775</v>
      </c>
      <c r="O121" s="1181"/>
      <c r="P121" s="1181"/>
      <c r="Q121" s="1181"/>
      <c r="R121" s="1181"/>
      <c r="S121" s="1181"/>
      <c r="T121" s="1181"/>
      <c r="U121" s="1181"/>
      <c r="V121" s="1181"/>
      <c r="W121" s="1181"/>
    </row>
  </sheetData>
  <mergeCells count="2">
    <mergeCell ref="N121:W121"/>
    <mergeCell ref="A121:K121"/>
  </mergeCells>
  <pageMargins left="0.70866141732283472" right="0.70866141732283472" top="0.74803149606299213" bottom="0.74803149606299213" header="0.31496062992125984" footer="0.31496062992125984"/>
  <pageSetup scale="74" orientation="landscape" horizontalDpi="0" verticalDpi="0" r:id="rId1"/>
  <rowBreaks count="2" manualBreakCount="2">
    <brk id="45" max="10" man="1"/>
    <brk id="83" max="10" man="1"/>
  </rowBreaks>
  <colBreaks count="1" manualBreakCount="1">
    <brk id="11" max="124" man="1"/>
  </colBreaks>
</worksheet>
</file>

<file path=xl/worksheets/sheet17.xml><?xml version="1.0" encoding="utf-8"?>
<worksheet xmlns="http://schemas.openxmlformats.org/spreadsheetml/2006/main" xmlns:r="http://schemas.openxmlformats.org/officeDocument/2006/relationships">
  <sheetPr>
    <tabColor rgb="FFC00000"/>
  </sheetPr>
  <dimension ref="A1:S58"/>
  <sheetViews>
    <sheetView view="pageBreakPreview" zoomScale="75" zoomScaleNormal="100" zoomScaleSheetLayoutView="75" workbookViewId="0"/>
  </sheetViews>
  <sheetFormatPr defaultRowHeight="12.75"/>
  <cols>
    <col min="1" max="1" width="9.140625" style="190"/>
    <col min="2" max="13" width="10.7109375" style="190" customWidth="1"/>
    <col min="14" max="14" width="9.5703125" style="190" customWidth="1"/>
    <col min="15" max="15" width="12.7109375" style="190" customWidth="1"/>
    <col min="16" max="18" width="10.7109375" style="190" customWidth="1"/>
    <col min="19" max="19" width="11.42578125" style="190" customWidth="1"/>
    <col min="20" max="16384" width="9.140625" style="190"/>
  </cols>
  <sheetData>
    <row r="1" spans="1:19" ht="15.75">
      <c r="A1" s="536" t="s">
        <v>699</v>
      </c>
      <c r="B1" s="17"/>
      <c r="C1" s="17"/>
      <c r="D1" s="17"/>
      <c r="E1" s="17"/>
      <c r="F1" s="17"/>
      <c r="G1" s="17"/>
      <c r="H1" s="17"/>
      <c r="I1" s="17"/>
      <c r="J1" s="17"/>
      <c r="K1" s="17"/>
      <c r="L1" s="17"/>
      <c r="M1" s="17"/>
      <c r="N1" s="17"/>
      <c r="O1" s="17"/>
      <c r="P1" s="17"/>
      <c r="Q1" s="17"/>
      <c r="R1" s="17"/>
      <c r="S1" s="17"/>
    </row>
    <row r="2" spans="1:19">
      <c r="A2" s="17"/>
      <c r="B2" s="17"/>
      <c r="C2" s="17"/>
      <c r="D2" s="17"/>
      <c r="E2" s="17"/>
      <c r="F2" s="17"/>
      <c r="G2" s="17"/>
      <c r="H2" s="17"/>
      <c r="I2" s="17"/>
      <c r="J2" s="17"/>
      <c r="K2" s="17"/>
      <c r="L2" s="17"/>
      <c r="M2" s="17"/>
      <c r="N2" s="17"/>
      <c r="O2" s="17"/>
      <c r="P2" s="17"/>
      <c r="Q2" s="17"/>
      <c r="R2" s="17"/>
      <c r="S2" s="17"/>
    </row>
    <row r="3" spans="1:19">
      <c r="A3" s="17"/>
      <c r="B3" s="1183" t="s">
        <v>118</v>
      </c>
      <c r="C3" s="1184"/>
      <c r="D3" s="1184"/>
      <c r="E3" s="1184"/>
      <c r="F3" s="1183" t="s">
        <v>219</v>
      </c>
      <c r="G3" s="1176"/>
      <c r="H3" s="1183" t="s">
        <v>258</v>
      </c>
      <c r="I3" s="1184"/>
      <c r="J3" s="1184"/>
      <c r="K3" s="1184"/>
      <c r="L3" s="1184"/>
      <c r="M3" s="1176"/>
      <c r="N3" s="1183" t="s">
        <v>116</v>
      </c>
      <c r="O3" s="1184"/>
      <c r="P3" s="1184"/>
      <c r="Q3" s="1184"/>
      <c r="R3" s="1184"/>
      <c r="S3" s="1176"/>
    </row>
    <row r="4" spans="1:19" ht="75" customHeight="1">
      <c r="A4" s="182"/>
      <c r="B4" s="128" t="s">
        <v>257</v>
      </c>
      <c r="C4" s="128" t="s">
        <v>256</v>
      </c>
      <c r="D4" s="128" t="s">
        <v>255</v>
      </c>
      <c r="E4" s="128" t="s">
        <v>254</v>
      </c>
      <c r="F4" s="128" t="s">
        <v>253</v>
      </c>
      <c r="G4" s="128" t="s">
        <v>252</v>
      </c>
      <c r="H4" s="128" t="s">
        <v>251</v>
      </c>
      <c r="I4" s="128" t="s">
        <v>250</v>
      </c>
      <c r="J4" s="128" t="s">
        <v>249</v>
      </c>
      <c r="K4" s="128" t="s">
        <v>248</v>
      </c>
      <c r="L4" s="128" t="s">
        <v>247</v>
      </c>
      <c r="M4" s="128" t="s">
        <v>246</v>
      </c>
      <c r="N4" s="128" t="s">
        <v>245</v>
      </c>
      <c r="O4" s="128" t="s">
        <v>244</v>
      </c>
      <c r="P4" s="128" t="s">
        <v>243</v>
      </c>
      <c r="Q4" s="128" t="s">
        <v>111</v>
      </c>
      <c r="R4" s="128" t="s">
        <v>242</v>
      </c>
      <c r="S4" s="128" t="s">
        <v>241</v>
      </c>
    </row>
    <row r="5" spans="1:19" ht="30" customHeight="1">
      <c r="A5" s="136"/>
      <c r="B5" s="129" t="s">
        <v>104</v>
      </c>
      <c r="C5" s="129" t="s">
        <v>103</v>
      </c>
      <c r="D5" s="129" t="s">
        <v>102</v>
      </c>
      <c r="E5" s="129" t="s">
        <v>101</v>
      </c>
      <c r="F5" s="129" t="s">
        <v>100</v>
      </c>
      <c r="G5" s="129" t="s">
        <v>99</v>
      </c>
      <c r="H5" s="129" t="s">
        <v>98</v>
      </c>
      <c r="I5" s="129" t="s">
        <v>97</v>
      </c>
      <c r="J5" s="129" t="s">
        <v>96</v>
      </c>
      <c r="K5" s="129" t="s">
        <v>95</v>
      </c>
      <c r="L5" s="129" t="s">
        <v>94</v>
      </c>
      <c r="M5" s="129" t="s">
        <v>240</v>
      </c>
      <c r="N5" s="129" t="s">
        <v>239</v>
      </c>
      <c r="O5" s="128" t="s">
        <v>238</v>
      </c>
      <c r="P5" s="128" t="s">
        <v>237</v>
      </c>
      <c r="Q5" s="128" t="s">
        <v>236</v>
      </c>
      <c r="R5" s="128" t="s">
        <v>235</v>
      </c>
      <c r="S5" s="128" t="s">
        <v>234</v>
      </c>
    </row>
    <row r="6" spans="1:19">
      <c r="A6" s="206">
        <v>1961</v>
      </c>
      <c r="B6" s="130">
        <v>3.9799999999999995</v>
      </c>
      <c r="C6" s="131">
        <v>4.3689320388349513</v>
      </c>
      <c r="D6" s="131">
        <v>6.3710407239819009</v>
      </c>
      <c r="E6" s="131">
        <v>2.7173913043478262</v>
      </c>
      <c r="F6" s="130">
        <v>20.565045992115639</v>
      </c>
      <c r="G6" s="157">
        <v>9.5061728395061724</v>
      </c>
      <c r="H6" s="131">
        <v>8.384615384615385</v>
      </c>
      <c r="I6" s="131">
        <v>12.40681576144835</v>
      </c>
      <c r="J6" s="131">
        <v>2.8627450980392153</v>
      </c>
      <c r="K6" s="131">
        <v>10.062305295950155</v>
      </c>
      <c r="L6" s="131">
        <v>12.165605095541402</v>
      </c>
      <c r="M6" s="131">
        <v>4.6048109965635744</v>
      </c>
      <c r="N6" s="130">
        <v>6.5718910733401223</v>
      </c>
      <c r="O6" s="131">
        <v>7.8856152512998268</v>
      </c>
      <c r="P6" s="131">
        <v>9.2454893384363039</v>
      </c>
      <c r="Q6" s="131">
        <v>12.36266981689309</v>
      </c>
      <c r="R6" s="131">
        <v>9.4568440767910094</v>
      </c>
      <c r="S6" s="157">
        <v>143.89836914908921</v>
      </c>
    </row>
    <row r="7" spans="1:19">
      <c r="A7" s="105">
        <v>1962</v>
      </c>
      <c r="B7" s="134">
        <v>4.3212237093690247</v>
      </c>
      <c r="C7" s="135">
        <v>7.3290937996820347</v>
      </c>
      <c r="D7" s="135">
        <v>8.73327386262266</v>
      </c>
      <c r="E7" s="135">
        <v>3.9795918367346936</v>
      </c>
      <c r="F7" s="134">
        <v>18.467432950191569</v>
      </c>
      <c r="G7" s="158">
        <v>4.9494949494949498</v>
      </c>
      <c r="H7" s="135">
        <v>6.8008948545861303</v>
      </c>
      <c r="I7" s="135">
        <v>12.945344129554655</v>
      </c>
      <c r="J7" s="135">
        <v>4.0079365079365079</v>
      </c>
      <c r="K7" s="135">
        <v>10.431266846361186</v>
      </c>
      <c r="L7" s="135">
        <v>19.123222748815166</v>
      </c>
      <c r="M7" s="135">
        <v>5.1186943620178038</v>
      </c>
      <c r="N7" s="134">
        <v>6.7010832769126614</v>
      </c>
      <c r="O7" s="135">
        <v>10.823680823680823</v>
      </c>
      <c r="P7" s="135">
        <v>9.2390194075587342</v>
      </c>
      <c r="Q7" s="135">
        <v>11.697099892588616</v>
      </c>
      <c r="R7" s="135">
        <v>10.610565819861433</v>
      </c>
      <c r="S7" s="158">
        <v>158.34105295211251</v>
      </c>
    </row>
    <row r="8" spans="1:19">
      <c r="A8" s="105">
        <v>1963</v>
      </c>
      <c r="B8" s="134">
        <v>5.3492647058823533</v>
      </c>
      <c r="C8" s="135">
        <v>6.6520467836257318</v>
      </c>
      <c r="D8" s="135">
        <v>9.156729131175469</v>
      </c>
      <c r="E8" s="135">
        <v>3.3333333333333335</v>
      </c>
      <c r="F8" s="134">
        <v>19.45255474452555</v>
      </c>
      <c r="G8" s="158">
        <v>4.0952380952380949</v>
      </c>
      <c r="H8" s="135">
        <v>7.7996070726915532</v>
      </c>
      <c r="I8" s="135">
        <v>15.373423860329776</v>
      </c>
      <c r="J8" s="135">
        <v>4.0613026819923368</v>
      </c>
      <c r="K8" s="135">
        <v>10.051813471502589</v>
      </c>
      <c r="L8" s="135">
        <v>15.190424374319914</v>
      </c>
      <c r="M8" s="135">
        <v>4.5706371191135737</v>
      </c>
      <c r="N8" s="134">
        <v>6.8959629771078115</v>
      </c>
      <c r="O8" s="135">
        <v>9.7519661222020559</v>
      </c>
      <c r="P8" s="135">
        <v>10.906909788867562</v>
      </c>
      <c r="Q8" s="135">
        <v>11.740010116337887</v>
      </c>
      <c r="R8" s="135">
        <v>10.612189493688069</v>
      </c>
      <c r="S8" s="158">
        <v>153.88988497932533</v>
      </c>
    </row>
    <row r="9" spans="1:19">
      <c r="A9" s="105">
        <v>1964</v>
      </c>
      <c r="B9" s="134">
        <v>7.5125208681135227</v>
      </c>
      <c r="C9" s="135">
        <v>6.5567282321899736</v>
      </c>
      <c r="D9" s="135">
        <v>9.7337278106508869</v>
      </c>
      <c r="E9" s="135">
        <v>4.9074074074074074</v>
      </c>
      <c r="F9" s="134">
        <v>19.526558891454965</v>
      </c>
      <c r="G9" s="158">
        <v>7.5545851528384276</v>
      </c>
      <c r="H9" s="135">
        <v>8.8160291438979961</v>
      </c>
      <c r="I9" s="135">
        <v>21.332744924977934</v>
      </c>
      <c r="J9" s="135">
        <v>2.5287356321839081</v>
      </c>
      <c r="K9" s="135">
        <v>14.149659863945576</v>
      </c>
      <c r="L9" s="135">
        <v>20.951923076923077</v>
      </c>
      <c r="M9" s="135">
        <v>5.766423357664233</v>
      </c>
      <c r="N9" s="134">
        <v>7.6861444666433227</v>
      </c>
      <c r="O9" s="135">
        <v>12.346532022322615</v>
      </c>
      <c r="P9" s="135">
        <v>14.690925032880317</v>
      </c>
      <c r="Q9" s="135">
        <v>11.882686849574267</v>
      </c>
      <c r="R9" s="135">
        <v>12.881833782789897</v>
      </c>
      <c r="S9" s="158">
        <v>167.59812203237999</v>
      </c>
    </row>
    <row r="10" spans="1:19">
      <c r="A10" s="105">
        <v>1965</v>
      </c>
      <c r="B10" s="134">
        <v>7.5355450236966828</v>
      </c>
      <c r="C10" s="135">
        <v>3.7546012269938651</v>
      </c>
      <c r="D10" s="135">
        <v>7.7127297481279777</v>
      </c>
      <c r="E10" s="135">
        <v>2.3140495867768593</v>
      </c>
      <c r="F10" s="134">
        <v>23.850325379609544</v>
      </c>
      <c r="G10" s="158">
        <v>5.5274261603375532</v>
      </c>
      <c r="H10" s="135">
        <v>10.034602076124568</v>
      </c>
      <c r="I10" s="135">
        <v>25.501285347043705</v>
      </c>
      <c r="J10" s="135">
        <v>5.0840336134453779</v>
      </c>
      <c r="K10" s="135">
        <v>16.227180527383368</v>
      </c>
      <c r="L10" s="135">
        <v>17.013945857260047</v>
      </c>
      <c r="M10" s="135">
        <v>6.7344862665310288</v>
      </c>
      <c r="N10" s="134">
        <v>8.4275479200270063</v>
      </c>
      <c r="O10" s="135">
        <v>10.96149358226371</v>
      </c>
      <c r="P10" s="135">
        <v>16.959629941126998</v>
      </c>
      <c r="Q10" s="135">
        <v>12.924954792043399</v>
      </c>
      <c r="R10" s="135">
        <v>13.058028169014085</v>
      </c>
      <c r="S10" s="158">
        <v>154.94457335547537</v>
      </c>
    </row>
    <row r="11" spans="1:19">
      <c r="A11" s="105">
        <v>1966</v>
      </c>
      <c r="B11" s="134">
        <v>6.4595375722543356</v>
      </c>
      <c r="C11" s="135">
        <v>6.3065049614112469</v>
      </c>
      <c r="D11" s="135">
        <v>13.621038435603506</v>
      </c>
      <c r="E11" s="135">
        <v>3.4265734265734267</v>
      </c>
      <c r="F11" s="134">
        <v>35.264187866927593</v>
      </c>
      <c r="G11" s="158">
        <v>5.6078431372549025</v>
      </c>
      <c r="H11" s="135">
        <v>8.7804878048780477</v>
      </c>
      <c r="I11" s="135">
        <v>32.007968127490038</v>
      </c>
      <c r="J11" s="135">
        <v>5.2941176470588234</v>
      </c>
      <c r="K11" s="135">
        <v>19.908424908424909</v>
      </c>
      <c r="L11" s="135">
        <v>24.344718030182687</v>
      </c>
      <c r="M11" s="135">
        <v>7.9909502262443439</v>
      </c>
      <c r="N11" s="134">
        <v>9.1974884889074922</v>
      </c>
      <c r="O11" s="135">
        <v>15.661375661375661</v>
      </c>
      <c r="P11" s="135">
        <v>19.531615925058546</v>
      </c>
      <c r="Q11" s="135">
        <v>19.085239085239085</v>
      </c>
      <c r="R11" s="135">
        <v>17.571293275807641</v>
      </c>
      <c r="S11" s="158">
        <v>191.04447150979601</v>
      </c>
    </row>
    <row r="12" spans="1:19">
      <c r="A12" s="105">
        <v>1967</v>
      </c>
      <c r="B12" s="134">
        <v>6.4369501466275656</v>
      </c>
      <c r="C12" s="135">
        <v>7.2131147540983598</v>
      </c>
      <c r="D12" s="135">
        <v>12.747858017135863</v>
      </c>
      <c r="E12" s="135">
        <v>4.1447368421052628</v>
      </c>
      <c r="F12" s="134">
        <v>35.434782608695656</v>
      </c>
      <c r="G12" s="158">
        <v>17.906137184115526</v>
      </c>
      <c r="H12" s="135">
        <v>7.8287461773700313</v>
      </c>
      <c r="I12" s="135">
        <v>28.171428571428574</v>
      </c>
      <c r="J12" s="135">
        <v>10.616740088105727</v>
      </c>
      <c r="K12" s="135">
        <v>15.142857142857144</v>
      </c>
      <c r="L12" s="135">
        <v>16.94421988682296</v>
      </c>
      <c r="M12" s="135">
        <v>6.8226822682268224</v>
      </c>
      <c r="N12" s="134">
        <v>8.6873303590927531</v>
      </c>
      <c r="O12" s="135">
        <v>12.438291478858124</v>
      </c>
      <c r="P12" s="135">
        <v>17.188598203826633</v>
      </c>
      <c r="Q12" s="135">
        <v>21.066162570888469</v>
      </c>
      <c r="R12" s="135">
        <v>15.984794728839329</v>
      </c>
      <c r="S12" s="158">
        <v>184.00123016052396</v>
      </c>
    </row>
    <row r="13" spans="1:19">
      <c r="A13" s="105">
        <v>1968</v>
      </c>
      <c r="B13" s="134">
        <v>5.0207468879668049</v>
      </c>
      <c r="C13" s="135">
        <v>4.8564189189189184</v>
      </c>
      <c r="D13" s="135">
        <v>12.967853042479907</v>
      </c>
      <c r="E13" s="135">
        <v>5.6521739130434785</v>
      </c>
      <c r="F13" s="134">
        <v>36.913680781758956</v>
      </c>
      <c r="G13" s="158">
        <v>10.696864111498257</v>
      </c>
      <c r="H13" s="135">
        <v>7.1428571428571423</v>
      </c>
      <c r="I13" s="135">
        <v>16.412872841444269</v>
      </c>
      <c r="J13" s="135">
        <v>12.931726907630523</v>
      </c>
      <c r="K13" s="135">
        <v>11.249999999999998</v>
      </c>
      <c r="L13" s="135">
        <v>11.757352941176471</v>
      </c>
      <c r="M13" s="135">
        <v>6.4621848739495809</v>
      </c>
      <c r="N13" s="134">
        <v>7.5136947218259627</v>
      </c>
      <c r="O13" s="135">
        <v>10.671952428146678</v>
      </c>
      <c r="P13" s="135">
        <v>10.837828119381516</v>
      </c>
      <c r="Q13" s="135">
        <v>20.142469470827681</v>
      </c>
      <c r="R13" s="135">
        <v>13.306107295340636</v>
      </c>
      <c r="S13" s="158">
        <v>177.09140160683842</v>
      </c>
    </row>
    <row r="14" spans="1:19">
      <c r="A14" s="105">
        <v>1969</v>
      </c>
      <c r="B14" s="134">
        <v>5.8695652173913047</v>
      </c>
      <c r="C14" s="135">
        <v>6.2706270627062706</v>
      </c>
      <c r="D14" s="135">
        <v>11.048607318405242</v>
      </c>
      <c r="E14" s="135">
        <v>6.9230769230769225</v>
      </c>
      <c r="F14" s="134">
        <v>41.098737936154414</v>
      </c>
      <c r="G14" s="158">
        <v>8.9939024390243905</v>
      </c>
      <c r="H14" s="135">
        <v>13.144208037825059</v>
      </c>
      <c r="I14" s="135">
        <v>17.435549525101766</v>
      </c>
      <c r="J14" s="135">
        <v>6.666666666666667</v>
      </c>
      <c r="K14" s="135">
        <v>13.259842519685039</v>
      </c>
      <c r="L14" s="135">
        <v>15.598904859685147</v>
      </c>
      <c r="M14" s="135">
        <v>7.0501930501930499</v>
      </c>
      <c r="N14" s="134">
        <v>7.5012638210170195</v>
      </c>
      <c r="O14" s="135">
        <v>11.452420701168615</v>
      </c>
      <c r="P14" s="135">
        <v>13.240152477763658</v>
      </c>
      <c r="Q14" s="135">
        <v>22.399871835950016</v>
      </c>
      <c r="R14" s="135">
        <v>14.865351629502571</v>
      </c>
      <c r="S14" s="158">
        <v>198.17129465374717</v>
      </c>
    </row>
    <row r="15" spans="1:19">
      <c r="A15" s="105">
        <v>1970</v>
      </c>
      <c r="B15" s="134">
        <v>4.6650124069478913</v>
      </c>
      <c r="C15" s="135">
        <v>5.7562408223201178</v>
      </c>
      <c r="D15" s="135">
        <v>12.117096018735364</v>
      </c>
      <c r="E15" s="135">
        <v>8.7700534759358284</v>
      </c>
      <c r="F15" s="134">
        <v>35.729903536977488</v>
      </c>
      <c r="G15" s="158">
        <v>10.781671159029651</v>
      </c>
      <c r="H15" s="135">
        <v>17.94979079497908</v>
      </c>
      <c r="I15" s="135">
        <v>23.710407239819006</v>
      </c>
      <c r="J15" s="135">
        <v>7.5097276264591439</v>
      </c>
      <c r="K15" s="135">
        <v>16.56451612903226</v>
      </c>
      <c r="L15" s="135">
        <v>20.381877022653722</v>
      </c>
      <c r="M15" s="135">
        <v>7.1181339352896913</v>
      </c>
      <c r="N15" s="134">
        <v>7.3587195539587373</v>
      </c>
      <c r="O15" s="135">
        <v>13.536795048143052</v>
      </c>
      <c r="P15" s="135">
        <v>17.364820846905538</v>
      </c>
      <c r="Q15" s="135">
        <v>20.310296191819468</v>
      </c>
      <c r="R15" s="135">
        <v>16.41380419917947</v>
      </c>
      <c r="S15" s="158">
        <v>223.05244925864051</v>
      </c>
    </row>
    <row r="16" spans="1:19">
      <c r="A16" s="105">
        <v>1971</v>
      </c>
      <c r="B16" s="134">
        <v>5.2556480380499409</v>
      </c>
      <c r="C16" s="135">
        <v>5.8232676414494593</v>
      </c>
      <c r="D16" s="135">
        <v>18.174097664543524</v>
      </c>
      <c r="E16" s="135">
        <v>7.1282051282051286</v>
      </c>
      <c r="F16" s="134">
        <v>39.028671737858396</v>
      </c>
      <c r="G16" s="158">
        <v>3.382352941176471</v>
      </c>
      <c r="H16" s="135">
        <v>14.777517564402812</v>
      </c>
      <c r="I16" s="135">
        <v>25.494433529796989</v>
      </c>
      <c r="J16" s="135">
        <v>7.4226804123711343</v>
      </c>
      <c r="K16" s="135">
        <v>7.7954847277556443</v>
      </c>
      <c r="L16" s="135">
        <v>19.825762289981334</v>
      </c>
      <c r="M16" s="135">
        <v>5.6202878684030155</v>
      </c>
      <c r="N16" s="134">
        <v>7.2195788175169628</v>
      </c>
      <c r="O16" s="135">
        <v>13.828416412343167</v>
      </c>
      <c r="P16" s="135">
        <v>17.371198013656116</v>
      </c>
      <c r="Q16" s="135">
        <v>20.69831700577744</v>
      </c>
      <c r="R16" s="135">
        <v>16.787268147469661</v>
      </c>
      <c r="S16" s="158">
        <v>232.52420358288052</v>
      </c>
    </row>
    <row r="17" spans="1:19">
      <c r="A17" s="105">
        <v>1972</v>
      </c>
      <c r="B17" s="134">
        <v>6.0599793174767322</v>
      </c>
      <c r="C17" s="135">
        <v>5.794037940379404</v>
      </c>
      <c r="D17" s="135">
        <v>18.243443839683323</v>
      </c>
      <c r="E17" s="135">
        <v>4.5901639344262293</v>
      </c>
      <c r="F17" s="134">
        <v>33.453083109919568</v>
      </c>
      <c r="G17" s="158">
        <v>6.3731656184486365</v>
      </c>
      <c r="H17" s="135">
        <v>11.807628524046434</v>
      </c>
      <c r="I17" s="135">
        <v>19.00726392251816</v>
      </c>
      <c r="J17" s="135">
        <v>9.8757763975155282</v>
      </c>
      <c r="K17" s="135">
        <v>11.203599550056243</v>
      </c>
      <c r="L17" s="135">
        <v>16.580493537015276</v>
      </c>
      <c r="M17" s="135">
        <v>5.7160963244613434</v>
      </c>
      <c r="N17" s="134">
        <v>7.2743639457128166</v>
      </c>
      <c r="O17" s="135">
        <v>13.240596829344112</v>
      </c>
      <c r="P17" s="135">
        <v>13.464052287581699</v>
      </c>
      <c r="Q17" s="135">
        <v>18.227988467509427</v>
      </c>
      <c r="R17" s="135">
        <v>14.821235102925245</v>
      </c>
      <c r="S17" s="158">
        <v>203.74613111927422</v>
      </c>
    </row>
    <row r="18" spans="1:19">
      <c r="A18" s="105">
        <v>1973</v>
      </c>
      <c r="B18" s="134">
        <v>7.1788990825688082</v>
      </c>
      <c r="C18" s="135">
        <v>3.2736962314427105</v>
      </c>
      <c r="D18" s="135">
        <v>10.193591455273697</v>
      </c>
      <c r="E18" s="135">
        <v>4.5722713864306783</v>
      </c>
      <c r="F18" s="134">
        <v>38.532024310425435</v>
      </c>
      <c r="G18" s="158">
        <v>8.2640144665461133</v>
      </c>
      <c r="H18" s="135">
        <v>12.485414235705951</v>
      </c>
      <c r="I18" s="135">
        <v>13.962264150943399</v>
      </c>
      <c r="J18" s="135">
        <v>26.366197183098588</v>
      </c>
      <c r="K18" s="135">
        <v>14.95</v>
      </c>
      <c r="L18" s="135">
        <v>17.116751269035532</v>
      </c>
      <c r="M18" s="135">
        <v>5.9078590785907856</v>
      </c>
      <c r="N18" s="134">
        <v>7.6992334424408675</v>
      </c>
      <c r="O18" s="135">
        <v>11.246625766871164</v>
      </c>
      <c r="P18" s="135">
        <v>11.72135979563765</v>
      </c>
      <c r="Q18" s="135">
        <v>19.219245682058517</v>
      </c>
      <c r="R18" s="135">
        <v>13.766192565959919</v>
      </c>
      <c r="S18" s="158">
        <v>178.79952165206282</v>
      </c>
    </row>
    <row r="19" spans="1:19">
      <c r="A19" s="105">
        <v>1974</v>
      </c>
      <c r="B19" s="134">
        <v>9.4464158977998576</v>
      </c>
      <c r="C19" s="135">
        <v>3.6398553999096253</v>
      </c>
      <c r="D19" s="135">
        <v>7.5695216907675196</v>
      </c>
      <c r="E19" s="135">
        <v>4.7300771208226218</v>
      </c>
      <c r="F19" s="134">
        <v>42.310177705977381</v>
      </c>
      <c r="G19" s="158">
        <v>4.1282894736842106</v>
      </c>
      <c r="H19" s="135">
        <v>13.674775928297056</v>
      </c>
      <c r="I19" s="135">
        <v>12.353832172069071</v>
      </c>
      <c r="J19" s="135">
        <v>29.477806788511749</v>
      </c>
      <c r="K19" s="135">
        <v>12.611744084136722</v>
      </c>
      <c r="L19" s="135">
        <v>23.969335604770016</v>
      </c>
      <c r="M19" s="135">
        <v>5.6281618887015172</v>
      </c>
      <c r="N19" s="134">
        <v>8.1663030473643463</v>
      </c>
      <c r="O19" s="135">
        <v>11.48486695104611</v>
      </c>
      <c r="P19" s="135">
        <v>12.029655612244898</v>
      </c>
      <c r="Q19" s="135">
        <v>17.695426327125301</v>
      </c>
      <c r="R19" s="135">
        <v>13.668735163050266</v>
      </c>
      <c r="S19" s="158">
        <v>167.37971985330395</v>
      </c>
    </row>
    <row r="20" spans="1:19">
      <c r="A20" s="105">
        <v>1975</v>
      </c>
      <c r="B20" s="134">
        <v>7.169529499626587</v>
      </c>
      <c r="C20" s="135">
        <v>4.04071338497568</v>
      </c>
      <c r="D20" s="135">
        <v>11.439864483342745</v>
      </c>
      <c r="E20" s="135">
        <v>4.2924528301886786</v>
      </c>
      <c r="F20" s="134">
        <v>47.029702970297024</v>
      </c>
      <c r="G20" s="158">
        <v>6.3198757763975157</v>
      </c>
      <c r="H20" s="135">
        <v>14.138166894664842</v>
      </c>
      <c r="I20" s="135">
        <v>15.537424618659099</v>
      </c>
      <c r="J20" s="135">
        <v>15.160051216389245</v>
      </c>
      <c r="K20" s="135">
        <v>12.187742435996897</v>
      </c>
      <c r="L20" s="135">
        <v>25.574104234527688</v>
      </c>
      <c r="M20" s="135">
        <v>5.9177087535296486</v>
      </c>
      <c r="N20" s="134">
        <v>8.293063467103936</v>
      </c>
      <c r="O20" s="135">
        <v>13.300294406280667</v>
      </c>
      <c r="P20" s="135">
        <v>13.179715302491104</v>
      </c>
      <c r="Q20" s="135">
        <v>17.75121096568072</v>
      </c>
      <c r="R20" s="135">
        <v>14.966487672951043</v>
      </c>
      <c r="S20" s="158">
        <v>180.4699521753156</v>
      </c>
    </row>
    <row r="21" spans="1:19">
      <c r="A21" s="105">
        <v>1976</v>
      </c>
      <c r="B21" s="134">
        <v>5.5015576323987538</v>
      </c>
      <c r="C21" s="135">
        <v>8.0389730900092786</v>
      </c>
      <c r="D21" s="135">
        <v>13.617296737441739</v>
      </c>
      <c r="E21" s="135">
        <v>8.0038022813688219</v>
      </c>
      <c r="F21" s="134">
        <v>46.38514525306978</v>
      </c>
      <c r="G21" s="158">
        <v>6.9130434782608701</v>
      </c>
      <c r="H21" s="135">
        <v>10.495611770779556</v>
      </c>
      <c r="I21" s="135">
        <v>16.282722513089006</v>
      </c>
      <c r="J21" s="135">
        <v>18.111111111111111</v>
      </c>
      <c r="K21" s="135">
        <v>13.70634354953671</v>
      </c>
      <c r="L21" s="135">
        <v>20.313367711225705</v>
      </c>
      <c r="M21" s="135">
        <v>4.9006861682918021</v>
      </c>
      <c r="N21" s="134">
        <v>7.8775213907882158</v>
      </c>
      <c r="O21" s="135">
        <v>12.707336882952802</v>
      </c>
      <c r="P21" s="135">
        <v>12.082780969214907</v>
      </c>
      <c r="Q21" s="135">
        <v>20.669687358405074</v>
      </c>
      <c r="R21" s="135">
        <v>15.600415153087702</v>
      </c>
      <c r="S21" s="158">
        <v>198.03710303256622</v>
      </c>
    </row>
    <row r="22" spans="1:19">
      <c r="A22" s="105">
        <v>1977</v>
      </c>
      <c r="B22" s="134">
        <v>5.6307525717379532</v>
      </c>
      <c r="C22" s="135">
        <v>5.2904257937484616</v>
      </c>
      <c r="D22" s="135">
        <v>13.790401567091088</v>
      </c>
      <c r="E22" s="135">
        <v>5.3576642335766431</v>
      </c>
      <c r="F22" s="134">
        <v>39.322964318389751</v>
      </c>
      <c r="G22" s="158">
        <v>5.6714471968709255</v>
      </c>
      <c r="H22" s="135">
        <v>7.8336713995943201</v>
      </c>
      <c r="I22" s="135">
        <v>16.410557184750736</v>
      </c>
      <c r="J22" s="135">
        <v>14.053367217280814</v>
      </c>
      <c r="K22" s="135">
        <v>14.373278236914599</v>
      </c>
      <c r="L22" s="135">
        <v>18.011545862732522</v>
      </c>
      <c r="M22" s="135">
        <v>4.749210803226938</v>
      </c>
      <c r="N22" s="134">
        <v>7.5403126553503261</v>
      </c>
      <c r="O22" s="135">
        <v>12.35110746513536</v>
      </c>
      <c r="P22" s="135">
        <v>11.094276094276095</v>
      </c>
      <c r="Q22" s="135">
        <v>16.827497865072587</v>
      </c>
      <c r="R22" s="135">
        <v>13.917383111529855</v>
      </c>
      <c r="S22" s="158">
        <v>184.57302432485469</v>
      </c>
    </row>
    <row r="23" spans="1:19">
      <c r="A23" s="105">
        <v>1978</v>
      </c>
      <c r="B23" s="134">
        <v>5.7817514901421365</v>
      </c>
      <c r="C23" s="135">
        <v>3.9823104303742856</v>
      </c>
      <c r="D23" s="135">
        <v>8.6977164820257755</v>
      </c>
      <c r="E23" s="135">
        <v>4.3435448577680527</v>
      </c>
      <c r="F23" s="134">
        <v>42.404242781378912</v>
      </c>
      <c r="G23" s="158">
        <v>5.3540772532188843</v>
      </c>
      <c r="H23" s="135">
        <v>8.4030907920154529</v>
      </c>
      <c r="I23" s="135">
        <v>14.013429752066116</v>
      </c>
      <c r="J23" s="135">
        <v>21.217228464419474</v>
      </c>
      <c r="K23" s="135">
        <v>12.681900180396873</v>
      </c>
      <c r="L23" s="135">
        <v>13.466003316749585</v>
      </c>
      <c r="M23" s="135">
        <v>4.6300343428036221</v>
      </c>
      <c r="N23" s="134">
        <v>7.615536422979333</v>
      </c>
      <c r="O23" s="135">
        <v>9.1947037117429993</v>
      </c>
      <c r="P23" s="135">
        <v>10.150671470684573</v>
      </c>
      <c r="Q23" s="135">
        <v>17.501263583522871</v>
      </c>
      <c r="R23" s="135">
        <v>12.80818387961245</v>
      </c>
      <c r="S23" s="158">
        <v>168.18492051281743</v>
      </c>
    </row>
    <row r="24" spans="1:19">
      <c r="A24" s="105">
        <v>1979</v>
      </c>
      <c r="B24" s="134">
        <v>5.2988632196552992</v>
      </c>
      <c r="C24" s="135">
        <v>3.6150390949925137</v>
      </c>
      <c r="D24" s="135">
        <v>7.9943855271366191</v>
      </c>
      <c r="E24" s="135">
        <v>3.0557737627651216</v>
      </c>
      <c r="F24" s="134">
        <v>36.353979408400065</v>
      </c>
      <c r="G24" s="158">
        <v>3.0952380952380949</v>
      </c>
      <c r="H24" s="135">
        <v>9.3755322168606305</v>
      </c>
      <c r="I24" s="135">
        <v>14.679291386682955</v>
      </c>
      <c r="J24" s="135">
        <v>13.362391033623911</v>
      </c>
      <c r="K24" s="135">
        <v>15.398277717976319</v>
      </c>
      <c r="L24" s="135">
        <v>15.450374305723255</v>
      </c>
      <c r="M24" s="135">
        <v>5.7359125315391086</v>
      </c>
      <c r="N24" s="134">
        <v>8.1133623133623143</v>
      </c>
      <c r="O24" s="135">
        <v>9.7501594110486351</v>
      </c>
      <c r="P24" s="135">
        <v>10.713197742137801</v>
      </c>
      <c r="Q24" s="135">
        <v>14.372130165701739</v>
      </c>
      <c r="R24" s="135">
        <v>11.883462681638049</v>
      </c>
      <c r="S24" s="158">
        <v>146.46779254596532</v>
      </c>
    </row>
    <row r="25" spans="1:19">
      <c r="A25" s="105">
        <v>1980</v>
      </c>
      <c r="B25" s="134">
        <v>6.123975774848593</v>
      </c>
      <c r="C25" s="135">
        <v>4.7489249090307641</v>
      </c>
      <c r="D25" s="135">
        <v>9.6447738308203412</v>
      </c>
      <c r="E25" s="135">
        <v>3.7290879654614133</v>
      </c>
      <c r="F25" s="134">
        <v>30.105805373799249</v>
      </c>
      <c r="G25" s="158">
        <v>12.5</v>
      </c>
      <c r="H25" s="135">
        <v>12.030947775628627</v>
      </c>
      <c r="I25" s="135">
        <v>19.202605175145223</v>
      </c>
      <c r="J25" s="135">
        <v>10.563506261180679</v>
      </c>
      <c r="K25" s="135">
        <v>13.523965141612202</v>
      </c>
      <c r="L25" s="135">
        <v>20.585396558959296</v>
      </c>
      <c r="M25" s="135">
        <v>6.577266922094509</v>
      </c>
      <c r="N25" s="134">
        <v>8.2459253724373038</v>
      </c>
      <c r="O25" s="135">
        <v>11.441869677163796</v>
      </c>
      <c r="P25" s="135">
        <v>14.115616911130285</v>
      </c>
      <c r="Q25" s="135">
        <v>13.11848109517601</v>
      </c>
      <c r="R25" s="135">
        <v>12.722527960234336</v>
      </c>
      <c r="S25" s="158">
        <v>154.28866240725935</v>
      </c>
    </row>
    <row r="26" spans="1:19">
      <c r="A26" s="105">
        <v>1981</v>
      </c>
      <c r="B26" s="134">
        <v>5.8241758241758248</v>
      </c>
      <c r="C26" s="135">
        <v>6.0704134366925064</v>
      </c>
      <c r="D26" s="135">
        <v>15.301258992805755</v>
      </c>
      <c r="E26" s="135">
        <v>13.686006825938565</v>
      </c>
      <c r="F26" s="134">
        <v>36.346010439970172</v>
      </c>
      <c r="G26" s="158">
        <v>15.063920454545453</v>
      </c>
      <c r="H26" s="135">
        <v>14.401968205904616</v>
      </c>
      <c r="I26" s="135">
        <v>30.811756473058082</v>
      </c>
      <c r="J26" s="135">
        <v>34.172560113154169</v>
      </c>
      <c r="K26" s="135">
        <v>12.955</v>
      </c>
      <c r="L26" s="135">
        <v>27.335372069317021</v>
      </c>
      <c r="M26" s="135">
        <v>5.741935483870968</v>
      </c>
      <c r="N26" s="134">
        <v>9.4012483715929012</v>
      </c>
      <c r="O26" s="135">
        <v>15.778745993589743</v>
      </c>
      <c r="P26" s="135">
        <v>21.256061171204774</v>
      </c>
      <c r="Q26" s="135">
        <v>17.188877188877193</v>
      </c>
      <c r="R26" s="135">
        <v>17.463298599400002</v>
      </c>
      <c r="S26" s="158">
        <v>185.75510303682262</v>
      </c>
    </row>
    <row r="27" spans="1:19">
      <c r="A27" s="105">
        <v>1982</v>
      </c>
      <c r="B27" s="134">
        <v>2.5328787140769604</v>
      </c>
      <c r="C27" s="135">
        <v>6.6100089459559017</v>
      </c>
      <c r="D27" s="135">
        <v>19.395495851442117</v>
      </c>
      <c r="E27" s="135">
        <v>8.6279296875</v>
      </c>
      <c r="F27" s="134">
        <v>41.855907149895984</v>
      </c>
      <c r="G27" s="158">
        <v>5.8183856502242151</v>
      </c>
      <c r="H27" s="135">
        <v>13.893320039880358</v>
      </c>
      <c r="I27" s="135">
        <v>31.568053522893585</v>
      </c>
      <c r="J27" s="135">
        <v>46.129870129870127</v>
      </c>
      <c r="K27" s="135">
        <v>7.6575571667596209</v>
      </c>
      <c r="L27" s="135">
        <v>24.585010060362173</v>
      </c>
      <c r="M27" s="135">
        <v>4.7255249177839618</v>
      </c>
      <c r="N27" s="134">
        <v>8.2324161075704012</v>
      </c>
      <c r="O27" s="135">
        <v>14.615613117870724</v>
      </c>
      <c r="P27" s="135">
        <v>20.816557339968334</v>
      </c>
      <c r="Q27" s="135">
        <v>18.425219941348971</v>
      </c>
      <c r="R27" s="135">
        <v>17.662692498758066</v>
      </c>
      <c r="S27" s="158">
        <v>214.55053131383545</v>
      </c>
    </row>
    <row r="28" spans="1:19">
      <c r="A28" s="105">
        <v>1983</v>
      </c>
      <c r="B28" s="134">
        <v>2.0915279878971256</v>
      </c>
      <c r="C28" s="135">
        <v>3.2420596301866755</v>
      </c>
      <c r="D28" s="135">
        <v>14.408957415565347</v>
      </c>
      <c r="E28" s="135">
        <v>7.9094933595671417</v>
      </c>
      <c r="F28" s="134">
        <v>35.666857469948482</v>
      </c>
      <c r="G28" s="158">
        <v>6.6265060240963862</v>
      </c>
      <c r="H28" s="135">
        <v>8.6683988307892168</v>
      </c>
      <c r="I28" s="135">
        <v>16.82951347004423</v>
      </c>
      <c r="J28" s="135">
        <v>17.162962962962965</v>
      </c>
      <c r="K28" s="135">
        <v>6.2883584997564537</v>
      </c>
      <c r="L28" s="135">
        <v>12.365546218487395</v>
      </c>
      <c r="M28" s="135">
        <v>4.0757808499743984</v>
      </c>
      <c r="N28" s="134">
        <v>7.3901127859175713</v>
      </c>
      <c r="O28" s="135">
        <v>10.014835164835164</v>
      </c>
      <c r="P28" s="135">
        <v>10.837618023744975</v>
      </c>
      <c r="Q28" s="135">
        <v>13.58440845457041</v>
      </c>
      <c r="R28" s="135">
        <v>12.140156443736894</v>
      </c>
      <c r="S28" s="158">
        <v>164.27565851052904</v>
      </c>
    </row>
    <row r="29" spans="1:19">
      <c r="A29" s="105">
        <v>1984</v>
      </c>
      <c r="B29" s="134">
        <v>3.3949275362318843</v>
      </c>
      <c r="C29" s="135">
        <v>2.6359714550659192</v>
      </c>
      <c r="D29" s="135">
        <v>13.722876187774785</v>
      </c>
      <c r="E29" s="135">
        <v>1.9983719983719985</v>
      </c>
      <c r="F29" s="134">
        <v>25.451870533837745</v>
      </c>
      <c r="G29" s="158">
        <v>5.2885525070955532</v>
      </c>
      <c r="H29" s="135">
        <v>9.9126637554585155</v>
      </c>
      <c r="I29" s="135">
        <v>15.830348420709866</v>
      </c>
      <c r="J29" s="135">
        <v>8.00385109114249</v>
      </c>
      <c r="K29" s="135">
        <v>6.768960982025428</v>
      </c>
      <c r="L29" s="135">
        <v>12.898822726497187</v>
      </c>
      <c r="M29" s="135">
        <v>6.824245260940792</v>
      </c>
      <c r="N29" s="134">
        <v>7.308392272675972</v>
      </c>
      <c r="O29" s="135">
        <v>10.120421475163072</v>
      </c>
      <c r="P29" s="135">
        <v>11.428807400066072</v>
      </c>
      <c r="Q29" s="135">
        <v>10.030715878127323</v>
      </c>
      <c r="R29" s="135">
        <v>10.284673593096867</v>
      </c>
      <c r="S29" s="158">
        <v>140.7241594235216</v>
      </c>
    </row>
    <row r="30" spans="1:19">
      <c r="A30" s="105">
        <v>1985</v>
      </c>
      <c r="B30" s="134">
        <v>3.4491877597279936</v>
      </c>
      <c r="C30" s="135">
        <v>3.4279392690928514</v>
      </c>
      <c r="D30" s="135">
        <v>10.721954255484674</v>
      </c>
      <c r="E30" s="135">
        <v>2.9985549132947975</v>
      </c>
      <c r="F30" s="134">
        <v>21.235636586486901</v>
      </c>
      <c r="G30" s="158">
        <v>5.143507972665148</v>
      </c>
      <c r="H30" s="135">
        <v>9.1403699673558219</v>
      </c>
      <c r="I30" s="135">
        <v>27.680553321537722</v>
      </c>
      <c r="J30" s="135">
        <v>6.4224983649444081</v>
      </c>
      <c r="K30" s="135">
        <v>7.661290322580645</v>
      </c>
      <c r="L30" s="135">
        <v>17.580036118863898</v>
      </c>
      <c r="M30" s="135">
        <v>8.3350378400490897</v>
      </c>
      <c r="N30" s="134">
        <v>7.5231641030562661</v>
      </c>
      <c r="O30" s="135">
        <v>10.755081434654725</v>
      </c>
      <c r="P30" s="135">
        <v>17.130781499202556</v>
      </c>
      <c r="Q30" s="135">
        <v>9.3517398585783393</v>
      </c>
      <c r="R30" s="135">
        <v>11.005605853583788</v>
      </c>
      <c r="S30" s="158">
        <v>146.28958909872495</v>
      </c>
    </row>
    <row r="31" spans="1:19">
      <c r="A31" s="105">
        <v>1986</v>
      </c>
      <c r="B31" s="134">
        <v>4.2639405204460967</v>
      </c>
      <c r="C31" s="135">
        <v>3.5134751773049642</v>
      </c>
      <c r="D31" s="135">
        <v>9.0622126877106961</v>
      </c>
      <c r="E31" s="135">
        <v>3.0073710073710078</v>
      </c>
      <c r="F31" s="134">
        <v>18.644031451036454</v>
      </c>
      <c r="G31" s="158">
        <v>4.9063180827886708</v>
      </c>
      <c r="H31" s="135">
        <v>10.068428504011326</v>
      </c>
      <c r="I31" s="135">
        <v>22.989860235681007</v>
      </c>
      <c r="J31" s="135">
        <v>6.7917267917267914</v>
      </c>
      <c r="K31" s="135">
        <v>10.17131340275445</v>
      </c>
      <c r="L31" s="135">
        <v>22.807160292921075</v>
      </c>
      <c r="M31" s="135">
        <v>9.4352030947775631</v>
      </c>
      <c r="N31" s="134">
        <v>8.0592576527579958</v>
      </c>
      <c r="O31" s="135">
        <v>12.447818667133419</v>
      </c>
      <c r="P31" s="135">
        <v>15.599606354562068</v>
      </c>
      <c r="Q31" s="135">
        <v>10.836002957121735</v>
      </c>
      <c r="R31" s="135">
        <v>12.340134880577486</v>
      </c>
      <c r="S31" s="158">
        <v>153.11751295548308</v>
      </c>
    </row>
    <row r="32" spans="1:19">
      <c r="A32" s="105">
        <v>1987</v>
      </c>
      <c r="B32" s="134">
        <v>3.8835794960903556</v>
      </c>
      <c r="C32" s="135">
        <v>3.4076433121019107</v>
      </c>
      <c r="D32" s="135">
        <v>7.7834364011155568</v>
      </c>
      <c r="E32" s="135">
        <v>2.549800796812749</v>
      </c>
      <c r="F32" s="134">
        <v>18.718283710376124</v>
      </c>
      <c r="G32" s="158">
        <v>4.3911917098445592</v>
      </c>
      <c r="H32" s="135">
        <v>13.133004926108374</v>
      </c>
      <c r="I32" s="135">
        <v>24.895902547065337</v>
      </c>
      <c r="J32" s="135">
        <v>17.183641975308642</v>
      </c>
      <c r="K32" s="135">
        <v>8.4195484424121183</v>
      </c>
      <c r="L32" s="135">
        <v>17.78357594067564</v>
      </c>
      <c r="M32" s="135">
        <v>5.5917667238421949</v>
      </c>
      <c r="N32" s="134">
        <v>8.2575058024907033</v>
      </c>
      <c r="O32" s="135">
        <v>9.7775690400150292</v>
      </c>
      <c r="P32" s="135">
        <v>17.363594942476361</v>
      </c>
      <c r="Q32" s="135">
        <v>11.08255567812528</v>
      </c>
      <c r="R32" s="135">
        <v>12.054713436446459</v>
      </c>
      <c r="S32" s="158">
        <v>145.98492238189417</v>
      </c>
    </row>
    <row r="33" spans="1:19">
      <c r="A33" s="105">
        <v>1988</v>
      </c>
      <c r="B33" s="134">
        <v>3.2840466926070038</v>
      </c>
      <c r="C33" s="135">
        <v>6.0416499155744949</v>
      </c>
      <c r="D33" s="135">
        <v>7.7645020065669463</v>
      </c>
      <c r="E33" s="135">
        <v>2.236727589208007</v>
      </c>
      <c r="F33" s="134">
        <v>20.738233603678395</v>
      </c>
      <c r="G33" s="158">
        <v>8.8232491662696511</v>
      </c>
      <c r="H33" s="135">
        <v>20.019023462270134</v>
      </c>
      <c r="I33" s="135">
        <v>28.701072774717307</v>
      </c>
      <c r="J33" s="135">
        <v>15.512273212379935</v>
      </c>
      <c r="K33" s="135">
        <v>9.7766415500538209</v>
      </c>
      <c r="L33" s="135">
        <v>14.918906657593286</v>
      </c>
      <c r="M33" s="135">
        <v>5.3537773518607255</v>
      </c>
      <c r="N33" s="134">
        <v>8.7742029612207695</v>
      </c>
      <c r="O33" s="135">
        <v>9.0984527077614175</v>
      </c>
      <c r="P33" s="135">
        <v>21.356361907780062</v>
      </c>
      <c r="Q33" s="135">
        <v>14.511833858243165</v>
      </c>
      <c r="R33" s="135">
        <v>13.982759035854464</v>
      </c>
      <c r="S33" s="158">
        <v>159.36215628535015</v>
      </c>
    </row>
    <row r="34" spans="1:19">
      <c r="A34" s="105">
        <v>1989</v>
      </c>
      <c r="B34" s="134">
        <v>3.8694105691056913</v>
      </c>
      <c r="C34" s="135">
        <v>2.4280089554543349</v>
      </c>
      <c r="D34" s="135">
        <v>7.9927173418297679</v>
      </c>
      <c r="E34" s="135">
        <v>2.3535851122058018</v>
      </c>
      <c r="F34" s="134">
        <v>24.188933703050164</v>
      </c>
      <c r="G34" s="158">
        <v>15.157342657342657</v>
      </c>
      <c r="H34" s="135">
        <v>15.264026402640262</v>
      </c>
      <c r="I34" s="135">
        <v>44.482548701298704</v>
      </c>
      <c r="J34" s="135">
        <v>56.515625</v>
      </c>
      <c r="K34" s="135">
        <v>12.218366257341163</v>
      </c>
      <c r="L34" s="135">
        <v>22.444252802759639</v>
      </c>
      <c r="M34" s="135">
        <v>4.7333333333333334</v>
      </c>
      <c r="N34" s="134">
        <v>8.9015273067169574</v>
      </c>
      <c r="O34" s="135">
        <v>11.201272871917263</v>
      </c>
      <c r="P34" s="135">
        <v>28.307403433476395</v>
      </c>
      <c r="Q34" s="135">
        <v>15.842703707203379</v>
      </c>
      <c r="R34" s="135">
        <v>16.899797100740706</v>
      </c>
      <c r="S34" s="158">
        <v>189.85278052215125</v>
      </c>
    </row>
    <row r="35" spans="1:19">
      <c r="A35" s="105">
        <v>1990</v>
      </c>
      <c r="B35" s="134">
        <v>3.7353629976580796</v>
      </c>
      <c r="C35" s="135">
        <v>1.9432232131641753</v>
      </c>
      <c r="D35" s="135">
        <v>7.4973854842083245</v>
      </c>
      <c r="E35" s="135">
        <v>2.1951219512195124</v>
      </c>
      <c r="F35" s="134">
        <v>27.803775429164883</v>
      </c>
      <c r="G35" s="158">
        <v>13.311910882604968</v>
      </c>
      <c r="H35" s="135">
        <v>15.490103675777567</v>
      </c>
      <c r="I35" s="135">
        <v>42.944084755738672</v>
      </c>
      <c r="J35" s="135">
        <v>28.78975950349108</v>
      </c>
      <c r="K35" s="135">
        <v>14.256500146070698</v>
      </c>
      <c r="L35" s="135">
        <v>29.436902190681884</v>
      </c>
      <c r="M35" s="135">
        <v>3.7759902868417057</v>
      </c>
      <c r="N35" s="134">
        <v>8.3018557145142307</v>
      </c>
      <c r="O35" s="135">
        <v>12.150299743077362</v>
      </c>
      <c r="P35" s="135">
        <v>27.441039925719597</v>
      </c>
      <c r="Q35" s="135">
        <v>16.058361641699616</v>
      </c>
      <c r="R35" s="135">
        <v>16.986877754610266</v>
      </c>
      <c r="S35" s="158">
        <v>204.615429835909</v>
      </c>
    </row>
    <row r="36" spans="1:19">
      <c r="A36" s="105">
        <v>1991</v>
      </c>
      <c r="B36" s="134">
        <v>1.3026184951939013</v>
      </c>
      <c r="C36" s="135">
        <v>2.5620539869686629</v>
      </c>
      <c r="D36" s="135">
        <v>7.0015929420414169</v>
      </c>
      <c r="E36" s="135">
        <v>1.8503937007874016</v>
      </c>
      <c r="F36" s="134">
        <v>28.231876187890304</v>
      </c>
      <c r="G36" s="158">
        <v>7.5617853190704531</v>
      </c>
      <c r="H36" s="135">
        <v>9.8884050081654884</v>
      </c>
      <c r="I36" s="135">
        <v>38.455197679743549</v>
      </c>
      <c r="J36" s="135">
        <v>12.356076759061834</v>
      </c>
      <c r="K36" s="135">
        <v>10.089477451682177</v>
      </c>
      <c r="L36" s="135">
        <v>36.1617900172117</v>
      </c>
      <c r="M36" s="135">
        <v>4.6555499410476671</v>
      </c>
      <c r="N36" s="134">
        <v>7.7253561647712088</v>
      </c>
      <c r="O36" s="135">
        <v>13.213794776421123</v>
      </c>
      <c r="P36" s="135">
        <v>22.064642803201931</v>
      </c>
      <c r="Q36" s="135">
        <v>17.136728931364029</v>
      </c>
      <c r="R36" s="135">
        <v>16.711982675649661</v>
      </c>
      <c r="S36" s="158">
        <v>216.32637148638955</v>
      </c>
    </row>
    <row r="37" spans="1:19">
      <c r="A37" s="105">
        <v>1992</v>
      </c>
      <c r="B37" s="134">
        <v>3.9794721407624625</v>
      </c>
      <c r="C37" s="135">
        <v>1.7532834345431438</v>
      </c>
      <c r="D37" s="135">
        <v>6.0716603920550432</v>
      </c>
      <c r="E37" s="135">
        <v>1.7028270874424718</v>
      </c>
      <c r="F37" s="134">
        <v>23.699695985984437</v>
      </c>
      <c r="G37" s="158">
        <v>17.403204272363151</v>
      </c>
      <c r="H37" s="135">
        <v>9.0085049239033133</v>
      </c>
      <c r="I37" s="135">
        <v>29.042391487924334</v>
      </c>
      <c r="J37" s="135">
        <v>13.829022988505745</v>
      </c>
      <c r="K37" s="135">
        <v>5.9388971684053651</v>
      </c>
      <c r="L37" s="135">
        <v>19.272983942121051</v>
      </c>
      <c r="M37" s="135">
        <v>4.6198723792160434</v>
      </c>
      <c r="N37" s="134">
        <v>7.4990679373530655</v>
      </c>
      <c r="O37" s="135">
        <v>8.6669557675628806</v>
      </c>
      <c r="P37" s="135">
        <v>16.362055221392858</v>
      </c>
      <c r="Q37" s="135">
        <v>15.512817135179283</v>
      </c>
      <c r="R37" s="135">
        <v>13.559399059024807</v>
      </c>
      <c r="S37" s="158">
        <v>180.81445817399606</v>
      </c>
    </row>
    <row r="38" spans="1:19">
      <c r="A38" s="105">
        <v>1993</v>
      </c>
      <c r="B38" s="134">
        <v>5.6735450962207281</v>
      </c>
      <c r="C38" s="135">
        <v>2.2573092013669154</v>
      </c>
      <c r="D38" s="135">
        <v>8.0750218086653103</v>
      </c>
      <c r="E38" s="135">
        <v>2.2864583333333335</v>
      </c>
      <c r="F38" s="134">
        <v>15.409552091066567</v>
      </c>
      <c r="G38" s="158">
        <v>13.104458184184836</v>
      </c>
      <c r="H38" s="135">
        <v>9.0823420361501626</v>
      </c>
      <c r="I38" s="135">
        <v>24.897959183673468</v>
      </c>
      <c r="J38" s="135">
        <v>11.026463512429832</v>
      </c>
      <c r="K38" s="135">
        <v>6.2995921394141643</v>
      </c>
      <c r="L38" s="135">
        <v>12.187207488299533</v>
      </c>
      <c r="M38" s="135">
        <v>5.1002710027100271</v>
      </c>
      <c r="N38" s="134">
        <v>7.2545505077752859</v>
      </c>
      <c r="O38" s="135">
        <v>7.8186860068259385</v>
      </c>
      <c r="P38" s="135">
        <v>14.066756298591217</v>
      </c>
      <c r="Q38" s="135">
        <v>10.717385374562948</v>
      </c>
      <c r="R38" s="135">
        <v>10.585725944061132</v>
      </c>
      <c r="S38" s="158">
        <v>145.91842640995546</v>
      </c>
    </row>
    <row r="39" spans="1:19">
      <c r="A39" s="105">
        <v>1994</v>
      </c>
      <c r="B39" s="134">
        <v>7.0160427807486627</v>
      </c>
      <c r="C39" s="135">
        <v>2.5135228449764071</v>
      </c>
      <c r="D39" s="135">
        <v>8.6716727084412213</v>
      </c>
      <c r="E39" s="135">
        <v>5.552913198573127</v>
      </c>
      <c r="F39" s="134">
        <v>12.675920104463897</v>
      </c>
      <c r="G39" s="158">
        <v>16.891891891891891</v>
      </c>
      <c r="H39" s="135">
        <v>12.327515520674712</v>
      </c>
      <c r="I39" s="135">
        <v>22.55569306930693</v>
      </c>
      <c r="J39" s="135">
        <v>9.2312499999999993</v>
      </c>
      <c r="K39" s="135">
        <v>12.378793163585629</v>
      </c>
      <c r="L39" s="135">
        <v>7.6522201542143051</v>
      </c>
      <c r="M39" s="135">
        <v>6.2851662404092066</v>
      </c>
      <c r="N39" s="134">
        <v>7.632108100539102</v>
      </c>
      <c r="O39" s="135">
        <v>7.9339580544399819</v>
      </c>
      <c r="P39" s="135">
        <v>15.042739056922787</v>
      </c>
      <c r="Q39" s="135">
        <v>9.5635686867511929</v>
      </c>
      <c r="R39" s="135">
        <v>10.362513573692812</v>
      </c>
      <c r="S39" s="158">
        <v>135.77524633018294</v>
      </c>
    </row>
    <row r="40" spans="1:19">
      <c r="A40" s="105">
        <v>1995</v>
      </c>
      <c r="B40" s="134">
        <v>5.3355096118969891</v>
      </c>
      <c r="C40" s="135">
        <v>4.2938360263315376</v>
      </c>
      <c r="D40" s="135">
        <v>10.541810209834011</v>
      </c>
      <c r="E40" s="135">
        <v>3.261281759575275</v>
      </c>
      <c r="F40" s="134">
        <v>12.518195725742897</v>
      </c>
      <c r="G40" s="158">
        <v>12.243876744798525</v>
      </c>
      <c r="H40" s="135">
        <v>20.894863563402886</v>
      </c>
      <c r="I40" s="135">
        <v>19.36700988183263</v>
      </c>
      <c r="J40" s="135">
        <v>11.778319123020706</v>
      </c>
      <c r="K40" s="135">
        <v>12.371898163067998</v>
      </c>
      <c r="L40" s="135">
        <v>10.99528725314183</v>
      </c>
      <c r="M40" s="135">
        <v>6.8892842479813883</v>
      </c>
      <c r="N40" s="134">
        <v>7.7757455056516562</v>
      </c>
      <c r="O40" s="135">
        <v>9.3950155368127337</v>
      </c>
      <c r="P40" s="135">
        <v>16.965514729980701</v>
      </c>
      <c r="Q40" s="135">
        <v>10.088517840805125</v>
      </c>
      <c r="R40" s="135">
        <v>11.714093789853871</v>
      </c>
      <c r="S40" s="158">
        <v>150.64914073306156</v>
      </c>
    </row>
    <row r="41" spans="1:19">
      <c r="A41" s="105">
        <v>1996</v>
      </c>
      <c r="B41" s="134">
        <v>4.7871559633027516</v>
      </c>
      <c r="C41" s="135">
        <v>3.3554364610773004</v>
      </c>
      <c r="D41" s="135">
        <v>10.747726507241495</v>
      </c>
      <c r="E41" s="135">
        <v>23.308736717827628</v>
      </c>
      <c r="F41" s="134">
        <v>10.346673926853615</v>
      </c>
      <c r="G41" s="158">
        <v>12.595907928388748</v>
      </c>
      <c r="H41" s="135">
        <v>13.324120603015075</v>
      </c>
      <c r="I41" s="135">
        <v>20.952965235173824</v>
      </c>
      <c r="J41" s="135">
        <v>13.246294989414253</v>
      </c>
      <c r="K41" s="135">
        <v>10.467937608318891</v>
      </c>
      <c r="L41" s="135">
        <v>15.454440732634488</v>
      </c>
      <c r="M41" s="135">
        <v>8.471760797342192</v>
      </c>
      <c r="N41" s="134">
        <v>7.8608200913618695</v>
      </c>
      <c r="O41" s="135">
        <v>12.751053806099677</v>
      </c>
      <c r="P41" s="135">
        <v>15.147259606007413</v>
      </c>
      <c r="Q41" s="135">
        <v>8.2585100135674221</v>
      </c>
      <c r="R41" s="135">
        <v>11.255662646110252</v>
      </c>
      <c r="S41" s="158">
        <v>143.18687510071527</v>
      </c>
    </row>
    <row r="42" spans="1:19">
      <c r="A42" s="105">
        <v>1997</v>
      </c>
      <c r="B42" s="134">
        <v>3.6214953271028034</v>
      </c>
      <c r="C42" s="135">
        <v>5.3685799179361409</v>
      </c>
      <c r="D42" s="135">
        <v>12.380459770114943</v>
      </c>
      <c r="E42" s="135">
        <v>23.831845238095237</v>
      </c>
      <c r="F42" s="134">
        <v>9.9982156399161362</v>
      </c>
      <c r="G42" s="158">
        <v>20.849622100599426</v>
      </c>
      <c r="H42" s="135">
        <v>12.647314633616002</v>
      </c>
      <c r="I42" s="135">
        <v>21.945187782596658</v>
      </c>
      <c r="J42" s="135">
        <v>16.348823174411585</v>
      </c>
      <c r="K42" s="135">
        <v>11.404805914972274</v>
      </c>
      <c r="L42" s="135">
        <v>21.345712497392029</v>
      </c>
      <c r="M42" s="135">
        <v>6.8325112588462371</v>
      </c>
      <c r="N42" s="134">
        <v>8.9977422877823976</v>
      </c>
      <c r="O42" s="135">
        <v>14.544607829302025</v>
      </c>
      <c r="P42" s="135">
        <v>14.621664908785501</v>
      </c>
      <c r="Q42" s="135">
        <v>9.9865618764507076</v>
      </c>
      <c r="R42" s="135">
        <v>12.530051568855319</v>
      </c>
      <c r="S42" s="158">
        <v>139.25772897351453</v>
      </c>
    </row>
    <row r="43" spans="1:19">
      <c r="A43" s="105">
        <v>1998</v>
      </c>
      <c r="B43" s="134">
        <v>4.8000689417442262</v>
      </c>
      <c r="C43" s="135">
        <v>6.7938036969539182</v>
      </c>
      <c r="D43" s="135">
        <v>13.150060024009605</v>
      </c>
      <c r="E43" s="135">
        <v>22.639037433155082</v>
      </c>
      <c r="F43" s="134">
        <v>12.98636135565388</v>
      </c>
      <c r="G43" s="158">
        <v>12.542878448918717</v>
      </c>
      <c r="H43" s="135">
        <v>10.036132705573197</v>
      </c>
      <c r="I43" s="135">
        <v>17.762225527075497</v>
      </c>
      <c r="J43" s="135">
        <v>21.284562211981566</v>
      </c>
      <c r="K43" s="135">
        <v>14.894762604013707</v>
      </c>
      <c r="L43" s="135">
        <v>18.116283637792183</v>
      </c>
      <c r="M43" s="135">
        <v>8.2826368804228583</v>
      </c>
      <c r="N43" s="134">
        <v>9.5105335402948974</v>
      </c>
      <c r="O43" s="135">
        <v>14.370411109583392</v>
      </c>
      <c r="P43" s="135">
        <v>12.23355837062884</v>
      </c>
      <c r="Q43" s="135">
        <v>12.242949402964271</v>
      </c>
      <c r="R43" s="135">
        <v>12.972007147111379</v>
      </c>
      <c r="S43" s="158">
        <v>136.39620839515118</v>
      </c>
    </row>
    <row r="44" spans="1:19">
      <c r="A44" s="105">
        <v>1999</v>
      </c>
      <c r="B44" s="134">
        <v>4.8657838224767351</v>
      </c>
      <c r="C44" s="135">
        <v>6.4482066497949218</v>
      </c>
      <c r="D44" s="135">
        <v>13.109172422149523</v>
      </c>
      <c r="E44" s="135">
        <v>17.979981801637852</v>
      </c>
      <c r="F44" s="134">
        <v>14.587404994571118</v>
      </c>
      <c r="G44" s="158">
        <v>14.568493150684933</v>
      </c>
      <c r="H44" s="135">
        <v>6.8381063705435423</v>
      </c>
      <c r="I44" s="135">
        <v>16.483043401862592</v>
      </c>
      <c r="J44" s="135">
        <v>20.935910478128182</v>
      </c>
      <c r="K44" s="135">
        <v>15.763037731314588</v>
      </c>
      <c r="L44" s="135">
        <v>21.822256126632976</v>
      </c>
      <c r="M44" s="135">
        <v>6.8413066761870756</v>
      </c>
      <c r="N44" s="134">
        <v>9.5806721820744123</v>
      </c>
      <c r="O44" s="135">
        <v>14.399229987701192</v>
      </c>
      <c r="P44" s="135">
        <v>10.249766815214013</v>
      </c>
      <c r="Q44" s="135">
        <v>11.79177698177854</v>
      </c>
      <c r="R44" s="135">
        <v>12.241052694173312</v>
      </c>
      <c r="S44" s="158">
        <v>127.76820312333111</v>
      </c>
    </row>
    <row r="45" spans="1:19">
      <c r="A45" s="105">
        <v>2000</v>
      </c>
      <c r="B45" s="134">
        <v>4.6167400881057263</v>
      </c>
      <c r="C45" s="135">
        <v>5.7080540483030111</v>
      </c>
      <c r="D45" s="135">
        <v>9.5887930116118039</v>
      </c>
      <c r="E45" s="135">
        <v>15.289566755083998</v>
      </c>
      <c r="F45" s="134">
        <v>12.331788050777696</v>
      </c>
      <c r="G45" s="158">
        <v>6.8997821350762534</v>
      </c>
      <c r="H45" s="135">
        <v>12.252652356279299</v>
      </c>
      <c r="I45" s="135">
        <v>13.80392156862745</v>
      </c>
      <c r="J45" s="135">
        <v>17.192042846212701</v>
      </c>
      <c r="K45" s="135">
        <v>12.688984881209503</v>
      </c>
      <c r="L45" s="135">
        <v>21.435398532172727</v>
      </c>
      <c r="M45" s="135">
        <v>4.8231650219693156</v>
      </c>
      <c r="N45" s="134">
        <v>9.2091346394247591</v>
      </c>
      <c r="O45" s="135">
        <v>12.144216392551312</v>
      </c>
      <c r="P45" s="135">
        <v>11.610491519663874</v>
      </c>
      <c r="Q45" s="135">
        <v>8.4474637681159432</v>
      </c>
      <c r="R45" s="135">
        <v>10.174262473096606</v>
      </c>
      <c r="S45" s="158">
        <v>110.48011427197608</v>
      </c>
    </row>
    <row r="46" spans="1:19">
      <c r="A46" s="105">
        <v>2001</v>
      </c>
      <c r="B46" s="134">
        <v>3.6088786835055489</v>
      </c>
      <c r="C46" s="135">
        <v>8.1549159829772311</v>
      </c>
      <c r="D46" s="135">
        <v>8.6005497022446171</v>
      </c>
      <c r="E46" s="135">
        <v>18.470243902439023</v>
      </c>
      <c r="F46" s="134">
        <v>12.884469537372546</v>
      </c>
      <c r="G46" s="158">
        <v>6.2559151996971414</v>
      </c>
      <c r="H46" s="135">
        <v>6.5486725663716809</v>
      </c>
      <c r="I46" s="135">
        <v>12.373469086616497</v>
      </c>
      <c r="J46" s="135">
        <v>10.635411708710137</v>
      </c>
      <c r="K46" s="135">
        <v>9.9919775371038906</v>
      </c>
      <c r="L46" s="135">
        <v>13.789935694600389</v>
      </c>
      <c r="M46" s="135">
        <v>4.5384558442519802</v>
      </c>
      <c r="N46" s="134">
        <v>8.8243335413090076</v>
      </c>
      <c r="O46" s="135">
        <v>9.8695105459204253</v>
      </c>
      <c r="P46" s="135">
        <v>8.6625664893617014</v>
      </c>
      <c r="Q46" s="135">
        <v>9.8840175115792146</v>
      </c>
      <c r="R46" s="135">
        <v>9.6367043182329812</v>
      </c>
      <c r="S46" s="158">
        <v>109.20602981654145</v>
      </c>
    </row>
    <row r="47" spans="1:19">
      <c r="A47" s="105">
        <v>2002</v>
      </c>
      <c r="B47" s="134">
        <v>4.3254708976752081</v>
      </c>
      <c r="C47" s="135">
        <v>12.061437548506621</v>
      </c>
      <c r="D47" s="135">
        <v>8.475289169295479</v>
      </c>
      <c r="E47" s="135">
        <v>14.273110086224182</v>
      </c>
      <c r="F47" s="134">
        <v>12.451312447078747</v>
      </c>
      <c r="G47" s="158">
        <v>7.7992924967417609</v>
      </c>
      <c r="H47" s="135">
        <v>5.8423710572067229</v>
      </c>
      <c r="I47" s="135">
        <v>11.358617783396545</v>
      </c>
      <c r="J47" s="135">
        <v>33.054357204486621</v>
      </c>
      <c r="K47" s="135">
        <v>10.231554160125588</v>
      </c>
      <c r="L47" s="135">
        <v>7.3031478307928204</v>
      </c>
      <c r="M47" s="135">
        <v>4.367799743990898</v>
      </c>
      <c r="N47" s="134">
        <v>8.3568324187262863</v>
      </c>
      <c r="O47" s="135">
        <v>7.7241899020346647</v>
      </c>
      <c r="P47" s="135">
        <v>7.7363675972785471</v>
      </c>
      <c r="Q47" s="135">
        <v>13.131154106420295</v>
      </c>
      <c r="R47" s="135">
        <v>10.407630838337704</v>
      </c>
      <c r="S47" s="158">
        <v>124.54037985751533</v>
      </c>
    </row>
    <row r="48" spans="1:19">
      <c r="A48" s="105">
        <v>2003</v>
      </c>
      <c r="B48" s="134">
        <v>4.2420335236691846</v>
      </c>
      <c r="C48" s="135">
        <v>7.1918678526048287</v>
      </c>
      <c r="D48" s="135">
        <v>7.2201854647401333</v>
      </c>
      <c r="E48" s="135">
        <v>18.246834314250044</v>
      </c>
      <c r="F48" s="134">
        <v>12.67778719469913</v>
      </c>
      <c r="G48" s="158">
        <v>5.7168652943300833</v>
      </c>
      <c r="H48" s="135">
        <v>8.0325890162945086</v>
      </c>
      <c r="I48" s="135">
        <v>18.917429478796937</v>
      </c>
      <c r="J48" s="135">
        <v>35.772337203432606</v>
      </c>
      <c r="K48" s="135">
        <v>10.148107515085025</v>
      </c>
      <c r="L48" s="135">
        <v>10.816056044684274</v>
      </c>
      <c r="M48" s="135">
        <v>4.4574003862937266</v>
      </c>
      <c r="N48" s="134">
        <v>8.0527305199522328</v>
      </c>
      <c r="O48" s="135">
        <v>8.9399002049362899</v>
      </c>
      <c r="P48" s="135">
        <v>11.492392009807457</v>
      </c>
      <c r="Q48" s="135">
        <v>10.155663142354705</v>
      </c>
      <c r="R48" s="135">
        <v>10.049408794036955</v>
      </c>
      <c r="S48" s="158">
        <v>124.7950464645198</v>
      </c>
    </row>
    <row r="49" spans="1:19">
      <c r="A49" s="105">
        <v>2004</v>
      </c>
      <c r="B49" s="134">
        <v>3.6580122374731268</v>
      </c>
      <c r="C49" s="135">
        <v>7.4048306840696325</v>
      </c>
      <c r="D49" s="135">
        <v>8.6873961547590799</v>
      </c>
      <c r="E49" s="135">
        <v>14.475788203348921</v>
      </c>
      <c r="F49" s="134">
        <v>14.011727912431587</v>
      </c>
      <c r="G49" s="158">
        <v>6.7598592853175345</v>
      </c>
      <c r="H49" s="135">
        <v>7.6923620933521928</v>
      </c>
      <c r="I49" s="135">
        <v>10.030813848105854</v>
      </c>
      <c r="J49" s="135">
        <v>36.861979166666664</v>
      </c>
      <c r="K49" s="135">
        <v>8.9501129845298113</v>
      </c>
      <c r="L49" s="135">
        <v>15.356894285051425</v>
      </c>
      <c r="M49" s="135">
        <v>4.6050150171125228</v>
      </c>
      <c r="N49" s="134">
        <v>7.9022913395920771</v>
      </c>
      <c r="O49" s="135">
        <v>9.9822074269643579</v>
      </c>
      <c r="P49" s="135">
        <v>7.737420326062586</v>
      </c>
      <c r="Q49" s="135">
        <v>10.654914067723285</v>
      </c>
      <c r="R49" s="135">
        <v>9.9732178533245488</v>
      </c>
      <c r="S49" s="158">
        <v>126.20665860997444</v>
      </c>
    </row>
    <row r="50" spans="1:19">
      <c r="A50" s="105">
        <v>2005</v>
      </c>
      <c r="B50" s="134">
        <v>3.6118909991742361</v>
      </c>
      <c r="C50" s="135">
        <v>7.3727087576374739</v>
      </c>
      <c r="D50" s="135">
        <v>9.2010003125976869</v>
      </c>
      <c r="E50" s="135">
        <v>18.959322468882331</v>
      </c>
      <c r="F50" s="134">
        <v>11.955934766173453</v>
      </c>
      <c r="G50" s="158">
        <v>5.8694083694083687</v>
      </c>
      <c r="H50" s="135">
        <v>10.343666823234695</v>
      </c>
      <c r="I50" s="135">
        <v>11.929792979297931</v>
      </c>
      <c r="J50" s="135">
        <v>55.27538726333907</v>
      </c>
      <c r="K50" s="135">
        <v>8.9717940308297806</v>
      </c>
      <c r="L50" s="135">
        <v>11.504199737997997</v>
      </c>
      <c r="M50" s="135">
        <v>4.2647747808044976</v>
      </c>
      <c r="N50" s="134">
        <v>8.1704658154699139</v>
      </c>
      <c r="O50" s="135">
        <v>9.7335824510414497</v>
      </c>
      <c r="P50" s="135">
        <v>9.5707939476936446</v>
      </c>
      <c r="Q50" s="135">
        <v>10.336814119606649</v>
      </c>
      <c r="R50" s="135">
        <v>10.064951862251256</v>
      </c>
      <c r="S50" s="158">
        <v>123.18700169082565</v>
      </c>
    </row>
    <row r="51" spans="1:19">
      <c r="A51" s="105">
        <v>2006</v>
      </c>
      <c r="B51" s="134">
        <v>3.8183391003460208</v>
      </c>
      <c r="C51" s="135">
        <v>7.8915523265230574</v>
      </c>
      <c r="D51" s="135">
        <v>9.3987608426270146</v>
      </c>
      <c r="E51" s="135">
        <v>25.360040060090132</v>
      </c>
      <c r="F51" s="134">
        <v>13.794553827187354</v>
      </c>
      <c r="G51" s="158">
        <v>10.160295930949443</v>
      </c>
      <c r="H51" s="135">
        <v>10.626801152737752</v>
      </c>
      <c r="I51" s="135">
        <v>11.514296463506396</v>
      </c>
      <c r="J51" s="135">
        <v>49.363750523231474</v>
      </c>
      <c r="K51" s="135">
        <v>9.8164281269446185</v>
      </c>
      <c r="L51" s="135">
        <v>7.9547893748323055</v>
      </c>
      <c r="M51" s="135">
        <v>4.5233078746378723</v>
      </c>
      <c r="N51" s="134">
        <v>8.2510394262057236</v>
      </c>
      <c r="O51" s="135">
        <v>10.395747105752504</v>
      </c>
      <c r="P51" s="135">
        <v>9.5395406309056554</v>
      </c>
      <c r="Q51" s="135">
        <v>11.096391156243973</v>
      </c>
      <c r="R51" s="135">
        <v>10.686827760298529</v>
      </c>
      <c r="S51" s="158">
        <v>129.52098769952082</v>
      </c>
    </row>
    <row r="52" spans="1:19">
      <c r="A52" s="105">
        <v>2007</v>
      </c>
      <c r="B52" s="134">
        <v>2.3760905884536849</v>
      </c>
      <c r="C52" s="135">
        <v>6.463224846065363</v>
      </c>
      <c r="D52" s="135">
        <v>10.591797294395535</v>
      </c>
      <c r="E52" s="135">
        <v>23.15700338712891</v>
      </c>
      <c r="F52" s="134">
        <v>13.15897186860453</v>
      </c>
      <c r="G52" s="158">
        <v>16.081881533101043</v>
      </c>
      <c r="H52" s="135">
        <v>9.8202389764195832</v>
      </c>
      <c r="I52" s="135">
        <v>12.375634517766496</v>
      </c>
      <c r="J52" s="135">
        <v>30.70559610705596</v>
      </c>
      <c r="K52" s="135">
        <v>11.164616980293376</v>
      </c>
      <c r="L52" s="135">
        <v>7.970828246482041</v>
      </c>
      <c r="M52" s="135">
        <v>4.2131979695431472</v>
      </c>
      <c r="N52" s="134">
        <v>7.9503903492525012</v>
      </c>
      <c r="O52" s="135">
        <v>10.433223615099097</v>
      </c>
      <c r="P52" s="135">
        <v>9.2155989309143909</v>
      </c>
      <c r="Q52" s="135">
        <v>9.8750671888197825</v>
      </c>
      <c r="R52" s="135">
        <v>9.979188667323557</v>
      </c>
      <c r="S52" s="158">
        <v>125.51822274062059</v>
      </c>
    </row>
    <row r="53" spans="1:19">
      <c r="A53" s="207">
        <f>2008</f>
        <v>2008</v>
      </c>
      <c r="B53" s="137">
        <v>4.0702296819787982</v>
      </c>
      <c r="C53" s="138">
        <v>5.5472110271954476</v>
      </c>
      <c r="D53" s="138">
        <v>11.112651509149964</v>
      </c>
      <c r="E53" s="138">
        <v>23.297088740792706</v>
      </c>
      <c r="F53" s="137">
        <v>12.44114737883284</v>
      </c>
      <c r="G53" s="159">
        <v>0</v>
      </c>
      <c r="H53" s="138">
        <v>9.049524762381191</v>
      </c>
      <c r="I53" s="138">
        <v>11.366944979661744</v>
      </c>
      <c r="J53" s="138">
        <v>45.223101532244485</v>
      </c>
      <c r="K53" s="138">
        <v>9.963842163181889</v>
      </c>
      <c r="L53" s="138">
        <v>10.557723358449946</v>
      </c>
      <c r="M53" s="138">
        <v>4.7654370489174021</v>
      </c>
      <c r="N53" s="137">
        <v>9.0327187804947382</v>
      </c>
      <c r="O53" s="138">
        <v>13.637991372995851</v>
      </c>
      <c r="P53" s="138">
        <v>9.0085063569011261</v>
      </c>
      <c r="Q53" s="138">
        <v>9.0302959637769877</v>
      </c>
      <c r="R53" s="138">
        <v>9.7514071671176552</v>
      </c>
      <c r="S53" s="159">
        <f>(R53/N53)*100</f>
        <v>107.95650129366203</v>
      </c>
    </row>
    <row r="54" spans="1:19">
      <c r="P54" s="30"/>
    </row>
    <row r="55" spans="1:19">
      <c r="A55" s="3" t="s">
        <v>938</v>
      </c>
    </row>
    <row r="56" spans="1:19" s="49" customFormat="1" ht="24.95" customHeight="1">
      <c r="A56" s="1185" t="s">
        <v>627</v>
      </c>
      <c r="B56" s="1185"/>
      <c r="C56" s="1185"/>
      <c r="D56" s="1185"/>
      <c r="E56" s="1185"/>
      <c r="F56" s="1185"/>
      <c r="G56" s="1185"/>
      <c r="H56" s="1185"/>
      <c r="I56" s="1185"/>
      <c r="J56" s="1185"/>
      <c r="K56" s="1185"/>
      <c r="L56" s="1185"/>
      <c r="M56" s="1185"/>
      <c r="N56" s="1185"/>
      <c r="O56" s="1185"/>
      <c r="P56" s="1185"/>
      <c r="Q56" s="1185"/>
      <c r="R56" s="1185"/>
      <c r="S56" s="1185"/>
    </row>
    <row r="57" spans="1:19">
      <c r="A57" s="232"/>
    </row>
    <row r="58" spans="1:19">
      <c r="A58" s="7"/>
    </row>
  </sheetData>
  <mergeCells count="5">
    <mergeCell ref="H3:M3"/>
    <mergeCell ref="A56:S56"/>
    <mergeCell ref="N3:S3"/>
    <mergeCell ref="F3:G3"/>
    <mergeCell ref="B3:E3"/>
  </mergeCells>
  <pageMargins left="0.70866141732283472" right="0.70866141732283472" top="0.74803149606299213" bottom="0.74803149606299213" header="0.31496062992125984" footer="0.31496062992125984"/>
  <pageSetup scale="61" orientation="landscape" horizontalDpi="0" verticalDpi="0" r:id="rId1"/>
  <colBreaks count="1" manualBreakCount="1">
    <brk id="19" max="1048575" man="1"/>
  </colBreaks>
  <drawing r:id="rId2"/>
</worksheet>
</file>

<file path=xl/worksheets/sheet18.xml><?xml version="1.0" encoding="utf-8"?>
<worksheet xmlns="http://schemas.openxmlformats.org/spreadsheetml/2006/main" xmlns:r="http://schemas.openxmlformats.org/officeDocument/2006/relationships">
  <sheetPr>
    <tabColor rgb="FFC00000"/>
  </sheetPr>
  <dimension ref="A1:U40"/>
  <sheetViews>
    <sheetView view="pageBreakPreview" zoomScale="60" zoomScaleNormal="100" workbookViewId="0">
      <pane ySplit="3" topLeftCell="A4" activePane="bottomLeft" state="frozen"/>
      <selection pane="bottomLeft"/>
    </sheetView>
  </sheetViews>
  <sheetFormatPr defaultRowHeight="12.75"/>
  <cols>
    <col min="1" max="1" width="11.42578125" style="190" customWidth="1"/>
    <col min="2" max="4" width="9.85546875" style="190" customWidth="1"/>
    <col min="5" max="5" width="8.85546875" style="190" customWidth="1"/>
    <col min="6" max="19" width="9.85546875" style="190" customWidth="1"/>
    <col min="20" max="16384" width="9.140625" style="190"/>
  </cols>
  <sheetData>
    <row r="1" spans="1:19" ht="15.75">
      <c r="A1" s="536" t="s">
        <v>628</v>
      </c>
      <c r="B1" s="17"/>
      <c r="C1" s="17"/>
      <c r="D1" s="17"/>
      <c r="E1" s="17"/>
      <c r="F1" s="17"/>
      <c r="G1" s="17"/>
      <c r="H1" s="17"/>
      <c r="I1" s="17"/>
      <c r="J1" s="17"/>
      <c r="K1" s="17"/>
      <c r="L1" s="17"/>
      <c r="M1" s="17"/>
      <c r="N1" s="17"/>
      <c r="O1" s="17"/>
      <c r="P1" s="17"/>
      <c r="Q1" s="17"/>
      <c r="R1" s="17"/>
      <c r="S1" s="17"/>
    </row>
    <row r="2" spans="1:19">
      <c r="A2" s="17"/>
      <c r="B2" s="17"/>
      <c r="C2" s="17"/>
      <c r="D2" s="17"/>
      <c r="E2" s="17"/>
      <c r="F2" s="17"/>
      <c r="G2" s="17"/>
      <c r="H2" s="17"/>
      <c r="I2" s="17"/>
      <c r="J2" s="17"/>
      <c r="K2" s="17"/>
      <c r="L2" s="17"/>
      <c r="M2" s="17"/>
      <c r="N2" s="17"/>
      <c r="O2" s="17"/>
      <c r="P2" s="17"/>
      <c r="Q2" s="17"/>
      <c r="R2" s="17"/>
      <c r="S2" s="17"/>
    </row>
    <row r="3" spans="1:19" s="233" customFormat="1" ht="75" customHeight="1">
      <c r="A3" s="136"/>
      <c r="B3" s="128" t="s">
        <v>175</v>
      </c>
      <c r="C3" s="128" t="s">
        <v>297</v>
      </c>
      <c r="D3" s="128" t="s">
        <v>296</v>
      </c>
      <c r="E3" s="128" t="s">
        <v>220</v>
      </c>
      <c r="F3" s="128" t="s">
        <v>295</v>
      </c>
      <c r="G3" s="128" t="s">
        <v>71</v>
      </c>
      <c r="H3" s="128" t="s">
        <v>294</v>
      </c>
      <c r="I3" s="128" t="s">
        <v>252</v>
      </c>
      <c r="J3" s="128" t="s">
        <v>293</v>
      </c>
      <c r="K3" s="128" t="s">
        <v>292</v>
      </c>
      <c r="L3" s="128" t="s">
        <v>291</v>
      </c>
      <c r="M3" s="128" t="s">
        <v>290</v>
      </c>
      <c r="N3" s="128" t="s">
        <v>289</v>
      </c>
      <c r="O3" s="128" t="s">
        <v>288</v>
      </c>
      <c r="P3" s="128" t="s">
        <v>287</v>
      </c>
      <c r="Q3" s="128" t="s">
        <v>286</v>
      </c>
      <c r="R3" s="128" t="s">
        <v>285</v>
      </c>
      <c r="S3" s="128" t="s">
        <v>284</v>
      </c>
    </row>
    <row r="4" spans="1:19" s="233" customFormat="1" ht="165.75" hidden="1">
      <c r="A4" s="188"/>
      <c r="B4" s="128" t="s">
        <v>283</v>
      </c>
      <c r="C4" s="128" t="s">
        <v>282</v>
      </c>
      <c r="D4" s="128" t="s">
        <v>281</v>
      </c>
      <c r="E4" s="128" t="s">
        <v>280</v>
      </c>
      <c r="F4" s="128" t="s">
        <v>279</v>
      </c>
      <c r="G4" s="128" t="s">
        <v>278</v>
      </c>
      <c r="H4" s="128" t="s">
        <v>277</v>
      </c>
      <c r="I4" s="128" t="s">
        <v>276</v>
      </c>
      <c r="J4" s="128" t="s">
        <v>275</v>
      </c>
      <c r="K4" s="128" t="s">
        <v>274</v>
      </c>
      <c r="L4" s="128" t="s">
        <v>273</v>
      </c>
      <c r="M4" s="128" t="s">
        <v>272</v>
      </c>
      <c r="N4" s="128" t="s">
        <v>271</v>
      </c>
      <c r="O4" s="128" t="s">
        <v>270</v>
      </c>
      <c r="P4" s="128" t="s">
        <v>269</v>
      </c>
      <c r="Q4" s="128" t="s">
        <v>268</v>
      </c>
      <c r="R4" s="128" t="s">
        <v>267</v>
      </c>
      <c r="S4" s="128" t="s">
        <v>266</v>
      </c>
    </row>
    <row r="5" spans="1:19">
      <c r="A5" s="206">
        <v>1987</v>
      </c>
      <c r="B5" s="130">
        <f>100*'[4]M&amp;E Stock'!B37/'[4]Capital Stock'!B37</f>
        <v>26.633059712550939</v>
      </c>
      <c r="C5" s="131">
        <f>100*'[4]M&amp;E Stock'!C37/'[4]Capital Stock'!C37</f>
        <v>22.929436571372531</v>
      </c>
      <c r="D5" s="131">
        <f>100*'[4]M&amp;E Stock'!D37/'[4]Capital Stock'!D37</f>
        <v>8.0100119917878239</v>
      </c>
      <c r="E5" s="131">
        <f>100*'[4]M&amp;E Stock'!E37/'[4]Capital Stock'!E37</f>
        <v>20.621052921871982</v>
      </c>
      <c r="F5" s="131">
        <f>100*'[4]M&amp;E Stock'!F37/'[4]Capital Stock'!F37</f>
        <v>8.1943628295272628</v>
      </c>
      <c r="G5" s="131">
        <f>100*'[4]M&amp;E Stock'!G37/'[4]Capital Stock'!G37</f>
        <v>28.50917181013849</v>
      </c>
      <c r="H5" s="131">
        <f>100*'[4]M&amp;E Stock'!H37/'[4]Capital Stock'!H37</f>
        <v>7.0401601553021109</v>
      </c>
      <c r="I5" s="131">
        <f>100*'[4]M&amp;E Stock'!O37/'[4]Capital Stock'!O37</f>
        <v>5.1756792636516495</v>
      </c>
      <c r="J5" s="131">
        <f>100*'[4]M&amp;E Stock'!I37/'[4]Capital Stock'!I37</f>
        <v>64.301356692661031</v>
      </c>
      <c r="K5" s="131">
        <f>100*'[4]M&amp;E Stock'!J37/'[4]Capital Stock'!J37</f>
        <v>74.16724211633948</v>
      </c>
      <c r="L5" s="131">
        <f>100*'[4]M&amp;E Stock'!K37/'[4]Capital Stock'!K37</f>
        <v>16.723307616731361</v>
      </c>
      <c r="M5" s="131">
        <f>100*'[4]M&amp;E Stock'!L37/'[4]Capital Stock'!L37</f>
        <v>59.576331262249283</v>
      </c>
      <c r="N5" s="131">
        <f>100*'[4]M&amp;E Stock'!M37/'[4]Capital Stock'!M37</f>
        <v>61.843451333142866</v>
      </c>
      <c r="O5" s="131">
        <f>100*'[4]M&amp;E Stock'!N37/'[4]Capital Stock'!N37</f>
        <v>61.98754540736897</v>
      </c>
      <c r="P5" s="131">
        <f>'[4]M&amp;E Stock'!R37/'[4]Capital Stock'!R37*100</f>
        <v>19.88581717261458</v>
      </c>
      <c r="Q5" s="131">
        <f>100*'[4]M&amp;E Stock'!P37/'[4]Capital Stock'!P37</f>
        <v>36.025910470794884</v>
      </c>
      <c r="R5" s="131">
        <f>100*'[4]M&amp;E Stock'!Q37/'[4]Capital Stock'!Q37</f>
        <v>66.287239317810801</v>
      </c>
      <c r="S5" s="157">
        <f>100*'[4]M&amp;E Stock'!S37/'[4]Capital Stock'!S37</f>
        <v>26.372757086227264</v>
      </c>
    </row>
    <row r="6" spans="1:19">
      <c r="A6" s="105">
        <v>1988</v>
      </c>
      <c r="B6" s="134">
        <f>100*'[4]M&amp;E Stock'!B38/'[4]Capital Stock'!B38</f>
        <v>26.492763640310944</v>
      </c>
      <c r="C6" s="135">
        <f>100*'[4]M&amp;E Stock'!C38/'[4]Capital Stock'!C38</f>
        <v>20.777455599855021</v>
      </c>
      <c r="D6" s="135">
        <f>100*'[4]M&amp;E Stock'!D38/'[4]Capital Stock'!D38</f>
        <v>7.7893835790932533</v>
      </c>
      <c r="E6" s="135">
        <f>100*'[4]M&amp;E Stock'!E38/'[4]Capital Stock'!E38</f>
        <v>19.629731473353569</v>
      </c>
      <c r="F6" s="135">
        <f>100*'[4]M&amp;E Stock'!F38/'[4]Capital Stock'!F38</f>
        <v>6.3916029453412628</v>
      </c>
      <c r="G6" s="135">
        <f>100*'[4]M&amp;E Stock'!G38/'[4]Capital Stock'!G38</f>
        <v>27.487101491431936</v>
      </c>
      <c r="H6" s="135">
        <f>100*'[4]M&amp;E Stock'!H38/'[4]Capital Stock'!H38</f>
        <v>7.1850619550252404</v>
      </c>
      <c r="I6" s="135">
        <f>100*'[4]M&amp;E Stock'!O38/'[4]Capital Stock'!O38</f>
        <v>5.3995790331341667</v>
      </c>
      <c r="J6" s="135">
        <f>100*'[4]M&amp;E Stock'!I38/'[4]Capital Stock'!I38</f>
        <v>65.434012912780872</v>
      </c>
      <c r="K6" s="135">
        <f>100*'[4]M&amp;E Stock'!J38/'[4]Capital Stock'!J38</f>
        <v>73.964471214700367</v>
      </c>
      <c r="L6" s="135">
        <f>100*'[4]M&amp;E Stock'!K38/'[4]Capital Stock'!K38</f>
        <v>17.133445710839275</v>
      </c>
      <c r="M6" s="135">
        <f>100*'[4]M&amp;E Stock'!L38/'[4]Capital Stock'!L38</f>
        <v>59.053530481537123</v>
      </c>
      <c r="N6" s="135">
        <f>100*'[4]M&amp;E Stock'!M38/'[4]Capital Stock'!M38</f>
        <v>60.928541210992002</v>
      </c>
      <c r="O6" s="135">
        <f>100*'[4]M&amp;E Stock'!N38/'[4]Capital Stock'!N38</f>
        <v>59.989149167038995</v>
      </c>
      <c r="P6" s="135">
        <f>'[4]M&amp;E Stock'!R38/'[4]Capital Stock'!R38*100</f>
        <v>19.286498297009924</v>
      </c>
      <c r="Q6" s="135">
        <f>100*'[4]M&amp;E Stock'!P38/'[4]Capital Stock'!P38</f>
        <v>34.393183154339518</v>
      </c>
      <c r="R6" s="135">
        <f>100*'[4]M&amp;E Stock'!Q38/'[4]Capital Stock'!Q38</f>
        <v>66.356269512850744</v>
      </c>
      <c r="S6" s="158">
        <f>100*'[4]M&amp;E Stock'!S38/'[4]Capital Stock'!S38</f>
        <v>25.958473305928361</v>
      </c>
    </row>
    <row r="7" spans="1:19">
      <c r="A7" s="105">
        <v>1989</v>
      </c>
      <c r="B7" s="134">
        <f>100*'[4]M&amp;E Stock'!B39/'[4]Capital Stock'!B39</f>
        <v>26.722325412965684</v>
      </c>
      <c r="C7" s="135">
        <f>100*'[4]M&amp;E Stock'!C39/'[4]Capital Stock'!C39</f>
        <v>21.219576487127672</v>
      </c>
      <c r="D7" s="135">
        <f>100*'[4]M&amp;E Stock'!D39/'[4]Capital Stock'!D39</f>
        <v>7.0970807569181735</v>
      </c>
      <c r="E7" s="135">
        <f>100*'[4]M&amp;E Stock'!E39/'[4]Capital Stock'!E39</f>
        <v>19.549003852730905</v>
      </c>
      <c r="F7" s="135">
        <f>100*'[4]M&amp;E Stock'!F39/'[4]Capital Stock'!F39</f>
        <v>5.7145325730084675</v>
      </c>
      <c r="G7" s="135">
        <f>100*'[4]M&amp;E Stock'!G39/'[4]Capital Stock'!G39</f>
        <v>28.197774441823338</v>
      </c>
      <c r="H7" s="135">
        <f>100*'[4]M&amp;E Stock'!H39/'[4]Capital Stock'!H39</f>
        <v>7.3382688715145639</v>
      </c>
      <c r="I7" s="135">
        <f>100*'[4]M&amp;E Stock'!O39/'[4]Capital Stock'!O39</f>
        <v>6.6065055412935951</v>
      </c>
      <c r="J7" s="135">
        <f>100*'[4]M&amp;E Stock'!I39/'[4]Capital Stock'!I39</f>
        <v>64.294090547388706</v>
      </c>
      <c r="K7" s="135">
        <f>100*'[4]M&amp;E Stock'!J39/'[4]Capital Stock'!J39</f>
        <v>74.500972284047506</v>
      </c>
      <c r="L7" s="135">
        <f>100*'[4]M&amp;E Stock'!K39/'[4]Capital Stock'!K39</f>
        <v>18.292063768368219</v>
      </c>
      <c r="M7" s="135">
        <f>100*'[4]M&amp;E Stock'!L39/'[4]Capital Stock'!L39</f>
        <v>59.591256442153899</v>
      </c>
      <c r="N7" s="135">
        <f>100*'[4]M&amp;E Stock'!M39/'[4]Capital Stock'!M39</f>
        <v>60.715184682965642</v>
      </c>
      <c r="O7" s="135">
        <f>100*'[4]M&amp;E Stock'!N39/'[4]Capital Stock'!N39</f>
        <v>59.126662088769585</v>
      </c>
      <c r="P7" s="135">
        <f>'[4]M&amp;E Stock'!R39/'[4]Capital Stock'!R39*100</f>
        <v>19.754836723893206</v>
      </c>
      <c r="Q7" s="135">
        <f>100*'[4]M&amp;E Stock'!P39/'[4]Capital Stock'!P39</f>
        <v>34.856023227395092</v>
      </c>
      <c r="R7" s="135">
        <f>100*'[4]M&amp;E Stock'!Q39/'[4]Capital Stock'!Q39</f>
        <v>67.453408940177738</v>
      </c>
      <c r="S7" s="158">
        <f>100*'[4]M&amp;E Stock'!S39/'[4]Capital Stock'!S39</f>
        <v>27.036984531515309</v>
      </c>
    </row>
    <row r="8" spans="1:19">
      <c r="A8" s="105">
        <v>1990</v>
      </c>
      <c r="B8" s="134">
        <f>100*'[4]M&amp;E Stock'!B40/'[4]Capital Stock'!B40</f>
        <v>26.634781497395746</v>
      </c>
      <c r="C8" s="135">
        <f>100*'[4]M&amp;E Stock'!C40/'[4]Capital Stock'!C40</f>
        <v>19.674092409240924</v>
      </c>
      <c r="D8" s="135">
        <f>100*'[4]M&amp;E Stock'!D40/'[4]Capital Stock'!D40</f>
        <v>6.3343863201161126</v>
      </c>
      <c r="E8" s="135">
        <f>100*'[4]M&amp;E Stock'!E40/'[4]Capital Stock'!E40</f>
        <v>18.781257957728545</v>
      </c>
      <c r="F8" s="135">
        <f>100*'[4]M&amp;E Stock'!F40/'[4]Capital Stock'!F40</f>
        <v>5.145561889250815</v>
      </c>
      <c r="G8" s="135">
        <f>100*'[4]M&amp;E Stock'!G40/'[4]Capital Stock'!G40</f>
        <v>28.285766321222809</v>
      </c>
      <c r="H8" s="135">
        <f>100*'[4]M&amp;E Stock'!H40/'[4]Capital Stock'!H40</f>
        <v>8.032617616690052</v>
      </c>
      <c r="I8" s="135">
        <f>100*'[4]M&amp;E Stock'!O40/'[4]Capital Stock'!O40</f>
        <v>7.0626335995195779</v>
      </c>
      <c r="J8" s="135">
        <f>100*'[4]M&amp;E Stock'!I40/'[4]Capital Stock'!I40</f>
        <v>64.076906006012067</v>
      </c>
      <c r="K8" s="135">
        <f>100*'[4]M&amp;E Stock'!J40/'[4]Capital Stock'!J40</f>
        <v>75.106756828709862</v>
      </c>
      <c r="L8" s="135">
        <f>100*'[4]M&amp;E Stock'!K40/'[4]Capital Stock'!K40</f>
        <v>18.95891460145522</v>
      </c>
      <c r="M8" s="135">
        <f>100*'[4]M&amp;E Stock'!L40/'[4]Capital Stock'!L40</f>
        <v>61.578560449107798</v>
      </c>
      <c r="N8" s="135">
        <f>100*'[4]M&amp;E Stock'!M40/'[4]Capital Stock'!M40</f>
        <v>58.805081785901386</v>
      </c>
      <c r="O8" s="135">
        <f>100*'[4]M&amp;E Stock'!N40/'[4]Capital Stock'!N40</f>
        <v>58.31712527500558</v>
      </c>
      <c r="P8" s="135">
        <f>'[4]M&amp;E Stock'!R40/'[4]Capital Stock'!R40*100</f>
        <v>19.9024801765304</v>
      </c>
      <c r="Q8" s="135">
        <f>100*'[4]M&amp;E Stock'!P40/'[4]Capital Stock'!P40</f>
        <v>34.678369657390178</v>
      </c>
      <c r="R8" s="135">
        <f>100*'[4]M&amp;E Stock'!Q40/'[4]Capital Stock'!Q40</f>
        <v>67.880909879709648</v>
      </c>
      <c r="S8" s="158">
        <f>100*'[4]M&amp;E Stock'!S40/'[4]Capital Stock'!S40</f>
        <v>27.249012665798521</v>
      </c>
    </row>
    <row r="9" spans="1:19">
      <c r="A9" s="105">
        <v>1991</v>
      </c>
      <c r="B9" s="134">
        <f>100*'[4]M&amp;E Stock'!B41/'[4]Capital Stock'!B41</f>
        <v>26.444847670831201</v>
      </c>
      <c r="C9" s="135">
        <f>100*'[4]M&amp;E Stock'!C41/'[4]Capital Stock'!C41</f>
        <v>17.923563325274316</v>
      </c>
      <c r="D9" s="135">
        <f>100*'[4]M&amp;E Stock'!D41/'[4]Capital Stock'!D41</f>
        <v>5.5115551764753663</v>
      </c>
      <c r="E9" s="135">
        <f>100*'[4]M&amp;E Stock'!E41/'[4]Capital Stock'!E41</f>
        <v>18.024094318480351</v>
      </c>
      <c r="F9" s="135">
        <f>100*'[4]M&amp;E Stock'!F41/'[4]Capital Stock'!F41</f>
        <v>4.8308320753041469</v>
      </c>
      <c r="G9" s="135">
        <f>100*'[4]M&amp;E Stock'!G41/'[4]Capital Stock'!G41</f>
        <v>29.046479657536626</v>
      </c>
      <c r="H9" s="135">
        <f>100*'[4]M&amp;E Stock'!H41/'[4]Capital Stock'!H41</f>
        <v>8.2221457608543282</v>
      </c>
      <c r="I9" s="135">
        <f>100*'[4]M&amp;E Stock'!O41/'[4]Capital Stock'!O41</f>
        <v>6.2566447629660944</v>
      </c>
      <c r="J9" s="135">
        <f>100*'[4]M&amp;E Stock'!I41/'[4]Capital Stock'!I41</f>
        <v>63.093176307585729</v>
      </c>
      <c r="K9" s="135">
        <f>100*'[4]M&amp;E Stock'!J41/'[4]Capital Stock'!J41</f>
        <v>74.509919444682481</v>
      </c>
      <c r="L9" s="135">
        <f>100*'[4]M&amp;E Stock'!K41/'[4]Capital Stock'!K41</f>
        <v>18.995769286879483</v>
      </c>
      <c r="M9" s="135">
        <f>100*'[4]M&amp;E Stock'!L41/'[4]Capital Stock'!L41</f>
        <v>61.96021520600312</v>
      </c>
      <c r="N9" s="135">
        <f>100*'[4]M&amp;E Stock'!M41/'[4]Capital Stock'!M41</f>
        <v>60.658803527786631</v>
      </c>
      <c r="O9" s="135">
        <f>100*'[4]M&amp;E Stock'!N41/'[4]Capital Stock'!N41</f>
        <v>58.738010093245549</v>
      </c>
      <c r="P9" s="135">
        <f>'[4]M&amp;E Stock'!R41/'[4]Capital Stock'!R41*100</f>
        <v>20.05999743819649</v>
      </c>
      <c r="Q9" s="135">
        <f>100*'[4]M&amp;E Stock'!P41/'[4]Capital Stock'!P41</f>
        <v>35.518138230504796</v>
      </c>
      <c r="R9" s="135">
        <f>100*'[4]M&amp;E Stock'!Q41/'[4]Capital Stock'!Q41</f>
        <v>67.653024323516917</v>
      </c>
      <c r="S9" s="158">
        <f>100*'[4]M&amp;E Stock'!S41/'[4]Capital Stock'!S41</f>
        <v>27.212785190879924</v>
      </c>
    </row>
    <row r="10" spans="1:19">
      <c r="A10" s="105">
        <v>1992</v>
      </c>
      <c r="B10" s="134">
        <f>100*'[4]M&amp;E Stock'!B42/'[4]Capital Stock'!B42</f>
        <v>27.204691919378543</v>
      </c>
      <c r="C10" s="135">
        <f>100*'[4]M&amp;E Stock'!C42/'[4]Capital Stock'!C42</f>
        <v>19.406720741599074</v>
      </c>
      <c r="D10" s="135">
        <f>100*'[4]M&amp;E Stock'!D42/'[4]Capital Stock'!D42</f>
        <v>5.3927711673535477</v>
      </c>
      <c r="E10" s="135">
        <f>100*'[4]M&amp;E Stock'!E42/'[4]Capital Stock'!E42</f>
        <v>18.366923036978484</v>
      </c>
      <c r="F10" s="135">
        <f>100*'[4]M&amp;E Stock'!F42/'[4]Capital Stock'!F42</f>
        <v>4.8304374110259563</v>
      </c>
      <c r="G10" s="135">
        <f>100*'[4]M&amp;E Stock'!G42/'[4]Capital Stock'!G42</f>
        <v>30.295275523046268</v>
      </c>
      <c r="H10" s="135">
        <f>100*'[4]M&amp;E Stock'!H42/'[4]Capital Stock'!H42</f>
        <v>9.6442870529249269</v>
      </c>
      <c r="I10" s="135">
        <f>100*'[4]M&amp;E Stock'!O42/'[4]Capital Stock'!O42</f>
        <v>7.61</v>
      </c>
      <c r="J10" s="135">
        <f>100*'[4]M&amp;E Stock'!I42/'[4]Capital Stock'!I42</f>
        <v>62.664924885695626</v>
      </c>
      <c r="K10" s="135">
        <f>100*'[4]M&amp;E Stock'!J42/'[4]Capital Stock'!J42</f>
        <v>73.381643291748034</v>
      </c>
      <c r="L10" s="135">
        <f>100*'[4]M&amp;E Stock'!K42/'[4]Capital Stock'!K42</f>
        <v>18.803153013074457</v>
      </c>
      <c r="M10" s="135">
        <f>100*'[4]M&amp;E Stock'!L42/'[4]Capital Stock'!L42</f>
        <v>61.919993978850712</v>
      </c>
      <c r="N10" s="135">
        <f>100*'[4]M&amp;E Stock'!M42/'[4]Capital Stock'!M42</f>
        <v>61.339421613394229</v>
      </c>
      <c r="O10" s="135">
        <f>100*'[4]M&amp;E Stock'!N42/'[4]Capital Stock'!N42</f>
        <v>59.772696338641616</v>
      </c>
      <c r="P10" s="135">
        <f>'[4]M&amp;E Stock'!R42/'[4]Capital Stock'!R42*100</f>
        <v>21.113517303120915</v>
      </c>
      <c r="Q10" s="135">
        <f>100*'[4]M&amp;E Stock'!P42/'[4]Capital Stock'!P42</f>
        <v>36.508244190777035</v>
      </c>
      <c r="R10" s="135">
        <f>100*'[4]M&amp;E Stock'!Q42/'[4]Capital Stock'!Q42</f>
        <v>66.843339068937752</v>
      </c>
      <c r="S10" s="158">
        <f>100*'[4]M&amp;E Stock'!S42/'[4]Capital Stock'!S42</f>
        <v>27.969946496636918</v>
      </c>
    </row>
    <row r="11" spans="1:19">
      <c r="A11" s="105">
        <v>1993</v>
      </c>
      <c r="B11" s="134">
        <f>100*'[4]M&amp;E Stock'!B43/'[4]Capital Stock'!B43</f>
        <v>27.722823031406474</v>
      </c>
      <c r="C11" s="135">
        <f>100*'[4]M&amp;E Stock'!C43/'[4]Capital Stock'!C43</f>
        <v>24.110213012995132</v>
      </c>
      <c r="D11" s="135">
        <f>100*'[4]M&amp;E Stock'!D43/'[4]Capital Stock'!D43</f>
        <v>4.9672542439151535</v>
      </c>
      <c r="E11" s="135">
        <f>100*'[4]M&amp;E Stock'!E43/'[4]Capital Stock'!E43</f>
        <v>18.669769268765883</v>
      </c>
      <c r="F11" s="135">
        <f>100*'[4]M&amp;E Stock'!F43/'[4]Capital Stock'!F43</f>
        <v>4.9023730850105141</v>
      </c>
      <c r="G11" s="135">
        <f>100*'[4]M&amp;E Stock'!G43/'[4]Capital Stock'!G43</f>
        <v>30.164359905442783</v>
      </c>
      <c r="H11" s="135">
        <f>100*'[4]M&amp;E Stock'!H43/'[4]Capital Stock'!H43</f>
        <v>10.701980795870282</v>
      </c>
      <c r="I11" s="135">
        <f>100*'[4]M&amp;E Stock'!O43/'[4]Capital Stock'!O43</f>
        <v>8.1241662275932427</v>
      </c>
      <c r="J11" s="135">
        <f>100*'[4]M&amp;E Stock'!I43/'[4]Capital Stock'!I43</f>
        <v>63.644769470012186</v>
      </c>
      <c r="K11" s="135">
        <f>100*'[4]M&amp;E Stock'!J43/'[4]Capital Stock'!J43</f>
        <v>73.116918000076737</v>
      </c>
      <c r="L11" s="135">
        <f>100*'[4]M&amp;E Stock'!K43/'[4]Capital Stock'!K43</f>
        <v>18.728201916096062</v>
      </c>
      <c r="M11" s="135">
        <f>100*'[4]M&amp;E Stock'!L43/'[4]Capital Stock'!L43</f>
        <v>62.145844842553871</v>
      </c>
      <c r="N11" s="135">
        <f>100*'[4]M&amp;E Stock'!M43/'[4]Capital Stock'!M43</f>
        <v>61.650990288292419</v>
      </c>
      <c r="O11" s="135">
        <f>100*'[4]M&amp;E Stock'!N43/'[4]Capital Stock'!N43</f>
        <v>61.192651134147589</v>
      </c>
      <c r="P11" s="135">
        <f>'[4]M&amp;E Stock'!R43/'[4]Capital Stock'!R43*100</f>
        <v>20.824517679122138</v>
      </c>
      <c r="Q11" s="135">
        <f>100*'[4]M&amp;E Stock'!P43/'[4]Capital Stock'!P43</f>
        <v>36.715207025913266</v>
      </c>
      <c r="R11" s="135">
        <f>100*'[4]M&amp;E Stock'!Q43/'[4]Capital Stock'!Q43</f>
        <v>66.98335221825154</v>
      </c>
      <c r="S11" s="158">
        <f>100*'[4]M&amp;E Stock'!S43/'[4]Capital Stock'!S43</f>
        <v>27.604904064381326</v>
      </c>
    </row>
    <row r="12" spans="1:19">
      <c r="A12" s="105">
        <v>1994</v>
      </c>
      <c r="B12" s="134">
        <f>100*'[4]M&amp;E Stock'!B44/'[4]Capital Stock'!B44</f>
        <v>27.949922580120884</v>
      </c>
      <c r="C12" s="135">
        <f>100*'[4]M&amp;E Stock'!C44/'[4]Capital Stock'!C44</f>
        <v>29.364420843013608</v>
      </c>
      <c r="D12" s="135">
        <f>100*'[4]M&amp;E Stock'!D44/'[4]Capital Stock'!D44</f>
        <v>4.4376511090556505</v>
      </c>
      <c r="E12" s="135">
        <f>100*'[4]M&amp;E Stock'!E44/'[4]Capital Stock'!E44</f>
        <v>19.072681258631011</v>
      </c>
      <c r="F12" s="135">
        <f>100*'[4]M&amp;E Stock'!F44/'[4]Capital Stock'!F44</f>
        <v>6.3402470376742119</v>
      </c>
      <c r="G12" s="135">
        <f>100*'[4]M&amp;E Stock'!G44/'[4]Capital Stock'!G44</f>
        <v>29.866967015921475</v>
      </c>
      <c r="H12" s="135">
        <f>100*'[4]M&amp;E Stock'!H44/'[4]Capital Stock'!H44</f>
        <v>11.426465990799876</v>
      </c>
      <c r="I12" s="135">
        <f>100*'[4]M&amp;E Stock'!O44/'[4]Capital Stock'!O44</f>
        <v>9.1765719298061317</v>
      </c>
      <c r="J12" s="135">
        <f>100*'[4]M&amp;E Stock'!I44/'[4]Capital Stock'!I44</f>
        <v>66.080476348977399</v>
      </c>
      <c r="K12" s="135">
        <f>100*'[4]M&amp;E Stock'!J44/'[4]Capital Stock'!J44</f>
        <v>73.243508138228748</v>
      </c>
      <c r="L12" s="135">
        <f>100*'[4]M&amp;E Stock'!K44/'[4]Capital Stock'!K44</f>
        <v>18.537805236834362</v>
      </c>
      <c r="M12" s="135">
        <f>100*'[4]M&amp;E Stock'!L44/'[4]Capital Stock'!L44</f>
        <v>64.399587108613375</v>
      </c>
      <c r="N12" s="135">
        <f>100*'[4]M&amp;E Stock'!M44/'[4]Capital Stock'!M44</f>
        <v>60.887508748783219</v>
      </c>
      <c r="O12" s="135">
        <f>100*'[4]M&amp;E Stock'!N44/'[4]Capital Stock'!N44</f>
        <v>62.788407889986544</v>
      </c>
      <c r="P12" s="135">
        <f>'[4]M&amp;E Stock'!R44/'[4]Capital Stock'!R44*100</f>
        <v>20.160675190090377</v>
      </c>
      <c r="Q12" s="135">
        <f>100*'[4]M&amp;E Stock'!P44/'[4]Capital Stock'!P44</f>
        <v>36.653337817805848</v>
      </c>
      <c r="R12" s="135">
        <f>100*'[4]M&amp;E Stock'!Q44/'[4]Capital Stock'!Q44</f>
        <v>67.681316735567407</v>
      </c>
      <c r="S12" s="158">
        <f>100*'[4]M&amp;E Stock'!S44/'[4]Capital Stock'!S44</f>
        <v>26.973670503017185</v>
      </c>
    </row>
    <row r="13" spans="1:19">
      <c r="A13" s="105">
        <v>1995</v>
      </c>
      <c r="B13" s="134">
        <f>100*'[4]M&amp;E Stock'!B45/'[4]Capital Stock'!B45</f>
        <v>28.254195957049937</v>
      </c>
      <c r="C13" s="135">
        <f>100*'[4]M&amp;E Stock'!C45/'[4]Capital Stock'!C45</f>
        <v>31.881705530701925</v>
      </c>
      <c r="D13" s="135">
        <f>100*'[4]M&amp;E Stock'!D45/'[4]Capital Stock'!D45</f>
        <v>4.5392205229403055</v>
      </c>
      <c r="E13" s="135">
        <f>100*'[4]M&amp;E Stock'!E45/'[4]Capital Stock'!E45</f>
        <v>20.565919894518917</v>
      </c>
      <c r="F13" s="135">
        <f>100*'[4]M&amp;E Stock'!F45/'[4]Capital Stock'!F45</f>
        <v>6.567363697125943</v>
      </c>
      <c r="G13" s="135">
        <f>100*'[4]M&amp;E Stock'!G45/'[4]Capital Stock'!G45</f>
        <v>30.499845283443193</v>
      </c>
      <c r="H13" s="135">
        <f>100*'[4]M&amp;E Stock'!H45/'[4]Capital Stock'!H45</f>
        <v>11.970290812238797</v>
      </c>
      <c r="I13" s="135">
        <f>100*'[4]M&amp;E Stock'!O45/'[4]Capital Stock'!O45</f>
        <v>9.732188129004502</v>
      </c>
      <c r="J13" s="135">
        <f>100*'[4]M&amp;E Stock'!I45/'[4]Capital Stock'!I45</f>
        <v>68.906119416844646</v>
      </c>
      <c r="K13" s="135">
        <f>100*'[4]M&amp;E Stock'!J45/'[4]Capital Stock'!J45</f>
        <v>72.457271379857175</v>
      </c>
      <c r="L13" s="135">
        <f>100*'[4]M&amp;E Stock'!K45/'[4]Capital Stock'!K45</f>
        <v>19.282343012533989</v>
      </c>
      <c r="M13" s="135">
        <f>100*'[4]M&amp;E Stock'!L45/'[4]Capital Stock'!L45</f>
        <v>65.547547253070533</v>
      </c>
      <c r="N13" s="135">
        <f>100*'[4]M&amp;E Stock'!M45/'[4]Capital Stock'!M45</f>
        <v>60.680239795584093</v>
      </c>
      <c r="O13" s="135">
        <f>100*'[4]M&amp;E Stock'!N45/'[4]Capital Stock'!N45</f>
        <v>64.938608458390178</v>
      </c>
      <c r="P13" s="135">
        <f>'[4]M&amp;E Stock'!R45/'[4]Capital Stock'!R45*100</f>
        <v>20.274795758048235</v>
      </c>
      <c r="Q13" s="135">
        <f>100*'[4]M&amp;E Stock'!P45/'[4]Capital Stock'!P45</f>
        <v>37.327971644663592</v>
      </c>
      <c r="R13" s="135">
        <f>100*'[4]M&amp;E Stock'!Q45/'[4]Capital Stock'!Q45</f>
        <v>68.022345183587589</v>
      </c>
      <c r="S13" s="158">
        <f>100*'[4]M&amp;E Stock'!S45/'[4]Capital Stock'!S45</f>
        <v>27.403280508667844</v>
      </c>
    </row>
    <row r="14" spans="1:19">
      <c r="A14" s="105">
        <v>1996</v>
      </c>
      <c r="B14" s="134">
        <f>100*'[4]M&amp;E Stock'!B46/'[4]Capital Stock'!B46</f>
        <v>28.174036459621334</v>
      </c>
      <c r="C14" s="135">
        <f>100*'[4]M&amp;E Stock'!C46/'[4]Capital Stock'!C46</f>
        <v>32.599204049302578</v>
      </c>
      <c r="D14" s="135">
        <f>100*'[4]M&amp;E Stock'!D46/'[4]Capital Stock'!D46</f>
        <v>4.5142621292730825</v>
      </c>
      <c r="E14" s="135">
        <f>100*'[4]M&amp;E Stock'!E46/'[4]Capital Stock'!E46</f>
        <v>20.876483324661372</v>
      </c>
      <c r="F14" s="135">
        <f>100*'[4]M&amp;E Stock'!F46/'[4]Capital Stock'!F46</f>
        <v>15.74947673482531</v>
      </c>
      <c r="G14" s="135">
        <f>100*'[4]M&amp;E Stock'!G46/'[4]Capital Stock'!G46</f>
        <v>29.786680923908506</v>
      </c>
      <c r="H14" s="135">
        <f>100*'[4]M&amp;E Stock'!H46/'[4]Capital Stock'!H46</f>
        <v>12.261914577836412</v>
      </c>
      <c r="I14" s="135">
        <f>100*'[4]M&amp;E Stock'!O46/'[4]Capital Stock'!O46</f>
        <v>10.049326142855714</v>
      </c>
      <c r="J14" s="135">
        <f>100*'[4]M&amp;E Stock'!I46/'[4]Capital Stock'!I46</f>
        <v>69.14405751649457</v>
      </c>
      <c r="K14" s="135">
        <f>100*'[4]M&amp;E Stock'!J46/'[4]Capital Stock'!J46</f>
        <v>71.682444018303755</v>
      </c>
      <c r="L14" s="135">
        <f>100*'[4]M&amp;E Stock'!K46/'[4]Capital Stock'!K46</f>
        <v>18.897374168965133</v>
      </c>
      <c r="M14" s="135">
        <f>100*'[4]M&amp;E Stock'!L46/'[4]Capital Stock'!L46</f>
        <v>66.333199459637072</v>
      </c>
      <c r="N14" s="135">
        <f>100*'[4]M&amp;E Stock'!M46/'[4]Capital Stock'!M46</f>
        <v>61.035424564836326</v>
      </c>
      <c r="O14" s="135">
        <f>100*'[4]M&amp;E Stock'!N46/'[4]Capital Stock'!N46</f>
        <v>67.728579643473267</v>
      </c>
      <c r="P14" s="135">
        <f>'[4]M&amp;E Stock'!R46/'[4]Capital Stock'!R46*100</f>
        <v>19.518597202889431</v>
      </c>
      <c r="Q14" s="135">
        <f>100*'[4]M&amp;E Stock'!P46/'[4]Capital Stock'!P46</f>
        <v>38.452936657653439</v>
      </c>
      <c r="R14" s="135">
        <f>100*'[4]M&amp;E Stock'!Q46/'[4]Capital Stock'!Q46</f>
        <v>67.611159096618337</v>
      </c>
      <c r="S14" s="158">
        <f>100*'[4]M&amp;E Stock'!S46/'[4]Capital Stock'!S46</f>
        <v>26.961504892278015</v>
      </c>
    </row>
    <row r="15" spans="1:19">
      <c r="A15" s="105">
        <v>1997</v>
      </c>
      <c r="B15" s="134">
        <f>100*'[4]M&amp;E Stock'!B47/'[4]Capital Stock'!B47</f>
        <v>28.707417178556579</v>
      </c>
      <c r="C15" s="135">
        <f>100*'[4]M&amp;E Stock'!C47/'[4]Capital Stock'!C47</f>
        <v>31.789149672951137</v>
      </c>
      <c r="D15" s="135">
        <f>100*'[4]M&amp;E Stock'!D47/'[4]Capital Stock'!D47</f>
        <v>5.0000941080306411</v>
      </c>
      <c r="E15" s="135">
        <f>100*'[4]M&amp;E Stock'!E47/'[4]Capital Stock'!E47</f>
        <v>21.049685833465336</v>
      </c>
      <c r="F15" s="135">
        <f>100*'[4]M&amp;E Stock'!F47/'[4]Capital Stock'!F47</f>
        <v>23.629500333489435</v>
      </c>
      <c r="G15" s="135">
        <f>100*'[4]M&amp;E Stock'!G47/'[4]Capital Stock'!G47</f>
        <v>28.716227245422967</v>
      </c>
      <c r="H15" s="135">
        <f>100*'[4]M&amp;E Stock'!H47/'[4]Capital Stock'!H47</f>
        <v>12.732578996868241</v>
      </c>
      <c r="I15" s="135">
        <f>100*'[4]M&amp;E Stock'!O47/'[4]Capital Stock'!O47</f>
        <v>11.553991943440449</v>
      </c>
      <c r="J15" s="135">
        <f>100*'[4]M&amp;E Stock'!I47/'[4]Capital Stock'!I47</f>
        <v>69.096177575665152</v>
      </c>
      <c r="K15" s="135">
        <f>100*'[4]M&amp;E Stock'!J47/'[4]Capital Stock'!J47</f>
        <v>71.772695435027558</v>
      </c>
      <c r="L15" s="135">
        <f>100*'[4]M&amp;E Stock'!K47/'[4]Capital Stock'!K47</f>
        <v>19.889280484076025</v>
      </c>
      <c r="M15" s="135">
        <f>100*'[4]M&amp;E Stock'!L47/'[4]Capital Stock'!L47</f>
        <v>67.280522949321707</v>
      </c>
      <c r="N15" s="135">
        <f>100*'[4]M&amp;E Stock'!M47/'[4]Capital Stock'!M47</f>
        <v>62.906532048340218</v>
      </c>
      <c r="O15" s="135">
        <f>100*'[4]M&amp;E Stock'!N47/'[4]Capital Stock'!N47</f>
        <v>68.465810016900491</v>
      </c>
      <c r="P15" s="135">
        <f>'[4]M&amp;E Stock'!R47/'[4]Capital Stock'!R47*100</f>
        <v>18.723760541148206</v>
      </c>
      <c r="Q15" s="135">
        <f>100*'[4]M&amp;E Stock'!P47/'[4]Capital Stock'!P47</f>
        <v>40.196306165740431</v>
      </c>
      <c r="R15" s="135">
        <f>100*'[4]M&amp;E Stock'!Q47/'[4]Capital Stock'!Q47</f>
        <v>67.597640433829469</v>
      </c>
      <c r="S15" s="158">
        <f>100*'[4]M&amp;E Stock'!S47/'[4]Capital Stock'!S47</f>
        <v>26.553837958260882</v>
      </c>
    </row>
    <row r="16" spans="1:19">
      <c r="A16" s="105">
        <v>1998</v>
      </c>
      <c r="B16" s="170">
        <f>100*'[4]M&amp;E Stock'!B48/'[4]Capital Stock'!B48</f>
        <v>29.926314320264709</v>
      </c>
      <c r="C16" s="171">
        <f>100*'[4]M&amp;E Stock'!C48/'[4]Capital Stock'!C48</f>
        <v>34.075522792237095</v>
      </c>
      <c r="D16" s="171">
        <f>100*'[4]M&amp;E Stock'!D48/'[4]Capital Stock'!D48</f>
        <v>4.9086290357303222</v>
      </c>
      <c r="E16" s="171">
        <f>100*'[4]M&amp;E Stock'!E48/'[4]Capital Stock'!E48</f>
        <v>22.163715185472984</v>
      </c>
      <c r="F16" s="171">
        <f>100*'[4]M&amp;E Stock'!F48/'[4]Capital Stock'!F48</f>
        <v>27.96820124690316</v>
      </c>
      <c r="G16" s="171">
        <f>100*'[4]M&amp;E Stock'!G48/'[4]Capital Stock'!G48</f>
        <v>29.544618281790036</v>
      </c>
      <c r="H16" s="171">
        <f>100*'[4]M&amp;E Stock'!H48/'[4]Capital Stock'!H48</f>
        <v>13.960230821579394</v>
      </c>
      <c r="I16" s="171">
        <f>100*'[4]M&amp;E Stock'!O48/'[4]Capital Stock'!O48</f>
        <v>10.693872639603942</v>
      </c>
      <c r="J16" s="171">
        <f>100*'[4]M&amp;E Stock'!I48/'[4]Capital Stock'!I48</f>
        <v>69.148763680583698</v>
      </c>
      <c r="K16" s="171">
        <f>100*'[4]M&amp;E Stock'!J48/'[4]Capital Stock'!J48</f>
        <v>72.665689477916544</v>
      </c>
      <c r="L16" s="171">
        <f>100*'[4]M&amp;E Stock'!K48/'[4]Capital Stock'!K48</f>
        <v>22.260695100640735</v>
      </c>
      <c r="M16" s="171">
        <f>100*'[4]M&amp;E Stock'!L48/'[4]Capital Stock'!L48</f>
        <v>69.239725596324504</v>
      </c>
      <c r="N16" s="171">
        <f>100*'[4]M&amp;E Stock'!M48/'[4]Capital Stock'!M48</f>
        <v>64.637518738993123</v>
      </c>
      <c r="O16" s="171">
        <f>100*'[4]M&amp;E Stock'!N48/'[4]Capital Stock'!N48</f>
        <v>70.521223098739256</v>
      </c>
      <c r="P16" s="171">
        <f>'[4]M&amp;E Stock'!R48/'[4]Capital Stock'!R48*100</f>
        <v>18.755367215098463</v>
      </c>
      <c r="Q16" s="171">
        <f>100*'[4]M&amp;E Stock'!P48/'[4]Capital Stock'!P48</f>
        <v>42.545827858423522</v>
      </c>
      <c r="R16" s="171">
        <f>100*'[4]M&amp;E Stock'!Q48/'[4]Capital Stock'!Q48</f>
        <v>68.335801804227813</v>
      </c>
      <c r="S16" s="172">
        <f>100*'[4]M&amp;E Stock'!S48/'[4]Capital Stock'!S48</f>
        <v>26.835887547629863</v>
      </c>
    </row>
    <row r="17" spans="1:21">
      <c r="A17" s="105">
        <v>1999</v>
      </c>
      <c r="B17" s="170">
        <f>100*'[4]M&amp;E Stock'!B49/'[4]Capital Stock'!B49</f>
        <v>30.410081894015885</v>
      </c>
      <c r="C17" s="171">
        <f>100*'[4]M&amp;E Stock'!C49/'[4]Capital Stock'!C49</f>
        <v>33.889700511322133</v>
      </c>
      <c r="D17" s="171">
        <f>100*'[4]M&amp;E Stock'!D49/'[4]Capital Stock'!D49</f>
        <v>5.4029574057909899</v>
      </c>
      <c r="E17" s="171">
        <f>100*'[4]M&amp;E Stock'!E49/'[4]Capital Stock'!E49</f>
        <v>22.777723462609153</v>
      </c>
      <c r="F17" s="171">
        <f>100*'[4]M&amp;E Stock'!F49/'[4]Capital Stock'!F49</f>
        <v>29.600688515184221</v>
      </c>
      <c r="G17" s="171">
        <f>100*'[4]M&amp;E Stock'!G49/'[4]Capital Stock'!G49</f>
        <v>29.711072584204462</v>
      </c>
      <c r="H17" s="171">
        <f>100*'[4]M&amp;E Stock'!H49/'[4]Capital Stock'!H49</f>
        <v>13.099971269960426</v>
      </c>
      <c r="I17" s="171">
        <f>100*'[4]M&amp;E Stock'!O49/'[4]Capital Stock'!O49</f>
        <v>9.9200413716286082</v>
      </c>
      <c r="J17" s="171">
        <f>100*'[4]M&amp;E Stock'!I49/'[4]Capital Stock'!I49</f>
        <v>67.566679895447024</v>
      </c>
      <c r="K17" s="171">
        <f>100*'[4]M&amp;E Stock'!J49/'[4]Capital Stock'!J49</f>
        <v>72.258635677601362</v>
      </c>
      <c r="L17" s="171">
        <f>100*'[4]M&amp;E Stock'!K49/'[4]Capital Stock'!K49</f>
        <v>23.598253275109169</v>
      </c>
      <c r="M17" s="171">
        <f>100*'[4]M&amp;E Stock'!L49/'[4]Capital Stock'!L49</f>
        <v>71.15815914595855</v>
      </c>
      <c r="N17" s="171">
        <f>100*'[4]M&amp;E Stock'!M49/'[4]Capital Stock'!M49</f>
        <v>65.670882547646428</v>
      </c>
      <c r="O17" s="171">
        <f>100*'[4]M&amp;E Stock'!N49/'[4]Capital Stock'!N49</f>
        <v>70.544868886670912</v>
      </c>
      <c r="P17" s="171">
        <f>'[4]M&amp;E Stock'!R49/'[4]Capital Stock'!R49*100</f>
        <v>18.590341658865142</v>
      </c>
      <c r="Q17" s="171">
        <f>100*'[4]M&amp;E Stock'!P49/'[4]Capital Stock'!P49</f>
        <v>44.02030415293612</v>
      </c>
      <c r="R17" s="171">
        <f>100*'[4]M&amp;E Stock'!Q49/'[4]Capital Stock'!Q49</f>
        <v>67.419780525072923</v>
      </c>
      <c r="S17" s="172">
        <f>100*'[4]M&amp;E Stock'!S49/'[4]Capital Stock'!S49</f>
        <v>26.664337621337474</v>
      </c>
    </row>
    <row r="18" spans="1:21">
      <c r="A18" s="105">
        <v>2000</v>
      </c>
      <c r="B18" s="170">
        <f>100*'[4]M&amp;E Stock'!B50/'[4]Capital Stock'!B50</f>
        <v>30.523942978802612</v>
      </c>
      <c r="C18" s="171">
        <f>100*'[4]M&amp;E Stock'!C50/'[4]Capital Stock'!C50</f>
        <v>32.914928222897956</v>
      </c>
      <c r="D18" s="171">
        <f>100*'[4]M&amp;E Stock'!D50/'[4]Capital Stock'!D50</f>
        <v>6.4537230763433957</v>
      </c>
      <c r="E18" s="171">
        <f>100*'[4]M&amp;E Stock'!E50/'[4]Capital Stock'!E50</f>
        <v>21.586318811634005</v>
      </c>
      <c r="F18" s="171">
        <f>100*'[4]M&amp;E Stock'!F50/'[4]Capital Stock'!F50</f>
        <v>31.591753970936129</v>
      </c>
      <c r="G18" s="171">
        <f>100*'[4]M&amp;E Stock'!G50/'[4]Capital Stock'!G50</f>
        <v>29.108845586977939</v>
      </c>
      <c r="H18" s="171">
        <f>100*'[4]M&amp;E Stock'!H50/'[4]Capital Stock'!H50</f>
        <v>11.76879649370019</v>
      </c>
      <c r="I18" s="171">
        <f>100*'[4]M&amp;E Stock'!O50/'[4]Capital Stock'!O50</f>
        <v>8.508988917239634</v>
      </c>
      <c r="J18" s="171">
        <f>100*'[4]M&amp;E Stock'!I50/'[4]Capital Stock'!I50</f>
        <v>67.932697162476018</v>
      </c>
      <c r="K18" s="171">
        <f>100*'[4]M&amp;E Stock'!J50/'[4]Capital Stock'!J50</f>
        <v>70.721939662667353</v>
      </c>
      <c r="L18" s="171">
        <f>100*'[4]M&amp;E Stock'!K50/'[4]Capital Stock'!K50</f>
        <v>23.70026992137073</v>
      </c>
      <c r="M18" s="171">
        <f>100*'[4]M&amp;E Stock'!L50/'[4]Capital Stock'!L50</f>
        <v>70.794749747584021</v>
      </c>
      <c r="N18" s="171">
        <f>100*'[4]M&amp;E Stock'!M50/'[4]Capital Stock'!M50</f>
        <v>66.150813013490875</v>
      </c>
      <c r="O18" s="171">
        <f>100*'[4]M&amp;E Stock'!N50/'[4]Capital Stock'!N50</f>
        <v>68.563135611714898</v>
      </c>
      <c r="P18" s="171">
        <f>'[4]M&amp;E Stock'!R50/'[4]Capital Stock'!R50*100</f>
        <v>17.954894915888779</v>
      </c>
      <c r="Q18" s="171">
        <f>100*'[4]M&amp;E Stock'!P50/'[4]Capital Stock'!P50</f>
        <v>44.013665221813014</v>
      </c>
      <c r="R18" s="171">
        <f>100*'[4]M&amp;E Stock'!Q50/'[4]Capital Stock'!Q50</f>
        <v>66.29633186754387</v>
      </c>
      <c r="S18" s="172">
        <f>100*'[4]M&amp;E Stock'!S50/'[4]Capital Stock'!S50</f>
        <v>25.944534456338246</v>
      </c>
    </row>
    <row r="19" spans="1:21">
      <c r="A19" s="105">
        <v>2001</v>
      </c>
      <c r="B19" s="170">
        <f>100*'[4]M&amp;E Stock'!B51/'[4]Capital Stock'!B51</f>
        <v>30.805507663843201</v>
      </c>
      <c r="C19" s="171">
        <f>100*'[4]M&amp;E Stock'!C51/'[4]Capital Stock'!C51</f>
        <v>32.324121986127928</v>
      </c>
      <c r="D19" s="171">
        <f>100*'[4]M&amp;E Stock'!D51/'[4]Capital Stock'!D51</f>
        <v>7.97565454660357</v>
      </c>
      <c r="E19" s="171">
        <f>100*'[4]M&amp;E Stock'!E51/'[4]Capital Stock'!E51</f>
        <v>20.676892099964466</v>
      </c>
      <c r="F19" s="171">
        <f>100*'[4]M&amp;E Stock'!F51/'[4]Capital Stock'!F51</f>
        <v>35.680217439596483</v>
      </c>
      <c r="G19" s="171">
        <f>100*'[4]M&amp;E Stock'!G51/'[4]Capital Stock'!G51</f>
        <v>29.065871285107971</v>
      </c>
      <c r="H19" s="171">
        <f>100*'[4]M&amp;E Stock'!H51/'[4]Capital Stock'!H51</f>
        <v>11.001159362076992</v>
      </c>
      <c r="I19" s="171">
        <f>100*'[4]M&amp;E Stock'!O51/'[4]Capital Stock'!O51</f>
        <v>8.1366607392712123</v>
      </c>
      <c r="J19" s="171">
        <f>100*'[4]M&amp;E Stock'!I51/'[4]Capital Stock'!I51</f>
        <v>67.291238654981413</v>
      </c>
      <c r="K19" s="171">
        <f>100*'[4]M&amp;E Stock'!J51/'[4]Capital Stock'!J51</f>
        <v>70.52792603299045</v>
      </c>
      <c r="L19" s="171">
        <f>100*'[4]M&amp;E Stock'!K51/'[4]Capital Stock'!K51</f>
        <v>24.997502675704602</v>
      </c>
      <c r="M19" s="171">
        <f>100*'[4]M&amp;E Stock'!L51/'[4]Capital Stock'!L51</f>
        <v>70.949688767060721</v>
      </c>
      <c r="N19" s="171">
        <f>100*'[4]M&amp;E Stock'!M51/'[4]Capital Stock'!M51</f>
        <v>65.696817363540646</v>
      </c>
      <c r="O19" s="171">
        <f>100*'[4]M&amp;E Stock'!N51/'[4]Capital Stock'!N51</f>
        <v>67.795162977351808</v>
      </c>
      <c r="P19" s="171">
        <f>'[4]M&amp;E Stock'!R51/'[4]Capital Stock'!R51*100</f>
        <v>18.095670940694994</v>
      </c>
      <c r="Q19" s="171">
        <f>100*'[4]M&amp;E Stock'!P51/'[4]Capital Stock'!P51</f>
        <v>43.783068002274547</v>
      </c>
      <c r="R19" s="171">
        <f>100*'[4]M&amp;E Stock'!Q51/'[4]Capital Stock'!Q51</f>
        <v>65.953100395795218</v>
      </c>
      <c r="S19" s="172">
        <f>100*'[4]M&amp;E Stock'!S51/'[4]Capital Stock'!S51</f>
        <v>25.598966296682118</v>
      </c>
    </row>
    <row r="20" spans="1:21">
      <c r="A20" s="105">
        <v>2002</v>
      </c>
      <c r="B20" s="170">
        <f>100*'[4]M&amp;E Stock'!B52/'[4]Capital Stock'!B52</f>
        <v>30.717776349513567</v>
      </c>
      <c r="C20" s="171">
        <f>100*'[4]M&amp;E Stock'!C52/'[4]Capital Stock'!C52</f>
        <v>32.792812534239069</v>
      </c>
      <c r="D20" s="171">
        <f>100*'[4]M&amp;E Stock'!D52/'[4]Capital Stock'!D52</f>
        <v>10.158587659162752</v>
      </c>
      <c r="E20" s="171">
        <f>100*'[4]M&amp;E Stock'!E52/'[4]Capital Stock'!E52</f>
        <v>20.039035131618455</v>
      </c>
      <c r="F20" s="171">
        <f>100*'[4]M&amp;E Stock'!F52/'[4]Capital Stock'!F52</f>
        <v>37.269420293594081</v>
      </c>
      <c r="G20" s="171">
        <f>100*'[4]M&amp;E Stock'!G52/'[4]Capital Stock'!G52</f>
        <v>28.647471068099428</v>
      </c>
      <c r="H20" s="171">
        <f>100*'[4]M&amp;E Stock'!H52/'[4]Capital Stock'!H52</f>
        <v>9.9767206759351144</v>
      </c>
      <c r="I20" s="171">
        <f>100*'[4]M&amp;E Stock'!O52/'[4]Capital Stock'!O52</f>
        <v>8.1712546342758099</v>
      </c>
      <c r="J20" s="171">
        <f>100*'[4]M&amp;E Stock'!I52/'[4]Capital Stock'!I52</f>
        <v>66.678937107175486</v>
      </c>
      <c r="K20" s="171">
        <f>100*'[4]M&amp;E Stock'!J52/'[4]Capital Stock'!J52</f>
        <v>69.729550855870755</v>
      </c>
      <c r="L20" s="171">
        <f>100*'[4]M&amp;E Stock'!K52/'[4]Capital Stock'!K52</f>
        <v>31.228861330326946</v>
      </c>
      <c r="M20" s="171">
        <f>100*'[4]M&amp;E Stock'!L52/'[4]Capital Stock'!L52</f>
        <v>70.377166732539109</v>
      </c>
      <c r="N20" s="171">
        <f>100*'[4]M&amp;E Stock'!M52/'[4]Capital Stock'!M52</f>
        <v>64.230028838423706</v>
      </c>
      <c r="O20" s="171">
        <f>100*'[4]M&amp;E Stock'!N52/'[4]Capital Stock'!N52</f>
        <v>67.701609432825535</v>
      </c>
      <c r="P20" s="171">
        <f>'[4]M&amp;E Stock'!R52/'[4]Capital Stock'!R52*100</f>
        <v>18.71998699172341</v>
      </c>
      <c r="Q20" s="171">
        <f>100*'[4]M&amp;E Stock'!P52/'[4]Capital Stock'!P52</f>
        <v>42.927066850166632</v>
      </c>
      <c r="R20" s="171">
        <f>100*'[4]M&amp;E Stock'!Q52/'[4]Capital Stock'!Q52</f>
        <v>65.102478899199426</v>
      </c>
      <c r="S20" s="172">
        <f>100*'[4]M&amp;E Stock'!S52/'[4]Capital Stock'!S52</f>
        <v>25.480762825892914</v>
      </c>
    </row>
    <row r="21" spans="1:21">
      <c r="A21" s="105">
        <v>2003</v>
      </c>
      <c r="B21" s="170">
        <f>100*'[4]M&amp;E Stock'!B53/'[4]Capital Stock'!B53</f>
        <v>29.155676619253601</v>
      </c>
      <c r="C21" s="171">
        <f>100*'[4]M&amp;E Stock'!C53/'[4]Capital Stock'!C53</f>
        <v>30.8921291365189</v>
      </c>
      <c r="D21" s="171">
        <f>100*'[4]M&amp;E Stock'!D53/'[4]Capital Stock'!D53</f>
        <v>10.01991383560452</v>
      </c>
      <c r="E21" s="171">
        <f>100*'[4]M&amp;E Stock'!E53/'[4]Capital Stock'!E53</f>
        <v>18.389985275524591</v>
      </c>
      <c r="F21" s="171">
        <f>100*'[4]M&amp;E Stock'!F53/'[4]Capital Stock'!F53</f>
        <v>37.344781366176882</v>
      </c>
      <c r="G21" s="171">
        <f>100*'[4]M&amp;E Stock'!G53/'[4]Capital Stock'!G53</f>
        <v>26.360528302860942</v>
      </c>
      <c r="H21" s="171">
        <f>100*'[4]M&amp;E Stock'!H53/'[4]Capital Stock'!H53</f>
        <v>9.0810459940652812</v>
      </c>
      <c r="I21" s="171">
        <f>100*'[4]M&amp;E Stock'!O53/'[4]Capital Stock'!O53</f>
        <v>7.402704700613123</v>
      </c>
      <c r="J21" s="171">
        <f>100*'[4]M&amp;E Stock'!I53/'[4]Capital Stock'!I53</f>
        <v>64.702981784429738</v>
      </c>
      <c r="K21" s="171">
        <f>100*'[4]M&amp;E Stock'!J53/'[4]Capital Stock'!J53</f>
        <v>68.404348531559307</v>
      </c>
      <c r="L21" s="171">
        <f>100*'[4]M&amp;E Stock'!K53/'[4]Capital Stock'!K53</f>
        <v>37.023712769517623</v>
      </c>
      <c r="M21" s="171">
        <f>100*'[4]M&amp;E Stock'!L53/'[4]Capital Stock'!L53</f>
        <v>68.284082298770173</v>
      </c>
      <c r="N21" s="171">
        <f>100*'[4]M&amp;E Stock'!M53/'[4]Capital Stock'!M53</f>
        <v>60.346953152518488</v>
      </c>
      <c r="O21" s="171">
        <f>100*'[4]M&amp;E Stock'!N53/'[4]Capital Stock'!N53</f>
        <v>65.832726279366227</v>
      </c>
      <c r="P21" s="171">
        <f>'[4]M&amp;E Stock'!R53/'[4]Capital Stock'!R53*100</f>
        <v>17.535000127479915</v>
      </c>
      <c r="Q21" s="171">
        <f>100*'[4]M&amp;E Stock'!P53/'[4]Capital Stock'!P53</f>
        <v>40.597803291058668</v>
      </c>
      <c r="R21" s="171">
        <f>100*'[4]M&amp;E Stock'!Q53/'[4]Capital Stock'!Q53</f>
        <v>63.303283863594586</v>
      </c>
      <c r="S21" s="172">
        <f>100*'[4]M&amp;E Stock'!S53/'[4]Capital Stock'!S53</f>
        <v>23.709488741584551</v>
      </c>
    </row>
    <row r="22" spans="1:21">
      <c r="A22" s="105">
        <v>2004</v>
      </c>
      <c r="B22" s="170">
        <f>100*'[4]M&amp;E Stock'!B54/'[4]Capital Stock'!B54</f>
        <v>27.617012819838028</v>
      </c>
      <c r="C22" s="171">
        <f>100*'[4]M&amp;E Stock'!C54/'[4]Capital Stock'!C54</f>
        <v>29.462547298041954</v>
      </c>
      <c r="D22" s="171">
        <f>100*'[4]M&amp;E Stock'!D54/'[4]Capital Stock'!D54</f>
        <v>10.141902054175658</v>
      </c>
      <c r="E22" s="171">
        <f>100*'[4]M&amp;E Stock'!E54/'[4]Capital Stock'!E54</f>
        <v>17.834419823846716</v>
      </c>
      <c r="F22" s="171">
        <f>100*'[4]M&amp;E Stock'!F54/'[4]Capital Stock'!F54</f>
        <v>35.913149445759409</v>
      </c>
      <c r="G22" s="171">
        <f>100*'[4]M&amp;E Stock'!G54/'[4]Capital Stock'!G54</f>
        <v>24.324430101029233</v>
      </c>
      <c r="H22" s="171">
        <f>100*'[4]M&amp;E Stock'!H54/'[4]Capital Stock'!H54</f>
        <v>8.5585744220034865</v>
      </c>
      <c r="I22" s="171">
        <f>100*'[4]M&amp;E Stock'!O54/'[4]Capital Stock'!O54</f>
        <v>6.9268424399209101</v>
      </c>
      <c r="J22" s="171">
        <f>100*'[4]M&amp;E Stock'!I54/'[4]Capital Stock'!I54</f>
        <v>62.767379679144383</v>
      </c>
      <c r="K22" s="171">
        <f>100*'[4]M&amp;E Stock'!J54/'[4]Capital Stock'!J54</f>
        <v>64.732518955349619</v>
      </c>
      <c r="L22" s="171">
        <f>100*'[4]M&amp;E Stock'!K54/'[4]Capital Stock'!K54</f>
        <v>43.010540184453227</v>
      </c>
      <c r="M22" s="171">
        <f>100*'[4]M&amp;E Stock'!L54/'[4]Capital Stock'!L54</f>
        <v>65.731579560004661</v>
      </c>
      <c r="N22" s="171">
        <f>100*'[4]M&amp;E Stock'!M54/'[4]Capital Stock'!M54</f>
        <v>60.089661410200954</v>
      </c>
      <c r="O22" s="171">
        <f>100*'[4]M&amp;E Stock'!N54/'[4]Capital Stock'!N54</f>
        <v>64.417444627494049</v>
      </c>
      <c r="P22" s="171">
        <f>'[4]M&amp;E Stock'!R54/'[4]Capital Stock'!R54*100</f>
        <v>16.592396635505303</v>
      </c>
      <c r="Q22" s="171">
        <f>100*'[4]M&amp;E Stock'!P54/'[4]Capital Stock'!P54</f>
        <v>39.241388505078412</v>
      </c>
      <c r="R22" s="171">
        <f>100*'[4]M&amp;E Stock'!Q54/'[4]Capital Stock'!Q54</f>
        <v>60.155934209265212</v>
      </c>
      <c r="S22" s="172">
        <f>100*'[4]M&amp;E Stock'!S54/'[4]Capital Stock'!S54</f>
        <v>22.197106760945353</v>
      </c>
    </row>
    <row r="23" spans="1:21">
      <c r="A23" s="105">
        <v>2005</v>
      </c>
      <c r="B23" s="170">
        <f>100*'[4]M&amp;E Stock'!B55/'[4]Capital Stock'!B55</f>
        <v>26.745770375460189</v>
      </c>
      <c r="C23" s="171">
        <f>100*'[4]M&amp;E Stock'!C55/'[4]Capital Stock'!C55</f>
        <v>28.382587280892366</v>
      </c>
      <c r="D23" s="171">
        <f>100*'[4]M&amp;E Stock'!D55/'[4]Capital Stock'!D55</f>
        <v>10.14216529034319</v>
      </c>
      <c r="E23" s="171">
        <f>100*'[4]M&amp;E Stock'!E55/'[4]Capital Stock'!E55</f>
        <v>18.494983730407668</v>
      </c>
      <c r="F23" s="171">
        <f>100*'[4]M&amp;E Stock'!F55/'[4]Capital Stock'!F55</f>
        <v>37.241729762691193</v>
      </c>
      <c r="G23" s="171">
        <f>100*'[4]M&amp;E Stock'!G55/'[4]Capital Stock'!G55</f>
        <v>22.923525073128847</v>
      </c>
      <c r="H23" s="171">
        <f>100*'[4]M&amp;E Stock'!H55/'[4]Capital Stock'!H55</f>
        <v>7.9365079365079367</v>
      </c>
      <c r="I23" s="171">
        <f>100*'[4]M&amp;E Stock'!O55/'[4]Capital Stock'!O55</f>
        <v>6.5025525655446916</v>
      </c>
      <c r="J23" s="171">
        <f>100*'[4]M&amp;E Stock'!I55/'[4]Capital Stock'!I55</f>
        <v>61.907655741468488</v>
      </c>
      <c r="K23" s="171">
        <f>100*'[4]M&amp;E Stock'!J55/'[4]Capital Stock'!J55</f>
        <v>62.951507208387945</v>
      </c>
      <c r="L23" s="171">
        <f>100*'[4]M&amp;E Stock'!K55/'[4]Capital Stock'!K55</f>
        <v>51.317392263497638</v>
      </c>
      <c r="M23" s="171">
        <f>100*'[4]M&amp;E Stock'!L55/'[4]Capital Stock'!L55</f>
        <v>64.087044242686261</v>
      </c>
      <c r="N23" s="171">
        <f>100*'[4]M&amp;E Stock'!M55/'[4]Capital Stock'!M55</f>
        <v>59.144997081901309</v>
      </c>
      <c r="O23" s="171">
        <f>100*'[4]M&amp;E Stock'!N55/'[4]Capital Stock'!N55</f>
        <v>63.700223297357653</v>
      </c>
      <c r="P23" s="171">
        <f>'[4]M&amp;E Stock'!R55/'[4]Capital Stock'!R55*100</f>
        <v>15.896535366804462</v>
      </c>
      <c r="Q23" s="171">
        <f>100*'[4]M&amp;E Stock'!P55/'[4]Capital Stock'!P55</f>
        <v>38.426268019630385</v>
      </c>
      <c r="R23" s="171">
        <f>100*'[4]M&amp;E Stock'!Q55/'[4]Capital Stock'!Q55</f>
        <v>58.564285289090343</v>
      </c>
      <c r="S23" s="172">
        <f>100*'[4]M&amp;E Stock'!S55/'[4]Capital Stock'!S55</f>
        <v>21.046075413848122</v>
      </c>
    </row>
    <row r="24" spans="1:21">
      <c r="A24" s="105">
        <v>2006</v>
      </c>
      <c r="B24" s="170">
        <f>100*'[4]M&amp;E Stock'!B56/'[4]Capital Stock'!B56</f>
        <v>25.73467616887822</v>
      </c>
      <c r="C24" s="171">
        <f>100*'[4]M&amp;E Stock'!C56/'[4]Capital Stock'!C56</f>
        <v>27.836714214034838</v>
      </c>
      <c r="D24" s="171">
        <f>100*'[4]M&amp;E Stock'!D56/'[4]Capital Stock'!D56</f>
        <v>9.7195282989294824</v>
      </c>
      <c r="E24" s="171">
        <f>100*'[4]M&amp;E Stock'!E56/'[4]Capital Stock'!E56</f>
        <v>19.51485341069316</v>
      </c>
      <c r="F24" s="171">
        <f>100*'[4]M&amp;E Stock'!F56/'[4]Capital Stock'!F56</f>
        <v>40.70475544356141</v>
      </c>
      <c r="G24" s="171">
        <f>100*'[4]M&amp;E Stock'!G56/'[4]Capital Stock'!G56</f>
        <v>21.732861792479898</v>
      </c>
      <c r="H24" s="171">
        <f>100*'[4]M&amp;E Stock'!H56/'[4]Capital Stock'!H56</f>
        <v>7.0199715469591792</v>
      </c>
      <c r="I24" s="171">
        <f>100*'[4]M&amp;E Stock'!O56/'[4]Capital Stock'!O56</f>
        <v>6.8000568770440184</v>
      </c>
      <c r="J24" s="171">
        <f>100*'[4]M&amp;E Stock'!I56/'[4]Capital Stock'!I56</f>
        <v>60.523791377022043</v>
      </c>
      <c r="K24" s="171">
        <f>100*'[4]M&amp;E Stock'!J56/'[4]Capital Stock'!J56</f>
        <v>61.198299495411021</v>
      </c>
      <c r="L24" s="171">
        <f>100*'[4]M&amp;E Stock'!K56/'[4]Capital Stock'!K56</f>
        <v>55.077520396652588</v>
      </c>
      <c r="M24" s="171">
        <f>100*'[4]M&amp;E Stock'!L56/'[4]Capital Stock'!L56</f>
        <v>62.937840542644281</v>
      </c>
      <c r="N24" s="171">
        <f>100*'[4]M&amp;E Stock'!M56/'[4]Capital Stock'!M56</f>
        <v>57.285043321972971</v>
      </c>
      <c r="O24" s="171">
        <f>100*'[4]M&amp;E Stock'!N56/'[4]Capital Stock'!N56</f>
        <v>62.494564595491475</v>
      </c>
      <c r="P24" s="171">
        <f>'[4]M&amp;E Stock'!R56/'[4]Capital Stock'!R56*100</f>
        <v>15.006922531624836</v>
      </c>
      <c r="Q24" s="171">
        <f>100*'[4]M&amp;E Stock'!P56/'[4]Capital Stock'!P56</f>
        <v>38.025759834157206</v>
      </c>
      <c r="R24" s="171">
        <f>100*'[4]M&amp;E Stock'!Q56/'[4]Capital Stock'!Q56</f>
        <v>56.925071569659686</v>
      </c>
      <c r="S24" s="172">
        <f>100*'[4]M&amp;E Stock'!S56/'[4]Capital Stock'!S56</f>
        <v>19.834155930402442</v>
      </c>
    </row>
    <row r="25" spans="1:21">
      <c r="A25" s="105">
        <v>2007</v>
      </c>
      <c r="B25" s="170">
        <f>100*'[4]M&amp;E Stock'!B57/'[4]Capital Stock'!B57</f>
        <v>24.734224557808528</v>
      </c>
      <c r="C25" s="171">
        <f>100*'[4]M&amp;E Stock'!C57/'[4]Capital Stock'!C57</f>
        <v>25.950191713509287</v>
      </c>
      <c r="D25" s="171">
        <f>100*'[4]M&amp;E Stock'!D57/'[4]Capital Stock'!D57</f>
        <v>9.0841207675728608</v>
      </c>
      <c r="E25" s="171">
        <f>100*'[4]M&amp;E Stock'!E57/'[4]Capital Stock'!E57</f>
        <v>20.73052256615675</v>
      </c>
      <c r="F25" s="171">
        <f>100*'[4]M&amp;E Stock'!F57/'[4]Capital Stock'!F57</f>
        <v>37.877641082218318</v>
      </c>
      <c r="G25" s="171">
        <f>100*'[4]M&amp;E Stock'!G57/'[4]Capital Stock'!G57</f>
        <v>20.470268180072939</v>
      </c>
      <c r="H25" s="171">
        <f>100*'[4]M&amp;E Stock'!H57/'[4]Capital Stock'!H57</f>
        <v>6.4444428459419214</v>
      </c>
      <c r="I25" s="171">
        <f>100*'[4]M&amp;E Stock'!O57/'[4]Capital Stock'!O57</f>
        <v>8.1966268392946322</v>
      </c>
      <c r="J25" s="171">
        <f>100*'[4]M&amp;E Stock'!I57/'[4]Capital Stock'!I57</f>
        <v>58.461925973061824</v>
      </c>
      <c r="K25" s="171">
        <f>100*'[4]M&amp;E Stock'!J57/'[4]Capital Stock'!J57</f>
        <v>59.31774008671529</v>
      </c>
      <c r="L25" s="171">
        <f>100*'[4]M&amp;E Stock'!K57/'[4]Capital Stock'!K57</f>
        <v>56.601059740603276</v>
      </c>
      <c r="M25" s="171">
        <f>100*'[4]M&amp;E Stock'!L57/'[4]Capital Stock'!L57</f>
        <v>61.393294006486371</v>
      </c>
      <c r="N25" s="171">
        <f>100*'[4]M&amp;E Stock'!M57/'[4]Capital Stock'!M57</f>
        <v>55.274407656761113</v>
      </c>
      <c r="O25" s="171">
        <f>100*'[4]M&amp;E Stock'!N57/'[4]Capital Stock'!N57</f>
        <v>61.044846790376759</v>
      </c>
      <c r="P25" s="171">
        <f>'[4]M&amp;E Stock'!R57/'[4]Capital Stock'!R57*100</f>
        <v>14.193335801711052</v>
      </c>
      <c r="Q25" s="171">
        <f>100*'[4]M&amp;E Stock'!P57/'[4]Capital Stock'!P57</f>
        <v>36.449329335845327</v>
      </c>
      <c r="R25" s="171">
        <f>100*'[4]M&amp;E Stock'!Q57/'[4]Capital Stock'!Q57</f>
        <v>55.002716793375512</v>
      </c>
      <c r="S25" s="172">
        <f>100*'[4]M&amp;E Stock'!S57/'[4]Capital Stock'!S57</f>
        <v>18.735804112734634</v>
      </c>
    </row>
    <row r="26" spans="1:21">
      <c r="A26" s="105">
        <v>2008</v>
      </c>
      <c r="B26" s="170">
        <f>100*'[4]M&amp;E Stock'!B58/'[4]Capital Stock'!B58</f>
        <v>23.958042365119844</v>
      </c>
      <c r="C26" s="171">
        <f>100*'[4]M&amp;E Stock'!C58/'[4]Capital Stock'!C58</f>
        <v>25.858372997129671</v>
      </c>
      <c r="D26" s="171">
        <f>100*'[4]M&amp;E Stock'!D58/'[4]Capital Stock'!D58</f>
        <v>9.1885901030294992</v>
      </c>
      <c r="E26" s="171">
        <f>100*'[4]M&amp;E Stock'!E58/'[4]Capital Stock'!E58</f>
        <v>21.617255342275946</v>
      </c>
      <c r="F26" s="171">
        <f>100*'[4]M&amp;E Stock'!F58/'[4]Capital Stock'!F58</f>
        <v>37.256885301747857</v>
      </c>
      <c r="G26" s="171">
        <f>100*'[4]M&amp;E Stock'!G58/'[4]Capital Stock'!G58</f>
        <v>19.762989857332165</v>
      </c>
      <c r="H26" s="171">
        <f>100*'[4]M&amp;E Stock'!H58/'[4]Capital Stock'!H58</f>
        <v>6.4571378480253001</v>
      </c>
      <c r="I26" s="171">
        <f>100*'[4]M&amp;E Stock'!O58/'[4]Capital Stock'!O58</f>
        <v>7.6435709526982016</v>
      </c>
      <c r="J26" s="171">
        <f>100*'[4]M&amp;E Stock'!I58/'[4]Capital Stock'!I58</f>
        <v>56.411998188550569</v>
      </c>
      <c r="K26" s="171">
        <f>100*'[4]M&amp;E Stock'!J58/'[4]Capital Stock'!J58</f>
        <v>57.591733802721549</v>
      </c>
      <c r="L26" s="171">
        <f>100*'[4]M&amp;E Stock'!K58/'[4]Capital Stock'!K58</f>
        <v>60.118323648212382</v>
      </c>
      <c r="M26" s="171">
        <f>100*'[4]M&amp;E Stock'!L58/'[4]Capital Stock'!L58</f>
        <v>59.928633426559934</v>
      </c>
      <c r="N26" s="171">
        <f>100*'[4]M&amp;E Stock'!M58/'[4]Capital Stock'!M58</f>
        <v>54.739820782895769</v>
      </c>
      <c r="O26" s="171">
        <f>100*'[4]M&amp;E Stock'!N58/'[4]Capital Stock'!N58</f>
        <v>60.288153681963713</v>
      </c>
      <c r="P26" s="171">
        <f>'[4]M&amp;E Stock'!R58/'[4]Capital Stock'!R58*100</f>
        <v>14.047020683149961</v>
      </c>
      <c r="Q26" s="171">
        <f>100*'[4]M&amp;E Stock'!P58/'[4]Capital Stock'!P58</f>
        <v>35.753184934396209</v>
      </c>
      <c r="R26" s="171">
        <f>100*'[4]M&amp;E Stock'!Q58/'[4]Capital Stock'!Q58</f>
        <v>53.234376203180695</v>
      </c>
      <c r="S26" s="172">
        <f>100*'[4]M&amp;E Stock'!S58/'[4]Capital Stock'!S58</f>
        <v>18.429388981198333</v>
      </c>
    </row>
    <row r="27" spans="1:21">
      <c r="A27" s="105">
        <v>2009</v>
      </c>
      <c r="B27" s="170">
        <f>100*'[4]M&amp;E Stock'!B59/'[4]Capital Stock'!B59</f>
        <v>24.257462936866983</v>
      </c>
      <c r="C27" s="171">
        <f>100*'[4]M&amp;E Stock'!C59/'[4]Capital Stock'!C59</f>
        <v>27.101795484318409</v>
      </c>
      <c r="D27" s="171">
        <f>100*'[4]M&amp;E Stock'!D59/'[4]Capital Stock'!D59</f>
        <v>9.2542031058351029</v>
      </c>
      <c r="E27" s="171">
        <f>100*'[4]M&amp;E Stock'!E59/'[4]Capital Stock'!E59</f>
        <v>21.938254675126352</v>
      </c>
      <c r="F27" s="171">
        <f>100*'[4]M&amp;E Stock'!F59/'[4]Capital Stock'!F59</f>
        <v>35.682218170704722</v>
      </c>
      <c r="G27" s="171">
        <f>100*'[4]M&amp;E Stock'!G59/'[4]Capital Stock'!G59</f>
        <v>19.945288065305835</v>
      </c>
      <c r="H27" s="171">
        <f>100*'[4]M&amp;E Stock'!H59/'[4]Capital Stock'!H59</f>
        <v>6.997772074055737</v>
      </c>
      <c r="I27" s="171">
        <f>100*'[4]M&amp;E Stock'!O59/'[4]Capital Stock'!O59</f>
        <v>6.9749111765918492</v>
      </c>
      <c r="J27" s="171">
        <f>100*'[4]M&amp;E Stock'!I59/'[4]Capital Stock'!I59</f>
        <v>58.95482160287883</v>
      </c>
      <c r="K27" s="171">
        <f>100*'[4]M&amp;E Stock'!J59/'[4]Capital Stock'!J59</f>
        <v>59.59512987605644</v>
      </c>
      <c r="L27" s="171">
        <f>100*'[4]M&amp;E Stock'!K59/'[4]Capital Stock'!K59</f>
        <v>60.531676058222693</v>
      </c>
      <c r="M27" s="171">
        <f>100*'[4]M&amp;E Stock'!L59/'[4]Capital Stock'!L59</f>
        <v>60.790104758298618</v>
      </c>
      <c r="N27" s="171">
        <f>100*'[4]M&amp;E Stock'!M59/'[4]Capital Stock'!M59</f>
        <v>56.353340120999981</v>
      </c>
      <c r="O27" s="171">
        <f>100*'[4]M&amp;E Stock'!N59/'[4]Capital Stock'!N59</f>
        <v>62.09840338872597</v>
      </c>
      <c r="P27" s="171">
        <f>'[4]M&amp;E Stock'!R59/'[4]Capital Stock'!R59*100</f>
        <v>14.197185744536178</v>
      </c>
      <c r="Q27" s="171">
        <f>100*'[4]M&amp;E Stock'!P59/'[4]Capital Stock'!P59</f>
        <v>35.319058611265895</v>
      </c>
      <c r="R27" s="171">
        <f>100*'[4]M&amp;E Stock'!Q59/'[4]Capital Stock'!Q59</f>
        <v>55.249095068059695</v>
      </c>
      <c r="S27" s="172">
        <f>100*'[4]M&amp;E Stock'!S59/'[4]Capital Stock'!S59</f>
        <v>18.347782439012228</v>
      </c>
    </row>
    <row r="28" spans="1:21">
      <c r="A28" s="207">
        <v>2010</v>
      </c>
      <c r="B28" s="173">
        <f>100*'[4]M&amp;E Stock'!B60/'[4]Capital Stock'!B60</f>
        <v>22.433817193355324</v>
      </c>
      <c r="C28" s="174">
        <f>100*'[4]M&amp;E Stock'!C60/'[4]Capital Stock'!C60</f>
        <v>25.071555979590993</v>
      </c>
      <c r="D28" s="174">
        <f>100*'[4]M&amp;E Stock'!D60/'[4]Capital Stock'!D60</f>
        <v>8.2936765304296376</v>
      </c>
      <c r="E28" s="174">
        <f>100*'[4]M&amp;E Stock'!E60/'[4]Capital Stock'!E60</f>
        <v>21.389654940472187</v>
      </c>
      <c r="F28" s="174">
        <f>100*'[4]M&amp;E Stock'!F60/'[4]Capital Stock'!F60</f>
        <v>29.849041771129901</v>
      </c>
      <c r="G28" s="174">
        <f>100*'[4]M&amp;E Stock'!G60/'[4]Capital Stock'!G60</f>
        <v>17.993947074236196</v>
      </c>
      <c r="H28" s="174">
        <f>100*'[4]M&amp;E Stock'!H60/'[4]Capital Stock'!H60</f>
        <v>6.619985265133149</v>
      </c>
      <c r="I28" s="174">
        <f>100*'[4]M&amp;E Stock'!O60/'[4]Capital Stock'!O60</f>
        <v>6.0929371821586251</v>
      </c>
      <c r="J28" s="174">
        <f>100*'[4]M&amp;E Stock'!I60/'[4]Capital Stock'!I60</f>
        <v>57.766593897378641</v>
      </c>
      <c r="K28" s="174">
        <f>100*'[4]M&amp;E Stock'!J60/'[4]Capital Stock'!J60</f>
        <v>58.612432783907359</v>
      </c>
      <c r="L28" s="174">
        <f>100*'[4]M&amp;E Stock'!K60/'[4]Capital Stock'!K60</f>
        <v>54.894690113628734</v>
      </c>
      <c r="M28" s="174">
        <f>100*'[4]M&amp;E Stock'!L60/'[4]Capital Stock'!L60</f>
        <v>58.940577619293911</v>
      </c>
      <c r="N28" s="174">
        <f>100*'[4]M&amp;E Stock'!M60/'[4]Capital Stock'!M60</f>
        <v>53.95208647300317</v>
      </c>
      <c r="O28" s="174">
        <f>100*'[4]M&amp;E Stock'!N60/'[4]Capital Stock'!N60</f>
        <v>61.203741358275721</v>
      </c>
      <c r="P28" s="174">
        <f>'[4]M&amp;E Stock'!R60/'[4]Capital Stock'!R60*100</f>
        <v>12.791814037569758</v>
      </c>
      <c r="Q28" s="174">
        <f>100*'[4]M&amp;E Stock'!P60/'[4]Capital Stock'!P60</f>
        <v>32.310575907513488</v>
      </c>
      <c r="R28" s="174">
        <f>100*'[4]M&amp;E Stock'!Q60/'[4]Capital Stock'!Q60</f>
        <v>53.864853068733673</v>
      </c>
      <c r="S28" s="175">
        <f>100*'[4]M&amp;E Stock'!S60/'[4]Capital Stock'!S60</f>
        <v>16.507730492778027</v>
      </c>
    </row>
    <row r="29" spans="1:21">
      <c r="A29" s="17"/>
      <c r="B29" s="30"/>
      <c r="C29" s="236"/>
      <c r="D29" s="236"/>
      <c r="E29" s="236"/>
      <c r="F29" s="236"/>
      <c r="G29" s="236"/>
      <c r="H29" s="236"/>
      <c r="I29" s="236"/>
      <c r="J29" s="236"/>
      <c r="K29" s="236"/>
      <c r="L29" s="236"/>
      <c r="M29" s="236"/>
      <c r="N29" s="236"/>
      <c r="O29" s="236"/>
      <c r="P29" s="30"/>
      <c r="Q29" s="30"/>
      <c r="R29" s="30"/>
      <c r="S29" s="30"/>
    </row>
    <row r="30" spans="1:21" ht="15.75">
      <c r="A30" s="542" t="s">
        <v>87</v>
      </c>
      <c r="B30" s="234"/>
      <c r="C30" s="17"/>
      <c r="D30" s="17"/>
      <c r="E30" s="17"/>
      <c r="F30" s="17"/>
      <c r="G30" s="17"/>
      <c r="H30" s="17"/>
      <c r="I30" s="17"/>
      <c r="J30" s="17"/>
      <c r="K30" s="17"/>
      <c r="L30" s="17"/>
      <c r="M30" s="17"/>
      <c r="N30" s="17"/>
      <c r="O30" s="17"/>
      <c r="P30" s="17"/>
      <c r="Q30" s="17"/>
      <c r="R30" s="17"/>
      <c r="S30" s="17"/>
      <c r="U30" s="190" t="str">
        <f>CONCATENATE($M$3," (",ROUND($M$28,1)," per cent),")</f>
        <v>Non-Metallic Mineral Products (58.9 per cent),</v>
      </c>
    </row>
    <row r="31" spans="1:21">
      <c r="A31" s="1092" t="s">
        <v>265</v>
      </c>
      <c r="B31" s="238">
        <f t="shared" ref="B31:K38" si="0">IF(ISERROR((POWER(VLOOKUP(VALUE(RIGHT($A31,4)),$A$5:$S$28,COLUMN(B$29),0)/VLOOKUP(VALUE(LEFT($A31,4)),$A$5:$S$28,COLUMN(B$29),0),1/(VALUE(RIGHT($A31,4))-VALUE(LEFT($A31,4))))-1)*100)=FALSE,(POWER(VLOOKUP(VALUE(RIGHT($A31,4)),$A$5:$S$28,COLUMN(B$29),0)/VLOOKUP(VALUE(LEFT($A31,4)),$A$5:$S$28,COLUMN(B$29),0),1/(VALUE(RIGHT($A31,4))-VALUE(LEFT($A31,4))))-1)*100,"n.a.")</f>
        <v>-0.74324061269781527</v>
      </c>
      <c r="C31" s="239">
        <f t="shared" si="0"/>
        <v>0.38906992283938013</v>
      </c>
      <c r="D31" s="239">
        <f t="shared" si="0"/>
        <v>0.15142367113376576</v>
      </c>
      <c r="E31" s="239">
        <f t="shared" si="0"/>
        <v>0.15923469065166618</v>
      </c>
      <c r="F31" s="239">
        <f t="shared" si="0"/>
        <v>5.781411242754686</v>
      </c>
      <c r="G31" s="239">
        <f t="shared" si="0"/>
        <v>-1.9809442095746754</v>
      </c>
      <c r="H31" s="239">
        <f t="shared" si="0"/>
        <v>-0.26719793310990836</v>
      </c>
      <c r="I31" s="239">
        <f t="shared" si="0"/>
        <v>0.71191200934823673</v>
      </c>
      <c r="J31" s="239">
        <f t="shared" si="0"/>
        <v>-0.464872983772191</v>
      </c>
      <c r="K31" s="239">
        <f t="shared" si="0"/>
        <v>-1.0181541154090867</v>
      </c>
      <c r="L31" s="239">
        <f t="shared" ref="L31:S38" si="1">IF(ISERROR((POWER(VLOOKUP(VALUE(RIGHT($A31,4)),$A$5:$S$28,COLUMN(L$29),0)/VLOOKUP(VALUE(LEFT($A31,4)),$A$5:$S$28,COLUMN(L$29),0),1/(VALUE(RIGHT($A31,4))-VALUE(LEFT($A31,4))))-1)*100)=FALSE,(POWER(VLOOKUP(VALUE(RIGHT($A31,4)),$A$5:$S$28,COLUMN(L$29),0)/VLOOKUP(VALUE(LEFT($A31,4)),$A$5:$S$28,COLUMN(L$29),0),1/(VALUE(RIGHT($A31,4))-VALUE(LEFT($A31,4))))-1)*100,"n.a.")</f>
        <v>5.3037489758531287</v>
      </c>
      <c r="M31" s="239">
        <f t="shared" si="1"/>
        <v>-4.6635171717879231E-2</v>
      </c>
      <c r="N31" s="239">
        <f t="shared" si="1"/>
        <v>-0.59176322249530067</v>
      </c>
      <c r="O31" s="239">
        <f t="shared" si="1"/>
        <v>-5.5311494874588085E-2</v>
      </c>
      <c r="P31" s="239">
        <f t="shared" si="1"/>
        <v>-1.8999850211132263</v>
      </c>
      <c r="Q31" s="239">
        <f t="shared" si="1"/>
        <v>-0.47211597217302614</v>
      </c>
      <c r="R31" s="239">
        <f t="shared" si="1"/>
        <v>-0.89819935509529714</v>
      </c>
      <c r="S31" s="240">
        <f t="shared" si="1"/>
        <v>-2.0163624803922975</v>
      </c>
      <c r="U31" s="190" t="str">
        <f>CONCATENATE($K$3," (",ROUND($K$28,1)," per cent),")</f>
        <v>Paper Products (58.6 per cent),</v>
      </c>
    </row>
    <row r="32" spans="1:21">
      <c r="A32" s="1093" t="s">
        <v>264</v>
      </c>
      <c r="B32" s="194">
        <f t="shared" si="0"/>
        <v>0.16744420050804898</v>
      </c>
      <c r="C32" s="116">
        <f t="shared" si="0"/>
        <v>-3.800754852559074</v>
      </c>
      <c r="D32" s="116">
        <f t="shared" si="0"/>
        <v>-5.8710334863475433</v>
      </c>
      <c r="E32" s="116">
        <f t="shared" si="0"/>
        <v>-2.6340966162584634</v>
      </c>
      <c r="F32" s="116">
        <f t="shared" si="0"/>
        <v>-16.491100320498585</v>
      </c>
      <c r="G32" s="116">
        <f t="shared" si="0"/>
        <v>-0.54763493644823802</v>
      </c>
      <c r="H32" s="116">
        <f t="shared" si="0"/>
        <v>2.0952508591879804</v>
      </c>
      <c r="I32" s="116">
        <f t="shared" si="0"/>
        <v>12.980170069102947</v>
      </c>
      <c r="J32" s="116">
        <f t="shared" si="0"/>
        <v>-5.6502311373107794E-3</v>
      </c>
      <c r="K32" s="116">
        <f t="shared" si="0"/>
        <v>0.22473236111593131</v>
      </c>
      <c r="L32" s="116">
        <f t="shared" si="1"/>
        <v>4.5852079167170157</v>
      </c>
      <c r="M32" s="116">
        <f t="shared" si="1"/>
        <v>1.2525314108913221E-2</v>
      </c>
      <c r="N32" s="116">
        <f t="shared" si="1"/>
        <v>-0.91639463002517463</v>
      </c>
      <c r="O32" s="116">
        <f t="shared" si="1"/>
        <v>-2.3348859869031457</v>
      </c>
      <c r="P32" s="116">
        <f t="shared" si="1"/>
        <v>-0.32987540980157215</v>
      </c>
      <c r="Q32" s="116">
        <f t="shared" si="1"/>
        <v>-1.6370748478451658</v>
      </c>
      <c r="R32" s="116">
        <f t="shared" si="1"/>
        <v>0.87579845759802044</v>
      </c>
      <c r="S32" s="195">
        <f t="shared" si="1"/>
        <v>1.251475089525611</v>
      </c>
      <c r="U32" s="190" t="str">
        <f>CONCATENATE($J$3," (",ROUND($J$28,1)," per cent),")</f>
        <v>Wood Products (57.8 per cent),</v>
      </c>
    </row>
    <row r="33" spans="1:21">
      <c r="A33" s="1093" t="s">
        <v>263</v>
      </c>
      <c r="B33" s="194">
        <f t="shared" si="0"/>
        <v>-0.82953949440049968</v>
      </c>
      <c r="C33" s="116">
        <f t="shared" si="0"/>
        <v>0.79749557456429976</v>
      </c>
      <c r="D33" s="116">
        <f t="shared" si="0"/>
        <v>0.74471081431430886</v>
      </c>
      <c r="E33" s="116">
        <f t="shared" si="0"/>
        <v>0.4294100954246316</v>
      </c>
      <c r="F33" s="116">
        <f t="shared" si="0"/>
        <v>8.1902389688545352</v>
      </c>
      <c r="G33" s="116">
        <f t="shared" si="0"/>
        <v>-2.1163677966789751</v>
      </c>
      <c r="H33" s="116">
        <f t="shared" si="0"/>
        <v>-0.4893218632204599</v>
      </c>
      <c r="I33" s="116">
        <f t="shared" si="0"/>
        <v>-0.38461365142347104</v>
      </c>
      <c r="J33" s="116">
        <f t="shared" si="0"/>
        <v>-0.50849833947763656</v>
      </c>
      <c r="K33" s="116">
        <f t="shared" si="0"/>
        <v>-1.1357173775817686</v>
      </c>
      <c r="L33" s="116">
        <f t="shared" si="1"/>
        <v>5.3724383932853836</v>
      </c>
      <c r="M33" s="116">
        <f t="shared" si="1"/>
        <v>-5.2267678226725067E-2</v>
      </c>
      <c r="N33" s="116">
        <f t="shared" si="1"/>
        <v>-0.56079052899179471</v>
      </c>
      <c r="O33" s="116">
        <f t="shared" si="1"/>
        <v>0.16454648225778801</v>
      </c>
      <c r="P33" s="116">
        <f t="shared" si="1"/>
        <v>-2.0482231111958904</v>
      </c>
      <c r="Q33" s="116">
        <f t="shared" si="1"/>
        <v>-0.36045048379118594</v>
      </c>
      <c r="R33" s="116">
        <f t="shared" si="1"/>
        <v>-1.0655157470002674</v>
      </c>
      <c r="S33" s="195">
        <f t="shared" si="1"/>
        <v>-2.32203014305018</v>
      </c>
      <c r="U33" s="190" t="str">
        <f>CONCATENATE($L$3," (",ROUND($L$28,1)," per cent),")</f>
        <v>Petroleum and Coal Products (54.9 per cent),</v>
      </c>
    </row>
    <row r="34" spans="1:21">
      <c r="A34" s="1093" t="s">
        <v>262</v>
      </c>
      <c r="B34" s="194">
        <f t="shared" si="0"/>
        <v>1.2165405413647745</v>
      </c>
      <c r="C34" s="116">
        <f t="shared" si="0"/>
        <v>4.0716360421303666</v>
      </c>
      <c r="D34" s="116">
        <f t="shared" si="0"/>
        <v>-0.8601552506806831</v>
      </c>
      <c r="E34" s="116">
        <f t="shared" si="0"/>
        <v>0.90530417053202861</v>
      </c>
      <c r="F34" s="116">
        <f t="shared" si="0"/>
        <v>16.817647725392003</v>
      </c>
      <c r="G34" s="116">
        <f t="shared" si="0"/>
        <v>0.28950047944829027</v>
      </c>
      <c r="H34" s="116">
        <f t="shared" si="0"/>
        <v>4.3876085856033864</v>
      </c>
      <c r="I34" s="116">
        <f t="shared" si="0"/>
        <v>2.3272890587527684</v>
      </c>
      <c r="J34" s="116">
        <f t="shared" si="0"/>
        <v>0.50170657936681184</v>
      </c>
      <c r="K34" s="116">
        <f t="shared" si="0"/>
        <v>-0.47212135756542484</v>
      </c>
      <c r="L34" s="116">
        <f t="shared" si="1"/>
        <v>2.3826619126016579</v>
      </c>
      <c r="M34" s="116">
        <f t="shared" si="1"/>
        <v>1.5784736268822597</v>
      </c>
      <c r="N34" s="116">
        <f t="shared" si="1"/>
        <v>0.78253093575499921</v>
      </c>
      <c r="O34" s="116">
        <f t="shared" si="1"/>
        <v>1.3552196103219893</v>
      </c>
      <c r="P34" s="116">
        <f t="shared" si="1"/>
        <v>-0.86474469442724411</v>
      </c>
      <c r="Q34" s="116">
        <f t="shared" si="1"/>
        <v>2.1433206827760953</v>
      </c>
      <c r="R34" s="116">
        <f t="shared" si="1"/>
        <v>-0.15717228434949382</v>
      </c>
      <c r="S34" s="195">
        <f t="shared" si="1"/>
        <v>-0.37425026761519486</v>
      </c>
    </row>
    <row r="35" spans="1:21">
      <c r="A35" s="1093" t="s">
        <v>261</v>
      </c>
      <c r="B35" s="194">
        <f t="shared" si="0"/>
        <v>0.75859841857985888</v>
      </c>
      <c r="C35" s="116">
        <f t="shared" si="0"/>
        <v>6.3257885023632054</v>
      </c>
      <c r="D35" s="116">
        <f t="shared" si="0"/>
        <v>-6.2590014902557893</v>
      </c>
      <c r="E35" s="116">
        <f t="shared" si="0"/>
        <v>0.94297532107123772</v>
      </c>
      <c r="F35" s="116">
        <f t="shared" si="0"/>
        <v>15.584052352421196</v>
      </c>
      <c r="G35" s="116">
        <f t="shared" si="0"/>
        <v>0.78619282699072812</v>
      </c>
      <c r="H35" s="116">
        <f t="shared" si="0"/>
        <v>7.6098671338748591</v>
      </c>
      <c r="I35" s="116">
        <f t="shared" si="0"/>
        <v>6.1753230558363459</v>
      </c>
      <c r="J35" s="116">
        <f t="shared" si="0"/>
        <v>1.0443354492361667</v>
      </c>
      <c r="K35" s="116">
        <f t="shared" si="0"/>
        <v>-0.54943237973749115</v>
      </c>
      <c r="L35" s="116">
        <f t="shared" si="1"/>
        <v>0.46616443329252633</v>
      </c>
      <c r="M35" s="116">
        <f t="shared" si="1"/>
        <v>1.5429489649096073</v>
      </c>
      <c r="N35" s="116">
        <f t="shared" si="1"/>
        <v>7.5179672662994967E-2</v>
      </c>
      <c r="O35" s="116">
        <f t="shared" si="1"/>
        <v>1.9593231284142476</v>
      </c>
      <c r="P35" s="116">
        <f t="shared" si="1"/>
        <v>-0.1717187512145002</v>
      </c>
      <c r="Q35" s="116">
        <f t="shared" si="1"/>
        <v>1.4128753967214802</v>
      </c>
      <c r="R35" s="116">
        <f t="shared" si="1"/>
        <v>3.3375899770349271E-2</v>
      </c>
      <c r="S35" s="195">
        <f t="shared" si="1"/>
        <v>-3.9929486320744445E-2</v>
      </c>
    </row>
    <row r="36" spans="1:21">
      <c r="A36" s="1093" t="s">
        <v>260</v>
      </c>
      <c r="B36" s="194">
        <f t="shared" si="0"/>
        <v>-1.614196671511714</v>
      </c>
      <c r="C36" s="116">
        <f t="shared" si="0"/>
        <v>-1.857909050316886</v>
      </c>
      <c r="D36" s="116">
        <f t="shared" si="0"/>
        <v>4.4404162974587269</v>
      </c>
      <c r="E36" s="116">
        <f t="shared" si="0"/>
        <v>0.173608135216341</v>
      </c>
      <c r="F36" s="116">
        <f t="shared" si="0"/>
        <v>4.6726361173721864</v>
      </c>
      <c r="G36" s="116">
        <f t="shared" si="0"/>
        <v>-3.5361492274413431</v>
      </c>
      <c r="H36" s="116">
        <f t="shared" si="0"/>
        <v>-4.307372125205255</v>
      </c>
      <c r="I36" s="116">
        <f t="shared" si="0"/>
        <v>-3.510992332782148</v>
      </c>
      <c r="J36" s="116">
        <f t="shared" si="0"/>
        <v>-1.2759432883926225</v>
      </c>
      <c r="K36" s="116">
        <f t="shared" si="0"/>
        <v>-1.4275624910879081</v>
      </c>
      <c r="L36" s="116">
        <f t="shared" si="1"/>
        <v>7.9147065172455955</v>
      </c>
      <c r="M36" s="116">
        <f t="shared" si="1"/>
        <v>-0.84045356372417501</v>
      </c>
      <c r="N36" s="116">
        <f t="shared" si="1"/>
        <v>-0.87725844229218364</v>
      </c>
      <c r="O36" s="116">
        <f t="shared" si="1"/>
        <v>-0.72095939406250364</v>
      </c>
      <c r="P36" s="116">
        <f t="shared" si="1"/>
        <v>-2.9732060847782682</v>
      </c>
      <c r="Q36" s="116">
        <f t="shared" si="1"/>
        <v>-1.2354510362915683</v>
      </c>
      <c r="R36" s="116">
        <f t="shared" si="1"/>
        <v>-1.6104263981424172</v>
      </c>
      <c r="S36" s="195">
        <f t="shared" si="1"/>
        <v>-3.4434677469989294</v>
      </c>
      <c r="U36" s="237" t="str">
        <f>CONCATENATE(U29,U30,U31,U32,U33)</f>
        <v>Non-Metallic Mineral Products (58.9 per cent),Paper Products (58.6 per cent),Wood Products (57.8 per cent),Petroleum and Coal Products (54.9 per cent),</v>
      </c>
    </row>
    <row r="37" spans="1:21">
      <c r="A37" s="1093" t="s">
        <v>259</v>
      </c>
      <c r="B37" s="194">
        <f t="shared" si="0"/>
        <v>2.0229531237760723</v>
      </c>
      <c r="C37" s="116">
        <f t="shared" si="0"/>
        <v>0.24125123929852332</v>
      </c>
      <c r="D37" s="116">
        <f t="shared" si="0"/>
        <v>9.3467521860261407</v>
      </c>
      <c r="E37" s="116">
        <f t="shared" si="0"/>
        <v>0.83941348240672564</v>
      </c>
      <c r="F37" s="116">
        <f t="shared" si="0"/>
        <v>19.008204327993749</v>
      </c>
      <c r="G37" s="116">
        <f t="shared" si="0"/>
        <v>-0.57382839653893347</v>
      </c>
      <c r="H37" s="116">
        <f t="shared" si="0"/>
        <v>-1.0209134085446436</v>
      </c>
      <c r="I37" s="116">
        <f t="shared" si="0"/>
        <v>-4.0742387837388261</v>
      </c>
      <c r="J37" s="116">
        <f t="shared" si="0"/>
        <v>-0.44089147839342369</v>
      </c>
      <c r="K37" s="116">
        <f t="shared" si="0"/>
        <v>-0.33668242467145282</v>
      </c>
      <c r="L37" s="116">
        <f t="shared" si="1"/>
        <v>5.82492211106862</v>
      </c>
      <c r="M37" s="116">
        <f t="shared" si="1"/>
        <v>1.6406716934372234</v>
      </c>
      <c r="N37" s="116">
        <f t="shared" si="1"/>
        <v>2.0324474218577748</v>
      </c>
      <c r="O37" s="116">
        <f t="shared" si="1"/>
        <v>0.30663833629474002</v>
      </c>
      <c r="P37" s="116">
        <f t="shared" si="1"/>
        <v>-2.0659834595024074</v>
      </c>
      <c r="Q37" s="116">
        <f t="shared" si="1"/>
        <v>3.4342824079226508</v>
      </c>
      <c r="R37" s="116">
        <f t="shared" si="1"/>
        <v>-0.48975863808493614</v>
      </c>
      <c r="S37" s="195">
        <f t="shared" si="1"/>
        <v>-0.95662333580884829</v>
      </c>
    </row>
    <row r="38" spans="1:21">
      <c r="A38" s="1094" t="s">
        <v>121</v>
      </c>
      <c r="B38" s="196">
        <f t="shared" si="0"/>
        <v>-3.0324876178958626</v>
      </c>
      <c r="C38" s="197">
        <f t="shared" si="0"/>
        <v>-2.6852127464785158</v>
      </c>
      <c r="D38" s="197">
        <f t="shared" si="0"/>
        <v>2.5400858418111572</v>
      </c>
      <c r="E38" s="197">
        <f t="shared" si="0"/>
        <v>-9.1481475318355709E-2</v>
      </c>
      <c r="F38" s="197">
        <f t="shared" si="0"/>
        <v>-0.56582711809596287</v>
      </c>
      <c r="G38" s="197">
        <f t="shared" si="0"/>
        <v>-4.6962157436914449</v>
      </c>
      <c r="H38" s="197">
        <f t="shared" si="0"/>
        <v>-5.5911957654091964</v>
      </c>
      <c r="I38" s="197">
        <f t="shared" si="0"/>
        <v>-3.2847688187230495</v>
      </c>
      <c r="J38" s="197">
        <f t="shared" si="0"/>
        <v>-1.6079995928547808</v>
      </c>
      <c r="K38" s="197">
        <f t="shared" si="0"/>
        <v>-1.8605638560509563</v>
      </c>
      <c r="L38" s="197">
        <f t="shared" si="1"/>
        <v>8.762130081877828</v>
      </c>
      <c r="M38" s="197">
        <f t="shared" si="1"/>
        <v>-1.8158615361940522</v>
      </c>
      <c r="N38" s="197">
        <f t="shared" si="1"/>
        <v>-2.0177730657302995</v>
      </c>
      <c r="O38" s="197">
        <f t="shared" si="1"/>
        <v>-1.1290447805953674</v>
      </c>
      <c r="P38" s="197">
        <f t="shared" si="1"/>
        <v>-3.3337375948185199</v>
      </c>
      <c r="Q38" s="197">
        <f t="shared" si="1"/>
        <v>-3.0437708769510574</v>
      </c>
      <c r="R38" s="197">
        <f t="shared" si="1"/>
        <v>-2.0551516900362943</v>
      </c>
      <c r="S38" s="198">
        <f t="shared" si="1"/>
        <v>-4.4206332621742339</v>
      </c>
    </row>
    <row r="40" spans="1:21">
      <c r="A40" s="190" t="s">
        <v>939</v>
      </c>
    </row>
  </sheetData>
  <pageMargins left="0.75" right="0.75" top="1" bottom="1" header="0.5" footer="0.5"/>
  <pageSetup scale="60" orientation="landscape" r:id="rId1"/>
  <headerFooter alignWithMargins="0"/>
  <colBreaks count="1" manualBreakCount="1">
    <brk id="19" max="1048575" man="1"/>
  </colBreaks>
</worksheet>
</file>

<file path=xl/worksheets/sheet19.xml><?xml version="1.0" encoding="utf-8"?>
<worksheet xmlns="http://schemas.openxmlformats.org/spreadsheetml/2006/main" xmlns:r="http://schemas.openxmlformats.org/officeDocument/2006/relationships">
  <sheetPr>
    <tabColor rgb="FFC00000"/>
    <pageSetUpPr fitToPage="1"/>
  </sheetPr>
  <dimension ref="A1:Y41"/>
  <sheetViews>
    <sheetView view="pageBreakPreview" zoomScaleNormal="75" zoomScaleSheetLayoutView="100" workbookViewId="0">
      <pane ySplit="3" topLeftCell="A5" activePane="bottomLeft" state="frozen"/>
      <selection pane="bottomLeft"/>
    </sheetView>
  </sheetViews>
  <sheetFormatPr defaultRowHeight="12.75"/>
  <cols>
    <col min="1" max="1" width="9.140625" style="190"/>
    <col min="2" max="19" width="9.85546875" style="190" customWidth="1"/>
    <col min="20" max="20" width="8.7109375" style="190" bestFit="1" customWidth="1"/>
    <col min="21" max="16384" width="9.140625" style="190"/>
  </cols>
  <sheetData>
    <row r="1" spans="1:25" ht="15.75">
      <c r="A1" s="536" t="s">
        <v>629</v>
      </c>
      <c r="B1" s="17"/>
      <c r="C1" s="252"/>
      <c r="D1" s="252"/>
      <c r="E1" s="252"/>
      <c r="F1" s="252"/>
      <c r="G1" s="252"/>
      <c r="H1" s="252"/>
      <c r="I1" s="252"/>
      <c r="J1" s="252"/>
      <c r="K1" s="252"/>
      <c r="L1" s="252"/>
      <c r="M1" s="252"/>
      <c r="N1" s="252"/>
      <c r="O1" s="252"/>
      <c r="P1" s="252"/>
      <c r="Q1" s="252"/>
      <c r="R1" s="252"/>
      <c r="S1" s="252"/>
    </row>
    <row r="2" spans="1:25">
      <c r="A2" s="17"/>
      <c r="B2" s="17"/>
      <c r="C2" s="253"/>
      <c r="D2" s="253"/>
      <c r="E2" s="253"/>
      <c r="F2" s="253"/>
      <c r="G2" s="253"/>
      <c r="H2" s="253"/>
      <c r="I2" s="253"/>
      <c r="J2" s="253"/>
      <c r="K2" s="253"/>
      <c r="L2" s="253"/>
      <c r="M2" s="253"/>
      <c r="N2" s="253"/>
      <c r="O2" s="253"/>
      <c r="P2" s="253"/>
      <c r="Q2" s="253"/>
      <c r="R2" s="253"/>
      <c r="S2" s="253"/>
      <c r="T2" s="254"/>
    </row>
    <row r="3" spans="1:25" s="233" customFormat="1" ht="75" customHeight="1">
      <c r="A3" s="142"/>
      <c r="B3" s="255" t="s">
        <v>175</v>
      </c>
      <c r="C3" s="255" t="s">
        <v>297</v>
      </c>
      <c r="D3" s="255" t="s">
        <v>296</v>
      </c>
      <c r="E3" s="255" t="s">
        <v>220</v>
      </c>
      <c r="F3" s="255" t="s">
        <v>295</v>
      </c>
      <c r="G3" s="255" t="s">
        <v>71</v>
      </c>
      <c r="H3" s="255" t="s">
        <v>294</v>
      </c>
      <c r="I3" s="255" t="s">
        <v>293</v>
      </c>
      <c r="J3" s="255" t="s">
        <v>292</v>
      </c>
      <c r="K3" s="255" t="s">
        <v>291</v>
      </c>
      <c r="L3" s="255" t="s">
        <v>290</v>
      </c>
      <c r="M3" s="255" t="s">
        <v>289</v>
      </c>
      <c r="N3" s="255" t="s">
        <v>288</v>
      </c>
      <c r="O3" s="255" t="s">
        <v>252</v>
      </c>
      <c r="P3" s="255" t="s">
        <v>286</v>
      </c>
      <c r="Q3" s="255" t="s">
        <v>285</v>
      </c>
      <c r="R3" s="255" t="s">
        <v>287</v>
      </c>
      <c r="S3" s="255" t="s">
        <v>284</v>
      </c>
      <c r="V3" s="233" t="s">
        <v>287</v>
      </c>
      <c r="W3" s="233" t="s">
        <v>286</v>
      </c>
      <c r="X3" s="233" t="s">
        <v>285</v>
      </c>
      <c r="Y3" s="233" t="s">
        <v>284</v>
      </c>
    </row>
    <row r="4" spans="1:25" s="233" customFormat="1" ht="165.75" hidden="1">
      <c r="A4" s="235"/>
      <c r="B4" s="235"/>
      <c r="C4" s="235" t="s">
        <v>282</v>
      </c>
      <c r="D4" s="235" t="s">
        <v>281</v>
      </c>
      <c r="E4" s="235" t="s">
        <v>280</v>
      </c>
      <c r="F4" s="235" t="s">
        <v>279</v>
      </c>
      <c r="G4" s="235" t="s">
        <v>278</v>
      </c>
      <c r="H4" s="235" t="s">
        <v>277</v>
      </c>
      <c r="I4" s="235" t="s">
        <v>275</v>
      </c>
      <c r="J4" s="235" t="s">
        <v>274</v>
      </c>
      <c r="K4" s="235" t="s">
        <v>273</v>
      </c>
      <c r="L4" s="235" t="s">
        <v>272</v>
      </c>
      <c r="M4" s="235" t="s">
        <v>271</v>
      </c>
      <c r="N4" s="235" t="s">
        <v>270</v>
      </c>
      <c r="O4" s="235" t="s">
        <v>276</v>
      </c>
      <c r="P4" s="235" t="s">
        <v>268</v>
      </c>
      <c r="Q4" s="235" t="s">
        <v>267</v>
      </c>
      <c r="R4" s="235" t="s">
        <v>269</v>
      </c>
      <c r="S4" s="235" t="s">
        <v>266</v>
      </c>
      <c r="V4" s="256" t="s">
        <v>269</v>
      </c>
      <c r="W4" s="256" t="s">
        <v>268</v>
      </c>
      <c r="X4" s="256" t="s">
        <v>267</v>
      </c>
      <c r="Y4" s="256" t="s">
        <v>266</v>
      </c>
    </row>
    <row r="5" spans="1:25">
      <c r="A5" s="206">
        <v>1987</v>
      </c>
      <c r="B5" s="633">
        <f>'[4]Real M&amp;E Capital Stock'!B30/[4]Employment!B3*1000</f>
        <v>16667.063974702018</v>
      </c>
      <c r="C5" s="634">
        <f>'[4]Real M&amp;E Capital Stock'!C30/[4]Employment!C3*1000</f>
        <v>13125.703564727957</v>
      </c>
      <c r="D5" s="634">
        <f>'[4]Real M&amp;E Capital Stock'!D30/[4]Employment!D3*1000</f>
        <v>117818.18181818181</v>
      </c>
      <c r="E5" s="634">
        <f>'[4]Real M&amp;E Capital Stock'!E30/[4]Employment!E3*1000</f>
        <v>59322.961373390557</v>
      </c>
      <c r="F5" s="634">
        <f>'[4]Real M&amp;E Capital Stock'!F30/[4]Employment!F3*1000</f>
        <v>18105.57184750733</v>
      </c>
      <c r="G5" s="634">
        <f>'[4]Real M&amp;E Capital Stock'!G30/[4]Employment!G3*1000</f>
        <v>460555.18394648831</v>
      </c>
      <c r="H5" s="634">
        <f>'[4]Real M&amp;E Capital Stock'!H30/[4]Employment!H3*1000</f>
        <v>28761.363636363632</v>
      </c>
      <c r="I5" s="634">
        <f>'[4]Real M&amp;E Capital Stock'!I30/[4]Employment!I3*1000</f>
        <v>30024.086378737538</v>
      </c>
      <c r="J5" s="634">
        <f>'[4]Real M&amp;E Capital Stock'!J30/[4]Employment!J3*1000</f>
        <v>110937.55068937551</v>
      </c>
      <c r="K5" s="634">
        <f>'[4]Real M&amp;E Capital Stock'!K30/[4]Employment!K3*1000</f>
        <v>61087.136929460576</v>
      </c>
      <c r="L5" s="634">
        <f>'[4]Real M&amp;E Capital Stock'!L30/[4]Employment!L3*1000</f>
        <v>34836.065573770487</v>
      </c>
      <c r="M5" s="634">
        <f>'[4]Real M&amp;E Capital Stock'!M30/[4]Employment!M3*1000</f>
        <v>82555.829228243019</v>
      </c>
      <c r="N5" s="634">
        <f>'[4]Real M&amp;E Capital Stock'!N30/[4]Employment!N3*1000</f>
        <v>17329.426280074029</v>
      </c>
      <c r="O5" s="634">
        <f>'[4]Real M&amp;E Capital Stock'!O30/[4]Employment!O3*1000</f>
        <v>143547.16981132075</v>
      </c>
      <c r="P5" s="634">
        <f>'[4]Real M&amp;E Capital Stock'!P30/[4]Employment!P3*1000</f>
        <v>44760.059296908083</v>
      </c>
      <c r="Q5" s="634">
        <f>'[4]Real M&amp;E Capital Stock'!Q30/[4]Employment!Q3*1000</f>
        <v>60582.828282828283</v>
      </c>
      <c r="R5" s="634">
        <f>'[4]Real M&amp;E Capital Stock'!R30/[4]Employment!R3*1000</f>
        <v>268792.00432198815</v>
      </c>
      <c r="S5" s="637">
        <f>'[4]Real M&amp;E Capital Stock'!S30/[4]Employment!S3*1000</f>
        <v>93138.635649166943</v>
      </c>
      <c r="U5" s="257">
        <f>'[4]Real M&amp;E Capital Stock'!B30/[4]Employment!B3*1000</f>
        <v>16667.063974702018</v>
      </c>
    </row>
    <row r="6" spans="1:25">
      <c r="A6" s="105">
        <v>1988</v>
      </c>
      <c r="B6" s="445">
        <f>'[4]Real M&amp;E Capital Stock'!B31/[4]Employment!B4*1000</f>
        <v>17339.396991250705</v>
      </c>
      <c r="C6" s="446">
        <f>'[4]Real M&amp;E Capital Stock'!C31/[4]Employment!C4*1000</f>
        <v>11734.241908006814</v>
      </c>
      <c r="D6" s="446">
        <f>'[4]Real M&amp;E Capital Stock'!D31/[4]Employment!D4*1000</f>
        <v>116113.40206185567</v>
      </c>
      <c r="E6" s="446">
        <f>'[4]Real M&amp;E Capital Stock'!E31/[4]Employment!E4*1000</f>
        <v>56040.650406504057</v>
      </c>
      <c r="F6" s="446">
        <f>'[4]Real M&amp;E Capital Stock'!F31/[4]Employment!F4*1000</f>
        <v>14443.005181347151</v>
      </c>
      <c r="G6" s="446">
        <f>'[4]Real M&amp;E Capital Stock'!G31/[4]Employment!G4*1000</f>
        <v>412356.23159960745</v>
      </c>
      <c r="H6" s="446">
        <f>'[4]Real M&amp;E Capital Stock'!H31/[4]Employment!H4*1000</f>
        <v>36973.509933774832</v>
      </c>
      <c r="I6" s="446">
        <f>'[4]Real M&amp;E Capital Stock'!I31/[4]Employment!I4*1000</f>
        <v>34085.646312450437</v>
      </c>
      <c r="J6" s="446">
        <f>'[4]Real M&amp;E Capital Stock'!J31/[4]Employment!J4*1000</f>
        <v>118021.18003025719</v>
      </c>
      <c r="K6" s="446">
        <f>'[4]Real M&amp;E Capital Stock'!K31/[4]Employment!K4*1000</f>
        <v>64201.61290322581</v>
      </c>
      <c r="L6" s="446">
        <f>'[4]Real M&amp;E Capital Stock'!L31/[4]Employment!L4*1000</f>
        <v>37846.543001686339</v>
      </c>
      <c r="M6" s="446">
        <f>'[4]Real M&amp;E Capital Stock'!M31/[4]Employment!M4*1000</f>
        <v>73266.619013581119</v>
      </c>
      <c r="N6" s="446">
        <f>'[4]Real M&amp;E Capital Stock'!N31/[4]Employment!N4*1000</f>
        <v>17653.409090909088</v>
      </c>
      <c r="O6" s="446">
        <f>'[4]Real M&amp;E Capital Stock'!O31/[4]Employment!O4*1000</f>
        <v>147438.59649122806</v>
      </c>
      <c r="P6" s="446">
        <f>'[4]Real M&amp;E Capital Stock'!P31/[4]Employment!P4*1000</f>
        <v>43191.467852810347</v>
      </c>
      <c r="Q6" s="446">
        <f>'[4]Real M&amp;E Capital Stock'!Q31/[4]Employment!Q4*1000</f>
        <v>64950.788643533131</v>
      </c>
      <c r="R6" s="446">
        <f>'[4]Real M&amp;E Capital Stock'!R31/[4]Employment!R4*1000</f>
        <v>258375.00000000006</v>
      </c>
      <c r="S6" s="635">
        <f>'[4]Real M&amp;E Capital Stock'!S31/[4]Employment!S4*1000</f>
        <v>91894.998015085352</v>
      </c>
      <c r="U6" s="257">
        <f>'[4]Real M&amp;E Capital Stock'!B31/[4]Employment!B4*1000</f>
        <v>17339.396991250705</v>
      </c>
    </row>
    <row r="7" spans="1:25">
      <c r="A7" s="105">
        <v>1989</v>
      </c>
      <c r="B7" s="445">
        <f>'[4]Real M&amp;E Capital Stock'!B32/[4]Employment!B5*1000</f>
        <v>18142.349302103692</v>
      </c>
      <c r="C7" s="446">
        <f>'[4]Real M&amp;E Capital Stock'!C32/[4]Employment!C5*1000</f>
        <v>12602.495543672014</v>
      </c>
      <c r="D7" s="446">
        <f>'[4]Real M&amp;E Capital Stock'!D32/[4]Employment!D5*1000</f>
        <v>113328.01822323464</v>
      </c>
      <c r="E7" s="446">
        <f>'[4]Real M&amp;E Capital Stock'!E32/[4]Employment!E5*1000</f>
        <v>52694.151486097791</v>
      </c>
      <c r="F7" s="446">
        <f>'[4]Real M&amp;E Capital Stock'!F32/[4]Employment!F5*1000</f>
        <v>12614.213197969544</v>
      </c>
      <c r="G7" s="446">
        <f>'[4]Real M&amp;E Capital Stock'!G32/[4]Employment!G5*1000</f>
        <v>397207.14940421632</v>
      </c>
      <c r="H7" s="446">
        <f>'[4]Real M&amp;E Capital Stock'!H32/[4]Employment!H5*1000</f>
        <v>32657.458563535911</v>
      </c>
      <c r="I7" s="446">
        <f>'[4]Real M&amp;E Capital Stock'!I32/[4]Employment!I5*1000</f>
        <v>35422.118380062304</v>
      </c>
      <c r="J7" s="446">
        <f>'[4]Real M&amp;E Capital Stock'!J32/[4]Employment!J5*1000</f>
        <v>131606.22837370241</v>
      </c>
      <c r="K7" s="446">
        <f>'[4]Real M&amp;E Capital Stock'!K32/[4]Employment!K5*1000</f>
        <v>61359.861591695502</v>
      </c>
      <c r="L7" s="446">
        <f>'[4]Real M&amp;E Capital Stock'!L32/[4]Employment!L5*1000</f>
        <v>43310.954063604244</v>
      </c>
      <c r="M7" s="446">
        <f>'[4]Real M&amp;E Capital Stock'!M32/[4]Employment!M5*1000</f>
        <v>80902.492668621708</v>
      </c>
      <c r="N7" s="446">
        <f>'[4]Real M&amp;E Capital Stock'!N32/[4]Employment!N5*1000</f>
        <v>17827.072538860106</v>
      </c>
      <c r="O7" s="446">
        <f>'[4]Real M&amp;E Capital Stock'!O32/[4]Employment!O5*1000</f>
        <v>194785.71428571429</v>
      </c>
      <c r="P7" s="446">
        <f>'[4]Real M&amp;E Capital Stock'!P32/[4]Employment!P5*1000</f>
        <v>45269.802484219101</v>
      </c>
      <c r="Q7" s="446">
        <f>'[4]Real M&amp;E Capital Stock'!Q32/[4]Employment!Q5*1000</f>
        <v>73775.987841945287</v>
      </c>
      <c r="R7" s="446">
        <f>'[4]Real M&amp;E Capital Stock'!R32/[4]Employment!R5*1000</f>
        <v>251778.21011673161</v>
      </c>
      <c r="S7" s="635">
        <f>'[4]Real M&amp;E Capital Stock'!S32/[4]Employment!S5*1000</f>
        <v>95807.643560495271</v>
      </c>
      <c r="U7" s="257">
        <f>'[4]Real M&amp;E Capital Stock'!B32/[4]Employment!B5*1000</f>
        <v>18142.349302103692</v>
      </c>
    </row>
    <row r="8" spans="1:25">
      <c r="A8" s="105">
        <v>1990</v>
      </c>
      <c r="B8" s="445">
        <f>'[4]Real M&amp;E Capital Stock'!B33/[4]Employment!B6*1000</f>
        <v>18749.503301137058</v>
      </c>
      <c r="C8" s="446">
        <f>'[4]Real M&amp;E Capital Stock'!C33/[4]Employment!C6*1000</f>
        <v>12896.616541353384</v>
      </c>
      <c r="D8" s="446">
        <f>'[4]Real M&amp;E Capital Stock'!D33/[4]Employment!D6*1000</f>
        <v>94142.250530785575</v>
      </c>
      <c r="E8" s="446">
        <f>'[4]Real M&amp;E Capital Stock'!E33/[4]Employment!E6*1000</f>
        <v>53900.51282051282</v>
      </c>
      <c r="F8" s="446">
        <f>'[4]Real M&amp;E Capital Stock'!F33/[4]Employment!F6*1000</f>
        <v>12091.644204851753</v>
      </c>
      <c r="G8" s="446">
        <f>'[4]Real M&amp;E Capital Stock'!G33/[4]Employment!G6*1000</f>
        <v>390519.82758620696</v>
      </c>
      <c r="H8" s="446">
        <f>'[4]Real M&amp;E Capital Stock'!H33/[4]Employment!H6*1000</f>
        <v>39081.395348837214</v>
      </c>
      <c r="I8" s="446">
        <f>'[4]Real M&amp;E Capital Stock'!I33/[4]Employment!I6*1000</f>
        <v>37584.077985377749</v>
      </c>
      <c r="J8" s="446">
        <f>'[4]Real M&amp;E Capital Stock'!J33/[4]Employment!J6*1000</f>
        <v>147985.01070663813</v>
      </c>
      <c r="K8" s="446">
        <f>'[4]Real M&amp;E Capital Stock'!K33/[4]Employment!K6*1000</f>
        <v>75916.996047430832</v>
      </c>
      <c r="L8" s="446">
        <f>'[4]Real M&amp;E Capital Stock'!L33/[4]Employment!L6*1000</f>
        <v>42541.800643086819</v>
      </c>
      <c r="M8" s="446">
        <f>'[4]Real M&amp;E Capital Stock'!M33/[4]Employment!M6*1000</f>
        <v>87205.052005943522</v>
      </c>
      <c r="N8" s="446">
        <f>'[4]Real M&amp;E Capital Stock'!N33/[4]Employment!N6*1000</f>
        <v>16747.119078104995</v>
      </c>
      <c r="O8" s="446">
        <f>'[4]Real M&amp;E Capital Stock'!O33/[4]Employment!O6*1000</f>
        <v>172819.44444444444</v>
      </c>
      <c r="P8" s="446">
        <f>'[4]Real M&amp;E Capital Stock'!P33/[4]Employment!P6*1000</f>
        <v>46562.141099261695</v>
      </c>
      <c r="Q8" s="446">
        <f>'[4]Real M&amp;E Capital Stock'!Q33/[4]Employment!Q6*1000</f>
        <v>82317.95195954488</v>
      </c>
      <c r="R8" s="446">
        <f>'[4]Real M&amp;E Capital Stock'!R33/[4]Employment!R6*1000</f>
        <v>251746.24060150381</v>
      </c>
      <c r="S8" s="635">
        <f>'[4]Real M&amp;E Capital Stock'!S33/[4]Employment!S6*1000</f>
        <v>100630.11408339889</v>
      </c>
      <c r="U8" s="257">
        <f>'[4]Real M&amp;E Capital Stock'!B33/[4]Employment!B6*1000</f>
        <v>18749.503301137058</v>
      </c>
    </row>
    <row r="9" spans="1:25">
      <c r="A9" s="105">
        <v>1991</v>
      </c>
      <c r="B9" s="445">
        <f>'[4]Real M&amp;E Capital Stock'!B34/[4]Employment!B7*1000</f>
        <v>19635.851727409896</v>
      </c>
      <c r="C9" s="446">
        <f>'[4]Real M&amp;E Capital Stock'!C34/[4]Employment!C7*1000</f>
        <v>11064.833005893912</v>
      </c>
      <c r="D9" s="446">
        <f>'[4]Real M&amp;E Capital Stock'!D34/[4]Employment!D7*1000</f>
        <v>79785.009861932936</v>
      </c>
      <c r="E9" s="446">
        <f>'[4]Real M&amp;E Capital Stock'!E34/[4]Employment!E7*1000</f>
        <v>52898.59762675297</v>
      </c>
      <c r="F9" s="446">
        <f>'[4]Real M&amp;E Capital Stock'!F34/[4]Employment!F7*1000</f>
        <v>11755.102040816328</v>
      </c>
      <c r="G9" s="446">
        <f>'[4]Real M&amp;E Capital Stock'!G34/[4]Employment!G7*1000</f>
        <v>407817.48726655351</v>
      </c>
      <c r="H9" s="446">
        <f>'[4]Real M&amp;E Capital Stock'!H34/[4]Employment!H7*1000</f>
        <v>40449.197860962573</v>
      </c>
      <c r="I9" s="446">
        <f>'[4]Real M&amp;E Capital Stock'!I34/[4]Employment!I7*1000</f>
        <v>39651.012891344384</v>
      </c>
      <c r="J9" s="446">
        <f>'[4]Real M&amp;E Capital Stock'!J34/[4]Employment!J7*1000</f>
        <v>161333.59375</v>
      </c>
      <c r="K9" s="446">
        <f>'[4]Real M&amp;E Capital Stock'!K34/[4]Employment!K7*1000</f>
        <v>103871.13402061856</v>
      </c>
      <c r="L9" s="446">
        <f>'[4]Real M&amp;E Capital Stock'!L34/[4]Employment!L7*1000</f>
        <v>44673.110720562392</v>
      </c>
      <c r="M9" s="446">
        <f>'[4]Real M&amp;E Capital Stock'!M34/[4]Employment!M7*1000</f>
        <v>98778.03921568628</v>
      </c>
      <c r="N9" s="446">
        <f>'[4]Real M&amp;E Capital Stock'!N34/[4]Employment!N7*1000</f>
        <v>19159.758854559157</v>
      </c>
      <c r="O9" s="446">
        <f>'[4]Real M&amp;E Capital Stock'!O34/[4]Employment!O7*1000</f>
        <v>156925</v>
      </c>
      <c r="P9" s="446">
        <f>'[4]Real M&amp;E Capital Stock'!P34/[4]Employment!P7*1000</f>
        <v>51757.487052465665</v>
      </c>
      <c r="Q9" s="446">
        <f>'[4]Real M&amp;E Capital Stock'!Q34/[4]Employment!Q7*1000</f>
        <v>88765.217391304352</v>
      </c>
      <c r="R9" s="446">
        <f>'[4]Real M&amp;E Capital Stock'!R34/[4]Employment!R7*1000</f>
        <v>261476.70083876984</v>
      </c>
      <c r="S9" s="635">
        <f>'[4]Real M&amp;E Capital Stock'!S34/[4]Employment!S7*1000</f>
        <v>110566.89917564995</v>
      </c>
      <c r="U9" s="257">
        <f>'[4]Real M&amp;E Capital Stock'!B34/[4]Employment!B7*1000</f>
        <v>19635.851727409896</v>
      </c>
    </row>
    <row r="10" spans="1:25">
      <c r="A10" s="105">
        <v>1992</v>
      </c>
      <c r="B10" s="445">
        <f>'[4]Real M&amp;E Capital Stock'!B35/[4]Employment!B8*1000</f>
        <v>20121.161897430662</v>
      </c>
      <c r="C10" s="446">
        <f>'[4]Real M&amp;E Capital Stock'!C35/[4]Employment!C8*1000</f>
        <v>11439.688715953307</v>
      </c>
      <c r="D10" s="446">
        <f>'[4]Real M&amp;E Capital Stock'!D35/[4]Employment!D8*1000</f>
        <v>71514.851485148509</v>
      </c>
      <c r="E10" s="446">
        <f>'[4]Real M&amp;E Capital Stock'!E35/[4]Employment!E8*1000</f>
        <v>57146.871008939983</v>
      </c>
      <c r="F10" s="446">
        <f>'[4]Real M&amp;E Capital Stock'!F35/[4]Employment!F8*1000</f>
        <v>9472.9729729729734</v>
      </c>
      <c r="G10" s="446">
        <f>'[4]Real M&amp;E Capital Stock'!G35/[4]Employment!G8*1000</f>
        <v>444902.87769784167</v>
      </c>
      <c r="H10" s="446">
        <f>'[4]Real M&amp;E Capital Stock'!H35/[4]Employment!H8*1000</f>
        <v>40317.180616740086</v>
      </c>
      <c r="I10" s="446">
        <f>'[4]Real M&amp;E Capital Stock'!I35/[4]Employment!I8*1000</f>
        <v>37206.581352833637</v>
      </c>
      <c r="J10" s="446">
        <f>'[4]Real M&amp;E Capital Stock'!J35/[4]Employment!J8*1000</f>
        <v>166728.91566265063</v>
      </c>
      <c r="K10" s="446">
        <f>'[4]Real M&amp;E Capital Stock'!K35/[4]Employment!K8*1000</f>
        <v>137394.16058394162</v>
      </c>
      <c r="L10" s="446">
        <f>'[4]Real M&amp;E Capital Stock'!L35/[4]Employment!L8*1000</f>
        <v>44958.742632612964</v>
      </c>
      <c r="M10" s="446">
        <f>'[4]Real M&amp;E Capital Stock'!M35/[4]Employment!M8*1000</f>
        <v>115684.21052631582</v>
      </c>
      <c r="N10" s="446">
        <f>'[4]Real M&amp;E Capital Stock'!N35/[4]Employment!N8*1000</f>
        <v>19575.221238938051</v>
      </c>
      <c r="O10" s="446">
        <f>'[4]Real M&amp;E Capital Stock'!O35/[4]Employment!O8*1000</f>
        <v>234304.34782608695</v>
      </c>
      <c r="P10" s="446">
        <f>'[4]Real M&amp;E Capital Stock'!P35/[4]Employment!P8*1000</f>
        <v>54479.521750190797</v>
      </c>
      <c r="Q10" s="446">
        <f>'[4]Real M&amp;E Capital Stock'!Q35/[4]Employment!Q8*1000</f>
        <v>86759.205776173287</v>
      </c>
      <c r="R10" s="446">
        <f>'[4]Real M&amp;E Capital Stock'!R35/[4]Employment!R8*1000</f>
        <v>280482.43902439019</v>
      </c>
      <c r="S10" s="635">
        <f>'[4]Real M&amp;E Capital Stock'!S35/[4]Employment!S8*1000</f>
        <v>117640.38395611927</v>
      </c>
      <c r="U10" s="257">
        <f>'[4]Real M&amp;E Capital Stock'!B35/[4]Employment!B8*1000</f>
        <v>20121.161897430662</v>
      </c>
    </row>
    <row r="11" spans="1:25">
      <c r="A11" s="105">
        <v>1993</v>
      </c>
      <c r="B11" s="445">
        <f>'[4]Real M&amp;E Capital Stock'!B36/[4]Employment!B9*1000</f>
        <v>20084.212089707409</v>
      </c>
      <c r="C11" s="446">
        <f>'[4]Real M&amp;E Capital Stock'!C36/[4]Employment!C9*1000</f>
        <v>13691.287878787878</v>
      </c>
      <c r="D11" s="446">
        <f>'[4]Real M&amp;E Capital Stock'!D36/[4]Employment!D9*1000</f>
        <v>68677.484787018257</v>
      </c>
      <c r="E11" s="446">
        <f>'[4]Real M&amp;E Capital Stock'!E36/[4]Employment!E9*1000</f>
        <v>62122.238586156112</v>
      </c>
      <c r="F11" s="446">
        <f>'[4]Real M&amp;E Capital Stock'!F36/[4]Employment!F9*1000</f>
        <v>8118.5185185185182</v>
      </c>
      <c r="G11" s="446">
        <f>'[4]Real M&amp;E Capital Stock'!G36/[4]Employment!G9*1000</f>
        <v>432198.04618117231</v>
      </c>
      <c r="H11" s="446">
        <f>'[4]Real M&amp;E Capital Stock'!H36/[4]Employment!H9*1000</f>
        <v>54686.486486486487</v>
      </c>
      <c r="I11" s="446">
        <f>'[4]Real M&amp;E Capital Stock'!I36/[4]Employment!I9*1000</f>
        <v>34762.393162393157</v>
      </c>
      <c r="J11" s="446">
        <f>'[4]Real M&amp;E Capital Stock'!J36/[4]Employment!J9*1000</f>
        <v>148334.70733718056</v>
      </c>
      <c r="K11" s="446">
        <f>'[4]Real M&amp;E Capital Stock'!K36/[4]Employment!K9*1000</f>
        <v>104771.6049382716</v>
      </c>
      <c r="L11" s="446">
        <f>'[4]Real M&amp;E Capital Stock'!L36/[4]Employment!L9*1000</f>
        <v>49866.028708133977</v>
      </c>
      <c r="M11" s="446">
        <f>'[4]Real M&amp;E Capital Stock'!M36/[4]Employment!M9*1000</f>
        <v>104186.1137897782</v>
      </c>
      <c r="N11" s="446">
        <f>'[4]Real M&amp;E Capital Stock'!N36/[4]Employment!N9*1000</f>
        <v>20283.37639965547</v>
      </c>
      <c r="O11" s="446">
        <f>'[4]Real M&amp;E Capital Stock'!O36/[4]Employment!O9*1000</f>
        <v>293700</v>
      </c>
      <c r="P11" s="446">
        <f>'[4]Real M&amp;E Capital Stock'!P36/[4]Employment!P9*1000</f>
        <v>53487.2972972973</v>
      </c>
      <c r="Q11" s="446">
        <f>'[4]Real M&amp;E Capital Stock'!Q36/[4]Employment!Q9*1000</f>
        <v>78265.544486430765</v>
      </c>
      <c r="R11" s="446">
        <f>'[4]Real M&amp;E Capital Stock'!R36/[4]Employment!R9*1000</f>
        <v>278985.68608094763</v>
      </c>
      <c r="S11" s="635">
        <f>'[4]Real M&amp;E Capital Stock'!S36/[4]Employment!S9*1000</f>
        <v>114734.16695611901</v>
      </c>
      <c r="U11" s="257">
        <f>'[4]Real M&amp;E Capital Stock'!B36/[4]Employment!B9*1000</f>
        <v>20084.212089707409</v>
      </c>
    </row>
    <row r="12" spans="1:25">
      <c r="A12" s="105">
        <v>1994</v>
      </c>
      <c r="B12" s="445">
        <f>'[4]Real M&amp;E Capital Stock'!B37/[4]Employment!B10*1000</f>
        <v>19967.278519301311</v>
      </c>
      <c r="C12" s="446">
        <f>'[4]Real M&amp;E Capital Stock'!C37/[4]Employment!C10*1000</f>
        <v>14243.243243243243</v>
      </c>
      <c r="D12" s="446">
        <f>'[4]Real M&amp;E Capital Stock'!D37/[4]Employment!D10*1000</f>
        <v>64416.502946954824</v>
      </c>
      <c r="E12" s="446">
        <f>'[4]Real M&amp;E Capital Stock'!E37/[4]Employment!E10*1000</f>
        <v>59213.256484149846</v>
      </c>
      <c r="F12" s="446">
        <f>'[4]Real M&amp;E Capital Stock'!F37/[4]Employment!F10*1000</f>
        <v>10851.5625</v>
      </c>
      <c r="G12" s="446">
        <f>'[4]Real M&amp;E Capital Stock'!G37/[4]Employment!G10*1000</f>
        <v>477864.23505572433</v>
      </c>
      <c r="H12" s="446">
        <f>'[4]Real M&amp;E Capital Stock'!H37/[4]Employment!H10*1000</f>
        <v>53413.461538461539</v>
      </c>
      <c r="I12" s="446">
        <f>'[4]Real M&amp;E Capital Stock'!I37/[4]Employment!I10*1000</f>
        <v>35910.09463722397</v>
      </c>
      <c r="J12" s="446">
        <f>'[4]Real M&amp;E Capital Stock'!J37/[4]Employment!J10*1000</f>
        <v>137014.4927536232</v>
      </c>
      <c r="K12" s="446">
        <f>'[4]Real M&amp;E Capital Stock'!K37/[4]Employment!K10*1000</f>
        <v>93812.121212121216</v>
      </c>
      <c r="L12" s="446">
        <f>'[4]Real M&amp;E Capital Stock'!L37/[4]Employment!L10*1000</f>
        <v>41237.816764132556</v>
      </c>
      <c r="M12" s="446">
        <f>'[4]Real M&amp;E Capital Stock'!M37/[4]Employment!M10*1000</f>
        <v>98164.118246687052</v>
      </c>
      <c r="N12" s="446">
        <f>'[4]Real M&amp;E Capital Stock'!N37/[4]Employment!N10*1000</f>
        <v>19591.653027823239</v>
      </c>
      <c r="O12" s="446">
        <f>'[4]Real M&amp;E Capital Stock'!O37/[4]Employment!O10*1000</f>
        <v>327016.12903225806</v>
      </c>
      <c r="P12" s="446">
        <f>'[4]Real M&amp;E Capital Stock'!P37/[4]Employment!P10*1000</f>
        <v>49197.68054823405</v>
      </c>
      <c r="Q12" s="446">
        <f>'[4]Real M&amp;E Capital Stock'!Q37/[4]Employment!Q10*1000</f>
        <v>71572.156737814599</v>
      </c>
      <c r="R12" s="446">
        <f>'[4]Real M&amp;E Capital Stock'!R37/[4]Employment!R10*1000</f>
        <v>285501.8125323666</v>
      </c>
      <c r="S12" s="635">
        <f>'[4]Real M&amp;E Capital Stock'!S37/[4]Employment!S10*1000</f>
        <v>108599.39079422383</v>
      </c>
      <c r="U12" s="257">
        <f>'[4]Real M&amp;E Capital Stock'!B37/[4]Employment!B10*1000</f>
        <v>19967.278519301311</v>
      </c>
    </row>
    <row r="13" spans="1:25">
      <c r="A13" s="105">
        <v>1995</v>
      </c>
      <c r="B13" s="445">
        <f>'[4]Real M&amp;E Capital Stock'!B38/[4]Employment!B11*1000</f>
        <v>19936.361448320476</v>
      </c>
      <c r="C13" s="446">
        <f>'[4]Real M&amp;E Capital Stock'!C38/[4]Employment!C11*1000</f>
        <v>13623.776223776224</v>
      </c>
      <c r="D13" s="446">
        <f>'[4]Real M&amp;E Capital Stock'!D38/[4]Employment!D11*1000</f>
        <v>64981.447124304264</v>
      </c>
      <c r="E13" s="446">
        <f>'[4]Real M&amp;E Capital Stock'!E38/[4]Employment!E11*1000</f>
        <v>58524.832214765105</v>
      </c>
      <c r="F13" s="446">
        <f>'[4]Real M&amp;E Capital Stock'!F38/[4]Employment!F11*1000</f>
        <v>10842.377260981912</v>
      </c>
      <c r="G13" s="446">
        <f>'[4]Real M&amp;E Capital Stock'!G38/[4]Employment!G11*1000</f>
        <v>473835.23316062172</v>
      </c>
      <c r="H13" s="446">
        <f>'[4]Real M&amp;E Capital Stock'!H38/[4]Employment!H11*1000</f>
        <v>56267.94258373206</v>
      </c>
      <c r="I13" s="446">
        <f>'[4]Real M&amp;E Capital Stock'!I38/[4]Employment!I11*1000</f>
        <v>41437.025796661605</v>
      </c>
      <c r="J13" s="446">
        <f>'[4]Real M&amp;E Capital Stock'!J38/[4]Employment!J11*1000</f>
        <v>141744.64579901152</v>
      </c>
      <c r="K13" s="446">
        <f>'[4]Real M&amp;E Capital Stock'!K38/[4]Employment!K11*1000</f>
        <v>82325.842696629203</v>
      </c>
      <c r="L13" s="446">
        <f>'[4]Real M&amp;E Capital Stock'!L38/[4]Employment!L11*1000</f>
        <v>40542.372881355936</v>
      </c>
      <c r="M13" s="446">
        <f>'[4]Real M&amp;E Capital Stock'!M38/[4]Employment!M11*1000</f>
        <v>82738.377392889684</v>
      </c>
      <c r="N13" s="446">
        <f>'[4]Real M&amp;E Capital Stock'!N38/[4]Employment!N11*1000</f>
        <v>18496.703296703297</v>
      </c>
      <c r="O13" s="446">
        <f>'[4]Real M&amp;E Capital Stock'!O38/[4]Employment!O11*1000</f>
        <v>393148.14814814809</v>
      </c>
      <c r="P13" s="446">
        <f>'[4]Real M&amp;E Capital Stock'!P38/[4]Employment!P11*1000</f>
        <v>44930.181818181823</v>
      </c>
      <c r="Q13" s="446">
        <f>'[4]Real M&amp;E Capital Stock'!Q38/[4]Employment!Q11*1000</f>
        <v>72815.82999692022</v>
      </c>
      <c r="R13" s="446">
        <f>'[4]Real M&amp;E Capital Stock'!R38/[4]Employment!R11*1000</f>
        <v>277593.83033419022</v>
      </c>
      <c r="S13" s="635">
        <f>'[4]Real M&amp;E Capital Stock'!S38/[4]Employment!S11*1000</f>
        <v>103218.84726843405</v>
      </c>
      <c r="U13" s="257">
        <f>'[4]Real M&amp;E Capital Stock'!B38/[4]Employment!B11*1000</f>
        <v>19936.361448320476</v>
      </c>
    </row>
    <row r="14" spans="1:25">
      <c r="A14" s="105">
        <v>1996</v>
      </c>
      <c r="B14" s="445">
        <f>'[4]Real M&amp;E Capital Stock'!B39/[4]Employment!B12*1000</f>
        <v>20099.574518818783</v>
      </c>
      <c r="C14" s="446">
        <f>'[4]Real M&amp;E Capital Stock'!C39/[4]Employment!C12*1000</f>
        <v>15687.697160883281</v>
      </c>
      <c r="D14" s="446">
        <f>'[4]Real M&amp;E Capital Stock'!D39/[4]Employment!D12*1000</f>
        <v>64039.792387543261</v>
      </c>
      <c r="E14" s="446">
        <f>'[4]Real M&amp;E Capital Stock'!E39/[4]Employment!E12*1000</f>
        <v>64670.043415340086</v>
      </c>
      <c r="F14" s="446">
        <f>'[4]Real M&amp;E Capital Stock'!F39/[4]Employment!F12*1000</f>
        <v>25179.265658747303</v>
      </c>
      <c r="G14" s="446">
        <f>'[4]Real M&amp;E Capital Stock'!G39/[4]Employment!G12*1000</f>
        <v>460856.99263932707</v>
      </c>
      <c r="H14" s="446">
        <f>'[4]Real M&amp;E Capital Stock'!H39/[4]Employment!H12*1000</f>
        <v>66046.875</v>
      </c>
      <c r="I14" s="446">
        <f>'[4]Real M&amp;E Capital Stock'!I39/[4]Employment!I12*1000</f>
        <v>41149.155033063922</v>
      </c>
      <c r="J14" s="446">
        <f>'[4]Real M&amp;E Capital Stock'!J39/[4]Employment!J12*1000</f>
        <v>144101.78117048345</v>
      </c>
      <c r="K14" s="446">
        <f>'[4]Real M&amp;E Capital Stock'!K39/[4]Employment!K12*1000</f>
        <v>75748.633879781424</v>
      </c>
      <c r="L14" s="446">
        <f>'[4]Real M&amp;E Capital Stock'!L39/[4]Employment!L12*1000</f>
        <v>43893.660531697344</v>
      </c>
      <c r="M14" s="446">
        <f>'[4]Real M&amp;E Capital Stock'!M39/[4]Employment!M12*1000</f>
        <v>79654.529307282413</v>
      </c>
      <c r="N14" s="446">
        <f>'[4]Real M&amp;E Capital Stock'!N39/[4]Employment!N12*1000</f>
        <v>22117.647058823528</v>
      </c>
      <c r="O14" s="446">
        <f>'[4]Real M&amp;E Capital Stock'!O39/[4]Employment!O12*1000</f>
        <v>331955.22388059698</v>
      </c>
      <c r="P14" s="446">
        <f>'[4]Real M&amp;E Capital Stock'!P39/[4]Employment!P12*1000</f>
        <v>48503.60069530669</v>
      </c>
      <c r="Q14" s="446">
        <f>'[4]Real M&amp;E Capital Stock'!Q39/[4]Employment!Q12*1000</f>
        <v>74305.608065532448</v>
      </c>
      <c r="R14" s="446">
        <f>'[4]Real M&amp;E Capital Stock'!R39/[4]Employment!R12*1000</f>
        <v>265892.44038559112</v>
      </c>
      <c r="S14" s="635">
        <f>'[4]Real M&amp;E Capital Stock'!S39/[4]Employment!S12*1000</f>
        <v>104147.84125599652</v>
      </c>
      <c r="U14" s="257">
        <f>'[4]Real M&amp;E Capital Stock'!B39/[4]Employment!B12*1000</f>
        <v>20099.574518818783</v>
      </c>
    </row>
    <row r="15" spans="1:25">
      <c r="A15" s="105">
        <v>1997</v>
      </c>
      <c r="B15" s="445">
        <f>'[4]Real M&amp;E Capital Stock'!B40/[4]Employment!B13*1000</f>
        <v>20672.684962285344</v>
      </c>
      <c r="C15" s="446">
        <f>'[4]Real M&amp;E Capital Stock'!C40/[4]Employment!C13*1000</f>
        <v>16165.811965811965</v>
      </c>
      <c r="D15" s="446">
        <f>'[4]Real M&amp;E Capital Stock'!D40/[4]Employment!D13*1000</f>
        <v>76126.353790613721</v>
      </c>
      <c r="E15" s="446">
        <f>'[4]Real M&amp;E Capital Stock'!E40/[4]Employment!E13*1000</f>
        <v>66676.767676767675</v>
      </c>
      <c r="F15" s="446">
        <f>'[4]Real M&amp;E Capital Stock'!F40/[4]Employment!F13*1000</f>
        <v>35257.57575757576</v>
      </c>
      <c r="G15" s="446">
        <f>'[4]Real M&amp;E Capital Stock'!G40/[4]Employment!G13*1000</f>
        <v>468491.07142857148</v>
      </c>
      <c r="H15" s="446">
        <f>'[4]Real M&amp;E Capital Stock'!H40/[4]Employment!H13*1000</f>
        <v>68111.650485436883</v>
      </c>
      <c r="I15" s="446">
        <f>'[4]Real M&amp;E Capital Stock'!I40/[4]Employment!I13*1000</f>
        <v>41361.747851002867</v>
      </c>
      <c r="J15" s="446">
        <f>'[4]Real M&amp;E Capital Stock'!J40/[4]Employment!J13*1000</f>
        <v>142165.51724137933</v>
      </c>
      <c r="K15" s="446">
        <f>'[4]Real M&amp;E Capital Stock'!K40/[4]Employment!K13*1000</f>
        <v>66284.360189573446</v>
      </c>
      <c r="L15" s="446">
        <f>'[4]Real M&amp;E Capital Stock'!L40/[4]Employment!L13*1000</f>
        <v>41971.319311663479</v>
      </c>
      <c r="M15" s="446">
        <f>'[4]Real M&amp;E Capital Stock'!M40/[4]Employment!M13*1000</f>
        <v>87424.908424908412</v>
      </c>
      <c r="N15" s="446">
        <f>'[4]Real M&amp;E Capital Stock'!N40/[4]Employment!N13*1000</f>
        <v>20129.718599862736</v>
      </c>
      <c r="O15" s="446">
        <f>'[4]Real M&amp;E Capital Stock'!O40/[4]Employment!O13*1000</f>
        <v>370685.71428571432</v>
      </c>
      <c r="P15" s="446">
        <f>'[4]Real M&amp;E Capital Stock'!P40/[4]Employment!P13*1000</f>
        <v>49282.785930584672</v>
      </c>
      <c r="Q15" s="446">
        <f>'[4]Real M&amp;E Capital Stock'!Q40/[4]Employment!Q13*1000</f>
        <v>73896.84813753581</v>
      </c>
      <c r="R15" s="446">
        <f>'[4]Real M&amp;E Capital Stock'!R40/[4]Employment!R13*1000</f>
        <v>266343.31440371712</v>
      </c>
      <c r="S15" s="635">
        <f>'[4]Real M&amp;E Capital Stock'!S40/[4]Employment!S13*1000</f>
        <v>102399.74389072671</v>
      </c>
      <c r="U15" s="257">
        <f>'[4]Real M&amp;E Capital Stock'!B40/[4]Employment!B13*1000</f>
        <v>20672.684962285344</v>
      </c>
    </row>
    <row r="16" spans="1:25">
      <c r="A16" s="105">
        <v>1998</v>
      </c>
      <c r="B16" s="445">
        <f>'[4]Real M&amp;E Capital Stock'!B41/[4]Employment!B14*1000</f>
        <v>21186.203459813481</v>
      </c>
      <c r="C16" s="446">
        <f>'[4]Real M&amp;E Capital Stock'!C41/[4]Employment!C14*1000</f>
        <v>16142.857142857143</v>
      </c>
      <c r="D16" s="446">
        <f>'[4]Real M&amp;E Capital Stock'!D41/[4]Employment!D14*1000</f>
        <v>80310.83481349911</v>
      </c>
      <c r="E16" s="446">
        <f>'[4]Real M&amp;E Capital Stock'!E41/[4]Employment!E14*1000</f>
        <v>69390.855457227139</v>
      </c>
      <c r="F16" s="446">
        <f>'[4]Real M&amp;E Capital Stock'!F41/[4]Employment!F14*1000</f>
        <v>45766.467065868259</v>
      </c>
      <c r="G16" s="446">
        <f>'[4]Real M&amp;E Capital Stock'!G41/[4]Employment!G14*1000</f>
        <v>457603.81593714928</v>
      </c>
      <c r="H16" s="446">
        <f>'[4]Real M&amp;E Capital Stock'!H41/[4]Employment!H14*1000</f>
        <v>79435.233160621749</v>
      </c>
      <c r="I16" s="446">
        <f>'[4]Real M&amp;E Capital Stock'!I41/[4]Employment!I14*1000</f>
        <v>37678.571428571428</v>
      </c>
      <c r="J16" s="446">
        <f>'[4]Real M&amp;E Capital Stock'!J41/[4]Employment!J14*1000</f>
        <v>127531.19868637109</v>
      </c>
      <c r="K16" s="446">
        <f>'[4]Real M&amp;E Capital Stock'!K41/[4]Employment!K14*1000</f>
        <v>79844.086021505369</v>
      </c>
      <c r="L16" s="446">
        <f>'[4]Real M&amp;E Capital Stock'!L41/[4]Employment!L14*1000</f>
        <v>47003.960396039605</v>
      </c>
      <c r="M16" s="446">
        <f>'[4]Real M&amp;E Capital Stock'!M41/[4]Employment!M14*1000</f>
        <v>90301.8691588785</v>
      </c>
      <c r="N16" s="446">
        <f>'[4]Real M&amp;E Capital Stock'!N41/[4]Employment!N14*1000</f>
        <v>20010.025062656641</v>
      </c>
      <c r="O16" s="446">
        <f>'[4]Real M&amp;E Capital Stock'!O41/[4]Employment!O14*1000</f>
        <v>526816.32653061219</v>
      </c>
      <c r="P16" s="446">
        <f>'[4]Real M&amp;E Capital Stock'!P41/[4]Employment!P14*1000</f>
        <v>51097.011494252867</v>
      </c>
      <c r="Q16" s="446">
        <f>'[4]Real M&amp;E Capital Stock'!Q41/[4]Employment!Q14*1000</f>
        <v>66878.329297820819</v>
      </c>
      <c r="R16" s="446">
        <f>'[4]Real M&amp;E Capital Stock'!R41/[4]Employment!R14*1000</f>
        <v>270422.95430393191</v>
      </c>
      <c r="S16" s="635">
        <f>'[4]Real M&amp;E Capital Stock'!S41/[4]Employment!S14*1000</f>
        <v>99850.461409395983</v>
      </c>
      <c r="U16" s="257">
        <f>'[4]Real M&amp;E Capital Stock'!B41/[4]Employment!B14*1000</f>
        <v>21186.203459813481</v>
      </c>
    </row>
    <row r="17" spans="1:21">
      <c r="A17" s="105">
        <v>1999</v>
      </c>
      <c r="B17" s="445">
        <f>'[4]Real M&amp;E Capital Stock'!B42/[4]Employment!B15*1000</f>
        <v>21754.929870851272</v>
      </c>
      <c r="C17" s="446">
        <f>'[4]Real M&amp;E Capital Stock'!C42/[4]Employment!C15*1000</f>
        <v>16641.765704584042</v>
      </c>
      <c r="D17" s="446">
        <f>'[4]Real M&amp;E Capital Stock'!D42/[4]Employment!D15*1000</f>
        <v>113112.83185840707</v>
      </c>
      <c r="E17" s="446">
        <f>'[4]Real M&amp;E Capital Stock'!E42/[4]Employment!E15*1000</f>
        <v>75449.600000000006</v>
      </c>
      <c r="F17" s="446">
        <f>'[4]Real M&amp;E Capital Stock'!F42/[4]Employment!F15*1000</f>
        <v>52764.966740576492</v>
      </c>
      <c r="G17" s="446">
        <f>'[4]Real M&amp;E Capital Stock'!G42/[4]Employment!G15*1000</f>
        <v>457963.2183908046</v>
      </c>
      <c r="H17" s="446">
        <f>'[4]Real M&amp;E Capital Stock'!H42/[4]Employment!H15*1000</f>
        <v>76515.789473684214</v>
      </c>
      <c r="I17" s="446">
        <f>'[4]Real M&amp;E Capital Stock'!I42/[4]Employment!I15*1000</f>
        <v>34674.054758800521</v>
      </c>
      <c r="J17" s="446">
        <f>'[4]Real M&amp;E Capital Stock'!J42/[4]Employment!J15*1000</f>
        <v>124423.80136986302</v>
      </c>
      <c r="K17" s="446">
        <f>'[4]Real M&amp;E Capital Stock'!K42/[4]Employment!K15*1000</f>
        <v>95263.47305389223</v>
      </c>
      <c r="L17" s="446">
        <f>'[4]Real M&amp;E Capital Stock'!L42/[4]Employment!L15*1000</f>
        <v>45037.234042553195</v>
      </c>
      <c r="M17" s="446">
        <f>'[4]Real M&amp;E Capital Stock'!M42/[4]Employment!M15*1000</f>
        <v>97326.275264677577</v>
      </c>
      <c r="N17" s="446">
        <f>'[4]Real M&amp;E Capital Stock'!N42/[4]Employment!N15*1000</f>
        <v>20851.130653266333</v>
      </c>
      <c r="O17" s="446">
        <f>'[4]Real M&amp;E Capital Stock'!O42/[4]Employment!O15*1000</f>
        <v>484611.11111111107</v>
      </c>
      <c r="P17" s="446">
        <f>'[4]Real M&amp;E Capital Stock'!P42/[4]Employment!P15*1000</f>
        <v>54008.663076562865</v>
      </c>
      <c r="Q17" s="446">
        <f>'[4]Real M&amp;E Capital Stock'!Q42/[4]Employment!Q15*1000</f>
        <v>63299.604983287754</v>
      </c>
      <c r="R17" s="446">
        <f>'[4]Real M&amp;E Capital Stock'!R42/[4]Employment!R15*1000</f>
        <v>292077.89959607617</v>
      </c>
      <c r="S17" s="635">
        <f>'[4]Real M&amp;E Capital Stock'!S42/[4]Employment!S15*1000</f>
        <v>101684.88434642281</v>
      </c>
      <c r="U17" s="257">
        <f>'[4]Real M&amp;E Capital Stock'!B42/[4]Employment!B15*1000</f>
        <v>21754.929870851272</v>
      </c>
    </row>
    <row r="18" spans="1:21">
      <c r="A18" s="105">
        <v>2000</v>
      </c>
      <c r="B18" s="445">
        <f>'[4]Real M&amp;E Capital Stock'!B43/[4]Employment!B16*1000</f>
        <v>22197.654487435721</v>
      </c>
      <c r="C18" s="446">
        <f>'[4]Real M&amp;E Capital Stock'!C43/[4]Employment!C16*1000</f>
        <v>17212.389380530971</v>
      </c>
      <c r="D18" s="446">
        <f>'[4]Real M&amp;E Capital Stock'!D43/[4]Employment!D16*1000</f>
        <v>148203.50109409189</v>
      </c>
      <c r="E18" s="446">
        <f>'[4]Real M&amp;E Capital Stock'!E43/[4]Employment!E16*1000</f>
        <v>72623.604465709737</v>
      </c>
      <c r="F18" s="446">
        <f>'[4]Real M&amp;E Capital Stock'!F43/[4]Employment!F16*1000</f>
        <v>52117.043121149894</v>
      </c>
      <c r="G18" s="446">
        <f>'[4]Real M&amp;E Capital Stock'!G43/[4]Employment!G16*1000</f>
        <v>444275.14450867055</v>
      </c>
      <c r="H18" s="446">
        <f>'[4]Real M&amp;E Capital Stock'!H43/[4]Employment!H16*1000</f>
        <v>75954.022988505734</v>
      </c>
      <c r="I18" s="446">
        <f>'[4]Real M&amp;E Capital Stock'!I43/[4]Employment!I16*1000</f>
        <v>34737.2572815534</v>
      </c>
      <c r="J18" s="446">
        <f>'[4]Real M&amp;E Capital Stock'!J43/[4]Employment!J16*1000</f>
        <v>119490.02601908067</v>
      </c>
      <c r="K18" s="446">
        <f>'[4]Real M&amp;E Capital Stock'!K43/[4]Employment!K16*1000</f>
        <v>88968.75</v>
      </c>
      <c r="L18" s="446">
        <f>'[4]Real M&amp;E Capital Stock'!L43/[4]Employment!L16*1000</f>
        <v>45863.716814159299</v>
      </c>
      <c r="M18" s="446">
        <f>'[4]Real M&amp;E Capital Stock'!M43/[4]Employment!M16*1000</f>
        <v>98839.999999999985</v>
      </c>
      <c r="N18" s="446">
        <f>'[4]Real M&amp;E Capital Stock'!N43/[4]Employment!N16*1000</f>
        <v>19373.099415204681</v>
      </c>
      <c r="O18" s="446">
        <f>'[4]Real M&amp;E Capital Stock'!O43/[4]Employment!O16*1000</f>
        <v>347378.7878787879</v>
      </c>
      <c r="P18" s="446">
        <f>'[4]Real M&amp;E Capital Stock'!P43/[4]Employment!P16*1000</f>
        <v>52914.426523297494</v>
      </c>
      <c r="Q18" s="446">
        <f>'[4]Real M&amp;E Capital Stock'!Q43/[4]Employment!Q16*1000</f>
        <v>60827.094474153302</v>
      </c>
      <c r="R18" s="446">
        <f>'[4]Real M&amp;E Capital Stock'!R43/[4]Employment!R16*1000</f>
        <v>288057.01254275936</v>
      </c>
      <c r="S18" s="635">
        <f>'[4]Real M&amp;E Capital Stock'!S43/[4]Employment!S16*1000</f>
        <v>98727.671118530881</v>
      </c>
      <c r="U18" s="257">
        <f>'[4]Real M&amp;E Capital Stock'!B43/[4]Employment!B16*1000</f>
        <v>22197.654487435721</v>
      </c>
    </row>
    <row r="19" spans="1:21">
      <c r="A19" s="105">
        <v>2001</v>
      </c>
      <c r="B19" s="445">
        <f>'[4]Real M&amp;E Capital Stock'!B44/[4]Employment!B17*1000</f>
        <v>22401.080256209465</v>
      </c>
      <c r="C19" s="446">
        <f>'[4]Real M&amp;E Capital Stock'!C44/[4]Employment!C17*1000</f>
        <v>17413.592233009709</v>
      </c>
      <c r="D19" s="446">
        <f>'[4]Real M&amp;E Capital Stock'!D44/[4]Employment!D17*1000</f>
        <v>160500.00000000003</v>
      </c>
      <c r="E19" s="446">
        <f>'[4]Real M&amp;E Capital Stock'!E44/[4]Employment!E17*1000</f>
        <v>76210.71428571429</v>
      </c>
      <c r="F19" s="446">
        <f>'[4]Real M&amp;E Capital Stock'!F44/[4]Employment!F17*1000</f>
        <v>45424.290220820192</v>
      </c>
      <c r="G19" s="446">
        <f>'[4]Real M&amp;E Capital Stock'!G44/[4]Employment!G17*1000</f>
        <v>402118.91891891888</v>
      </c>
      <c r="H19" s="446">
        <f>'[4]Real M&amp;E Capital Stock'!H44/[4]Employment!H17*1000</f>
        <v>69683.908045977019</v>
      </c>
      <c r="I19" s="446">
        <f>'[4]Real M&amp;E Capital Stock'!I44/[4]Employment!I17*1000</f>
        <v>32825.898389095411</v>
      </c>
      <c r="J19" s="446">
        <f>'[4]Real M&amp;E Capital Stock'!J44/[4]Employment!J17*1000</f>
        <v>117951.0166358595</v>
      </c>
      <c r="K19" s="446">
        <f>'[4]Real M&amp;E Capital Stock'!K44/[4]Employment!K17*1000</f>
        <v>106214.28571428571</v>
      </c>
      <c r="L19" s="446">
        <f>'[4]Real M&amp;E Capital Stock'!L44/[4]Employment!L17*1000</f>
        <v>44481.546572934974</v>
      </c>
      <c r="M19" s="446">
        <f>'[4]Real M&amp;E Capital Stock'!M44/[4]Employment!M17*1000</f>
        <v>100268.56561546287</v>
      </c>
      <c r="N19" s="446">
        <f>'[4]Real M&amp;E Capital Stock'!N44/[4]Employment!N17*1000</f>
        <v>18517.201834862382</v>
      </c>
      <c r="O19" s="446">
        <f>'[4]Real M&amp;E Capital Stock'!O44/[4]Employment!O17*1000</f>
        <v>515625</v>
      </c>
      <c r="P19" s="446">
        <f>'[4]Real M&amp;E Capital Stock'!P44/[4]Employment!P17*1000</f>
        <v>50700.445434298446</v>
      </c>
      <c r="Q19" s="446">
        <f>'[4]Real M&amp;E Capital Stock'!Q44/[4]Employment!Q17*1000</f>
        <v>59038.305823730923</v>
      </c>
      <c r="R19" s="446">
        <f>'[4]Real M&amp;E Capital Stock'!R44/[4]Employment!R17*1000</f>
        <v>274225.54783538217</v>
      </c>
      <c r="S19" s="635">
        <f>'[4]Real M&amp;E Capital Stock'!S44/[4]Employment!S17*1000</f>
        <v>97188.988717091488</v>
      </c>
      <c r="U19" s="257">
        <f>'[4]Real M&amp;E Capital Stock'!B44/[4]Employment!B17*1000</f>
        <v>22401.080256209465</v>
      </c>
    </row>
    <row r="20" spans="1:21">
      <c r="A20" s="105">
        <v>2002</v>
      </c>
      <c r="B20" s="445">
        <f>'[4]Real M&amp;E Capital Stock'!B45/[4]Employment!B18*1000</f>
        <v>22013.01485824852</v>
      </c>
      <c r="C20" s="446">
        <f>'[4]Real M&amp;E Capital Stock'!C45/[4]Employment!C18*1000</f>
        <v>17070.342205323192</v>
      </c>
      <c r="D20" s="446">
        <f>'[4]Real M&amp;E Capital Stock'!D45/[4]Employment!D18*1000</f>
        <v>196515</v>
      </c>
      <c r="E20" s="446">
        <f>'[4]Real M&amp;E Capital Stock'!E45/[4]Employment!E18*1000</f>
        <v>76708.81226053639</v>
      </c>
      <c r="F20" s="446">
        <f>'[4]Real M&amp;E Capital Stock'!F45/[4]Employment!F18*1000</f>
        <v>52057.657657657655</v>
      </c>
      <c r="G20" s="446">
        <f>'[4]Real M&amp;E Capital Stock'!G45/[4]Employment!G18*1000</f>
        <v>369199.5884773662</v>
      </c>
      <c r="H20" s="446">
        <f>'[4]Real M&amp;E Capital Stock'!H45/[4]Employment!H18*1000</f>
        <v>54882.65306122449</v>
      </c>
      <c r="I20" s="446">
        <f>'[4]Real M&amp;E Capital Stock'!I45/[4]Employment!I18*1000</f>
        <v>27851.366742596809</v>
      </c>
      <c r="J20" s="446">
        <f>'[4]Real M&amp;E Capital Stock'!J45/[4]Employment!J18*1000</f>
        <v>109333.96226415093</v>
      </c>
      <c r="K20" s="446">
        <f>'[4]Real M&amp;E Capital Stock'!K45/[4]Employment!K18*1000</f>
        <v>148512.04819277109</v>
      </c>
      <c r="L20" s="446">
        <f>'[4]Real M&amp;E Capital Stock'!L45/[4]Employment!L18*1000</f>
        <v>47214.015151515159</v>
      </c>
      <c r="M20" s="446">
        <f>'[4]Real M&amp;E Capital Stock'!M45/[4]Employment!M18*1000</f>
        <v>86651.741293532337</v>
      </c>
      <c r="N20" s="446">
        <f>'[4]Real M&amp;E Capital Stock'!N45/[4]Employment!N18*1000</f>
        <v>17706.809229037706</v>
      </c>
      <c r="O20" s="446">
        <f>'[4]Real M&amp;E Capital Stock'!O45/[4]Employment!O18*1000</f>
        <v>333966.10169491527</v>
      </c>
      <c r="P20" s="446">
        <f>'[4]Real M&amp;E Capital Stock'!P45/[4]Employment!P18*1000</f>
        <v>48418.737178025985</v>
      </c>
      <c r="Q20" s="446">
        <f>'[4]Real M&amp;E Capital Stock'!Q45/[4]Employment!Q18*1000</f>
        <v>51998.803111909037</v>
      </c>
      <c r="R20" s="446">
        <f>'[4]Real M&amp;E Capital Stock'!R45/[4]Employment!R18*1000</f>
        <v>266876.56798795779</v>
      </c>
      <c r="S20" s="635">
        <f>'[4]Real M&amp;E Capital Stock'!S45/[4]Employment!S18*1000</f>
        <v>94433.038469450708</v>
      </c>
      <c r="U20" s="257">
        <f>'[4]Real M&amp;E Capital Stock'!B45/[4]Employment!B18*1000</f>
        <v>22013.01485824852</v>
      </c>
    </row>
    <row r="21" spans="1:21">
      <c r="A21" s="105">
        <v>2003</v>
      </c>
      <c r="B21" s="445">
        <f>'[4]Real M&amp;E Capital Stock'!B46/[4]Employment!B19*1000</f>
        <v>22033.576157671952</v>
      </c>
      <c r="C21" s="446">
        <f>'[4]Real M&amp;E Capital Stock'!C46/[4]Employment!C19*1000</f>
        <v>16277.676950998184</v>
      </c>
      <c r="D21" s="446">
        <f>'[4]Real M&amp;E Capital Stock'!D46/[4]Employment!D19*1000</f>
        <v>236721.84300341297</v>
      </c>
      <c r="E21" s="446">
        <f>'[4]Real M&amp;E Capital Stock'!E46/[4]Employment!E19*1000</f>
        <v>73649.805447470804</v>
      </c>
      <c r="F21" s="446">
        <f>'[4]Real M&amp;E Capital Stock'!F46/[4]Employment!F19*1000</f>
        <v>50170.278637770898</v>
      </c>
      <c r="G21" s="446">
        <f>'[4]Real M&amp;E Capital Stock'!G46/[4]Employment!G19*1000</f>
        <v>363539.17525773199</v>
      </c>
      <c r="H21" s="446">
        <f>'[4]Real M&amp;E Capital Stock'!H46/[4]Employment!H19*1000</f>
        <v>66000</v>
      </c>
      <c r="I21" s="446">
        <f>'[4]Real M&amp;E Capital Stock'!I46/[4]Employment!I19*1000</f>
        <v>26145.56277056277</v>
      </c>
      <c r="J21" s="446">
        <f>'[4]Real M&amp;E Capital Stock'!J46/[4]Employment!J19*1000</f>
        <v>105469.8795180723</v>
      </c>
      <c r="K21" s="446">
        <f>'[4]Real M&amp;E Capital Stock'!K46/[4]Employment!K19*1000</f>
        <v>207796.29629629629</v>
      </c>
      <c r="L21" s="446">
        <f>'[4]Real M&amp;E Capital Stock'!L46/[4]Employment!L19*1000</f>
        <v>48200</v>
      </c>
      <c r="M21" s="446">
        <f>'[4]Real M&amp;E Capital Stock'!M46/[4]Employment!M19*1000</f>
        <v>83937.178166838319</v>
      </c>
      <c r="N21" s="446">
        <f>'[4]Real M&amp;E Capital Stock'!N46/[4]Employment!N19*1000</f>
        <v>18400.824014125956</v>
      </c>
      <c r="O21" s="446">
        <f>'[4]Real M&amp;E Capital Stock'!O46/[4]Employment!O19*1000</f>
        <v>353288.4615384615</v>
      </c>
      <c r="P21" s="446">
        <f>'[4]Real M&amp;E Capital Stock'!P46/[4]Employment!P19*1000</f>
        <v>47838.576349024108</v>
      </c>
      <c r="Q21" s="446">
        <f>'[4]Real M&amp;E Capital Stock'!Q46/[4]Employment!Q19*1000</f>
        <v>49191.489361702123</v>
      </c>
      <c r="R21" s="446">
        <f>'[4]Real M&amp;E Capital Stock'!R46/[4]Employment!R19*1000</f>
        <v>287133.22965266975</v>
      </c>
      <c r="S21" s="635">
        <f>'[4]Real M&amp;E Capital Stock'!S46/[4]Employment!S19*1000</f>
        <v>95605.92091784472</v>
      </c>
      <c r="U21" s="257">
        <f>'[4]Real M&amp;E Capital Stock'!B46/[4]Employment!B19*1000</f>
        <v>22033.576157671952</v>
      </c>
    </row>
    <row r="22" spans="1:21">
      <c r="A22" s="105">
        <v>2004</v>
      </c>
      <c r="B22" s="445">
        <f>'[4]Real M&amp;E Capital Stock'!B47/[4]Employment!B20*1000</f>
        <v>22569.82878820234</v>
      </c>
      <c r="C22" s="446">
        <f>'[4]Real M&amp;E Capital Stock'!C47/[4]Employment!C20*1000</f>
        <v>17576.998050682265</v>
      </c>
      <c r="D22" s="446">
        <f>'[4]Real M&amp;E Capital Stock'!D47/[4]Employment!D20*1000</f>
        <v>262533.96524486574</v>
      </c>
      <c r="E22" s="446">
        <f>'[4]Real M&amp;E Capital Stock'!E47/[4]Employment!E20*1000</f>
        <v>84251.559251559243</v>
      </c>
      <c r="F22" s="446">
        <f>'[4]Real M&amp;E Capital Stock'!F47/[4]Employment!F20*1000</f>
        <v>47128.37837837838</v>
      </c>
      <c r="G22" s="446">
        <f>'[4]Real M&amp;E Capital Stock'!G47/[4]Employment!G20*1000</f>
        <v>343549.46131243883</v>
      </c>
      <c r="H22" s="446">
        <f>'[4]Real M&amp;E Capital Stock'!H47/[4]Employment!H20*1000</f>
        <v>59911.602209944751</v>
      </c>
      <c r="I22" s="446">
        <f>'[4]Real M&amp;E Capital Stock'!I47/[4]Employment!I20*1000</f>
        <v>26796.00647598489</v>
      </c>
      <c r="J22" s="446">
        <f>'[4]Real M&amp;E Capital Stock'!J47/[4]Employment!J20*1000</f>
        <v>99501.9267822736</v>
      </c>
      <c r="K22" s="446">
        <f>'[4]Real M&amp;E Capital Stock'!K47/[4]Employment!K20*1000</f>
        <v>253325.71428571426</v>
      </c>
      <c r="L22" s="446">
        <f>'[4]Real M&amp;E Capital Stock'!L47/[4]Employment!L20*1000</f>
        <v>39086.286594761164</v>
      </c>
      <c r="M22" s="446">
        <f>'[4]Real M&amp;E Capital Stock'!M47/[4]Employment!M20*1000</f>
        <v>93317.736670293787</v>
      </c>
      <c r="N22" s="446">
        <f>'[4]Real M&amp;E Capital Stock'!N47/[4]Employment!N20*1000</f>
        <v>17941.043083900226</v>
      </c>
      <c r="O22" s="446">
        <f>'[4]Real M&amp;E Capital Stock'!O47/[4]Employment!O20*1000</f>
        <v>327218.18181818182</v>
      </c>
      <c r="P22" s="446">
        <f>'[4]Real M&amp;E Capital Stock'!P47/[4]Employment!P20*1000</f>
        <v>47918.734900065894</v>
      </c>
      <c r="Q22" s="446">
        <f>'[4]Real M&amp;E Capital Stock'!Q47/[4]Employment!Q20*1000</f>
        <v>47577.262044653347</v>
      </c>
      <c r="R22" s="446">
        <f>'[4]Real M&amp;E Capital Stock'!R47/[4]Employment!R20*1000</f>
        <v>285772.88135593222</v>
      </c>
      <c r="S22" s="635">
        <f>'[4]Real M&amp;E Capital Stock'!S47/[4]Employment!S20*1000</f>
        <v>96811.814009179798</v>
      </c>
      <c r="U22" s="257">
        <f>'[4]Real M&amp;E Capital Stock'!B47/[4]Employment!B20*1000</f>
        <v>22569.82878820234</v>
      </c>
    </row>
    <row r="23" spans="1:21">
      <c r="A23" s="105">
        <v>2005</v>
      </c>
      <c r="B23" s="445">
        <f>'[4]Real M&amp;E Capital Stock'!B48/[4]Employment!B21*1000</f>
        <v>23711.709365135477</v>
      </c>
      <c r="C23" s="446">
        <f>'[4]Real M&amp;E Capital Stock'!C48/[4]Employment!C21*1000</f>
        <v>19501.070663811563</v>
      </c>
      <c r="D23" s="446">
        <f>'[4]Real M&amp;E Capital Stock'!D48/[4]Employment!D21*1000</f>
        <v>292052.63157894736</v>
      </c>
      <c r="E23" s="446">
        <f>'[4]Real M&amp;E Capital Stock'!E48/[4]Employment!E21*1000</f>
        <v>81970.017636684293</v>
      </c>
      <c r="F23" s="446">
        <f>'[4]Real M&amp;E Capital Stock'!F48/[4]Employment!F21*1000</f>
        <v>50333.730631704406</v>
      </c>
      <c r="G23" s="446">
        <f>'[4]Real M&amp;E Capital Stock'!G48/[4]Employment!G21*1000</f>
        <v>360993.7369519833</v>
      </c>
      <c r="H23" s="446">
        <f>'[4]Real M&amp;E Capital Stock'!H48/[4]Employment!H21*1000</f>
        <v>74270.270270270281</v>
      </c>
      <c r="I23" s="446">
        <f>'[4]Real M&amp;E Capital Stock'!I48/[4]Employment!I21*1000</f>
        <v>31469.303423848873</v>
      </c>
      <c r="J23" s="446">
        <f>'[4]Real M&amp;E Capital Stock'!J48/[4]Employment!J21*1000</f>
        <v>95516.224188790555</v>
      </c>
      <c r="K23" s="446">
        <f>'[4]Real M&amp;E Capital Stock'!K48/[4]Employment!K21*1000</f>
        <v>338713.51351351349</v>
      </c>
      <c r="L23" s="446">
        <f>'[4]Real M&amp;E Capital Stock'!L48/[4]Employment!L21*1000</f>
        <v>41113.23763955343</v>
      </c>
      <c r="M23" s="446">
        <f>'[4]Real M&amp;E Capital Stock'!M48/[4]Employment!M21*1000</f>
        <v>92731.868131868134</v>
      </c>
      <c r="N23" s="446">
        <f>'[4]Real M&amp;E Capital Stock'!N48/[4]Employment!N21*1000</f>
        <v>16648.71928907475</v>
      </c>
      <c r="O23" s="446">
        <f>'[4]Real M&amp;E Capital Stock'!O48/[4]Employment!O21*1000</f>
        <v>347600</v>
      </c>
      <c r="P23" s="446">
        <f>'[4]Real M&amp;E Capital Stock'!P48/[4]Employment!P21*1000</f>
        <v>47512.35584843492</v>
      </c>
      <c r="Q23" s="446">
        <f>'[4]Real M&amp;E Capital Stock'!Q48/[4]Employment!Q21*1000</f>
        <v>50206.419131529256</v>
      </c>
      <c r="R23" s="446">
        <f>'[4]Real M&amp;E Capital Stock'!R48/[4]Employment!R21*1000</f>
        <v>314177.59295499016</v>
      </c>
      <c r="S23" s="635">
        <f>'[4]Real M&amp;E Capital Stock'!S48/[4]Employment!S21*1000</f>
        <v>102446.41794006743</v>
      </c>
    </row>
    <row r="24" spans="1:21">
      <c r="A24" s="105">
        <v>2006</v>
      </c>
      <c r="B24" s="445">
        <f>'[4]Real M&amp;E Capital Stock'!B49/[4]Employment!B22*1000</f>
        <v>24933.486490109808</v>
      </c>
      <c r="C24" s="446">
        <f>'[4]Real M&amp;E Capital Stock'!C49/[4]Employment!C22*1000</f>
        <v>22680.487804878048</v>
      </c>
      <c r="D24" s="446">
        <f>'[4]Real M&amp;E Capital Stock'!D49/[4]Employment!D22*1000</f>
        <v>294566.70746634022</v>
      </c>
      <c r="E24" s="446">
        <f>'[4]Real M&amp;E Capital Stock'!E49/[4]Employment!E22*1000</f>
        <v>92836.938435940101</v>
      </c>
      <c r="F24" s="446">
        <f>'[4]Real M&amp;E Capital Stock'!F49/[4]Employment!F22*1000</f>
        <v>59465.725806451606</v>
      </c>
      <c r="G24" s="446">
        <f>'[4]Real M&amp;E Capital Stock'!G49/[4]Employment!G22*1000</f>
        <v>376794.1176470588</v>
      </c>
      <c r="H24" s="446">
        <f>'[4]Real M&amp;E Capital Stock'!H49/[4]Employment!H22*1000</f>
        <v>71211.920529801311</v>
      </c>
      <c r="I24" s="446">
        <f>'[4]Real M&amp;E Capital Stock'!I49/[4]Employment!I22*1000</f>
        <v>33238.670694864049</v>
      </c>
      <c r="J24" s="446">
        <f>'[4]Real M&amp;E Capital Stock'!J49/[4]Employment!J22*1000</f>
        <v>96849.25690021232</v>
      </c>
      <c r="K24" s="446">
        <f>'[4]Real M&amp;E Capital Stock'!K49/[4]Employment!K22*1000</f>
        <v>456180.72289156623</v>
      </c>
      <c r="L24" s="446">
        <f>'[4]Real M&amp;E Capital Stock'!L49/[4]Employment!L22*1000</f>
        <v>42143.525741029647</v>
      </c>
      <c r="M24" s="446">
        <f>'[4]Real M&amp;E Capital Stock'!M49/[4]Employment!M22*1000</f>
        <v>89164.444444444438</v>
      </c>
      <c r="N24" s="446">
        <f>'[4]Real M&amp;E Capital Stock'!N49/[4]Employment!N22*1000</f>
        <v>17832.96943231441</v>
      </c>
      <c r="O24" s="446">
        <f>'[4]Real M&amp;E Capital Stock'!O49/[4]Employment!O22*1000</f>
        <v>488550</v>
      </c>
      <c r="P24" s="446">
        <f>'[4]Real M&amp;E Capital Stock'!P49/[4]Employment!P22*1000</f>
        <v>51292.186870720907</v>
      </c>
      <c r="Q24" s="446">
        <f>'[4]Real M&amp;E Capital Stock'!Q49/[4]Employment!Q22*1000</f>
        <v>51726.305287662122</v>
      </c>
      <c r="R24" s="446">
        <f>'[4]Real M&amp;E Capital Stock'!R49/[4]Employment!R22*1000</f>
        <v>331060.70745697891</v>
      </c>
      <c r="S24" s="635">
        <f>'[4]Real M&amp;E Capital Stock'!S49/[4]Employment!S22*1000</f>
        <v>109571.4853452558</v>
      </c>
    </row>
    <row r="25" spans="1:21">
      <c r="A25" s="105">
        <v>2007</v>
      </c>
      <c r="B25" s="445">
        <f>'[4]Real M&amp;E Capital Stock'!B50/[4]Employment!B23*1000</f>
        <v>25761.442614366642</v>
      </c>
      <c r="C25" s="446">
        <f>'[4]Real M&amp;E Capital Stock'!C50/[4]Employment!C23*1000</f>
        <v>21492.424242424244</v>
      </c>
      <c r="D25" s="446">
        <f>'[4]Real M&amp;E Capital Stock'!D50/[4]Employment!D23*1000</f>
        <v>307647.83653846156</v>
      </c>
      <c r="E25" s="446">
        <f>'[4]Real M&amp;E Capital Stock'!E50/[4]Employment!E23*1000</f>
        <v>117211.50592216582</v>
      </c>
      <c r="F25" s="446">
        <f>'[4]Real M&amp;E Capital Stock'!F50/[4]Employment!F23*1000</f>
        <v>64119.156736938596</v>
      </c>
      <c r="G25" s="446">
        <f>'[4]Real M&amp;E Capital Stock'!G50/[4]Employment!G23*1000</f>
        <v>325362.60623229464</v>
      </c>
      <c r="H25" s="446">
        <f>'[4]Real M&amp;E Capital Stock'!H50/[4]Employment!H23*1000</f>
        <v>70461.038961038954</v>
      </c>
      <c r="I25" s="446">
        <f>'[4]Real M&amp;E Capital Stock'!I50/[4]Employment!I23*1000</f>
        <v>37028.178694158079</v>
      </c>
      <c r="J25" s="446">
        <f>'[4]Real M&amp;E Capital Stock'!J50/[4]Employment!J23*1000</f>
        <v>99569.124423963149</v>
      </c>
      <c r="K25" s="446">
        <f>'[4]Real M&amp;E Capital Stock'!K50/[4]Employment!K23*1000</f>
        <v>450427.80748663103</v>
      </c>
      <c r="L25" s="446">
        <f>'[4]Real M&amp;E Capital Stock'!L50/[4]Employment!L23*1000</f>
        <v>52078.152753108348</v>
      </c>
      <c r="M25" s="446">
        <f>'[4]Real M&amp;E Capital Stock'!M50/[4]Employment!M23*1000</f>
        <v>97561.006289308178</v>
      </c>
      <c r="N25" s="446">
        <f>'[4]Real M&amp;E Capital Stock'!N50/[4]Employment!N23*1000</f>
        <v>18813.953488372092</v>
      </c>
      <c r="O25" s="446">
        <f>'[4]Real M&amp;E Capital Stock'!O50/[4]Employment!O23*1000</f>
        <v>394761.90476190473</v>
      </c>
      <c r="P25" s="446">
        <f>'[4]Real M&amp;E Capital Stock'!P50/[4]Employment!P23*1000</f>
        <v>58146.158650843216</v>
      </c>
      <c r="Q25" s="446">
        <f>'[4]Real M&amp;E Capital Stock'!Q50/[4]Employment!Q23*1000</f>
        <v>54730.783376241277</v>
      </c>
      <c r="R25" s="446">
        <f>'[4]Real M&amp;E Capital Stock'!R50/[4]Employment!R23*1000</f>
        <v>313931.5904139434</v>
      </c>
      <c r="S25" s="635">
        <f>'[4]Real M&amp;E Capital Stock'!S50/[4]Employment!S23*1000</f>
        <v>116997.24966894166</v>
      </c>
    </row>
    <row r="26" spans="1:21">
      <c r="A26" s="105">
        <v>2008</v>
      </c>
      <c r="B26" s="445">
        <f>'[4]Real M&amp;E Capital Stock'!B51/[4]Employment!B24*1000</f>
        <v>26268.771141308796</v>
      </c>
      <c r="C26" s="446">
        <f>'[4]Real M&amp;E Capital Stock'!C51/[4]Employment!C24*1000</f>
        <v>24842.105263157893</v>
      </c>
      <c r="D26" s="446">
        <f>'[4]Real M&amp;E Capital Stock'!D51/[4]Employment!D24*1000</f>
        <v>310626.42369020497</v>
      </c>
      <c r="E26" s="446">
        <f>'[4]Real M&amp;E Capital Stock'!E51/[4]Employment!E24*1000</f>
        <v>112298.7721691678</v>
      </c>
      <c r="F26" s="446">
        <f>'[4]Real M&amp;E Capital Stock'!F51/[4]Employment!F24*1000</f>
        <v>77816.779170684662</v>
      </c>
      <c r="G26" s="446">
        <f>'[4]Real M&amp;E Capital Stock'!G51/[4]Employment!G24*1000</f>
        <v>294961.03896103898</v>
      </c>
      <c r="H26" s="446">
        <f>'[4]Real M&amp;E Capital Stock'!H51/[4]Employment!H24*1000</f>
        <v>57489.898989898982</v>
      </c>
      <c r="I26" s="446">
        <f>'[4]Real M&amp;E Capital Stock'!I51/[4]Employment!I24*1000</f>
        <v>39341.900311526479</v>
      </c>
      <c r="J26" s="446">
        <f>'[4]Real M&amp;E Capital Stock'!J51/[4]Employment!J24*1000</f>
        <v>88321.232123212307</v>
      </c>
      <c r="K26" s="446">
        <f>'[4]Real M&amp;E Capital Stock'!K51/[4]Employment!K24*1000</f>
        <v>503942.40837696329</v>
      </c>
      <c r="L26" s="446">
        <f>'[4]Real M&amp;E Capital Stock'!L51/[4]Employment!L24*1000</f>
        <v>50130.508474576265</v>
      </c>
      <c r="M26" s="446">
        <f>'[4]Real M&amp;E Capital Stock'!M51/[4]Employment!M24*1000</f>
        <v>100960.05154639175</v>
      </c>
      <c r="N26" s="446">
        <f>'[4]Real M&amp;E Capital Stock'!N51/[4]Employment!N24*1000</f>
        <v>19091.934574168074</v>
      </c>
      <c r="O26" s="446">
        <f>'[4]Real M&amp;E Capital Stock'!O51/[4]Employment!O24*1000</f>
        <v>534750.00000000012</v>
      </c>
      <c r="P26" s="446">
        <f>'[4]Real M&amp;E Capital Stock'!P51/[4]Employment!P24*1000</f>
        <v>62086.575677327353</v>
      </c>
      <c r="Q26" s="446">
        <f>'[4]Real M&amp;E Capital Stock'!Q51/[4]Employment!Q24*1000</f>
        <v>54948.717948717938</v>
      </c>
      <c r="R26" s="446">
        <f>'[4]Real M&amp;E Capital Stock'!R51/[4]Employment!R24*1000</f>
        <v>302313.36032388662</v>
      </c>
      <c r="S26" s="635">
        <f>'[4]Real M&amp;E Capital Stock'!S51/[4]Employment!S24*1000</f>
        <v>120112.16461569497</v>
      </c>
    </row>
    <row r="27" spans="1:21">
      <c r="A27" s="105">
        <v>2009</v>
      </c>
      <c r="B27" s="445">
        <f>'[4]Real M&amp;E Capital Stock'!B52/[4]Employment!B25*1000</f>
        <v>26092.689628920307</v>
      </c>
      <c r="C27" s="446">
        <f>'[4]Real M&amp;E Capital Stock'!C52/[4]Employment!C25*1000</f>
        <v>29588.679245283023</v>
      </c>
      <c r="D27" s="446">
        <f>'[4]Real M&amp;E Capital Stock'!D52/[4]Employment!D25*1000</f>
        <v>298254.56621004565</v>
      </c>
      <c r="E27" s="446">
        <f>'[4]Real M&amp;E Capital Stock'!E52/[4]Employment!E25*1000</f>
        <v>126095.31013615734</v>
      </c>
      <c r="F27" s="446">
        <f>'[4]Real M&amp;E Capital Stock'!F52/[4]Employment!F25*1000</f>
        <v>76386.021505376339</v>
      </c>
      <c r="G27" s="446">
        <f>'[4]Real M&amp;E Capital Stock'!G52/[4]Employment!G25*1000</f>
        <v>309490.54905490548</v>
      </c>
      <c r="H27" s="446">
        <f>'[4]Real M&amp;E Capital Stock'!H52/[4]Employment!H25*1000</f>
        <v>66686.813186813204</v>
      </c>
      <c r="I27" s="446">
        <f>'[4]Real M&amp;E Capital Stock'!I52/[4]Employment!I25*1000</f>
        <v>38560.580204778154</v>
      </c>
      <c r="J27" s="446">
        <f>'[4]Real M&amp;E Capital Stock'!J52/[4]Employment!J25*1000</f>
        <v>96942.204301075268</v>
      </c>
      <c r="K27" s="446">
        <f>'[4]Real M&amp;E Capital Stock'!K52/[4]Employment!K25*1000</f>
        <v>487239.36170212767</v>
      </c>
      <c r="L27" s="446">
        <f>'[4]Real M&amp;E Capital Stock'!L52/[4]Employment!L25*1000</f>
        <v>46394.46366782007</v>
      </c>
      <c r="M27" s="446">
        <f>'[4]Real M&amp;E Capital Stock'!M52/[4]Employment!M25*1000</f>
        <v>110668.15476190475</v>
      </c>
      <c r="N27" s="446">
        <f>'[4]Real M&amp;E Capital Stock'!N52/[4]Employment!N25*1000</f>
        <v>20998.040496407579</v>
      </c>
      <c r="O27" s="446">
        <f>'[4]Real M&amp;E Capital Stock'!O52/[4]Employment!O25*1000</f>
        <v>265733.33333333337</v>
      </c>
      <c r="P27" s="446">
        <f>'[4]Real M&amp;E Capital Stock'!P52/[4]Employment!P25*1000</f>
        <v>65809.926806953343</v>
      </c>
      <c r="Q27" s="446">
        <f>'[4]Real M&amp;E Capital Stock'!Q52/[4]Employment!Q25*1000</f>
        <v>57386.061439706566</v>
      </c>
      <c r="R27" s="446">
        <f>'[4]Real M&amp;E Capital Stock'!R52/[4]Employment!R25*1000</f>
        <v>299456.06865549658</v>
      </c>
      <c r="S27" s="635">
        <f>'[4]Real M&amp;E Capital Stock'!S52/[4]Employment!S25*1000</f>
        <v>127294.33333333336</v>
      </c>
    </row>
    <row r="28" spans="1:21">
      <c r="A28" s="207">
        <v>2010</v>
      </c>
      <c r="B28" s="639">
        <f>'[4]Real M&amp;E Capital Stock'!B53/[4]Employment!B26*1000</f>
        <v>25826.183909394989</v>
      </c>
      <c r="C28" s="640">
        <f>'[4]Real M&amp;E Capital Stock'!C53/[4]Employment!C26*1000</f>
        <v>22958.990536277601</v>
      </c>
      <c r="D28" s="640">
        <f>'[4]Real M&amp;E Capital Stock'!D53/[4]Employment!D26*1000</f>
        <v>282526.48648648645</v>
      </c>
      <c r="E28" s="640">
        <f>'[4]Real M&amp;E Capital Stock'!E53/[4]Employment!E26*1000</f>
        <v>149627.57527733757</v>
      </c>
      <c r="F28" s="640">
        <f>'[4]Real M&amp;E Capital Stock'!F53/[4]Employment!F26*1000</f>
        <v>67097.689075630245</v>
      </c>
      <c r="G28" s="640">
        <f>'[4]Real M&amp;E Capital Stock'!G53/[4]Employment!G26*1000</f>
        <v>306085.4922279793</v>
      </c>
      <c r="H28" s="640">
        <f>'[4]Real M&amp;E Capital Stock'!H53/[4]Employment!H26*1000</f>
        <v>80832.258064516136</v>
      </c>
      <c r="I28" s="640">
        <f>'[4]Real M&amp;E Capital Stock'!I53/[4]Employment!I26*1000</f>
        <v>37448.522829006266</v>
      </c>
      <c r="J28" s="640">
        <f>'[4]Real M&amp;E Capital Stock'!J53/[4]Employment!J26*1000</f>
        <v>92101.90217391304</v>
      </c>
      <c r="K28" s="640">
        <f>'[4]Real M&amp;E Capital Stock'!K53/[4]Employment!K26*1000</f>
        <v>492428.57142857148</v>
      </c>
      <c r="L28" s="640">
        <f>'[4]Real M&amp;E Capital Stock'!L53/[4]Employment!L26*1000</f>
        <v>57168.859649122809</v>
      </c>
      <c r="M28" s="640">
        <f>'[4]Real M&amp;E Capital Stock'!M53/[4]Employment!M26*1000</f>
        <v>113301.51515151515</v>
      </c>
      <c r="N28" s="640">
        <f>'[4]Real M&amp;E Capital Stock'!N53/[4]Employment!N26*1000</f>
        <v>20751.333333333332</v>
      </c>
      <c r="O28" s="640">
        <f>'[4]Real M&amp;E Capital Stock'!O53/[4]Employment!O26*1000</f>
        <v>358492.30769230769</v>
      </c>
      <c r="P28" s="640">
        <f>'[4]Real M&amp;E Capital Stock'!P53/[4]Employment!P26*1000</f>
        <v>69127.649440342953</v>
      </c>
      <c r="Q28" s="640">
        <f>'[4]Real M&amp;E Capital Stock'!Q53/[4]Employment!Q26*1000</f>
        <v>53868.663594470039</v>
      </c>
      <c r="R28" s="640">
        <f>'[4]Real M&amp;E Capital Stock'!R53/[4]Employment!R26*1000</f>
        <v>298284.50704225351</v>
      </c>
      <c r="S28" s="641">
        <f>'[4]Real M&amp;E Capital Stock'!S53/[4]Employment!S26*1000</f>
        <v>129703.9756042466</v>
      </c>
    </row>
    <row r="29" spans="1:21">
      <c r="B29" s="258"/>
      <c r="C29" s="259"/>
      <c r="D29" s="259"/>
      <c r="E29" s="259"/>
      <c r="F29" s="259"/>
      <c r="G29" s="259"/>
      <c r="H29" s="259"/>
      <c r="I29" s="259"/>
      <c r="J29" s="259"/>
      <c r="K29" s="259"/>
      <c r="L29" s="259"/>
      <c r="M29" s="259"/>
      <c r="N29" s="259"/>
      <c r="O29" s="259"/>
      <c r="P29" s="259"/>
      <c r="Q29" s="259"/>
      <c r="R29" s="259"/>
      <c r="S29" s="259"/>
    </row>
    <row r="30" spans="1:21" ht="15.75">
      <c r="A30" s="535" t="s">
        <v>87</v>
      </c>
      <c r="B30" s="10"/>
      <c r="F30" s="260"/>
      <c r="G30" s="260"/>
    </row>
    <row r="31" spans="1:21">
      <c r="A31" s="1089" t="s">
        <v>265</v>
      </c>
      <c r="B31" s="261">
        <f t="shared" ref="B31:K38" si="0">IF(ISERROR((POWER(VLOOKUP(VALUE(RIGHT($A31,4)),$A$5:$S$28,COLUMN(B$29),0)/VLOOKUP(VALUE(LEFT($A31,4)),$A$5:$S$28,COLUMN(B$29),0),1/(VALUE(RIGHT($A31,4))-VALUE(LEFT($A31,4))))-1)*100)=FALSE,(POWER(VLOOKUP(VALUE(RIGHT($A31,4)),$A$5:$S$28,COLUMN(B$29),0)/VLOOKUP(VALUE(LEFT($A31,4)),$A$5:$S$28,COLUMN(B$29),0),1/(VALUE(RIGHT($A31,4))-VALUE(LEFT($A31,4))))-1)*100,"n.a.")</f>
        <v>1.9223936783040019</v>
      </c>
      <c r="C31" s="262">
        <f t="shared" si="0"/>
        <v>2.4608217516240538</v>
      </c>
      <c r="D31" s="262">
        <f t="shared" si="0"/>
        <v>3.8759671902234505</v>
      </c>
      <c r="E31" s="262">
        <f t="shared" si="0"/>
        <v>4.1043984341927908</v>
      </c>
      <c r="F31" s="262">
        <f t="shared" si="0"/>
        <v>5.860655530599268</v>
      </c>
      <c r="G31" s="262">
        <f t="shared" si="0"/>
        <v>-1.7606989431273368</v>
      </c>
      <c r="H31" s="262">
        <f t="shared" si="0"/>
        <v>4.59525110170238</v>
      </c>
      <c r="I31" s="262">
        <f t="shared" si="0"/>
        <v>0.96535730815896503</v>
      </c>
      <c r="J31" s="262">
        <f t="shared" si="0"/>
        <v>-0.80574433810892687</v>
      </c>
      <c r="K31" s="262">
        <f t="shared" si="0"/>
        <v>9.4985610040596136</v>
      </c>
      <c r="L31" s="262">
        <f t="shared" ref="L31:S38" si="1">IF(ISERROR((POWER(VLOOKUP(VALUE(RIGHT($A31,4)),$A$5:$S$28,COLUMN(L$29),0)/VLOOKUP(VALUE(LEFT($A31,4)),$A$5:$S$28,COLUMN(L$29),0),1/(VALUE(RIGHT($A31,4))-VALUE(LEFT($A31,4))))-1)*100)=FALSE,(POWER(VLOOKUP(VALUE(RIGHT($A31,4)),$A$5:$S$28,COLUMN(L$29),0)/VLOOKUP(VALUE(LEFT($A31,4)),$A$5:$S$28,COLUMN(L$29),0),1/(VALUE(RIGHT($A31,4))-VALUE(LEFT($A31,4))))-1)*100,"n.a.")</f>
        <v>2.1770822659521016</v>
      </c>
      <c r="M31" s="262">
        <f t="shared" si="1"/>
        <v>1.3859413778907204</v>
      </c>
      <c r="N31" s="262">
        <f t="shared" si="1"/>
        <v>0.78657521987637313</v>
      </c>
      <c r="O31" s="262">
        <f t="shared" si="1"/>
        <v>4.0595552806676594</v>
      </c>
      <c r="P31" s="262">
        <f t="shared" si="1"/>
        <v>1.9077014127908187</v>
      </c>
      <c r="Q31" s="262">
        <f t="shared" si="1"/>
        <v>-0.50940490502745517</v>
      </c>
      <c r="R31" s="262">
        <f t="shared" si="1"/>
        <v>0.45367771219799735</v>
      </c>
      <c r="S31" s="263">
        <f t="shared" si="1"/>
        <v>1.4502664502830553</v>
      </c>
    </row>
    <row r="32" spans="1:21">
      <c r="A32" s="1090" t="s">
        <v>264</v>
      </c>
      <c r="B32" s="264">
        <f t="shared" si="0"/>
        <v>4.3319227073203681</v>
      </c>
      <c r="C32" s="98">
        <f t="shared" si="0"/>
        <v>-2.0133341472921562</v>
      </c>
      <c r="D32" s="98">
        <f t="shared" si="0"/>
        <v>-1.9240578142934561</v>
      </c>
      <c r="E32" s="98">
        <f t="shared" si="0"/>
        <v>-5.7525092227159735</v>
      </c>
      <c r="F32" s="98">
        <f t="shared" si="0"/>
        <v>-16.531240260453885</v>
      </c>
      <c r="G32" s="98">
        <f t="shared" si="0"/>
        <v>-7.1316582461470324</v>
      </c>
      <c r="H32" s="98">
        <f t="shared" si="0"/>
        <v>6.5580969557542668</v>
      </c>
      <c r="I32" s="98">
        <f t="shared" si="0"/>
        <v>8.6181407655264053</v>
      </c>
      <c r="J32" s="98">
        <f t="shared" si="0"/>
        <v>8.9178186600930243</v>
      </c>
      <c r="K32" s="98">
        <f t="shared" si="0"/>
        <v>0.22297733814651277</v>
      </c>
      <c r="L32" s="98">
        <f t="shared" si="1"/>
        <v>11.502428311829306</v>
      </c>
      <c r="M32" s="98">
        <f t="shared" si="1"/>
        <v>-1.0064088231575563</v>
      </c>
      <c r="N32" s="98">
        <f t="shared" si="1"/>
        <v>1.4256789011981352</v>
      </c>
      <c r="O32" s="98">
        <f t="shared" si="1"/>
        <v>16.488012098223081</v>
      </c>
      <c r="P32" s="98">
        <f t="shared" si="1"/>
        <v>0.56780544691106272</v>
      </c>
      <c r="Q32" s="98">
        <f t="shared" si="1"/>
        <v>10.352644348009331</v>
      </c>
      <c r="R32" s="98">
        <f t="shared" si="1"/>
        <v>-3.2165948199725181</v>
      </c>
      <c r="S32" s="265">
        <f t="shared" si="1"/>
        <v>1.42269428959092</v>
      </c>
    </row>
    <row r="33" spans="1:19">
      <c r="A33" s="1090" t="s">
        <v>263</v>
      </c>
      <c r="B33" s="264">
        <f t="shared" si="0"/>
        <v>1.6958374233628781</v>
      </c>
      <c r="C33" s="98">
        <f t="shared" si="0"/>
        <v>2.8974430012504326</v>
      </c>
      <c r="D33" s="98">
        <f t="shared" si="0"/>
        <v>4.4459291731566264</v>
      </c>
      <c r="E33" s="98">
        <f t="shared" si="0"/>
        <v>5.0953005014563013</v>
      </c>
      <c r="F33" s="98">
        <f t="shared" si="0"/>
        <v>8.2839679658099463</v>
      </c>
      <c r="G33" s="98">
        <f t="shared" si="0"/>
        <v>-1.2332536643857028</v>
      </c>
      <c r="H33" s="98">
        <f t="shared" si="0"/>
        <v>4.4102096812215663</v>
      </c>
      <c r="I33" s="98">
        <f t="shared" si="0"/>
        <v>0.2652598947918916</v>
      </c>
      <c r="J33" s="98">
        <f t="shared" si="0"/>
        <v>-1.6852511501634249</v>
      </c>
      <c r="K33" s="98">
        <f t="shared" si="0"/>
        <v>10.42552433436008</v>
      </c>
      <c r="L33" s="98">
        <f t="shared" si="1"/>
        <v>1.3306986669610943</v>
      </c>
      <c r="M33" s="98">
        <f t="shared" si="1"/>
        <v>1.6167778348574524</v>
      </c>
      <c r="N33" s="98">
        <f t="shared" si="1"/>
        <v>0.72591863421669345</v>
      </c>
      <c r="O33" s="98">
        <f t="shared" si="1"/>
        <v>2.947396635543087</v>
      </c>
      <c r="P33" s="98">
        <f t="shared" si="1"/>
        <v>2.0362378836399797</v>
      </c>
      <c r="Q33" s="98">
        <f t="shared" si="1"/>
        <v>-1.4863872424006441</v>
      </c>
      <c r="R33" s="98">
        <f t="shared" si="1"/>
        <v>0.81040505845977329</v>
      </c>
      <c r="S33" s="265">
        <f t="shared" si="1"/>
        <v>1.4528927612439624</v>
      </c>
    </row>
    <row r="34" spans="1:19">
      <c r="A34" s="1090" t="s">
        <v>262</v>
      </c>
      <c r="B34" s="264">
        <f t="shared" si="0"/>
        <v>1.8508996196210381</v>
      </c>
      <c r="C34" s="98">
        <f t="shared" si="0"/>
        <v>2.874489188284346</v>
      </c>
      <c r="D34" s="98">
        <f t="shared" si="0"/>
        <v>2.4690791884903529</v>
      </c>
      <c r="E34" s="98">
        <f t="shared" si="0"/>
        <v>2.9591704937085073</v>
      </c>
      <c r="F34" s="98">
        <f t="shared" si="0"/>
        <v>13.765576734464457</v>
      </c>
      <c r="G34" s="98">
        <f t="shared" si="0"/>
        <v>1.0232555804116306</v>
      </c>
      <c r="H34" s="98">
        <f t="shared" si="0"/>
        <v>7.9752951210330991</v>
      </c>
      <c r="I34" s="98">
        <f t="shared" si="0"/>
        <v>-0.17733013121743468</v>
      </c>
      <c r="J34" s="98">
        <f t="shared" si="0"/>
        <v>-0.87416983241921375</v>
      </c>
      <c r="K34" s="98">
        <f t="shared" si="0"/>
        <v>3.4352254125879389</v>
      </c>
      <c r="L34" s="98">
        <f t="shared" si="1"/>
        <v>0.52198249198567304</v>
      </c>
      <c r="M34" s="98">
        <f t="shared" si="1"/>
        <v>1.8371975400136797</v>
      </c>
      <c r="N34" s="98">
        <f t="shared" si="1"/>
        <v>0.75893125591748323</v>
      </c>
      <c r="O34" s="98">
        <f t="shared" si="1"/>
        <v>5.3999883844897401</v>
      </c>
      <c r="P34" s="98">
        <f t="shared" si="1"/>
        <v>1.4286159787939567</v>
      </c>
      <c r="Q34" s="98">
        <f t="shared" si="1"/>
        <v>-1.7392249617076083</v>
      </c>
      <c r="R34" s="98">
        <f t="shared" si="1"/>
        <v>1.2312439726712698</v>
      </c>
      <c r="S34" s="265">
        <f t="shared" si="1"/>
        <v>0.27330730092431921</v>
      </c>
    </row>
    <row r="35" spans="1:19">
      <c r="A35" s="1090" t="s">
        <v>261</v>
      </c>
      <c r="B35" s="264">
        <f t="shared" si="0"/>
        <v>1.4743297406458078</v>
      </c>
      <c r="C35" s="98">
        <f t="shared" si="0"/>
        <v>3.1777592888959427</v>
      </c>
      <c r="D35" s="98">
        <f t="shared" si="0"/>
        <v>-7.830439356615515</v>
      </c>
      <c r="E35" s="98">
        <f t="shared" si="0"/>
        <v>2.9688398455385512</v>
      </c>
      <c r="F35" s="98">
        <f t="shared" si="0"/>
        <v>10.378190580147638</v>
      </c>
      <c r="G35" s="98">
        <f t="shared" si="0"/>
        <v>2.1459856602275229</v>
      </c>
      <c r="H35" s="98">
        <f t="shared" si="0"/>
        <v>10.584866625414335</v>
      </c>
      <c r="I35" s="98">
        <f t="shared" si="0"/>
        <v>2.164039411994656</v>
      </c>
      <c r="J35" s="98">
        <f t="shared" si="0"/>
        <v>1.3042248896928621</v>
      </c>
      <c r="K35" s="98">
        <f t="shared" si="0"/>
        <v>3.0552359388961392</v>
      </c>
      <c r="L35" s="98">
        <f t="shared" si="1"/>
        <v>0.19110120795469143</v>
      </c>
      <c r="M35" s="98">
        <f t="shared" si="1"/>
        <v>-0.22183551552756864</v>
      </c>
      <c r="N35" s="98">
        <f t="shared" si="1"/>
        <v>3.1287708737573805</v>
      </c>
      <c r="O35" s="98">
        <f t="shared" si="1"/>
        <v>7.9132144717005692</v>
      </c>
      <c r="P35" s="98">
        <f t="shared" si="1"/>
        <v>0.99055725856185273</v>
      </c>
      <c r="Q35" s="98">
        <f t="shared" si="1"/>
        <v>0.10223961313367003</v>
      </c>
      <c r="R35" s="98">
        <f t="shared" si="1"/>
        <v>0.78223338596550285</v>
      </c>
      <c r="S35" s="265">
        <f t="shared" si="1"/>
        <v>1.1995514788123218</v>
      </c>
    </row>
    <row r="36" spans="1:19">
      <c r="A36" s="1090" t="s">
        <v>260</v>
      </c>
      <c r="B36" s="264">
        <f t="shared" si="0"/>
        <v>1.806772521710398</v>
      </c>
      <c r="C36" s="98">
        <f t="shared" si="0"/>
        <v>2.7575705761163638</v>
      </c>
      <c r="D36" s="98">
        <f t="shared" si="0"/>
        <v>11.184313295405012</v>
      </c>
      <c r="E36" s="98">
        <f t="shared" si="0"/>
        <v>6.1749425557165338</v>
      </c>
      <c r="F36" s="98">
        <f t="shared" si="0"/>
        <v>7.2518043691017331</v>
      </c>
      <c r="G36" s="98">
        <f t="shared" si="0"/>
        <v>-2.8807166937213968</v>
      </c>
      <c r="H36" s="98">
        <f t="shared" si="0"/>
        <v>1.4533991982319305</v>
      </c>
      <c r="I36" s="98">
        <f t="shared" si="0"/>
        <v>-0.67085485206702655</v>
      </c>
      <c r="J36" s="98">
        <f t="shared" si="0"/>
        <v>-3.1467424735809102</v>
      </c>
      <c r="K36" s="98">
        <f t="shared" si="0"/>
        <v>14.306038632163599</v>
      </c>
      <c r="L36" s="98">
        <f t="shared" si="1"/>
        <v>1.9053489908452903</v>
      </c>
      <c r="M36" s="98">
        <f t="shared" si="1"/>
        <v>2.5487508136253556</v>
      </c>
      <c r="N36" s="98">
        <f t="shared" si="1"/>
        <v>-0.45443073681290524</v>
      </c>
      <c r="O36" s="98">
        <f t="shared" si="1"/>
        <v>0.55084812605512568</v>
      </c>
      <c r="P36" s="98">
        <f t="shared" si="1"/>
        <v>2.5631314276802986</v>
      </c>
      <c r="Q36" s="98">
        <f t="shared" si="1"/>
        <v>-2.2712211721122033</v>
      </c>
      <c r="R36" s="98">
        <f t="shared" si="1"/>
        <v>0.82449384763125799</v>
      </c>
      <c r="S36" s="265">
        <f t="shared" si="1"/>
        <v>1.579801132213543</v>
      </c>
    </row>
    <row r="37" spans="1:19">
      <c r="A37" s="1090" t="s">
        <v>259</v>
      </c>
      <c r="B37" s="264">
        <f t="shared" si="0"/>
        <v>2.5132626306545003</v>
      </c>
      <c r="C37" s="98">
        <f t="shared" si="0"/>
        <v>2.3459098693406899</v>
      </c>
      <c r="D37" s="98">
        <f t="shared" si="0"/>
        <v>23.339486789302867</v>
      </c>
      <c r="E37" s="98">
        <f t="shared" si="0"/>
        <v>2.9422513128450234</v>
      </c>
      <c r="F37" s="98">
        <f t="shared" si="0"/>
        <v>19.945560157003616</v>
      </c>
      <c r="G37" s="98">
        <f t="shared" si="0"/>
        <v>-0.9119096110707936</v>
      </c>
      <c r="H37" s="98">
        <f t="shared" si="0"/>
        <v>3.5558474245557248</v>
      </c>
      <c r="I37" s="98">
        <f t="shared" si="0"/>
        <v>-4.1463509036253843</v>
      </c>
      <c r="J37" s="98">
        <f t="shared" si="0"/>
        <v>-4.5742511623716346</v>
      </c>
      <c r="K37" s="98">
        <f t="shared" si="0"/>
        <v>4.1035815260892949</v>
      </c>
      <c r="L37" s="98">
        <f t="shared" si="1"/>
        <v>1.1036563055112358</v>
      </c>
      <c r="M37" s="98">
        <f t="shared" si="1"/>
        <v>5.5432747801579918</v>
      </c>
      <c r="N37" s="98">
        <f t="shared" si="1"/>
        <v>-3.2580034890734244</v>
      </c>
      <c r="O37" s="98">
        <f t="shared" si="1"/>
        <v>1.1418625519643788</v>
      </c>
      <c r="P37" s="98">
        <f t="shared" si="1"/>
        <v>2.1997958898516856</v>
      </c>
      <c r="Q37" s="98">
        <f t="shared" si="1"/>
        <v>-4.880650871162473</v>
      </c>
      <c r="R37" s="98">
        <f t="shared" si="1"/>
        <v>2.0218314586122776</v>
      </c>
      <c r="S37" s="265">
        <f t="shared" si="1"/>
        <v>-1.3272675135735379</v>
      </c>
    </row>
    <row r="38" spans="1:19">
      <c r="A38" s="1091" t="s">
        <v>121</v>
      </c>
      <c r="B38" s="266">
        <f t="shared" si="0"/>
        <v>1.5255416583747516</v>
      </c>
      <c r="C38" s="267">
        <f t="shared" si="0"/>
        <v>2.9226981109551131</v>
      </c>
      <c r="D38" s="267">
        <f t="shared" si="0"/>
        <v>6.6645414141375703</v>
      </c>
      <c r="E38" s="267">
        <f t="shared" si="0"/>
        <v>7.4962672359825566</v>
      </c>
      <c r="F38" s="267">
        <f t="shared" si="0"/>
        <v>2.5587642930138932</v>
      </c>
      <c r="G38" s="267">
        <f t="shared" si="0"/>
        <v>-3.6572424032059958</v>
      </c>
      <c r="H38" s="267">
        <f t="shared" si="0"/>
        <v>0.62442065598453667</v>
      </c>
      <c r="I38" s="267">
        <f t="shared" si="0"/>
        <v>0.75437575973447135</v>
      </c>
      <c r="J38" s="267">
        <f t="shared" si="0"/>
        <v>-2.5697774862109335</v>
      </c>
      <c r="K38" s="267">
        <f t="shared" si="0"/>
        <v>18.66170259999409</v>
      </c>
      <c r="L38" s="267">
        <f t="shared" si="1"/>
        <v>2.22780319786684</v>
      </c>
      <c r="M38" s="267">
        <f t="shared" si="1"/>
        <v>1.3748671508506449</v>
      </c>
      <c r="N38" s="267">
        <f t="shared" si="1"/>
        <v>0.68961724297125215</v>
      </c>
      <c r="O38" s="267">
        <f t="shared" si="1"/>
        <v>0.31541048126579874</v>
      </c>
      <c r="P38" s="267">
        <f t="shared" si="1"/>
        <v>2.7088270654001656</v>
      </c>
      <c r="Q38" s="267">
        <f t="shared" si="1"/>
        <v>-1.2075142619449308</v>
      </c>
      <c r="R38" s="267">
        <f t="shared" si="1"/>
        <v>0.34950266023017207</v>
      </c>
      <c r="S38" s="268">
        <f t="shared" si="1"/>
        <v>2.766470154819789</v>
      </c>
    </row>
    <row r="40" spans="1:19">
      <c r="A40" s="190" t="s">
        <v>940</v>
      </c>
    </row>
    <row r="41" spans="1:19">
      <c r="A41" s="190" t="s">
        <v>941</v>
      </c>
    </row>
  </sheetData>
  <pageMargins left="0.75" right="0.75" top="1" bottom="1" header="0.5" footer="0.5"/>
  <pageSetup scale="6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dimension ref="A1:XFD219"/>
  <sheetViews>
    <sheetView showGridLines="0" view="pageBreakPreview" topLeftCell="A95" zoomScaleNormal="100" zoomScaleSheetLayoutView="100" workbookViewId="0">
      <selection activeCell="J97" sqref="A1:XFD1048576"/>
    </sheetView>
  </sheetViews>
  <sheetFormatPr defaultRowHeight="15.75"/>
  <cols>
    <col min="1" max="1" width="9.140625" style="330" customWidth="1"/>
    <col min="2" max="16384" width="9.140625" style="330"/>
  </cols>
  <sheetData>
    <row r="1" spans="1:15">
      <c r="A1" s="332" t="s">
        <v>614</v>
      </c>
    </row>
    <row r="2" spans="1:15">
      <c r="A2" s="332" t="s">
        <v>668</v>
      </c>
    </row>
    <row r="4" spans="1:15">
      <c r="A4" s="332" t="s">
        <v>635</v>
      </c>
    </row>
    <row r="5" spans="1:15" ht="30" customHeight="1">
      <c r="B5" s="1114" t="s">
        <v>119</v>
      </c>
      <c r="C5" s="1114"/>
      <c r="D5" s="1114"/>
      <c r="E5" s="1114"/>
      <c r="F5" s="1114"/>
      <c r="G5" s="1114"/>
      <c r="H5" s="1114"/>
      <c r="I5" s="1114"/>
      <c r="J5" s="1114"/>
      <c r="K5" s="334"/>
      <c r="L5" s="334"/>
      <c r="M5" s="334"/>
      <c r="N5" s="334"/>
      <c r="O5" s="334"/>
    </row>
    <row r="6" spans="1:15" ht="30" customHeight="1">
      <c r="B6" s="1114" t="s">
        <v>124</v>
      </c>
      <c r="C6" s="1114"/>
      <c r="D6" s="1114"/>
      <c r="E6" s="1114"/>
      <c r="F6" s="1114"/>
      <c r="G6" s="1114"/>
      <c r="H6" s="1114"/>
      <c r="I6" s="1114"/>
      <c r="J6" s="1114"/>
    </row>
    <row r="7" spans="1:15" ht="30" customHeight="1">
      <c r="B7" s="1114" t="s">
        <v>683</v>
      </c>
      <c r="C7" s="1114"/>
      <c r="D7" s="1114"/>
      <c r="E7" s="1114"/>
      <c r="F7" s="1114"/>
      <c r="G7" s="1114"/>
      <c r="H7" s="1114"/>
      <c r="I7" s="1114"/>
      <c r="J7" s="1114"/>
    </row>
    <row r="8" spans="1:15" ht="15" customHeight="1">
      <c r="B8" s="393"/>
      <c r="C8" s="393"/>
      <c r="D8" s="393"/>
      <c r="E8" s="393"/>
      <c r="F8" s="393"/>
      <c r="G8" s="393"/>
      <c r="H8" s="393"/>
      <c r="I8" s="393"/>
      <c r="J8" s="393"/>
    </row>
    <row r="9" spans="1:15" ht="15" customHeight="1">
      <c r="A9" s="332" t="s">
        <v>636</v>
      </c>
      <c r="B9" s="329"/>
      <c r="C9" s="329"/>
      <c r="D9" s="329"/>
      <c r="E9" s="329"/>
      <c r="F9" s="329"/>
      <c r="G9" s="329"/>
      <c r="H9" s="329"/>
      <c r="I9" s="329"/>
      <c r="J9" s="329"/>
    </row>
    <row r="10" spans="1:15" s="334" customFormat="1" ht="30" customHeight="1">
      <c r="B10" s="1114" t="s">
        <v>615</v>
      </c>
      <c r="C10" s="1114"/>
      <c r="D10" s="1114"/>
      <c r="E10" s="1114"/>
      <c r="F10" s="1114"/>
      <c r="G10" s="1114"/>
      <c r="H10" s="1114"/>
      <c r="I10" s="1114"/>
      <c r="J10" s="1114"/>
      <c r="K10" s="598"/>
      <c r="L10" s="330"/>
      <c r="M10" s="330"/>
      <c r="N10" s="330"/>
    </row>
    <row r="11" spans="1:15" s="334" customFormat="1" ht="15" customHeight="1">
      <c r="B11" s="246" t="s">
        <v>856</v>
      </c>
      <c r="C11" s="598"/>
      <c r="D11" s="598"/>
      <c r="E11" s="598"/>
      <c r="F11" s="598"/>
      <c r="G11" s="598"/>
      <c r="H11" s="598"/>
      <c r="I11" s="598"/>
      <c r="J11" s="598"/>
      <c r="K11" s="598"/>
      <c r="L11" s="330"/>
      <c r="M11" s="330"/>
      <c r="N11" s="330"/>
    </row>
    <row r="12" spans="1:15" s="334" customFormat="1" ht="15" customHeight="1">
      <c r="B12" s="246"/>
      <c r="C12" s="393"/>
      <c r="D12" s="393"/>
      <c r="E12" s="393"/>
      <c r="F12" s="393"/>
      <c r="G12" s="393"/>
      <c r="H12" s="393"/>
      <c r="I12" s="393"/>
      <c r="J12" s="393"/>
      <c r="K12" s="393"/>
      <c r="L12" s="330"/>
      <c r="M12" s="330"/>
      <c r="N12" s="330"/>
    </row>
    <row r="13" spans="1:15" s="334" customFormat="1" ht="15" customHeight="1">
      <c r="A13" s="340" t="s">
        <v>637</v>
      </c>
      <c r="B13" s="329"/>
      <c r="C13" s="329"/>
      <c r="D13" s="329"/>
      <c r="E13" s="329"/>
      <c r="F13" s="329"/>
      <c r="G13" s="329"/>
      <c r="H13" s="329"/>
      <c r="I13" s="329"/>
      <c r="J13" s="329"/>
      <c r="K13" s="329"/>
      <c r="L13" s="330"/>
      <c r="M13" s="330"/>
      <c r="N13" s="330"/>
    </row>
    <row r="14" spans="1:15" ht="30" customHeight="1">
      <c r="B14" s="1115" t="s">
        <v>667</v>
      </c>
      <c r="C14" s="1115"/>
      <c r="D14" s="1115"/>
      <c r="E14" s="1115"/>
      <c r="F14" s="1115"/>
      <c r="G14" s="1115"/>
      <c r="H14" s="1115"/>
      <c r="I14" s="1115"/>
      <c r="J14" s="1115"/>
      <c r="K14" s="335"/>
      <c r="L14" s="335"/>
      <c r="M14" s="335"/>
    </row>
    <row r="15" spans="1:15" ht="30" customHeight="1">
      <c r="B15" s="1115" t="s">
        <v>857</v>
      </c>
      <c r="C15" s="1115"/>
      <c r="D15" s="1115"/>
      <c r="E15" s="1115"/>
      <c r="F15" s="1115"/>
      <c r="G15" s="1115"/>
      <c r="H15" s="1115"/>
      <c r="I15" s="1115"/>
      <c r="J15" s="1115"/>
      <c r="K15" s="335"/>
      <c r="L15" s="335"/>
      <c r="M15" s="335"/>
    </row>
    <row r="16" spans="1:15" ht="30" customHeight="1">
      <c r="B16" s="1115" t="s">
        <v>858</v>
      </c>
      <c r="C16" s="1115"/>
      <c r="D16" s="1115"/>
      <c r="E16" s="1115"/>
      <c r="F16" s="1115"/>
      <c r="G16" s="1115"/>
      <c r="H16" s="1115"/>
      <c r="I16" s="1115"/>
      <c r="J16" s="1115"/>
    </row>
    <row r="17" spans="1:11" ht="15" customHeight="1">
      <c r="B17" s="394"/>
      <c r="C17" s="394"/>
      <c r="D17" s="394"/>
      <c r="E17" s="394"/>
      <c r="F17" s="394"/>
      <c r="G17" s="394"/>
      <c r="H17" s="394"/>
      <c r="I17" s="394"/>
      <c r="J17" s="394"/>
    </row>
    <row r="18" spans="1:11" ht="15" customHeight="1">
      <c r="A18" s="332" t="s">
        <v>638</v>
      </c>
      <c r="B18" s="331"/>
      <c r="C18" s="331"/>
      <c r="D18" s="331"/>
      <c r="E18" s="331"/>
      <c r="F18" s="331"/>
      <c r="G18" s="331"/>
      <c r="H18" s="331"/>
      <c r="I18" s="331"/>
      <c r="J18" s="331"/>
    </row>
    <row r="19" spans="1:11" ht="30" customHeight="1">
      <c r="B19" s="1116" t="s">
        <v>880</v>
      </c>
      <c r="C19" s="1116"/>
      <c r="D19" s="1116"/>
      <c r="E19" s="1116"/>
      <c r="F19" s="1116"/>
      <c r="G19" s="1116"/>
      <c r="H19" s="1116"/>
      <c r="I19" s="1116"/>
      <c r="J19" s="1116"/>
      <c r="K19" s="496"/>
    </row>
    <row r="20" spans="1:11" ht="15" customHeight="1">
      <c r="B20" s="231" t="s">
        <v>859</v>
      </c>
      <c r="C20" s="497"/>
      <c r="D20" s="497"/>
      <c r="E20" s="497"/>
      <c r="F20" s="497"/>
      <c r="G20" s="497"/>
      <c r="H20" s="497"/>
      <c r="I20" s="497"/>
      <c r="J20" s="497"/>
      <c r="K20" s="598"/>
    </row>
    <row r="21" spans="1:11" ht="15" customHeight="1">
      <c r="B21" s="231" t="s">
        <v>860</v>
      </c>
      <c r="C21" s="497"/>
      <c r="D21" s="497"/>
      <c r="E21" s="497"/>
      <c r="F21" s="497"/>
      <c r="G21" s="497"/>
      <c r="H21" s="497"/>
      <c r="I21" s="497"/>
      <c r="J21" s="497"/>
      <c r="K21" s="598"/>
    </row>
    <row r="22" spans="1:11" ht="30" customHeight="1">
      <c r="B22" s="1105" t="s">
        <v>861</v>
      </c>
      <c r="C22" s="1105"/>
      <c r="D22" s="1105"/>
      <c r="E22" s="1105"/>
      <c r="F22" s="1105"/>
      <c r="G22" s="1105"/>
      <c r="H22" s="1105"/>
      <c r="I22" s="1105"/>
      <c r="J22" s="1105"/>
      <c r="K22" s="597"/>
    </row>
    <row r="23" spans="1:11" ht="30" customHeight="1">
      <c r="B23" s="1105" t="s">
        <v>881</v>
      </c>
      <c r="C23" s="1105"/>
      <c r="D23" s="1105"/>
      <c r="E23" s="1105"/>
      <c r="F23" s="1105"/>
      <c r="G23" s="1105"/>
      <c r="H23" s="1105"/>
      <c r="I23" s="1105"/>
      <c r="J23" s="1105"/>
      <c r="K23" s="597"/>
    </row>
    <row r="24" spans="1:11" ht="30" customHeight="1">
      <c r="B24" s="1105" t="s">
        <v>623</v>
      </c>
      <c r="C24" s="1105"/>
      <c r="D24" s="1105"/>
      <c r="E24" s="1105"/>
      <c r="F24" s="1105"/>
      <c r="G24" s="1105"/>
      <c r="H24" s="1105"/>
      <c r="I24" s="1105"/>
      <c r="J24" s="1105"/>
      <c r="K24" s="597"/>
    </row>
    <row r="25" spans="1:11" ht="30" customHeight="1">
      <c r="B25" s="1105" t="s">
        <v>882</v>
      </c>
      <c r="C25" s="1105"/>
      <c r="D25" s="1105"/>
      <c r="E25" s="1105"/>
      <c r="F25" s="1105"/>
      <c r="G25" s="1105"/>
      <c r="H25" s="1105"/>
      <c r="I25" s="1105"/>
      <c r="J25" s="1105"/>
      <c r="K25" s="597"/>
    </row>
    <row r="26" spans="1:11" ht="30" customHeight="1">
      <c r="B26" s="1105" t="s">
        <v>862</v>
      </c>
      <c r="C26" s="1105"/>
      <c r="D26" s="1105"/>
      <c r="E26" s="1105"/>
      <c r="F26" s="1105"/>
      <c r="G26" s="1105"/>
      <c r="H26" s="1105"/>
      <c r="I26" s="1105"/>
      <c r="J26" s="1105"/>
      <c r="K26" s="597"/>
    </row>
    <row r="27" spans="1:11" ht="30" customHeight="1">
      <c r="B27" s="1105" t="s">
        <v>863</v>
      </c>
      <c r="C27" s="1105"/>
      <c r="D27" s="1105"/>
      <c r="E27" s="1105"/>
      <c r="F27" s="1105"/>
      <c r="G27" s="1105"/>
      <c r="H27" s="1105"/>
      <c r="I27" s="1105"/>
      <c r="J27" s="1105"/>
      <c r="K27" s="597"/>
    </row>
    <row r="28" spans="1:11" ht="30" customHeight="1">
      <c r="B28" s="1105" t="s">
        <v>864</v>
      </c>
      <c r="C28" s="1105"/>
      <c r="D28" s="1105"/>
      <c r="E28" s="1105"/>
      <c r="F28" s="1105"/>
      <c r="G28" s="1105"/>
      <c r="H28" s="1105"/>
      <c r="I28" s="1105"/>
      <c r="J28" s="1105"/>
      <c r="K28" s="597"/>
    </row>
    <row r="29" spans="1:11" ht="15" customHeight="1">
      <c r="B29" s="399"/>
      <c r="C29" s="399"/>
      <c r="D29" s="399"/>
      <c r="E29" s="399"/>
      <c r="F29" s="399"/>
      <c r="G29" s="399"/>
      <c r="H29" s="399"/>
      <c r="I29" s="399"/>
      <c r="J29" s="399"/>
      <c r="K29" s="495"/>
    </row>
    <row r="30" spans="1:11" ht="15" customHeight="1">
      <c r="A30" s="332" t="s">
        <v>639</v>
      </c>
      <c r="B30" s="329"/>
      <c r="C30" s="329"/>
      <c r="D30" s="329"/>
      <c r="E30" s="329"/>
      <c r="F30" s="329"/>
      <c r="G30" s="329"/>
      <c r="H30" s="329"/>
      <c r="I30" s="329"/>
      <c r="J30" s="329"/>
      <c r="K30" s="329"/>
    </row>
    <row r="31" spans="1:11" ht="15" customHeight="1">
      <c r="B31" s="1114" t="s">
        <v>674</v>
      </c>
      <c r="C31" s="1114"/>
      <c r="D31" s="1114"/>
      <c r="E31" s="1114"/>
      <c r="F31" s="1114"/>
      <c r="G31" s="1114"/>
      <c r="H31" s="1114"/>
      <c r="I31" s="1114"/>
      <c r="J31" s="1114"/>
    </row>
    <row r="32" spans="1:11" ht="15" customHeight="1">
      <c r="B32" s="23" t="s">
        <v>67</v>
      </c>
      <c r="C32" s="328"/>
      <c r="D32" s="328"/>
      <c r="E32" s="328"/>
      <c r="F32" s="328"/>
      <c r="G32" s="328"/>
      <c r="H32" s="328"/>
      <c r="I32" s="328"/>
      <c r="J32" s="328"/>
    </row>
    <row r="33" spans="1:14" ht="15" customHeight="1">
      <c r="B33" s="23" t="s">
        <v>66</v>
      </c>
      <c r="C33" s="328"/>
      <c r="D33" s="328"/>
      <c r="E33" s="328"/>
      <c r="F33" s="328"/>
      <c r="G33" s="328"/>
      <c r="H33" s="328"/>
      <c r="I33" s="328"/>
      <c r="J33" s="328"/>
    </row>
    <row r="34" spans="1:14" ht="15" customHeight="1">
      <c r="B34" s="23" t="s">
        <v>684</v>
      </c>
      <c r="C34" s="328"/>
      <c r="D34" s="328"/>
      <c r="E34" s="328"/>
      <c r="F34" s="328"/>
      <c r="G34" s="328"/>
      <c r="H34" s="328"/>
      <c r="I34" s="328"/>
      <c r="J34" s="328"/>
    </row>
    <row r="35" spans="1:14" ht="15" customHeight="1">
      <c r="B35" s="328"/>
      <c r="C35" s="328"/>
      <c r="D35" s="328"/>
      <c r="E35" s="328"/>
      <c r="F35" s="328"/>
      <c r="G35" s="328"/>
      <c r="H35" s="328"/>
      <c r="I35" s="328"/>
      <c r="J35" s="328"/>
    </row>
    <row r="36" spans="1:14" ht="30" customHeight="1">
      <c r="A36" s="1121" t="s">
        <v>731</v>
      </c>
      <c r="B36" s="1121"/>
      <c r="C36" s="1121"/>
      <c r="D36" s="1121"/>
      <c r="E36" s="1121"/>
      <c r="F36" s="1121"/>
      <c r="G36" s="1121"/>
      <c r="H36" s="1121"/>
      <c r="I36" s="1121"/>
      <c r="J36" s="1121"/>
    </row>
    <row r="37" spans="1:14" ht="15" customHeight="1">
      <c r="A37" s="391"/>
      <c r="B37" s="391"/>
      <c r="C37" s="391"/>
      <c r="D37" s="391"/>
      <c r="E37" s="391"/>
      <c r="F37" s="391"/>
      <c r="G37" s="391"/>
      <c r="H37" s="391"/>
      <c r="I37" s="391"/>
      <c r="J37" s="391"/>
    </row>
    <row r="38" spans="1:14" ht="30" customHeight="1">
      <c r="A38" s="1121" t="s">
        <v>732</v>
      </c>
      <c r="B38" s="1121"/>
      <c r="C38" s="1121"/>
      <c r="D38" s="1121"/>
      <c r="E38" s="1121"/>
      <c r="F38" s="1121"/>
      <c r="G38" s="1121"/>
      <c r="H38" s="1121"/>
      <c r="I38" s="1121"/>
      <c r="J38" s="1121"/>
    </row>
    <row r="39" spans="1:14" ht="15" customHeight="1">
      <c r="A39" s="391"/>
      <c r="B39" s="391"/>
      <c r="C39" s="391"/>
      <c r="D39" s="391"/>
      <c r="E39" s="391"/>
      <c r="F39" s="391"/>
      <c r="G39" s="391"/>
      <c r="H39" s="391"/>
      <c r="I39" s="391"/>
      <c r="J39" s="391"/>
    </row>
    <row r="40" spans="1:14" ht="30" customHeight="1">
      <c r="A40" s="1121" t="s">
        <v>733</v>
      </c>
      <c r="B40" s="1121"/>
      <c r="C40" s="1121"/>
      <c r="D40" s="1121"/>
      <c r="E40" s="1121"/>
      <c r="F40" s="1121"/>
      <c r="G40" s="1121"/>
      <c r="H40" s="1121"/>
      <c r="I40" s="1121"/>
      <c r="J40" s="1121"/>
      <c r="K40" s="336"/>
      <c r="L40" s="336"/>
      <c r="M40" s="336"/>
    </row>
    <row r="41" spans="1:14" ht="15" customHeight="1">
      <c r="A41" s="391"/>
      <c r="B41" s="391"/>
      <c r="C41" s="391"/>
      <c r="D41" s="391"/>
      <c r="E41" s="391"/>
      <c r="F41" s="391"/>
      <c r="G41" s="391"/>
      <c r="H41" s="391"/>
      <c r="I41" s="391"/>
      <c r="J41" s="391"/>
      <c r="K41" s="336"/>
      <c r="L41" s="336"/>
      <c r="M41" s="336"/>
    </row>
    <row r="42" spans="1:14" ht="15" customHeight="1">
      <c r="A42" s="339" t="s">
        <v>651</v>
      </c>
      <c r="B42" s="339"/>
      <c r="C42" s="339"/>
      <c r="D42" s="339"/>
      <c r="E42" s="339"/>
      <c r="F42" s="339"/>
      <c r="G42" s="339"/>
      <c r="H42" s="339"/>
      <c r="I42" s="339"/>
      <c r="J42" s="339"/>
      <c r="K42" s="336"/>
      <c r="L42" s="336"/>
      <c r="M42" s="336"/>
    </row>
    <row r="43" spans="1:14" ht="30" customHeight="1">
      <c r="B43" s="1107" t="s">
        <v>883</v>
      </c>
      <c r="C43" s="1107"/>
      <c r="D43" s="1107"/>
      <c r="E43" s="1107"/>
      <c r="F43" s="1107"/>
      <c r="G43" s="1107"/>
      <c r="H43" s="1107"/>
      <c r="I43" s="1107"/>
      <c r="J43" s="1107"/>
      <c r="K43" s="339"/>
      <c r="L43" s="336"/>
      <c r="M43" s="336"/>
      <c r="N43" s="336"/>
    </row>
    <row r="44" spans="1:14" ht="15" customHeight="1">
      <c r="A44" s="333"/>
      <c r="B44" s="231" t="s">
        <v>734</v>
      </c>
      <c r="C44" s="333"/>
      <c r="D44" s="333"/>
      <c r="E44" s="333"/>
      <c r="F44" s="333"/>
      <c r="G44" s="333"/>
      <c r="H44" s="333"/>
      <c r="I44" s="333"/>
      <c r="J44" s="333"/>
      <c r="K44" s="336"/>
      <c r="L44" s="336"/>
      <c r="M44" s="336"/>
      <c r="N44" s="336"/>
    </row>
    <row r="45" spans="1:14" ht="15" customHeight="1">
      <c r="A45" s="333"/>
      <c r="B45" s="231"/>
      <c r="C45" s="333"/>
      <c r="D45" s="333"/>
      <c r="E45" s="333"/>
      <c r="F45" s="333"/>
      <c r="G45" s="333"/>
      <c r="H45" s="333"/>
      <c r="I45" s="333"/>
      <c r="J45" s="333"/>
      <c r="K45" s="336"/>
      <c r="L45" s="336"/>
      <c r="M45" s="336"/>
      <c r="N45" s="336"/>
    </row>
    <row r="46" spans="1:14" ht="15" customHeight="1">
      <c r="A46" s="339" t="s">
        <v>640</v>
      </c>
      <c r="B46" s="333"/>
      <c r="C46" s="333"/>
      <c r="D46" s="333"/>
      <c r="E46" s="333"/>
      <c r="F46" s="333"/>
      <c r="G46" s="333"/>
      <c r="H46" s="333"/>
      <c r="I46" s="333"/>
      <c r="J46" s="333"/>
      <c r="K46" s="336"/>
      <c r="L46" s="336"/>
      <c r="M46" s="336"/>
      <c r="N46" s="336"/>
    </row>
    <row r="47" spans="1:14" ht="30" customHeight="1">
      <c r="B47" s="1114" t="s">
        <v>699</v>
      </c>
      <c r="C47" s="1114"/>
      <c r="D47" s="1114"/>
      <c r="E47" s="1114"/>
      <c r="F47" s="1114"/>
      <c r="G47" s="1114"/>
      <c r="H47" s="1114"/>
      <c r="I47" s="1114"/>
      <c r="J47" s="1114"/>
      <c r="K47" s="334"/>
      <c r="L47" s="334"/>
      <c r="M47" s="334"/>
      <c r="N47" s="334"/>
    </row>
    <row r="48" spans="1:14" ht="30" customHeight="1">
      <c r="B48" s="1114" t="s">
        <v>628</v>
      </c>
      <c r="C48" s="1114"/>
      <c r="D48" s="1114"/>
      <c r="E48" s="1114"/>
      <c r="F48" s="1114"/>
      <c r="G48" s="1114"/>
      <c r="H48" s="1114"/>
      <c r="I48" s="1114"/>
      <c r="J48" s="1114"/>
    </row>
    <row r="49" spans="1:16384" s="334" customFormat="1" ht="30" customHeight="1">
      <c r="B49" s="1105" t="s">
        <v>629</v>
      </c>
      <c r="C49" s="1105"/>
      <c r="D49" s="1105"/>
      <c r="E49" s="1105"/>
      <c r="F49" s="1105"/>
      <c r="G49" s="1105"/>
      <c r="H49" s="1105"/>
      <c r="I49" s="1105"/>
      <c r="J49" s="1105"/>
    </row>
    <row r="50" spans="1:16384" ht="15" customHeight="1">
      <c r="B50" s="328"/>
      <c r="C50" s="328"/>
      <c r="D50" s="328"/>
      <c r="E50" s="328"/>
      <c r="F50" s="328"/>
      <c r="G50" s="328"/>
      <c r="H50" s="328"/>
      <c r="I50" s="328"/>
      <c r="J50" s="328"/>
    </row>
    <row r="51" spans="1:16384" ht="30" customHeight="1">
      <c r="A51" s="1106" t="s">
        <v>735</v>
      </c>
      <c r="B51" s="1106"/>
      <c r="C51" s="1106"/>
      <c r="D51" s="1106"/>
      <c r="E51" s="1106"/>
      <c r="F51" s="1106"/>
      <c r="G51" s="1106"/>
      <c r="H51" s="1106"/>
      <c r="I51" s="1106"/>
      <c r="J51" s="1106"/>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1"/>
      <c r="IK51" s="511"/>
      <c r="IL51" s="511"/>
      <c r="IM51" s="511"/>
      <c r="IN51" s="511"/>
      <c r="IO51" s="511"/>
      <c r="IP51" s="511"/>
      <c r="IQ51" s="511"/>
      <c r="IR51" s="511"/>
      <c r="IS51" s="511"/>
      <c r="IT51" s="511"/>
      <c r="IU51" s="511"/>
      <c r="IV51" s="511"/>
      <c r="IW51" s="511"/>
      <c r="IX51" s="511"/>
      <c r="IY51" s="511"/>
      <c r="IZ51" s="511"/>
      <c r="JA51" s="511"/>
      <c r="JB51" s="511"/>
      <c r="JC51" s="511"/>
      <c r="JD51" s="511"/>
      <c r="JE51" s="511"/>
      <c r="JF51" s="511"/>
      <c r="JG51" s="511"/>
      <c r="JH51" s="511"/>
      <c r="JI51" s="511"/>
      <c r="JJ51" s="511"/>
      <c r="JK51" s="511"/>
      <c r="JL51" s="511"/>
      <c r="JM51" s="511"/>
      <c r="JN51" s="511"/>
      <c r="JO51" s="511"/>
      <c r="JP51" s="511"/>
      <c r="JQ51" s="511"/>
      <c r="JR51" s="511"/>
      <c r="JS51" s="511"/>
      <c r="JT51" s="511"/>
      <c r="JU51" s="511"/>
      <c r="JV51" s="511"/>
      <c r="JW51" s="511"/>
      <c r="JX51" s="511"/>
      <c r="JY51" s="511"/>
      <c r="JZ51" s="511"/>
      <c r="KA51" s="511"/>
      <c r="KB51" s="511"/>
      <c r="KC51" s="511"/>
      <c r="KD51" s="511"/>
      <c r="KE51" s="511"/>
      <c r="KF51" s="511"/>
      <c r="KG51" s="511"/>
      <c r="KH51" s="511"/>
      <c r="KI51" s="511"/>
      <c r="KJ51" s="511"/>
      <c r="KK51" s="511"/>
      <c r="KL51" s="511"/>
      <c r="KM51" s="511"/>
      <c r="KN51" s="511"/>
      <c r="KO51" s="511"/>
      <c r="KP51" s="511"/>
      <c r="KQ51" s="511"/>
      <c r="KR51" s="511"/>
      <c r="KS51" s="511"/>
      <c r="KT51" s="511"/>
      <c r="KU51" s="511"/>
      <c r="KV51" s="511"/>
      <c r="KW51" s="511"/>
      <c r="KX51" s="511"/>
      <c r="KY51" s="511"/>
      <c r="KZ51" s="511"/>
      <c r="LA51" s="511"/>
      <c r="LB51" s="511"/>
      <c r="LC51" s="511"/>
      <c r="LD51" s="511"/>
      <c r="LE51" s="511"/>
      <c r="LF51" s="511"/>
      <c r="LG51" s="511"/>
      <c r="LH51" s="511"/>
      <c r="LI51" s="511"/>
      <c r="LJ51" s="511"/>
      <c r="LK51" s="511"/>
      <c r="LL51" s="511"/>
      <c r="LM51" s="511"/>
      <c r="LN51" s="511"/>
      <c r="LO51" s="511"/>
      <c r="LP51" s="511"/>
      <c r="LQ51" s="511"/>
      <c r="LR51" s="511"/>
      <c r="LS51" s="511"/>
      <c r="LT51" s="511"/>
      <c r="LU51" s="511"/>
      <c r="LV51" s="511"/>
      <c r="LW51" s="511"/>
      <c r="LX51" s="511"/>
      <c r="LY51" s="511"/>
      <c r="LZ51" s="511"/>
      <c r="MA51" s="511"/>
      <c r="MB51" s="511"/>
      <c r="MC51" s="511"/>
      <c r="MD51" s="511"/>
      <c r="ME51" s="511"/>
      <c r="MF51" s="511"/>
      <c r="MG51" s="511"/>
      <c r="MH51" s="511"/>
      <c r="MI51" s="511"/>
      <c r="MJ51" s="511"/>
      <c r="MK51" s="511"/>
      <c r="ML51" s="511"/>
      <c r="MM51" s="511"/>
      <c r="MN51" s="511"/>
      <c r="MO51" s="511"/>
      <c r="MP51" s="511"/>
      <c r="MQ51" s="511"/>
      <c r="MR51" s="511"/>
      <c r="MS51" s="511"/>
      <c r="MT51" s="511"/>
      <c r="MU51" s="511"/>
      <c r="MV51" s="511"/>
      <c r="MW51" s="511"/>
      <c r="MX51" s="511"/>
      <c r="MY51" s="511"/>
      <c r="MZ51" s="511"/>
      <c r="NA51" s="511"/>
      <c r="NB51" s="511"/>
      <c r="NC51" s="511"/>
      <c r="ND51" s="511"/>
      <c r="NE51" s="511"/>
      <c r="NF51" s="511"/>
      <c r="NG51" s="511"/>
      <c r="NH51" s="511"/>
      <c r="NI51" s="511"/>
      <c r="NJ51" s="511"/>
      <c r="NK51" s="511"/>
      <c r="NL51" s="511"/>
      <c r="NM51" s="511"/>
      <c r="NN51" s="511"/>
      <c r="NO51" s="511"/>
      <c r="NP51" s="511"/>
      <c r="NQ51" s="511"/>
      <c r="NR51" s="511"/>
      <c r="NS51" s="511"/>
      <c r="NT51" s="511"/>
      <c r="NU51" s="511"/>
      <c r="NV51" s="511"/>
      <c r="NW51" s="511"/>
      <c r="NX51" s="511"/>
      <c r="NY51" s="511"/>
      <c r="NZ51" s="511"/>
      <c r="OA51" s="511"/>
      <c r="OB51" s="511"/>
      <c r="OC51" s="511"/>
      <c r="OD51" s="511"/>
      <c r="OE51" s="511"/>
      <c r="OF51" s="511"/>
      <c r="OG51" s="511"/>
      <c r="OH51" s="511"/>
      <c r="OI51" s="511"/>
      <c r="OJ51" s="511"/>
      <c r="OK51" s="511"/>
      <c r="OL51" s="511"/>
      <c r="OM51" s="511"/>
      <c r="ON51" s="511"/>
      <c r="OO51" s="511"/>
      <c r="OP51" s="511"/>
      <c r="OQ51" s="511"/>
      <c r="OR51" s="511"/>
      <c r="OS51" s="511"/>
      <c r="OT51" s="511"/>
      <c r="OU51" s="511"/>
      <c r="OV51" s="511"/>
      <c r="OW51" s="511"/>
      <c r="OX51" s="511"/>
      <c r="OY51" s="511"/>
      <c r="OZ51" s="511"/>
      <c r="PA51" s="511"/>
      <c r="PB51" s="511"/>
      <c r="PC51" s="511"/>
      <c r="PD51" s="511"/>
      <c r="PE51" s="511"/>
      <c r="PF51" s="511"/>
      <c r="PG51" s="511"/>
      <c r="PH51" s="511"/>
      <c r="PI51" s="511"/>
      <c r="PJ51" s="511"/>
      <c r="PK51" s="511"/>
      <c r="PL51" s="511"/>
      <c r="PM51" s="511"/>
      <c r="PN51" s="511"/>
      <c r="PO51" s="511"/>
      <c r="PP51" s="511"/>
      <c r="PQ51" s="511"/>
      <c r="PR51" s="511"/>
      <c r="PS51" s="511"/>
      <c r="PT51" s="511"/>
      <c r="PU51" s="511"/>
      <c r="PV51" s="511"/>
      <c r="PW51" s="511"/>
      <c r="PX51" s="511"/>
      <c r="PY51" s="511"/>
      <c r="PZ51" s="511"/>
      <c r="QA51" s="511"/>
      <c r="QB51" s="511"/>
      <c r="QC51" s="511"/>
      <c r="QD51" s="511"/>
      <c r="QE51" s="511"/>
      <c r="QF51" s="511"/>
      <c r="QG51" s="511"/>
      <c r="QH51" s="511"/>
      <c r="QI51" s="511"/>
      <c r="QJ51" s="511"/>
      <c r="QK51" s="511"/>
      <c r="QL51" s="511"/>
      <c r="QM51" s="511"/>
      <c r="QN51" s="511"/>
      <c r="QO51" s="511"/>
      <c r="QP51" s="511"/>
      <c r="QQ51" s="511"/>
      <c r="QR51" s="511"/>
      <c r="QS51" s="511"/>
      <c r="QT51" s="511"/>
      <c r="QU51" s="511"/>
      <c r="QV51" s="511"/>
      <c r="QW51" s="511"/>
      <c r="QX51" s="511"/>
      <c r="QY51" s="511"/>
      <c r="QZ51" s="511"/>
      <c r="RA51" s="511"/>
      <c r="RB51" s="511"/>
      <c r="RC51" s="511"/>
      <c r="RD51" s="511"/>
      <c r="RE51" s="511"/>
      <c r="RF51" s="511"/>
      <c r="RG51" s="511"/>
      <c r="RH51" s="511"/>
      <c r="RI51" s="511"/>
      <c r="RJ51" s="511"/>
      <c r="RK51" s="511"/>
      <c r="RL51" s="511"/>
      <c r="RM51" s="511"/>
      <c r="RN51" s="511"/>
      <c r="RO51" s="511"/>
      <c r="RP51" s="511"/>
      <c r="RQ51" s="511"/>
      <c r="RR51" s="511"/>
      <c r="RS51" s="511"/>
      <c r="RT51" s="511"/>
      <c r="RU51" s="511"/>
      <c r="RV51" s="511"/>
      <c r="RW51" s="511"/>
      <c r="RX51" s="511"/>
      <c r="RY51" s="511"/>
      <c r="RZ51" s="511"/>
      <c r="SA51" s="511"/>
      <c r="SB51" s="511"/>
      <c r="SC51" s="511"/>
      <c r="SD51" s="511"/>
      <c r="SE51" s="511"/>
      <c r="SF51" s="511"/>
      <c r="SG51" s="511"/>
      <c r="SH51" s="511"/>
      <c r="SI51" s="511"/>
      <c r="SJ51" s="511"/>
      <c r="SK51" s="511"/>
      <c r="SL51" s="511"/>
      <c r="SM51" s="511"/>
      <c r="SN51" s="511"/>
      <c r="SO51" s="511"/>
      <c r="SP51" s="511"/>
      <c r="SQ51" s="511"/>
      <c r="SR51" s="511"/>
      <c r="SS51" s="511"/>
      <c r="ST51" s="511"/>
      <c r="SU51" s="511"/>
      <c r="SV51" s="511"/>
      <c r="SW51" s="511"/>
      <c r="SX51" s="511"/>
      <c r="SY51" s="511"/>
      <c r="SZ51" s="511"/>
      <c r="TA51" s="511"/>
      <c r="TB51" s="511"/>
      <c r="TC51" s="511"/>
      <c r="TD51" s="511"/>
      <c r="TE51" s="511"/>
      <c r="TF51" s="511"/>
      <c r="TG51" s="511"/>
      <c r="TH51" s="511"/>
      <c r="TI51" s="511"/>
      <c r="TJ51" s="511"/>
      <c r="TK51" s="511"/>
      <c r="TL51" s="511"/>
      <c r="TM51" s="511"/>
      <c r="TN51" s="511"/>
      <c r="TO51" s="511"/>
      <c r="TP51" s="511"/>
      <c r="TQ51" s="511"/>
      <c r="TR51" s="511"/>
      <c r="TS51" s="511"/>
      <c r="TT51" s="511"/>
      <c r="TU51" s="511"/>
      <c r="TV51" s="511"/>
      <c r="TW51" s="511"/>
      <c r="TX51" s="511"/>
      <c r="TY51" s="511"/>
      <c r="TZ51" s="511"/>
      <c r="UA51" s="511"/>
      <c r="UB51" s="511"/>
      <c r="UC51" s="511"/>
      <c r="UD51" s="511"/>
      <c r="UE51" s="511"/>
      <c r="UF51" s="511"/>
      <c r="UG51" s="511"/>
      <c r="UH51" s="511"/>
      <c r="UI51" s="511"/>
      <c r="UJ51" s="511"/>
      <c r="UK51" s="511"/>
      <c r="UL51" s="511"/>
      <c r="UM51" s="511"/>
      <c r="UN51" s="511"/>
      <c r="UO51" s="511"/>
      <c r="UP51" s="511"/>
      <c r="UQ51" s="511"/>
      <c r="UR51" s="511"/>
      <c r="US51" s="511"/>
      <c r="UT51" s="511"/>
      <c r="UU51" s="511"/>
      <c r="UV51" s="511"/>
      <c r="UW51" s="511"/>
      <c r="UX51" s="511"/>
      <c r="UY51" s="511"/>
      <c r="UZ51" s="511"/>
      <c r="VA51" s="511"/>
      <c r="VB51" s="511"/>
      <c r="VC51" s="511"/>
      <c r="VD51" s="511"/>
      <c r="VE51" s="511"/>
      <c r="VF51" s="511"/>
      <c r="VG51" s="511"/>
      <c r="VH51" s="511"/>
      <c r="VI51" s="511"/>
      <c r="VJ51" s="511"/>
      <c r="VK51" s="511"/>
      <c r="VL51" s="511"/>
      <c r="VM51" s="511"/>
      <c r="VN51" s="511"/>
      <c r="VO51" s="511"/>
      <c r="VP51" s="511"/>
      <c r="VQ51" s="511"/>
      <c r="VR51" s="511"/>
      <c r="VS51" s="511"/>
      <c r="VT51" s="511"/>
      <c r="VU51" s="511"/>
      <c r="VV51" s="511"/>
      <c r="VW51" s="511"/>
      <c r="VX51" s="511"/>
      <c r="VY51" s="511"/>
      <c r="VZ51" s="511"/>
      <c r="WA51" s="511"/>
      <c r="WB51" s="511"/>
      <c r="WC51" s="511"/>
      <c r="WD51" s="511"/>
      <c r="WE51" s="511"/>
      <c r="WF51" s="511"/>
      <c r="WG51" s="511"/>
      <c r="WH51" s="511"/>
      <c r="WI51" s="511"/>
      <c r="WJ51" s="511"/>
      <c r="WK51" s="511"/>
      <c r="WL51" s="511"/>
      <c r="WM51" s="511"/>
      <c r="WN51" s="511"/>
      <c r="WO51" s="511"/>
      <c r="WP51" s="511"/>
      <c r="WQ51" s="511"/>
      <c r="WR51" s="511"/>
      <c r="WS51" s="511"/>
      <c r="WT51" s="511"/>
      <c r="WU51" s="511"/>
      <c r="WV51" s="511"/>
      <c r="WW51" s="511"/>
      <c r="WX51" s="511"/>
      <c r="WY51" s="511"/>
      <c r="WZ51" s="511"/>
      <c r="XA51" s="511"/>
      <c r="XB51" s="511"/>
      <c r="XC51" s="511"/>
      <c r="XD51" s="511"/>
      <c r="XE51" s="511"/>
      <c r="XF51" s="511"/>
      <c r="XG51" s="511"/>
      <c r="XH51" s="511"/>
      <c r="XI51" s="511"/>
      <c r="XJ51" s="511"/>
      <c r="XK51" s="511"/>
      <c r="XL51" s="511"/>
      <c r="XM51" s="511"/>
      <c r="XN51" s="511"/>
      <c r="XO51" s="511"/>
      <c r="XP51" s="511"/>
      <c r="XQ51" s="511"/>
      <c r="XR51" s="511"/>
      <c r="XS51" s="511"/>
      <c r="XT51" s="511"/>
      <c r="XU51" s="511"/>
      <c r="XV51" s="511"/>
      <c r="XW51" s="511"/>
      <c r="XX51" s="511"/>
      <c r="XY51" s="511"/>
      <c r="XZ51" s="511"/>
      <c r="YA51" s="511"/>
      <c r="YB51" s="511"/>
      <c r="YC51" s="511"/>
      <c r="YD51" s="511"/>
      <c r="YE51" s="511"/>
      <c r="YF51" s="511"/>
      <c r="YG51" s="511"/>
      <c r="YH51" s="511"/>
      <c r="YI51" s="511"/>
      <c r="YJ51" s="511"/>
      <c r="YK51" s="511"/>
      <c r="YL51" s="511"/>
      <c r="YM51" s="511"/>
      <c r="YN51" s="511"/>
      <c r="YO51" s="511"/>
      <c r="YP51" s="511"/>
      <c r="YQ51" s="511"/>
      <c r="YR51" s="511"/>
      <c r="YS51" s="511"/>
      <c r="YT51" s="511"/>
      <c r="YU51" s="511"/>
      <c r="YV51" s="511"/>
      <c r="YW51" s="511"/>
      <c r="YX51" s="511"/>
      <c r="YY51" s="511"/>
      <c r="YZ51" s="511"/>
      <c r="ZA51" s="511"/>
      <c r="ZB51" s="511"/>
      <c r="ZC51" s="511"/>
      <c r="ZD51" s="511"/>
      <c r="ZE51" s="511"/>
      <c r="ZF51" s="511"/>
      <c r="ZG51" s="511"/>
      <c r="ZH51" s="511"/>
      <c r="ZI51" s="511"/>
      <c r="ZJ51" s="511"/>
      <c r="ZK51" s="511"/>
      <c r="ZL51" s="511"/>
      <c r="ZM51" s="511"/>
      <c r="ZN51" s="511"/>
      <c r="ZO51" s="511"/>
      <c r="ZP51" s="511"/>
      <c r="ZQ51" s="511"/>
      <c r="ZR51" s="511"/>
      <c r="ZS51" s="511"/>
      <c r="ZT51" s="511"/>
      <c r="ZU51" s="511"/>
      <c r="ZV51" s="511"/>
      <c r="ZW51" s="511"/>
      <c r="ZX51" s="511"/>
      <c r="ZY51" s="511"/>
      <c r="ZZ51" s="511"/>
      <c r="AAA51" s="511"/>
      <c r="AAB51" s="511"/>
      <c r="AAC51" s="511"/>
      <c r="AAD51" s="511"/>
      <c r="AAE51" s="511"/>
      <c r="AAF51" s="511"/>
      <c r="AAG51" s="511"/>
      <c r="AAH51" s="511"/>
      <c r="AAI51" s="511"/>
      <c r="AAJ51" s="511"/>
      <c r="AAK51" s="511"/>
      <c r="AAL51" s="511"/>
      <c r="AAM51" s="511"/>
      <c r="AAN51" s="511"/>
      <c r="AAO51" s="511"/>
      <c r="AAP51" s="511"/>
      <c r="AAQ51" s="511"/>
      <c r="AAR51" s="511"/>
      <c r="AAS51" s="511"/>
      <c r="AAT51" s="511"/>
      <c r="AAU51" s="511"/>
      <c r="AAV51" s="511"/>
      <c r="AAW51" s="511"/>
      <c r="AAX51" s="511"/>
      <c r="AAY51" s="511"/>
      <c r="AAZ51" s="511"/>
      <c r="ABA51" s="511"/>
      <c r="ABB51" s="511"/>
      <c r="ABC51" s="511"/>
      <c r="ABD51" s="511"/>
      <c r="ABE51" s="511"/>
      <c r="ABF51" s="511"/>
      <c r="ABG51" s="511"/>
      <c r="ABH51" s="511"/>
      <c r="ABI51" s="511"/>
      <c r="ABJ51" s="511"/>
      <c r="ABK51" s="511"/>
      <c r="ABL51" s="511"/>
      <c r="ABM51" s="511"/>
      <c r="ABN51" s="511"/>
      <c r="ABO51" s="511"/>
      <c r="ABP51" s="511"/>
      <c r="ABQ51" s="511"/>
      <c r="ABR51" s="511"/>
      <c r="ABS51" s="511"/>
      <c r="ABT51" s="511"/>
      <c r="ABU51" s="511"/>
      <c r="ABV51" s="511"/>
      <c r="ABW51" s="511"/>
      <c r="ABX51" s="511"/>
      <c r="ABY51" s="511"/>
      <c r="ABZ51" s="511"/>
      <c r="ACA51" s="511"/>
      <c r="ACB51" s="511"/>
      <c r="ACC51" s="511"/>
      <c r="ACD51" s="511"/>
      <c r="ACE51" s="511"/>
      <c r="ACF51" s="511"/>
      <c r="ACG51" s="511"/>
      <c r="ACH51" s="511"/>
      <c r="ACI51" s="511"/>
      <c r="ACJ51" s="511"/>
      <c r="ACK51" s="511"/>
      <c r="ACL51" s="511"/>
      <c r="ACM51" s="511"/>
      <c r="ACN51" s="511"/>
      <c r="ACO51" s="511"/>
      <c r="ACP51" s="511"/>
      <c r="ACQ51" s="511"/>
      <c r="ACR51" s="511"/>
      <c r="ACS51" s="511"/>
      <c r="ACT51" s="511"/>
      <c r="ACU51" s="511"/>
      <c r="ACV51" s="511"/>
      <c r="ACW51" s="511"/>
      <c r="ACX51" s="511"/>
      <c r="ACY51" s="511"/>
      <c r="ACZ51" s="511"/>
      <c r="ADA51" s="511"/>
      <c r="ADB51" s="511"/>
      <c r="ADC51" s="511"/>
      <c r="ADD51" s="511"/>
      <c r="ADE51" s="511"/>
      <c r="ADF51" s="511"/>
      <c r="ADG51" s="511"/>
      <c r="ADH51" s="511"/>
      <c r="ADI51" s="511"/>
      <c r="ADJ51" s="511"/>
      <c r="ADK51" s="511"/>
      <c r="ADL51" s="511"/>
      <c r="ADM51" s="511"/>
      <c r="ADN51" s="511"/>
      <c r="ADO51" s="511"/>
      <c r="ADP51" s="511"/>
      <c r="ADQ51" s="511"/>
      <c r="ADR51" s="511"/>
      <c r="ADS51" s="511"/>
      <c r="ADT51" s="511"/>
      <c r="ADU51" s="511"/>
      <c r="ADV51" s="511"/>
      <c r="ADW51" s="511"/>
      <c r="ADX51" s="511"/>
      <c r="ADY51" s="511"/>
      <c r="ADZ51" s="511"/>
      <c r="AEA51" s="511"/>
      <c r="AEB51" s="511"/>
      <c r="AEC51" s="511"/>
      <c r="AED51" s="511"/>
      <c r="AEE51" s="511"/>
      <c r="AEF51" s="511"/>
      <c r="AEG51" s="511"/>
      <c r="AEH51" s="511"/>
      <c r="AEI51" s="511"/>
      <c r="AEJ51" s="511"/>
      <c r="AEK51" s="511"/>
      <c r="AEL51" s="511"/>
      <c r="AEM51" s="511"/>
      <c r="AEN51" s="511"/>
      <c r="AEO51" s="511"/>
      <c r="AEP51" s="511"/>
      <c r="AEQ51" s="511"/>
      <c r="AER51" s="511"/>
      <c r="AES51" s="511"/>
      <c r="AET51" s="511"/>
      <c r="AEU51" s="511"/>
      <c r="AEV51" s="511"/>
      <c r="AEW51" s="511"/>
      <c r="AEX51" s="511"/>
      <c r="AEY51" s="511"/>
      <c r="AEZ51" s="511"/>
      <c r="AFA51" s="511"/>
      <c r="AFB51" s="511"/>
      <c r="AFC51" s="511"/>
      <c r="AFD51" s="511"/>
      <c r="AFE51" s="511"/>
      <c r="AFF51" s="511"/>
      <c r="AFG51" s="511"/>
      <c r="AFH51" s="511"/>
      <c r="AFI51" s="511"/>
      <c r="AFJ51" s="511"/>
      <c r="AFK51" s="511"/>
      <c r="AFL51" s="511"/>
      <c r="AFM51" s="511"/>
      <c r="AFN51" s="511"/>
      <c r="AFO51" s="511"/>
      <c r="AFP51" s="511"/>
      <c r="AFQ51" s="511"/>
      <c r="AFR51" s="511"/>
      <c r="AFS51" s="511"/>
      <c r="AFT51" s="511"/>
      <c r="AFU51" s="511"/>
      <c r="AFV51" s="511"/>
      <c r="AFW51" s="511"/>
      <c r="AFX51" s="511"/>
      <c r="AFY51" s="511"/>
      <c r="AFZ51" s="511"/>
      <c r="AGA51" s="511"/>
      <c r="AGB51" s="511"/>
      <c r="AGC51" s="511"/>
      <c r="AGD51" s="511"/>
      <c r="AGE51" s="511"/>
      <c r="AGF51" s="511"/>
      <c r="AGG51" s="511"/>
      <c r="AGH51" s="511"/>
      <c r="AGI51" s="511"/>
      <c r="AGJ51" s="511"/>
      <c r="AGK51" s="511"/>
      <c r="AGL51" s="511"/>
      <c r="AGM51" s="511"/>
      <c r="AGN51" s="511"/>
      <c r="AGO51" s="511"/>
      <c r="AGP51" s="511"/>
      <c r="AGQ51" s="511"/>
      <c r="AGR51" s="511"/>
      <c r="AGS51" s="511"/>
      <c r="AGT51" s="511"/>
      <c r="AGU51" s="511"/>
      <c r="AGV51" s="511"/>
      <c r="AGW51" s="511"/>
      <c r="AGX51" s="511"/>
      <c r="AGY51" s="511"/>
      <c r="AGZ51" s="511"/>
      <c r="AHA51" s="511"/>
      <c r="AHB51" s="511"/>
      <c r="AHC51" s="511"/>
      <c r="AHD51" s="511"/>
      <c r="AHE51" s="511"/>
      <c r="AHF51" s="511"/>
      <c r="AHG51" s="511"/>
      <c r="AHH51" s="511"/>
      <c r="AHI51" s="511"/>
      <c r="AHJ51" s="511"/>
      <c r="AHK51" s="511"/>
      <c r="AHL51" s="511"/>
      <c r="AHM51" s="511"/>
      <c r="AHN51" s="511"/>
      <c r="AHO51" s="511"/>
      <c r="AHP51" s="511"/>
      <c r="AHQ51" s="511"/>
      <c r="AHR51" s="511"/>
      <c r="AHS51" s="511"/>
      <c r="AHT51" s="511"/>
      <c r="AHU51" s="511"/>
      <c r="AHV51" s="511"/>
      <c r="AHW51" s="511"/>
      <c r="AHX51" s="511"/>
      <c r="AHY51" s="511"/>
      <c r="AHZ51" s="511"/>
      <c r="AIA51" s="511"/>
      <c r="AIB51" s="511"/>
      <c r="AIC51" s="511"/>
      <c r="AID51" s="511"/>
      <c r="AIE51" s="511"/>
      <c r="AIF51" s="511"/>
      <c r="AIG51" s="511"/>
      <c r="AIH51" s="511"/>
      <c r="AII51" s="511"/>
      <c r="AIJ51" s="511"/>
      <c r="AIK51" s="511"/>
      <c r="AIL51" s="511"/>
      <c r="AIM51" s="511"/>
      <c r="AIN51" s="511"/>
      <c r="AIO51" s="511"/>
      <c r="AIP51" s="511"/>
      <c r="AIQ51" s="511"/>
      <c r="AIR51" s="511"/>
      <c r="AIS51" s="511"/>
      <c r="AIT51" s="511"/>
      <c r="AIU51" s="511"/>
      <c r="AIV51" s="511"/>
      <c r="AIW51" s="511"/>
      <c r="AIX51" s="511"/>
      <c r="AIY51" s="511"/>
      <c r="AIZ51" s="511"/>
      <c r="AJA51" s="511"/>
      <c r="AJB51" s="511"/>
      <c r="AJC51" s="511"/>
      <c r="AJD51" s="511"/>
      <c r="AJE51" s="511"/>
      <c r="AJF51" s="511"/>
      <c r="AJG51" s="511"/>
      <c r="AJH51" s="511"/>
      <c r="AJI51" s="511"/>
      <c r="AJJ51" s="511"/>
      <c r="AJK51" s="511"/>
      <c r="AJL51" s="511"/>
      <c r="AJM51" s="511"/>
      <c r="AJN51" s="511"/>
      <c r="AJO51" s="511"/>
      <c r="AJP51" s="511"/>
      <c r="AJQ51" s="511"/>
      <c r="AJR51" s="511"/>
      <c r="AJS51" s="511"/>
      <c r="AJT51" s="511"/>
      <c r="AJU51" s="511"/>
      <c r="AJV51" s="511"/>
      <c r="AJW51" s="511"/>
      <c r="AJX51" s="511"/>
      <c r="AJY51" s="511"/>
      <c r="AJZ51" s="511"/>
      <c r="AKA51" s="511"/>
      <c r="AKB51" s="511"/>
      <c r="AKC51" s="511"/>
      <c r="AKD51" s="511"/>
      <c r="AKE51" s="511"/>
      <c r="AKF51" s="511"/>
      <c r="AKG51" s="511"/>
      <c r="AKH51" s="511"/>
      <c r="AKI51" s="511"/>
      <c r="AKJ51" s="511"/>
      <c r="AKK51" s="511"/>
      <c r="AKL51" s="511"/>
      <c r="AKM51" s="511"/>
      <c r="AKN51" s="511"/>
      <c r="AKO51" s="511"/>
      <c r="AKP51" s="511"/>
      <c r="AKQ51" s="511"/>
      <c r="AKR51" s="511"/>
      <c r="AKS51" s="511"/>
      <c r="AKT51" s="511"/>
      <c r="AKU51" s="511"/>
      <c r="AKV51" s="511"/>
      <c r="AKW51" s="511"/>
      <c r="AKX51" s="511"/>
      <c r="AKY51" s="511"/>
      <c r="AKZ51" s="511"/>
      <c r="ALA51" s="511"/>
      <c r="ALB51" s="511"/>
      <c r="ALC51" s="511"/>
      <c r="ALD51" s="511"/>
      <c r="ALE51" s="511"/>
      <c r="ALF51" s="511"/>
      <c r="ALG51" s="511"/>
      <c r="ALH51" s="511"/>
      <c r="ALI51" s="511"/>
      <c r="ALJ51" s="511"/>
      <c r="ALK51" s="511"/>
      <c r="ALL51" s="511"/>
      <c r="ALM51" s="511"/>
      <c r="ALN51" s="511"/>
      <c r="ALO51" s="511"/>
      <c r="ALP51" s="511"/>
      <c r="ALQ51" s="511"/>
      <c r="ALR51" s="511"/>
      <c r="ALS51" s="511"/>
      <c r="ALT51" s="511"/>
      <c r="ALU51" s="511"/>
      <c r="ALV51" s="511"/>
      <c r="ALW51" s="511"/>
      <c r="ALX51" s="511"/>
      <c r="ALY51" s="511"/>
      <c r="ALZ51" s="511"/>
      <c r="AMA51" s="511"/>
      <c r="AMB51" s="511"/>
      <c r="AMC51" s="511"/>
      <c r="AMD51" s="511"/>
      <c r="AME51" s="511"/>
      <c r="AMF51" s="511"/>
      <c r="AMG51" s="511"/>
      <c r="AMH51" s="511"/>
      <c r="AMI51" s="511"/>
      <c r="AMJ51" s="511"/>
      <c r="AMK51" s="511"/>
      <c r="AML51" s="511"/>
      <c r="AMM51" s="511"/>
      <c r="AMN51" s="511"/>
      <c r="AMO51" s="511"/>
      <c r="AMP51" s="511"/>
      <c r="AMQ51" s="511"/>
      <c r="AMR51" s="511"/>
      <c r="AMS51" s="511"/>
      <c r="AMT51" s="511"/>
      <c r="AMU51" s="511"/>
      <c r="AMV51" s="511"/>
      <c r="AMW51" s="511"/>
      <c r="AMX51" s="511"/>
      <c r="AMY51" s="511"/>
      <c r="AMZ51" s="511"/>
      <c r="ANA51" s="511"/>
      <c r="ANB51" s="511"/>
      <c r="ANC51" s="511"/>
      <c r="AND51" s="511"/>
      <c r="ANE51" s="511"/>
      <c r="ANF51" s="511"/>
      <c r="ANG51" s="511"/>
      <c r="ANH51" s="511"/>
      <c r="ANI51" s="511"/>
      <c r="ANJ51" s="511"/>
      <c r="ANK51" s="511"/>
      <c r="ANL51" s="511"/>
      <c r="ANM51" s="511"/>
      <c r="ANN51" s="511"/>
      <c r="ANO51" s="511"/>
      <c r="ANP51" s="511"/>
      <c r="ANQ51" s="511"/>
      <c r="ANR51" s="511"/>
      <c r="ANS51" s="511"/>
      <c r="ANT51" s="511"/>
      <c r="ANU51" s="511"/>
      <c r="ANV51" s="511"/>
      <c r="ANW51" s="511"/>
      <c r="ANX51" s="511"/>
      <c r="ANY51" s="511"/>
      <c r="ANZ51" s="511"/>
      <c r="AOA51" s="511"/>
      <c r="AOB51" s="511"/>
      <c r="AOC51" s="511"/>
      <c r="AOD51" s="511"/>
      <c r="AOE51" s="511"/>
      <c r="AOF51" s="511"/>
      <c r="AOG51" s="511"/>
      <c r="AOH51" s="511"/>
      <c r="AOI51" s="511"/>
      <c r="AOJ51" s="511"/>
      <c r="AOK51" s="511"/>
      <c r="AOL51" s="511"/>
      <c r="AOM51" s="511"/>
      <c r="AON51" s="511"/>
      <c r="AOO51" s="511"/>
      <c r="AOP51" s="511"/>
      <c r="AOQ51" s="511"/>
      <c r="AOR51" s="511"/>
      <c r="AOS51" s="511"/>
      <c r="AOT51" s="511"/>
      <c r="AOU51" s="511"/>
      <c r="AOV51" s="511"/>
      <c r="AOW51" s="511"/>
      <c r="AOX51" s="511"/>
      <c r="AOY51" s="511"/>
      <c r="AOZ51" s="511"/>
      <c r="APA51" s="511"/>
      <c r="APB51" s="511"/>
      <c r="APC51" s="511"/>
      <c r="APD51" s="511"/>
      <c r="APE51" s="511"/>
      <c r="APF51" s="511"/>
      <c r="APG51" s="511"/>
      <c r="APH51" s="511"/>
      <c r="API51" s="511"/>
      <c r="APJ51" s="511"/>
      <c r="APK51" s="511"/>
      <c r="APL51" s="511"/>
      <c r="APM51" s="511"/>
      <c r="APN51" s="511"/>
      <c r="APO51" s="511"/>
      <c r="APP51" s="511"/>
      <c r="APQ51" s="511"/>
      <c r="APR51" s="511"/>
      <c r="APS51" s="511"/>
      <c r="APT51" s="511"/>
      <c r="APU51" s="511"/>
      <c r="APV51" s="511"/>
      <c r="APW51" s="511"/>
      <c r="APX51" s="511"/>
      <c r="APY51" s="511"/>
      <c r="APZ51" s="511"/>
      <c r="AQA51" s="511"/>
      <c r="AQB51" s="511"/>
      <c r="AQC51" s="511"/>
      <c r="AQD51" s="511"/>
      <c r="AQE51" s="511"/>
      <c r="AQF51" s="511"/>
      <c r="AQG51" s="511"/>
      <c r="AQH51" s="511"/>
      <c r="AQI51" s="511"/>
      <c r="AQJ51" s="511"/>
      <c r="AQK51" s="511"/>
      <c r="AQL51" s="511"/>
      <c r="AQM51" s="511"/>
      <c r="AQN51" s="511"/>
      <c r="AQO51" s="511"/>
      <c r="AQP51" s="511"/>
      <c r="AQQ51" s="511"/>
      <c r="AQR51" s="511"/>
      <c r="AQS51" s="511"/>
      <c r="AQT51" s="511"/>
      <c r="AQU51" s="511"/>
      <c r="AQV51" s="511"/>
      <c r="AQW51" s="511"/>
      <c r="AQX51" s="511"/>
      <c r="AQY51" s="511"/>
      <c r="AQZ51" s="511"/>
      <c r="ARA51" s="511"/>
      <c r="ARB51" s="511"/>
      <c r="ARC51" s="511"/>
      <c r="ARD51" s="511"/>
      <c r="ARE51" s="511"/>
      <c r="ARF51" s="511"/>
      <c r="ARG51" s="511"/>
      <c r="ARH51" s="511"/>
      <c r="ARI51" s="511"/>
      <c r="ARJ51" s="511"/>
      <c r="ARK51" s="511"/>
      <c r="ARL51" s="511"/>
      <c r="ARM51" s="511"/>
      <c r="ARN51" s="511"/>
      <c r="ARO51" s="511"/>
      <c r="ARP51" s="511"/>
      <c r="ARQ51" s="511"/>
      <c r="ARR51" s="511"/>
      <c r="ARS51" s="511"/>
      <c r="ART51" s="511"/>
      <c r="ARU51" s="511"/>
      <c r="ARV51" s="511"/>
      <c r="ARW51" s="511"/>
      <c r="ARX51" s="511"/>
      <c r="ARY51" s="511"/>
      <c r="ARZ51" s="511"/>
      <c r="ASA51" s="511"/>
      <c r="ASB51" s="511"/>
      <c r="ASC51" s="511"/>
      <c r="ASD51" s="511"/>
      <c r="ASE51" s="511"/>
      <c r="ASF51" s="511"/>
      <c r="ASG51" s="511"/>
      <c r="ASH51" s="511"/>
      <c r="ASI51" s="511"/>
      <c r="ASJ51" s="511"/>
      <c r="ASK51" s="511"/>
      <c r="ASL51" s="511"/>
      <c r="ASM51" s="511"/>
      <c r="ASN51" s="511"/>
      <c r="ASO51" s="511"/>
      <c r="ASP51" s="511"/>
      <c r="ASQ51" s="511"/>
      <c r="ASR51" s="511"/>
      <c r="ASS51" s="511"/>
      <c r="AST51" s="511"/>
      <c r="ASU51" s="511"/>
      <c r="ASV51" s="511"/>
      <c r="ASW51" s="511"/>
      <c r="ASX51" s="511"/>
      <c r="ASY51" s="511"/>
      <c r="ASZ51" s="511"/>
      <c r="ATA51" s="511"/>
      <c r="ATB51" s="511"/>
      <c r="ATC51" s="511"/>
      <c r="ATD51" s="511"/>
      <c r="ATE51" s="511"/>
      <c r="ATF51" s="511"/>
      <c r="ATG51" s="511"/>
      <c r="ATH51" s="511"/>
      <c r="ATI51" s="511"/>
      <c r="ATJ51" s="511"/>
      <c r="ATK51" s="511"/>
      <c r="ATL51" s="511"/>
      <c r="ATM51" s="511"/>
      <c r="ATN51" s="511"/>
      <c r="ATO51" s="511"/>
      <c r="ATP51" s="511"/>
      <c r="ATQ51" s="511"/>
      <c r="ATR51" s="511"/>
      <c r="ATS51" s="511"/>
      <c r="ATT51" s="511"/>
      <c r="ATU51" s="511"/>
      <c r="ATV51" s="511"/>
      <c r="ATW51" s="511"/>
      <c r="ATX51" s="511"/>
      <c r="ATY51" s="511"/>
      <c r="ATZ51" s="511"/>
      <c r="AUA51" s="511"/>
      <c r="AUB51" s="511"/>
      <c r="AUC51" s="511"/>
      <c r="AUD51" s="511"/>
      <c r="AUE51" s="511"/>
      <c r="AUF51" s="511"/>
      <c r="AUG51" s="511"/>
      <c r="AUH51" s="511"/>
      <c r="AUI51" s="511"/>
      <c r="AUJ51" s="511"/>
      <c r="AUK51" s="511"/>
      <c r="AUL51" s="511"/>
      <c r="AUM51" s="511"/>
      <c r="AUN51" s="511"/>
      <c r="AUO51" s="511"/>
      <c r="AUP51" s="511"/>
      <c r="AUQ51" s="511"/>
      <c r="AUR51" s="511"/>
      <c r="AUS51" s="511"/>
      <c r="AUT51" s="511"/>
      <c r="AUU51" s="511"/>
      <c r="AUV51" s="511"/>
      <c r="AUW51" s="511"/>
      <c r="AUX51" s="511"/>
      <c r="AUY51" s="511"/>
      <c r="AUZ51" s="511"/>
      <c r="AVA51" s="511"/>
      <c r="AVB51" s="511"/>
      <c r="AVC51" s="511"/>
      <c r="AVD51" s="511"/>
      <c r="AVE51" s="511"/>
      <c r="AVF51" s="511"/>
      <c r="AVG51" s="511"/>
      <c r="AVH51" s="511"/>
      <c r="AVI51" s="511"/>
      <c r="AVJ51" s="511"/>
      <c r="AVK51" s="511"/>
      <c r="AVL51" s="511"/>
      <c r="AVM51" s="511"/>
      <c r="AVN51" s="511"/>
      <c r="AVO51" s="511"/>
      <c r="AVP51" s="511"/>
      <c r="AVQ51" s="511"/>
      <c r="AVR51" s="511"/>
      <c r="AVS51" s="511"/>
      <c r="AVT51" s="511"/>
      <c r="AVU51" s="511"/>
      <c r="AVV51" s="511"/>
      <c r="AVW51" s="511"/>
      <c r="AVX51" s="511"/>
      <c r="AVY51" s="511"/>
      <c r="AVZ51" s="511"/>
      <c r="AWA51" s="511"/>
      <c r="AWB51" s="511"/>
      <c r="AWC51" s="511"/>
      <c r="AWD51" s="511"/>
      <c r="AWE51" s="511"/>
      <c r="AWF51" s="511"/>
      <c r="AWG51" s="511"/>
      <c r="AWH51" s="511"/>
      <c r="AWI51" s="511"/>
      <c r="AWJ51" s="511"/>
      <c r="AWK51" s="511"/>
      <c r="AWL51" s="511"/>
      <c r="AWM51" s="511"/>
      <c r="AWN51" s="511"/>
      <c r="AWO51" s="511"/>
      <c r="AWP51" s="511"/>
      <c r="AWQ51" s="511"/>
      <c r="AWR51" s="511"/>
      <c r="AWS51" s="511"/>
      <c r="AWT51" s="511"/>
      <c r="AWU51" s="511"/>
      <c r="AWV51" s="511"/>
      <c r="AWW51" s="511"/>
      <c r="AWX51" s="511"/>
      <c r="AWY51" s="511"/>
      <c r="AWZ51" s="511"/>
      <c r="AXA51" s="511"/>
      <c r="AXB51" s="511"/>
      <c r="AXC51" s="511"/>
      <c r="AXD51" s="511"/>
      <c r="AXE51" s="511"/>
      <c r="AXF51" s="511"/>
      <c r="AXG51" s="511"/>
      <c r="AXH51" s="511"/>
      <c r="AXI51" s="511"/>
      <c r="AXJ51" s="511"/>
      <c r="AXK51" s="511"/>
      <c r="AXL51" s="511"/>
      <c r="AXM51" s="511"/>
      <c r="AXN51" s="511"/>
      <c r="AXO51" s="511"/>
      <c r="AXP51" s="511"/>
      <c r="AXQ51" s="511"/>
      <c r="AXR51" s="511"/>
      <c r="AXS51" s="511"/>
      <c r="AXT51" s="511"/>
      <c r="AXU51" s="511"/>
      <c r="AXV51" s="511"/>
      <c r="AXW51" s="511"/>
      <c r="AXX51" s="511"/>
      <c r="AXY51" s="511"/>
      <c r="AXZ51" s="511"/>
      <c r="AYA51" s="511"/>
      <c r="AYB51" s="511"/>
      <c r="AYC51" s="511"/>
      <c r="AYD51" s="511"/>
      <c r="AYE51" s="511"/>
      <c r="AYF51" s="511"/>
      <c r="AYG51" s="511"/>
      <c r="AYH51" s="511"/>
      <c r="AYI51" s="511"/>
      <c r="AYJ51" s="511"/>
      <c r="AYK51" s="511"/>
      <c r="AYL51" s="511"/>
      <c r="AYM51" s="511"/>
      <c r="AYN51" s="511"/>
      <c r="AYO51" s="511"/>
      <c r="AYP51" s="511"/>
      <c r="AYQ51" s="511"/>
      <c r="AYR51" s="511"/>
      <c r="AYS51" s="511"/>
      <c r="AYT51" s="511"/>
      <c r="AYU51" s="511"/>
      <c r="AYV51" s="511"/>
      <c r="AYW51" s="511"/>
      <c r="AYX51" s="511"/>
      <c r="AYY51" s="511"/>
      <c r="AYZ51" s="511"/>
      <c r="AZA51" s="511"/>
      <c r="AZB51" s="511"/>
      <c r="AZC51" s="511"/>
      <c r="AZD51" s="511"/>
      <c r="AZE51" s="511"/>
      <c r="AZF51" s="511"/>
      <c r="AZG51" s="511"/>
      <c r="AZH51" s="511"/>
      <c r="AZI51" s="511"/>
      <c r="AZJ51" s="511"/>
      <c r="AZK51" s="511"/>
      <c r="AZL51" s="511"/>
      <c r="AZM51" s="511"/>
      <c r="AZN51" s="511"/>
      <c r="AZO51" s="511"/>
      <c r="AZP51" s="511"/>
      <c r="AZQ51" s="511"/>
      <c r="AZR51" s="511"/>
      <c r="AZS51" s="511"/>
      <c r="AZT51" s="511"/>
      <c r="AZU51" s="511"/>
      <c r="AZV51" s="511"/>
      <c r="AZW51" s="511"/>
      <c r="AZX51" s="511"/>
      <c r="AZY51" s="511"/>
      <c r="AZZ51" s="511"/>
      <c r="BAA51" s="511"/>
      <c r="BAB51" s="511"/>
      <c r="BAC51" s="511"/>
      <c r="BAD51" s="511"/>
      <c r="BAE51" s="511"/>
      <c r="BAF51" s="511"/>
      <c r="BAG51" s="511"/>
      <c r="BAH51" s="511"/>
      <c r="BAI51" s="511"/>
      <c r="BAJ51" s="511"/>
      <c r="BAK51" s="511"/>
      <c r="BAL51" s="511"/>
      <c r="BAM51" s="511"/>
      <c r="BAN51" s="511"/>
      <c r="BAO51" s="511"/>
      <c r="BAP51" s="511"/>
      <c r="BAQ51" s="511"/>
      <c r="BAR51" s="511"/>
      <c r="BAS51" s="511"/>
      <c r="BAT51" s="511"/>
      <c r="BAU51" s="511"/>
      <c r="BAV51" s="511"/>
      <c r="BAW51" s="511"/>
      <c r="BAX51" s="511"/>
      <c r="BAY51" s="511"/>
      <c r="BAZ51" s="511"/>
      <c r="BBA51" s="511"/>
      <c r="BBB51" s="511"/>
      <c r="BBC51" s="511"/>
      <c r="BBD51" s="511"/>
      <c r="BBE51" s="511"/>
      <c r="BBF51" s="511"/>
      <c r="BBG51" s="511"/>
      <c r="BBH51" s="511"/>
      <c r="BBI51" s="511"/>
      <c r="BBJ51" s="511"/>
      <c r="BBK51" s="511"/>
      <c r="BBL51" s="511"/>
      <c r="BBM51" s="511"/>
      <c r="BBN51" s="511"/>
      <c r="BBO51" s="511"/>
      <c r="BBP51" s="511"/>
      <c r="BBQ51" s="511"/>
      <c r="BBR51" s="511"/>
      <c r="BBS51" s="511"/>
      <c r="BBT51" s="511"/>
      <c r="BBU51" s="511"/>
      <c r="BBV51" s="511"/>
      <c r="BBW51" s="511"/>
      <c r="BBX51" s="511"/>
      <c r="BBY51" s="511"/>
      <c r="BBZ51" s="511"/>
      <c r="BCA51" s="511"/>
      <c r="BCB51" s="511"/>
      <c r="BCC51" s="511"/>
      <c r="BCD51" s="511"/>
      <c r="BCE51" s="511"/>
      <c r="BCF51" s="511"/>
      <c r="BCG51" s="511"/>
      <c r="BCH51" s="511"/>
      <c r="BCI51" s="511"/>
      <c r="BCJ51" s="511"/>
      <c r="BCK51" s="511"/>
      <c r="BCL51" s="511"/>
      <c r="BCM51" s="511"/>
      <c r="BCN51" s="511"/>
      <c r="BCO51" s="511"/>
      <c r="BCP51" s="511"/>
      <c r="BCQ51" s="511"/>
      <c r="BCR51" s="511"/>
      <c r="BCS51" s="511"/>
      <c r="BCT51" s="511"/>
      <c r="BCU51" s="511"/>
      <c r="BCV51" s="511"/>
      <c r="BCW51" s="511"/>
      <c r="BCX51" s="511"/>
      <c r="BCY51" s="511"/>
      <c r="BCZ51" s="511"/>
      <c r="BDA51" s="511"/>
      <c r="BDB51" s="511"/>
      <c r="BDC51" s="511"/>
      <c r="BDD51" s="511"/>
      <c r="BDE51" s="511"/>
      <c r="BDF51" s="511"/>
      <c r="BDG51" s="511"/>
      <c r="BDH51" s="511"/>
      <c r="BDI51" s="511"/>
      <c r="BDJ51" s="511"/>
      <c r="BDK51" s="511"/>
      <c r="BDL51" s="511"/>
      <c r="BDM51" s="511"/>
      <c r="BDN51" s="511"/>
      <c r="BDO51" s="511"/>
      <c r="BDP51" s="511"/>
      <c r="BDQ51" s="511"/>
      <c r="BDR51" s="511"/>
      <c r="BDS51" s="511"/>
      <c r="BDT51" s="511"/>
      <c r="BDU51" s="511"/>
      <c r="BDV51" s="511"/>
      <c r="BDW51" s="511"/>
      <c r="BDX51" s="511"/>
      <c r="BDY51" s="511"/>
      <c r="BDZ51" s="511"/>
      <c r="BEA51" s="511"/>
      <c r="BEB51" s="511"/>
      <c r="BEC51" s="511"/>
      <c r="BED51" s="511"/>
      <c r="BEE51" s="511"/>
      <c r="BEF51" s="511"/>
      <c r="BEG51" s="511"/>
      <c r="BEH51" s="511"/>
      <c r="BEI51" s="511"/>
      <c r="BEJ51" s="511"/>
      <c r="BEK51" s="511"/>
      <c r="BEL51" s="511"/>
      <c r="BEM51" s="511"/>
      <c r="BEN51" s="511"/>
      <c r="BEO51" s="511"/>
      <c r="BEP51" s="511"/>
      <c r="BEQ51" s="511"/>
      <c r="BER51" s="511"/>
      <c r="BES51" s="511"/>
      <c r="BET51" s="511"/>
      <c r="BEU51" s="511"/>
      <c r="BEV51" s="511"/>
      <c r="BEW51" s="511"/>
      <c r="BEX51" s="511"/>
      <c r="BEY51" s="511"/>
      <c r="BEZ51" s="511"/>
      <c r="BFA51" s="511"/>
      <c r="BFB51" s="511"/>
      <c r="BFC51" s="511"/>
      <c r="BFD51" s="511"/>
      <c r="BFE51" s="511"/>
      <c r="BFF51" s="511"/>
      <c r="BFG51" s="511"/>
      <c r="BFH51" s="511"/>
      <c r="BFI51" s="511"/>
      <c r="BFJ51" s="511"/>
      <c r="BFK51" s="511"/>
      <c r="BFL51" s="511"/>
      <c r="BFM51" s="511"/>
      <c r="BFN51" s="511"/>
      <c r="BFO51" s="511"/>
      <c r="BFP51" s="511"/>
      <c r="BFQ51" s="511"/>
      <c r="BFR51" s="511"/>
      <c r="BFS51" s="511"/>
      <c r="BFT51" s="511"/>
      <c r="BFU51" s="511"/>
      <c r="BFV51" s="511"/>
      <c r="BFW51" s="511"/>
      <c r="BFX51" s="511"/>
      <c r="BFY51" s="511"/>
      <c r="BFZ51" s="511"/>
      <c r="BGA51" s="511"/>
      <c r="BGB51" s="511"/>
      <c r="BGC51" s="511"/>
      <c r="BGD51" s="511"/>
      <c r="BGE51" s="511"/>
      <c r="BGF51" s="511"/>
      <c r="BGG51" s="511"/>
      <c r="BGH51" s="511"/>
      <c r="BGI51" s="511"/>
      <c r="BGJ51" s="511"/>
      <c r="BGK51" s="511"/>
      <c r="BGL51" s="511"/>
      <c r="BGM51" s="511"/>
      <c r="BGN51" s="511"/>
      <c r="BGO51" s="511"/>
      <c r="BGP51" s="511"/>
      <c r="BGQ51" s="511"/>
      <c r="BGR51" s="511"/>
      <c r="BGS51" s="511"/>
      <c r="BGT51" s="511"/>
      <c r="BGU51" s="511"/>
      <c r="BGV51" s="511"/>
      <c r="BGW51" s="511"/>
      <c r="BGX51" s="511"/>
      <c r="BGY51" s="511"/>
      <c r="BGZ51" s="511"/>
      <c r="BHA51" s="511"/>
      <c r="BHB51" s="511"/>
      <c r="BHC51" s="511"/>
      <c r="BHD51" s="511"/>
      <c r="BHE51" s="511"/>
      <c r="BHF51" s="511"/>
      <c r="BHG51" s="511"/>
      <c r="BHH51" s="511"/>
      <c r="BHI51" s="511"/>
      <c r="BHJ51" s="511"/>
      <c r="BHK51" s="511"/>
      <c r="BHL51" s="511"/>
      <c r="BHM51" s="511"/>
      <c r="BHN51" s="511"/>
      <c r="BHO51" s="511"/>
      <c r="BHP51" s="511"/>
      <c r="BHQ51" s="511"/>
      <c r="BHR51" s="511"/>
      <c r="BHS51" s="511"/>
      <c r="BHT51" s="511"/>
      <c r="BHU51" s="511"/>
      <c r="BHV51" s="511"/>
      <c r="BHW51" s="511"/>
      <c r="BHX51" s="511"/>
      <c r="BHY51" s="511"/>
      <c r="BHZ51" s="511"/>
      <c r="BIA51" s="511"/>
      <c r="BIB51" s="511"/>
      <c r="BIC51" s="511"/>
      <c r="BID51" s="511"/>
      <c r="BIE51" s="511"/>
      <c r="BIF51" s="511"/>
      <c r="BIG51" s="511"/>
      <c r="BIH51" s="511"/>
      <c r="BII51" s="511"/>
      <c r="BIJ51" s="511"/>
      <c r="BIK51" s="511"/>
      <c r="BIL51" s="511"/>
      <c r="BIM51" s="511"/>
      <c r="BIN51" s="511"/>
      <c r="BIO51" s="511"/>
      <c r="BIP51" s="511"/>
      <c r="BIQ51" s="511"/>
      <c r="BIR51" s="511"/>
      <c r="BIS51" s="511"/>
      <c r="BIT51" s="511"/>
      <c r="BIU51" s="511"/>
      <c r="BIV51" s="511"/>
      <c r="BIW51" s="511"/>
      <c r="BIX51" s="511"/>
      <c r="BIY51" s="511"/>
      <c r="BIZ51" s="511"/>
      <c r="BJA51" s="511"/>
      <c r="BJB51" s="511"/>
      <c r="BJC51" s="511"/>
      <c r="BJD51" s="511"/>
      <c r="BJE51" s="511"/>
      <c r="BJF51" s="511"/>
      <c r="BJG51" s="511"/>
      <c r="BJH51" s="511"/>
      <c r="BJI51" s="511"/>
      <c r="BJJ51" s="511"/>
      <c r="BJK51" s="511"/>
      <c r="BJL51" s="511"/>
      <c r="BJM51" s="511"/>
      <c r="BJN51" s="511"/>
      <c r="BJO51" s="511"/>
      <c r="BJP51" s="511"/>
      <c r="BJQ51" s="511"/>
      <c r="BJR51" s="511"/>
      <c r="BJS51" s="511"/>
      <c r="BJT51" s="511"/>
      <c r="BJU51" s="511"/>
      <c r="BJV51" s="511"/>
      <c r="BJW51" s="511"/>
      <c r="BJX51" s="511"/>
      <c r="BJY51" s="511"/>
      <c r="BJZ51" s="511"/>
      <c r="BKA51" s="511"/>
      <c r="BKB51" s="511"/>
      <c r="BKC51" s="511"/>
      <c r="BKD51" s="511"/>
      <c r="BKE51" s="511"/>
      <c r="BKF51" s="511"/>
      <c r="BKG51" s="511"/>
      <c r="BKH51" s="511"/>
      <c r="BKI51" s="511"/>
      <c r="BKJ51" s="511"/>
      <c r="BKK51" s="511"/>
      <c r="BKL51" s="511"/>
      <c r="BKM51" s="511"/>
      <c r="BKN51" s="511"/>
      <c r="BKO51" s="511"/>
      <c r="BKP51" s="511"/>
      <c r="BKQ51" s="511"/>
      <c r="BKR51" s="511"/>
      <c r="BKS51" s="511"/>
      <c r="BKT51" s="511"/>
      <c r="BKU51" s="511"/>
      <c r="BKV51" s="511"/>
      <c r="BKW51" s="511"/>
      <c r="BKX51" s="511"/>
      <c r="BKY51" s="511"/>
      <c r="BKZ51" s="511"/>
      <c r="BLA51" s="511"/>
      <c r="BLB51" s="511"/>
      <c r="BLC51" s="511"/>
      <c r="BLD51" s="511"/>
      <c r="BLE51" s="511"/>
      <c r="BLF51" s="511"/>
      <c r="BLG51" s="511"/>
      <c r="BLH51" s="511"/>
      <c r="BLI51" s="511"/>
      <c r="BLJ51" s="511"/>
      <c r="BLK51" s="511"/>
      <c r="BLL51" s="511"/>
      <c r="BLM51" s="511"/>
      <c r="BLN51" s="511"/>
      <c r="BLO51" s="511"/>
      <c r="BLP51" s="511"/>
      <c r="BLQ51" s="511"/>
      <c r="BLR51" s="511"/>
      <c r="BLS51" s="511"/>
      <c r="BLT51" s="511"/>
      <c r="BLU51" s="511"/>
      <c r="BLV51" s="511"/>
      <c r="BLW51" s="511"/>
      <c r="BLX51" s="511"/>
      <c r="BLY51" s="511"/>
      <c r="BLZ51" s="511"/>
      <c r="BMA51" s="511"/>
      <c r="BMB51" s="511"/>
      <c r="BMC51" s="511"/>
      <c r="BMD51" s="511"/>
      <c r="BME51" s="511"/>
      <c r="BMF51" s="511"/>
      <c r="BMG51" s="511"/>
      <c r="BMH51" s="511"/>
      <c r="BMI51" s="511"/>
      <c r="BMJ51" s="511"/>
      <c r="BMK51" s="511"/>
      <c r="BML51" s="511"/>
      <c r="BMM51" s="511"/>
      <c r="BMN51" s="511"/>
      <c r="BMO51" s="511"/>
      <c r="BMP51" s="511"/>
      <c r="BMQ51" s="511"/>
      <c r="BMR51" s="511"/>
      <c r="BMS51" s="511"/>
      <c r="BMT51" s="511"/>
      <c r="BMU51" s="511"/>
      <c r="BMV51" s="511"/>
      <c r="BMW51" s="511"/>
      <c r="BMX51" s="511"/>
      <c r="BMY51" s="511"/>
      <c r="BMZ51" s="511"/>
      <c r="BNA51" s="511"/>
      <c r="BNB51" s="511"/>
      <c r="BNC51" s="511"/>
      <c r="BND51" s="511"/>
      <c r="BNE51" s="511"/>
      <c r="BNF51" s="511"/>
      <c r="BNG51" s="511"/>
      <c r="BNH51" s="511"/>
      <c r="BNI51" s="511"/>
      <c r="BNJ51" s="511"/>
      <c r="BNK51" s="511"/>
      <c r="BNL51" s="511"/>
      <c r="BNM51" s="511"/>
      <c r="BNN51" s="511"/>
      <c r="BNO51" s="511"/>
      <c r="BNP51" s="511"/>
      <c r="BNQ51" s="511"/>
      <c r="BNR51" s="511"/>
      <c r="BNS51" s="511"/>
      <c r="BNT51" s="511"/>
      <c r="BNU51" s="511"/>
      <c r="BNV51" s="511"/>
      <c r="BNW51" s="511"/>
      <c r="BNX51" s="511"/>
      <c r="BNY51" s="511"/>
      <c r="BNZ51" s="511"/>
      <c r="BOA51" s="511"/>
      <c r="BOB51" s="511"/>
      <c r="BOC51" s="511"/>
      <c r="BOD51" s="511"/>
      <c r="BOE51" s="511"/>
      <c r="BOF51" s="511"/>
      <c r="BOG51" s="511"/>
      <c r="BOH51" s="511"/>
      <c r="BOI51" s="511"/>
      <c r="BOJ51" s="511"/>
      <c r="BOK51" s="511"/>
      <c r="BOL51" s="511"/>
      <c r="BOM51" s="511"/>
      <c r="BON51" s="511"/>
      <c r="BOO51" s="511"/>
      <c r="BOP51" s="511"/>
      <c r="BOQ51" s="511"/>
      <c r="BOR51" s="511"/>
      <c r="BOS51" s="511"/>
      <c r="BOT51" s="511"/>
      <c r="BOU51" s="511"/>
      <c r="BOV51" s="511"/>
      <c r="BOW51" s="511"/>
      <c r="BOX51" s="511"/>
      <c r="BOY51" s="511"/>
      <c r="BOZ51" s="511"/>
      <c r="BPA51" s="511"/>
      <c r="BPB51" s="511"/>
      <c r="BPC51" s="511"/>
      <c r="BPD51" s="511"/>
      <c r="BPE51" s="511"/>
      <c r="BPF51" s="511"/>
      <c r="BPG51" s="511"/>
      <c r="BPH51" s="511"/>
      <c r="BPI51" s="511"/>
      <c r="BPJ51" s="511"/>
      <c r="BPK51" s="511"/>
      <c r="BPL51" s="511"/>
      <c r="BPM51" s="511"/>
      <c r="BPN51" s="511"/>
      <c r="BPO51" s="511"/>
      <c r="BPP51" s="511"/>
      <c r="BPQ51" s="511"/>
      <c r="BPR51" s="511"/>
      <c r="BPS51" s="511"/>
      <c r="BPT51" s="511"/>
      <c r="BPU51" s="511"/>
      <c r="BPV51" s="511"/>
      <c r="BPW51" s="511"/>
      <c r="BPX51" s="511"/>
      <c r="BPY51" s="511"/>
      <c r="BPZ51" s="511"/>
      <c r="BQA51" s="511"/>
      <c r="BQB51" s="511"/>
      <c r="BQC51" s="511"/>
      <c r="BQD51" s="511"/>
      <c r="BQE51" s="511"/>
      <c r="BQF51" s="511"/>
      <c r="BQG51" s="511"/>
      <c r="BQH51" s="511"/>
      <c r="BQI51" s="511"/>
      <c r="BQJ51" s="511"/>
      <c r="BQK51" s="511"/>
      <c r="BQL51" s="511"/>
      <c r="BQM51" s="511"/>
      <c r="BQN51" s="511"/>
      <c r="BQO51" s="511"/>
      <c r="BQP51" s="511"/>
      <c r="BQQ51" s="511"/>
      <c r="BQR51" s="511"/>
      <c r="BQS51" s="511"/>
      <c r="BQT51" s="511"/>
      <c r="BQU51" s="511"/>
      <c r="BQV51" s="511"/>
      <c r="BQW51" s="511"/>
      <c r="BQX51" s="511"/>
      <c r="BQY51" s="511"/>
      <c r="BQZ51" s="511"/>
      <c r="BRA51" s="511"/>
      <c r="BRB51" s="511"/>
      <c r="BRC51" s="511"/>
      <c r="BRD51" s="511"/>
      <c r="BRE51" s="511"/>
      <c r="BRF51" s="511"/>
      <c r="BRG51" s="511"/>
      <c r="BRH51" s="511"/>
      <c r="BRI51" s="511"/>
      <c r="BRJ51" s="511"/>
      <c r="BRK51" s="511"/>
      <c r="BRL51" s="511"/>
      <c r="BRM51" s="511"/>
      <c r="BRN51" s="511"/>
      <c r="BRO51" s="511"/>
      <c r="BRP51" s="511"/>
      <c r="BRQ51" s="511"/>
      <c r="BRR51" s="511"/>
      <c r="BRS51" s="511"/>
      <c r="BRT51" s="511"/>
      <c r="BRU51" s="511"/>
      <c r="BRV51" s="511"/>
      <c r="BRW51" s="511"/>
      <c r="BRX51" s="511"/>
      <c r="BRY51" s="511"/>
      <c r="BRZ51" s="511"/>
      <c r="BSA51" s="511"/>
      <c r="BSB51" s="511"/>
      <c r="BSC51" s="511"/>
      <c r="BSD51" s="511"/>
      <c r="BSE51" s="511"/>
      <c r="BSF51" s="511"/>
      <c r="BSG51" s="511"/>
      <c r="BSH51" s="511"/>
      <c r="BSI51" s="511"/>
      <c r="BSJ51" s="511"/>
      <c r="BSK51" s="511"/>
      <c r="BSL51" s="511"/>
      <c r="BSM51" s="511"/>
      <c r="BSN51" s="511"/>
      <c r="BSO51" s="511"/>
      <c r="BSP51" s="511"/>
      <c r="BSQ51" s="511"/>
      <c r="BSR51" s="511"/>
      <c r="BSS51" s="511"/>
      <c r="BST51" s="511"/>
      <c r="BSU51" s="511"/>
      <c r="BSV51" s="511"/>
      <c r="BSW51" s="511"/>
      <c r="BSX51" s="511"/>
      <c r="BSY51" s="511"/>
      <c r="BSZ51" s="511"/>
      <c r="BTA51" s="511"/>
      <c r="BTB51" s="511"/>
      <c r="BTC51" s="511"/>
      <c r="BTD51" s="511"/>
      <c r="BTE51" s="511"/>
      <c r="BTF51" s="511"/>
      <c r="BTG51" s="511"/>
      <c r="BTH51" s="511"/>
      <c r="BTI51" s="511"/>
      <c r="BTJ51" s="511"/>
      <c r="BTK51" s="511"/>
      <c r="BTL51" s="511"/>
      <c r="BTM51" s="511"/>
      <c r="BTN51" s="511"/>
      <c r="BTO51" s="511"/>
      <c r="BTP51" s="511"/>
      <c r="BTQ51" s="511"/>
      <c r="BTR51" s="511"/>
      <c r="BTS51" s="511"/>
      <c r="BTT51" s="511"/>
      <c r="BTU51" s="511"/>
      <c r="BTV51" s="511"/>
      <c r="BTW51" s="511"/>
      <c r="BTX51" s="511"/>
      <c r="BTY51" s="511"/>
      <c r="BTZ51" s="511"/>
      <c r="BUA51" s="511"/>
      <c r="BUB51" s="511"/>
      <c r="BUC51" s="511"/>
      <c r="BUD51" s="511"/>
      <c r="BUE51" s="511"/>
      <c r="BUF51" s="511"/>
      <c r="BUG51" s="511"/>
      <c r="BUH51" s="511"/>
      <c r="BUI51" s="511"/>
      <c r="BUJ51" s="511"/>
      <c r="BUK51" s="511"/>
      <c r="BUL51" s="511"/>
      <c r="BUM51" s="511"/>
      <c r="BUN51" s="511"/>
      <c r="BUO51" s="511"/>
      <c r="BUP51" s="511"/>
      <c r="BUQ51" s="511"/>
      <c r="BUR51" s="511"/>
      <c r="BUS51" s="511"/>
      <c r="BUT51" s="511"/>
      <c r="BUU51" s="511"/>
      <c r="BUV51" s="511"/>
      <c r="BUW51" s="511"/>
      <c r="BUX51" s="511"/>
      <c r="BUY51" s="511"/>
      <c r="BUZ51" s="511"/>
      <c r="BVA51" s="511"/>
      <c r="BVB51" s="511"/>
      <c r="BVC51" s="511"/>
      <c r="BVD51" s="511"/>
      <c r="BVE51" s="511"/>
      <c r="BVF51" s="511"/>
      <c r="BVG51" s="511"/>
      <c r="BVH51" s="511"/>
      <c r="BVI51" s="511"/>
      <c r="BVJ51" s="511"/>
      <c r="BVK51" s="511"/>
      <c r="BVL51" s="511"/>
      <c r="BVM51" s="511"/>
      <c r="BVN51" s="511"/>
      <c r="BVO51" s="511"/>
      <c r="BVP51" s="511"/>
      <c r="BVQ51" s="511"/>
      <c r="BVR51" s="511"/>
      <c r="BVS51" s="511"/>
      <c r="BVT51" s="511"/>
      <c r="BVU51" s="511"/>
      <c r="BVV51" s="511"/>
      <c r="BVW51" s="511"/>
      <c r="BVX51" s="511"/>
      <c r="BVY51" s="511"/>
      <c r="BVZ51" s="511"/>
      <c r="BWA51" s="511"/>
      <c r="BWB51" s="511"/>
      <c r="BWC51" s="511"/>
      <c r="BWD51" s="511"/>
      <c r="BWE51" s="511"/>
      <c r="BWF51" s="511"/>
      <c r="BWG51" s="511"/>
      <c r="BWH51" s="511"/>
      <c r="BWI51" s="511"/>
      <c r="BWJ51" s="511"/>
      <c r="BWK51" s="511"/>
      <c r="BWL51" s="511"/>
      <c r="BWM51" s="511"/>
      <c r="BWN51" s="511"/>
      <c r="BWO51" s="511"/>
      <c r="BWP51" s="511"/>
      <c r="BWQ51" s="511"/>
      <c r="BWR51" s="511"/>
      <c r="BWS51" s="511"/>
      <c r="BWT51" s="511"/>
      <c r="BWU51" s="511"/>
      <c r="BWV51" s="511"/>
      <c r="BWW51" s="511"/>
      <c r="BWX51" s="511"/>
      <c r="BWY51" s="511"/>
      <c r="BWZ51" s="511"/>
      <c r="BXA51" s="511"/>
      <c r="BXB51" s="511"/>
      <c r="BXC51" s="511"/>
      <c r="BXD51" s="511"/>
      <c r="BXE51" s="511"/>
      <c r="BXF51" s="511"/>
      <c r="BXG51" s="511"/>
      <c r="BXH51" s="511"/>
      <c r="BXI51" s="511"/>
      <c r="BXJ51" s="511"/>
      <c r="BXK51" s="511"/>
      <c r="BXL51" s="511"/>
      <c r="BXM51" s="511"/>
      <c r="BXN51" s="511"/>
      <c r="BXO51" s="511"/>
      <c r="BXP51" s="511"/>
      <c r="BXQ51" s="511"/>
      <c r="BXR51" s="511"/>
      <c r="BXS51" s="511"/>
      <c r="BXT51" s="511"/>
      <c r="BXU51" s="511"/>
      <c r="BXV51" s="511"/>
      <c r="BXW51" s="511"/>
      <c r="BXX51" s="511"/>
      <c r="BXY51" s="511"/>
      <c r="BXZ51" s="511"/>
      <c r="BYA51" s="511"/>
      <c r="BYB51" s="511"/>
      <c r="BYC51" s="511"/>
      <c r="BYD51" s="511"/>
      <c r="BYE51" s="511"/>
      <c r="BYF51" s="511"/>
      <c r="BYG51" s="511"/>
      <c r="BYH51" s="511"/>
      <c r="BYI51" s="511"/>
      <c r="BYJ51" s="511"/>
      <c r="BYK51" s="511"/>
      <c r="BYL51" s="511"/>
      <c r="BYM51" s="511"/>
      <c r="BYN51" s="511"/>
      <c r="BYO51" s="511"/>
      <c r="BYP51" s="511"/>
      <c r="BYQ51" s="511"/>
      <c r="BYR51" s="511"/>
      <c r="BYS51" s="511"/>
      <c r="BYT51" s="511"/>
      <c r="BYU51" s="511"/>
      <c r="BYV51" s="511"/>
      <c r="BYW51" s="511"/>
      <c r="BYX51" s="511"/>
      <c r="BYY51" s="511"/>
      <c r="BYZ51" s="511"/>
      <c r="BZA51" s="511"/>
      <c r="BZB51" s="511"/>
      <c r="BZC51" s="511"/>
      <c r="BZD51" s="511"/>
      <c r="BZE51" s="511"/>
      <c r="BZF51" s="511"/>
      <c r="BZG51" s="511"/>
      <c r="BZH51" s="511"/>
      <c r="BZI51" s="511"/>
      <c r="BZJ51" s="511"/>
      <c r="BZK51" s="511"/>
      <c r="BZL51" s="511"/>
      <c r="BZM51" s="511"/>
      <c r="BZN51" s="511"/>
      <c r="BZO51" s="511"/>
      <c r="BZP51" s="511"/>
      <c r="BZQ51" s="511"/>
      <c r="BZR51" s="511"/>
      <c r="BZS51" s="511"/>
      <c r="BZT51" s="511"/>
      <c r="BZU51" s="511"/>
      <c r="BZV51" s="511"/>
      <c r="BZW51" s="511"/>
      <c r="BZX51" s="511"/>
      <c r="BZY51" s="511"/>
      <c r="BZZ51" s="511"/>
      <c r="CAA51" s="511"/>
      <c r="CAB51" s="511"/>
      <c r="CAC51" s="511"/>
      <c r="CAD51" s="511"/>
      <c r="CAE51" s="511"/>
      <c r="CAF51" s="511"/>
      <c r="CAG51" s="511"/>
      <c r="CAH51" s="511"/>
      <c r="CAI51" s="511"/>
      <c r="CAJ51" s="511"/>
      <c r="CAK51" s="511"/>
      <c r="CAL51" s="511"/>
      <c r="CAM51" s="511"/>
      <c r="CAN51" s="511"/>
      <c r="CAO51" s="511"/>
      <c r="CAP51" s="511"/>
      <c r="CAQ51" s="511"/>
      <c r="CAR51" s="511"/>
      <c r="CAS51" s="511"/>
      <c r="CAT51" s="511"/>
      <c r="CAU51" s="511"/>
      <c r="CAV51" s="511"/>
      <c r="CAW51" s="511"/>
      <c r="CAX51" s="511"/>
      <c r="CAY51" s="511"/>
      <c r="CAZ51" s="511"/>
      <c r="CBA51" s="511"/>
      <c r="CBB51" s="511"/>
      <c r="CBC51" s="511"/>
      <c r="CBD51" s="511"/>
      <c r="CBE51" s="511"/>
      <c r="CBF51" s="511"/>
      <c r="CBG51" s="511"/>
      <c r="CBH51" s="511"/>
      <c r="CBI51" s="511"/>
      <c r="CBJ51" s="511"/>
      <c r="CBK51" s="511"/>
      <c r="CBL51" s="511"/>
      <c r="CBM51" s="511"/>
      <c r="CBN51" s="511"/>
      <c r="CBO51" s="511"/>
      <c r="CBP51" s="511"/>
      <c r="CBQ51" s="511"/>
      <c r="CBR51" s="511"/>
      <c r="CBS51" s="511"/>
      <c r="CBT51" s="511"/>
      <c r="CBU51" s="511"/>
      <c r="CBV51" s="511"/>
      <c r="CBW51" s="511"/>
      <c r="CBX51" s="511"/>
      <c r="CBY51" s="511"/>
      <c r="CBZ51" s="511"/>
      <c r="CCA51" s="511"/>
      <c r="CCB51" s="511"/>
      <c r="CCC51" s="511"/>
      <c r="CCD51" s="511"/>
      <c r="CCE51" s="511"/>
      <c r="CCF51" s="511"/>
      <c r="CCG51" s="511"/>
      <c r="CCH51" s="511"/>
      <c r="CCI51" s="511"/>
      <c r="CCJ51" s="511"/>
      <c r="CCK51" s="511"/>
      <c r="CCL51" s="511"/>
      <c r="CCM51" s="511"/>
      <c r="CCN51" s="511"/>
      <c r="CCO51" s="511"/>
      <c r="CCP51" s="511"/>
      <c r="CCQ51" s="511"/>
      <c r="CCR51" s="511"/>
      <c r="CCS51" s="511"/>
      <c r="CCT51" s="511"/>
      <c r="CCU51" s="511"/>
      <c r="CCV51" s="511"/>
      <c r="CCW51" s="511"/>
      <c r="CCX51" s="511"/>
      <c r="CCY51" s="511"/>
      <c r="CCZ51" s="511"/>
      <c r="CDA51" s="511"/>
      <c r="CDB51" s="511"/>
      <c r="CDC51" s="511"/>
      <c r="CDD51" s="511"/>
      <c r="CDE51" s="511"/>
      <c r="CDF51" s="511"/>
      <c r="CDG51" s="511"/>
      <c r="CDH51" s="511"/>
      <c r="CDI51" s="511"/>
      <c r="CDJ51" s="511"/>
      <c r="CDK51" s="511"/>
      <c r="CDL51" s="511"/>
      <c r="CDM51" s="511"/>
      <c r="CDN51" s="511"/>
      <c r="CDO51" s="511"/>
      <c r="CDP51" s="511"/>
      <c r="CDQ51" s="511"/>
      <c r="CDR51" s="511"/>
      <c r="CDS51" s="511"/>
      <c r="CDT51" s="511"/>
      <c r="CDU51" s="511"/>
      <c r="CDV51" s="511"/>
      <c r="CDW51" s="511"/>
      <c r="CDX51" s="511"/>
      <c r="CDY51" s="511"/>
      <c r="CDZ51" s="511"/>
      <c r="CEA51" s="511"/>
      <c r="CEB51" s="511"/>
      <c r="CEC51" s="511"/>
      <c r="CED51" s="511"/>
      <c r="CEE51" s="511"/>
      <c r="CEF51" s="511"/>
      <c r="CEG51" s="511"/>
      <c r="CEH51" s="511"/>
      <c r="CEI51" s="511"/>
      <c r="CEJ51" s="511"/>
      <c r="CEK51" s="511"/>
      <c r="CEL51" s="511"/>
      <c r="CEM51" s="511"/>
      <c r="CEN51" s="511"/>
      <c r="CEO51" s="511"/>
      <c r="CEP51" s="511"/>
      <c r="CEQ51" s="511"/>
      <c r="CER51" s="511"/>
      <c r="CES51" s="511"/>
      <c r="CET51" s="511"/>
      <c r="CEU51" s="511"/>
      <c r="CEV51" s="511"/>
      <c r="CEW51" s="511"/>
      <c r="CEX51" s="511"/>
      <c r="CEY51" s="511"/>
      <c r="CEZ51" s="511"/>
      <c r="CFA51" s="511"/>
      <c r="CFB51" s="511"/>
      <c r="CFC51" s="511"/>
      <c r="CFD51" s="511"/>
      <c r="CFE51" s="511"/>
      <c r="CFF51" s="511"/>
      <c r="CFG51" s="511"/>
      <c r="CFH51" s="511"/>
      <c r="CFI51" s="511"/>
      <c r="CFJ51" s="511"/>
      <c r="CFK51" s="511"/>
      <c r="CFL51" s="511"/>
      <c r="CFM51" s="511"/>
      <c r="CFN51" s="511"/>
      <c r="CFO51" s="511"/>
      <c r="CFP51" s="511"/>
      <c r="CFQ51" s="511"/>
      <c r="CFR51" s="511"/>
      <c r="CFS51" s="511"/>
      <c r="CFT51" s="511"/>
      <c r="CFU51" s="511"/>
      <c r="CFV51" s="511"/>
      <c r="CFW51" s="511"/>
      <c r="CFX51" s="511"/>
      <c r="CFY51" s="511"/>
      <c r="CFZ51" s="511"/>
      <c r="CGA51" s="511"/>
      <c r="CGB51" s="511"/>
      <c r="CGC51" s="511"/>
      <c r="CGD51" s="511"/>
      <c r="CGE51" s="511"/>
      <c r="CGF51" s="511"/>
      <c r="CGG51" s="511"/>
      <c r="CGH51" s="511"/>
      <c r="CGI51" s="511"/>
      <c r="CGJ51" s="511"/>
      <c r="CGK51" s="511"/>
      <c r="CGL51" s="511"/>
      <c r="CGM51" s="511"/>
      <c r="CGN51" s="511"/>
      <c r="CGO51" s="511"/>
      <c r="CGP51" s="511"/>
      <c r="CGQ51" s="511"/>
      <c r="CGR51" s="511"/>
      <c r="CGS51" s="511"/>
      <c r="CGT51" s="511"/>
      <c r="CGU51" s="511"/>
      <c r="CGV51" s="511"/>
      <c r="CGW51" s="511"/>
      <c r="CGX51" s="511"/>
      <c r="CGY51" s="511"/>
      <c r="CGZ51" s="511"/>
      <c r="CHA51" s="511"/>
      <c r="CHB51" s="511"/>
      <c r="CHC51" s="511"/>
      <c r="CHD51" s="511"/>
      <c r="CHE51" s="511"/>
      <c r="CHF51" s="511"/>
      <c r="CHG51" s="511"/>
      <c r="CHH51" s="511"/>
      <c r="CHI51" s="511"/>
      <c r="CHJ51" s="511"/>
      <c r="CHK51" s="511"/>
      <c r="CHL51" s="511"/>
      <c r="CHM51" s="511"/>
      <c r="CHN51" s="511"/>
      <c r="CHO51" s="511"/>
      <c r="CHP51" s="511"/>
      <c r="CHQ51" s="511"/>
      <c r="CHR51" s="511"/>
      <c r="CHS51" s="511"/>
      <c r="CHT51" s="511"/>
      <c r="CHU51" s="511"/>
      <c r="CHV51" s="511"/>
      <c r="CHW51" s="511"/>
      <c r="CHX51" s="511"/>
      <c r="CHY51" s="511"/>
      <c r="CHZ51" s="511"/>
      <c r="CIA51" s="511"/>
      <c r="CIB51" s="511"/>
      <c r="CIC51" s="511"/>
      <c r="CID51" s="511"/>
      <c r="CIE51" s="511"/>
      <c r="CIF51" s="511"/>
      <c r="CIG51" s="511"/>
      <c r="CIH51" s="511"/>
      <c r="CII51" s="511"/>
      <c r="CIJ51" s="511"/>
      <c r="CIK51" s="511"/>
      <c r="CIL51" s="511"/>
      <c r="CIM51" s="511"/>
      <c r="CIN51" s="511"/>
      <c r="CIO51" s="511"/>
      <c r="CIP51" s="511"/>
      <c r="CIQ51" s="511"/>
      <c r="CIR51" s="511"/>
      <c r="CIS51" s="511"/>
      <c r="CIT51" s="511"/>
      <c r="CIU51" s="511"/>
      <c r="CIV51" s="511"/>
      <c r="CIW51" s="511"/>
      <c r="CIX51" s="511"/>
      <c r="CIY51" s="511"/>
      <c r="CIZ51" s="511"/>
      <c r="CJA51" s="511"/>
      <c r="CJB51" s="511"/>
      <c r="CJC51" s="511"/>
      <c r="CJD51" s="511"/>
      <c r="CJE51" s="511"/>
      <c r="CJF51" s="511"/>
      <c r="CJG51" s="511"/>
      <c r="CJH51" s="511"/>
      <c r="CJI51" s="511"/>
      <c r="CJJ51" s="511"/>
      <c r="CJK51" s="511"/>
      <c r="CJL51" s="511"/>
      <c r="CJM51" s="511"/>
      <c r="CJN51" s="511"/>
      <c r="CJO51" s="511"/>
      <c r="CJP51" s="511"/>
      <c r="CJQ51" s="511"/>
      <c r="CJR51" s="511"/>
      <c r="CJS51" s="511"/>
      <c r="CJT51" s="511"/>
      <c r="CJU51" s="511"/>
      <c r="CJV51" s="511"/>
      <c r="CJW51" s="511"/>
      <c r="CJX51" s="511"/>
      <c r="CJY51" s="511"/>
      <c r="CJZ51" s="511"/>
      <c r="CKA51" s="511"/>
      <c r="CKB51" s="511"/>
      <c r="CKC51" s="511"/>
      <c r="CKD51" s="511"/>
      <c r="CKE51" s="511"/>
      <c r="CKF51" s="511"/>
      <c r="CKG51" s="511"/>
      <c r="CKH51" s="511"/>
      <c r="CKI51" s="511"/>
      <c r="CKJ51" s="511"/>
      <c r="CKK51" s="511"/>
      <c r="CKL51" s="511"/>
      <c r="CKM51" s="511"/>
      <c r="CKN51" s="511"/>
      <c r="CKO51" s="511"/>
      <c r="CKP51" s="511"/>
      <c r="CKQ51" s="511"/>
      <c r="CKR51" s="511"/>
      <c r="CKS51" s="511"/>
      <c r="CKT51" s="511"/>
      <c r="CKU51" s="511"/>
      <c r="CKV51" s="511"/>
      <c r="CKW51" s="511"/>
      <c r="CKX51" s="511"/>
      <c r="CKY51" s="511"/>
      <c r="CKZ51" s="511"/>
      <c r="CLA51" s="511"/>
      <c r="CLB51" s="511"/>
      <c r="CLC51" s="511"/>
      <c r="CLD51" s="511"/>
      <c r="CLE51" s="511"/>
      <c r="CLF51" s="511"/>
      <c r="CLG51" s="511"/>
      <c r="CLH51" s="511"/>
      <c r="CLI51" s="511"/>
      <c r="CLJ51" s="511"/>
      <c r="CLK51" s="511"/>
      <c r="CLL51" s="511"/>
      <c r="CLM51" s="511"/>
      <c r="CLN51" s="511"/>
      <c r="CLO51" s="511"/>
      <c r="CLP51" s="511"/>
      <c r="CLQ51" s="511"/>
      <c r="CLR51" s="511"/>
      <c r="CLS51" s="511"/>
      <c r="CLT51" s="511"/>
      <c r="CLU51" s="511"/>
      <c r="CLV51" s="511"/>
      <c r="CLW51" s="511"/>
      <c r="CLX51" s="511"/>
      <c r="CLY51" s="511"/>
      <c r="CLZ51" s="511"/>
      <c r="CMA51" s="511"/>
      <c r="CMB51" s="511"/>
      <c r="CMC51" s="511"/>
      <c r="CMD51" s="511"/>
      <c r="CME51" s="511"/>
      <c r="CMF51" s="511"/>
      <c r="CMG51" s="511"/>
      <c r="CMH51" s="511"/>
      <c r="CMI51" s="511"/>
      <c r="CMJ51" s="511"/>
      <c r="CMK51" s="511"/>
      <c r="CML51" s="511"/>
      <c r="CMM51" s="511"/>
      <c r="CMN51" s="511"/>
      <c r="CMO51" s="511"/>
      <c r="CMP51" s="511"/>
      <c r="CMQ51" s="511"/>
      <c r="CMR51" s="511"/>
      <c r="CMS51" s="511"/>
      <c r="CMT51" s="511"/>
      <c r="CMU51" s="511"/>
      <c r="CMV51" s="511"/>
      <c r="CMW51" s="511"/>
      <c r="CMX51" s="511"/>
      <c r="CMY51" s="511"/>
      <c r="CMZ51" s="511"/>
      <c r="CNA51" s="511"/>
      <c r="CNB51" s="511"/>
      <c r="CNC51" s="511"/>
      <c r="CND51" s="511"/>
      <c r="CNE51" s="511"/>
      <c r="CNF51" s="511"/>
      <c r="CNG51" s="511"/>
      <c r="CNH51" s="511"/>
      <c r="CNI51" s="511"/>
      <c r="CNJ51" s="511"/>
      <c r="CNK51" s="511"/>
      <c r="CNL51" s="511"/>
      <c r="CNM51" s="511"/>
      <c r="CNN51" s="511"/>
      <c r="CNO51" s="511"/>
      <c r="CNP51" s="511"/>
      <c r="CNQ51" s="511"/>
      <c r="CNR51" s="511"/>
      <c r="CNS51" s="511"/>
      <c r="CNT51" s="511"/>
      <c r="CNU51" s="511"/>
      <c r="CNV51" s="511"/>
      <c r="CNW51" s="511"/>
      <c r="CNX51" s="511"/>
      <c r="CNY51" s="511"/>
      <c r="CNZ51" s="511"/>
      <c r="COA51" s="511"/>
      <c r="COB51" s="511"/>
      <c r="COC51" s="511"/>
      <c r="COD51" s="511"/>
      <c r="COE51" s="511"/>
      <c r="COF51" s="511"/>
      <c r="COG51" s="511"/>
      <c r="COH51" s="511"/>
      <c r="COI51" s="511"/>
      <c r="COJ51" s="511"/>
      <c r="COK51" s="511"/>
      <c r="COL51" s="511"/>
      <c r="COM51" s="511"/>
      <c r="CON51" s="511"/>
      <c r="COO51" s="511"/>
      <c r="COP51" s="511"/>
      <c r="COQ51" s="511"/>
      <c r="COR51" s="511"/>
      <c r="COS51" s="511"/>
      <c r="COT51" s="511"/>
      <c r="COU51" s="511"/>
      <c r="COV51" s="511"/>
      <c r="COW51" s="511"/>
      <c r="COX51" s="511"/>
      <c r="COY51" s="511"/>
      <c r="COZ51" s="511"/>
      <c r="CPA51" s="511"/>
      <c r="CPB51" s="511"/>
      <c r="CPC51" s="511"/>
      <c r="CPD51" s="511"/>
      <c r="CPE51" s="511"/>
      <c r="CPF51" s="511"/>
      <c r="CPG51" s="511"/>
      <c r="CPH51" s="511"/>
      <c r="CPI51" s="511"/>
      <c r="CPJ51" s="511"/>
      <c r="CPK51" s="511"/>
      <c r="CPL51" s="511"/>
      <c r="CPM51" s="511"/>
      <c r="CPN51" s="511"/>
      <c r="CPO51" s="511"/>
      <c r="CPP51" s="511"/>
      <c r="CPQ51" s="511"/>
      <c r="CPR51" s="511"/>
      <c r="CPS51" s="511"/>
      <c r="CPT51" s="511"/>
      <c r="CPU51" s="511"/>
      <c r="CPV51" s="511"/>
      <c r="CPW51" s="511"/>
      <c r="CPX51" s="511"/>
      <c r="CPY51" s="511"/>
      <c r="CPZ51" s="511"/>
      <c r="CQA51" s="511"/>
      <c r="CQB51" s="511"/>
      <c r="CQC51" s="511"/>
      <c r="CQD51" s="511"/>
      <c r="CQE51" s="511"/>
      <c r="CQF51" s="511"/>
      <c r="CQG51" s="511"/>
      <c r="CQH51" s="511"/>
      <c r="CQI51" s="511"/>
      <c r="CQJ51" s="511"/>
      <c r="CQK51" s="511"/>
      <c r="CQL51" s="511"/>
      <c r="CQM51" s="511"/>
      <c r="CQN51" s="511"/>
      <c r="CQO51" s="511"/>
      <c r="CQP51" s="511"/>
      <c r="CQQ51" s="511"/>
      <c r="CQR51" s="511"/>
      <c r="CQS51" s="511"/>
      <c r="CQT51" s="511"/>
      <c r="CQU51" s="511"/>
      <c r="CQV51" s="511"/>
      <c r="CQW51" s="511"/>
      <c r="CQX51" s="511"/>
      <c r="CQY51" s="511"/>
      <c r="CQZ51" s="511"/>
      <c r="CRA51" s="511"/>
      <c r="CRB51" s="511"/>
      <c r="CRC51" s="511"/>
      <c r="CRD51" s="511"/>
      <c r="CRE51" s="511"/>
      <c r="CRF51" s="511"/>
      <c r="CRG51" s="511"/>
      <c r="CRH51" s="511"/>
      <c r="CRI51" s="511"/>
      <c r="CRJ51" s="511"/>
      <c r="CRK51" s="511"/>
      <c r="CRL51" s="511"/>
      <c r="CRM51" s="511"/>
      <c r="CRN51" s="511"/>
      <c r="CRO51" s="511"/>
      <c r="CRP51" s="511"/>
      <c r="CRQ51" s="511"/>
      <c r="CRR51" s="511"/>
      <c r="CRS51" s="511"/>
      <c r="CRT51" s="511"/>
      <c r="CRU51" s="511"/>
      <c r="CRV51" s="511"/>
      <c r="CRW51" s="511"/>
      <c r="CRX51" s="511"/>
      <c r="CRY51" s="511"/>
      <c r="CRZ51" s="511"/>
      <c r="CSA51" s="511"/>
      <c r="CSB51" s="511"/>
      <c r="CSC51" s="511"/>
      <c r="CSD51" s="511"/>
      <c r="CSE51" s="511"/>
      <c r="CSF51" s="511"/>
      <c r="CSG51" s="511"/>
      <c r="CSH51" s="511"/>
      <c r="CSI51" s="511"/>
      <c r="CSJ51" s="511"/>
      <c r="CSK51" s="511"/>
      <c r="CSL51" s="511"/>
      <c r="CSM51" s="511"/>
      <c r="CSN51" s="511"/>
      <c r="CSO51" s="511"/>
      <c r="CSP51" s="511"/>
      <c r="CSQ51" s="511"/>
      <c r="CSR51" s="511"/>
      <c r="CSS51" s="511"/>
      <c r="CST51" s="511"/>
      <c r="CSU51" s="511"/>
      <c r="CSV51" s="511"/>
      <c r="CSW51" s="511"/>
      <c r="CSX51" s="511"/>
      <c r="CSY51" s="511"/>
      <c r="CSZ51" s="511"/>
      <c r="CTA51" s="511"/>
      <c r="CTB51" s="511"/>
      <c r="CTC51" s="511"/>
      <c r="CTD51" s="511"/>
      <c r="CTE51" s="511"/>
      <c r="CTF51" s="511"/>
      <c r="CTG51" s="511"/>
      <c r="CTH51" s="511"/>
      <c r="CTI51" s="511"/>
      <c r="CTJ51" s="511"/>
      <c r="CTK51" s="511"/>
      <c r="CTL51" s="511"/>
      <c r="CTM51" s="511"/>
      <c r="CTN51" s="511"/>
      <c r="CTO51" s="511"/>
      <c r="CTP51" s="511"/>
      <c r="CTQ51" s="511"/>
      <c r="CTR51" s="511"/>
      <c r="CTS51" s="511"/>
      <c r="CTT51" s="511"/>
      <c r="CTU51" s="511"/>
      <c r="CTV51" s="511"/>
      <c r="CTW51" s="511"/>
      <c r="CTX51" s="511"/>
      <c r="CTY51" s="511"/>
      <c r="CTZ51" s="511"/>
      <c r="CUA51" s="511"/>
      <c r="CUB51" s="511"/>
      <c r="CUC51" s="511"/>
      <c r="CUD51" s="511"/>
      <c r="CUE51" s="511"/>
      <c r="CUF51" s="511"/>
      <c r="CUG51" s="511"/>
      <c r="CUH51" s="511"/>
      <c r="CUI51" s="511"/>
      <c r="CUJ51" s="511"/>
      <c r="CUK51" s="511"/>
      <c r="CUL51" s="511"/>
      <c r="CUM51" s="511"/>
      <c r="CUN51" s="511"/>
      <c r="CUO51" s="511"/>
      <c r="CUP51" s="511"/>
      <c r="CUQ51" s="511"/>
      <c r="CUR51" s="511"/>
      <c r="CUS51" s="511"/>
      <c r="CUT51" s="511"/>
      <c r="CUU51" s="511"/>
      <c r="CUV51" s="511"/>
      <c r="CUW51" s="511"/>
      <c r="CUX51" s="511"/>
      <c r="CUY51" s="511"/>
      <c r="CUZ51" s="511"/>
      <c r="CVA51" s="511"/>
      <c r="CVB51" s="511"/>
      <c r="CVC51" s="511"/>
      <c r="CVD51" s="511"/>
      <c r="CVE51" s="511"/>
      <c r="CVF51" s="511"/>
      <c r="CVG51" s="511"/>
      <c r="CVH51" s="511"/>
      <c r="CVI51" s="511"/>
      <c r="CVJ51" s="511"/>
      <c r="CVK51" s="511"/>
      <c r="CVL51" s="511"/>
      <c r="CVM51" s="511"/>
      <c r="CVN51" s="511"/>
      <c r="CVO51" s="511"/>
      <c r="CVP51" s="511"/>
      <c r="CVQ51" s="511"/>
      <c r="CVR51" s="511"/>
      <c r="CVS51" s="511"/>
      <c r="CVT51" s="511"/>
      <c r="CVU51" s="511"/>
      <c r="CVV51" s="511"/>
      <c r="CVW51" s="511"/>
      <c r="CVX51" s="511"/>
      <c r="CVY51" s="511"/>
      <c r="CVZ51" s="511"/>
      <c r="CWA51" s="511"/>
      <c r="CWB51" s="511"/>
      <c r="CWC51" s="511"/>
      <c r="CWD51" s="511"/>
      <c r="CWE51" s="511"/>
      <c r="CWF51" s="511"/>
      <c r="CWG51" s="511"/>
      <c r="CWH51" s="511"/>
      <c r="CWI51" s="511"/>
      <c r="CWJ51" s="511"/>
      <c r="CWK51" s="511"/>
      <c r="CWL51" s="511"/>
      <c r="CWM51" s="511"/>
      <c r="CWN51" s="511"/>
      <c r="CWO51" s="511"/>
      <c r="CWP51" s="511"/>
      <c r="CWQ51" s="511"/>
      <c r="CWR51" s="511"/>
      <c r="CWS51" s="511"/>
      <c r="CWT51" s="511"/>
      <c r="CWU51" s="511"/>
      <c r="CWV51" s="511"/>
      <c r="CWW51" s="511"/>
      <c r="CWX51" s="511"/>
      <c r="CWY51" s="511"/>
      <c r="CWZ51" s="511"/>
      <c r="CXA51" s="511"/>
      <c r="CXB51" s="511"/>
      <c r="CXC51" s="511"/>
      <c r="CXD51" s="511"/>
      <c r="CXE51" s="511"/>
      <c r="CXF51" s="511"/>
      <c r="CXG51" s="511"/>
      <c r="CXH51" s="511"/>
      <c r="CXI51" s="511"/>
      <c r="CXJ51" s="511"/>
      <c r="CXK51" s="511"/>
      <c r="CXL51" s="511"/>
      <c r="CXM51" s="511"/>
      <c r="CXN51" s="511"/>
      <c r="CXO51" s="511"/>
      <c r="CXP51" s="511"/>
      <c r="CXQ51" s="511"/>
      <c r="CXR51" s="511"/>
      <c r="CXS51" s="511"/>
      <c r="CXT51" s="511"/>
      <c r="CXU51" s="511"/>
      <c r="CXV51" s="511"/>
      <c r="CXW51" s="511"/>
      <c r="CXX51" s="511"/>
      <c r="CXY51" s="511"/>
      <c r="CXZ51" s="511"/>
      <c r="CYA51" s="511"/>
      <c r="CYB51" s="511"/>
      <c r="CYC51" s="511"/>
      <c r="CYD51" s="511"/>
      <c r="CYE51" s="511"/>
      <c r="CYF51" s="511"/>
      <c r="CYG51" s="511"/>
      <c r="CYH51" s="511"/>
      <c r="CYI51" s="511"/>
      <c r="CYJ51" s="511"/>
      <c r="CYK51" s="511"/>
      <c r="CYL51" s="511"/>
      <c r="CYM51" s="511"/>
      <c r="CYN51" s="511"/>
      <c r="CYO51" s="511"/>
      <c r="CYP51" s="511"/>
      <c r="CYQ51" s="511"/>
      <c r="CYR51" s="511"/>
      <c r="CYS51" s="511"/>
      <c r="CYT51" s="511"/>
      <c r="CYU51" s="511"/>
      <c r="CYV51" s="511"/>
      <c r="CYW51" s="511"/>
      <c r="CYX51" s="511"/>
      <c r="CYY51" s="511"/>
      <c r="CYZ51" s="511"/>
      <c r="CZA51" s="511"/>
      <c r="CZB51" s="511"/>
      <c r="CZC51" s="511"/>
      <c r="CZD51" s="511"/>
      <c r="CZE51" s="511"/>
      <c r="CZF51" s="511"/>
      <c r="CZG51" s="511"/>
      <c r="CZH51" s="511"/>
      <c r="CZI51" s="511"/>
      <c r="CZJ51" s="511"/>
      <c r="CZK51" s="511"/>
      <c r="CZL51" s="511"/>
      <c r="CZM51" s="511"/>
      <c r="CZN51" s="511"/>
      <c r="CZO51" s="511"/>
      <c r="CZP51" s="511"/>
      <c r="CZQ51" s="511"/>
      <c r="CZR51" s="511"/>
      <c r="CZS51" s="511"/>
      <c r="CZT51" s="511"/>
      <c r="CZU51" s="511"/>
      <c r="CZV51" s="511"/>
      <c r="CZW51" s="511"/>
      <c r="CZX51" s="511"/>
      <c r="CZY51" s="511"/>
      <c r="CZZ51" s="511"/>
      <c r="DAA51" s="511"/>
      <c r="DAB51" s="511"/>
      <c r="DAC51" s="511"/>
      <c r="DAD51" s="511"/>
      <c r="DAE51" s="511"/>
      <c r="DAF51" s="511"/>
      <c r="DAG51" s="511"/>
      <c r="DAH51" s="511"/>
      <c r="DAI51" s="511"/>
      <c r="DAJ51" s="511"/>
      <c r="DAK51" s="511"/>
      <c r="DAL51" s="511"/>
      <c r="DAM51" s="511"/>
      <c r="DAN51" s="511"/>
      <c r="DAO51" s="511"/>
      <c r="DAP51" s="511"/>
      <c r="DAQ51" s="511"/>
      <c r="DAR51" s="511"/>
      <c r="DAS51" s="511"/>
      <c r="DAT51" s="511"/>
      <c r="DAU51" s="511"/>
      <c r="DAV51" s="511"/>
      <c r="DAW51" s="511"/>
      <c r="DAX51" s="511"/>
      <c r="DAY51" s="511"/>
      <c r="DAZ51" s="511"/>
      <c r="DBA51" s="511"/>
      <c r="DBB51" s="511"/>
      <c r="DBC51" s="511"/>
      <c r="DBD51" s="511"/>
      <c r="DBE51" s="511"/>
      <c r="DBF51" s="511"/>
      <c r="DBG51" s="511"/>
      <c r="DBH51" s="511"/>
      <c r="DBI51" s="511"/>
      <c r="DBJ51" s="511"/>
      <c r="DBK51" s="511"/>
      <c r="DBL51" s="511"/>
      <c r="DBM51" s="511"/>
      <c r="DBN51" s="511"/>
      <c r="DBO51" s="511"/>
      <c r="DBP51" s="511"/>
      <c r="DBQ51" s="511"/>
      <c r="DBR51" s="511"/>
      <c r="DBS51" s="511"/>
      <c r="DBT51" s="511"/>
      <c r="DBU51" s="511"/>
      <c r="DBV51" s="511"/>
      <c r="DBW51" s="511"/>
      <c r="DBX51" s="511"/>
      <c r="DBY51" s="511"/>
      <c r="DBZ51" s="511"/>
      <c r="DCA51" s="511"/>
      <c r="DCB51" s="511"/>
      <c r="DCC51" s="511"/>
      <c r="DCD51" s="511"/>
      <c r="DCE51" s="511"/>
      <c r="DCF51" s="511"/>
      <c r="DCG51" s="511"/>
      <c r="DCH51" s="511"/>
      <c r="DCI51" s="511"/>
      <c r="DCJ51" s="511"/>
      <c r="DCK51" s="511"/>
      <c r="DCL51" s="511"/>
      <c r="DCM51" s="511"/>
      <c r="DCN51" s="511"/>
      <c r="DCO51" s="511"/>
      <c r="DCP51" s="511"/>
      <c r="DCQ51" s="511"/>
      <c r="DCR51" s="511"/>
      <c r="DCS51" s="511"/>
      <c r="DCT51" s="511"/>
      <c r="DCU51" s="511"/>
      <c r="DCV51" s="511"/>
      <c r="DCW51" s="511"/>
      <c r="DCX51" s="511"/>
      <c r="DCY51" s="511"/>
      <c r="DCZ51" s="511"/>
      <c r="DDA51" s="511"/>
      <c r="DDB51" s="511"/>
      <c r="DDC51" s="511"/>
      <c r="DDD51" s="511"/>
      <c r="DDE51" s="511"/>
      <c r="DDF51" s="511"/>
      <c r="DDG51" s="511"/>
      <c r="DDH51" s="511"/>
      <c r="DDI51" s="511"/>
      <c r="DDJ51" s="511"/>
      <c r="DDK51" s="511"/>
      <c r="DDL51" s="511"/>
      <c r="DDM51" s="511"/>
      <c r="DDN51" s="511"/>
      <c r="DDO51" s="511"/>
      <c r="DDP51" s="511"/>
      <c r="DDQ51" s="511"/>
      <c r="DDR51" s="511"/>
      <c r="DDS51" s="511"/>
      <c r="DDT51" s="511"/>
      <c r="DDU51" s="511"/>
      <c r="DDV51" s="511"/>
      <c r="DDW51" s="511"/>
      <c r="DDX51" s="511"/>
      <c r="DDY51" s="511"/>
      <c r="DDZ51" s="511"/>
      <c r="DEA51" s="511"/>
      <c r="DEB51" s="511"/>
      <c r="DEC51" s="511"/>
      <c r="DED51" s="511"/>
      <c r="DEE51" s="511"/>
      <c r="DEF51" s="511"/>
      <c r="DEG51" s="511"/>
      <c r="DEH51" s="511"/>
      <c r="DEI51" s="511"/>
      <c r="DEJ51" s="511"/>
      <c r="DEK51" s="511"/>
      <c r="DEL51" s="511"/>
      <c r="DEM51" s="511"/>
      <c r="DEN51" s="511"/>
      <c r="DEO51" s="511"/>
      <c r="DEP51" s="511"/>
      <c r="DEQ51" s="511"/>
      <c r="DER51" s="511"/>
      <c r="DES51" s="511"/>
      <c r="DET51" s="511"/>
      <c r="DEU51" s="511"/>
      <c r="DEV51" s="511"/>
      <c r="DEW51" s="511"/>
      <c r="DEX51" s="511"/>
      <c r="DEY51" s="511"/>
      <c r="DEZ51" s="511"/>
      <c r="DFA51" s="511"/>
      <c r="DFB51" s="511"/>
      <c r="DFC51" s="511"/>
      <c r="DFD51" s="511"/>
      <c r="DFE51" s="511"/>
      <c r="DFF51" s="511"/>
      <c r="DFG51" s="511"/>
      <c r="DFH51" s="511"/>
      <c r="DFI51" s="511"/>
      <c r="DFJ51" s="511"/>
      <c r="DFK51" s="511"/>
      <c r="DFL51" s="511"/>
      <c r="DFM51" s="511"/>
      <c r="DFN51" s="511"/>
      <c r="DFO51" s="511"/>
      <c r="DFP51" s="511"/>
      <c r="DFQ51" s="511"/>
      <c r="DFR51" s="511"/>
      <c r="DFS51" s="511"/>
      <c r="DFT51" s="511"/>
      <c r="DFU51" s="511"/>
      <c r="DFV51" s="511"/>
      <c r="DFW51" s="511"/>
      <c r="DFX51" s="511"/>
      <c r="DFY51" s="511"/>
      <c r="DFZ51" s="511"/>
      <c r="DGA51" s="511"/>
      <c r="DGB51" s="511"/>
      <c r="DGC51" s="511"/>
      <c r="DGD51" s="511"/>
      <c r="DGE51" s="511"/>
      <c r="DGF51" s="511"/>
      <c r="DGG51" s="511"/>
      <c r="DGH51" s="511"/>
      <c r="DGI51" s="511"/>
      <c r="DGJ51" s="511"/>
      <c r="DGK51" s="511"/>
      <c r="DGL51" s="511"/>
      <c r="DGM51" s="511"/>
      <c r="DGN51" s="511"/>
      <c r="DGO51" s="511"/>
      <c r="DGP51" s="511"/>
      <c r="DGQ51" s="511"/>
      <c r="DGR51" s="511"/>
      <c r="DGS51" s="511"/>
      <c r="DGT51" s="511"/>
      <c r="DGU51" s="511"/>
      <c r="DGV51" s="511"/>
      <c r="DGW51" s="511"/>
      <c r="DGX51" s="511"/>
      <c r="DGY51" s="511"/>
      <c r="DGZ51" s="511"/>
      <c r="DHA51" s="511"/>
      <c r="DHB51" s="511"/>
      <c r="DHC51" s="511"/>
      <c r="DHD51" s="511"/>
      <c r="DHE51" s="511"/>
      <c r="DHF51" s="511"/>
      <c r="DHG51" s="511"/>
      <c r="DHH51" s="511"/>
      <c r="DHI51" s="511"/>
      <c r="DHJ51" s="511"/>
      <c r="DHK51" s="511"/>
      <c r="DHL51" s="511"/>
      <c r="DHM51" s="511"/>
      <c r="DHN51" s="511"/>
      <c r="DHO51" s="511"/>
      <c r="DHP51" s="511"/>
      <c r="DHQ51" s="511"/>
      <c r="DHR51" s="511"/>
      <c r="DHS51" s="511"/>
      <c r="DHT51" s="511"/>
      <c r="DHU51" s="511"/>
      <c r="DHV51" s="511"/>
      <c r="DHW51" s="511"/>
      <c r="DHX51" s="511"/>
      <c r="DHY51" s="511"/>
      <c r="DHZ51" s="511"/>
      <c r="DIA51" s="511"/>
      <c r="DIB51" s="511"/>
      <c r="DIC51" s="511"/>
      <c r="DID51" s="511"/>
      <c r="DIE51" s="511"/>
      <c r="DIF51" s="511"/>
      <c r="DIG51" s="511"/>
      <c r="DIH51" s="511"/>
      <c r="DII51" s="511"/>
      <c r="DIJ51" s="511"/>
      <c r="DIK51" s="511"/>
      <c r="DIL51" s="511"/>
      <c r="DIM51" s="511"/>
      <c r="DIN51" s="511"/>
      <c r="DIO51" s="511"/>
      <c r="DIP51" s="511"/>
      <c r="DIQ51" s="511"/>
      <c r="DIR51" s="511"/>
      <c r="DIS51" s="511"/>
      <c r="DIT51" s="511"/>
      <c r="DIU51" s="511"/>
      <c r="DIV51" s="511"/>
      <c r="DIW51" s="511"/>
      <c r="DIX51" s="511"/>
      <c r="DIY51" s="511"/>
      <c r="DIZ51" s="511"/>
      <c r="DJA51" s="511"/>
      <c r="DJB51" s="511"/>
      <c r="DJC51" s="511"/>
      <c r="DJD51" s="511"/>
      <c r="DJE51" s="511"/>
      <c r="DJF51" s="511"/>
      <c r="DJG51" s="511"/>
      <c r="DJH51" s="511"/>
      <c r="DJI51" s="511"/>
      <c r="DJJ51" s="511"/>
      <c r="DJK51" s="511"/>
      <c r="DJL51" s="511"/>
      <c r="DJM51" s="511"/>
      <c r="DJN51" s="511"/>
      <c r="DJO51" s="511"/>
      <c r="DJP51" s="511"/>
      <c r="DJQ51" s="511"/>
      <c r="DJR51" s="511"/>
      <c r="DJS51" s="511"/>
      <c r="DJT51" s="511"/>
      <c r="DJU51" s="511"/>
      <c r="DJV51" s="511"/>
      <c r="DJW51" s="511"/>
      <c r="DJX51" s="511"/>
      <c r="DJY51" s="511"/>
      <c r="DJZ51" s="511"/>
      <c r="DKA51" s="511"/>
      <c r="DKB51" s="511"/>
      <c r="DKC51" s="511"/>
      <c r="DKD51" s="511"/>
      <c r="DKE51" s="511"/>
      <c r="DKF51" s="511"/>
      <c r="DKG51" s="511"/>
      <c r="DKH51" s="511"/>
      <c r="DKI51" s="511"/>
      <c r="DKJ51" s="511"/>
      <c r="DKK51" s="511"/>
      <c r="DKL51" s="511"/>
      <c r="DKM51" s="511"/>
      <c r="DKN51" s="511"/>
      <c r="DKO51" s="511"/>
      <c r="DKP51" s="511"/>
      <c r="DKQ51" s="511"/>
      <c r="DKR51" s="511"/>
      <c r="DKS51" s="511"/>
      <c r="DKT51" s="511"/>
      <c r="DKU51" s="511"/>
      <c r="DKV51" s="511"/>
      <c r="DKW51" s="511"/>
      <c r="DKX51" s="511"/>
      <c r="DKY51" s="511"/>
      <c r="DKZ51" s="511"/>
      <c r="DLA51" s="511"/>
      <c r="DLB51" s="511"/>
      <c r="DLC51" s="511"/>
      <c r="DLD51" s="511"/>
      <c r="DLE51" s="511"/>
      <c r="DLF51" s="511"/>
      <c r="DLG51" s="511"/>
      <c r="DLH51" s="511"/>
      <c r="DLI51" s="511"/>
      <c r="DLJ51" s="511"/>
      <c r="DLK51" s="511"/>
      <c r="DLL51" s="511"/>
      <c r="DLM51" s="511"/>
      <c r="DLN51" s="511"/>
      <c r="DLO51" s="511"/>
      <c r="DLP51" s="511"/>
      <c r="DLQ51" s="511"/>
      <c r="DLR51" s="511"/>
      <c r="DLS51" s="511"/>
      <c r="DLT51" s="511"/>
      <c r="DLU51" s="511"/>
      <c r="DLV51" s="511"/>
      <c r="DLW51" s="511"/>
      <c r="DLX51" s="511"/>
      <c r="DLY51" s="511"/>
      <c r="DLZ51" s="511"/>
      <c r="DMA51" s="511"/>
      <c r="DMB51" s="511"/>
      <c r="DMC51" s="511"/>
      <c r="DMD51" s="511"/>
      <c r="DME51" s="511"/>
      <c r="DMF51" s="511"/>
      <c r="DMG51" s="511"/>
      <c r="DMH51" s="511"/>
      <c r="DMI51" s="511"/>
      <c r="DMJ51" s="511"/>
      <c r="DMK51" s="511"/>
      <c r="DML51" s="511"/>
      <c r="DMM51" s="511"/>
      <c r="DMN51" s="511"/>
      <c r="DMO51" s="511"/>
      <c r="DMP51" s="511"/>
      <c r="DMQ51" s="511"/>
      <c r="DMR51" s="511"/>
      <c r="DMS51" s="511"/>
      <c r="DMT51" s="511"/>
      <c r="DMU51" s="511"/>
      <c r="DMV51" s="511"/>
      <c r="DMW51" s="511"/>
      <c r="DMX51" s="511"/>
      <c r="DMY51" s="511"/>
      <c r="DMZ51" s="511"/>
      <c r="DNA51" s="511"/>
      <c r="DNB51" s="511"/>
      <c r="DNC51" s="511"/>
      <c r="DND51" s="511"/>
      <c r="DNE51" s="511"/>
      <c r="DNF51" s="511"/>
      <c r="DNG51" s="511"/>
      <c r="DNH51" s="511"/>
      <c r="DNI51" s="511"/>
      <c r="DNJ51" s="511"/>
      <c r="DNK51" s="511"/>
      <c r="DNL51" s="511"/>
      <c r="DNM51" s="511"/>
      <c r="DNN51" s="511"/>
      <c r="DNO51" s="511"/>
      <c r="DNP51" s="511"/>
      <c r="DNQ51" s="511"/>
      <c r="DNR51" s="511"/>
      <c r="DNS51" s="511"/>
      <c r="DNT51" s="511"/>
      <c r="DNU51" s="511"/>
      <c r="DNV51" s="511"/>
      <c r="DNW51" s="511"/>
      <c r="DNX51" s="511"/>
      <c r="DNY51" s="511"/>
      <c r="DNZ51" s="511"/>
      <c r="DOA51" s="511"/>
      <c r="DOB51" s="511"/>
      <c r="DOC51" s="511"/>
      <c r="DOD51" s="511"/>
      <c r="DOE51" s="511"/>
      <c r="DOF51" s="511"/>
      <c r="DOG51" s="511"/>
      <c r="DOH51" s="511"/>
      <c r="DOI51" s="511"/>
      <c r="DOJ51" s="511"/>
      <c r="DOK51" s="511"/>
      <c r="DOL51" s="511"/>
      <c r="DOM51" s="511"/>
      <c r="DON51" s="511"/>
      <c r="DOO51" s="511"/>
      <c r="DOP51" s="511"/>
      <c r="DOQ51" s="511"/>
      <c r="DOR51" s="511"/>
      <c r="DOS51" s="511"/>
      <c r="DOT51" s="511"/>
      <c r="DOU51" s="511"/>
      <c r="DOV51" s="511"/>
      <c r="DOW51" s="511"/>
      <c r="DOX51" s="511"/>
      <c r="DOY51" s="511"/>
      <c r="DOZ51" s="511"/>
      <c r="DPA51" s="511"/>
      <c r="DPB51" s="511"/>
      <c r="DPC51" s="511"/>
      <c r="DPD51" s="511"/>
      <c r="DPE51" s="511"/>
      <c r="DPF51" s="511"/>
      <c r="DPG51" s="511"/>
      <c r="DPH51" s="511"/>
      <c r="DPI51" s="511"/>
      <c r="DPJ51" s="511"/>
      <c r="DPK51" s="511"/>
      <c r="DPL51" s="511"/>
      <c r="DPM51" s="511"/>
      <c r="DPN51" s="511"/>
      <c r="DPO51" s="511"/>
      <c r="DPP51" s="511"/>
      <c r="DPQ51" s="511"/>
      <c r="DPR51" s="511"/>
      <c r="DPS51" s="511"/>
      <c r="DPT51" s="511"/>
      <c r="DPU51" s="511"/>
      <c r="DPV51" s="511"/>
      <c r="DPW51" s="511"/>
      <c r="DPX51" s="511"/>
      <c r="DPY51" s="511"/>
      <c r="DPZ51" s="511"/>
      <c r="DQA51" s="511"/>
      <c r="DQB51" s="511"/>
      <c r="DQC51" s="511"/>
      <c r="DQD51" s="511"/>
      <c r="DQE51" s="511"/>
      <c r="DQF51" s="511"/>
      <c r="DQG51" s="511"/>
      <c r="DQH51" s="511"/>
      <c r="DQI51" s="511"/>
      <c r="DQJ51" s="511"/>
      <c r="DQK51" s="511"/>
      <c r="DQL51" s="511"/>
      <c r="DQM51" s="511"/>
      <c r="DQN51" s="511"/>
      <c r="DQO51" s="511"/>
      <c r="DQP51" s="511"/>
      <c r="DQQ51" s="511"/>
      <c r="DQR51" s="511"/>
      <c r="DQS51" s="511"/>
      <c r="DQT51" s="511"/>
      <c r="DQU51" s="511"/>
      <c r="DQV51" s="511"/>
      <c r="DQW51" s="511"/>
      <c r="DQX51" s="511"/>
      <c r="DQY51" s="511"/>
      <c r="DQZ51" s="511"/>
      <c r="DRA51" s="511"/>
      <c r="DRB51" s="511"/>
      <c r="DRC51" s="511"/>
      <c r="DRD51" s="511"/>
      <c r="DRE51" s="511"/>
      <c r="DRF51" s="511"/>
      <c r="DRG51" s="511"/>
      <c r="DRH51" s="511"/>
      <c r="DRI51" s="511"/>
      <c r="DRJ51" s="511"/>
      <c r="DRK51" s="511"/>
      <c r="DRL51" s="511"/>
      <c r="DRM51" s="511"/>
      <c r="DRN51" s="511"/>
      <c r="DRO51" s="511"/>
      <c r="DRP51" s="511"/>
      <c r="DRQ51" s="511"/>
      <c r="DRR51" s="511"/>
      <c r="DRS51" s="511"/>
      <c r="DRT51" s="511"/>
      <c r="DRU51" s="511"/>
      <c r="DRV51" s="511"/>
      <c r="DRW51" s="511"/>
      <c r="DRX51" s="511"/>
      <c r="DRY51" s="511"/>
      <c r="DRZ51" s="511"/>
      <c r="DSA51" s="511"/>
      <c r="DSB51" s="511"/>
      <c r="DSC51" s="511"/>
      <c r="DSD51" s="511"/>
      <c r="DSE51" s="511"/>
      <c r="DSF51" s="511"/>
      <c r="DSG51" s="511"/>
      <c r="DSH51" s="511"/>
      <c r="DSI51" s="511"/>
      <c r="DSJ51" s="511"/>
      <c r="DSK51" s="511"/>
      <c r="DSL51" s="511"/>
      <c r="DSM51" s="511"/>
      <c r="DSN51" s="511"/>
      <c r="DSO51" s="511"/>
      <c r="DSP51" s="511"/>
      <c r="DSQ51" s="511"/>
      <c r="DSR51" s="511"/>
      <c r="DSS51" s="511"/>
      <c r="DST51" s="511"/>
      <c r="DSU51" s="511"/>
      <c r="DSV51" s="511"/>
      <c r="DSW51" s="511"/>
      <c r="DSX51" s="511"/>
      <c r="DSY51" s="511"/>
      <c r="DSZ51" s="511"/>
      <c r="DTA51" s="511"/>
      <c r="DTB51" s="511"/>
      <c r="DTC51" s="511"/>
      <c r="DTD51" s="511"/>
      <c r="DTE51" s="511"/>
      <c r="DTF51" s="511"/>
      <c r="DTG51" s="511"/>
      <c r="DTH51" s="511"/>
      <c r="DTI51" s="511"/>
      <c r="DTJ51" s="511"/>
      <c r="DTK51" s="511"/>
      <c r="DTL51" s="511"/>
      <c r="DTM51" s="511"/>
      <c r="DTN51" s="511"/>
      <c r="DTO51" s="511"/>
      <c r="DTP51" s="511"/>
      <c r="DTQ51" s="511"/>
      <c r="DTR51" s="511"/>
      <c r="DTS51" s="511"/>
      <c r="DTT51" s="511"/>
      <c r="DTU51" s="511"/>
      <c r="DTV51" s="511"/>
      <c r="DTW51" s="511"/>
      <c r="DTX51" s="511"/>
      <c r="DTY51" s="511"/>
      <c r="DTZ51" s="511"/>
      <c r="DUA51" s="511"/>
      <c r="DUB51" s="511"/>
      <c r="DUC51" s="511"/>
      <c r="DUD51" s="511"/>
      <c r="DUE51" s="511"/>
      <c r="DUF51" s="511"/>
      <c r="DUG51" s="511"/>
      <c r="DUH51" s="511"/>
      <c r="DUI51" s="511"/>
      <c r="DUJ51" s="511"/>
      <c r="DUK51" s="511"/>
      <c r="DUL51" s="511"/>
      <c r="DUM51" s="511"/>
      <c r="DUN51" s="511"/>
      <c r="DUO51" s="511"/>
      <c r="DUP51" s="511"/>
      <c r="DUQ51" s="511"/>
      <c r="DUR51" s="511"/>
      <c r="DUS51" s="511"/>
      <c r="DUT51" s="511"/>
      <c r="DUU51" s="511"/>
      <c r="DUV51" s="511"/>
      <c r="DUW51" s="511"/>
      <c r="DUX51" s="511"/>
      <c r="DUY51" s="511"/>
      <c r="DUZ51" s="511"/>
      <c r="DVA51" s="511"/>
      <c r="DVB51" s="511"/>
      <c r="DVC51" s="511"/>
      <c r="DVD51" s="511"/>
      <c r="DVE51" s="511"/>
      <c r="DVF51" s="511"/>
      <c r="DVG51" s="511"/>
      <c r="DVH51" s="511"/>
      <c r="DVI51" s="511"/>
      <c r="DVJ51" s="511"/>
      <c r="DVK51" s="511"/>
      <c r="DVL51" s="511"/>
      <c r="DVM51" s="511"/>
      <c r="DVN51" s="511"/>
      <c r="DVO51" s="511"/>
      <c r="DVP51" s="511"/>
      <c r="DVQ51" s="511"/>
      <c r="DVR51" s="511"/>
      <c r="DVS51" s="511"/>
      <c r="DVT51" s="511"/>
      <c r="DVU51" s="511"/>
      <c r="DVV51" s="511"/>
      <c r="DVW51" s="511"/>
      <c r="DVX51" s="511"/>
      <c r="DVY51" s="511"/>
      <c r="DVZ51" s="511"/>
      <c r="DWA51" s="511"/>
      <c r="DWB51" s="511"/>
      <c r="DWC51" s="511"/>
      <c r="DWD51" s="511"/>
      <c r="DWE51" s="511"/>
      <c r="DWF51" s="511"/>
      <c r="DWG51" s="511"/>
      <c r="DWH51" s="511"/>
      <c r="DWI51" s="511"/>
      <c r="DWJ51" s="511"/>
      <c r="DWK51" s="511"/>
      <c r="DWL51" s="511"/>
      <c r="DWM51" s="511"/>
      <c r="DWN51" s="511"/>
      <c r="DWO51" s="511"/>
      <c r="DWP51" s="511"/>
      <c r="DWQ51" s="511"/>
      <c r="DWR51" s="511"/>
      <c r="DWS51" s="511"/>
      <c r="DWT51" s="511"/>
      <c r="DWU51" s="511"/>
      <c r="DWV51" s="511"/>
      <c r="DWW51" s="511"/>
      <c r="DWX51" s="511"/>
      <c r="DWY51" s="511"/>
      <c r="DWZ51" s="511"/>
      <c r="DXA51" s="511"/>
      <c r="DXB51" s="511"/>
      <c r="DXC51" s="511"/>
      <c r="DXD51" s="511"/>
      <c r="DXE51" s="511"/>
      <c r="DXF51" s="511"/>
      <c r="DXG51" s="511"/>
      <c r="DXH51" s="511"/>
      <c r="DXI51" s="511"/>
      <c r="DXJ51" s="511"/>
      <c r="DXK51" s="511"/>
      <c r="DXL51" s="511"/>
      <c r="DXM51" s="511"/>
      <c r="DXN51" s="511"/>
      <c r="DXO51" s="511"/>
      <c r="DXP51" s="511"/>
      <c r="DXQ51" s="511"/>
      <c r="DXR51" s="511"/>
      <c r="DXS51" s="511"/>
      <c r="DXT51" s="511"/>
      <c r="DXU51" s="511"/>
      <c r="DXV51" s="511"/>
      <c r="DXW51" s="511"/>
      <c r="DXX51" s="511"/>
      <c r="DXY51" s="511"/>
      <c r="DXZ51" s="511"/>
      <c r="DYA51" s="511"/>
      <c r="DYB51" s="511"/>
      <c r="DYC51" s="511"/>
      <c r="DYD51" s="511"/>
      <c r="DYE51" s="511"/>
      <c r="DYF51" s="511"/>
      <c r="DYG51" s="511"/>
      <c r="DYH51" s="511"/>
      <c r="DYI51" s="511"/>
      <c r="DYJ51" s="511"/>
      <c r="DYK51" s="511"/>
      <c r="DYL51" s="511"/>
      <c r="DYM51" s="511"/>
      <c r="DYN51" s="511"/>
      <c r="DYO51" s="511"/>
      <c r="DYP51" s="511"/>
      <c r="DYQ51" s="511"/>
      <c r="DYR51" s="511"/>
      <c r="DYS51" s="511"/>
      <c r="DYT51" s="511"/>
      <c r="DYU51" s="511"/>
      <c r="DYV51" s="511"/>
      <c r="DYW51" s="511"/>
      <c r="DYX51" s="511"/>
      <c r="DYY51" s="511"/>
      <c r="DYZ51" s="511"/>
      <c r="DZA51" s="511"/>
      <c r="DZB51" s="511"/>
      <c r="DZC51" s="511"/>
      <c r="DZD51" s="511"/>
      <c r="DZE51" s="511"/>
      <c r="DZF51" s="511"/>
      <c r="DZG51" s="511"/>
      <c r="DZH51" s="511"/>
      <c r="DZI51" s="511"/>
      <c r="DZJ51" s="511"/>
      <c r="DZK51" s="511"/>
      <c r="DZL51" s="511"/>
      <c r="DZM51" s="511"/>
      <c r="DZN51" s="511"/>
      <c r="DZO51" s="511"/>
      <c r="DZP51" s="511"/>
      <c r="DZQ51" s="511"/>
      <c r="DZR51" s="511"/>
      <c r="DZS51" s="511"/>
      <c r="DZT51" s="511"/>
      <c r="DZU51" s="511"/>
      <c r="DZV51" s="511"/>
      <c r="DZW51" s="511"/>
      <c r="DZX51" s="511"/>
      <c r="DZY51" s="511"/>
      <c r="DZZ51" s="511"/>
      <c r="EAA51" s="511"/>
      <c r="EAB51" s="511"/>
      <c r="EAC51" s="511"/>
      <c r="EAD51" s="511"/>
      <c r="EAE51" s="511"/>
      <c r="EAF51" s="511"/>
      <c r="EAG51" s="511"/>
      <c r="EAH51" s="511"/>
      <c r="EAI51" s="511"/>
      <c r="EAJ51" s="511"/>
      <c r="EAK51" s="511"/>
      <c r="EAL51" s="511"/>
      <c r="EAM51" s="511"/>
      <c r="EAN51" s="511"/>
      <c r="EAO51" s="511"/>
      <c r="EAP51" s="511"/>
      <c r="EAQ51" s="511"/>
      <c r="EAR51" s="511"/>
      <c r="EAS51" s="511"/>
      <c r="EAT51" s="511"/>
      <c r="EAU51" s="511"/>
      <c r="EAV51" s="511"/>
      <c r="EAW51" s="511"/>
      <c r="EAX51" s="511"/>
      <c r="EAY51" s="511"/>
      <c r="EAZ51" s="511"/>
      <c r="EBA51" s="511"/>
      <c r="EBB51" s="511"/>
      <c r="EBC51" s="511"/>
      <c r="EBD51" s="511"/>
      <c r="EBE51" s="511"/>
      <c r="EBF51" s="511"/>
      <c r="EBG51" s="511"/>
      <c r="EBH51" s="511"/>
      <c r="EBI51" s="511"/>
      <c r="EBJ51" s="511"/>
      <c r="EBK51" s="511"/>
      <c r="EBL51" s="511"/>
      <c r="EBM51" s="511"/>
      <c r="EBN51" s="511"/>
      <c r="EBO51" s="511"/>
      <c r="EBP51" s="511"/>
      <c r="EBQ51" s="511"/>
      <c r="EBR51" s="511"/>
      <c r="EBS51" s="511"/>
      <c r="EBT51" s="511"/>
      <c r="EBU51" s="511"/>
      <c r="EBV51" s="511"/>
      <c r="EBW51" s="511"/>
      <c r="EBX51" s="511"/>
      <c r="EBY51" s="511"/>
      <c r="EBZ51" s="511"/>
      <c r="ECA51" s="511"/>
      <c r="ECB51" s="511"/>
      <c r="ECC51" s="511"/>
      <c r="ECD51" s="511"/>
      <c r="ECE51" s="511"/>
      <c r="ECF51" s="511"/>
      <c r="ECG51" s="511"/>
      <c r="ECH51" s="511"/>
      <c r="ECI51" s="511"/>
      <c r="ECJ51" s="511"/>
      <c r="ECK51" s="511"/>
      <c r="ECL51" s="511"/>
      <c r="ECM51" s="511"/>
      <c r="ECN51" s="511"/>
      <c r="ECO51" s="511"/>
      <c r="ECP51" s="511"/>
      <c r="ECQ51" s="511"/>
      <c r="ECR51" s="511"/>
      <c r="ECS51" s="511"/>
      <c r="ECT51" s="511"/>
      <c r="ECU51" s="511"/>
      <c r="ECV51" s="511"/>
      <c r="ECW51" s="511"/>
      <c r="ECX51" s="511"/>
      <c r="ECY51" s="511"/>
      <c r="ECZ51" s="511"/>
      <c r="EDA51" s="511"/>
      <c r="EDB51" s="511"/>
      <c r="EDC51" s="511"/>
      <c r="EDD51" s="511"/>
      <c r="EDE51" s="511"/>
      <c r="EDF51" s="511"/>
      <c r="EDG51" s="511"/>
      <c r="EDH51" s="511"/>
      <c r="EDI51" s="511"/>
      <c r="EDJ51" s="511"/>
      <c r="EDK51" s="511"/>
      <c r="EDL51" s="511"/>
      <c r="EDM51" s="511"/>
      <c r="EDN51" s="511"/>
      <c r="EDO51" s="511"/>
      <c r="EDP51" s="511"/>
      <c r="EDQ51" s="511"/>
      <c r="EDR51" s="511"/>
      <c r="EDS51" s="511"/>
      <c r="EDT51" s="511"/>
      <c r="EDU51" s="511"/>
      <c r="EDV51" s="511"/>
      <c r="EDW51" s="511"/>
      <c r="EDX51" s="511"/>
      <c r="EDY51" s="511"/>
      <c r="EDZ51" s="511"/>
      <c r="EEA51" s="511"/>
      <c r="EEB51" s="511"/>
      <c r="EEC51" s="511"/>
      <c r="EED51" s="511"/>
      <c r="EEE51" s="511"/>
      <c r="EEF51" s="511"/>
      <c r="EEG51" s="511"/>
      <c r="EEH51" s="511"/>
      <c r="EEI51" s="511"/>
      <c r="EEJ51" s="511"/>
      <c r="EEK51" s="511"/>
      <c r="EEL51" s="511"/>
      <c r="EEM51" s="511"/>
      <c r="EEN51" s="511"/>
      <c r="EEO51" s="511"/>
      <c r="EEP51" s="511"/>
      <c r="EEQ51" s="511"/>
      <c r="EER51" s="511"/>
      <c r="EES51" s="511"/>
      <c r="EET51" s="511"/>
      <c r="EEU51" s="511"/>
      <c r="EEV51" s="511"/>
      <c r="EEW51" s="511"/>
      <c r="EEX51" s="511"/>
      <c r="EEY51" s="511"/>
      <c r="EEZ51" s="511"/>
      <c r="EFA51" s="511"/>
      <c r="EFB51" s="511"/>
      <c r="EFC51" s="511"/>
      <c r="EFD51" s="511"/>
      <c r="EFE51" s="511"/>
      <c r="EFF51" s="511"/>
      <c r="EFG51" s="511"/>
      <c r="EFH51" s="511"/>
      <c r="EFI51" s="511"/>
      <c r="EFJ51" s="511"/>
      <c r="EFK51" s="511"/>
      <c r="EFL51" s="511"/>
      <c r="EFM51" s="511"/>
      <c r="EFN51" s="511"/>
      <c r="EFO51" s="511"/>
      <c r="EFP51" s="511"/>
      <c r="EFQ51" s="511"/>
      <c r="EFR51" s="511"/>
      <c r="EFS51" s="511"/>
      <c r="EFT51" s="511"/>
      <c r="EFU51" s="511"/>
      <c r="EFV51" s="511"/>
      <c r="EFW51" s="511"/>
      <c r="EFX51" s="511"/>
      <c r="EFY51" s="511"/>
      <c r="EFZ51" s="511"/>
      <c r="EGA51" s="511"/>
      <c r="EGB51" s="511"/>
      <c r="EGC51" s="511"/>
      <c r="EGD51" s="511"/>
      <c r="EGE51" s="511"/>
      <c r="EGF51" s="511"/>
      <c r="EGG51" s="511"/>
      <c r="EGH51" s="511"/>
      <c r="EGI51" s="511"/>
      <c r="EGJ51" s="511"/>
      <c r="EGK51" s="511"/>
      <c r="EGL51" s="511"/>
      <c r="EGM51" s="511"/>
      <c r="EGN51" s="511"/>
      <c r="EGO51" s="511"/>
      <c r="EGP51" s="511"/>
      <c r="EGQ51" s="511"/>
      <c r="EGR51" s="511"/>
      <c r="EGS51" s="511"/>
      <c r="EGT51" s="511"/>
      <c r="EGU51" s="511"/>
      <c r="EGV51" s="511"/>
      <c r="EGW51" s="511"/>
      <c r="EGX51" s="511"/>
      <c r="EGY51" s="511"/>
      <c r="EGZ51" s="511"/>
      <c r="EHA51" s="511"/>
      <c r="EHB51" s="511"/>
      <c r="EHC51" s="511"/>
      <c r="EHD51" s="511"/>
      <c r="EHE51" s="511"/>
      <c r="EHF51" s="511"/>
      <c r="EHG51" s="511"/>
      <c r="EHH51" s="511"/>
      <c r="EHI51" s="511"/>
      <c r="EHJ51" s="511"/>
      <c r="EHK51" s="511"/>
      <c r="EHL51" s="511"/>
      <c r="EHM51" s="511"/>
      <c r="EHN51" s="511"/>
      <c r="EHO51" s="511"/>
      <c r="EHP51" s="511"/>
      <c r="EHQ51" s="511"/>
      <c r="EHR51" s="511"/>
      <c r="EHS51" s="511"/>
      <c r="EHT51" s="511"/>
      <c r="EHU51" s="511"/>
      <c r="EHV51" s="511"/>
      <c r="EHW51" s="511"/>
      <c r="EHX51" s="511"/>
      <c r="EHY51" s="511"/>
      <c r="EHZ51" s="511"/>
      <c r="EIA51" s="511"/>
      <c r="EIB51" s="511"/>
      <c r="EIC51" s="511"/>
      <c r="EID51" s="511"/>
      <c r="EIE51" s="511"/>
      <c r="EIF51" s="511"/>
      <c r="EIG51" s="511"/>
      <c r="EIH51" s="511"/>
      <c r="EII51" s="511"/>
      <c r="EIJ51" s="511"/>
      <c r="EIK51" s="511"/>
      <c r="EIL51" s="511"/>
      <c r="EIM51" s="511"/>
      <c r="EIN51" s="511"/>
      <c r="EIO51" s="511"/>
      <c r="EIP51" s="511"/>
      <c r="EIQ51" s="511"/>
      <c r="EIR51" s="511"/>
      <c r="EIS51" s="511"/>
      <c r="EIT51" s="511"/>
      <c r="EIU51" s="511"/>
      <c r="EIV51" s="511"/>
      <c r="EIW51" s="511"/>
      <c r="EIX51" s="511"/>
      <c r="EIY51" s="511"/>
      <c r="EIZ51" s="511"/>
      <c r="EJA51" s="511"/>
      <c r="EJB51" s="511"/>
      <c r="EJC51" s="511"/>
      <c r="EJD51" s="511"/>
      <c r="EJE51" s="511"/>
      <c r="EJF51" s="511"/>
      <c r="EJG51" s="511"/>
      <c r="EJH51" s="511"/>
      <c r="EJI51" s="511"/>
      <c r="EJJ51" s="511"/>
      <c r="EJK51" s="511"/>
      <c r="EJL51" s="511"/>
      <c r="EJM51" s="511"/>
      <c r="EJN51" s="511"/>
      <c r="EJO51" s="511"/>
      <c r="EJP51" s="511"/>
      <c r="EJQ51" s="511"/>
      <c r="EJR51" s="511"/>
      <c r="EJS51" s="511"/>
      <c r="EJT51" s="511"/>
      <c r="EJU51" s="511"/>
      <c r="EJV51" s="511"/>
      <c r="EJW51" s="511"/>
      <c r="EJX51" s="511"/>
      <c r="EJY51" s="511"/>
      <c r="EJZ51" s="511"/>
      <c r="EKA51" s="511"/>
      <c r="EKB51" s="511"/>
      <c r="EKC51" s="511"/>
      <c r="EKD51" s="511"/>
      <c r="EKE51" s="511"/>
      <c r="EKF51" s="511"/>
      <c r="EKG51" s="511"/>
      <c r="EKH51" s="511"/>
      <c r="EKI51" s="511"/>
      <c r="EKJ51" s="511"/>
      <c r="EKK51" s="511"/>
      <c r="EKL51" s="511"/>
      <c r="EKM51" s="511"/>
      <c r="EKN51" s="511"/>
      <c r="EKO51" s="511"/>
      <c r="EKP51" s="511"/>
      <c r="EKQ51" s="511"/>
      <c r="EKR51" s="511"/>
      <c r="EKS51" s="511"/>
      <c r="EKT51" s="511"/>
      <c r="EKU51" s="511"/>
      <c r="EKV51" s="511"/>
      <c r="EKW51" s="511"/>
      <c r="EKX51" s="511"/>
      <c r="EKY51" s="511"/>
      <c r="EKZ51" s="511"/>
      <c r="ELA51" s="511"/>
      <c r="ELB51" s="511"/>
      <c r="ELC51" s="511"/>
      <c r="ELD51" s="511"/>
      <c r="ELE51" s="511"/>
      <c r="ELF51" s="511"/>
      <c r="ELG51" s="511"/>
      <c r="ELH51" s="511"/>
      <c r="ELI51" s="511"/>
      <c r="ELJ51" s="511"/>
      <c r="ELK51" s="511"/>
      <c r="ELL51" s="511"/>
      <c r="ELM51" s="511"/>
      <c r="ELN51" s="511"/>
      <c r="ELO51" s="511"/>
      <c r="ELP51" s="511"/>
      <c r="ELQ51" s="511"/>
      <c r="ELR51" s="511"/>
      <c r="ELS51" s="511"/>
      <c r="ELT51" s="511"/>
      <c r="ELU51" s="511"/>
      <c r="ELV51" s="511"/>
      <c r="ELW51" s="511"/>
      <c r="ELX51" s="511"/>
      <c r="ELY51" s="511"/>
      <c r="ELZ51" s="511"/>
      <c r="EMA51" s="511"/>
      <c r="EMB51" s="511"/>
      <c r="EMC51" s="511"/>
      <c r="EMD51" s="511"/>
      <c r="EME51" s="511"/>
      <c r="EMF51" s="511"/>
      <c r="EMG51" s="511"/>
      <c r="EMH51" s="511"/>
      <c r="EMI51" s="511"/>
      <c r="EMJ51" s="511"/>
      <c r="EMK51" s="511"/>
      <c r="EML51" s="511"/>
      <c r="EMM51" s="511"/>
      <c r="EMN51" s="511"/>
      <c r="EMO51" s="511"/>
      <c r="EMP51" s="511"/>
      <c r="EMQ51" s="511"/>
      <c r="EMR51" s="511"/>
      <c r="EMS51" s="511"/>
      <c r="EMT51" s="511"/>
      <c r="EMU51" s="511"/>
      <c r="EMV51" s="511"/>
      <c r="EMW51" s="511"/>
      <c r="EMX51" s="511"/>
      <c r="EMY51" s="511"/>
      <c r="EMZ51" s="511"/>
      <c r="ENA51" s="511"/>
      <c r="ENB51" s="511"/>
      <c r="ENC51" s="511"/>
      <c r="END51" s="511"/>
      <c r="ENE51" s="511"/>
      <c r="ENF51" s="511"/>
      <c r="ENG51" s="511"/>
      <c r="ENH51" s="511"/>
      <c r="ENI51" s="511"/>
      <c r="ENJ51" s="511"/>
      <c r="ENK51" s="511"/>
      <c r="ENL51" s="511"/>
      <c r="ENM51" s="511"/>
      <c r="ENN51" s="511"/>
      <c r="ENO51" s="511"/>
      <c r="ENP51" s="511"/>
      <c r="ENQ51" s="511"/>
      <c r="ENR51" s="511"/>
      <c r="ENS51" s="511"/>
      <c r="ENT51" s="511"/>
      <c r="ENU51" s="511"/>
      <c r="ENV51" s="511"/>
      <c r="ENW51" s="511"/>
      <c r="ENX51" s="511"/>
      <c r="ENY51" s="511"/>
      <c r="ENZ51" s="511"/>
      <c r="EOA51" s="511"/>
      <c r="EOB51" s="511"/>
      <c r="EOC51" s="511"/>
      <c r="EOD51" s="511"/>
      <c r="EOE51" s="511"/>
      <c r="EOF51" s="511"/>
      <c r="EOG51" s="511"/>
      <c r="EOH51" s="511"/>
      <c r="EOI51" s="511"/>
      <c r="EOJ51" s="511"/>
      <c r="EOK51" s="511"/>
      <c r="EOL51" s="511"/>
      <c r="EOM51" s="511"/>
      <c r="EON51" s="511"/>
      <c r="EOO51" s="511"/>
      <c r="EOP51" s="511"/>
      <c r="EOQ51" s="511"/>
      <c r="EOR51" s="511"/>
      <c r="EOS51" s="511"/>
      <c r="EOT51" s="511"/>
      <c r="EOU51" s="511"/>
      <c r="EOV51" s="511"/>
      <c r="EOW51" s="511"/>
      <c r="EOX51" s="511"/>
      <c r="EOY51" s="511"/>
      <c r="EOZ51" s="511"/>
      <c r="EPA51" s="511"/>
      <c r="EPB51" s="511"/>
      <c r="EPC51" s="511"/>
      <c r="EPD51" s="511"/>
      <c r="EPE51" s="511"/>
      <c r="EPF51" s="511"/>
      <c r="EPG51" s="511"/>
      <c r="EPH51" s="511"/>
      <c r="EPI51" s="511"/>
      <c r="EPJ51" s="511"/>
      <c r="EPK51" s="511"/>
      <c r="EPL51" s="511"/>
      <c r="EPM51" s="511"/>
      <c r="EPN51" s="511"/>
      <c r="EPO51" s="511"/>
      <c r="EPP51" s="511"/>
      <c r="EPQ51" s="511"/>
      <c r="EPR51" s="511"/>
      <c r="EPS51" s="511"/>
      <c r="EPT51" s="511"/>
      <c r="EPU51" s="511"/>
      <c r="EPV51" s="511"/>
      <c r="EPW51" s="511"/>
      <c r="EPX51" s="511"/>
      <c r="EPY51" s="511"/>
      <c r="EPZ51" s="511"/>
      <c r="EQA51" s="511"/>
      <c r="EQB51" s="511"/>
      <c r="EQC51" s="511"/>
      <c r="EQD51" s="511"/>
      <c r="EQE51" s="511"/>
      <c r="EQF51" s="511"/>
      <c r="EQG51" s="511"/>
      <c r="EQH51" s="511"/>
      <c r="EQI51" s="511"/>
      <c r="EQJ51" s="511"/>
      <c r="EQK51" s="511"/>
      <c r="EQL51" s="511"/>
      <c r="EQM51" s="511"/>
      <c r="EQN51" s="511"/>
      <c r="EQO51" s="511"/>
      <c r="EQP51" s="511"/>
      <c r="EQQ51" s="511"/>
      <c r="EQR51" s="511"/>
      <c r="EQS51" s="511"/>
      <c r="EQT51" s="511"/>
      <c r="EQU51" s="511"/>
      <c r="EQV51" s="511"/>
      <c r="EQW51" s="511"/>
      <c r="EQX51" s="511"/>
      <c r="EQY51" s="511"/>
      <c r="EQZ51" s="511"/>
      <c r="ERA51" s="511"/>
      <c r="ERB51" s="511"/>
      <c r="ERC51" s="511"/>
      <c r="ERD51" s="511"/>
      <c r="ERE51" s="511"/>
      <c r="ERF51" s="511"/>
      <c r="ERG51" s="511"/>
      <c r="ERH51" s="511"/>
      <c r="ERI51" s="511"/>
      <c r="ERJ51" s="511"/>
      <c r="ERK51" s="511"/>
      <c r="ERL51" s="511"/>
      <c r="ERM51" s="511"/>
      <c r="ERN51" s="511"/>
      <c r="ERO51" s="511"/>
      <c r="ERP51" s="511"/>
      <c r="ERQ51" s="511"/>
      <c r="ERR51" s="511"/>
      <c r="ERS51" s="511"/>
      <c r="ERT51" s="511"/>
      <c r="ERU51" s="511"/>
      <c r="ERV51" s="511"/>
      <c r="ERW51" s="511"/>
      <c r="ERX51" s="511"/>
      <c r="ERY51" s="511"/>
      <c r="ERZ51" s="511"/>
      <c r="ESA51" s="511"/>
      <c r="ESB51" s="511"/>
      <c r="ESC51" s="511"/>
      <c r="ESD51" s="511"/>
      <c r="ESE51" s="511"/>
      <c r="ESF51" s="511"/>
      <c r="ESG51" s="511"/>
      <c r="ESH51" s="511"/>
      <c r="ESI51" s="511"/>
      <c r="ESJ51" s="511"/>
      <c r="ESK51" s="511"/>
      <c r="ESL51" s="511"/>
      <c r="ESM51" s="511"/>
      <c r="ESN51" s="511"/>
      <c r="ESO51" s="511"/>
      <c r="ESP51" s="511"/>
      <c r="ESQ51" s="511"/>
      <c r="ESR51" s="511"/>
      <c r="ESS51" s="511"/>
      <c r="EST51" s="511"/>
      <c r="ESU51" s="511"/>
      <c r="ESV51" s="511"/>
      <c r="ESW51" s="511"/>
      <c r="ESX51" s="511"/>
      <c r="ESY51" s="511"/>
      <c r="ESZ51" s="511"/>
      <c r="ETA51" s="511"/>
      <c r="ETB51" s="511"/>
      <c r="ETC51" s="511"/>
      <c r="ETD51" s="511"/>
      <c r="ETE51" s="511"/>
      <c r="ETF51" s="511"/>
      <c r="ETG51" s="511"/>
      <c r="ETH51" s="511"/>
      <c r="ETI51" s="511"/>
      <c r="ETJ51" s="511"/>
      <c r="ETK51" s="511"/>
      <c r="ETL51" s="511"/>
      <c r="ETM51" s="511"/>
      <c r="ETN51" s="511"/>
      <c r="ETO51" s="511"/>
      <c r="ETP51" s="511"/>
      <c r="ETQ51" s="511"/>
      <c r="ETR51" s="511"/>
      <c r="ETS51" s="511"/>
      <c r="ETT51" s="511"/>
      <c r="ETU51" s="511"/>
      <c r="ETV51" s="511"/>
      <c r="ETW51" s="511"/>
      <c r="ETX51" s="511"/>
      <c r="ETY51" s="511"/>
      <c r="ETZ51" s="511"/>
      <c r="EUA51" s="511"/>
      <c r="EUB51" s="511"/>
      <c r="EUC51" s="511"/>
      <c r="EUD51" s="511"/>
      <c r="EUE51" s="511"/>
      <c r="EUF51" s="511"/>
      <c r="EUG51" s="511"/>
      <c r="EUH51" s="511"/>
      <c r="EUI51" s="511"/>
      <c r="EUJ51" s="511"/>
      <c r="EUK51" s="511"/>
      <c r="EUL51" s="511"/>
      <c r="EUM51" s="511"/>
      <c r="EUN51" s="511"/>
      <c r="EUO51" s="511"/>
      <c r="EUP51" s="511"/>
      <c r="EUQ51" s="511"/>
      <c r="EUR51" s="511"/>
      <c r="EUS51" s="511"/>
      <c r="EUT51" s="511"/>
      <c r="EUU51" s="511"/>
      <c r="EUV51" s="511"/>
      <c r="EUW51" s="511"/>
      <c r="EUX51" s="511"/>
      <c r="EUY51" s="511"/>
      <c r="EUZ51" s="511"/>
      <c r="EVA51" s="511"/>
      <c r="EVB51" s="511"/>
      <c r="EVC51" s="511"/>
      <c r="EVD51" s="511"/>
      <c r="EVE51" s="511"/>
      <c r="EVF51" s="511"/>
      <c r="EVG51" s="511"/>
      <c r="EVH51" s="511"/>
      <c r="EVI51" s="511"/>
      <c r="EVJ51" s="511"/>
      <c r="EVK51" s="511"/>
      <c r="EVL51" s="511"/>
      <c r="EVM51" s="511"/>
      <c r="EVN51" s="511"/>
      <c r="EVO51" s="511"/>
      <c r="EVP51" s="511"/>
      <c r="EVQ51" s="511"/>
      <c r="EVR51" s="511"/>
      <c r="EVS51" s="511"/>
      <c r="EVT51" s="511"/>
      <c r="EVU51" s="511"/>
      <c r="EVV51" s="511"/>
      <c r="EVW51" s="511"/>
      <c r="EVX51" s="511"/>
      <c r="EVY51" s="511"/>
      <c r="EVZ51" s="511"/>
      <c r="EWA51" s="511"/>
      <c r="EWB51" s="511"/>
      <c r="EWC51" s="511"/>
      <c r="EWD51" s="511"/>
      <c r="EWE51" s="511"/>
      <c r="EWF51" s="511"/>
      <c r="EWG51" s="511"/>
      <c r="EWH51" s="511"/>
      <c r="EWI51" s="511"/>
      <c r="EWJ51" s="511"/>
      <c r="EWK51" s="511"/>
      <c r="EWL51" s="511"/>
      <c r="EWM51" s="511"/>
      <c r="EWN51" s="511"/>
      <c r="EWO51" s="511"/>
      <c r="EWP51" s="511"/>
      <c r="EWQ51" s="511"/>
      <c r="EWR51" s="511"/>
      <c r="EWS51" s="511"/>
      <c r="EWT51" s="511"/>
      <c r="EWU51" s="511"/>
      <c r="EWV51" s="511"/>
      <c r="EWW51" s="511"/>
      <c r="EWX51" s="511"/>
      <c r="EWY51" s="511"/>
      <c r="EWZ51" s="511"/>
      <c r="EXA51" s="511"/>
      <c r="EXB51" s="511"/>
      <c r="EXC51" s="511"/>
      <c r="EXD51" s="511"/>
      <c r="EXE51" s="511"/>
      <c r="EXF51" s="511"/>
      <c r="EXG51" s="511"/>
      <c r="EXH51" s="511"/>
      <c r="EXI51" s="511"/>
      <c r="EXJ51" s="511"/>
      <c r="EXK51" s="511"/>
      <c r="EXL51" s="511"/>
      <c r="EXM51" s="511"/>
      <c r="EXN51" s="511"/>
      <c r="EXO51" s="511"/>
      <c r="EXP51" s="511"/>
      <c r="EXQ51" s="511"/>
      <c r="EXR51" s="511"/>
      <c r="EXS51" s="511"/>
      <c r="EXT51" s="511"/>
      <c r="EXU51" s="511"/>
      <c r="EXV51" s="511"/>
      <c r="EXW51" s="511"/>
      <c r="EXX51" s="511"/>
      <c r="EXY51" s="511"/>
      <c r="EXZ51" s="511"/>
      <c r="EYA51" s="511"/>
      <c r="EYB51" s="511"/>
      <c r="EYC51" s="511"/>
      <c r="EYD51" s="511"/>
      <c r="EYE51" s="511"/>
      <c r="EYF51" s="511"/>
      <c r="EYG51" s="511"/>
      <c r="EYH51" s="511"/>
      <c r="EYI51" s="511"/>
      <c r="EYJ51" s="511"/>
      <c r="EYK51" s="511"/>
      <c r="EYL51" s="511"/>
      <c r="EYM51" s="511"/>
      <c r="EYN51" s="511"/>
      <c r="EYO51" s="511"/>
      <c r="EYP51" s="511"/>
      <c r="EYQ51" s="511"/>
      <c r="EYR51" s="511"/>
      <c r="EYS51" s="511"/>
      <c r="EYT51" s="511"/>
      <c r="EYU51" s="511"/>
      <c r="EYV51" s="511"/>
      <c r="EYW51" s="511"/>
      <c r="EYX51" s="511"/>
      <c r="EYY51" s="511"/>
      <c r="EYZ51" s="511"/>
      <c r="EZA51" s="511"/>
      <c r="EZB51" s="511"/>
      <c r="EZC51" s="511"/>
      <c r="EZD51" s="511"/>
      <c r="EZE51" s="511"/>
      <c r="EZF51" s="511"/>
      <c r="EZG51" s="511"/>
      <c r="EZH51" s="511"/>
      <c r="EZI51" s="511"/>
      <c r="EZJ51" s="511"/>
      <c r="EZK51" s="511"/>
      <c r="EZL51" s="511"/>
      <c r="EZM51" s="511"/>
      <c r="EZN51" s="511"/>
      <c r="EZO51" s="511"/>
      <c r="EZP51" s="511"/>
      <c r="EZQ51" s="511"/>
      <c r="EZR51" s="511"/>
      <c r="EZS51" s="511"/>
      <c r="EZT51" s="511"/>
      <c r="EZU51" s="511"/>
      <c r="EZV51" s="511"/>
      <c r="EZW51" s="511"/>
      <c r="EZX51" s="511"/>
      <c r="EZY51" s="511"/>
      <c r="EZZ51" s="511"/>
      <c r="FAA51" s="511"/>
      <c r="FAB51" s="511"/>
      <c r="FAC51" s="511"/>
      <c r="FAD51" s="511"/>
      <c r="FAE51" s="511"/>
      <c r="FAF51" s="511"/>
      <c r="FAG51" s="511"/>
      <c r="FAH51" s="511"/>
      <c r="FAI51" s="511"/>
      <c r="FAJ51" s="511"/>
      <c r="FAK51" s="511"/>
      <c r="FAL51" s="511"/>
      <c r="FAM51" s="511"/>
      <c r="FAN51" s="511"/>
      <c r="FAO51" s="511"/>
      <c r="FAP51" s="511"/>
      <c r="FAQ51" s="511"/>
      <c r="FAR51" s="511"/>
      <c r="FAS51" s="511"/>
      <c r="FAT51" s="511"/>
      <c r="FAU51" s="511"/>
      <c r="FAV51" s="511"/>
      <c r="FAW51" s="511"/>
      <c r="FAX51" s="511"/>
      <c r="FAY51" s="511"/>
      <c r="FAZ51" s="511"/>
      <c r="FBA51" s="511"/>
      <c r="FBB51" s="511"/>
      <c r="FBC51" s="511"/>
      <c r="FBD51" s="511"/>
      <c r="FBE51" s="511"/>
      <c r="FBF51" s="511"/>
      <c r="FBG51" s="511"/>
      <c r="FBH51" s="511"/>
      <c r="FBI51" s="511"/>
      <c r="FBJ51" s="511"/>
      <c r="FBK51" s="511"/>
      <c r="FBL51" s="511"/>
      <c r="FBM51" s="511"/>
      <c r="FBN51" s="511"/>
      <c r="FBO51" s="511"/>
      <c r="FBP51" s="511"/>
      <c r="FBQ51" s="511"/>
      <c r="FBR51" s="511"/>
      <c r="FBS51" s="511"/>
      <c r="FBT51" s="511"/>
      <c r="FBU51" s="511"/>
      <c r="FBV51" s="511"/>
      <c r="FBW51" s="511"/>
      <c r="FBX51" s="511"/>
      <c r="FBY51" s="511"/>
      <c r="FBZ51" s="511"/>
      <c r="FCA51" s="511"/>
      <c r="FCB51" s="511"/>
      <c r="FCC51" s="511"/>
      <c r="FCD51" s="511"/>
      <c r="FCE51" s="511"/>
      <c r="FCF51" s="511"/>
      <c r="FCG51" s="511"/>
      <c r="FCH51" s="511"/>
      <c r="FCI51" s="511"/>
      <c r="FCJ51" s="511"/>
      <c r="FCK51" s="511"/>
      <c r="FCL51" s="511"/>
      <c r="FCM51" s="511"/>
      <c r="FCN51" s="511"/>
      <c r="FCO51" s="511"/>
      <c r="FCP51" s="511"/>
      <c r="FCQ51" s="511"/>
      <c r="FCR51" s="511"/>
      <c r="FCS51" s="511"/>
      <c r="FCT51" s="511"/>
      <c r="FCU51" s="511"/>
      <c r="FCV51" s="511"/>
      <c r="FCW51" s="511"/>
      <c r="FCX51" s="511"/>
      <c r="FCY51" s="511"/>
      <c r="FCZ51" s="511"/>
      <c r="FDA51" s="511"/>
      <c r="FDB51" s="511"/>
      <c r="FDC51" s="511"/>
      <c r="FDD51" s="511"/>
      <c r="FDE51" s="511"/>
      <c r="FDF51" s="511"/>
      <c r="FDG51" s="511"/>
      <c r="FDH51" s="511"/>
      <c r="FDI51" s="511"/>
      <c r="FDJ51" s="511"/>
      <c r="FDK51" s="511"/>
      <c r="FDL51" s="511"/>
      <c r="FDM51" s="511"/>
      <c r="FDN51" s="511"/>
      <c r="FDO51" s="511"/>
      <c r="FDP51" s="511"/>
      <c r="FDQ51" s="511"/>
      <c r="FDR51" s="511"/>
      <c r="FDS51" s="511"/>
      <c r="FDT51" s="511"/>
      <c r="FDU51" s="511"/>
      <c r="FDV51" s="511"/>
      <c r="FDW51" s="511"/>
      <c r="FDX51" s="511"/>
      <c r="FDY51" s="511"/>
      <c r="FDZ51" s="511"/>
      <c r="FEA51" s="511"/>
      <c r="FEB51" s="511"/>
      <c r="FEC51" s="511"/>
      <c r="FED51" s="511"/>
      <c r="FEE51" s="511"/>
      <c r="FEF51" s="511"/>
      <c r="FEG51" s="511"/>
      <c r="FEH51" s="511"/>
      <c r="FEI51" s="511"/>
      <c r="FEJ51" s="511"/>
      <c r="FEK51" s="511"/>
      <c r="FEL51" s="511"/>
      <c r="FEM51" s="511"/>
      <c r="FEN51" s="511"/>
      <c r="FEO51" s="511"/>
      <c r="FEP51" s="511"/>
      <c r="FEQ51" s="511"/>
      <c r="FER51" s="511"/>
      <c r="FES51" s="511"/>
      <c r="FET51" s="511"/>
      <c r="FEU51" s="511"/>
      <c r="FEV51" s="511"/>
      <c r="FEW51" s="511"/>
      <c r="FEX51" s="511"/>
      <c r="FEY51" s="511"/>
      <c r="FEZ51" s="511"/>
      <c r="FFA51" s="511"/>
      <c r="FFB51" s="511"/>
      <c r="FFC51" s="511"/>
      <c r="FFD51" s="511"/>
      <c r="FFE51" s="511"/>
      <c r="FFF51" s="511"/>
      <c r="FFG51" s="511"/>
      <c r="FFH51" s="511"/>
      <c r="FFI51" s="511"/>
      <c r="FFJ51" s="511"/>
      <c r="FFK51" s="511"/>
      <c r="FFL51" s="511"/>
      <c r="FFM51" s="511"/>
      <c r="FFN51" s="511"/>
      <c r="FFO51" s="511"/>
      <c r="FFP51" s="511"/>
      <c r="FFQ51" s="511"/>
      <c r="FFR51" s="511"/>
      <c r="FFS51" s="511"/>
      <c r="FFT51" s="511"/>
      <c r="FFU51" s="511"/>
      <c r="FFV51" s="511"/>
      <c r="FFW51" s="511"/>
      <c r="FFX51" s="511"/>
      <c r="FFY51" s="511"/>
      <c r="FFZ51" s="511"/>
      <c r="FGA51" s="511"/>
      <c r="FGB51" s="511"/>
      <c r="FGC51" s="511"/>
      <c r="FGD51" s="511"/>
      <c r="FGE51" s="511"/>
      <c r="FGF51" s="511"/>
      <c r="FGG51" s="511"/>
      <c r="FGH51" s="511"/>
      <c r="FGI51" s="511"/>
      <c r="FGJ51" s="511"/>
      <c r="FGK51" s="511"/>
      <c r="FGL51" s="511"/>
      <c r="FGM51" s="511"/>
      <c r="FGN51" s="511"/>
      <c r="FGO51" s="511"/>
      <c r="FGP51" s="511"/>
      <c r="FGQ51" s="511"/>
      <c r="FGR51" s="511"/>
      <c r="FGS51" s="511"/>
      <c r="FGT51" s="511"/>
      <c r="FGU51" s="511"/>
      <c r="FGV51" s="511"/>
      <c r="FGW51" s="511"/>
      <c r="FGX51" s="511"/>
      <c r="FGY51" s="511"/>
      <c r="FGZ51" s="511"/>
      <c r="FHA51" s="511"/>
      <c r="FHB51" s="511"/>
      <c r="FHC51" s="511"/>
      <c r="FHD51" s="511"/>
      <c r="FHE51" s="511"/>
      <c r="FHF51" s="511"/>
      <c r="FHG51" s="511"/>
      <c r="FHH51" s="511"/>
      <c r="FHI51" s="511"/>
      <c r="FHJ51" s="511"/>
      <c r="FHK51" s="511"/>
      <c r="FHL51" s="511"/>
      <c r="FHM51" s="511"/>
      <c r="FHN51" s="511"/>
      <c r="FHO51" s="511"/>
      <c r="FHP51" s="511"/>
      <c r="FHQ51" s="511"/>
      <c r="FHR51" s="511"/>
      <c r="FHS51" s="511"/>
      <c r="FHT51" s="511"/>
      <c r="FHU51" s="511"/>
      <c r="FHV51" s="511"/>
      <c r="FHW51" s="511"/>
      <c r="FHX51" s="511"/>
      <c r="FHY51" s="511"/>
      <c r="FHZ51" s="511"/>
      <c r="FIA51" s="511"/>
      <c r="FIB51" s="511"/>
      <c r="FIC51" s="511"/>
      <c r="FID51" s="511"/>
      <c r="FIE51" s="511"/>
      <c r="FIF51" s="511"/>
      <c r="FIG51" s="511"/>
      <c r="FIH51" s="511"/>
      <c r="FII51" s="511"/>
      <c r="FIJ51" s="511"/>
      <c r="FIK51" s="511"/>
      <c r="FIL51" s="511"/>
      <c r="FIM51" s="511"/>
      <c r="FIN51" s="511"/>
      <c r="FIO51" s="511"/>
      <c r="FIP51" s="511"/>
      <c r="FIQ51" s="511"/>
      <c r="FIR51" s="511"/>
      <c r="FIS51" s="511"/>
      <c r="FIT51" s="511"/>
      <c r="FIU51" s="511"/>
      <c r="FIV51" s="511"/>
      <c r="FIW51" s="511"/>
      <c r="FIX51" s="511"/>
      <c r="FIY51" s="511"/>
      <c r="FIZ51" s="511"/>
      <c r="FJA51" s="511"/>
      <c r="FJB51" s="511"/>
      <c r="FJC51" s="511"/>
      <c r="FJD51" s="511"/>
      <c r="FJE51" s="511"/>
      <c r="FJF51" s="511"/>
      <c r="FJG51" s="511"/>
      <c r="FJH51" s="511"/>
      <c r="FJI51" s="511"/>
      <c r="FJJ51" s="511"/>
      <c r="FJK51" s="511"/>
      <c r="FJL51" s="511"/>
      <c r="FJM51" s="511"/>
      <c r="FJN51" s="511"/>
      <c r="FJO51" s="511"/>
      <c r="FJP51" s="511"/>
      <c r="FJQ51" s="511"/>
      <c r="FJR51" s="511"/>
      <c r="FJS51" s="511"/>
      <c r="FJT51" s="511"/>
      <c r="FJU51" s="511"/>
      <c r="FJV51" s="511"/>
      <c r="FJW51" s="511"/>
      <c r="FJX51" s="511"/>
      <c r="FJY51" s="511"/>
      <c r="FJZ51" s="511"/>
      <c r="FKA51" s="511"/>
      <c r="FKB51" s="511"/>
      <c r="FKC51" s="511"/>
      <c r="FKD51" s="511"/>
      <c r="FKE51" s="511"/>
      <c r="FKF51" s="511"/>
      <c r="FKG51" s="511"/>
      <c r="FKH51" s="511"/>
      <c r="FKI51" s="511"/>
      <c r="FKJ51" s="511"/>
      <c r="FKK51" s="511"/>
      <c r="FKL51" s="511"/>
      <c r="FKM51" s="511"/>
      <c r="FKN51" s="511"/>
      <c r="FKO51" s="511"/>
      <c r="FKP51" s="511"/>
      <c r="FKQ51" s="511"/>
      <c r="FKR51" s="511"/>
      <c r="FKS51" s="511"/>
      <c r="FKT51" s="511"/>
      <c r="FKU51" s="511"/>
      <c r="FKV51" s="511"/>
      <c r="FKW51" s="511"/>
      <c r="FKX51" s="511"/>
      <c r="FKY51" s="511"/>
      <c r="FKZ51" s="511"/>
      <c r="FLA51" s="511"/>
      <c r="FLB51" s="511"/>
      <c r="FLC51" s="511"/>
      <c r="FLD51" s="511"/>
      <c r="FLE51" s="511"/>
      <c r="FLF51" s="511"/>
      <c r="FLG51" s="511"/>
      <c r="FLH51" s="511"/>
      <c r="FLI51" s="511"/>
      <c r="FLJ51" s="511"/>
      <c r="FLK51" s="511"/>
      <c r="FLL51" s="511"/>
      <c r="FLM51" s="511"/>
      <c r="FLN51" s="511"/>
      <c r="FLO51" s="511"/>
      <c r="FLP51" s="511"/>
      <c r="FLQ51" s="511"/>
      <c r="FLR51" s="511"/>
      <c r="FLS51" s="511"/>
      <c r="FLT51" s="511"/>
      <c r="FLU51" s="511"/>
      <c r="FLV51" s="511"/>
      <c r="FLW51" s="511"/>
      <c r="FLX51" s="511"/>
      <c r="FLY51" s="511"/>
      <c r="FLZ51" s="511"/>
      <c r="FMA51" s="511"/>
      <c r="FMB51" s="511"/>
      <c r="FMC51" s="511"/>
      <c r="FMD51" s="511"/>
      <c r="FME51" s="511"/>
      <c r="FMF51" s="511"/>
      <c r="FMG51" s="511"/>
      <c r="FMH51" s="511"/>
      <c r="FMI51" s="511"/>
      <c r="FMJ51" s="511"/>
      <c r="FMK51" s="511"/>
      <c r="FML51" s="511"/>
      <c r="FMM51" s="511"/>
      <c r="FMN51" s="511"/>
      <c r="FMO51" s="511"/>
      <c r="FMP51" s="511"/>
      <c r="FMQ51" s="511"/>
      <c r="FMR51" s="511"/>
      <c r="FMS51" s="511"/>
      <c r="FMT51" s="511"/>
      <c r="FMU51" s="511"/>
      <c r="FMV51" s="511"/>
      <c r="FMW51" s="511"/>
      <c r="FMX51" s="511"/>
      <c r="FMY51" s="511"/>
      <c r="FMZ51" s="511"/>
      <c r="FNA51" s="511"/>
      <c r="FNB51" s="511"/>
      <c r="FNC51" s="511"/>
      <c r="FND51" s="511"/>
      <c r="FNE51" s="511"/>
      <c r="FNF51" s="511"/>
      <c r="FNG51" s="511"/>
      <c r="FNH51" s="511"/>
      <c r="FNI51" s="511"/>
      <c r="FNJ51" s="511"/>
      <c r="FNK51" s="511"/>
      <c r="FNL51" s="511"/>
      <c r="FNM51" s="511"/>
      <c r="FNN51" s="511"/>
      <c r="FNO51" s="511"/>
      <c r="FNP51" s="511"/>
      <c r="FNQ51" s="511"/>
      <c r="FNR51" s="511"/>
      <c r="FNS51" s="511"/>
      <c r="FNT51" s="511"/>
      <c r="FNU51" s="511"/>
      <c r="FNV51" s="511"/>
      <c r="FNW51" s="511"/>
      <c r="FNX51" s="511"/>
      <c r="FNY51" s="511"/>
      <c r="FNZ51" s="511"/>
      <c r="FOA51" s="511"/>
      <c r="FOB51" s="511"/>
      <c r="FOC51" s="511"/>
      <c r="FOD51" s="511"/>
      <c r="FOE51" s="511"/>
      <c r="FOF51" s="511"/>
      <c r="FOG51" s="511"/>
      <c r="FOH51" s="511"/>
      <c r="FOI51" s="511"/>
      <c r="FOJ51" s="511"/>
      <c r="FOK51" s="511"/>
      <c r="FOL51" s="511"/>
      <c r="FOM51" s="511"/>
      <c r="FON51" s="511"/>
      <c r="FOO51" s="511"/>
      <c r="FOP51" s="511"/>
      <c r="FOQ51" s="511"/>
      <c r="FOR51" s="511"/>
      <c r="FOS51" s="511"/>
      <c r="FOT51" s="511"/>
      <c r="FOU51" s="511"/>
      <c r="FOV51" s="511"/>
      <c r="FOW51" s="511"/>
      <c r="FOX51" s="511"/>
      <c r="FOY51" s="511"/>
      <c r="FOZ51" s="511"/>
      <c r="FPA51" s="511"/>
      <c r="FPB51" s="511"/>
      <c r="FPC51" s="511"/>
      <c r="FPD51" s="511"/>
      <c r="FPE51" s="511"/>
      <c r="FPF51" s="511"/>
      <c r="FPG51" s="511"/>
      <c r="FPH51" s="511"/>
      <c r="FPI51" s="511"/>
      <c r="FPJ51" s="511"/>
      <c r="FPK51" s="511"/>
      <c r="FPL51" s="511"/>
      <c r="FPM51" s="511"/>
      <c r="FPN51" s="511"/>
      <c r="FPO51" s="511"/>
      <c r="FPP51" s="511"/>
      <c r="FPQ51" s="511"/>
      <c r="FPR51" s="511"/>
      <c r="FPS51" s="511"/>
      <c r="FPT51" s="511"/>
      <c r="FPU51" s="511"/>
      <c r="FPV51" s="511"/>
      <c r="FPW51" s="511"/>
      <c r="FPX51" s="511"/>
      <c r="FPY51" s="511"/>
      <c r="FPZ51" s="511"/>
      <c r="FQA51" s="511"/>
      <c r="FQB51" s="511"/>
      <c r="FQC51" s="511"/>
      <c r="FQD51" s="511"/>
      <c r="FQE51" s="511"/>
      <c r="FQF51" s="511"/>
      <c r="FQG51" s="511"/>
      <c r="FQH51" s="511"/>
      <c r="FQI51" s="511"/>
      <c r="FQJ51" s="511"/>
      <c r="FQK51" s="511"/>
      <c r="FQL51" s="511"/>
      <c r="FQM51" s="511"/>
      <c r="FQN51" s="511"/>
      <c r="FQO51" s="511"/>
      <c r="FQP51" s="511"/>
      <c r="FQQ51" s="511"/>
      <c r="FQR51" s="511"/>
      <c r="FQS51" s="511"/>
      <c r="FQT51" s="511"/>
      <c r="FQU51" s="511"/>
      <c r="FQV51" s="511"/>
      <c r="FQW51" s="511"/>
      <c r="FQX51" s="511"/>
      <c r="FQY51" s="511"/>
      <c r="FQZ51" s="511"/>
      <c r="FRA51" s="511"/>
      <c r="FRB51" s="511"/>
      <c r="FRC51" s="511"/>
      <c r="FRD51" s="511"/>
      <c r="FRE51" s="511"/>
      <c r="FRF51" s="511"/>
      <c r="FRG51" s="511"/>
      <c r="FRH51" s="511"/>
      <c r="FRI51" s="511"/>
      <c r="FRJ51" s="511"/>
      <c r="FRK51" s="511"/>
      <c r="FRL51" s="511"/>
      <c r="FRM51" s="511"/>
      <c r="FRN51" s="511"/>
      <c r="FRO51" s="511"/>
      <c r="FRP51" s="511"/>
      <c r="FRQ51" s="511"/>
      <c r="FRR51" s="511"/>
      <c r="FRS51" s="511"/>
      <c r="FRT51" s="511"/>
      <c r="FRU51" s="511"/>
      <c r="FRV51" s="511"/>
      <c r="FRW51" s="511"/>
      <c r="FRX51" s="511"/>
      <c r="FRY51" s="511"/>
      <c r="FRZ51" s="511"/>
      <c r="FSA51" s="511"/>
      <c r="FSB51" s="511"/>
      <c r="FSC51" s="511"/>
      <c r="FSD51" s="511"/>
      <c r="FSE51" s="511"/>
      <c r="FSF51" s="511"/>
      <c r="FSG51" s="511"/>
      <c r="FSH51" s="511"/>
      <c r="FSI51" s="511"/>
      <c r="FSJ51" s="511"/>
      <c r="FSK51" s="511"/>
      <c r="FSL51" s="511"/>
      <c r="FSM51" s="511"/>
      <c r="FSN51" s="511"/>
      <c r="FSO51" s="511"/>
      <c r="FSP51" s="511"/>
      <c r="FSQ51" s="511"/>
      <c r="FSR51" s="511"/>
      <c r="FSS51" s="511"/>
      <c r="FST51" s="511"/>
      <c r="FSU51" s="511"/>
      <c r="FSV51" s="511"/>
      <c r="FSW51" s="511"/>
      <c r="FSX51" s="511"/>
      <c r="FSY51" s="511"/>
      <c r="FSZ51" s="511"/>
      <c r="FTA51" s="511"/>
      <c r="FTB51" s="511"/>
      <c r="FTC51" s="511"/>
      <c r="FTD51" s="511"/>
      <c r="FTE51" s="511"/>
      <c r="FTF51" s="511"/>
      <c r="FTG51" s="511"/>
      <c r="FTH51" s="511"/>
      <c r="FTI51" s="511"/>
      <c r="FTJ51" s="511"/>
      <c r="FTK51" s="511"/>
      <c r="FTL51" s="511"/>
      <c r="FTM51" s="511"/>
      <c r="FTN51" s="511"/>
      <c r="FTO51" s="511"/>
      <c r="FTP51" s="511"/>
      <c r="FTQ51" s="511"/>
      <c r="FTR51" s="511"/>
      <c r="FTS51" s="511"/>
      <c r="FTT51" s="511"/>
      <c r="FTU51" s="511"/>
      <c r="FTV51" s="511"/>
      <c r="FTW51" s="511"/>
      <c r="FTX51" s="511"/>
      <c r="FTY51" s="511"/>
      <c r="FTZ51" s="511"/>
      <c r="FUA51" s="511"/>
      <c r="FUB51" s="511"/>
      <c r="FUC51" s="511"/>
      <c r="FUD51" s="511"/>
      <c r="FUE51" s="511"/>
      <c r="FUF51" s="511"/>
      <c r="FUG51" s="511"/>
      <c r="FUH51" s="511"/>
      <c r="FUI51" s="511"/>
      <c r="FUJ51" s="511"/>
      <c r="FUK51" s="511"/>
      <c r="FUL51" s="511"/>
      <c r="FUM51" s="511"/>
      <c r="FUN51" s="511"/>
      <c r="FUO51" s="511"/>
      <c r="FUP51" s="511"/>
      <c r="FUQ51" s="511"/>
      <c r="FUR51" s="511"/>
      <c r="FUS51" s="511"/>
      <c r="FUT51" s="511"/>
      <c r="FUU51" s="511"/>
      <c r="FUV51" s="511"/>
      <c r="FUW51" s="511"/>
      <c r="FUX51" s="511"/>
      <c r="FUY51" s="511"/>
      <c r="FUZ51" s="511"/>
      <c r="FVA51" s="511"/>
      <c r="FVB51" s="511"/>
      <c r="FVC51" s="511"/>
      <c r="FVD51" s="511"/>
      <c r="FVE51" s="511"/>
      <c r="FVF51" s="511"/>
      <c r="FVG51" s="511"/>
      <c r="FVH51" s="511"/>
      <c r="FVI51" s="511"/>
      <c r="FVJ51" s="511"/>
      <c r="FVK51" s="511"/>
      <c r="FVL51" s="511"/>
      <c r="FVM51" s="511"/>
      <c r="FVN51" s="511"/>
      <c r="FVO51" s="511"/>
      <c r="FVP51" s="511"/>
      <c r="FVQ51" s="511"/>
      <c r="FVR51" s="511"/>
      <c r="FVS51" s="511"/>
      <c r="FVT51" s="511"/>
      <c r="FVU51" s="511"/>
      <c r="FVV51" s="511"/>
      <c r="FVW51" s="511"/>
      <c r="FVX51" s="511"/>
      <c r="FVY51" s="511"/>
      <c r="FVZ51" s="511"/>
      <c r="FWA51" s="511"/>
      <c r="FWB51" s="511"/>
      <c r="FWC51" s="511"/>
      <c r="FWD51" s="511"/>
      <c r="FWE51" s="511"/>
      <c r="FWF51" s="511"/>
      <c r="FWG51" s="511"/>
      <c r="FWH51" s="511"/>
      <c r="FWI51" s="511"/>
      <c r="FWJ51" s="511"/>
      <c r="FWK51" s="511"/>
      <c r="FWL51" s="511"/>
      <c r="FWM51" s="511"/>
      <c r="FWN51" s="511"/>
      <c r="FWO51" s="511"/>
      <c r="FWP51" s="511"/>
      <c r="FWQ51" s="511"/>
      <c r="FWR51" s="511"/>
      <c r="FWS51" s="511"/>
      <c r="FWT51" s="511"/>
      <c r="FWU51" s="511"/>
      <c r="FWV51" s="511"/>
      <c r="FWW51" s="511"/>
      <c r="FWX51" s="511"/>
      <c r="FWY51" s="511"/>
      <c r="FWZ51" s="511"/>
      <c r="FXA51" s="511"/>
      <c r="FXB51" s="511"/>
      <c r="FXC51" s="511"/>
      <c r="FXD51" s="511"/>
      <c r="FXE51" s="511"/>
      <c r="FXF51" s="511"/>
      <c r="FXG51" s="511"/>
      <c r="FXH51" s="511"/>
      <c r="FXI51" s="511"/>
      <c r="FXJ51" s="511"/>
      <c r="FXK51" s="511"/>
      <c r="FXL51" s="511"/>
      <c r="FXM51" s="511"/>
      <c r="FXN51" s="511"/>
      <c r="FXO51" s="511"/>
      <c r="FXP51" s="511"/>
      <c r="FXQ51" s="511"/>
      <c r="FXR51" s="511"/>
      <c r="FXS51" s="511"/>
      <c r="FXT51" s="511"/>
      <c r="FXU51" s="511"/>
      <c r="FXV51" s="511"/>
      <c r="FXW51" s="511"/>
      <c r="FXX51" s="511"/>
      <c r="FXY51" s="511"/>
      <c r="FXZ51" s="511"/>
      <c r="FYA51" s="511"/>
      <c r="FYB51" s="511"/>
      <c r="FYC51" s="511"/>
      <c r="FYD51" s="511"/>
      <c r="FYE51" s="511"/>
      <c r="FYF51" s="511"/>
      <c r="FYG51" s="511"/>
      <c r="FYH51" s="511"/>
      <c r="FYI51" s="511"/>
      <c r="FYJ51" s="511"/>
      <c r="FYK51" s="511"/>
      <c r="FYL51" s="511"/>
      <c r="FYM51" s="511"/>
      <c r="FYN51" s="511"/>
      <c r="FYO51" s="511"/>
      <c r="FYP51" s="511"/>
      <c r="FYQ51" s="511"/>
      <c r="FYR51" s="511"/>
      <c r="FYS51" s="511"/>
      <c r="FYT51" s="511"/>
      <c r="FYU51" s="511"/>
      <c r="FYV51" s="511"/>
      <c r="FYW51" s="511"/>
      <c r="FYX51" s="511"/>
      <c r="FYY51" s="511"/>
      <c r="FYZ51" s="511"/>
      <c r="FZA51" s="511"/>
      <c r="FZB51" s="511"/>
      <c r="FZC51" s="511"/>
      <c r="FZD51" s="511"/>
      <c r="FZE51" s="511"/>
      <c r="FZF51" s="511"/>
      <c r="FZG51" s="511"/>
      <c r="FZH51" s="511"/>
      <c r="FZI51" s="511"/>
      <c r="FZJ51" s="511"/>
      <c r="FZK51" s="511"/>
      <c r="FZL51" s="511"/>
      <c r="FZM51" s="511"/>
      <c r="FZN51" s="511"/>
      <c r="FZO51" s="511"/>
      <c r="FZP51" s="511"/>
      <c r="FZQ51" s="511"/>
      <c r="FZR51" s="511"/>
      <c r="FZS51" s="511"/>
      <c r="FZT51" s="511"/>
      <c r="FZU51" s="511"/>
      <c r="FZV51" s="511"/>
      <c r="FZW51" s="511"/>
      <c r="FZX51" s="511"/>
      <c r="FZY51" s="511"/>
      <c r="FZZ51" s="511"/>
      <c r="GAA51" s="511"/>
      <c r="GAB51" s="511"/>
      <c r="GAC51" s="511"/>
      <c r="GAD51" s="511"/>
      <c r="GAE51" s="511"/>
      <c r="GAF51" s="511"/>
      <c r="GAG51" s="511"/>
      <c r="GAH51" s="511"/>
      <c r="GAI51" s="511"/>
      <c r="GAJ51" s="511"/>
      <c r="GAK51" s="511"/>
      <c r="GAL51" s="511"/>
      <c r="GAM51" s="511"/>
      <c r="GAN51" s="511"/>
      <c r="GAO51" s="511"/>
      <c r="GAP51" s="511"/>
      <c r="GAQ51" s="511"/>
      <c r="GAR51" s="511"/>
      <c r="GAS51" s="511"/>
      <c r="GAT51" s="511"/>
      <c r="GAU51" s="511"/>
      <c r="GAV51" s="511"/>
      <c r="GAW51" s="511"/>
      <c r="GAX51" s="511"/>
      <c r="GAY51" s="511"/>
      <c r="GAZ51" s="511"/>
      <c r="GBA51" s="511"/>
      <c r="GBB51" s="511"/>
      <c r="GBC51" s="511"/>
      <c r="GBD51" s="511"/>
      <c r="GBE51" s="511"/>
      <c r="GBF51" s="511"/>
      <c r="GBG51" s="511"/>
      <c r="GBH51" s="511"/>
      <c r="GBI51" s="511"/>
      <c r="GBJ51" s="511"/>
      <c r="GBK51" s="511"/>
      <c r="GBL51" s="511"/>
      <c r="GBM51" s="511"/>
      <c r="GBN51" s="511"/>
      <c r="GBO51" s="511"/>
      <c r="GBP51" s="511"/>
      <c r="GBQ51" s="511"/>
      <c r="GBR51" s="511"/>
      <c r="GBS51" s="511"/>
      <c r="GBT51" s="511"/>
      <c r="GBU51" s="511"/>
      <c r="GBV51" s="511"/>
      <c r="GBW51" s="511"/>
      <c r="GBX51" s="511"/>
      <c r="GBY51" s="511"/>
      <c r="GBZ51" s="511"/>
      <c r="GCA51" s="511"/>
      <c r="GCB51" s="511"/>
      <c r="GCC51" s="511"/>
      <c r="GCD51" s="511"/>
      <c r="GCE51" s="511"/>
      <c r="GCF51" s="511"/>
      <c r="GCG51" s="511"/>
      <c r="GCH51" s="511"/>
      <c r="GCI51" s="511"/>
      <c r="GCJ51" s="511"/>
      <c r="GCK51" s="511"/>
      <c r="GCL51" s="511"/>
      <c r="GCM51" s="511"/>
      <c r="GCN51" s="511"/>
      <c r="GCO51" s="511"/>
      <c r="GCP51" s="511"/>
      <c r="GCQ51" s="511"/>
      <c r="GCR51" s="511"/>
      <c r="GCS51" s="511"/>
      <c r="GCT51" s="511"/>
      <c r="GCU51" s="511"/>
      <c r="GCV51" s="511"/>
      <c r="GCW51" s="511"/>
      <c r="GCX51" s="511"/>
      <c r="GCY51" s="511"/>
      <c r="GCZ51" s="511"/>
      <c r="GDA51" s="511"/>
      <c r="GDB51" s="511"/>
      <c r="GDC51" s="511"/>
      <c r="GDD51" s="511"/>
      <c r="GDE51" s="511"/>
      <c r="GDF51" s="511"/>
      <c r="GDG51" s="511"/>
      <c r="GDH51" s="511"/>
      <c r="GDI51" s="511"/>
      <c r="GDJ51" s="511"/>
      <c r="GDK51" s="511"/>
      <c r="GDL51" s="511"/>
      <c r="GDM51" s="511"/>
      <c r="GDN51" s="511"/>
      <c r="GDO51" s="511"/>
      <c r="GDP51" s="511"/>
      <c r="GDQ51" s="511"/>
      <c r="GDR51" s="511"/>
      <c r="GDS51" s="511"/>
      <c r="GDT51" s="511"/>
      <c r="GDU51" s="511"/>
      <c r="GDV51" s="511"/>
      <c r="GDW51" s="511"/>
      <c r="GDX51" s="511"/>
      <c r="GDY51" s="511"/>
      <c r="GDZ51" s="511"/>
      <c r="GEA51" s="511"/>
      <c r="GEB51" s="511"/>
      <c r="GEC51" s="511"/>
      <c r="GED51" s="511"/>
      <c r="GEE51" s="511"/>
      <c r="GEF51" s="511"/>
      <c r="GEG51" s="511"/>
      <c r="GEH51" s="511"/>
      <c r="GEI51" s="511"/>
      <c r="GEJ51" s="511"/>
      <c r="GEK51" s="511"/>
      <c r="GEL51" s="511"/>
      <c r="GEM51" s="511"/>
      <c r="GEN51" s="511"/>
      <c r="GEO51" s="511"/>
      <c r="GEP51" s="511"/>
      <c r="GEQ51" s="511"/>
      <c r="GER51" s="511"/>
      <c r="GES51" s="511"/>
      <c r="GET51" s="511"/>
      <c r="GEU51" s="511"/>
      <c r="GEV51" s="511"/>
      <c r="GEW51" s="511"/>
      <c r="GEX51" s="511"/>
      <c r="GEY51" s="511"/>
      <c r="GEZ51" s="511"/>
      <c r="GFA51" s="511"/>
      <c r="GFB51" s="511"/>
      <c r="GFC51" s="511"/>
      <c r="GFD51" s="511"/>
      <c r="GFE51" s="511"/>
      <c r="GFF51" s="511"/>
      <c r="GFG51" s="511"/>
      <c r="GFH51" s="511"/>
      <c r="GFI51" s="511"/>
      <c r="GFJ51" s="511"/>
      <c r="GFK51" s="511"/>
      <c r="GFL51" s="511"/>
      <c r="GFM51" s="511"/>
      <c r="GFN51" s="511"/>
      <c r="GFO51" s="511"/>
      <c r="GFP51" s="511"/>
      <c r="GFQ51" s="511"/>
      <c r="GFR51" s="511"/>
      <c r="GFS51" s="511"/>
      <c r="GFT51" s="511"/>
      <c r="GFU51" s="511"/>
      <c r="GFV51" s="511"/>
      <c r="GFW51" s="511"/>
      <c r="GFX51" s="511"/>
      <c r="GFY51" s="511"/>
      <c r="GFZ51" s="511"/>
      <c r="GGA51" s="511"/>
      <c r="GGB51" s="511"/>
      <c r="GGC51" s="511"/>
      <c r="GGD51" s="511"/>
      <c r="GGE51" s="511"/>
      <c r="GGF51" s="511"/>
      <c r="GGG51" s="511"/>
      <c r="GGH51" s="511"/>
      <c r="GGI51" s="511"/>
      <c r="GGJ51" s="511"/>
      <c r="GGK51" s="511"/>
      <c r="GGL51" s="511"/>
      <c r="GGM51" s="511"/>
      <c r="GGN51" s="511"/>
      <c r="GGO51" s="511"/>
      <c r="GGP51" s="511"/>
      <c r="GGQ51" s="511"/>
      <c r="GGR51" s="511"/>
      <c r="GGS51" s="511"/>
      <c r="GGT51" s="511"/>
      <c r="GGU51" s="511"/>
      <c r="GGV51" s="511"/>
      <c r="GGW51" s="511"/>
      <c r="GGX51" s="511"/>
      <c r="GGY51" s="511"/>
      <c r="GGZ51" s="511"/>
      <c r="GHA51" s="511"/>
      <c r="GHB51" s="511"/>
      <c r="GHC51" s="511"/>
      <c r="GHD51" s="511"/>
      <c r="GHE51" s="511"/>
      <c r="GHF51" s="511"/>
      <c r="GHG51" s="511"/>
      <c r="GHH51" s="511"/>
      <c r="GHI51" s="511"/>
      <c r="GHJ51" s="511"/>
      <c r="GHK51" s="511"/>
      <c r="GHL51" s="511"/>
      <c r="GHM51" s="511"/>
      <c r="GHN51" s="511"/>
      <c r="GHO51" s="511"/>
      <c r="GHP51" s="511"/>
      <c r="GHQ51" s="511"/>
      <c r="GHR51" s="511"/>
      <c r="GHS51" s="511"/>
      <c r="GHT51" s="511"/>
      <c r="GHU51" s="511"/>
      <c r="GHV51" s="511"/>
      <c r="GHW51" s="511"/>
      <c r="GHX51" s="511"/>
      <c r="GHY51" s="511"/>
      <c r="GHZ51" s="511"/>
      <c r="GIA51" s="511"/>
      <c r="GIB51" s="511"/>
      <c r="GIC51" s="511"/>
      <c r="GID51" s="511"/>
      <c r="GIE51" s="511"/>
      <c r="GIF51" s="511"/>
      <c r="GIG51" s="511"/>
      <c r="GIH51" s="511"/>
      <c r="GII51" s="511"/>
      <c r="GIJ51" s="511"/>
      <c r="GIK51" s="511"/>
      <c r="GIL51" s="511"/>
      <c r="GIM51" s="511"/>
      <c r="GIN51" s="511"/>
      <c r="GIO51" s="511"/>
      <c r="GIP51" s="511"/>
      <c r="GIQ51" s="511"/>
      <c r="GIR51" s="511"/>
      <c r="GIS51" s="511"/>
      <c r="GIT51" s="511"/>
      <c r="GIU51" s="511"/>
      <c r="GIV51" s="511"/>
      <c r="GIW51" s="511"/>
      <c r="GIX51" s="511"/>
      <c r="GIY51" s="511"/>
      <c r="GIZ51" s="511"/>
      <c r="GJA51" s="511"/>
      <c r="GJB51" s="511"/>
      <c r="GJC51" s="511"/>
      <c r="GJD51" s="511"/>
      <c r="GJE51" s="511"/>
      <c r="GJF51" s="511"/>
      <c r="GJG51" s="511"/>
      <c r="GJH51" s="511"/>
      <c r="GJI51" s="511"/>
      <c r="GJJ51" s="511"/>
      <c r="GJK51" s="511"/>
      <c r="GJL51" s="511"/>
      <c r="GJM51" s="511"/>
      <c r="GJN51" s="511"/>
      <c r="GJO51" s="511"/>
      <c r="GJP51" s="511"/>
      <c r="GJQ51" s="511"/>
      <c r="GJR51" s="511"/>
      <c r="GJS51" s="511"/>
      <c r="GJT51" s="511"/>
      <c r="GJU51" s="511"/>
      <c r="GJV51" s="511"/>
      <c r="GJW51" s="511"/>
      <c r="GJX51" s="511"/>
      <c r="GJY51" s="511"/>
      <c r="GJZ51" s="511"/>
      <c r="GKA51" s="511"/>
      <c r="GKB51" s="511"/>
      <c r="GKC51" s="511"/>
      <c r="GKD51" s="511"/>
      <c r="GKE51" s="511"/>
      <c r="GKF51" s="511"/>
      <c r="GKG51" s="511"/>
      <c r="GKH51" s="511"/>
      <c r="GKI51" s="511"/>
      <c r="GKJ51" s="511"/>
      <c r="GKK51" s="511"/>
      <c r="GKL51" s="511"/>
      <c r="GKM51" s="511"/>
      <c r="GKN51" s="511"/>
      <c r="GKO51" s="511"/>
      <c r="GKP51" s="511"/>
      <c r="GKQ51" s="511"/>
      <c r="GKR51" s="511"/>
      <c r="GKS51" s="511"/>
      <c r="GKT51" s="511"/>
      <c r="GKU51" s="511"/>
      <c r="GKV51" s="511"/>
      <c r="GKW51" s="511"/>
      <c r="GKX51" s="511"/>
      <c r="GKY51" s="511"/>
      <c r="GKZ51" s="511"/>
      <c r="GLA51" s="511"/>
      <c r="GLB51" s="511"/>
      <c r="GLC51" s="511"/>
      <c r="GLD51" s="511"/>
      <c r="GLE51" s="511"/>
      <c r="GLF51" s="511"/>
      <c r="GLG51" s="511"/>
      <c r="GLH51" s="511"/>
      <c r="GLI51" s="511"/>
      <c r="GLJ51" s="511"/>
      <c r="GLK51" s="511"/>
      <c r="GLL51" s="511"/>
      <c r="GLM51" s="511"/>
      <c r="GLN51" s="511"/>
      <c r="GLO51" s="511"/>
      <c r="GLP51" s="511"/>
      <c r="GLQ51" s="511"/>
      <c r="GLR51" s="511"/>
      <c r="GLS51" s="511"/>
      <c r="GLT51" s="511"/>
      <c r="GLU51" s="511"/>
      <c r="GLV51" s="511"/>
      <c r="GLW51" s="511"/>
      <c r="GLX51" s="511"/>
      <c r="GLY51" s="511"/>
      <c r="GLZ51" s="511"/>
      <c r="GMA51" s="511"/>
      <c r="GMB51" s="511"/>
      <c r="GMC51" s="511"/>
      <c r="GMD51" s="511"/>
      <c r="GME51" s="511"/>
      <c r="GMF51" s="511"/>
      <c r="GMG51" s="511"/>
      <c r="GMH51" s="511"/>
      <c r="GMI51" s="511"/>
      <c r="GMJ51" s="511"/>
      <c r="GMK51" s="511"/>
      <c r="GML51" s="511"/>
      <c r="GMM51" s="511"/>
      <c r="GMN51" s="511"/>
      <c r="GMO51" s="511"/>
      <c r="GMP51" s="511"/>
      <c r="GMQ51" s="511"/>
      <c r="GMR51" s="511"/>
      <c r="GMS51" s="511"/>
      <c r="GMT51" s="511"/>
      <c r="GMU51" s="511"/>
      <c r="GMV51" s="511"/>
      <c r="GMW51" s="511"/>
      <c r="GMX51" s="511"/>
      <c r="GMY51" s="511"/>
      <c r="GMZ51" s="511"/>
      <c r="GNA51" s="511"/>
      <c r="GNB51" s="511"/>
      <c r="GNC51" s="511"/>
      <c r="GND51" s="511"/>
      <c r="GNE51" s="511"/>
      <c r="GNF51" s="511"/>
      <c r="GNG51" s="511"/>
      <c r="GNH51" s="511"/>
      <c r="GNI51" s="511"/>
      <c r="GNJ51" s="511"/>
      <c r="GNK51" s="511"/>
      <c r="GNL51" s="511"/>
      <c r="GNM51" s="511"/>
      <c r="GNN51" s="511"/>
      <c r="GNO51" s="511"/>
      <c r="GNP51" s="511"/>
      <c r="GNQ51" s="511"/>
      <c r="GNR51" s="511"/>
      <c r="GNS51" s="511"/>
      <c r="GNT51" s="511"/>
      <c r="GNU51" s="511"/>
      <c r="GNV51" s="511"/>
      <c r="GNW51" s="511"/>
      <c r="GNX51" s="511"/>
      <c r="GNY51" s="511"/>
      <c r="GNZ51" s="511"/>
      <c r="GOA51" s="511"/>
      <c r="GOB51" s="511"/>
      <c r="GOC51" s="511"/>
      <c r="GOD51" s="511"/>
      <c r="GOE51" s="511"/>
      <c r="GOF51" s="511"/>
      <c r="GOG51" s="511"/>
      <c r="GOH51" s="511"/>
      <c r="GOI51" s="511"/>
      <c r="GOJ51" s="511"/>
      <c r="GOK51" s="511"/>
      <c r="GOL51" s="511"/>
      <c r="GOM51" s="511"/>
      <c r="GON51" s="511"/>
      <c r="GOO51" s="511"/>
      <c r="GOP51" s="511"/>
      <c r="GOQ51" s="511"/>
      <c r="GOR51" s="511"/>
      <c r="GOS51" s="511"/>
      <c r="GOT51" s="511"/>
      <c r="GOU51" s="511"/>
      <c r="GOV51" s="511"/>
      <c r="GOW51" s="511"/>
      <c r="GOX51" s="511"/>
      <c r="GOY51" s="511"/>
      <c r="GOZ51" s="511"/>
      <c r="GPA51" s="511"/>
      <c r="GPB51" s="511"/>
      <c r="GPC51" s="511"/>
      <c r="GPD51" s="511"/>
      <c r="GPE51" s="511"/>
      <c r="GPF51" s="511"/>
      <c r="GPG51" s="511"/>
      <c r="GPH51" s="511"/>
      <c r="GPI51" s="511"/>
      <c r="GPJ51" s="511"/>
      <c r="GPK51" s="511"/>
      <c r="GPL51" s="511"/>
      <c r="GPM51" s="511"/>
      <c r="GPN51" s="511"/>
      <c r="GPO51" s="511"/>
      <c r="GPP51" s="511"/>
      <c r="GPQ51" s="511"/>
      <c r="GPR51" s="511"/>
      <c r="GPS51" s="511"/>
      <c r="GPT51" s="511"/>
      <c r="GPU51" s="511"/>
      <c r="GPV51" s="511"/>
      <c r="GPW51" s="511"/>
      <c r="GPX51" s="511"/>
      <c r="GPY51" s="511"/>
      <c r="GPZ51" s="511"/>
      <c r="GQA51" s="511"/>
      <c r="GQB51" s="511"/>
      <c r="GQC51" s="511"/>
      <c r="GQD51" s="511"/>
      <c r="GQE51" s="511"/>
      <c r="GQF51" s="511"/>
      <c r="GQG51" s="511"/>
      <c r="GQH51" s="511"/>
      <c r="GQI51" s="511"/>
      <c r="GQJ51" s="511"/>
      <c r="GQK51" s="511"/>
      <c r="GQL51" s="511"/>
      <c r="GQM51" s="511"/>
      <c r="GQN51" s="511"/>
      <c r="GQO51" s="511"/>
      <c r="GQP51" s="511"/>
      <c r="GQQ51" s="511"/>
      <c r="GQR51" s="511"/>
      <c r="GQS51" s="511"/>
      <c r="GQT51" s="511"/>
      <c r="GQU51" s="511"/>
      <c r="GQV51" s="511"/>
      <c r="GQW51" s="511"/>
      <c r="GQX51" s="511"/>
      <c r="GQY51" s="511"/>
      <c r="GQZ51" s="511"/>
      <c r="GRA51" s="511"/>
      <c r="GRB51" s="511"/>
      <c r="GRC51" s="511"/>
      <c r="GRD51" s="511"/>
      <c r="GRE51" s="511"/>
      <c r="GRF51" s="511"/>
      <c r="GRG51" s="511"/>
      <c r="GRH51" s="511"/>
      <c r="GRI51" s="511"/>
      <c r="GRJ51" s="511"/>
      <c r="GRK51" s="511"/>
      <c r="GRL51" s="511"/>
      <c r="GRM51" s="511"/>
      <c r="GRN51" s="511"/>
      <c r="GRO51" s="511"/>
      <c r="GRP51" s="511"/>
      <c r="GRQ51" s="511"/>
      <c r="GRR51" s="511"/>
      <c r="GRS51" s="511"/>
      <c r="GRT51" s="511"/>
      <c r="GRU51" s="511"/>
      <c r="GRV51" s="511"/>
      <c r="GRW51" s="511"/>
      <c r="GRX51" s="511"/>
      <c r="GRY51" s="511"/>
      <c r="GRZ51" s="511"/>
      <c r="GSA51" s="511"/>
      <c r="GSB51" s="511"/>
      <c r="GSC51" s="511"/>
      <c r="GSD51" s="511"/>
      <c r="GSE51" s="511"/>
      <c r="GSF51" s="511"/>
      <c r="GSG51" s="511"/>
      <c r="GSH51" s="511"/>
      <c r="GSI51" s="511"/>
      <c r="GSJ51" s="511"/>
      <c r="GSK51" s="511"/>
      <c r="GSL51" s="511"/>
      <c r="GSM51" s="511"/>
      <c r="GSN51" s="511"/>
      <c r="GSO51" s="511"/>
      <c r="GSP51" s="511"/>
      <c r="GSQ51" s="511"/>
      <c r="GSR51" s="511"/>
      <c r="GSS51" s="511"/>
      <c r="GST51" s="511"/>
      <c r="GSU51" s="511"/>
      <c r="GSV51" s="511"/>
      <c r="GSW51" s="511"/>
      <c r="GSX51" s="511"/>
      <c r="GSY51" s="511"/>
      <c r="GSZ51" s="511"/>
      <c r="GTA51" s="511"/>
      <c r="GTB51" s="511"/>
      <c r="GTC51" s="511"/>
      <c r="GTD51" s="511"/>
      <c r="GTE51" s="511"/>
      <c r="GTF51" s="511"/>
      <c r="GTG51" s="511"/>
      <c r="GTH51" s="511"/>
      <c r="GTI51" s="511"/>
      <c r="GTJ51" s="511"/>
      <c r="GTK51" s="511"/>
      <c r="GTL51" s="511"/>
      <c r="GTM51" s="511"/>
      <c r="GTN51" s="511"/>
      <c r="GTO51" s="511"/>
      <c r="GTP51" s="511"/>
      <c r="GTQ51" s="511"/>
      <c r="GTR51" s="511"/>
      <c r="GTS51" s="511"/>
      <c r="GTT51" s="511"/>
      <c r="GTU51" s="511"/>
      <c r="GTV51" s="511"/>
      <c r="GTW51" s="511"/>
      <c r="GTX51" s="511"/>
      <c r="GTY51" s="511"/>
      <c r="GTZ51" s="511"/>
      <c r="GUA51" s="511"/>
      <c r="GUB51" s="511"/>
      <c r="GUC51" s="511"/>
      <c r="GUD51" s="511"/>
      <c r="GUE51" s="511"/>
      <c r="GUF51" s="511"/>
      <c r="GUG51" s="511"/>
      <c r="GUH51" s="511"/>
      <c r="GUI51" s="511"/>
      <c r="GUJ51" s="511"/>
      <c r="GUK51" s="511"/>
      <c r="GUL51" s="511"/>
      <c r="GUM51" s="511"/>
      <c r="GUN51" s="511"/>
      <c r="GUO51" s="511"/>
      <c r="GUP51" s="511"/>
      <c r="GUQ51" s="511"/>
      <c r="GUR51" s="511"/>
      <c r="GUS51" s="511"/>
      <c r="GUT51" s="511"/>
      <c r="GUU51" s="511"/>
      <c r="GUV51" s="511"/>
      <c r="GUW51" s="511"/>
      <c r="GUX51" s="511"/>
      <c r="GUY51" s="511"/>
      <c r="GUZ51" s="511"/>
      <c r="GVA51" s="511"/>
      <c r="GVB51" s="511"/>
      <c r="GVC51" s="511"/>
      <c r="GVD51" s="511"/>
      <c r="GVE51" s="511"/>
      <c r="GVF51" s="511"/>
      <c r="GVG51" s="511"/>
      <c r="GVH51" s="511"/>
      <c r="GVI51" s="511"/>
      <c r="GVJ51" s="511"/>
      <c r="GVK51" s="511"/>
      <c r="GVL51" s="511"/>
      <c r="GVM51" s="511"/>
      <c r="GVN51" s="511"/>
      <c r="GVO51" s="511"/>
      <c r="GVP51" s="511"/>
      <c r="GVQ51" s="511"/>
      <c r="GVR51" s="511"/>
      <c r="GVS51" s="511"/>
      <c r="GVT51" s="511"/>
      <c r="GVU51" s="511"/>
      <c r="GVV51" s="511"/>
      <c r="GVW51" s="511"/>
      <c r="GVX51" s="511"/>
      <c r="GVY51" s="511"/>
      <c r="GVZ51" s="511"/>
      <c r="GWA51" s="511"/>
      <c r="GWB51" s="511"/>
      <c r="GWC51" s="511"/>
      <c r="GWD51" s="511"/>
      <c r="GWE51" s="511"/>
      <c r="GWF51" s="511"/>
      <c r="GWG51" s="511"/>
      <c r="GWH51" s="511"/>
      <c r="GWI51" s="511"/>
      <c r="GWJ51" s="511"/>
      <c r="GWK51" s="511"/>
      <c r="GWL51" s="511"/>
      <c r="GWM51" s="511"/>
      <c r="GWN51" s="511"/>
      <c r="GWO51" s="511"/>
      <c r="GWP51" s="511"/>
      <c r="GWQ51" s="511"/>
      <c r="GWR51" s="511"/>
      <c r="GWS51" s="511"/>
      <c r="GWT51" s="511"/>
      <c r="GWU51" s="511"/>
      <c r="GWV51" s="511"/>
      <c r="GWW51" s="511"/>
      <c r="GWX51" s="511"/>
      <c r="GWY51" s="511"/>
      <c r="GWZ51" s="511"/>
      <c r="GXA51" s="511"/>
      <c r="GXB51" s="511"/>
      <c r="GXC51" s="511"/>
      <c r="GXD51" s="511"/>
      <c r="GXE51" s="511"/>
      <c r="GXF51" s="511"/>
      <c r="GXG51" s="511"/>
      <c r="GXH51" s="511"/>
      <c r="GXI51" s="511"/>
      <c r="GXJ51" s="511"/>
      <c r="GXK51" s="511"/>
      <c r="GXL51" s="511"/>
      <c r="GXM51" s="511"/>
      <c r="GXN51" s="511"/>
      <c r="GXO51" s="511"/>
      <c r="GXP51" s="511"/>
      <c r="GXQ51" s="511"/>
      <c r="GXR51" s="511"/>
      <c r="GXS51" s="511"/>
      <c r="GXT51" s="511"/>
      <c r="GXU51" s="511"/>
      <c r="GXV51" s="511"/>
      <c r="GXW51" s="511"/>
      <c r="GXX51" s="511"/>
      <c r="GXY51" s="511"/>
      <c r="GXZ51" s="511"/>
      <c r="GYA51" s="511"/>
      <c r="GYB51" s="511"/>
      <c r="GYC51" s="511"/>
      <c r="GYD51" s="511"/>
      <c r="GYE51" s="511"/>
      <c r="GYF51" s="511"/>
      <c r="GYG51" s="511"/>
      <c r="GYH51" s="511"/>
      <c r="GYI51" s="511"/>
      <c r="GYJ51" s="511"/>
      <c r="GYK51" s="511"/>
      <c r="GYL51" s="511"/>
      <c r="GYM51" s="511"/>
      <c r="GYN51" s="511"/>
      <c r="GYO51" s="511"/>
      <c r="GYP51" s="511"/>
      <c r="GYQ51" s="511"/>
      <c r="GYR51" s="511"/>
      <c r="GYS51" s="511"/>
      <c r="GYT51" s="511"/>
      <c r="GYU51" s="511"/>
      <c r="GYV51" s="511"/>
      <c r="GYW51" s="511"/>
      <c r="GYX51" s="511"/>
      <c r="GYY51" s="511"/>
      <c r="GYZ51" s="511"/>
      <c r="GZA51" s="511"/>
      <c r="GZB51" s="511"/>
      <c r="GZC51" s="511"/>
      <c r="GZD51" s="511"/>
      <c r="GZE51" s="511"/>
      <c r="GZF51" s="511"/>
      <c r="GZG51" s="511"/>
      <c r="GZH51" s="511"/>
      <c r="GZI51" s="511"/>
      <c r="GZJ51" s="511"/>
      <c r="GZK51" s="511"/>
      <c r="GZL51" s="511"/>
      <c r="GZM51" s="511"/>
      <c r="GZN51" s="511"/>
      <c r="GZO51" s="511"/>
      <c r="GZP51" s="511"/>
      <c r="GZQ51" s="511"/>
      <c r="GZR51" s="511"/>
      <c r="GZS51" s="511"/>
      <c r="GZT51" s="511"/>
      <c r="GZU51" s="511"/>
      <c r="GZV51" s="511"/>
      <c r="GZW51" s="511"/>
      <c r="GZX51" s="511"/>
      <c r="GZY51" s="511"/>
      <c r="GZZ51" s="511"/>
      <c r="HAA51" s="511"/>
      <c r="HAB51" s="511"/>
      <c r="HAC51" s="511"/>
      <c r="HAD51" s="511"/>
      <c r="HAE51" s="511"/>
      <c r="HAF51" s="511"/>
      <c r="HAG51" s="511"/>
      <c r="HAH51" s="511"/>
      <c r="HAI51" s="511"/>
      <c r="HAJ51" s="511"/>
      <c r="HAK51" s="511"/>
      <c r="HAL51" s="511"/>
      <c r="HAM51" s="511"/>
      <c r="HAN51" s="511"/>
      <c r="HAO51" s="511"/>
      <c r="HAP51" s="511"/>
      <c r="HAQ51" s="511"/>
      <c r="HAR51" s="511"/>
      <c r="HAS51" s="511"/>
      <c r="HAT51" s="511"/>
      <c r="HAU51" s="511"/>
      <c r="HAV51" s="511"/>
      <c r="HAW51" s="511"/>
      <c r="HAX51" s="511"/>
      <c r="HAY51" s="511"/>
      <c r="HAZ51" s="511"/>
      <c r="HBA51" s="511"/>
      <c r="HBB51" s="511"/>
      <c r="HBC51" s="511"/>
      <c r="HBD51" s="511"/>
      <c r="HBE51" s="511"/>
      <c r="HBF51" s="511"/>
      <c r="HBG51" s="511"/>
      <c r="HBH51" s="511"/>
      <c r="HBI51" s="511"/>
      <c r="HBJ51" s="511"/>
      <c r="HBK51" s="511"/>
      <c r="HBL51" s="511"/>
      <c r="HBM51" s="511"/>
      <c r="HBN51" s="511"/>
      <c r="HBO51" s="511"/>
      <c r="HBP51" s="511"/>
      <c r="HBQ51" s="511"/>
      <c r="HBR51" s="511"/>
      <c r="HBS51" s="511"/>
      <c r="HBT51" s="511"/>
      <c r="HBU51" s="511"/>
      <c r="HBV51" s="511"/>
      <c r="HBW51" s="511"/>
      <c r="HBX51" s="511"/>
      <c r="HBY51" s="511"/>
      <c r="HBZ51" s="511"/>
      <c r="HCA51" s="511"/>
      <c r="HCB51" s="511"/>
      <c r="HCC51" s="511"/>
      <c r="HCD51" s="511"/>
      <c r="HCE51" s="511"/>
      <c r="HCF51" s="511"/>
      <c r="HCG51" s="511"/>
      <c r="HCH51" s="511"/>
      <c r="HCI51" s="511"/>
      <c r="HCJ51" s="511"/>
      <c r="HCK51" s="511"/>
      <c r="HCL51" s="511"/>
      <c r="HCM51" s="511"/>
      <c r="HCN51" s="511"/>
      <c r="HCO51" s="511"/>
      <c r="HCP51" s="511"/>
      <c r="HCQ51" s="511"/>
      <c r="HCR51" s="511"/>
      <c r="HCS51" s="511"/>
      <c r="HCT51" s="511"/>
      <c r="HCU51" s="511"/>
      <c r="HCV51" s="511"/>
      <c r="HCW51" s="511"/>
      <c r="HCX51" s="511"/>
      <c r="HCY51" s="511"/>
      <c r="HCZ51" s="511"/>
      <c r="HDA51" s="511"/>
      <c r="HDB51" s="511"/>
      <c r="HDC51" s="511"/>
      <c r="HDD51" s="511"/>
      <c r="HDE51" s="511"/>
      <c r="HDF51" s="511"/>
      <c r="HDG51" s="511"/>
      <c r="HDH51" s="511"/>
      <c r="HDI51" s="511"/>
      <c r="HDJ51" s="511"/>
      <c r="HDK51" s="511"/>
      <c r="HDL51" s="511"/>
      <c r="HDM51" s="511"/>
      <c r="HDN51" s="511"/>
      <c r="HDO51" s="511"/>
      <c r="HDP51" s="511"/>
      <c r="HDQ51" s="511"/>
      <c r="HDR51" s="511"/>
      <c r="HDS51" s="511"/>
      <c r="HDT51" s="511"/>
      <c r="HDU51" s="511"/>
      <c r="HDV51" s="511"/>
      <c r="HDW51" s="511"/>
      <c r="HDX51" s="511"/>
      <c r="HDY51" s="511"/>
      <c r="HDZ51" s="511"/>
      <c r="HEA51" s="511"/>
      <c r="HEB51" s="511"/>
      <c r="HEC51" s="511"/>
      <c r="HED51" s="511"/>
      <c r="HEE51" s="511"/>
      <c r="HEF51" s="511"/>
      <c r="HEG51" s="511"/>
      <c r="HEH51" s="511"/>
      <c r="HEI51" s="511"/>
      <c r="HEJ51" s="511"/>
      <c r="HEK51" s="511"/>
      <c r="HEL51" s="511"/>
      <c r="HEM51" s="511"/>
      <c r="HEN51" s="511"/>
      <c r="HEO51" s="511"/>
      <c r="HEP51" s="511"/>
      <c r="HEQ51" s="511"/>
      <c r="HER51" s="511"/>
      <c r="HES51" s="511"/>
      <c r="HET51" s="511"/>
      <c r="HEU51" s="511"/>
      <c r="HEV51" s="511"/>
      <c r="HEW51" s="511"/>
      <c r="HEX51" s="511"/>
      <c r="HEY51" s="511"/>
      <c r="HEZ51" s="511"/>
      <c r="HFA51" s="511"/>
      <c r="HFB51" s="511"/>
      <c r="HFC51" s="511"/>
      <c r="HFD51" s="511"/>
      <c r="HFE51" s="511"/>
      <c r="HFF51" s="511"/>
      <c r="HFG51" s="511"/>
      <c r="HFH51" s="511"/>
      <c r="HFI51" s="511"/>
      <c r="HFJ51" s="511"/>
      <c r="HFK51" s="511"/>
      <c r="HFL51" s="511"/>
      <c r="HFM51" s="511"/>
      <c r="HFN51" s="511"/>
      <c r="HFO51" s="511"/>
      <c r="HFP51" s="511"/>
      <c r="HFQ51" s="511"/>
      <c r="HFR51" s="511"/>
      <c r="HFS51" s="511"/>
      <c r="HFT51" s="511"/>
      <c r="HFU51" s="511"/>
      <c r="HFV51" s="511"/>
      <c r="HFW51" s="511"/>
      <c r="HFX51" s="511"/>
      <c r="HFY51" s="511"/>
      <c r="HFZ51" s="511"/>
      <c r="HGA51" s="511"/>
      <c r="HGB51" s="511"/>
      <c r="HGC51" s="511"/>
      <c r="HGD51" s="511"/>
      <c r="HGE51" s="511"/>
      <c r="HGF51" s="511"/>
      <c r="HGG51" s="511"/>
      <c r="HGH51" s="511"/>
      <c r="HGI51" s="511"/>
      <c r="HGJ51" s="511"/>
      <c r="HGK51" s="511"/>
      <c r="HGL51" s="511"/>
      <c r="HGM51" s="511"/>
      <c r="HGN51" s="511"/>
      <c r="HGO51" s="511"/>
      <c r="HGP51" s="511"/>
      <c r="HGQ51" s="511"/>
      <c r="HGR51" s="511"/>
      <c r="HGS51" s="511"/>
      <c r="HGT51" s="511"/>
      <c r="HGU51" s="511"/>
      <c r="HGV51" s="511"/>
      <c r="HGW51" s="511"/>
      <c r="HGX51" s="511"/>
      <c r="HGY51" s="511"/>
      <c r="HGZ51" s="511"/>
      <c r="HHA51" s="511"/>
      <c r="HHB51" s="511"/>
      <c r="HHC51" s="511"/>
      <c r="HHD51" s="511"/>
      <c r="HHE51" s="511"/>
      <c r="HHF51" s="511"/>
      <c r="HHG51" s="511"/>
      <c r="HHH51" s="511"/>
      <c r="HHI51" s="511"/>
      <c r="HHJ51" s="511"/>
      <c r="HHK51" s="511"/>
      <c r="HHL51" s="511"/>
      <c r="HHM51" s="511"/>
      <c r="HHN51" s="511"/>
      <c r="HHO51" s="511"/>
      <c r="HHP51" s="511"/>
      <c r="HHQ51" s="511"/>
      <c r="HHR51" s="511"/>
      <c r="HHS51" s="511"/>
      <c r="HHT51" s="511"/>
      <c r="HHU51" s="511"/>
      <c r="HHV51" s="511"/>
      <c r="HHW51" s="511"/>
      <c r="HHX51" s="511"/>
      <c r="HHY51" s="511"/>
      <c r="HHZ51" s="511"/>
      <c r="HIA51" s="511"/>
      <c r="HIB51" s="511"/>
      <c r="HIC51" s="511"/>
      <c r="HID51" s="511"/>
      <c r="HIE51" s="511"/>
      <c r="HIF51" s="511"/>
      <c r="HIG51" s="511"/>
      <c r="HIH51" s="511"/>
      <c r="HII51" s="511"/>
      <c r="HIJ51" s="511"/>
      <c r="HIK51" s="511"/>
      <c r="HIL51" s="511"/>
      <c r="HIM51" s="511"/>
      <c r="HIN51" s="511"/>
      <c r="HIO51" s="511"/>
      <c r="HIP51" s="511"/>
      <c r="HIQ51" s="511"/>
      <c r="HIR51" s="511"/>
      <c r="HIS51" s="511"/>
      <c r="HIT51" s="511"/>
      <c r="HIU51" s="511"/>
      <c r="HIV51" s="511"/>
      <c r="HIW51" s="511"/>
      <c r="HIX51" s="511"/>
      <c r="HIY51" s="511"/>
      <c r="HIZ51" s="511"/>
      <c r="HJA51" s="511"/>
      <c r="HJB51" s="511"/>
      <c r="HJC51" s="511"/>
      <c r="HJD51" s="511"/>
      <c r="HJE51" s="511"/>
      <c r="HJF51" s="511"/>
      <c r="HJG51" s="511"/>
      <c r="HJH51" s="511"/>
      <c r="HJI51" s="511"/>
      <c r="HJJ51" s="511"/>
      <c r="HJK51" s="511"/>
      <c r="HJL51" s="511"/>
      <c r="HJM51" s="511"/>
      <c r="HJN51" s="511"/>
      <c r="HJO51" s="511"/>
      <c r="HJP51" s="511"/>
      <c r="HJQ51" s="511"/>
      <c r="HJR51" s="511"/>
      <c r="HJS51" s="511"/>
      <c r="HJT51" s="511"/>
      <c r="HJU51" s="511"/>
      <c r="HJV51" s="511"/>
      <c r="HJW51" s="511"/>
      <c r="HJX51" s="511"/>
      <c r="HJY51" s="511"/>
      <c r="HJZ51" s="511"/>
      <c r="HKA51" s="511"/>
      <c r="HKB51" s="511"/>
      <c r="HKC51" s="511"/>
      <c r="HKD51" s="511"/>
      <c r="HKE51" s="511"/>
      <c r="HKF51" s="511"/>
      <c r="HKG51" s="511"/>
      <c r="HKH51" s="511"/>
      <c r="HKI51" s="511"/>
      <c r="HKJ51" s="511"/>
      <c r="HKK51" s="511"/>
      <c r="HKL51" s="511"/>
      <c r="HKM51" s="511"/>
      <c r="HKN51" s="511"/>
      <c r="HKO51" s="511"/>
      <c r="HKP51" s="511"/>
      <c r="HKQ51" s="511"/>
      <c r="HKR51" s="511"/>
      <c r="HKS51" s="511"/>
      <c r="HKT51" s="511"/>
      <c r="HKU51" s="511"/>
      <c r="HKV51" s="511"/>
      <c r="HKW51" s="511"/>
      <c r="HKX51" s="511"/>
      <c r="HKY51" s="511"/>
      <c r="HKZ51" s="511"/>
      <c r="HLA51" s="511"/>
      <c r="HLB51" s="511"/>
      <c r="HLC51" s="511"/>
      <c r="HLD51" s="511"/>
      <c r="HLE51" s="511"/>
      <c r="HLF51" s="511"/>
      <c r="HLG51" s="511"/>
      <c r="HLH51" s="511"/>
      <c r="HLI51" s="511"/>
      <c r="HLJ51" s="511"/>
      <c r="HLK51" s="511"/>
      <c r="HLL51" s="511"/>
      <c r="HLM51" s="511"/>
      <c r="HLN51" s="511"/>
      <c r="HLO51" s="511"/>
      <c r="HLP51" s="511"/>
      <c r="HLQ51" s="511"/>
      <c r="HLR51" s="511"/>
      <c r="HLS51" s="511"/>
      <c r="HLT51" s="511"/>
      <c r="HLU51" s="511"/>
      <c r="HLV51" s="511"/>
      <c r="HLW51" s="511"/>
      <c r="HLX51" s="511"/>
      <c r="HLY51" s="511"/>
      <c r="HLZ51" s="511"/>
      <c r="HMA51" s="511"/>
      <c r="HMB51" s="511"/>
      <c r="HMC51" s="511"/>
      <c r="HMD51" s="511"/>
      <c r="HME51" s="511"/>
      <c r="HMF51" s="511"/>
      <c r="HMG51" s="511"/>
      <c r="HMH51" s="511"/>
      <c r="HMI51" s="511"/>
      <c r="HMJ51" s="511"/>
      <c r="HMK51" s="511"/>
      <c r="HML51" s="511"/>
      <c r="HMM51" s="511"/>
      <c r="HMN51" s="511"/>
      <c r="HMO51" s="511"/>
      <c r="HMP51" s="511"/>
      <c r="HMQ51" s="511"/>
      <c r="HMR51" s="511"/>
      <c r="HMS51" s="511"/>
      <c r="HMT51" s="511"/>
      <c r="HMU51" s="511"/>
      <c r="HMV51" s="511"/>
      <c r="HMW51" s="511"/>
      <c r="HMX51" s="511"/>
      <c r="HMY51" s="511"/>
      <c r="HMZ51" s="511"/>
      <c r="HNA51" s="511"/>
      <c r="HNB51" s="511"/>
      <c r="HNC51" s="511"/>
      <c r="HND51" s="511"/>
      <c r="HNE51" s="511"/>
      <c r="HNF51" s="511"/>
      <c r="HNG51" s="511"/>
      <c r="HNH51" s="511"/>
      <c r="HNI51" s="511"/>
      <c r="HNJ51" s="511"/>
      <c r="HNK51" s="511"/>
      <c r="HNL51" s="511"/>
      <c r="HNM51" s="511"/>
      <c r="HNN51" s="511"/>
      <c r="HNO51" s="511"/>
      <c r="HNP51" s="511"/>
      <c r="HNQ51" s="511"/>
      <c r="HNR51" s="511"/>
      <c r="HNS51" s="511"/>
      <c r="HNT51" s="511"/>
      <c r="HNU51" s="511"/>
      <c r="HNV51" s="511"/>
      <c r="HNW51" s="511"/>
      <c r="HNX51" s="511"/>
      <c r="HNY51" s="511"/>
      <c r="HNZ51" s="511"/>
      <c r="HOA51" s="511"/>
      <c r="HOB51" s="511"/>
      <c r="HOC51" s="511"/>
      <c r="HOD51" s="511"/>
      <c r="HOE51" s="511"/>
      <c r="HOF51" s="511"/>
      <c r="HOG51" s="511"/>
      <c r="HOH51" s="511"/>
      <c r="HOI51" s="511"/>
      <c r="HOJ51" s="511"/>
      <c r="HOK51" s="511"/>
      <c r="HOL51" s="511"/>
      <c r="HOM51" s="511"/>
      <c r="HON51" s="511"/>
      <c r="HOO51" s="511"/>
      <c r="HOP51" s="511"/>
      <c r="HOQ51" s="511"/>
      <c r="HOR51" s="511"/>
      <c r="HOS51" s="511"/>
      <c r="HOT51" s="511"/>
      <c r="HOU51" s="511"/>
      <c r="HOV51" s="511"/>
      <c r="HOW51" s="511"/>
      <c r="HOX51" s="511"/>
      <c r="HOY51" s="511"/>
      <c r="HOZ51" s="511"/>
      <c r="HPA51" s="511"/>
      <c r="HPB51" s="511"/>
      <c r="HPC51" s="511"/>
      <c r="HPD51" s="511"/>
      <c r="HPE51" s="511"/>
      <c r="HPF51" s="511"/>
      <c r="HPG51" s="511"/>
      <c r="HPH51" s="511"/>
      <c r="HPI51" s="511"/>
      <c r="HPJ51" s="511"/>
      <c r="HPK51" s="511"/>
      <c r="HPL51" s="511"/>
      <c r="HPM51" s="511"/>
      <c r="HPN51" s="511"/>
      <c r="HPO51" s="511"/>
      <c r="HPP51" s="511"/>
      <c r="HPQ51" s="511"/>
      <c r="HPR51" s="511"/>
      <c r="HPS51" s="511"/>
      <c r="HPT51" s="511"/>
      <c r="HPU51" s="511"/>
      <c r="HPV51" s="511"/>
      <c r="HPW51" s="511"/>
      <c r="HPX51" s="511"/>
      <c r="HPY51" s="511"/>
      <c r="HPZ51" s="511"/>
      <c r="HQA51" s="511"/>
      <c r="HQB51" s="511"/>
      <c r="HQC51" s="511"/>
      <c r="HQD51" s="511"/>
      <c r="HQE51" s="511"/>
      <c r="HQF51" s="511"/>
      <c r="HQG51" s="511"/>
      <c r="HQH51" s="511"/>
      <c r="HQI51" s="511"/>
      <c r="HQJ51" s="511"/>
      <c r="HQK51" s="511"/>
      <c r="HQL51" s="511"/>
      <c r="HQM51" s="511"/>
      <c r="HQN51" s="511"/>
      <c r="HQO51" s="511"/>
      <c r="HQP51" s="511"/>
      <c r="HQQ51" s="511"/>
      <c r="HQR51" s="511"/>
      <c r="HQS51" s="511"/>
      <c r="HQT51" s="511"/>
      <c r="HQU51" s="511"/>
      <c r="HQV51" s="511"/>
      <c r="HQW51" s="511"/>
      <c r="HQX51" s="511"/>
      <c r="HQY51" s="511"/>
      <c r="HQZ51" s="511"/>
      <c r="HRA51" s="511"/>
      <c r="HRB51" s="511"/>
      <c r="HRC51" s="511"/>
      <c r="HRD51" s="511"/>
      <c r="HRE51" s="511"/>
      <c r="HRF51" s="511"/>
      <c r="HRG51" s="511"/>
      <c r="HRH51" s="511"/>
      <c r="HRI51" s="511"/>
      <c r="HRJ51" s="511"/>
      <c r="HRK51" s="511"/>
      <c r="HRL51" s="511"/>
      <c r="HRM51" s="511"/>
      <c r="HRN51" s="511"/>
      <c r="HRO51" s="511"/>
      <c r="HRP51" s="511"/>
      <c r="HRQ51" s="511"/>
      <c r="HRR51" s="511"/>
      <c r="HRS51" s="511"/>
      <c r="HRT51" s="511"/>
      <c r="HRU51" s="511"/>
      <c r="HRV51" s="511"/>
      <c r="HRW51" s="511"/>
      <c r="HRX51" s="511"/>
      <c r="HRY51" s="511"/>
      <c r="HRZ51" s="511"/>
      <c r="HSA51" s="511"/>
      <c r="HSB51" s="511"/>
      <c r="HSC51" s="511"/>
      <c r="HSD51" s="511"/>
      <c r="HSE51" s="511"/>
      <c r="HSF51" s="511"/>
      <c r="HSG51" s="511"/>
      <c r="HSH51" s="511"/>
      <c r="HSI51" s="511"/>
      <c r="HSJ51" s="511"/>
      <c r="HSK51" s="511"/>
      <c r="HSL51" s="511"/>
      <c r="HSM51" s="511"/>
      <c r="HSN51" s="511"/>
      <c r="HSO51" s="511"/>
      <c r="HSP51" s="511"/>
      <c r="HSQ51" s="511"/>
      <c r="HSR51" s="511"/>
      <c r="HSS51" s="511"/>
      <c r="HST51" s="511"/>
      <c r="HSU51" s="511"/>
      <c r="HSV51" s="511"/>
      <c r="HSW51" s="511"/>
      <c r="HSX51" s="511"/>
      <c r="HSY51" s="511"/>
      <c r="HSZ51" s="511"/>
      <c r="HTA51" s="511"/>
      <c r="HTB51" s="511"/>
      <c r="HTC51" s="511"/>
      <c r="HTD51" s="511"/>
      <c r="HTE51" s="511"/>
      <c r="HTF51" s="511"/>
      <c r="HTG51" s="511"/>
      <c r="HTH51" s="511"/>
      <c r="HTI51" s="511"/>
      <c r="HTJ51" s="511"/>
      <c r="HTK51" s="511"/>
      <c r="HTL51" s="511"/>
      <c r="HTM51" s="511"/>
      <c r="HTN51" s="511"/>
      <c r="HTO51" s="511"/>
      <c r="HTP51" s="511"/>
      <c r="HTQ51" s="511"/>
      <c r="HTR51" s="511"/>
      <c r="HTS51" s="511"/>
      <c r="HTT51" s="511"/>
      <c r="HTU51" s="511"/>
      <c r="HTV51" s="511"/>
      <c r="HTW51" s="511"/>
      <c r="HTX51" s="511"/>
      <c r="HTY51" s="511"/>
      <c r="HTZ51" s="511"/>
      <c r="HUA51" s="511"/>
      <c r="HUB51" s="511"/>
      <c r="HUC51" s="511"/>
      <c r="HUD51" s="511"/>
      <c r="HUE51" s="511"/>
      <c r="HUF51" s="511"/>
      <c r="HUG51" s="511"/>
      <c r="HUH51" s="511"/>
      <c r="HUI51" s="511"/>
      <c r="HUJ51" s="511"/>
      <c r="HUK51" s="511"/>
      <c r="HUL51" s="511"/>
      <c r="HUM51" s="511"/>
      <c r="HUN51" s="511"/>
      <c r="HUO51" s="511"/>
      <c r="HUP51" s="511"/>
      <c r="HUQ51" s="511"/>
      <c r="HUR51" s="511"/>
      <c r="HUS51" s="511"/>
      <c r="HUT51" s="511"/>
      <c r="HUU51" s="511"/>
      <c r="HUV51" s="511"/>
      <c r="HUW51" s="511"/>
      <c r="HUX51" s="511"/>
      <c r="HUY51" s="511"/>
      <c r="HUZ51" s="511"/>
      <c r="HVA51" s="511"/>
      <c r="HVB51" s="511"/>
      <c r="HVC51" s="511"/>
      <c r="HVD51" s="511"/>
      <c r="HVE51" s="511"/>
      <c r="HVF51" s="511"/>
      <c r="HVG51" s="511"/>
      <c r="HVH51" s="511"/>
      <c r="HVI51" s="511"/>
      <c r="HVJ51" s="511"/>
      <c r="HVK51" s="511"/>
      <c r="HVL51" s="511"/>
      <c r="HVM51" s="511"/>
      <c r="HVN51" s="511"/>
      <c r="HVO51" s="511"/>
      <c r="HVP51" s="511"/>
      <c r="HVQ51" s="511"/>
      <c r="HVR51" s="511"/>
      <c r="HVS51" s="511"/>
      <c r="HVT51" s="511"/>
      <c r="HVU51" s="511"/>
      <c r="HVV51" s="511"/>
      <c r="HVW51" s="511"/>
      <c r="HVX51" s="511"/>
      <c r="HVY51" s="511"/>
      <c r="HVZ51" s="511"/>
      <c r="HWA51" s="511"/>
      <c r="HWB51" s="511"/>
      <c r="HWC51" s="511"/>
      <c r="HWD51" s="511"/>
      <c r="HWE51" s="511"/>
      <c r="HWF51" s="511"/>
      <c r="HWG51" s="511"/>
      <c r="HWH51" s="511"/>
      <c r="HWI51" s="511"/>
      <c r="HWJ51" s="511"/>
      <c r="HWK51" s="511"/>
      <c r="HWL51" s="511"/>
      <c r="HWM51" s="511"/>
      <c r="HWN51" s="511"/>
      <c r="HWO51" s="511"/>
      <c r="HWP51" s="511"/>
      <c r="HWQ51" s="511"/>
      <c r="HWR51" s="511"/>
      <c r="HWS51" s="511"/>
      <c r="HWT51" s="511"/>
      <c r="HWU51" s="511"/>
      <c r="HWV51" s="511"/>
      <c r="HWW51" s="511"/>
      <c r="HWX51" s="511"/>
      <c r="HWY51" s="511"/>
      <c r="HWZ51" s="511"/>
      <c r="HXA51" s="511"/>
      <c r="HXB51" s="511"/>
      <c r="HXC51" s="511"/>
      <c r="HXD51" s="511"/>
      <c r="HXE51" s="511"/>
      <c r="HXF51" s="511"/>
      <c r="HXG51" s="511"/>
      <c r="HXH51" s="511"/>
      <c r="HXI51" s="511"/>
      <c r="HXJ51" s="511"/>
      <c r="HXK51" s="511"/>
      <c r="HXL51" s="511"/>
      <c r="HXM51" s="511"/>
      <c r="HXN51" s="511"/>
      <c r="HXO51" s="511"/>
      <c r="HXP51" s="511"/>
      <c r="HXQ51" s="511"/>
      <c r="HXR51" s="511"/>
      <c r="HXS51" s="511"/>
      <c r="HXT51" s="511"/>
      <c r="HXU51" s="511"/>
      <c r="HXV51" s="511"/>
      <c r="HXW51" s="511"/>
      <c r="HXX51" s="511"/>
      <c r="HXY51" s="511"/>
      <c r="HXZ51" s="511"/>
      <c r="HYA51" s="511"/>
      <c r="HYB51" s="511"/>
      <c r="HYC51" s="511"/>
      <c r="HYD51" s="511"/>
      <c r="HYE51" s="511"/>
      <c r="HYF51" s="511"/>
      <c r="HYG51" s="511"/>
      <c r="HYH51" s="511"/>
      <c r="HYI51" s="511"/>
      <c r="HYJ51" s="511"/>
      <c r="HYK51" s="511"/>
      <c r="HYL51" s="511"/>
      <c r="HYM51" s="511"/>
      <c r="HYN51" s="511"/>
      <c r="HYO51" s="511"/>
      <c r="HYP51" s="511"/>
      <c r="HYQ51" s="511"/>
      <c r="HYR51" s="511"/>
      <c r="HYS51" s="511"/>
      <c r="HYT51" s="511"/>
      <c r="HYU51" s="511"/>
      <c r="HYV51" s="511"/>
      <c r="HYW51" s="511"/>
      <c r="HYX51" s="511"/>
      <c r="HYY51" s="511"/>
      <c r="HYZ51" s="511"/>
      <c r="HZA51" s="511"/>
      <c r="HZB51" s="511"/>
      <c r="HZC51" s="511"/>
      <c r="HZD51" s="511"/>
      <c r="HZE51" s="511"/>
      <c r="HZF51" s="511"/>
      <c r="HZG51" s="511"/>
      <c r="HZH51" s="511"/>
      <c r="HZI51" s="511"/>
      <c r="HZJ51" s="511"/>
      <c r="HZK51" s="511"/>
      <c r="HZL51" s="511"/>
      <c r="HZM51" s="511"/>
      <c r="HZN51" s="511"/>
      <c r="HZO51" s="511"/>
      <c r="HZP51" s="511"/>
      <c r="HZQ51" s="511"/>
      <c r="HZR51" s="511"/>
      <c r="HZS51" s="511"/>
      <c r="HZT51" s="511"/>
      <c r="HZU51" s="511"/>
      <c r="HZV51" s="511"/>
      <c r="HZW51" s="511"/>
      <c r="HZX51" s="511"/>
      <c r="HZY51" s="511"/>
      <c r="HZZ51" s="511"/>
      <c r="IAA51" s="511"/>
      <c r="IAB51" s="511"/>
      <c r="IAC51" s="511"/>
      <c r="IAD51" s="511"/>
      <c r="IAE51" s="511"/>
      <c r="IAF51" s="511"/>
      <c r="IAG51" s="511"/>
      <c r="IAH51" s="511"/>
      <c r="IAI51" s="511"/>
      <c r="IAJ51" s="511"/>
      <c r="IAK51" s="511"/>
      <c r="IAL51" s="511"/>
      <c r="IAM51" s="511"/>
      <c r="IAN51" s="511"/>
      <c r="IAO51" s="511"/>
      <c r="IAP51" s="511"/>
      <c r="IAQ51" s="511"/>
      <c r="IAR51" s="511"/>
      <c r="IAS51" s="511"/>
      <c r="IAT51" s="511"/>
      <c r="IAU51" s="511"/>
      <c r="IAV51" s="511"/>
      <c r="IAW51" s="511"/>
      <c r="IAX51" s="511"/>
      <c r="IAY51" s="511"/>
      <c r="IAZ51" s="511"/>
      <c r="IBA51" s="511"/>
      <c r="IBB51" s="511"/>
      <c r="IBC51" s="511"/>
      <c r="IBD51" s="511"/>
      <c r="IBE51" s="511"/>
      <c r="IBF51" s="511"/>
      <c r="IBG51" s="511"/>
      <c r="IBH51" s="511"/>
      <c r="IBI51" s="511"/>
      <c r="IBJ51" s="511"/>
      <c r="IBK51" s="511"/>
      <c r="IBL51" s="511"/>
      <c r="IBM51" s="511"/>
      <c r="IBN51" s="511"/>
      <c r="IBO51" s="511"/>
      <c r="IBP51" s="511"/>
      <c r="IBQ51" s="511"/>
      <c r="IBR51" s="511"/>
      <c r="IBS51" s="511"/>
      <c r="IBT51" s="511"/>
      <c r="IBU51" s="511"/>
      <c r="IBV51" s="511"/>
      <c r="IBW51" s="511"/>
      <c r="IBX51" s="511"/>
      <c r="IBY51" s="511"/>
      <c r="IBZ51" s="511"/>
      <c r="ICA51" s="511"/>
      <c r="ICB51" s="511"/>
      <c r="ICC51" s="511"/>
      <c r="ICD51" s="511"/>
      <c r="ICE51" s="511"/>
      <c r="ICF51" s="511"/>
      <c r="ICG51" s="511"/>
      <c r="ICH51" s="511"/>
      <c r="ICI51" s="511"/>
      <c r="ICJ51" s="511"/>
      <c r="ICK51" s="511"/>
      <c r="ICL51" s="511"/>
      <c r="ICM51" s="511"/>
      <c r="ICN51" s="511"/>
      <c r="ICO51" s="511"/>
      <c r="ICP51" s="511"/>
      <c r="ICQ51" s="511"/>
      <c r="ICR51" s="511"/>
      <c r="ICS51" s="511"/>
      <c r="ICT51" s="511"/>
      <c r="ICU51" s="511"/>
      <c r="ICV51" s="511"/>
      <c r="ICW51" s="511"/>
      <c r="ICX51" s="511"/>
      <c r="ICY51" s="511"/>
      <c r="ICZ51" s="511"/>
      <c r="IDA51" s="511"/>
      <c r="IDB51" s="511"/>
      <c r="IDC51" s="511"/>
      <c r="IDD51" s="511"/>
      <c r="IDE51" s="511"/>
      <c r="IDF51" s="511"/>
      <c r="IDG51" s="511"/>
      <c r="IDH51" s="511"/>
      <c r="IDI51" s="511"/>
      <c r="IDJ51" s="511"/>
      <c r="IDK51" s="511"/>
      <c r="IDL51" s="511"/>
      <c r="IDM51" s="511"/>
      <c r="IDN51" s="511"/>
      <c r="IDO51" s="511"/>
      <c r="IDP51" s="511"/>
      <c r="IDQ51" s="511"/>
      <c r="IDR51" s="511"/>
      <c r="IDS51" s="511"/>
      <c r="IDT51" s="511"/>
      <c r="IDU51" s="511"/>
      <c r="IDV51" s="511"/>
      <c r="IDW51" s="511"/>
      <c r="IDX51" s="511"/>
      <c r="IDY51" s="511"/>
      <c r="IDZ51" s="511"/>
      <c r="IEA51" s="511"/>
      <c r="IEB51" s="511"/>
      <c r="IEC51" s="511"/>
      <c r="IED51" s="511"/>
      <c r="IEE51" s="511"/>
      <c r="IEF51" s="511"/>
      <c r="IEG51" s="511"/>
      <c r="IEH51" s="511"/>
      <c r="IEI51" s="511"/>
      <c r="IEJ51" s="511"/>
      <c r="IEK51" s="511"/>
      <c r="IEL51" s="511"/>
      <c r="IEM51" s="511"/>
      <c r="IEN51" s="511"/>
      <c r="IEO51" s="511"/>
      <c r="IEP51" s="511"/>
      <c r="IEQ51" s="511"/>
      <c r="IER51" s="511"/>
      <c r="IES51" s="511"/>
      <c r="IET51" s="511"/>
      <c r="IEU51" s="511"/>
      <c r="IEV51" s="511"/>
      <c r="IEW51" s="511"/>
      <c r="IEX51" s="511"/>
      <c r="IEY51" s="511"/>
      <c r="IEZ51" s="511"/>
      <c r="IFA51" s="511"/>
      <c r="IFB51" s="511"/>
      <c r="IFC51" s="511"/>
      <c r="IFD51" s="511"/>
      <c r="IFE51" s="511"/>
      <c r="IFF51" s="511"/>
      <c r="IFG51" s="511"/>
      <c r="IFH51" s="511"/>
      <c r="IFI51" s="511"/>
      <c r="IFJ51" s="511"/>
      <c r="IFK51" s="511"/>
      <c r="IFL51" s="511"/>
      <c r="IFM51" s="511"/>
      <c r="IFN51" s="511"/>
      <c r="IFO51" s="511"/>
      <c r="IFP51" s="511"/>
      <c r="IFQ51" s="511"/>
      <c r="IFR51" s="511"/>
      <c r="IFS51" s="511"/>
      <c r="IFT51" s="511"/>
      <c r="IFU51" s="511"/>
      <c r="IFV51" s="511"/>
      <c r="IFW51" s="511"/>
      <c r="IFX51" s="511"/>
      <c r="IFY51" s="511"/>
      <c r="IFZ51" s="511"/>
      <c r="IGA51" s="511"/>
      <c r="IGB51" s="511"/>
      <c r="IGC51" s="511"/>
      <c r="IGD51" s="511"/>
      <c r="IGE51" s="511"/>
      <c r="IGF51" s="511"/>
      <c r="IGG51" s="511"/>
      <c r="IGH51" s="511"/>
      <c r="IGI51" s="511"/>
      <c r="IGJ51" s="511"/>
      <c r="IGK51" s="511"/>
      <c r="IGL51" s="511"/>
      <c r="IGM51" s="511"/>
      <c r="IGN51" s="511"/>
      <c r="IGO51" s="511"/>
      <c r="IGP51" s="511"/>
      <c r="IGQ51" s="511"/>
      <c r="IGR51" s="511"/>
      <c r="IGS51" s="511"/>
      <c r="IGT51" s="511"/>
      <c r="IGU51" s="511"/>
      <c r="IGV51" s="511"/>
      <c r="IGW51" s="511"/>
      <c r="IGX51" s="511"/>
      <c r="IGY51" s="511"/>
      <c r="IGZ51" s="511"/>
      <c r="IHA51" s="511"/>
      <c r="IHB51" s="511"/>
      <c r="IHC51" s="511"/>
      <c r="IHD51" s="511"/>
      <c r="IHE51" s="511"/>
      <c r="IHF51" s="511"/>
      <c r="IHG51" s="511"/>
      <c r="IHH51" s="511"/>
      <c r="IHI51" s="511"/>
      <c r="IHJ51" s="511"/>
      <c r="IHK51" s="511"/>
      <c r="IHL51" s="511"/>
      <c r="IHM51" s="511"/>
      <c r="IHN51" s="511"/>
      <c r="IHO51" s="511"/>
      <c r="IHP51" s="511"/>
      <c r="IHQ51" s="511"/>
      <c r="IHR51" s="511"/>
      <c r="IHS51" s="511"/>
      <c r="IHT51" s="511"/>
      <c r="IHU51" s="511"/>
      <c r="IHV51" s="511"/>
      <c r="IHW51" s="511"/>
      <c r="IHX51" s="511"/>
      <c r="IHY51" s="511"/>
      <c r="IHZ51" s="511"/>
      <c r="IIA51" s="511"/>
      <c r="IIB51" s="511"/>
      <c r="IIC51" s="511"/>
      <c r="IID51" s="511"/>
      <c r="IIE51" s="511"/>
      <c r="IIF51" s="511"/>
      <c r="IIG51" s="511"/>
      <c r="IIH51" s="511"/>
      <c r="III51" s="511"/>
      <c r="IIJ51" s="511"/>
      <c r="IIK51" s="511"/>
      <c r="IIL51" s="511"/>
      <c r="IIM51" s="511"/>
      <c r="IIN51" s="511"/>
      <c r="IIO51" s="511"/>
      <c r="IIP51" s="511"/>
      <c r="IIQ51" s="511"/>
      <c r="IIR51" s="511"/>
      <c r="IIS51" s="511"/>
      <c r="IIT51" s="511"/>
      <c r="IIU51" s="511"/>
      <c r="IIV51" s="511"/>
      <c r="IIW51" s="511"/>
      <c r="IIX51" s="511"/>
      <c r="IIY51" s="511"/>
      <c r="IIZ51" s="511"/>
      <c r="IJA51" s="511"/>
      <c r="IJB51" s="511"/>
      <c r="IJC51" s="511"/>
      <c r="IJD51" s="511"/>
      <c r="IJE51" s="511"/>
      <c r="IJF51" s="511"/>
      <c r="IJG51" s="511"/>
      <c r="IJH51" s="511"/>
      <c r="IJI51" s="511"/>
      <c r="IJJ51" s="511"/>
      <c r="IJK51" s="511"/>
      <c r="IJL51" s="511"/>
      <c r="IJM51" s="511"/>
      <c r="IJN51" s="511"/>
      <c r="IJO51" s="511"/>
      <c r="IJP51" s="511"/>
      <c r="IJQ51" s="511"/>
      <c r="IJR51" s="511"/>
      <c r="IJS51" s="511"/>
      <c r="IJT51" s="511"/>
      <c r="IJU51" s="511"/>
      <c r="IJV51" s="511"/>
      <c r="IJW51" s="511"/>
      <c r="IJX51" s="511"/>
      <c r="IJY51" s="511"/>
      <c r="IJZ51" s="511"/>
      <c r="IKA51" s="511"/>
      <c r="IKB51" s="511"/>
      <c r="IKC51" s="511"/>
      <c r="IKD51" s="511"/>
      <c r="IKE51" s="511"/>
      <c r="IKF51" s="511"/>
      <c r="IKG51" s="511"/>
      <c r="IKH51" s="511"/>
      <c r="IKI51" s="511"/>
      <c r="IKJ51" s="511"/>
      <c r="IKK51" s="511"/>
      <c r="IKL51" s="511"/>
      <c r="IKM51" s="511"/>
      <c r="IKN51" s="511"/>
      <c r="IKO51" s="511"/>
      <c r="IKP51" s="511"/>
      <c r="IKQ51" s="511"/>
      <c r="IKR51" s="511"/>
      <c r="IKS51" s="511"/>
      <c r="IKT51" s="511"/>
      <c r="IKU51" s="511"/>
      <c r="IKV51" s="511"/>
      <c r="IKW51" s="511"/>
      <c r="IKX51" s="511"/>
      <c r="IKY51" s="511"/>
      <c r="IKZ51" s="511"/>
      <c r="ILA51" s="511"/>
      <c r="ILB51" s="511"/>
      <c r="ILC51" s="511"/>
      <c r="ILD51" s="511"/>
      <c r="ILE51" s="511"/>
      <c r="ILF51" s="511"/>
      <c r="ILG51" s="511"/>
      <c r="ILH51" s="511"/>
      <c r="ILI51" s="511"/>
      <c r="ILJ51" s="511"/>
      <c r="ILK51" s="511"/>
      <c r="ILL51" s="511"/>
      <c r="ILM51" s="511"/>
      <c r="ILN51" s="511"/>
      <c r="ILO51" s="511"/>
      <c r="ILP51" s="511"/>
      <c r="ILQ51" s="511"/>
      <c r="ILR51" s="511"/>
      <c r="ILS51" s="511"/>
      <c r="ILT51" s="511"/>
      <c r="ILU51" s="511"/>
      <c r="ILV51" s="511"/>
      <c r="ILW51" s="511"/>
      <c r="ILX51" s="511"/>
      <c r="ILY51" s="511"/>
      <c r="ILZ51" s="511"/>
      <c r="IMA51" s="511"/>
      <c r="IMB51" s="511"/>
      <c r="IMC51" s="511"/>
      <c r="IMD51" s="511"/>
      <c r="IME51" s="511"/>
      <c r="IMF51" s="511"/>
      <c r="IMG51" s="511"/>
      <c r="IMH51" s="511"/>
      <c r="IMI51" s="511"/>
      <c r="IMJ51" s="511"/>
      <c r="IMK51" s="511"/>
      <c r="IML51" s="511"/>
      <c r="IMM51" s="511"/>
      <c r="IMN51" s="511"/>
      <c r="IMO51" s="511"/>
      <c r="IMP51" s="511"/>
      <c r="IMQ51" s="511"/>
      <c r="IMR51" s="511"/>
      <c r="IMS51" s="511"/>
      <c r="IMT51" s="511"/>
      <c r="IMU51" s="511"/>
      <c r="IMV51" s="511"/>
      <c r="IMW51" s="511"/>
      <c r="IMX51" s="511"/>
      <c r="IMY51" s="511"/>
      <c r="IMZ51" s="511"/>
      <c r="INA51" s="511"/>
      <c r="INB51" s="511"/>
      <c r="INC51" s="511"/>
      <c r="IND51" s="511"/>
      <c r="INE51" s="511"/>
      <c r="INF51" s="511"/>
      <c r="ING51" s="511"/>
      <c r="INH51" s="511"/>
      <c r="INI51" s="511"/>
      <c r="INJ51" s="511"/>
      <c r="INK51" s="511"/>
      <c r="INL51" s="511"/>
      <c r="INM51" s="511"/>
      <c r="INN51" s="511"/>
      <c r="INO51" s="511"/>
      <c r="INP51" s="511"/>
      <c r="INQ51" s="511"/>
      <c r="INR51" s="511"/>
      <c r="INS51" s="511"/>
      <c r="INT51" s="511"/>
      <c r="INU51" s="511"/>
      <c r="INV51" s="511"/>
      <c r="INW51" s="511"/>
      <c r="INX51" s="511"/>
      <c r="INY51" s="511"/>
      <c r="INZ51" s="511"/>
      <c r="IOA51" s="511"/>
      <c r="IOB51" s="511"/>
      <c r="IOC51" s="511"/>
      <c r="IOD51" s="511"/>
      <c r="IOE51" s="511"/>
      <c r="IOF51" s="511"/>
      <c r="IOG51" s="511"/>
      <c r="IOH51" s="511"/>
      <c r="IOI51" s="511"/>
      <c r="IOJ51" s="511"/>
      <c r="IOK51" s="511"/>
      <c r="IOL51" s="511"/>
      <c r="IOM51" s="511"/>
      <c r="ION51" s="511"/>
      <c r="IOO51" s="511"/>
      <c r="IOP51" s="511"/>
      <c r="IOQ51" s="511"/>
      <c r="IOR51" s="511"/>
      <c r="IOS51" s="511"/>
      <c r="IOT51" s="511"/>
      <c r="IOU51" s="511"/>
      <c r="IOV51" s="511"/>
      <c r="IOW51" s="511"/>
      <c r="IOX51" s="511"/>
      <c r="IOY51" s="511"/>
      <c r="IOZ51" s="511"/>
      <c r="IPA51" s="511"/>
      <c r="IPB51" s="511"/>
      <c r="IPC51" s="511"/>
      <c r="IPD51" s="511"/>
      <c r="IPE51" s="511"/>
      <c r="IPF51" s="511"/>
      <c r="IPG51" s="511"/>
      <c r="IPH51" s="511"/>
      <c r="IPI51" s="511"/>
      <c r="IPJ51" s="511"/>
      <c r="IPK51" s="511"/>
      <c r="IPL51" s="511"/>
      <c r="IPM51" s="511"/>
      <c r="IPN51" s="511"/>
      <c r="IPO51" s="511"/>
      <c r="IPP51" s="511"/>
      <c r="IPQ51" s="511"/>
      <c r="IPR51" s="511"/>
      <c r="IPS51" s="511"/>
      <c r="IPT51" s="511"/>
      <c r="IPU51" s="511"/>
      <c r="IPV51" s="511"/>
      <c r="IPW51" s="511"/>
      <c r="IPX51" s="511"/>
      <c r="IPY51" s="511"/>
      <c r="IPZ51" s="511"/>
      <c r="IQA51" s="511"/>
      <c r="IQB51" s="511"/>
      <c r="IQC51" s="511"/>
      <c r="IQD51" s="511"/>
      <c r="IQE51" s="511"/>
      <c r="IQF51" s="511"/>
      <c r="IQG51" s="511"/>
      <c r="IQH51" s="511"/>
      <c r="IQI51" s="511"/>
      <c r="IQJ51" s="511"/>
      <c r="IQK51" s="511"/>
      <c r="IQL51" s="511"/>
      <c r="IQM51" s="511"/>
      <c r="IQN51" s="511"/>
      <c r="IQO51" s="511"/>
      <c r="IQP51" s="511"/>
      <c r="IQQ51" s="511"/>
      <c r="IQR51" s="511"/>
      <c r="IQS51" s="511"/>
      <c r="IQT51" s="511"/>
      <c r="IQU51" s="511"/>
      <c r="IQV51" s="511"/>
      <c r="IQW51" s="511"/>
      <c r="IQX51" s="511"/>
      <c r="IQY51" s="511"/>
      <c r="IQZ51" s="511"/>
      <c r="IRA51" s="511"/>
      <c r="IRB51" s="511"/>
      <c r="IRC51" s="511"/>
      <c r="IRD51" s="511"/>
      <c r="IRE51" s="511"/>
      <c r="IRF51" s="511"/>
      <c r="IRG51" s="511"/>
      <c r="IRH51" s="511"/>
      <c r="IRI51" s="511"/>
      <c r="IRJ51" s="511"/>
      <c r="IRK51" s="511"/>
      <c r="IRL51" s="511"/>
      <c r="IRM51" s="511"/>
      <c r="IRN51" s="511"/>
      <c r="IRO51" s="511"/>
      <c r="IRP51" s="511"/>
      <c r="IRQ51" s="511"/>
      <c r="IRR51" s="511"/>
      <c r="IRS51" s="511"/>
      <c r="IRT51" s="511"/>
      <c r="IRU51" s="511"/>
      <c r="IRV51" s="511"/>
      <c r="IRW51" s="511"/>
      <c r="IRX51" s="511"/>
      <c r="IRY51" s="511"/>
      <c r="IRZ51" s="511"/>
      <c r="ISA51" s="511"/>
      <c r="ISB51" s="511"/>
      <c r="ISC51" s="511"/>
      <c r="ISD51" s="511"/>
      <c r="ISE51" s="511"/>
      <c r="ISF51" s="511"/>
      <c r="ISG51" s="511"/>
      <c r="ISH51" s="511"/>
      <c r="ISI51" s="511"/>
      <c r="ISJ51" s="511"/>
      <c r="ISK51" s="511"/>
      <c r="ISL51" s="511"/>
      <c r="ISM51" s="511"/>
      <c r="ISN51" s="511"/>
      <c r="ISO51" s="511"/>
      <c r="ISP51" s="511"/>
      <c r="ISQ51" s="511"/>
      <c r="ISR51" s="511"/>
      <c r="ISS51" s="511"/>
      <c r="IST51" s="511"/>
      <c r="ISU51" s="511"/>
      <c r="ISV51" s="511"/>
      <c r="ISW51" s="511"/>
      <c r="ISX51" s="511"/>
      <c r="ISY51" s="511"/>
      <c r="ISZ51" s="511"/>
      <c r="ITA51" s="511"/>
      <c r="ITB51" s="511"/>
      <c r="ITC51" s="511"/>
      <c r="ITD51" s="511"/>
      <c r="ITE51" s="511"/>
      <c r="ITF51" s="511"/>
      <c r="ITG51" s="511"/>
      <c r="ITH51" s="511"/>
      <c r="ITI51" s="511"/>
      <c r="ITJ51" s="511"/>
      <c r="ITK51" s="511"/>
      <c r="ITL51" s="511"/>
      <c r="ITM51" s="511"/>
      <c r="ITN51" s="511"/>
      <c r="ITO51" s="511"/>
      <c r="ITP51" s="511"/>
      <c r="ITQ51" s="511"/>
      <c r="ITR51" s="511"/>
      <c r="ITS51" s="511"/>
      <c r="ITT51" s="511"/>
      <c r="ITU51" s="511"/>
      <c r="ITV51" s="511"/>
      <c r="ITW51" s="511"/>
      <c r="ITX51" s="511"/>
      <c r="ITY51" s="511"/>
      <c r="ITZ51" s="511"/>
      <c r="IUA51" s="511"/>
      <c r="IUB51" s="511"/>
      <c r="IUC51" s="511"/>
      <c r="IUD51" s="511"/>
      <c r="IUE51" s="511"/>
      <c r="IUF51" s="511"/>
      <c r="IUG51" s="511"/>
      <c r="IUH51" s="511"/>
      <c r="IUI51" s="511"/>
      <c r="IUJ51" s="511"/>
      <c r="IUK51" s="511"/>
      <c r="IUL51" s="511"/>
      <c r="IUM51" s="511"/>
      <c r="IUN51" s="511"/>
      <c r="IUO51" s="511"/>
      <c r="IUP51" s="511"/>
      <c r="IUQ51" s="511"/>
      <c r="IUR51" s="511"/>
      <c r="IUS51" s="511"/>
      <c r="IUT51" s="511"/>
      <c r="IUU51" s="511"/>
      <c r="IUV51" s="511"/>
      <c r="IUW51" s="511"/>
      <c r="IUX51" s="511"/>
      <c r="IUY51" s="511"/>
      <c r="IUZ51" s="511"/>
      <c r="IVA51" s="511"/>
      <c r="IVB51" s="511"/>
      <c r="IVC51" s="511"/>
      <c r="IVD51" s="511"/>
      <c r="IVE51" s="511"/>
      <c r="IVF51" s="511"/>
      <c r="IVG51" s="511"/>
      <c r="IVH51" s="511"/>
      <c r="IVI51" s="511"/>
      <c r="IVJ51" s="511"/>
      <c r="IVK51" s="511"/>
      <c r="IVL51" s="511"/>
      <c r="IVM51" s="511"/>
      <c r="IVN51" s="511"/>
      <c r="IVO51" s="511"/>
      <c r="IVP51" s="511"/>
      <c r="IVQ51" s="511"/>
      <c r="IVR51" s="511"/>
      <c r="IVS51" s="511"/>
      <c r="IVT51" s="511"/>
      <c r="IVU51" s="511"/>
      <c r="IVV51" s="511"/>
      <c r="IVW51" s="511"/>
      <c r="IVX51" s="511"/>
      <c r="IVY51" s="511"/>
      <c r="IVZ51" s="511"/>
      <c r="IWA51" s="511"/>
      <c r="IWB51" s="511"/>
      <c r="IWC51" s="511"/>
      <c r="IWD51" s="511"/>
      <c r="IWE51" s="511"/>
      <c r="IWF51" s="511"/>
      <c r="IWG51" s="511"/>
      <c r="IWH51" s="511"/>
      <c r="IWI51" s="511"/>
      <c r="IWJ51" s="511"/>
      <c r="IWK51" s="511"/>
      <c r="IWL51" s="511"/>
      <c r="IWM51" s="511"/>
      <c r="IWN51" s="511"/>
      <c r="IWO51" s="511"/>
      <c r="IWP51" s="511"/>
      <c r="IWQ51" s="511"/>
      <c r="IWR51" s="511"/>
      <c r="IWS51" s="511"/>
      <c r="IWT51" s="511"/>
      <c r="IWU51" s="511"/>
      <c r="IWV51" s="511"/>
      <c r="IWW51" s="511"/>
      <c r="IWX51" s="511"/>
      <c r="IWY51" s="511"/>
      <c r="IWZ51" s="511"/>
      <c r="IXA51" s="511"/>
      <c r="IXB51" s="511"/>
      <c r="IXC51" s="511"/>
      <c r="IXD51" s="511"/>
      <c r="IXE51" s="511"/>
      <c r="IXF51" s="511"/>
      <c r="IXG51" s="511"/>
      <c r="IXH51" s="511"/>
      <c r="IXI51" s="511"/>
      <c r="IXJ51" s="511"/>
      <c r="IXK51" s="511"/>
      <c r="IXL51" s="511"/>
      <c r="IXM51" s="511"/>
      <c r="IXN51" s="511"/>
      <c r="IXO51" s="511"/>
      <c r="IXP51" s="511"/>
      <c r="IXQ51" s="511"/>
      <c r="IXR51" s="511"/>
      <c r="IXS51" s="511"/>
      <c r="IXT51" s="511"/>
      <c r="IXU51" s="511"/>
      <c r="IXV51" s="511"/>
      <c r="IXW51" s="511"/>
      <c r="IXX51" s="511"/>
      <c r="IXY51" s="511"/>
      <c r="IXZ51" s="511"/>
      <c r="IYA51" s="511"/>
      <c r="IYB51" s="511"/>
      <c r="IYC51" s="511"/>
      <c r="IYD51" s="511"/>
      <c r="IYE51" s="511"/>
      <c r="IYF51" s="511"/>
      <c r="IYG51" s="511"/>
      <c r="IYH51" s="511"/>
      <c r="IYI51" s="511"/>
      <c r="IYJ51" s="511"/>
      <c r="IYK51" s="511"/>
      <c r="IYL51" s="511"/>
      <c r="IYM51" s="511"/>
      <c r="IYN51" s="511"/>
      <c r="IYO51" s="511"/>
      <c r="IYP51" s="511"/>
      <c r="IYQ51" s="511"/>
      <c r="IYR51" s="511"/>
      <c r="IYS51" s="511"/>
      <c r="IYT51" s="511"/>
      <c r="IYU51" s="511"/>
      <c r="IYV51" s="511"/>
      <c r="IYW51" s="511"/>
      <c r="IYX51" s="511"/>
      <c r="IYY51" s="511"/>
      <c r="IYZ51" s="511"/>
      <c r="IZA51" s="511"/>
      <c r="IZB51" s="511"/>
      <c r="IZC51" s="511"/>
      <c r="IZD51" s="511"/>
      <c r="IZE51" s="511"/>
      <c r="IZF51" s="511"/>
      <c r="IZG51" s="511"/>
      <c r="IZH51" s="511"/>
      <c r="IZI51" s="511"/>
      <c r="IZJ51" s="511"/>
      <c r="IZK51" s="511"/>
      <c r="IZL51" s="511"/>
      <c r="IZM51" s="511"/>
      <c r="IZN51" s="511"/>
      <c r="IZO51" s="511"/>
      <c r="IZP51" s="511"/>
      <c r="IZQ51" s="511"/>
      <c r="IZR51" s="511"/>
      <c r="IZS51" s="511"/>
      <c r="IZT51" s="511"/>
      <c r="IZU51" s="511"/>
      <c r="IZV51" s="511"/>
      <c r="IZW51" s="511"/>
      <c r="IZX51" s="511"/>
      <c r="IZY51" s="511"/>
      <c r="IZZ51" s="511"/>
      <c r="JAA51" s="511"/>
      <c r="JAB51" s="511"/>
      <c r="JAC51" s="511"/>
      <c r="JAD51" s="511"/>
      <c r="JAE51" s="511"/>
      <c r="JAF51" s="511"/>
      <c r="JAG51" s="511"/>
      <c r="JAH51" s="511"/>
      <c r="JAI51" s="511"/>
      <c r="JAJ51" s="511"/>
      <c r="JAK51" s="511"/>
      <c r="JAL51" s="511"/>
      <c r="JAM51" s="511"/>
      <c r="JAN51" s="511"/>
      <c r="JAO51" s="511"/>
      <c r="JAP51" s="511"/>
      <c r="JAQ51" s="511"/>
      <c r="JAR51" s="511"/>
      <c r="JAS51" s="511"/>
      <c r="JAT51" s="511"/>
      <c r="JAU51" s="511"/>
      <c r="JAV51" s="511"/>
      <c r="JAW51" s="511"/>
      <c r="JAX51" s="511"/>
      <c r="JAY51" s="511"/>
      <c r="JAZ51" s="511"/>
      <c r="JBA51" s="511"/>
      <c r="JBB51" s="511"/>
      <c r="JBC51" s="511"/>
      <c r="JBD51" s="511"/>
      <c r="JBE51" s="511"/>
      <c r="JBF51" s="511"/>
      <c r="JBG51" s="511"/>
      <c r="JBH51" s="511"/>
      <c r="JBI51" s="511"/>
      <c r="JBJ51" s="511"/>
      <c r="JBK51" s="511"/>
      <c r="JBL51" s="511"/>
      <c r="JBM51" s="511"/>
      <c r="JBN51" s="511"/>
      <c r="JBO51" s="511"/>
      <c r="JBP51" s="511"/>
      <c r="JBQ51" s="511"/>
      <c r="JBR51" s="511"/>
      <c r="JBS51" s="511"/>
      <c r="JBT51" s="511"/>
      <c r="JBU51" s="511"/>
      <c r="JBV51" s="511"/>
      <c r="JBW51" s="511"/>
      <c r="JBX51" s="511"/>
      <c r="JBY51" s="511"/>
      <c r="JBZ51" s="511"/>
      <c r="JCA51" s="511"/>
      <c r="JCB51" s="511"/>
      <c r="JCC51" s="511"/>
      <c r="JCD51" s="511"/>
      <c r="JCE51" s="511"/>
      <c r="JCF51" s="511"/>
      <c r="JCG51" s="511"/>
      <c r="JCH51" s="511"/>
      <c r="JCI51" s="511"/>
      <c r="JCJ51" s="511"/>
      <c r="JCK51" s="511"/>
      <c r="JCL51" s="511"/>
      <c r="JCM51" s="511"/>
      <c r="JCN51" s="511"/>
      <c r="JCO51" s="511"/>
      <c r="JCP51" s="511"/>
      <c r="JCQ51" s="511"/>
      <c r="JCR51" s="511"/>
      <c r="JCS51" s="511"/>
      <c r="JCT51" s="511"/>
      <c r="JCU51" s="511"/>
      <c r="JCV51" s="511"/>
      <c r="JCW51" s="511"/>
      <c r="JCX51" s="511"/>
      <c r="JCY51" s="511"/>
      <c r="JCZ51" s="511"/>
      <c r="JDA51" s="511"/>
      <c r="JDB51" s="511"/>
      <c r="JDC51" s="511"/>
      <c r="JDD51" s="511"/>
      <c r="JDE51" s="511"/>
      <c r="JDF51" s="511"/>
      <c r="JDG51" s="511"/>
      <c r="JDH51" s="511"/>
      <c r="JDI51" s="511"/>
      <c r="JDJ51" s="511"/>
      <c r="JDK51" s="511"/>
      <c r="JDL51" s="511"/>
      <c r="JDM51" s="511"/>
      <c r="JDN51" s="511"/>
      <c r="JDO51" s="511"/>
      <c r="JDP51" s="511"/>
      <c r="JDQ51" s="511"/>
      <c r="JDR51" s="511"/>
      <c r="JDS51" s="511"/>
      <c r="JDT51" s="511"/>
      <c r="JDU51" s="511"/>
      <c r="JDV51" s="511"/>
      <c r="JDW51" s="511"/>
      <c r="JDX51" s="511"/>
      <c r="JDY51" s="511"/>
      <c r="JDZ51" s="511"/>
      <c r="JEA51" s="511"/>
      <c r="JEB51" s="511"/>
      <c r="JEC51" s="511"/>
      <c r="JED51" s="511"/>
      <c r="JEE51" s="511"/>
      <c r="JEF51" s="511"/>
      <c r="JEG51" s="511"/>
      <c r="JEH51" s="511"/>
      <c r="JEI51" s="511"/>
      <c r="JEJ51" s="511"/>
      <c r="JEK51" s="511"/>
      <c r="JEL51" s="511"/>
      <c r="JEM51" s="511"/>
      <c r="JEN51" s="511"/>
      <c r="JEO51" s="511"/>
      <c r="JEP51" s="511"/>
      <c r="JEQ51" s="511"/>
      <c r="JER51" s="511"/>
      <c r="JES51" s="511"/>
      <c r="JET51" s="511"/>
      <c r="JEU51" s="511"/>
      <c r="JEV51" s="511"/>
      <c r="JEW51" s="511"/>
      <c r="JEX51" s="511"/>
      <c r="JEY51" s="511"/>
      <c r="JEZ51" s="511"/>
      <c r="JFA51" s="511"/>
      <c r="JFB51" s="511"/>
      <c r="JFC51" s="511"/>
      <c r="JFD51" s="511"/>
      <c r="JFE51" s="511"/>
      <c r="JFF51" s="511"/>
      <c r="JFG51" s="511"/>
      <c r="JFH51" s="511"/>
      <c r="JFI51" s="511"/>
      <c r="JFJ51" s="511"/>
      <c r="JFK51" s="511"/>
      <c r="JFL51" s="511"/>
      <c r="JFM51" s="511"/>
      <c r="JFN51" s="511"/>
      <c r="JFO51" s="511"/>
      <c r="JFP51" s="511"/>
      <c r="JFQ51" s="511"/>
      <c r="JFR51" s="511"/>
      <c r="JFS51" s="511"/>
      <c r="JFT51" s="511"/>
      <c r="JFU51" s="511"/>
      <c r="JFV51" s="511"/>
      <c r="JFW51" s="511"/>
      <c r="JFX51" s="511"/>
      <c r="JFY51" s="511"/>
      <c r="JFZ51" s="511"/>
      <c r="JGA51" s="511"/>
      <c r="JGB51" s="511"/>
      <c r="JGC51" s="511"/>
      <c r="JGD51" s="511"/>
      <c r="JGE51" s="511"/>
      <c r="JGF51" s="511"/>
      <c r="JGG51" s="511"/>
      <c r="JGH51" s="511"/>
      <c r="JGI51" s="511"/>
      <c r="JGJ51" s="511"/>
      <c r="JGK51" s="511"/>
      <c r="JGL51" s="511"/>
      <c r="JGM51" s="511"/>
      <c r="JGN51" s="511"/>
      <c r="JGO51" s="511"/>
      <c r="JGP51" s="511"/>
      <c r="JGQ51" s="511"/>
      <c r="JGR51" s="511"/>
      <c r="JGS51" s="511"/>
      <c r="JGT51" s="511"/>
      <c r="JGU51" s="511"/>
      <c r="JGV51" s="511"/>
      <c r="JGW51" s="511"/>
      <c r="JGX51" s="511"/>
      <c r="JGY51" s="511"/>
      <c r="JGZ51" s="511"/>
      <c r="JHA51" s="511"/>
      <c r="JHB51" s="511"/>
      <c r="JHC51" s="511"/>
      <c r="JHD51" s="511"/>
      <c r="JHE51" s="511"/>
      <c r="JHF51" s="511"/>
      <c r="JHG51" s="511"/>
      <c r="JHH51" s="511"/>
      <c r="JHI51" s="511"/>
      <c r="JHJ51" s="511"/>
      <c r="JHK51" s="511"/>
      <c r="JHL51" s="511"/>
      <c r="JHM51" s="511"/>
      <c r="JHN51" s="511"/>
      <c r="JHO51" s="511"/>
      <c r="JHP51" s="511"/>
      <c r="JHQ51" s="511"/>
      <c r="JHR51" s="511"/>
      <c r="JHS51" s="511"/>
      <c r="JHT51" s="511"/>
      <c r="JHU51" s="511"/>
      <c r="JHV51" s="511"/>
      <c r="JHW51" s="511"/>
      <c r="JHX51" s="511"/>
      <c r="JHY51" s="511"/>
      <c r="JHZ51" s="511"/>
      <c r="JIA51" s="511"/>
      <c r="JIB51" s="511"/>
      <c r="JIC51" s="511"/>
      <c r="JID51" s="511"/>
      <c r="JIE51" s="511"/>
      <c r="JIF51" s="511"/>
      <c r="JIG51" s="511"/>
      <c r="JIH51" s="511"/>
      <c r="JII51" s="511"/>
      <c r="JIJ51" s="511"/>
      <c r="JIK51" s="511"/>
      <c r="JIL51" s="511"/>
      <c r="JIM51" s="511"/>
      <c r="JIN51" s="511"/>
      <c r="JIO51" s="511"/>
      <c r="JIP51" s="511"/>
      <c r="JIQ51" s="511"/>
      <c r="JIR51" s="511"/>
      <c r="JIS51" s="511"/>
      <c r="JIT51" s="511"/>
      <c r="JIU51" s="511"/>
      <c r="JIV51" s="511"/>
      <c r="JIW51" s="511"/>
      <c r="JIX51" s="511"/>
      <c r="JIY51" s="511"/>
      <c r="JIZ51" s="511"/>
      <c r="JJA51" s="511"/>
      <c r="JJB51" s="511"/>
      <c r="JJC51" s="511"/>
      <c r="JJD51" s="511"/>
      <c r="JJE51" s="511"/>
      <c r="JJF51" s="511"/>
      <c r="JJG51" s="511"/>
      <c r="JJH51" s="511"/>
      <c r="JJI51" s="511"/>
      <c r="JJJ51" s="511"/>
      <c r="JJK51" s="511"/>
      <c r="JJL51" s="511"/>
      <c r="JJM51" s="511"/>
      <c r="JJN51" s="511"/>
      <c r="JJO51" s="511"/>
      <c r="JJP51" s="511"/>
      <c r="JJQ51" s="511"/>
      <c r="JJR51" s="511"/>
      <c r="JJS51" s="511"/>
      <c r="JJT51" s="511"/>
      <c r="JJU51" s="511"/>
      <c r="JJV51" s="511"/>
      <c r="JJW51" s="511"/>
      <c r="JJX51" s="511"/>
      <c r="JJY51" s="511"/>
      <c r="JJZ51" s="511"/>
      <c r="JKA51" s="511"/>
      <c r="JKB51" s="511"/>
      <c r="JKC51" s="511"/>
      <c r="JKD51" s="511"/>
      <c r="JKE51" s="511"/>
      <c r="JKF51" s="511"/>
      <c r="JKG51" s="511"/>
      <c r="JKH51" s="511"/>
      <c r="JKI51" s="511"/>
      <c r="JKJ51" s="511"/>
      <c r="JKK51" s="511"/>
      <c r="JKL51" s="511"/>
      <c r="JKM51" s="511"/>
      <c r="JKN51" s="511"/>
      <c r="JKO51" s="511"/>
      <c r="JKP51" s="511"/>
      <c r="JKQ51" s="511"/>
      <c r="JKR51" s="511"/>
      <c r="JKS51" s="511"/>
      <c r="JKT51" s="511"/>
      <c r="JKU51" s="511"/>
      <c r="JKV51" s="511"/>
      <c r="JKW51" s="511"/>
      <c r="JKX51" s="511"/>
      <c r="JKY51" s="511"/>
      <c r="JKZ51" s="511"/>
      <c r="JLA51" s="511"/>
      <c r="JLB51" s="511"/>
      <c r="JLC51" s="511"/>
      <c r="JLD51" s="511"/>
      <c r="JLE51" s="511"/>
      <c r="JLF51" s="511"/>
      <c r="JLG51" s="511"/>
      <c r="JLH51" s="511"/>
      <c r="JLI51" s="511"/>
      <c r="JLJ51" s="511"/>
      <c r="JLK51" s="511"/>
      <c r="JLL51" s="511"/>
      <c r="JLM51" s="511"/>
      <c r="JLN51" s="511"/>
      <c r="JLO51" s="511"/>
      <c r="JLP51" s="511"/>
      <c r="JLQ51" s="511"/>
      <c r="JLR51" s="511"/>
      <c r="JLS51" s="511"/>
      <c r="JLT51" s="511"/>
      <c r="JLU51" s="511"/>
      <c r="JLV51" s="511"/>
      <c r="JLW51" s="511"/>
      <c r="JLX51" s="511"/>
      <c r="JLY51" s="511"/>
      <c r="JLZ51" s="511"/>
      <c r="JMA51" s="511"/>
      <c r="JMB51" s="511"/>
      <c r="JMC51" s="511"/>
      <c r="JMD51" s="511"/>
      <c r="JME51" s="511"/>
      <c r="JMF51" s="511"/>
      <c r="JMG51" s="511"/>
      <c r="JMH51" s="511"/>
      <c r="JMI51" s="511"/>
      <c r="JMJ51" s="511"/>
      <c r="JMK51" s="511"/>
      <c r="JML51" s="511"/>
      <c r="JMM51" s="511"/>
      <c r="JMN51" s="511"/>
      <c r="JMO51" s="511"/>
      <c r="JMP51" s="511"/>
      <c r="JMQ51" s="511"/>
      <c r="JMR51" s="511"/>
      <c r="JMS51" s="511"/>
      <c r="JMT51" s="511"/>
      <c r="JMU51" s="511"/>
      <c r="JMV51" s="511"/>
      <c r="JMW51" s="511"/>
      <c r="JMX51" s="511"/>
      <c r="JMY51" s="511"/>
      <c r="JMZ51" s="511"/>
      <c r="JNA51" s="511"/>
      <c r="JNB51" s="511"/>
      <c r="JNC51" s="511"/>
      <c r="JND51" s="511"/>
      <c r="JNE51" s="511"/>
      <c r="JNF51" s="511"/>
      <c r="JNG51" s="511"/>
      <c r="JNH51" s="511"/>
      <c r="JNI51" s="511"/>
      <c r="JNJ51" s="511"/>
      <c r="JNK51" s="511"/>
      <c r="JNL51" s="511"/>
      <c r="JNM51" s="511"/>
      <c r="JNN51" s="511"/>
      <c r="JNO51" s="511"/>
      <c r="JNP51" s="511"/>
      <c r="JNQ51" s="511"/>
      <c r="JNR51" s="511"/>
      <c r="JNS51" s="511"/>
      <c r="JNT51" s="511"/>
      <c r="JNU51" s="511"/>
      <c r="JNV51" s="511"/>
      <c r="JNW51" s="511"/>
      <c r="JNX51" s="511"/>
      <c r="JNY51" s="511"/>
      <c r="JNZ51" s="511"/>
      <c r="JOA51" s="511"/>
      <c r="JOB51" s="511"/>
      <c r="JOC51" s="511"/>
      <c r="JOD51" s="511"/>
      <c r="JOE51" s="511"/>
      <c r="JOF51" s="511"/>
      <c r="JOG51" s="511"/>
      <c r="JOH51" s="511"/>
      <c r="JOI51" s="511"/>
      <c r="JOJ51" s="511"/>
      <c r="JOK51" s="511"/>
      <c r="JOL51" s="511"/>
      <c r="JOM51" s="511"/>
      <c r="JON51" s="511"/>
      <c r="JOO51" s="511"/>
      <c r="JOP51" s="511"/>
      <c r="JOQ51" s="511"/>
      <c r="JOR51" s="511"/>
      <c r="JOS51" s="511"/>
      <c r="JOT51" s="511"/>
      <c r="JOU51" s="511"/>
      <c r="JOV51" s="511"/>
      <c r="JOW51" s="511"/>
      <c r="JOX51" s="511"/>
      <c r="JOY51" s="511"/>
      <c r="JOZ51" s="511"/>
      <c r="JPA51" s="511"/>
      <c r="JPB51" s="511"/>
      <c r="JPC51" s="511"/>
      <c r="JPD51" s="511"/>
      <c r="JPE51" s="511"/>
      <c r="JPF51" s="511"/>
      <c r="JPG51" s="511"/>
      <c r="JPH51" s="511"/>
      <c r="JPI51" s="511"/>
      <c r="JPJ51" s="511"/>
      <c r="JPK51" s="511"/>
      <c r="JPL51" s="511"/>
      <c r="JPM51" s="511"/>
      <c r="JPN51" s="511"/>
      <c r="JPO51" s="511"/>
      <c r="JPP51" s="511"/>
      <c r="JPQ51" s="511"/>
      <c r="JPR51" s="511"/>
      <c r="JPS51" s="511"/>
      <c r="JPT51" s="511"/>
      <c r="JPU51" s="511"/>
      <c r="JPV51" s="511"/>
      <c r="JPW51" s="511"/>
      <c r="JPX51" s="511"/>
      <c r="JPY51" s="511"/>
      <c r="JPZ51" s="511"/>
      <c r="JQA51" s="511"/>
      <c r="JQB51" s="511"/>
      <c r="JQC51" s="511"/>
      <c r="JQD51" s="511"/>
      <c r="JQE51" s="511"/>
      <c r="JQF51" s="511"/>
      <c r="JQG51" s="511"/>
      <c r="JQH51" s="511"/>
      <c r="JQI51" s="511"/>
      <c r="JQJ51" s="511"/>
      <c r="JQK51" s="511"/>
      <c r="JQL51" s="511"/>
      <c r="JQM51" s="511"/>
      <c r="JQN51" s="511"/>
      <c r="JQO51" s="511"/>
      <c r="JQP51" s="511"/>
      <c r="JQQ51" s="511"/>
      <c r="JQR51" s="511"/>
      <c r="JQS51" s="511"/>
      <c r="JQT51" s="511"/>
      <c r="JQU51" s="511"/>
      <c r="JQV51" s="511"/>
      <c r="JQW51" s="511"/>
      <c r="JQX51" s="511"/>
      <c r="JQY51" s="511"/>
      <c r="JQZ51" s="511"/>
      <c r="JRA51" s="511"/>
      <c r="JRB51" s="511"/>
      <c r="JRC51" s="511"/>
      <c r="JRD51" s="511"/>
      <c r="JRE51" s="511"/>
      <c r="JRF51" s="511"/>
      <c r="JRG51" s="511"/>
      <c r="JRH51" s="511"/>
      <c r="JRI51" s="511"/>
      <c r="JRJ51" s="511"/>
      <c r="JRK51" s="511"/>
      <c r="JRL51" s="511"/>
      <c r="JRM51" s="511"/>
      <c r="JRN51" s="511"/>
      <c r="JRO51" s="511"/>
      <c r="JRP51" s="511"/>
      <c r="JRQ51" s="511"/>
      <c r="JRR51" s="511"/>
      <c r="JRS51" s="511"/>
      <c r="JRT51" s="511"/>
      <c r="JRU51" s="511"/>
      <c r="JRV51" s="511"/>
      <c r="JRW51" s="511"/>
      <c r="JRX51" s="511"/>
      <c r="JRY51" s="511"/>
      <c r="JRZ51" s="511"/>
      <c r="JSA51" s="511"/>
      <c r="JSB51" s="511"/>
      <c r="JSC51" s="511"/>
      <c r="JSD51" s="511"/>
      <c r="JSE51" s="511"/>
      <c r="JSF51" s="511"/>
      <c r="JSG51" s="511"/>
      <c r="JSH51" s="511"/>
      <c r="JSI51" s="511"/>
      <c r="JSJ51" s="511"/>
      <c r="JSK51" s="511"/>
      <c r="JSL51" s="511"/>
      <c r="JSM51" s="511"/>
      <c r="JSN51" s="511"/>
      <c r="JSO51" s="511"/>
      <c r="JSP51" s="511"/>
      <c r="JSQ51" s="511"/>
      <c r="JSR51" s="511"/>
      <c r="JSS51" s="511"/>
      <c r="JST51" s="511"/>
      <c r="JSU51" s="511"/>
      <c r="JSV51" s="511"/>
      <c r="JSW51" s="511"/>
      <c r="JSX51" s="511"/>
      <c r="JSY51" s="511"/>
      <c r="JSZ51" s="511"/>
      <c r="JTA51" s="511"/>
      <c r="JTB51" s="511"/>
      <c r="JTC51" s="511"/>
      <c r="JTD51" s="511"/>
      <c r="JTE51" s="511"/>
      <c r="JTF51" s="511"/>
      <c r="JTG51" s="511"/>
      <c r="JTH51" s="511"/>
      <c r="JTI51" s="511"/>
      <c r="JTJ51" s="511"/>
      <c r="JTK51" s="511"/>
      <c r="JTL51" s="511"/>
      <c r="JTM51" s="511"/>
      <c r="JTN51" s="511"/>
      <c r="JTO51" s="511"/>
      <c r="JTP51" s="511"/>
      <c r="JTQ51" s="511"/>
      <c r="JTR51" s="511"/>
      <c r="JTS51" s="511"/>
      <c r="JTT51" s="511"/>
      <c r="JTU51" s="511"/>
      <c r="JTV51" s="511"/>
      <c r="JTW51" s="511"/>
      <c r="JTX51" s="511"/>
      <c r="JTY51" s="511"/>
      <c r="JTZ51" s="511"/>
      <c r="JUA51" s="511"/>
      <c r="JUB51" s="511"/>
      <c r="JUC51" s="511"/>
      <c r="JUD51" s="511"/>
      <c r="JUE51" s="511"/>
      <c r="JUF51" s="511"/>
      <c r="JUG51" s="511"/>
      <c r="JUH51" s="511"/>
      <c r="JUI51" s="511"/>
      <c r="JUJ51" s="511"/>
      <c r="JUK51" s="511"/>
      <c r="JUL51" s="511"/>
      <c r="JUM51" s="511"/>
      <c r="JUN51" s="511"/>
      <c r="JUO51" s="511"/>
      <c r="JUP51" s="511"/>
      <c r="JUQ51" s="511"/>
      <c r="JUR51" s="511"/>
      <c r="JUS51" s="511"/>
      <c r="JUT51" s="511"/>
      <c r="JUU51" s="511"/>
      <c r="JUV51" s="511"/>
      <c r="JUW51" s="511"/>
      <c r="JUX51" s="511"/>
      <c r="JUY51" s="511"/>
      <c r="JUZ51" s="511"/>
      <c r="JVA51" s="511"/>
      <c r="JVB51" s="511"/>
      <c r="JVC51" s="511"/>
      <c r="JVD51" s="511"/>
      <c r="JVE51" s="511"/>
      <c r="JVF51" s="511"/>
      <c r="JVG51" s="511"/>
      <c r="JVH51" s="511"/>
      <c r="JVI51" s="511"/>
      <c r="JVJ51" s="511"/>
      <c r="JVK51" s="511"/>
      <c r="JVL51" s="511"/>
      <c r="JVM51" s="511"/>
      <c r="JVN51" s="511"/>
      <c r="JVO51" s="511"/>
      <c r="JVP51" s="511"/>
      <c r="JVQ51" s="511"/>
      <c r="JVR51" s="511"/>
      <c r="JVS51" s="511"/>
      <c r="JVT51" s="511"/>
      <c r="JVU51" s="511"/>
      <c r="JVV51" s="511"/>
      <c r="JVW51" s="511"/>
      <c r="JVX51" s="511"/>
      <c r="JVY51" s="511"/>
      <c r="JVZ51" s="511"/>
      <c r="JWA51" s="511"/>
      <c r="JWB51" s="511"/>
      <c r="JWC51" s="511"/>
      <c r="JWD51" s="511"/>
      <c r="JWE51" s="511"/>
      <c r="JWF51" s="511"/>
      <c r="JWG51" s="511"/>
      <c r="JWH51" s="511"/>
      <c r="JWI51" s="511"/>
      <c r="JWJ51" s="511"/>
      <c r="JWK51" s="511"/>
      <c r="JWL51" s="511"/>
      <c r="JWM51" s="511"/>
      <c r="JWN51" s="511"/>
      <c r="JWO51" s="511"/>
      <c r="JWP51" s="511"/>
      <c r="JWQ51" s="511"/>
      <c r="JWR51" s="511"/>
      <c r="JWS51" s="511"/>
      <c r="JWT51" s="511"/>
      <c r="JWU51" s="511"/>
      <c r="JWV51" s="511"/>
      <c r="JWW51" s="511"/>
      <c r="JWX51" s="511"/>
      <c r="JWY51" s="511"/>
      <c r="JWZ51" s="511"/>
      <c r="JXA51" s="511"/>
      <c r="JXB51" s="511"/>
      <c r="JXC51" s="511"/>
      <c r="JXD51" s="511"/>
      <c r="JXE51" s="511"/>
      <c r="JXF51" s="511"/>
      <c r="JXG51" s="511"/>
      <c r="JXH51" s="511"/>
      <c r="JXI51" s="511"/>
      <c r="JXJ51" s="511"/>
      <c r="JXK51" s="511"/>
      <c r="JXL51" s="511"/>
      <c r="JXM51" s="511"/>
      <c r="JXN51" s="511"/>
      <c r="JXO51" s="511"/>
      <c r="JXP51" s="511"/>
      <c r="JXQ51" s="511"/>
      <c r="JXR51" s="511"/>
      <c r="JXS51" s="511"/>
      <c r="JXT51" s="511"/>
      <c r="JXU51" s="511"/>
      <c r="JXV51" s="511"/>
      <c r="JXW51" s="511"/>
      <c r="JXX51" s="511"/>
      <c r="JXY51" s="511"/>
      <c r="JXZ51" s="511"/>
      <c r="JYA51" s="511"/>
      <c r="JYB51" s="511"/>
      <c r="JYC51" s="511"/>
      <c r="JYD51" s="511"/>
      <c r="JYE51" s="511"/>
      <c r="JYF51" s="511"/>
      <c r="JYG51" s="511"/>
      <c r="JYH51" s="511"/>
      <c r="JYI51" s="511"/>
      <c r="JYJ51" s="511"/>
      <c r="JYK51" s="511"/>
      <c r="JYL51" s="511"/>
      <c r="JYM51" s="511"/>
      <c r="JYN51" s="511"/>
      <c r="JYO51" s="511"/>
      <c r="JYP51" s="511"/>
      <c r="JYQ51" s="511"/>
      <c r="JYR51" s="511"/>
      <c r="JYS51" s="511"/>
      <c r="JYT51" s="511"/>
      <c r="JYU51" s="511"/>
      <c r="JYV51" s="511"/>
      <c r="JYW51" s="511"/>
      <c r="JYX51" s="511"/>
      <c r="JYY51" s="511"/>
      <c r="JYZ51" s="511"/>
      <c r="JZA51" s="511"/>
      <c r="JZB51" s="511"/>
      <c r="JZC51" s="511"/>
      <c r="JZD51" s="511"/>
      <c r="JZE51" s="511"/>
      <c r="JZF51" s="511"/>
      <c r="JZG51" s="511"/>
      <c r="JZH51" s="511"/>
      <c r="JZI51" s="511"/>
      <c r="JZJ51" s="511"/>
      <c r="JZK51" s="511"/>
      <c r="JZL51" s="511"/>
      <c r="JZM51" s="511"/>
      <c r="JZN51" s="511"/>
      <c r="JZO51" s="511"/>
      <c r="JZP51" s="511"/>
      <c r="JZQ51" s="511"/>
      <c r="JZR51" s="511"/>
      <c r="JZS51" s="511"/>
      <c r="JZT51" s="511"/>
      <c r="JZU51" s="511"/>
      <c r="JZV51" s="511"/>
      <c r="JZW51" s="511"/>
      <c r="JZX51" s="511"/>
      <c r="JZY51" s="511"/>
      <c r="JZZ51" s="511"/>
      <c r="KAA51" s="511"/>
      <c r="KAB51" s="511"/>
      <c r="KAC51" s="511"/>
      <c r="KAD51" s="511"/>
      <c r="KAE51" s="511"/>
      <c r="KAF51" s="511"/>
      <c r="KAG51" s="511"/>
      <c r="KAH51" s="511"/>
      <c r="KAI51" s="511"/>
      <c r="KAJ51" s="511"/>
      <c r="KAK51" s="511"/>
      <c r="KAL51" s="511"/>
      <c r="KAM51" s="511"/>
      <c r="KAN51" s="511"/>
      <c r="KAO51" s="511"/>
      <c r="KAP51" s="511"/>
      <c r="KAQ51" s="511"/>
      <c r="KAR51" s="511"/>
      <c r="KAS51" s="511"/>
      <c r="KAT51" s="511"/>
      <c r="KAU51" s="511"/>
      <c r="KAV51" s="511"/>
      <c r="KAW51" s="511"/>
      <c r="KAX51" s="511"/>
      <c r="KAY51" s="511"/>
      <c r="KAZ51" s="511"/>
      <c r="KBA51" s="511"/>
      <c r="KBB51" s="511"/>
      <c r="KBC51" s="511"/>
      <c r="KBD51" s="511"/>
      <c r="KBE51" s="511"/>
      <c r="KBF51" s="511"/>
      <c r="KBG51" s="511"/>
      <c r="KBH51" s="511"/>
      <c r="KBI51" s="511"/>
      <c r="KBJ51" s="511"/>
      <c r="KBK51" s="511"/>
      <c r="KBL51" s="511"/>
      <c r="KBM51" s="511"/>
      <c r="KBN51" s="511"/>
      <c r="KBO51" s="511"/>
      <c r="KBP51" s="511"/>
      <c r="KBQ51" s="511"/>
      <c r="KBR51" s="511"/>
      <c r="KBS51" s="511"/>
      <c r="KBT51" s="511"/>
      <c r="KBU51" s="511"/>
      <c r="KBV51" s="511"/>
      <c r="KBW51" s="511"/>
      <c r="KBX51" s="511"/>
      <c r="KBY51" s="511"/>
      <c r="KBZ51" s="511"/>
      <c r="KCA51" s="511"/>
      <c r="KCB51" s="511"/>
      <c r="KCC51" s="511"/>
      <c r="KCD51" s="511"/>
      <c r="KCE51" s="511"/>
      <c r="KCF51" s="511"/>
      <c r="KCG51" s="511"/>
      <c r="KCH51" s="511"/>
      <c r="KCI51" s="511"/>
      <c r="KCJ51" s="511"/>
      <c r="KCK51" s="511"/>
      <c r="KCL51" s="511"/>
      <c r="KCM51" s="511"/>
      <c r="KCN51" s="511"/>
      <c r="KCO51" s="511"/>
      <c r="KCP51" s="511"/>
      <c r="KCQ51" s="511"/>
      <c r="KCR51" s="511"/>
      <c r="KCS51" s="511"/>
      <c r="KCT51" s="511"/>
      <c r="KCU51" s="511"/>
      <c r="KCV51" s="511"/>
      <c r="KCW51" s="511"/>
      <c r="KCX51" s="511"/>
      <c r="KCY51" s="511"/>
      <c r="KCZ51" s="511"/>
      <c r="KDA51" s="511"/>
      <c r="KDB51" s="511"/>
      <c r="KDC51" s="511"/>
      <c r="KDD51" s="511"/>
      <c r="KDE51" s="511"/>
      <c r="KDF51" s="511"/>
      <c r="KDG51" s="511"/>
      <c r="KDH51" s="511"/>
      <c r="KDI51" s="511"/>
      <c r="KDJ51" s="511"/>
      <c r="KDK51" s="511"/>
      <c r="KDL51" s="511"/>
      <c r="KDM51" s="511"/>
      <c r="KDN51" s="511"/>
      <c r="KDO51" s="511"/>
      <c r="KDP51" s="511"/>
      <c r="KDQ51" s="511"/>
      <c r="KDR51" s="511"/>
      <c r="KDS51" s="511"/>
      <c r="KDT51" s="511"/>
      <c r="KDU51" s="511"/>
      <c r="KDV51" s="511"/>
      <c r="KDW51" s="511"/>
      <c r="KDX51" s="511"/>
      <c r="KDY51" s="511"/>
      <c r="KDZ51" s="511"/>
      <c r="KEA51" s="511"/>
      <c r="KEB51" s="511"/>
      <c r="KEC51" s="511"/>
      <c r="KED51" s="511"/>
      <c r="KEE51" s="511"/>
      <c r="KEF51" s="511"/>
      <c r="KEG51" s="511"/>
      <c r="KEH51" s="511"/>
      <c r="KEI51" s="511"/>
      <c r="KEJ51" s="511"/>
      <c r="KEK51" s="511"/>
      <c r="KEL51" s="511"/>
      <c r="KEM51" s="511"/>
      <c r="KEN51" s="511"/>
      <c r="KEO51" s="511"/>
      <c r="KEP51" s="511"/>
      <c r="KEQ51" s="511"/>
      <c r="KER51" s="511"/>
      <c r="KES51" s="511"/>
      <c r="KET51" s="511"/>
      <c r="KEU51" s="511"/>
      <c r="KEV51" s="511"/>
      <c r="KEW51" s="511"/>
      <c r="KEX51" s="511"/>
      <c r="KEY51" s="511"/>
      <c r="KEZ51" s="511"/>
      <c r="KFA51" s="511"/>
      <c r="KFB51" s="511"/>
      <c r="KFC51" s="511"/>
      <c r="KFD51" s="511"/>
      <c r="KFE51" s="511"/>
      <c r="KFF51" s="511"/>
      <c r="KFG51" s="511"/>
      <c r="KFH51" s="511"/>
      <c r="KFI51" s="511"/>
      <c r="KFJ51" s="511"/>
      <c r="KFK51" s="511"/>
      <c r="KFL51" s="511"/>
      <c r="KFM51" s="511"/>
      <c r="KFN51" s="511"/>
      <c r="KFO51" s="511"/>
      <c r="KFP51" s="511"/>
      <c r="KFQ51" s="511"/>
      <c r="KFR51" s="511"/>
      <c r="KFS51" s="511"/>
      <c r="KFT51" s="511"/>
      <c r="KFU51" s="511"/>
      <c r="KFV51" s="511"/>
      <c r="KFW51" s="511"/>
      <c r="KFX51" s="511"/>
      <c r="KFY51" s="511"/>
      <c r="KFZ51" s="511"/>
      <c r="KGA51" s="511"/>
      <c r="KGB51" s="511"/>
      <c r="KGC51" s="511"/>
      <c r="KGD51" s="511"/>
      <c r="KGE51" s="511"/>
      <c r="KGF51" s="511"/>
      <c r="KGG51" s="511"/>
      <c r="KGH51" s="511"/>
      <c r="KGI51" s="511"/>
      <c r="KGJ51" s="511"/>
      <c r="KGK51" s="511"/>
      <c r="KGL51" s="511"/>
      <c r="KGM51" s="511"/>
      <c r="KGN51" s="511"/>
      <c r="KGO51" s="511"/>
      <c r="KGP51" s="511"/>
      <c r="KGQ51" s="511"/>
      <c r="KGR51" s="511"/>
      <c r="KGS51" s="511"/>
      <c r="KGT51" s="511"/>
      <c r="KGU51" s="511"/>
      <c r="KGV51" s="511"/>
      <c r="KGW51" s="511"/>
      <c r="KGX51" s="511"/>
      <c r="KGY51" s="511"/>
      <c r="KGZ51" s="511"/>
      <c r="KHA51" s="511"/>
      <c r="KHB51" s="511"/>
      <c r="KHC51" s="511"/>
      <c r="KHD51" s="511"/>
      <c r="KHE51" s="511"/>
      <c r="KHF51" s="511"/>
      <c r="KHG51" s="511"/>
      <c r="KHH51" s="511"/>
      <c r="KHI51" s="511"/>
      <c r="KHJ51" s="511"/>
      <c r="KHK51" s="511"/>
      <c r="KHL51" s="511"/>
      <c r="KHM51" s="511"/>
      <c r="KHN51" s="511"/>
      <c r="KHO51" s="511"/>
      <c r="KHP51" s="511"/>
      <c r="KHQ51" s="511"/>
      <c r="KHR51" s="511"/>
      <c r="KHS51" s="511"/>
      <c r="KHT51" s="511"/>
      <c r="KHU51" s="511"/>
      <c r="KHV51" s="511"/>
      <c r="KHW51" s="511"/>
      <c r="KHX51" s="511"/>
      <c r="KHY51" s="511"/>
      <c r="KHZ51" s="511"/>
      <c r="KIA51" s="511"/>
      <c r="KIB51" s="511"/>
      <c r="KIC51" s="511"/>
      <c r="KID51" s="511"/>
      <c r="KIE51" s="511"/>
      <c r="KIF51" s="511"/>
      <c r="KIG51" s="511"/>
      <c r="KIH51" s="511"/>
      <c r="KII51" s="511"/>
      <c r="KIJ51" s="511"/>
      <c r="KIK51" s="511"/>
      <c r="KIL51" s="511"/>
      <c r="KIM51" s="511"/>
      <c r="KIN51" s="511"/>
      <c r="KIO51" s="511"/>
      <c r="KIP51" s="511"/>
      <c r="KIQ51" s="511"/>
      <c r="KIR51" s="511"/>
      <c r="KIS51" s="511"/>
      <c r="KIT51" s="511"/>
      <c r="KIU51" s="511"/>
      <c r="KIV51" s="511"/>
      <c r="KIW51" s="511"/>
      <c r="KIX51" s="511"/>
      <c r="KIY51" s="511"/>
      <c r="KIZ51" s="511"/>
      <c r="KJA51" s="511"/>
      <c r="KJB51" s="511"/>
      <c r="KJC51" s="511"/>
      <c r="KJD51" s="511"/>
      <c r="KJE51" s="511"/>
      <c r="KJF51" s="511"/>
      <c r="KJG51" s="511"/>
      <c r="KJH51" s="511"/>
      <c r="KJI51" s="511"/>
      <c r="KJJ51" s="511"/>
      <c r="KJK51" s="511"/>
      <c r="KJL51" s="511"/>
      <c r="KJM51" s="511"/>
      <c r="KJN51" s="511"/>
      <c r="KJO51" s="511"/>
      <c r="KJP51" s="511"/>
      <c r="KJQ51" s="511"/>
      <c r="KJR51" s="511"/>
      <c r="KJS51" s="511"/>
      <c r="KJT51" s="511"/>
      <c r="KJU51" s="511"/>
      <c r="KJV51" s="511"/>
      <c r="KJW51" s="511"/>
      <c r="KJX51" s="511"/>
      <c r="KJY51" s="511"/>
      <c r="KJZ51" s="511"/>
      <c r="KKA51" s="511"/>
      <c r="KKB51" s="511"/>
      <c r="KKC51" s="511"/>
      <c r="KKD51" s="511"/>
      <c r="KKE51" s="511"/>
      <c r="KKF51" s="511"/>
      <c r="KKG51" s="511"/>
      <c r="KKH51" s="511"/>
      <c r="KKI51" s="511"/>
      <c r="KKJ51" s="511"/>
      <c r="KKK51" s="511"/>
      <c r="KKL51" s="511"/>
      <c r="KKM51" s="511"/>
      <c r="KKN51" s="511"/>
      <c r="KKO51" s="511"/>
      <c r="KKP51" s="511"/>
      <c r="KKQ51" s="511"/>
      <c r="KKR51" s="511"/>
      <c r="KKS51" s="511"/>
      <c r="KKT51" s="511"/>
      <c r="KKU51" s="511"/>
      <c r="KKV51" s="511"/>
      <c r="KKW51" s="511"/>
      <c r="KKX51" s="511"/>
      <c r="KKY51" s="511"/>
      <c r="KKZ51" s="511"/>
      <c r="KLA51" s="511"/>
      <c r="KLB51" s="511"/>
      <c r="KLC51" s="511"/>
      <c r="KLD51" s="511"/>
      <c r="KLE51" s="511"/>
      <c r="KLF51" s="511"/>
      <c r="KLG51" s="511"/>
      <c r="KLH51" s="511"/>
      <c r="KLI51" s="511"/>
      <c r="KLJ51" s="511"/>
      <c r="KLK51" s="511"/>
      <c r="KLL51" s="511"/>
      <c r="KLM51" s="511"/>
      <c r="KLN51" s="511"/>
      <c r="KLO51" s="511"/>
      <c r="KLP51" s="511"/>
      <c r="KLQ51" s="511"/>
      <c r="KLR51" s="511"/>
      <c r="KLS51" s="511"/>
      <c r="KLT51" s="511"/>
      <c r="KLU51" s="511"/>
      <c r="KLV51" s="511"/>
      <c r="KLW51" s="511"/>
      <c r="KLX51" s="511"/>
      <c r="KLY51" s="511"/>
      <c r="KLZ51" s="511"/>
      <c r="KMA51" s="511"/>
      <c r="KMB51" s="511"/>
      <c r="KMC51" s="511"/>
      <c r="KMD51" s="511"/>
      <c r="KME51" s="511"/>
      <c r="KMF51" s="511"/>
      <c r="KMG51" s="511"/>
      <c r="KMH51" s="511"/>
      <c r="KMI51" s="511"/>
      <c r="KMJ51" s="511"/>
      <c r="KMK51" s="511"/>
      <c r="KML51" s="511"/>
      <c r="KMM51" s="511"/>
      <c r="KMN51" s="511"/>
      <c r="KMO51" s="511"/>
      <c r="KMP51" s="511"/>
      <c r="KMQ51" s="511"/>
      <c r="KMR51" s="511"/>
      <c r="KMS51" s="511"/>
      <c r="KMT51" s="511"/>
      <c r="KMU51" s="511"/>
      <c r="KMV51" s="511"/>
      <c r="KMW51" s="511"/>
      <c r="KMX51" s="511"/>
      <c r="KMY51" s="511"/>
      <c r="KMZ51" s="511"/>
      <c r="KNA51" s="511"/>
      <c r="KNB51" s="511"/>
      <c r="KNC51" s="511"/>
      <c r="KND51" s="511"/>
      <c r="KNE51" s="511"/>
      <c r="KNF51" s="511"/>
      <c r="KNG51" s="511"/>
      <c r="KNH51" s="511"/>
      <c r="KNI51" s="511"/>
      <c r="KNJ51" s="511"/>
      <c r="KNK51" s="511"/>
      <c r="KNL51" s="511"/>
      <c r="KNM51" s="511"/>
      <c r="KNN51" s="511"/>
      <c r="KNO51" s="511"/>
      <c r="KNP51" s="511"/>
      <c r="KNQ51" s="511"/>
      <c r="KNR51" s="511"/>
      <c r="KNS51" s="511"/>
      <c r="KNT51" s="511"/>
      <c r="KNU51" s="511"/>
      <c r="KNV51" s="511"/>
      <c r="KNW51" s="511"/>
      <c r="KNX51" s="511"/>
      <c r="KNY51" s="511"/>
      <c r="KNZ51" s="511"/>
      <c r="KOA51" s="511"/>
      <c r="KOB51" s="511"/>
      <c r="KOC51" s="511"/>
      <c r="KOD51" s="511"/>
      <c r="KOE51" s="511"/>
      <c r="KOF51" s="511"/>
      <c r="KOG51" s="511"/>
      <c r="KOH51" s="511"/>
      <c r="KOI51" s="511"/>
      <c r="KOJ51" s="511"/>
      <c r="KOK51" s="511"/>
      <c r="KOL51" s="511"/>
      <c r="KOM51" s="511"/>
      <c r="KON51" s="511"/>
      <c r="KOO51" s="511"/>
      <c r="KOP51" s="511"/>
      <c r="KOQ51" s="511"/>
      <c r="KOR51" s="511"/>
      <c r="KOS51" s="511"/>
      <c r="KOT51" s="511"/>
      <c r="KOU51" s="511"/>
      <c r="KOV51" s="511"/>
      <c r="KOW51" s="511"/>
      <c r="KOX51" s="511"/>
      <c r="KOY51" s="511"/>
      <c r="KOZ51" s="511"/>
      <c r="KPA51" s="511"/>
      <c r="KPB51" s="511"/>
      <c r="KPC51" s="511"/>
      <c r="KPD51" s="511"/>
      <c r="KPE51" s="511"/>
      <c r="KPF51" s="511"/>
      <c r="KPG51" s="511"/>
      <c r="KPH51" s="511"/>
      <c r="KPI51" s="511"/>
      <c r="KPJ51" s="511"/>
      <c r="KPK51" s="511"/>
      <c r="KPL51" s="511"/>
      <c r="KPM51" s="511"/>
      <c r="KPN51" s="511"/>
      <c r="KPO51" s="511"/>
      <c r="KPP51" s="511"/>
      <c r="KPQ51" s="511"/>
      <c r="KPR51" s="511"/>
      <c r="KPS51" s="511"/>
      <c r="KPT51" s="511"/>
      <c r="KPU51" s="511"/>
      <c r="KPV51" s="511"/>
      <c r="KPW51" s="511"/>
      <c r="KPX51" s="511"/>
      <c r="KPY51" s="511"/>
      <c r="KPZ51" s="511"/>
      <c r="KQA51" s="511"/>
      <c r="KQB51" s="511"/>
      <c r="KQC51" s="511"/>
      <c r="KQD51" s="511"/>
      <c r="KQE51" s="511"/>
      <c r="KQF51" s="511"/>
      <c r="KQG51" s="511"/>
      <c r="KQH51" s="511"/>
      <c r="KQI51" s="511"/>
      <c r="KQJ51" s="511"/>
      <c r="KQK51" s="511"/>
      <c r="KQL51" s="511"/>
      <c r="KQM51" s="511"/>
      <c r="KQN51" s="511"/>
      <c r="KQO51" s="511"/>
      <c r="KQP51" s="511"/>
      <c r="KQQ51" s="511"/>
      <c r="KQR51" s="511"/>
      <c r="KQS51" s="511"/>
      <c r="KQT51" s="511"/>
      <c r="KQU51" s="511"/>
      <c r="KQV51" s="511"/>
      <c r="KQW51" s="511"/>
      <c r="KQX51" s="511"/>
      <c r="KQY51" s="511"/>
      <c r="KQZ51" s="511"/>
      <c r="KRA51" s="511"/>
      <c r="KRB51" s="511"/>
      <c r="KRC51" s="511"/>
      <c r="KRD51" s="511"/>
      <c r="KRE51" s="511"/>
      <c r="KRF51" s="511"/>
      <c r="KRG51" s="511"/>
      <c r="KRH51" s="511"/>
      <c r="KRI51" s="511"/>
      <c r="KRJ51" s="511"/>
      <c r="KRK51" s="511"/>
      <c r="KRL51" s="511"/>
      <c r="KRM51" s="511"/>
      <c r="KRN51" s="511"/>
      <c r="KRO51" s="511"/>
      <c r="KRP51" s="511"/>
      <c r="KRQ51" s="511"/>
      <c r="KRR51" s="511"/>
      <c r="KRS51" s="511"/>
      <c r="KRT51" s="511"/>
      <c r="KRU51" s="511"/>
      <c r="KRV51" s="511"/>
      <c r="KRW51" s="511"/>
      <c r="KRX51" s="511"/>
      <c r="KRY51" s="511"/>
      <c r="KRZ51" s="511"/>
      <c r="KSA51" s="511"/>
      <c r="KSB51" s="511"/>
      <c r="KSC51" s="511"/>
      <c r="KSD51" s="511"/>
      <c r="KSE51" s="511"/>
      <c r="KSF51" s="511"/>
      <c r="KSG51" s="511"/>
      <c r="KSH51" s="511"/>
      <c r="KSI51" s="511"/>
      <c r="KSJ51" s="511"/>
      <c r="KSK51" s="511"/>
      <c r="KSL51" s="511"/>
      <c r="KSM51" s="511"/>
      <c r="KSN51" s="511"/>
      <c r="KSO51" s="511"/>
      <c r="KSP51" s="511"/>
      <c r="KSQ51" s="511"/>
      <c r="KSR51" s="511"/>
      <c r="KSS51" s="511"/>
      <c r="KST51" s="511"/>
      <c r="KSU51" s="511"/>
      <c r="KSV51" s="511"/>
      <c r="KSW51" s="511"/>
      <c r="KSX51" s="511"/>
      <c r="KSY51" s="511"/>
      <c r="KSZ51" s="511"/>
      <c r="KTA51" s="511"/>
      <c r="KTB51" s="511"/>
      <c r="KTC51" s="511"/>
      <c r="KTD51" s="511"/>
      <c r="KTE51" s="511"/>
      <c r="KTF51" s="511"/>
      <c r="KTG51" s="511"/>
      <c r="KTH51" s="511"/>
      <c r="KTI51" s="511"/>
      <c r="KTJ51" s="511"/>
      <c r="KTK51" s="511"/>
      <c r="KTL51" s="511"/>
      <c r="KTM51" s="511"/>
      <c r="KTN51" s="511"/>
      <c r="KTO51" s="511"/>
      <c r="KTP51" s="511"/>
      <c r="KTQ51" s="511"/>
      <c r="KTR51" s="511"/>
      <c r="KTS51" s="511"/>
      <c r="KTT51" s="511"/>
      <c r="KTU51" s="511"/>
      <c r="KTV51" s="511"/>
      <c r="KTW51" s="511"/>
      <c r="KTX51" s="511"/>
      <c r="KTY51" s="511"/>
      <c r="KTZ51" s="511"/>
      <c r="KUA51" s="511"/>
      <c r="KUB51" s="511"/>
      <c r="KUC51" s="511"/>
      <c r="KUD51" s="511"/>
      <c r="KUE51" s="511"/>
      <c r="KUF51" s="511"/>
      <c r="KUG51" s="511"/>
      <c r="KUH51" s="511"/>
      <c r="KUI51" s="511"/>
      <c r="KUJ51" s="511"/>
      <c r="KUK51" s="511"/>
      <c r="KUL51" s="511"/>
      <c r="KUM51" s="511"/>
      <c r="KUN51" s="511"/>
      <c r="KUO51" s="511"/>
      <c r="KUP51" s="511"/>
      <c r="KUQ51" s="511"/>
      <c r="KUR51" s="511"/>
      <c r="KUS51" s="511"/>
      <c r="KUT51" s="511"/>
      <c r="KUU51" s="511"/>
      <c r="KUV51" s="511"/>
      <c r="KUW51" s="511"/>
      <c r="KUX51" s="511"/>
      <c r="KUY51" s="511"/>
      <c r="KUZ51" s="511"/>
      <c r="KVA51" s="511"/>
      <c r="KVB51" s="511"/>
      <c r="KVC51" s="511"/>
      <c r="KVD51" s="511"/>
      <c r="KVE51" s="511"/>
      <c r="KVF51" s="511"/>
      <c r="KVG51" s="511"/>
      <c r="KVH51" s="511"/>
      <c r="KVI51" s="511"/>
      <c r="KVJ51" s="511"/>
      <c r="KVK51" s="511"/>
      <c r="KVL51" s="511"/>
      <c r="KVM51" s="511"/>
      <c r="KVN51" s="511"/>
      <c r="KVO51" s="511"/>
      <c r="KVP51" s="511"/>
      <c r="KVQ51" s="511"/>
      <c r="KVR51" s="511"/>
      <c r="KVS51" s="511"/>
      <c r="KVT51" s="511"/>
      <c r="KVU51" s="511"/>
      <c r="KVV51" s="511"/>
      <c r="KVW51" s="511"/>
      <c r="KVX51" s="511"/>
      <c r="KVY51" s="511"/>
      <c r="KVZ51" s="511"/>
      <c r="KWA51" s="511"/>
      <c r="KWB51" s="511"/>
      <c r="KWC51" s="511"/>
      <c r="KWD51" s="511"/>
      <c r="KWE51" s="511"/>
      <c r="KWF51" s="511"/>
      <c r="KWG51" s="511"/>
      <c r="KWH51" s="511"/>
      <c r="KWI51" s="511"/>
      <c r="KWJ51" s="511"/>
      <c r="KWK51" s="511"/>
      <c r="KWL51" s="511"/>
      <c r="KWM51" s="511"/>
      <c r="KWN51" s="511"/>
      <c r="KWO51" s="511"/>
      <c r="KWP51" s="511"/>
      <c r="KWQ51" s="511"/>
      <c r="KWR51" s="511"/>
      <c r="KWS51" s="511"/>
      <c r="KWT51" s="511"/>
      <c r="KWU51" s="511"/>
      <c r="KWV51" s="511"/>
      <c r="KWW51" s="511"/>
      <c r="KWX51" s="511"/>
      <c r="KWY51" s="511"/>
      <c r="KWZ51" s="511"/>
      <c r="KXA51" s="511"/>
      <c r="KXB51" s="511"/>
      <c r="KXC51" s="511"/>
      <c r="KXD51" s="511"/>
      <c r="KXE51" s="511"/>
      <c r="KXF51" s="511"/>
      <c r="KXG51" s="511"/>
      <c r="KXH51" s="511"/>
      <c r="KXI51" s="511"/>
      <c r="KXJ51" s="511"/>
      <c r="KXK51" s="511"/>
      <c r="KXL51" s="511"/>
      <c r="KXM51" s="511"/>
      <c r="KXN51" s="511"/>
      <c r="KXO51" s="511"/>
      <c r="KXP51" s="511"/>
      <c r="KXQ51" s="511"/>
      <c r="KXR51" s="511"/>
      <c r="KXS51" s="511"/>
      <c r="KXT51" s="511"/>
      <c r="KXU51" s="511"/>
      <c r="KXV51" s="511"/>
      <c r="KXW51" s="511"/>
      <c r="KXX51" s="511"/>
      <c r="KXY51" s="511"/>
      <c r="KXZ51" s="511"/>
      <c r="KYA51" s="511"/>
      <c r="KYB51" s="511"/>
      <c r="KYC51" s="511"/>
      <c r="KYD51" s="511"/>
      <c r="KYE51" s="511"/>
      <c r="KYF51" s="511"/>
      <c r="KYG51" s="511"/>
      <c r="KYH51" s="511"/>
      <c r="KYI51" s="511"/>
      <c r="KYJ51" s="511"/>
      <c r="KYK51" s="511"/>
      <c r="KYL51" s="511"/>
      <c r="KYM51" s="511"/>
      <c r="KYN51" s="511"/>
      <c r="KYO51" s="511"/>
      <c r="KYP51" s="511"/>
      <c r="KYQ51" s="511"/>
      <c r="KYR51" s="511"/>
      <c r="KYS51" s="511"/>
      <c r="KYT51" s="511"/>
      <c r="KYU51" s="511"/>
      <c r="KYV51" s="511"/>
      <c r="KYW51" s="511"/>
      <c r="KYX51" s="511"/>
      <c r="KYY51" s="511"/>
      <c r="KYZ51" s="511"/>
      <c r="KZA51" s="511"/>
      <c r="KZB51" s="511"/>
      <c r="KZC51" s="511"/>
      <c r="KZD51" s="511"/>
      <c r="KZE51" s="511"/>
      <c r="KZF51" s="511"/>
      <c r="KZG51" s="511"/>
      <c r="KZH51" s="511"/>
      <c r="KZI51" s="511"/>
      <c r="KZJ51" s="511"/>
      <c r="KZK51" s="511"/>
      <c r="KZL51" s="511"/>
      <c r="KZM51" s="511"/>
      <c r="KZN51" s="511"/>
      <c r="KZO51" s="511"/>
      <c r="KZP51" s="511"/>
      <c r="KZQ51" s="511"/>
      <c r="KZR51" s="511"/>
      <c r="KZS51" s="511"/>
      <c r="KZT51" s="511"/>
      <c r="KZU51" s="511"/>
      <c r="KZV51" s="511"/>
      <c r="KZW51" s="511"/>
      <c r="KZX51" s="511"/>
      <c r="KZY51" s="511"/>
      <c r="KZZ51" s="511"/>
      <c r="LAA51" s="511"/>
      <c r="LAB51" s="511"/>
      <c r="LAC51" s="511"/>
      <c r="LAD51" s="511"/>
      <c r="LAE51" s="511"/>
      <c r="LAF51" s="511"/>
      <c r="LAG51" s="511"/>
      <c r="LAH51" s="511"/>
      <c r="LAI51" s="511"/>
      <c r="LAJ51" s="511"/>
      <c r="LAK51" s="511"/>
      <c r="LAL51" s="511"/>
      <c r="LAM51" s="511"/>
      <c r="LAN51" s="511"/>
      <c r="LAO51" s="511"/>
      <c r="LAP51" s="511"/>
      <c r="LAQ51" s="511"/>
      <c r="LAR51" s="511"/>
      <c r="LAS51" s="511"/>
      <c r="LAT51" s="511"/>
      <c r="LAU51" s="511"/>
      <c r="LAV51" s="511"/>
      <c r="LAW51" s="511"/>
      <c r="LAX51" s="511"/>
      <c r="LAY51" s="511"/>
      <c r="LAZ51" s="511"/>
      <c r="LBA51" s="511"/>
      <c r="LBB51" s="511"/>
      <c r="LBC51" s="511"/>
      <c r="LBD51" s="511"/>
      <c r="LBE51" s="511"/>
      <c r="LBF51" s="511"/>
      <c r="LBG51" s="511"/>
      <c r="LBH51" s="511"/>
      <c r="LBI51" s="511"/>
      <c r="LBJ51" s="511"/>
      <c r="LBK51" s="511"/>
      <c r="LBL51" s="511"/>
      <c r="LBM51" s="511"/>
      <c r="LBN51" s="511"/>
      <c r="LBO51" s="511"/>
      <c r="LBP51" s="511"/>
      <c r="LBQ51" s="511"/>
      <c r="LBR51" s="511"/>
      <c r="LBS51" s="511"/>
      <c r="LBT51" s="511"/>
      <c r="LBU51" s="511"/>
      <c r="LBV51" s="511"/>
      <c r="LBW51" s="511"/>
      <c r="LBX51" s="511"/>
      <c r="LBY51" s="511"/>
      <c r="LBZ51" s="511"/>
      <c r="LCA51" s="511"/>
      <c r="LCB51" s="511"/>
      <c r="LCC51" s="511"/>
      <c r="LCD51" s="511"/>
      <c r="LCE51" s="511"/>
      <c r="LCF51" s="511"/>
      <c r="LCG51" s="511"/>
      <c r="LCH51" s="511"/>
      <c r="LCI51" s="511"/>
      <c r="LCJ51" s="511"/>
      <c r="LCK51" s="511"/>
      <c r="LCL51" s="511"/>
      <c r="LCM51" s="511"/>
      <c r="LCN51" s="511"/>
      <c r="LCO51" s="511"/>
      <c r="LCP51" s="511"/>
      <c r="LCQ51" s="511"/>
      <c r="LCR51" s="511"/>
      <c r="LCS51" s="511"/>
      <c r="LCT51" s="511"/>
      <c r="LCU51" s="511"/>
      <c r="LCV51" s="511"/>
      <c r="LCW51" s="511"/>
      <c r="LCX51" s="511"/>
      <c r="LCY51" s="511"/>
      <c r="LCZ51" s="511"/>
      <c r="LDA51" s="511"/>
      <c r="LDB51" s="511"/>
      <c r="LDC51" s="511"/>
      <c r="LDD51" s="511"/>
      <c r="LDE51" s="511"/>
      <c r="LDF51" s="511"/>
      <c r="LDG51" s="511"/>
      <c r="LDH51" s="511"/>
      <c r="LDI51" s="511"/>
      <c r="LDJ51" s="511"/>
      <c r="LDK51" s="511"/>
      <c r="LDL51" s="511"/>
      <c r="LDM51" s="511"/>
      <c r="LDN51" s="511"/>
      <c r="LDO51" s="511"/>
      <c r="LDP51" s="511"/>
      <c r="LDQ51" s="511"/>
      <c r="LDR51" s="511"/>
      <c r="LDS51" s="511"/>
      <c r="LDT51" s="511"/>
      <c r="LDU51" s="511"/>
      <c r="LDV51" s="511"/>
      <c r="LDW51" s="511"/>
      <c r="LDX51" s="511"/>
      <c r="LDY51" s="511"/>
      <c r="LDZ51" s="511"/>
      <c r="LEA51" s="511"/>
      <c r="LEB51" s="511"/>
      <c r="LEC51" s="511"/>
      <c r="LED51" s="511"/>
      <c r="LEE51" s="511"/>
      <c r="LEF51" s="511"/>
      <c r="LEG51" s="511"/>
      <c r="LEH51" s="511"/>
      <c r="LEI51" s="511"/>
      <c r="LEJ51" s="511"/>
      <c r="LEK51" s="511"/>
      <c r="LEL51" s="511"/>
      <c r="LEM51" s="511"/>
      <c r="LEN51" s="511"/>
      <c r="LEO51" s="511"/>
      <c r="LEP51" s="511"/>
      <c r="LEQ51" s="511"/>
      <c r="LER51" s="511"/>
      <c r="LES51" s="511"/>
      <c r="LET51" s="511"/>
      <c r="LEU51" s="511"/>
      <c r="LEV51" s="511"/>
      <c r="LEW51" s="511"/>
      <c r="LEX51" s="511"/>
      <c r="LEY51" s="511"/>
      <c r="LEZ51" s="511"/>
      <c r="LFA51" s="511"/>
      <c r="LFB51" s="511"/>
      <c r="LFC51" s="511"/>
      <c r="LFD51" s="511"/>
      <c r="LFE51" s="511"/>
      <c r="LFF51" s="511"/>
      <c r="LFG51" s="511"/>
      <c r="LFH51" s="511"/>
      <c r="LFI51" s="511"/>
      <c r="LFJ51" s="511"/>
      <c r="LFK51" s="511"/>
      <c r="LFL51" s="511"/>
      <c r="LFM51" s="511"/>
      <c r="LFN51" s="511"/>
      <c r="LFO51" s="511"/>
      <c r="LFP51" s="511"/>
      <c r="LFQ51" s="511"/>
      <c r="LFR51" s="511"/>
      <c r="LFS51" s="511"/>
      <c r="LFT51" s="511"/>
      <c r="LFU51" s="511"/>
      <c r="LFV51" s="511"/>
      <c r="LFW51" s="511"/>
      <c r="LFX51" s="511"/>
      <c r="LFY51" s="511"/>
      <c r="LFZ51" s="511"/>
      <c r="LGA51" s="511"/>
      <c r="LGB51" s="511"/>
      <c r="LGC51" s="511"/>
      <c r="LGD51" s="511"/>
      <c r="LGE51" s="511"/>
      <c r="LGF51" s="511"/>
      <c r="LGG51" s="511"/>
      <c r="LGH51" s="511"/>
      <c r="LGI51" s="511"/>
      <c r="LGJ51" s="511"/>
      <c r="LGK51" s="511"/>
      <c r="LGL51" s="511"/>
      <c r="LGM51" s="511"/>
      <c r="LGN51" s="511"/>
      <c r="LGO51" s="511"/>
      <c r="LGP51" s="511"/>
      <c r="LGQ51" s="511"/>
      <c r="LGR51" s="511"/>
      <c r="LGS51" s="511"/>
      <c r="LGT51" s="511"/>
      <c r="LGU51" s="511"/>
      <c r="LGV51" s="511"/>
      <c r="LGW51" s="511"/>
      <c r="LGX51" s="511"/>
      <c r="LGY51" s="511"/>
      <c r="LGZ51" s="511"/>
      <c r="LHA51" s="511"/>
      <c r="LHB51" s="511"/>
      <c r="LHC51" s="511"/>
      <c r="LHD51" s="511"/>
      <c r="LHE51" s="511"/>
      <c r="LHF51" s="511"/>
      <c r="LHG51" s="511"/>
      <c r="LHH51" s="511"/>
      <c r="LHI51" s="511"/>
      <c r="LHJ51" s="511"/>
      <c r="LHK51" s="511"/>
      <c r="LHL51" s="511"/>
      <c r="LHM51" s="511"/>
      <c r="LHN51" s="511"/>
      <c r="LHO51" s="511"/>
      <c r="LHP51" s="511"/>
      <c r="LHQ51" s="511"/>
      <c r="LHR51" s="511"/>
      <c r="LHS51" s="511"/>
      <c r="LHT51" s="511"/>
      <c r="LHU51" s="511"/>
      <c r="LHV51" s="511"/>
      <c r="LHW51" s="511"/>
      <c r="LHX51" s="511"/>
      <c r="LHY51" s="511"/>
      <c r="LHZ51" s="511"/>
      <c r="LIA51" s="511"/>
      <c r="LIB51" s="511"/>
      <c r="LIC51" s="511"/>
      <c r="LID51" s="511"/>
      <c r="LIE51" s="511"/>
      <c r="LIF51" s="511"/>
      <c r="LIG51" s="511"/>
      <c r="LIH51" s="511"/>
      <c r="LII51" s="511"/>
      <c r="LIJ51" s="511"/>
      <c r="LIK51" s="511"/>
      <c r="LIL51" s="511"/>
      <c r="LIM51" s="511"/>
      <c r="LIN51" s="511"/>
      <c r="LIO51" s="511"/>
      <c r="LIP51" s="511"/>
      <c r="LIQ51" s="511"/>
      <c r="LIR51" s="511"/>
      <c r="LIS51" s="511"/>
      <c r="LIT51" s="511"/>
      <c r="LIU51" s="511"/>
      <c r="LIV51" s="511"/>
      <c r="LIW51" s="511"/>
      <c r="LIX51" s="511"/>
      <c r="LIY51" s="511"/>
      <c r="LIZ51" s="511"/>
      <c r="LJA51" s="511"/>
      <c r="LJB51" s="511"/>
      <c r="LJC51" s="511"/>
      <c r="LJD51" s="511"/>
      <c r="LJE51" s="511"/>
      <c r="LJF51" s="511"/>
      <c r="LJG51" s="511"/>
      <c r="LJH51" s="511"/>
      <c r="LJI51" s="511"/>
      <c r="LJJ51" s="511"/>
      <c r="LJK51" s="511"/>
      <c r="LJL51" s="511"/>
      <c r="LJM51" s="511"/>
      <c r="LJN51" s="511"/>
      <c r="LJO51" s="511"/>
      <c r="LJP51" s="511"/>
      <c r="LJQ51" s="511"/>
      <c r="LJR51" s="511"/>
      <c r="LJS51" s="511"/>
      <c r="LJT51" s="511"/>
      <c r="LJU51" s="511"/>
      <c r="LJV51" s="511"/>
      <c r="LJW51" s="511"/>
      <c r="LJX51" s="511"/>
      <c r="LJY51" s="511"/>
      <c r="LJZ51" s="511"/>
      <c r="LKA51" s="511"/>
      <c r="LKB51" s="511"/>
      <c r="LKC51" s="511"/>
      <c r="LKD51" s="511"/>
      <c r="LKE51" s="511"/>
      <c r="LKF51" s="511"/>
      <c r="LKG51" s="511"/>
      <c r="LKH51" s="511"/>
      <c r="LKI51" s="511"/>
      <c r="LKJ51" s="511"/>
      <c r="LKK51" s="511"/>
      <c r="LKL51" s="511"/>
      <c r="LKM51" s="511"/>
      <c r="LKN51" s="511"/>
      <c r="LKO51" s="511"/>
      <c r="LKP51" s="511"/>
      <c r="LKQ51" s="511"/>
      <c r="LKR51" s="511"/>
      <c r="LKS51" s="511"/>
      <c r="LKT51" s="511"/>
      <c r="LKU51" s="511"/>
      <c r="LKV51" s="511"/>
      <c r="LKW51" s="511"/>
      <c r="LKX51" s="511"/>
      <c r="LKY51" s="511"/>
      <c r="LKZ51" s="511"/>
      <c r="LLA51" s="511"/>
      <c r="LLB51" s="511"/>
      <c r="LLC51" s="511"/>
      <c r="LLD51" s="511"/>
      <c r="LLE51" s="511"/>
      <c r="LLF51" s="511"/>
      <c r="LLG51" s="511"/>
      <c r="LLH51" s="511"/>
      <c r="LLI51" s="511"/>
      <c r="LLJ51" s="511"/>
      <c r="LLK51" s="511"/>
      <c r="LLL51" s="511"/>
      <c r="LLM51" s="511"/>
      <c r="LLN51" s="511"/>
      <c r="LLO51" s="511"/>
      <c r="LLP51" s="511"/>
      <c r="LLQ51" s="511"/>
      <c r="LLR51" s="511"/>
      <c r="LLS51" s="511"/>
      <c r="LLT51" s="511"/>
      <c r="LLU51" s="511"/>
      <c r="LLV51" s="511"/>
      <c r="LLW51" s="511"/>
      <c r="LLX51" s="511"/>
      <c r="LLY51" s="511"/>
      <c r="LLZ51" s="511"/>
      <c r="LMA51" s="511"/>
      <c r="LMB51" s="511"/>
      <c r="LMC51" s="511"/>
      <c r="LMD51" s="511"/>
      <c r="LME51" s="511"/>
      <c r="LMF51" s="511"/>
      <c r="LMG51" s="511"/>
      <c r="LMH51" s="511"/>
      <c r="LMI51" s="511"/>
      <c r="LMJ51" s="511"/>
      <c r="LMK51" s="511"/>
      <c r="LML51" s="511"/>
      <c r="LMM51" s="511"/>
      <c r="LMN51" s="511"/>
      <c r="LMO51" s="511"/>
      <c r="LMP51" s="511"/>
      <c r="LMQ51" s="511"/>
      <c r="LMR51" s="511"/>
      <c r="LMS51" s="511"/>
      <c r="LMT51" s="511"/>
      <c r="LMU51" s="511"/>
      <c r="LMV51" s="511"/>
      <c r="LMW51" s="511"/>
      <c r="LMX51" s="511"/>
      <c r="LMY51" s="511"/>
      <c r="LMZ51" s="511"/>
      <c r="LNA51" s="511"/>
      <c r="LNB51" s="511"/>
      <c r="LNC51" s="511"/>
      <c r="LND51" s="511"/>
      <c r="LNE51" s="511"/>
      <c r="LNF51" s="511"/>
      <c r="LNG51" s="511"/>
      <c r="LNH51" s="511"/>
      <c r="LNI51" s="511"/>
      <c r="LNJ51" s="511"/>
      <c r="LNK51" s="511"/>
      <c r="LNL51" s="511"/>
      <c r="LNM51" s="511"/>
      <c r="LNN51" s="511"/>
      <c r="LNO51" s="511"/>
      <c r="LNP51" s="511"/>
      <c r="LNQ51" s="511"/>
      <c r="LNR51" s="511"/>
      <c r="LNS51" s="511"/>
      <c r="LNT51" s="511"/>
      <c r="LNU51" s="511"/>
      <c r="LNV51" s="511"/>
      <c r="LNW51" s="511"/>
      <c r="LNX51" s="511"/>
      <c r="LNY51" s="511"/>
      <c r="LNZ51" s="511"/>
      <c r="LOA51" s="511"/>
      <c r="LOB51" s="511"/>
      <c r="LOC51" s="511"/>
      <c r="LOD51" s="511"/>
      <c r="LOE51" s="511"/>
      <c r="LOF51" s="511"/>
      <c r="LOG51" s="511"/>
      <c r="LOH51" s="511"/>
      <c r="LOI51" s="511"/>
      <c r="LOJ51" s="511"/>
      <c r="LOK51" s="511"/>
      <c r="LOL51" s="511"/>
      <c r="LOM51" s="511"/>
      <c r="LON51" s="511"/>
      <c r="LOO51" s="511"/>
      <c r="LOP51" s="511"/>
      <c r="LOQ51" s="511"/>
      <c r="LOR51" s="511"/>
      <c r="LOS51" s="511"/>
      <c r="LOT51" s="511"/>
      <c r="LOU51" s="511"/>
      <c r="LOV51" s="511"/>
      <c r="LOW51" s="511"/>
      <c r="LOX51" s="511"/>
      <c r="LOY51" s="511"/>
      <c r="LOZ51" s="511"/>
      <c r="LPA51" s="511"/>
      <c r="LPB51" s="511"/>
      <c r="LPC51" s="511"/>
      <c r="LPD51" s="511"/>
      <c r="LPE51" s="511"/>
      <c r="LPF51" s="511"/>
      <c r="LPG51" s="511"/>
      <c r="LPH51" s="511"/>
      <c r="LPI51" s="511"/>
      <c r="LPJ51" s="511"/>
      <c r="LPK51" s="511"/>
      <c r="LPL51" s="511"/>
      <c r="LPM51" s="511"/>
      <c r="LPN51" s="511"/>
      <c r="LPO51" s="511"/>
      <c r="LPP51" s="511"/>
      <c r="LPQ51" s="511"/>
      <c r="LPR51" s="511"/>
      <c r="LPS51" s="511"/>
      <c r="LPT51" s="511"/>
      <c r="LPU51" s="511"/>
      <c r="LPV51" s="511"/>
      <c r="LPW51" s="511"/>
      <c r="LPX51" s="511"/>
      <c r="LPY51" s="511"/>
      <c r="LPZ51" s="511"/>
      <c r="LQA51" s="511"/>
      <c r="LQB51" s="511"/>
      <c r="LQC51" s="511"/>
      <c r="LQD51" s="511"/>
      <c r="LQE51" s="511"/>
      <c r="LQF51" s="511"/>
      <c r="LQG51" s="511"/>
      <c r="LQH51" s="511"/>
      <c r="LQI51" s="511"/>
      <c r="LQJ51" s="511"/>
      <c r="LQK51" s="511"/>
      <c r="LQL51" s="511"/>
      <c r="LQM51" s="511"/>
      <c r="LQN51" s="511"/>
      <c r="LQO51" s="511"/>
      <c r="LQP51" s="511"/>
      <c r="LQQ51" s="511"/>
      <c r="LQR51" s="511"/>
      <c r="LQS51" s="511"/>
      <c r="LQT51" s="511"/>
      <c r="LQU51" s="511"/>
      <c r="LQV51" s="511"/>
      <c r="LQW51" s="511"/>
      <c r="LQX51" s="511"/>
      <c r="LQY51" s="511"/>
      <c r="LQZ51" s="511"/>
      <c r="LRA51" s="511"/>
      <c r="LRB51" s="511"/>
      <c r="LRC51" s="511"/>
      <c r="LRD51" s="511"/>
      <c r="LRE51" s="511"/>
      <c r="LRF51" s="511"/>
      <c r="LRG51" s="511"/>
      <c r="LRH51" s="511"/>
      <c r="LRI51" s="511"/>
      <c r="LRJ51" s="511"/>
      <c r="LRK51" s="511"/>
      <c r="LRL51" s="511"/>
      <c r="LRM51" s="511"/>
      <c r="LRN51" s="511"/>
      <c r="LRO51" s="511"/>
      <c r="LRP51" s="511"/>
      <c r="LRQ51" s="511"/>
      <c r="LRR51" s="511"/>
      <c r="LRS51" s="511"/>
      <c r="LRT51" s="511"/>
      <c r="LRU51" s="511"/>
      <c r="LRV51" s="511"/>
      <c r="LRW51" s="511"/>
      <c r="LRX51" s="511"/>
      <c r="LRY51" s="511"/>
      <c r="LRZ51" s="511"/>
      <c r="LSA51" s="511"/>
      <c r="LSB51" s="511"/>
      <c r="LSC51" s="511"/>
      <c r="LSD51" s="511"/>
      <c r="LSE51" s="511"/>
      <c r="LSF51" s="511"/>
      <c r="LSG51" s="511"/>
      <c r="LSH51" s="511"/>
      <c r="LSI51" s="511"/>
      <c r="LSJ51" s="511"/>
      <c r="LSK51" s="511"/>
      <c r="LSL51" s="511"/>
      <c r="LSM51" s="511"/>
      <c r="LSN51" s="511"/>
      <c r="LSO51" s="511"/>
      <c r="LSP51" s="511"/>
      <c r="LSQ51" s="511"/>
      <c r="LSR51" s="511"/>
      <c r="LSS51" s="511"/>
      <c r="LST51" s="511"/>
      <c r="LSU51" s="511"/>
      <c r="LSV51" s="511"/>
      <c r="LSW51" s="511"/>
      <c r="LSX51" s="511"/>
      <c r="LSY51" s="511"/>
      <c r="LSZ51" s="511"/>
      <c r="LTA51" s="511"/>
      <c r="LTB51" s="511"/>
      <c r="LTC51" s="511"/>
      <c r="LTD51" s="511"/>
      <c r="LTE51" s="511"/>
      <c r="LTF51" s="511"/>
      <c r="LTG51" s="511"/>
      <c r="LTH51" s="511"/>
      <c r="LTI51" s="511"/>
      <c r="LTJ51" s="511"/>
      <c r="LTK51" s="511"/>
      <c r="LTL51" s="511"/>
      <c r="LTM51" s="511"/>
      <c r="LTN51" s="511"/>
      <c r="LTO51" s="511"/>
      <c r="LTP51" s="511"/>
      <c r="LTQ51" s="511"/>
      <c r="LTR51" s="511"/>
      <c r="LTS51" s="511"/>
      <c r="LTT51" s="511"/>
      <c r="LTU51" s="511"/>
      <c r="LTV51" s="511"/>
      <c r="LTW51" s="511"/>
      <c r="LTX51" s="511"/>
      <c r="LTY51" s="511"/>
      <c r="LTZ51" s="511"/>
      <c r="LUA51" s="511"/>
      <c r="LUB51" s="511"/>
      <c r="LUC51" s="511"/>
      <c r="LUD51" s="511"/>
      <c r="LUE51" s="511"/>
      <c r="LUF51" s="511"/>
      <c r="LUG51" s="511"/>
      <c r="LUH51" s="511"/>
      <c r="LUI51" s="511"/>
      <c r="LUJ51" s="511"/>
      <c r="LUK51" s="511"/>
      <c r="LUL51" s="511"/>
      <c r="LUM51" s="511"/>
      <c r="LUN51" s="511"/>
      <c r="LUO51" s="511"/>
      <c r="LUP51" s="511"/>
      <c r="LUQ51" s="511"/>
      <c r="LUR51" s="511"/>
      <c r="LUS51" s="511"/>
      <c r="LUT51" s="511"/>
      <c r="LUU51" s="511"/>
      <c r="LUV51" s="511"/>
      <c r="LUW51" s="511"/>
      <c r="LUX51" s="511"/>
      <c r="LUY51" s="511"/>
      <c r="LUZ51" s="511"/>
      <c r="LVA51" s="511"/>
      <c r="LVB51" s="511"/>
      <c r="LVC51" s="511"/>
      <c r="LVD51" s="511"/>
      <c r="LVE51" s="511"/>
      <c r="LVF51" s="511"/>
      <c r="LVG51" s="511"/>
      <c r="LVH51" s="511"/>
      <c r="LVI51" s="511"/>
      <c r="LVJ51" s="511"/>
      <c r="LVK51" s="511"/>
      <c r="LVL51" s="511"/>
      <c r="LVM51" s="511"/>
      <c r="LVN51" s="511"/>
      <c r="LVO51" s="511"/>
      <c r="LVP51" s="511"/>
      <c r="LVQ51" s="511"/>
      <c r="LVR51" s="511"/>
      <c r="LVS51" s="511"/>
      <c r="LVT51" s="511"/>
      <c r="LVU51" s="511"/>
      <c r="LVV51" s="511"/>
      <c r="LVW51" s="511"/>
      <c r="LVX51" s="511"/>
      <c r="LVY51" s="511"/>
      <c r="LVZ51" s="511"/>
      <c r="LWA51" s="511"/>
      <c r="LWB51" s="511"/>
      <c r="LWC51" s="511"/>
      <c r="LWD51" s="511"/>
      <c r="LWE51" s="511"/>
      <c r="LWF51" s="511"/>
      <c r="LWG51" s="511"/>
      <c r="LWH51" s="511"/>
      <c r="LWI51" s="511"/>
      <c r="LWJ51" s="511"/>
      <c r="LWK51" s="511"/>
      <c r="LWL51" s="511"/>
      <c r="LWM51" s="511"/>
      <c r="LWN51" s="511"/>
      <c r="LWO51" s="511"/>
      <c r="LWP51" s="511"/>
      <c r="LWQ51" s="511"/>
      <c r="LWR51" s="511"/>
      <c r="LWS51" s="511"/>
      <c r="LWT51" s="511"/>
      <c r="LWU51" s="511"/>
      <c r="LWV51" s="511"/>
      <c r="LWW51" s="511"/>
      <c r="LWX51" s="511"/>
      <c r="LWY51" s="511"/>
      <c r="LWZ51" s="511"/>
      <c r="LXA51" s="511"/>
      <c r="LXB51" s="511"/>
      <c r="LXC51" s="511"/>
      <c r="LXD51" s="511"/>
      <c r="LXE51" s="511"/>
      <c r="LXF51" s="511"/>
      <c r="LXG51" s="511"/>
      <c r="LXH51" s="511"/>
      <c r="LXI51" s="511"/>
      <c r="LXJ51" s="511"/>
      <c r="LXK51" s="511"/>
      <c r="LXL51" s="511"/>
      <c r="LXM51" s="511"/>
      <c r="LXN51" s="511"/>
      <c r="LXO51" s="511"/>
      <c r="LXP51" s="511"/>
      <c r="LXQ51" s="511"/>
      <c r="LXR51" s="511"/>
      <c r="LXS51" s="511"/>
      <c r="LXT51" s="511"/>
      <c r="LXU51" s="511"/>
      <c r="LXV51" s="511"/>
      <c r="LXW51" s="511"/>
      <c r="LXX51" s="511"/>
      <c r="LXY51" s="511"/>
      <c r="LXZ51" s="511"/>
      <c r="LYA51" s="511"/>
      <c r="LYB51" s="511"/>
      <c r="LYC51" s="511"/>
      <c r="LYD51" s="511"/>
      <c r="LYE51" s="511"/>
      <c r="LYF51" s="511"/>
      <c r="LYG51" s="511"/>
      <c r="LYH51" s="511"/>
      <c r="LYI51" s="511"/>
      <c r="LYJ51" s="511"/>
      <c r="LYK51" s="511"/>
      <c r="LYL51" s="511"/>
      <c r="LYM51" s="511"/>
      <c r="LYN51" s="511"/>
      <c r="LYO51" s="511"/>
      <c r="LYP51" s="511"/>
      <c r="LYQ51" s="511"/>
      <c r="LYR51" s="511"/>
      <c r="LYS51" s="511"/>
      <c r="LYT51" s="511"/>
      <c r="LYU51" s="511"/>
      <c r="LYV51" s="511"/>
      <c r="LYW51" s="511"/>
      <c r="LYX51" s="511"/>
      <c r="LYY51" s="511"/>
      <c r="LYZ51" s="511"/>
      <c r="LZA51" s="511"/>
      <c r="LZB51" s="511"/>
      <c r="LZC51" s="511"/>
      <c r="LZD51" s="511"/>
      <c r="LZE51" s="511"/>
      <c r="LZF51" s="511"/>
      <c r="LZG51" s="511"/>
      <c r="LZH51" s="511"/>
      <c r="LZI51" s="511"/>
      <c r="LZJ51" s="511"/>
      <c r="LZK51" s="511"/>
      <c r="LZL51" s="511"/>
      <c r="LZM51" s="511"/>
      <c r="LZN51" s="511"/>
      <c r="LZO51" s="511"/>
      <c r="LZP51" s="511"/>
      <c r="LZQ51" s="511"/>
      <c r="LZR51" s="511"/>
      <c r="LZS51" s="511"/>
      <c r="LZT51" s="511"/>
      <c r="LZU51" s="511"/>
      <c r="LZV51" s="511"/>
      <c r="LZW51" s="511"/>
      <c r="LZX51" s="511"/>
      <c r="LZY51" s="511"/>
      <c r="LZZ51" s="511"/>
      <c r="MAA51" s="511"/>
      <c r="MAB51" s="511"/>
      <c r="MAC51" s="511"/>
      <c r="MAD51" s="511"/>
      <c r="MAE51" s="511"/>
      <c r="MAF51" s="511"/>
      <c r="MAG51" s="511"/>
      <c r="MAH51" s="511"/>
      <c r="MAI51" s="511"/>
      <c r="MAJ51" s="511"/>
      <c r="MAK51" s="511"/>
      <c r="MAL51" s="511"/>
      <c r="MAM51" s="511"/>
      <c r="MAN51" s="511"/>
      <c r="MAO51" s="511"/>
      <c r="MAP51" s="511"/>
      <c r="MAQ51" s="511"/>
      <c r="MAR51" s="511"/>
      <c r="MAS51" s="511"/>
      <c r="MAT51" s="511"/>
      <c r="MAU51" s="511"/>
      <c r="MAV51" s="511"/>
      <c r="MAW51" s="511"/>
      <c r="MAX51" s="511"/>
      <c r="MAY51" s="511"/>
      <c r="MAZ51" s="511"/>
      <c r="MBA51" s="511"/>
      <c r="MBB51" s="511"/>
      <c r="MBC51" s="511"/>
      <c r="MBD51" s="511"/>
      <c r="MBE51" s="511"/>
      <c r="MBF51" s="511"/>
      <c r="MBG51" s="511"/>
      <c r="MBH51" s="511"/>
      <c r="MBI51" s="511"/>
      <c r="MBJ51" s="511"/>
      <c r="MBK51" s="511"/>
      <c r="MBL51" s="511"/>
      <c r="MBM51" s="511"/>
      <c r="MBN51" s="511"/>
      <c r="MBO51" s="511"/>
      <c r="MBP51" s="511"/>
      <c r="MBQ51" s="511"/>
      <c r="MBR51" s="511"/>
      <c r="MBS51" s="511"/>
      <c r="MBT51" s="511"/>
      <c r="MBU51" s="511"/>
      <c r="MBV51" s="511"/>
      <c r="MBW51" s="511"/>
      <c r="MBX51" s="511"/>
      <c r="MBY51" s="511"/>
      <c r="MBZ51" s="511"/>
      <c r="MCA51" s="511"/>
      <c r="MCB51" s="511"/>
      <c r="MCC51" s="511"/>
      <c r="MCD51" s="511"/>
      <c r="MCE51" s="511"/>
      <c r="MCF51" s="511"/>
      <c r="MCG51" s="511"/>
      <c r="MCH51" s="511"/>
      <c r="MCI51" s="511"/>
      <c r="MCJ51" s="511"/>
      <c r="MCK51" s="511"/>
      <c r="MCL51" s="511"/>
      <c r="MCM51" s="511"/>
      <c r="MCN51" s="511"/>
      <c r="MCO51" s="511"/>
      <c r="MCP51" s="511"/>
      <c r="MCQ51" s="511"/>
      <c r="MCR51" s="511"/>
      <c r="MCS51" s="511"/>
      <c r="MCT51" s="511"/>
      <c r="MCU51" s="511"/>
      <c r="MCV51" s="511"/>
      <c r="MCW51" s="511"/>
      <c r="MCX51" s="511"/>
      <c r="MCY51" s="511"/>
      <c r="MCZ51" s="511"/>
      <c r="MDA51" s="511"/>
      <c r="MDB51" s="511"/>
      <c r="MDC51" s="511"/>
      <c r="MDD51" s="511"/>
      <c r="MDE51" s="511"/>
      <c r="MDF51" s="511"/>
      <c r="MDG51" s="511"/>
      <c r="MDH51" s="511"/>
      <c r="MDI51" s="511"/>
      <c r="MDJ51" s="511"/>
      <c r="MDK51" s="511"/>
      <c r="MDL51" s="511"/>
      <c r="MDM51" s="511"/>
      <c r="MDN51" s="511"/>
      <c r="MDO51" s="511"/>
      <c r="MDP51" s="511"/>
      <c r="MDQ51" s="511"/>
      <c r="MDR51" s="511"/>
      <c r="MDS51" s="511"/>
      <c r="MDT51" s="511"/>
      <c r="MDU51" s="511"/>
      <c r="MDV51" s="511"/>
      <c r="MDW51" s="511"/>
      <c r="MDX51" s="511"/>
      <c r="MDY51" s="511"/>
      <c r="MDZ51" s="511"/>
      <c r="MEA51" s="511"/>
      <c r="MEB51" s="511"/>
      <c r="MEC51" s="511"/>
      <c r="MED51" s="511"/>
      <c r="MEE51" s="511"/>
      <c r="MEF51" s="511"/>
      <c r="MEG51" s="511"/>
      <c r="MEH51" s="511"/>
      <c r="MEI51" s="511"/>
      <c r="MEJ51" s="511"/>
      <c r="MEK51" s="511"/>
      <c r="MEL51" s="511"/>
      <c r="MEM51" s="511"/>
      <c r="MEN51" s="511"/>
      <c r="MEO51" s="511"/>
      <c r="MEP51" s="511"/>
      <c r="MEQ51" s="511"/>
      <c r="MER51" s="511"/>
      <c r="MES51" s="511"/>
      <c r="MET51" s="511"/>
      <c r="MEU51" s="511"/>
      <c r="MEV51" s="511"/>
      <c r="MEW51" s="511"/>
      <c r="MEX51" s="511"/>
      <c r="MEY51" s="511"/>
      <c r="MEZ51" s="511"/>
      <c r="MFA51" s="511"/>
      <c r="MFB51" s="511"/>
      <c r="MFC51" s="511"/>
      <c r="MFD51" s="511"/>
      <c r="MFE51" s="511"/>
      <c r="MFF51" s="511"/>
      <c r="MFG51" s="511"/>
      <c r="MFH51" s="511"/>
      <c r="MFI51" s="511"/>
      <c r="MFJ51" s="511"/>
      <c r="MFK51" s="511"/>
      <c r="MFL51" s="511"/>
      <c r="MFM51" s="511"/>
      <c r="MFN51" s="511"/>
      <c r="MFO51" s="511"/>
      <c r="MFP51" s="511"/>
      <c r="MFQ51" s="511"/>
      <c r="MFR51" s="511"/>
      <c r="MFS51" s="511"/>
      <c r="MFT51" s="511"/>
      <c r="MFU51" s="511"/>
      <c r="MFV51" s="511"/>
      <c r="MFW51" s="511"/>
      <c r="MFX51" s="511"/>
      <c r="MFY51" s="511"/>
      <c r="MFZ51" s="511"/>
      <c r="MGA51" s="511"/>
      <c r="MGB51" s="511"/>
      <c r="MGC51" s="511"/>
      <c r="MGD51" s="511"/>
      <c r="MGE51" s="511"/>
      <c r="MGF51" s="511"/>
      <c r="MGG51" s="511"/>
      <c r="MGH51" s="511"/>
      <c r="MGI51" s="511"/>
      <c r="MGJ51" s="511"/>
      <c r="MGK51" s="511"/>
      <c r="MGL51" s="511"/>
      <c r="MGM51" s="511"/>
      <c r="MGN51" s="511"/>
      <c r="MGO51" s="511"/>
      <c r="MGP51" s="511"/>
      <c r="MGQ51" s="511"/>
      <c r="MGR51" s="511"/>
      <c r="MGS51" s="511"/>
      <c r="MGT51" s="511"/>
      <c r="MGU51" s="511"/>
      <c r="MGV51" s="511"/>
      <c r="MGW51" s="511"/>
      <c r="MGX51" s="511"/>
      <c r="MGY51" s="511"/>
      <c r="MGZ51" s="511"/>
      <c r="MHA51" s="511"/>
      <c r="MHB51" s="511"/>
      <c r="MHC51" s="511"/>
      <c r="MHD51" s="511"/>
      <c r="MHE51" s="511"/>
      <c r="MHF51" s="511"/>
      <c r="MHG51" s="511"/>
      <c r="MHH51" s="511"/>
      <c r="MHI51" s="511"/>
      <c r="MHJ51" s="511"/>
      <c r="MHK51" s="511"/>
      <c r="MHL51" s="511"/>
      <c r="MHM51" s="511"/>
      <c r="MHN51" s="511"/>
      <c r="MHO51" s="511"/>
      <c r="MHP51" s="511"/>
      <c r="MHQ51" s="511"/>
      <c r="MHR51" s="511"/>
      <c r="MHS51" s="511"/>
      <c r="MHT51" s="511"/>
      <c r="MHU51" s="511"/>
      <c r="MHV51" s="511"/>
      <c r="MHW51" s="511"/>
      <c r="MHX51" s="511"/>
      <c r="MHY51" s="511"/>
      <c r="MHZ51" s="511"/>
      <c r="MIA51" s="511"/>
      <c r="MIB51" s="511"/>
      <c r="MIC51" s="511"/>
      <c r="MID51" s="511"/>
      <c r="MIE51" s="511"/>
      <c r="MIF51" s="511"/>
      <c r="MIG51" s="511"/>
      <c r="MIH51" s="511"/>
      <c r="MII51" s="511"/>
      <c r="MIJ51" s="511"/>
      <c r="MIK51" s="511"/>
      <c r="MIL51" s="511"/>
      <c r="MIM51" s="511"/>
      <c r="MIN51" s="511"/>
      <c r="MIO51" s="511"/>
      <c r="MIP51" s="511"/>
      <c r="MIQ51" s="511"/>
      <c r="MIR51" s="511"/>
      <c r="MIS51" s="511"/>
      <c r="MIT51" s="511"/>
      <c r="MIU51" s="511"/>
      <c r="MIV51" s="511"/>
      <c r="MIW51" s="511"/>
      <c r="MIX51" s="511"/>
      <c r="MIY51" s="511"/>
      <c r="MIZ51" s="511"/>
      <c r="MJA51" s="511"/>
      <c r="MJB51" s="511"/>
      <c r="MJC51" s="511"/>
      <c r="MJD51" s="511"/>
      <c r="MJE51" s="511"/>
      <c r="MJF51" s="511"/>
      <c r="MJG51" s="511"/>
      <c r="MJH51" s="511"/>
      <c r="MJI51" s="511"/>
      <c r="MJJ51" s="511"/>
      <c r="MJK51" s="511"/>
      <c r="MJL51" s="511"/>
      <c r="MJM51" s="511"/>
      <c r="MJN51" s="511"/>
      <c r="MJO51" s="511"/>
      <c r="MJP51" s="511"/>
      <c r="MJQ51" s="511"/>
      <c r="MJR51" s="511"/>
      <c r="MJS51" s="511"/>
      <c r="MJT51" s="511"/>
      <c r="MJU51" s="511"/>
      <c r="MJV51" s="511"/>
      <c r="MJW51" s="511"/>
      <c r="MJX51" s="511"/>
      <c r="MJY51" s="511"/>
      <c r="MJZ51" s="511"/>
      <c r="MKA51" s="511"/>
      <c r="MKB51" s="511"/>
      <c r="MKC51" s="511"/>
      <c r="MKD51" s="511"/>
      <c r="MKE51" s="511"/>
      <c r="MKF51" s="511"/>
      <c r="MKG51" s="511"/>
      <c r="MKH51" s="511"/>
      <c r="MKI51" s="511"/>
      <c r="MKJ51" s="511"/>
      <c r="MKK51" s="511"/>
      <c r="MKL51" s="511"/>
      <c r="MKM51" s="511"/>
      <c r="MKN51" s="511"/>
      <c r="MKO51" s="511"/>
      <c r="MKP51" s="511"/>
      <c r="MKQ51" s="511"/>
      <c r="MKR51" s="511"/>
      <c r="MKS51" s="511"/>
      <c r="MKT51" s="511"/>
      <c r="MKU51" s="511"/>
      <c r="MKV51" s="511"/>
      <c r="MKW51" s="511"/>
      <c r="MKX51" s="511"/>
      <c r="MKY51" s="511"/>
      <c r="MKZ51" s="511"/>
      <c r="MLA51" s="511"/>
      <c r="MLB51" s="511"/>
      <c r="MLC51" s="511"/>
      <c r="MLD51" s="511"/>
      <c r="MLE51" s="511"/>
      <c r="MLF51" s="511"/>
      <c r="MLG51" s="511"/>
      <c r="MLH51" s="511"/>
      <c r="MLI51" s="511"/>
      <c r="MLJ51" s="511"/>
      <c r="MLK51" s="511"/>
      <c r="MLL51" s="511"/>
      <c r="MLM51" s="511"/>
      <c r="MLN51" s="511"/>
      <c r="MLO51" s="511"/>
      <c r="MLP51" s="511"/>
      <c r="MLQ51" s="511"/>
      <c r="MLR51" s="511"/>
      <c r="MLS51" s="511"/>
      <c r="MLT51" s="511"/>
      <c r="MLU51" s="511"/>
      <c r="MLV51" s="511"/>
      <c r="MLW51" s="511"/>
      <c r="MLX51" s="511"/>
      <c r="MLY51" s="511"/>
      <c r="MLZ51" s="511"/>
      <c r="MMA51" s="511"/>
      <c r="MMB51" s="511"/>
      <c r="MMC51" s="511"/>
      <c r="MMD51" s="511"/>
      <c r="MME51" s="511"/>
      <c r="MMF51" s="511"/>
      <c r="MMG51" s="511"/>
      <c r="MMH51" s="511"/>
      <c r="MMI51" s="511"/>
      <c r="MMJ51" s="511"/>
      <c r="MMK51" s="511"/>
      <c r="MML51" s="511"/>
      <c r="MMM51" s="511"/>
      <c r="MMN51" s="511"/>
      <c r="MMO51" s="511"/>
      <c r="MMP51" s="511"/>
      <c r="MMQ51" s="511"/>
      <c r="MMR51" s="511"/>
      <c r="MMS51" s="511"/>
      <c r="MMT51" s="511"/>
      <c r="MMU51" s="511"/>
      <c r="MMV51" s="511"/>
      <c r="MMW51" s="511"/>
      <c r="MMX51" s="511"/>
      <c r="MMY51" s="511"/>
      <c r="MMZ51" s="511"/>
      <c r="MNA51" s="511"/>
      <c r="MNB51" s="511"/>
      <c r="MNC51" s="511"/>
      <c r="MND51" s="511"/>
      <c r="MNE51" s="511"/>
      <c r="MNF51" s="511"/>
      <c r="MNG51" s="511"/>
      <c r="MNH51" s="511"/>
      <c r="MNI51" s="511"/>
      <c r="MNJ51" s="511"/>
      <c r="MNK51" s="511"/>
      <c r="MNL51" s="511"/>
      <c r="MNM51" s="511"/>
      <c r="MNN51" s="511"/>
      <c r="MNO51" s="511"/>
      <c r="MNP51" s="511"/>
      <c r="MNQ51" s="511"/>
      <c r="MNR51" s="511"/>
      <c r="MNS51" s="511"/>
      <c r="MNT51" s="511"/>
      <c r="MNU51" s="511"/>
      <c r="MNV51" s="511"/>
      <c r="MNW51" s="511"/>
      <c r="MNX51" s="511"/>
      <c r="MNY51" s="511"/>
      <c r="MNZ51" s="511"/>
      <c r="MOA51" s="511"/>
      <c r="MOB51" s="511"/>
      <c r="MOC51" s="511"/>
      <c r="MOD51" s="511"/>
      <c r="MOE51" s="511"/>
      <c r="MOF51" s="511"/>
      <c r="MOG51" s="511"/>
      <c r="MOH51" s="511"/>
      <c r="MOI51" s="511"/>
      <c r="MOJ51" s="511"/>
      <c r="MOK51" s="511"/>
      <c r="MOL51" s="511"/>
      <c r="MOM51" s="511"/>
      <c r="MON51" s="511"/>
      <c r="MOO51" s="511"/>
      <c r="MOP51" s="511"/>
      <c r="MOQ51" s="511"/>
      <c r="MOR51" s="511"/>
      <c r="MOS51" s="511"/>
      <c r="MOT51" s="511"/>
      <c r="MOU51" s="511"/>
      <c r="MOV51" s="511"/>
      <c r="MOW51" s="511"/>
      <c r="MOX51" s="511"/>
      <c r="MOY51" s="511"/>
      <c r="MOZ51" s="511"/>
      <c r="MPA51" s="511"/>
      <c r="MPB51" s="511"/>
      <c r="MPC51" s="511"/>
      <c r="MPD51" s="511"/>
      <c r="MPE51" s="511"/>
      <c r="MPF51" s="511"/>
      <c r="MPG51" s="511"/>
      <c r="MPH51" s="511"/>
      <c r="MPI51" s="511"/>
      <c r="MPJ51" s="511"/>
      <c r="MPK51" s="511"/>
      <c r="MPL51" s="511"/>
      <c r="MPM51" s="511"/>
      <c r="MPN51" s="511"/>
      <c r="MPO51" s="511"/>
      <c r="MPP51" s="511"/>
      <c r="MPQ51" s="511"/>
      <c r="MPR51" s="511"/>
      <c r="MPS51" s="511"/>
      <c r="MPT51" s="511"/>
      <c r="MPU51" s="511"/>
      <c r="MPV51" s="511"/>
      <c r="MPW51" s="511"/>
      <c r="MPX51" s="511"/>
      <c r="MPY51" s="511"/>
      <c r="MPZ51" s="511"/>
      <c r="MQA51" s="511"/>
      <c r="MQB51" s="511"/>
      <c r="MQC51" s="511"/>
      <c r="MQD51" s="511"/>
      <c r="MQE51" s="511"/>
      <c r="MQF51" s="511"/>
      <c r="MQG51" s="511"/>
      <c r="MQH51" s="511"/>
      <c r="MQI51" s="511"/>
      <c r="MQJ51" s="511"/>
      <c r="MQK51" s="511"/>
      <c r="MQL51" s="511"/>
      <c r="MQM51" s="511"/>
      <c r="MQN51" s="511"/>
      <c r="MQO51" s="511"/>
      <c r="MQP51" s="511"/>
      <c r="MQQ51" s="511"/>
      <c r="MQR51" s="511"/>
      <c r="MQS51" s="511"/>
      <c r="MQT51" s="511"/>
      <c r="MQU51" s="511"/>
      <c r="MQV51" s="511"/>
      <c r="MQW51" s="511"/>
      <c r="MQX51" s="511"/>
      <c r="MQY51" s="511"/>
      <c r="MQZ51" s="511"/>
      <c r="MRA51" s="511"/>
      <c r="MRB51" s="511"/>
      <c r="MRC51" s="511"/>
      <c r="MRD51" s="511"/>
      <c r="MRE51" s="511"/>
      <c r="MRF51" s="511"/>
      <c r="MRG51" s="511"/>
      <c r="MRH51" s="511"/>
      <c r="MRI51" s="511"/>
      <c r="MRJ51" s="511"/>
      <c r="MRK51" s="511"/>
      <c r="MRL51" s="511"/>
      <c r="MRM51" s="511"/>
      <c r="MRN51" s="511"/>
      <c r="MRO51" s="511"/>
      <c r="MRP51" s="511"/>
      <c r="MRQ51" s="511"/>
      <c r="MRR51" s="511"/>
      <c r="MRS51" s="511"/>
      <c r="MRT51" s="511"/>
      <c r="MRU51" s="511"/>
      <c r="MRV51" s="511"/>
      <c r="MRW51" s="511"/>
      <c r="MRX51" s="511"/>
      <c r="MRY51" s="511"/>
      <c r="MRZ51" s="511"/>
      <c r="MSA51" s="511"/>
      <c r="MSB51" s="511"/>
      <c r="MSC51" s="511"/>
      <c r="MSD51" s="511"/>
      <c r="MSE51" s="511"/>
      <c r="MSF51" s="511"/>
      <c r="MSG51" s="511"/>
      <c r="MSH51" s="511"/>
      <c r="MSI51" s="511"/>
      <c r="MSJ51" s="511"/>
      <c r="MSK51" s="511"/>
      <c r="MSL51" s="511"/>
      <c r="MSM51" s="511"/>
      <c r="MSN51" s="511"/>
      <c r="MSO51" s="511"/>
      <c r="MSP51" s="511"/>
      <c r="MSQ51" s="511"/>
      <c r="MSR51" s="511"/>
      <c r="MSS51" s="511"/>
      <c r="MST51" s="511"/>
      <c r="MSU51" s="511"/>
      <c r="MSV51" s="511"/>
      <c r="MSW51" s="511"/>
      <c r="MSX51" s="511"/>
      <c r="MSY51" s="511"/>
      <c r="MSZ51" s="511"/>
      <c r="MTA51" s="511"/>
      <c r="MTB51" s="511"/>
      <c r="MTC51" s="511"/>
      <c r="MTD51" s="511"/>
      <c r="MTE51" s="511"/>
      <c r="MTF51" s="511"/>
      <c r="MTG51" s="511"/>
      <c r="MTH51" s="511"/>
      <c r="MTI51" s="511"/>
      <c r="MTJ51" s="511"/>
      <c r="MTK51" s="511"/>
      <c r="MTL51" s="511"/>
      <c r="MTM51" s="511"/>
      <c r="MTN51" s="511"/>
      <c r="MTO51" s="511"/>
      <c r="MTP51" s="511"/>
      <c r="MTQ51" s="511"/>
      <c r="MTR51" s="511"/>
      <c r="MTS51" s="511"/>
      <c r="MTT51" s="511"/>
      <c r="MTU51" s="511"/>
      <c r="MTV51" s="511"/>
      <c r="MTW51" s="511"/>
      <c r="MTX51" s="511"/>
      <c r="MTY51" s="511"/>
      <c r="MTZ51" s="511"/>
      <c r="MUA51" s="511"/>
      <c r="MUB51" s="511"/>
      <c r="MUC51" s="511"/>
      <c r="MUD51" s="511"/>
      <c r="MUE51" s="511"/>
      <c r="MUF51" s="511"/>
      <c r="MUG51" s="511"/>
      <c r="MUH51" s="511"/>
      <c r="MUI51" s="511"/>
      <c r="MUJ51" s="511"/>
      <c r="MUK51" s="511"/>
      <c r="MUL51" s="511"/>
      <c r="MUM51" s="511"/>
      <c r="MUN51" s="511"/>
      <c r="MUO51" s="511"/>
      <c r="MUP51" s="511"/>
      <c r="MUQ51" s="511"/>
      <c r="MUR51" s="511"/>
      <c r="MUS51" s="511"/>
      <c r="MUT51" s="511"/>
      <c r="MUU51" s="511"/>
      <c r="MUV51" s="511"/>
      <c r="MUW51" s="511"/>
      <c r="MUX51" s="511"/>
      <c r="MUY51" s="511"/>
      <c r="MUZ51" s="511"/>
      <c r="MVA51" s="511"/>
      <c r="MVB51" s="511"/>
      <c r="MVC51" s="511"/>
      <c r="MVD51" s="511"/>
      <c r="MVE51" s="511"/>
      <c r="MVF51" s="511"/>
      <c r="MVG51" s="511"/>
      <c r="MVH51" s="511"/>
      <c r="MVI51" s="511"/>
      <c r="MVJ51" s="511"/>
      <c r="MVK51" s="511"/>
      <c r="MVL51" s="511"/>
      <c r="MVM51" s="511"/>
      <c r="MVN51" s="511"/>
      <c r="MVO51" s="511"/>
      <c r="MVP51" s="511"/>
      <c r="MVQ51" s="511"/>
      <c r="MVR51" s="511"/>
      <c r="MVS51" s="511"/>
      <c r="MVT51" s="511"/>
      <c r="MVU51" s="511"/>
      <c r="MVV51" s="511"/>
      <c r="MVW51" s="511"/>
      <c r="MVX51" s="511"/>
      <c r="MVY51" s="511"/>
      <c r="MVZ51" s="511"/>
      <c r="MWA51" s="511"/>
      <c r="MWB51" s="511"/>
      <c r="MWC51" s="511"/>
      <c r="MWD51" s="511"/>
      <c r="MWE51" s="511"/>
      <c r="MWF51" s="511"/>
      <c r="MWG51" s="511"/>
      <c r="MWH51" s="511"/>
      <c r="MWI51" s="511"/>
      <c r="MWJ51" s="511"/>
      <c r="MWK51" s="511"/>
      <c r="MWL51" s="511"/>
      <c r="MWM51" s="511"/>
      <c r="MWN51" s="511"/>
      <c r="MWO51" s="511"/>
      <c r="MWP51" s="511"/>
      <c r="MWQ51" s="511"/>
      <c r="MWR51" s="511"/>
      <c r="MWS51" s="511"/>
      <c r="MWT51" s="511"/>
      <c r="MWU51" s="511"/>
      <c r="MWV51" s="511"/>
      <c r="MWW51" s="511"/>
      <c r="MWX51" s="511"/>
      <c r="MWY51" s="511"/>
      <c r="MWZ51" s="511"/>
      <c r="MXA51" s="511"/>
      <c r="MXB51" s="511"/>
      <c r="MXC51" s="511"/>
      <c r="MXD51" s="511"/>
      <c r="MXE51" s="511"/>
      <c r="MXF51" s="511"/>
      <c r="MXG51" s="511"/>
      <c r="MXH51" s="511"/>
      <c r="MXI51" s="511"/>
      <c r="MXJ51" s="511"/>
      <c r="MXK51" s="511"/>
      <c r="MXL51" s="511"/>
      <c r="MXM51" s="511"/>
      <c r="MXN51" s="511"/>
      <c r="MXO51" s="511"/>
      <c r="MXP51" s="511"/>
      <c r="MXQ51" s="511"/>
      <c r="MXR51" s="511"/>
      <c r="MXS51" s="511"/>
      <c r="MXT51" s="511"/>
      <c r="MXU51" s="511"/>
      <c r="MXV51" s="511"/>
      <c r="MXW51" s="511"/>
      <c r="MXX51" s="511"/>
      <c r="MXY51" s="511"/>
      <c r="MXZ51" s="511"/>
      <c r="MYA51" s="511"/>
      <c r="MYB51" s="511"/>
      <c r="MYC51" s="511"/>
      <c r="MYD51" s="511"/>
      <c r="MYE51" s="511"/>
      <c r="MYF51" s="511"/>
      <c r="MYG51" s="511"/>
      <c r="MYH51" s="511"/>
      <c r="MYI51" s="511"/>
      <c r="MYJ51" s="511"/>
      <c r="MYK51" s="511"/>
      <c r="MYL51" s="511"/>
      <c r="MYM51" s="511"/>
      <c r="MYN51" s="511"/>
      <c r="MYO51" s="511"/>
      <c r="MYP51" s="511"/>
      <c r="MYQ51" s="511"/>
      <c r="MYR51" s="511"/>
      <c r="MYS51" s="511"/>
      <c r="MYT51" s="511"/>
      <c r="MYU51" s="511"/>
      <c r="MYV51" s="511"/>
      <c r="MYW51" s="511"/>
      <c r="MYX51" s="511"/>
      <c r="MYY51" s="511"/>
      <c r="MYZ51" s="511"/>
      <c r="MZA51" s="511"/>
      <c r="MZB51" s="511"/>
      <c r="MZC51" s="511"/>
      <c r="MZD51" s="511"/>
      <c r="MZE51" s="511"/>
      <c r="MZF51" s="511"/>
      <c r="MZG51" s="511"/>
      <c r="MZH51" s="511"/>
      <c r="MZI51" s="511"/>
      <c r="MZJ51" s="511"/>
      <c r="MZK51" s="511"/>
      <c r="MZL51" s="511"/>
      <c r="MZM51" s="511"/>
      <c r="MZN51" s="511"/>
      <c r="MZO51" s="511"/>
      <c r="MZP51" s="511"/>
      <c r="MZQ51" s="511"/>
      <c r="MZR51" s="511"/>
      <c r="MZS51" s="511"/>
      <c r="MZT51" s="511"/>
      <c r="MZU51" s="511"/>
      <c r="MZV51" s="511"/>
      <c r="MZW51" s="511"/>
      <c r="MZX51" s="511"/>
      <c r="MZY51" s="511"/>
      <c r="MZZ51" s="511"/>
      <c r="NAA51" s="511"/>
      <c r="NAB51" s="511"/>
      <c r="NAC51" s="511"/>
      <c r="NAD51" s="511"/>
      <c r="NAE51" s="511"/>
      <c r="NAF51" s="511"/>
      <c r="NAG51" s="511"/>
      <c r="NAH51" s="511"/>
      <c r="NAI51" s="511"/>
      <c r="NAJ51" s="511"/>
      <c r="NAK51" s="511"/>
      <c r="NAL51" s="511"/>
      <c r="NAM51" s="511"/>
      <c r="NAN51" s="511"/>
      <c r="NAO51" s="511"/>
      <c r="NAP51" s="511"/>
      <c r="NAQ51" s="511"/>
      <c r="NAR51" s="511"/>
      <c r="NAS51" s="511"/>
      <c r="NAT51" s="511"/>
      <c r="NAU51" s="511"/>
      <c r="NAV51" s="511"/>
      <c r="NAW51" s="511"/>
      <c r="NAX51" s="511"/>
      <c r="NAY51" s="511"/>
      <c r="NAZ51" s="511"/>
      <c r="NBA51" s="511"/>
      <c r="NBB51" s="511"/>
      <c r="NBC51" s="511"/>
      <c r="NBD51" s="511"/>
      <c r="NBE51" s="511"/>
      <c r="NBF51" s="511"/>
      <c r="NBG51" s="511"/>
      <c r="NBH51" s="511"/>
      <c r="NBI51" s="511"/>
      <c r="NBJ51" s="511"/>
      <c r="NBK51" s="511"/>
      <c r="NBL51" s="511"/>
      <c r="NBM51" s="511"/>
      <c r="NBN51" s="511"/>
      <c r="NBO51" s="511"/>
      <c r="NBP51" s="511"/>
      <c r="NBQ51" s="511"/>
      <c r="NBR51" s="511"/>
      <c r="NBS51" s="511"/>
      <c r="NBT51" s="511"/>
      <c r="NBU51" s="511"/>
      <c r="NBV51" s="511"/>
      <c r="NBW51" s="511"/>
      <c r="NBX51" s="511"/>
      <c r="NBY51" s="511"/>
      <c r="NBZ51" s="511"/>
      <c r="NCA51" s="511"/>
      <c r="NCB51" s="511"/>
      <c r="NCC51" s="511"/>
      <c r="NCD51" s="511"/>
      <c r="NCE51" s="511"/>
      <c r="NCF51" s="511"/>
      <c r="NCG51" s="511"/>
      <c r="NCH51" s="511"/>
      <c r="NCI51" s="511"/>
      <c r="NCJ51" s="511"/>
      <c r="NCK51" s="511"/>
      <c r="NCL51" s="511"/>
      <c r="NCM51" s="511"/>
      <c r="NCN51" s="511"/>
      <c r="NCO51" s="511"/>
      <c r="NCP51" s="511"/>
      <c r="NCQ51" s="511"/>
      <c r="NCR51" s="511"/>
      <c r="NCS51" s="511"/>
      <c r="NCT51" s="511"/>
      <c r="NCU51" s="511"/>
      <c r="NCV51" s="511"/>
      <c r="NCW51" s="511"/>
      <c r="NCX51" s="511"/>
      <c r="NCY51" s="511"/>
      <c r="NCZ51" s="511"/>
      <c r="NDA51" s="511"/>
      <c r="NDB51" s="511"/>
      <c r="NDC51" s="511"/>
      <c r="NDD51" s="511"/>
      <c r="NDE51" s="511"/>
      <c r="NDF51" s="511"/>
      <c r="NDG51" s="511"/>
      <c r="NDH51" s="511"/>
      <c r="NDI51" s="511"/>
      <c r="NDJ51" s="511"/>
      <c r="NDK51" s="511"/>
      <c r="NDL51" s="511"/>
      <c r="NDM51" s="511"/>
      <c r="NDN51" s="511"/>
      <c r="NDO51" s="511"/>
      <c r="NDP51" s="511"/>
      <c r="NDQ51" s="511"/>
      <c r="NDR51" s="511"/>
      <c r="NDS51" s="511"/>
      <c r="NDT51" s="511"/>
      <c r="NDU51" s="511"/>
      <c r="NDV51" s="511"/>
      <c r="NDW51" s="511"/>
      <c r="NDX51" s="511"/>
      <c r="NDY51" s="511"/>
      <c r="NDZ51" s="511"/>
      <c r="NEA51" s="511"/>
      <c r="NEB51" s="511"/>
      <c r="NEC51" s="511"/>
      <c r="NED51" s="511"/>
      <c r="NEE51" s="511"/>
      <c r="NEF51" s="511"/>
      <c r="NEG51" s="511"/>
      <c r="NEH51" s="511"/>
      <c r="NEI51" s="511"/>
      <c r="NEJ51" s="511"/>
      <c r="NEK51" s="511"/>
      <c r="NEL51" s="511"/>
      <c r="NEM51" s="511"/>
      <c r="NEN51" s="511"/>
      <c r="NEO51" s="511"/>
      <c r="NEP51" s="511"/>
      <c r="NEQ51" s="511"/>
      <c r="NER51" s="511"/>
      <c r="NES51" s="511"/>
      <c r="NET51" s="511"/>
      <c r="NEU51" s="511"/>
      <c r="NEV51" s="511"/>
      <c r="NEW51" s="511"/>
      <c r="NEX51" s="511"/>
      <c r="NEY51" s="511"/>
      <c r="NEZ51" s="511"/>
      <c r="NFA51" s="511"/>
      <c r="NFB51" s="511"/>
      <c r="NFC51" s="511"/>
      <c r="NFD51" s="511"/>
      <c r="NFE51" s="511"/>
      <c r="NFF51" s="511"/>
      <c r="NFG51" s="511"/>
      <c r="NFH51" s="511"/>
      <c r="NFI51" s="511"/>
      <c r="NFJ51" s="511"/>
      <c r="NFK51" s="511"/>
      <c r="NFL51" s="511"/>
      <c r="NFM51" s="511"/>
      <c r="NFN51" s="511"/>
      <c r="NFO51" s="511"/>
      <c r="NFP51" s="511"/>
      <c r="NFQ51" s="511"/>
      <c r="NFR51" s="511"/>
      <c r="NFS51" s="511"/>
      <c r="NFT51" s="511"/>
      <c r="NFU51" s="511"/>
      <c r="NFV51" s="511"/>
      <c r="NFW51" s="511"/>
      <c r="NFX51" s="511"/>
      <c r="NFY51" s="511"/>
      <c r="NFZ51" s="511"/>
      <c r="NGA51" s="511"/>
      <c r="NGB51" s="511"/>
      <c r="NGC51" s="511"/>
      <c r="NGD51" s="511"/>
      <c r="NGE51" s="511"/>
      <c r="NGF51" s="511"/>
      <c r="NGG51" s="511"/>
      <c r="NGH51" s="511"/>
      <c r="NGI51" s="511"/>
      <c r="NGJ51" s="511"/>
      <c r="NGK51" s="511"/>
      <c r="NGL51" s="511"/>
      <c r="NGM51" s="511"/>
      <c r="NGN51" s="511"/>
      <c r="NGO51" s="511"/>
      <c r="NGP51" s="511"/>
      <c r="NGQ51" s="511"/>
      <c r="NGR51" s="511"/>
      <c r="NGS51" s="511"/>
      <c r="NGT51" s="511"/>
      <c r="NGU51" s="511"/>
      <c r="NGV51" s="511"/>
      <c r="NGW51" s="511"/>
      <c r="NGX51" s="511"/>
      <c r="NGY51" s="511"/>
      <c r="NGZ51" s="511"/>
      <c r="NHA51" s="511"/>
      <c r="NHB51" s="511"/>
      <c r="NHC51" s="511"/>
      <c r="NHD51" s="511"/>
      <c r="NHE51" s="511"/>
      <c r="NHF51" s="511"/>
      <c r="NHG51" s="511"/>
      <c r="NHH51" s="511"/>
      <c r="NHI51" s="511"/>
      <c r="NHJ51" s="511"/>
      <c r="NHK51" s="511"/>
      <c r="NHL51" s="511"/>
      <c r="NHM51" s="511"/>
      <c r="NHN51" s="511"/>
      <c r="NHO51" s="511"/>
      <c r="NHP51" s="511"/>
      <c r="NHQ51" s="511"/>
      <c r="NHR51" s="511"/>
      <c r="NHS51" s="511"/>
      <c r="NHT51" s="511"/>
      <c r="NHU51" s="511"/>
      <c r="NHV51" s="511"/>
      <c r="NHW51" s="511"/>
      <c r="NHX51" s="511"/>
      <c r="NHY51" s="511"/>
      <c r="NHZ51" s="511"/>
      <c r="NIA51" s="511"/>
      <c r="NIB51" s="511"/>
      <c r="NIC51" s="511"/>
      <c r="NID51" s="511"/>
      <c r="NIE51" s="511"/>
      <c r="NIF51" s="511"/>
      <c r="NIG51" s="511"/>
      <c r="NIH51" s="511"/>
      <c r="NII51" s="511"/>
      <c r="NIJ51" s="511"/>
      <c r="NIK51" s="511"/>
      <c r="NIL51" s="511"/>
      <c r="NIM51" s="511"/>
      <c r="NIN51" s="511"/>
      <c r="NIO51" s="511"/>
      <c r="NIP51" s="511"/>
      <c r="NIQ51" s="511"/>
      <c r="NIR51" s="511"/>
      <c r="NIS51" s="511"/>
      <c r="NIT51" s="511"/>
      <c r="NIU51" s="511"/>
      <c r="NIV51" s="511"/>
      <c r="NIW51" s="511"/>
      <c r="NIX51" s="511"/>
      <c r="NIY51" s="511"/>
      <c r="NIZ51" s="511"/>
      <c r="NJA51" s="511"/>
      <c r="NJB51" s="511"/>
      <c r="NJC51" s="511"/>
      <c r="NJD51" s="511"/>
      <c r="NJE51" s="511"/>
      <c r="NJF51" s="511"/>
      <c r="NJG51" s="511"/>
      <c r="NJH51" s="511"/>
      <c r="NJI51" s="511"/>
      <c r="NJJ51" s="511"/>
      <c r="NJK51" s="511"/>
      <c r="NJL51" s="511"/>
      <c r="NJM51" s="511"/>
      <c r="NJN51" s="511"/>
      <c r="NJO51" s="511"/>
      <c r="NJP51" s="511"/>
      <c r="NJQ51" s="511"/>
      <c r="NJR51" s="511"/>
      <c r="NJS51" s="511"/>
      <c r="NJT51" s="511"/>
      <c r="NJU51" s="511"/>
      <c r="NJV51" s="511"/>
      <c r="NJW51" s="511"/>
      <c r="NJX51" s="511"/>
      <c r="NJY51" s="511"/>
      <c r="NJZ51" s="511"/>
      <c r="NKA51" s="511"/>
      <c r="NKB51" s="511"/>
      <c r="NKC51" s="511"/>
      <c r="NKD51" s="511"/>
      <c r="NKE51" s="511"/>
      <c r="NKF51" s="511"/>
      <c r="NKG51" s="511"/>
      <c r="NKH51" s="511"/>
      <c r="NKI51" s="511"/>
      <c r="NKJ51" s="511"/>
      <c r="NKK51" s="511"/>
      <c r="NKL51" s="511"/>
      <c r="NKM51" s="511"/>
      <c r="NKN51" s="511"/>
      <c r="NKO51" s="511"/>
      <c r="NKP51" s="511"/>
      <c r="NKQ51" s="511"/>
      <c r="NKR51" s="511"/>
      <c r="NKS51" s="511"/>
      <c r="NKT51" s="511"/>
      <c r="NKU51" s="511"/>
      <c r="NKV51" s="511"/>
      <c r="NKW51" s="511"/>
      <c r="NKX51" s="511"/>
      <c r="NKY51" s="511"/>
      <c r="NKZ51" s="511"/>
      <c r="NLA51" s="511"/>
      <c r="NLB51" s="511"/>
      <c r="NLC51" s="511"/>
      <c r="NLD51" s="511"/>
      <c r="NLE51" s="511"/>
      <c r="NLF51" s="511"/>
      <c r="NLG51" s="511"/>
      <c r="NLH51" s="511"/>
      <c r="NLI51" s="511"/>
      <c r="NLJ51" s="511"/>
      <c r="NLK51" s="511"/>
      <c r="NLL51" s="511"/>
      <c r="NLM51" s="511"/>
      <c r="NLN51" s="511"/>
      <c r="NLO51" s="511"/>
      <c r="NLP51" s="511"/>
      <c r="NLQ51" s="511"/>
      <c r="NLR51" s="511"/>
      <c r="NLS51" s="511"/>
      <c r="NLT51" s="511"/>
      <c r="NLU51" s="511"/>
      <c r="NLV51" s="511"/>
      <c r="NLW51" s="511"/>
      <c r="NLX51" s="511"/>
      <c r="NLY51" s="511"/>
      <c r="NLZ51" s="511"/>
      <c r="NMA51" s="511"/>
      <c r="NMB51" s="511"/>
      <c r="NMC51" s="511"/>
      <c r="NMD51" s="511"/>
      <c r="NME51" s="511"/>
      <c r="NMF51" s="511"/>
      <c r="NMG51" s="511"/>
      <c r="NMH51" s="511"/>
      <c r="NMI51" s="511"/>
      <c r="NMJ51" s="511"/>
      <c r="NMK51" s="511"/>
      <c r="NML51" s="511"/>
      <c r="NMM51" s="511"/>
      <c r="NMN51" s="511"/>
      <c r="NMO51" s="511"/>
      <c r="NMP51" s="511"/>
      <c r="NMQ51" s="511"/>
      <c r="NMR51" s="511"/>
      <c r="NMS51" s="511"/>
      <c r="NMT51" s="511"/>
      <c r="NMU51" s="511"/>
      <c r="NMV51" s="511"/>
      <c r="NMW51" s="511"/>
      <c r="NMX51" s="511"/>
      <c r="NMY51" s="511"/>
      <c r="NMZ51" s="511"/>
      <c r="NNA51" s="511"/>
      <c r="NNB51" s="511"/>
      <c r="NNC51" s="511"/>
      <c r="NND51" s="511"/>
      <c r="NNE51" s="511"/>
      <c r="NNF51" s="511"/>
      <c r="NNG51" s="511"/>
      <c r="NNH51" s="511"/>
      <c r="NNI51" s="511"/>
      <c r="NNJ51" s="511"/>
      <c r="NNK51" s="511"/>
      <c r="NNL51" s="511"/>
      <c r="NNM51" s="511"/>
      <c r="NNN51" s="511"/>
      <c r="NNO51" s="511"/>
      <c r="NNP51" s="511"/>
      <c r="NNQ51" s="511"/>
      <c r="NNR51" s="511"/>
      <c r="NNS51" s="511"/>
      <c r="NNT51" s="511"/>
      <c r="NNU51" s="511"/>
      <c r="NNV51" s="511"/>
      <c r="NNW51" s="511"/>
      <c r="NNX51" s="511"/>
      <c r="NNY51" s="511"/>
      <c r="NNZ51" s="511"/>
      <c r="NOA51" s="511"/>
      <c r="NOB51" s="511"/>
      <c r="NOC51" s="511"/>
      <c r="NOD51" s="511"/>
      <c r="NOE51" s="511"/>
      <c r="NOF51" s="511"/>
      <c r="NOG51" s="511"/>
      <c r="NOH51" s="511"/>
      <c r="NOI51" s="511"/>
      <c r="NOJ51" s="511"/>
      <c r="NOK51" s="511"/>
      <c r="NOL51" s="511"/>
      <c r="NOM51" s="511"/>
      <c r="NON51" s="511"/>
      <c r="NOO51" s="511"/>
      <c r="NOP51" s="511"/>
      <c r="NOQ51" s="511"/>
      <c r="NOR51" s="511"/>
      <c r="NOS51" s="511"/>
      <c r="NOT51" s="511"/>
      <c r="NOU51" s="511"/>
      <c r="NOV51" s="511"/>
      <c r="NOW51" s="511"/>
      <c r="NOX51" s="511"/>
      <c r="NOY51" s="511"/>
      <c r="NOZ51" s="511"/>
      <c r="NPA51" s="511"/>
      <c r="NPB51" s="511"/>
      <c r="NPC51" s="511"/>
      <c r="NPD51" s="511"/>
      <c r="NPE51" s="511"/>
      <c r="NPF51" s="511"/>
      <c r="NPG51" s="511"/>
      <c r="NPH51" s="511"/>
      <c r="NPI51" s="511"/>
      <c r="NPJ51" s="511"/>
      <c r="NPK51" s="511"/>
      <c r="NPL51" s="511"/>
      <c r="NPM51" s="511"/>
      <c r="NPN51" s="511"/>
      <c r="NPO51" s="511"/>
      <c r="NPP51" s="511"/>
      <c r="NPQ51" s="511"/>
      <c r="NPR51" s="511"/>
      <c r="NPS51" s="511"/>
      <c r="NPT51" s="511"/>
      <c r="NPU51" s="511"/>
      <c r="NPV51" s="511"/>
      <c r="NPW51" s="511"/>
      <c r="NPX51" s="511"/>
      <c r="NPY51" s="511"/>
      <c r="NPZ51" s="511"/>
      <c r="NQA51" s="511"/>
      <c r="NQB51" s="511"/>
      <c r="NQC51" s="511"/>
      <c r="NQD51" s="511"/>
      <c r="NQE51" s="511"/>
      <c r="NQF51" s="511"/>
      <c r="NQG51" s="511"/>
      <c r="NQH51" s="511"/>
      <c r="NQI51" s="511"/>
      <c r="NQJ51" s="511"/>
      <c r="NQK51" s="511"/>
      <c r="NQL51" s="511"/>
      <c r="NQM51" s="511"/>
      <c r="NQN51" s="511"/>
      <c r="NQO51" s="511"/>
      <c r="NQP51" s="511"/>
      <c r="NQQ51" s="511"/>
      <c r="NQR51" s="511"/>
      <c r="NQS51" s="511"/>
      <c r="NQT51" s="511"/>
      <c r="NQU51" s="511"/>
      <c r="NQV51" s="511"/>
      <c r="NQW51" s="511"/>
      <c r="NQX51" s="511"/>
      <c r="NQY51" s="511"/>
      <c r="NQZ51" s="511"/>
      <c r="NRA51" s="511"/>
      <c r="NRB51" s="511"/>
      <c r="NRC51" s="511"/>
      <c r="NRD51" s="511"/>
      <c r="NRE51" s="511"/>
      <c r="NRF51" s="511"/>
      <c r="NRG51" s="511"/>
      <c r="NRH51" s="511"/>
      <c r="NRI51" s="511"/>
      <c r="NRJ51" s="511"/>
      <c r="NRK51" s="511"/>
      <c r="NRL51" s="511"/>
      <c r="NRM51" s="511"/>
      <c r="NRN51" s="511"/>
      <c r="NRO51" s="511"/>
      <c r="NRP51" s="511"/>
      <c r="NRQ51" s="511"/>
      <c r="NRR51" s="511"/>
      <c r="NRS51" s="511"/>
      <c r="NRT51" s="511"/>
      <c r="NRU51" s="511"/>
      <c r="NRV51" s="511"/>
      <c r="NRW51" s="511"/>
      <c r="NRX51" s="511"/>
      <c r="NRY51" s="511"/>
      <c r="NRZ51" s="511"/>
      <c r="NSA51" s="511"/>
      <c r="NSB51" s="511"/>
      <c r="NSC51" s="511"/>
      <c r="NSD51" s="511"/>
      <c r="NSE51" s="511"/>
      <c r="NSF51" s="511"/>
      <c r="NSG51" s="511"/>
      <c r="NSH51" s="511"/>
      <c r="NSI51" s="511"/>
      <c r="NSJ51" s="511"/>
      <c r="NSK51" s="511"/>
      <c r="NSL51" s="511"/>
      <c r="NSM51" s="511"/>
      <c r="NSN51" s="511"/>
      <c r="NSO51" s="511"/>
      <c r="NSP51" s="511"/>
      <c r="NSQ51" s="511"/>
      <c r="NSR51" s="511"/>
      <c r="NSS51" s="511"/>
      <c r="NST51" s="511"/>
      <c r="NSU51" s="511"/>
      <c r="NSV51" s="511"/>
      <c r="NSW51" s="511"/>
      <c r="NSX51" s="511"/>
      <c r="NSY51" s="511"/>
      <c r="NSZ51" s="511"/>
      <c r="NTA51" s="511"/>
      <c r="NTB51" s="511"/>
      <c r="NTC51" s="511"/>
      <c r="NTD51" s="511"/>
      <c r="NTE51" s="511"/>
      <c r="NTF51" s="511"/>
      <c r="NTG51" s="511"/>
      <c r="NTH51" s="511"/>
      <c r="NTI51" s="511"/>
      <c r="NTJ51" s="511"/>
      <c r="NTK51" s="511"/>
      <c r="NTL51" s="511"/>
      <c r="NTM51" s="511"/>
      <c r="NTN51" s="511"/>
      <c r="NTO51" s="511"/>
      <c r="NTP51" s="511"/>
      <c r="NTQ51" s="511"/>
      <c r="NTR51" s="511"/>
      <c r="NTS51" s="511"/>
      <c r="NTT51" s="511"/>
      <c r="NTU51" s="511"/>
      <c r="NTV51" s="511"/>
      <c r="NTW51" s="511"/>
      <c r="NTX51" s="511"/>
      <c r="NTY51" s="511"/>
      <c r="NTZ51" s="511"/>
      <c r="NUA51" s="511"/>
      <c r="NUB51" s="511"/>
      <c r="NUC51" s="511"/>
      <c r="NUD51" s="511"/>
      <c r="NUE51" s="511"/>
      <c r="NUF51" s="511"/>
      <c r="NUG51" s="511"/>
      <c r="NUH51" s="511"/>
      <c r="NUI51" s="511"/>
      <c r="NUJ51" s="511"/>
      <c r="NUK51" s="511"/>
      <c r="NUL51" s="511"/>
      <c r="NUM51" s="511"/>
      <c r="NUN51" s="511"/>
      <c r="NUO51" s="511"/>
      <c r="NUP51" s="511"/>
      <c r="NUQ51" s="511"/>
      <c r="NUR51" s="511"/>
      <c r="NUS51" s="511"/>
      <c r="NUT51" s="511"/>
      <c r="NUU51" s="511"/>
      <c r="NUV51" s="511"/>
      <c r="NUW51" s="511"/>
      <c r="NUX51" s="511"/>
      <c r="NUY51" s="511"/>
      <c r="NUZ51" s="511"/>
      <c r="NVA51" s="511"/>
      <c r="NVB51" s="511"/>
      <c r="NVC51" s="511"/>
      <c r="NVD51" s="511"/>
      <c r="NVE51" s="511"/>
      <c r="NVF51" s="511"/>
      <c r="NVG51" s="511"/>
      <c r="NVH51" s="511"/>
      <c r="NVI51" s="511"/>
      <c r="NVJ51" s="511"/>
      <c r="NVK51" s="511"/>
      <c r="NVL51" s="511"/>
      <c r="NVM51" s="511"/>
      <c r="NVN51" s="511"/>
      <c r="NVO51" s="511"/>
      <c r="NVP51" s="511"/>
      <c r="NVQ51" s="511"/>
      <c r="NVR51" s="511"/>
      <c r="NVS51" s="511"/>
      <c r="NVT51" s="511"/>
      <c r="NVU51" s="511"/>
      <c r="NVV51" s="511"/>
      <c r="NVW51" s="511"/>
      <c r="NVX51" s="511"/>
      <c r="NVY51" s="511"/>
      <c r="NVZ51" s="511"/>
      <c r="NWA51" s="511"/>
      <c r="NWB51" s="511"/>
      <c r="NWC51" s="511"/>
      <c r="NWD51" s="511"/>
      <c r="NWE51" s="511"/>
      <c r="NWF51" s="511"/>
      <c r="NWG51" s="511"/>
      <c r="NWH51" s="511"/>
      <c r="NWI51" s="511"/>
      <c r="NWJ51" s="511"/>
      <c r="NWK51" s="511"/>
      <c r="NWL51" s="511"/>
      <c r="NWM51" s="511"/>
      <c r="NWN51" s="511"/>
      <c r="NWO51" s="511"/>
      <c r="NWP51" s="511"/>
      <c r="NWQ51" s="511"/>
      <c r="NWR51" s="511"/>
      <c r="NWS51" s="511"/>
      <c r="NWT51" s="511"/>
      <c r="NWU51" s="511"/>
      <c r="NWV51" s="511"/>
      <c r="NWW51" s="511"/>
      <c r="NWX51" s="511"/>
      <c r="NWY51" s="511"/>
      <c r="NWZ51" s="511"/>
      <c r="NXA51" s="511"/>
      <c r="NXB51" s="511"/>
      <c r="NXC51" s="511"/>
      <c r="NXD51" s="511"/>
      <c r="NXE51" s="511"/>
      <c r="NXF51" s="511"/>
      <c r="NXG51" s="511"/>
      <c r="NXH51" s="511"/>
      <c r="NXI51" s="511"/>
      <c r="NXJ51" s="511"/>
      <c r="NXK51" s="511"/>
      <c r="NXL51" s="511"/>
      <c r="NXM51" s="511"/>
      <c r="NXN51" s="511"/>
      <c r="NXO51" s="511"/>
      <c r="NXP51" s="511"/>
      <c r="NXQ51" s="511"/>
      <c r="NXR51" s="511"/>
      <c r="NXS51" s="511"/>
      <c r="NXT51" s="511"/>
      <c r="NXU51" s="511"/>
      <c r="NXV51" s="511"/>
      <c r="NXW51" s="511"/>
      <c r="NXX51" s="511"/>
      <c r="NXY51" s="511"/>
      <c r="NXZ51" s="511"/>
      <c r="NYA51" s="511"/>
      <c r="NYB51" s="511"/>
      <c r="NYC51" s="511"/>
      <c r="NYD51" s="511"/>
      <c r="NYE51" s="511"/>
      <c r="NYF51" s="511"/>
      <c r="NYG51" s="511"/>
      <c r="NYH51" s="511"/>
      <c r="NYI51" s="511"/>
      <c r="NYJ51" s="511"/>
      <c r="NYK51" s="511"/>
      <c r="NYL51" s="511"/>
      <c r="NYM51" s="511"/>
      <c r="NYN51" s="511"/>
      <c r="NYO51" s="511"/>
      <c r="NYP51" s="511"/>
      <c r="NYQ51" s="511"/>
      <c r="NYR51" s="511"/>
      <c r="NYS51" s="511"/>
      <c r="NYT51" s="511"/>
      <c r="NYU51" s="511"/>
      <c r="NYV51" s="511"/>
      <c r="NYW51" s="511"/>
      <c r="NYX51" s="511"/>
      <c r="NYY51" s="511"/>
      <c r="NYZ51" s="511"/>
      <c r="NZA51" s="511"/>
      <c r="NZB51" s="511"/>
      <c r="NZC51" s="511"/>
      <c r="NZD51" s="511"/>
      <c r="NZE51" s="511"/>
      <c r="NZF51" s="511"/>
      <c r="NZG51" s="511"/>
      <c r="NZH51" s="511"/>
      <c r="NZI51" s="511"/>
      <c r="NZJ51" s="511"/>
      <c r="NZK51" s="511"/>
      <c r="NZL51" s="511"/>
      <c r="NZM51" s="511"/>
      <c r="NZN51" s="511"/>
      <c r="NZO51" s="511"/>
      <c r="NZP51" s="511"/>
      <c r="NZQ51" s="511"/>
      <c r="NZR51" s="511"/>
      <c r="NZS51" s="511"/>
      <c r="NZT51" s="511"/>
      <c r="NZU51" s="511"/>
      <c r="NZV51" s="511"/>
      <c r="NZW51" s="511"/>
      <c r="NZX51" s="511"/>
      <c r="NZY51" s="511"/>
      <c r="NZZ51" s="511"/>
      <c r="OAA51" s="511"/>
      <c r="OAB51" s="511"/>
      <c r="OAC51" s="511"/>
      <c r="OAD51" s="511"/>
      <c r="OAE51" s="511"/>
      <c r="OAF51" s="511"/>
      <c r="OAG51" s="511"/>
      <c r="OAH51" s="511"/>
      <c r="OAI51" s="511"/>
      <c r="OAJ51" s="511"/>
      <c r="OAK51" s="511"/>
      <c r="OAL51" s="511"/>
      <c r="OAM51" s="511"/>
      <c r="OAN51" s="511"/>
      <c r="OAO51" s="511"/>
      <c r="OAP51" s="511"/>
      <c r="OAQ51" s="511"/>
      <c r="OAR51" s="511"/>
      <c r="OAS51" s="511"/>
      <c r="OAT51" s="511"/>
      <c r="OAU51" s="511"/>
      <c r="OAV51" s="511"/>
      <c r="OAW51" s="511"/>
      <c r="OAX51" s="511"/>
      <c r="OAY51" s="511"/>
      <c r="OAZ51" s="511"/>
      <c r="OBA51" s="511"/>
      <c r="OBB51" s="511"/>
      <c r="OBC51" s="511"/>
      <c r="OBD51" s="511"/>
      <c r="OBE51" s="511"/>
      <c r="OBF51" s="511"/>
      <c r="OBG51" s="511"/>
      <c r="OBH51" s="511"/>
      <c r="OBI51" s="511"/>
      <c r="OBJ51" s="511"/>
      <c r="OBK51" s="511"/>
      <c r="OBL51" s="511"/>
      <c r="OBM51" s="511"/>
      <c r="OBN51" s="511"/>
      <c r="OBO51" s="511"/>
      <c r="OBP51" s="511"/>
      <c r="OBQ51" s="511"/>
      <c r="OBR51" s="511"/>
      <c r="OBS51" s="511"/>
      <c r="OBT51" s="511"/>
      <c r="OBU51" s="511"/>
      <c r="OBV51" s="511"/>
      <c r="OBW51" s="511"/>
      <c r="OBX51" s="511"/>
      <c r="OBY51" s="511"/>
      <c r="OBZ51" s="511"/>
      <c r="OCA51" s="511"/>
      <c r="OCB51" s="511"/>
      <c r="OCC51" s="511"/>
      <c r="OCD51" s="511"/>
      <c r="OCE51" s="511"/>
      <c r="OCF51" s="511"/>
      <c r="OCG51" s="511"/>
      <c r="OCH51" s="511"/>
      <c r="OCI51" s="511"/>
      <c r="OCJ51" s="511"/>
      <c r="OCK51" s="511"/>
      <c r="OCL51" s="511"/>
      <c r="OCM51" s="511"/>
      <c r="OCN51" s="511"/>
      <c r="OCO51" s="511"/>
      <c r="OCP51" s="511"/>
      <c r="OCQ51" s="511"/>
      <c r="OCR51" s="511"/>
      <c r="OCS51" s="511"/>
      <c r="OCT51" s="511"/>
      <c r="OCU51" s="511"/>
      <c r="OCV51" s="511"/>
      <c r="OCW51" s="511"/>
      <c r="OCX51" s="511"/>
      <c r="OCY51" s="511"/>
      <c r="OCZ51" s="511"/>
      <c r="ODA51" s="511"/>
      <c r="ODB51" s="511"/>
      <c r="ODC51" s="511"/>
      <c r="ODD51" s="511"/>
      <c r="ODE51" s="511"/>
      <c r="ODF51" s="511"/>
      <c r="ODG51" s="511"/>
      <c r="ODH51" s="511"/>
      <c r="ODI51" s="511"/>
      <c r="ODJ51" s="511"/>
      <c r="ODK51" s="511"/>
      <c r="ODL51" s="511"/>
      <c r="ODM51" s="511"/>
      <c r="ODN51" s="511"/>
      <c r="ODO51" s="511"/>
      <c r="ODP51" s="511"/>
      <c r="ODQ51" s="511"/>
      <c r="ODR51" s="511"/>
      <c r="ODS51" s="511"/>
      <c r="ODT51" s="511"/>
      <c r="ODU51" s="511"/>
      <c r="ODV51" s="511"/>
      <c r="ODW51" s="511"/>
      <c r="ODX51" s="511"/>
      <c r="ODY51" s="511"/>
      <c r="ODZ51" s="511"/>
      <c r="OEA51" s="511"/>
      <c r="OEB51" s="511"/>
      <c r="OEC51" s="511"/>
      <c r="OED51" s="511"/>
      <c r="OEE51" s="511"/>
      <c r="OEF51" s="511"/>
      <c r="OEG51" s="511"/>
      <c r="OEH51" s="511"/>
      <c r="OEI51" s="511"/>
      <c r="OEJ51" s="511"/>
      <c r="OEK51" s="511"/>
      <c r="OEL51" s="511"/>
      <c r="OEM51" s="511"/>
      <c r="OEN51" s="511"/>
      <c r="OEO51" s="511"/>
      <c r="OEP51" s="511"/>
      <c r="OEQ51" s="511"/>
      <c r="OER51" s="511"/>
      <c r="OES51" s="511"/>
      <c r="OET51" s="511"/>
      <c r="OEU51" s="511"/>
      <c r="OEV51" s="511"/>
      <c r="OEW51" s="511"/>
      <c r="OEX51" s="511"/>
      <c r="OEY51" s="511"/>
      <c r="OEZ51" s="511"/>
      <c r="OFA51" s="511"/>
      <c r="OFB51" s="511"/>
      <c r="OFC51" s="511"/>
      <c r="OFD51" s="511"/>
      <c r="OFE51" s="511"/>
      <c r="OFF51" s="511"/>
      <c r="OFG51" s="511"/>
      <c r="OFH51" s="511"/>
      <c r="OFI51" s="511"/>
      <c r="OFJ51" s="511"/>
      <c r="OFK51" s="511"/>
      <c r="OFL51" s="511"/>
      <c r="OFM51" s="511"/>
      <c r="OFN51" s="511"/>
      <c r="OFO51" s="511"/>
      <c r="OFP51" s="511"/>
      <c r="OFQ51" s="511"/>
      <c r="OFR51" s="511"/>
      <c r="OFS51" s="511"/>
      <c r="OFT51" s="511"/>
      <c r="OFU51" s="511"/>
      <c r="OFV51" s="511"/>
      <c r="OFW51" s="511"/>
      <c r="OFX51" s="511"/>
      <c r="OFY51" s="511"/>
      <c r="OFZ51" s="511"/>
      <c r="OGA51" s="511"/>
      <c r="OGB51" s="511"/>
      <c r="OGC51" s="511"/>
      <c r="OGD51" s="511"/>
      <c r="OGE51" s="511"/>
      <c r="OGF51" s="511"/>
      <c r="OGG51" s="511"/>
      <c r="OGH51" s="511"/>
      <c r="OGI51" s="511"/>
      <c r="OGJ51" s="511"/>
      <c r="OGK51" s="511"/>
      <c r="OGL51" s="511"/>
      <c r="OGM51" s="511"/>
      <c r="OGN51" s="511"/>
      <c r="OGO51" s="511"/>
      <c r="OGP51" s="511"/>
      <c r="OGQ51" s="511"/>
      <c r="OGR51" s="511"/>
      <c r="OGS51" s="511"/>
      <c r="OGT51" s="511"/>
      <c r="OGU51" s="511"/>
      <c r="OGV51" s="511"/>
      <c r="OGW51" s="511"/>
      <c r="OGX51" s="511"/>
      <c r="OGY51" s="511"/>
      <c r="OGZ51" s="511"/>
      <c r="OHA51" s="511"/>
      <c r="OHB51" s="511"/>
      <c r="OHC51" s="511"/>
      <c r="OHD51" s="511"/>
      <c r="OHE51" s="511"/>
      <c r="OHF51" s="511"/>
      <c r="OHG51" s="511"/>
      <c r="OHH51" s="511"/>
      <c r="OHI51" s="511"/>
      <c r="OHJ51" s="511"/>
      <c r="OHK51" s="511"/>
      <c r="OHL51" s="511"/>
      <c r="OHM51" s="511"/>
      <c r="OHN51" s="511"/>
      <c r="OHO51" s="511"/>
      <c r="OHP51" s="511"/>
      <c r="OHQ51" s="511"/>
      <c r="OHR51" s="511"/>
      <c r="OHS51" s="511"/>
      <c r="OHT51" s="511"/>
      <c r="OHU51" s="511"/>
      <c r="OHV51" s="511"/>
      <c r="OHW51" s="511"/>
      <c r="OHX51" s="511"/>
      <c r="OHY51" s="511"/>
      <c r="OHZ51" s="511"/>
      <c r="OIA51" s="511"/>
      <c r="OIB51" s="511"/>
      <c r="OIC51" s="511"/>
      <c r="OID51" s="511"/>
      <c r="OIE51" s="511"/>
      <c r="OIF51" s="511"/>
      <c r="OIG51" s="511"/>
      <c r="OIH51" s="511"/>
      <c r="OII51" s="511"/>
      <c r="OIJ51" s="511"/>
      <c r="OIK51" s="511"/>
      <c r="OIL51" s="511"/>
      <c r="OIM51" s="511"/>
      <c r="OIN51" s="511"/>
      <c r="OIO51" s="511"/>
      <c r="OIP51" s="511"/>
      <c r="OIQ51" s="511"/>
      <c r="OIR51" s="511"/>
      <c r="OIS51" s="511"/>
      <c r="OIT51" s="511"/>
      <c r="OIU51" s="511"/>
      <c r="OIV51" s="511"/>
      <c r="OIW51" s="511"/>
      <c r="OIX51" s="511"/>
      <c r="OIY51" s="511"/>
      <c r="OIZ51" s="511"/>
      <c r="OJA51" s="511"/>
      <c r="OJB51" s="511"/>
      <c r="OJC51" s="511"/>
      <c r="OJD51" s="511"/>
      <c r="OJE51" s="511"/>
      <c r="OJF51" s="511"/>
      <c r="OJG51" s="511"/>
      <c r="OJH51" s="511"/>
      <c r="OJI51" s="511"/>
      <c r="OJJ51" s="511"/>
      <c r="OJK51" s="511"/>
      <c r="OJL51" s="511"/>
      <c r="OJM51" s="511"/>
      <c r="OJN51" s="511"/>
      <c r="OJO51" s="511"/>
      <c r="OJP51" s="511"/>
      <c r="OJQ51" s="511"/>
      <c r="OJR51" s="511"/>
      <c r="OJS51" s="511"/>
      <c r="OJT51" s="511"/>
      <c r="OJU51" s="511"/>
      <c r="OJV51" s="511"/>
      <c r="OJW51" s="511"/>
      <c r="OJX51" s="511"/>
      <c r="OJY51" s="511"/>
      <c r="OJZ51" s="511"/>
      <c r="OKA51" s="511"/>
      <c r="OKB51" s="511"/>
      <c r="OKC51" s="511"/>
      <c r="OKD51" s="511"/>
      <c r="OKE51" s="511"/>
      <c r="OKF51" s="511"/>
      <c r="OKG51" s="511"/>
      <c r="OKH51" s="511"/>
      <c r="OKI51" s="511"/>
      <c r="OKJ51" s="511"/>
      <c r="OKK51" s="511"/>
      <c r="OKL51" s="511"/>
      <c r="OKM51" s="511"/>
      <c r="OKN51" s="511"/>
      <c r="OKO51" s="511"/>
      <c r="OKP51" s="511"/>
      <c r="OKQ51" s="511"/>
      <c r="OKR51" s="511"/>
      <c r="OKS51" s="511"/>
      <c r="OKT51" s="511"/>
      <c r="OKU51" s="511"/>
      <c r="OKV51" s="511"/>
      <c r="OKW51" s="511"/>
      <c r="OKX51" s="511"/>
      <c r="OKY51" s="511"/>
      <c r="OKZ51" s="511"/>
      <c r="OLA51" s="511"/>
      <c r="OLB51" s="511"/>
      <c r="OLC51" s="511"/>
      <c r="OLD51" s="511"/>
      <c r="OLE51" s="511"/>
      <c r="OLF51" s="511"/>
      <c r="OLG51" s="511"/>
      <c r="OLH51" s="511"/>
      <c r="OLI51" s="511"/>
      <c r="OLJ51" s="511"/>
      <c r="OLK51" s="511"/>
      <c r="OLL51" s="511"/>
      <c r="OLM51" s="511"/>
      <c r="OLN51" s="511"/>
      <c r="OLO51" s="511"/>
      <c r="OLP51" s="511"/>
      <c r="OLQ51" s="511"/>
      <c r="OLR51" s="511"/>
      <c r="OLS51" s="511"/>
      <c r="OLT51" s="511"/>
      <c r="OLU51" s="511"/>
      <c r="OLV51" s="511"/>
      <c r="OLW51" s="511"/>
      <c r="OLX51" s="511"/>
      <c r="OLY51" s="511"/>
      <c r="OLZ51" s="511"/>
      <c r="OMA51" s="511"/>
      <c r="OMB51" s="511"/>
      <c r="OMC51" s="511"/>
      <c r="OMD51" s="511"/>
      <c r="OME51" s="511"/>
      <c r="OMF51" s="511"/>
      <c r="OMG51" s="511"/>
      <c r="OMH51" s="511"/>
      <c r="OMI51" s="511"/>
      <c r="OMJ51" s="511"/>
      <c r="OMK51" s="511"/>
      <c r="OML51" s="511"/>
      <c r="OMM51" s="511"/>
      <c r="OMN51" s="511"/>
      <c r="OMO51" s="511"/>
      <c r="OMP51" s="511"/>
      <c r="OMQ51" s="511"/>
      <c r="OMR51" s="511"/>
      <c r="OMS51" s="511"/>
      <c r="OMT51" s="511"/>
      <c r="OMU51" s="511"/>
      <c r="OMV51" s="511"/>
      <c r="OMW51" s="511"/>
      <c r="OMX51" s="511"/>
      <c r="OMY51" s="511"/>
      <c r="OMZ51" s="511"/>
      <c r="ONA51" s="511"/>
      <c r="ONB51" s="511"/>
      <c r="ONC51" s="511"/>
      <c r="OND51" s="511"/>
      <c r="ONE51" s="511"/>
      <c r="ONF51" s="511"/>
      <c r="ONG51" s="511"/>
      <c r="ONH51" s="511"/>
      <c r="ONI51" s="511"/>
      <c r="ONJ51" s="511"/>
      <c r="ONK51" s="511"/>
      <c r="ONL51" s="511"/>
      <c r="ONM51" s="511"/>
      <c r="ONN51" s="511"/>
      <c r="ONO51" s="511"/>
      <c r="ONP51" s="511"/>
      <c r="ONQ51" s="511"/>
      <c r="ONR51" s="511"/>
      <c r="ONS51" s="511"/>
      <c r="ONT51" s="511"/>
      <c r="ONU51" s="511"/>
      <c r="ONV51" s="511"/>
      <c r="ONW51" s="511"/>
      <c r="ONX51" s="511"/>
      <c r="ONY51" s="511"/>
      <c r="ONZ51" s="511"/>
      <c r="OOA51" s="511"/>
      <c r="OOB51" s="511"/>
      <c r="OOC51" s="511"/>
      <c r="OOD51" s="511"/>
      <c r="OOE51" s="511"/>
      <c r="OOF51" s="511"/>
      <c r="OOG51" s="511"/>
      <c r="OOH51" s="511"/>
      <c r="OOI51" s="511"/>
      <c r="OOJ51" s="511"/>
      <c r="OOK51" s="511"/>
      <c r="OOL51" s="511"/>
      <c r="OOM51" s="511"/>
      <c r="OON51" s="511"/>
      <c r="OOO51" s="511"/>
      <c r="OOP51" s="511"/>
      <c r="OOQ51" s="511"/>
      <c r="OOR51" s="511"/>
      <c r="OOS51" s="511"/>
      <c r="OOT51" s="511"/>
      <c r="OOU51" s="511"/>
      <c r="OOV51" s="511"/>
      <c r="OOW51" s="511"/>
      <c r="OOX51" s="511"/>
      <c r="OOY51" s="511"/>
      <c r="OOZ51" s="511"/>
      <c r="OPA51" s="511"/>
      <c r="OPB51" s="511"/>
      <c r="OPC51" s="511"/>
      <c r="OPD51" s="511"/>
      <c r="OPE51" s="511"/>
      <c r="OPF51" s="511"/>
      <c r="OPG51" s="511"/>
      <c r="OPH51" s="511"/>
      <c r="OPI51" s="511"/>
      <c r="OPJ51" s="511"/>
      <c r="OPK51" s="511"/>
      <c r="OPL51" s="511"/>
      <c r="OPM51" s="511"/>
      <c r="OPN51" s="511"/>
      <c r="OPO51" s="511"/>
      <c r="OPP51" s="511"/>
      <c r="OPQ51" s="511"/>
      <c r="OPR51" s="511"/>
      <c r="OPS51" s="511"/>
      <c r="OPT51" s="511"/>
      <c r="OPU51" s="511"/>
      <c r="OPV51" s="511"/>
      <c r="OPW51" s="511"/>
      <c r="OPX51" s="511"/>
      <c r="OPY51" s="511"/>
      <c r="OPZ51" s="511"/>
      <c r="OQA51" s="511"/>
      <c r="OQB51" s="511"/>
      <c r="OQC51" s="511"/>
      <c r="OQD51" s="511"/>
      <c r="OQE51" s="511"/>
      <c r="OQF51" s="511"/>
      <c r="OQG51" s="511"/>
      <c r="OQH51" s="511"/>
      <c r="OQI51" s="511"/>
      <c r="OQJ51" s="511"/>
      <c r="OQK51" s="511"/>
      <c r="OQL51" s="511"/>
      <c r="OQM51" s="511"/>
      <c r="OQN51" s="511"/>
      <c r="OQO51" s="511"/>
      <c r="OQP51" s="511"/>
      <c r="OQQ51" s="511"/>
      <c r="OQR51" s="511"/>
      <c r="OQS51" s="511"/>
      <c r="OQT51" s="511"/>
      <c r="OQU51" s="511"/>
      <c r="OQV51" s="511"/>
      <c r="OQW51" s="511"/>
      <c r="OQX51" s="511"/>
      <c r="OQY51" s="511"/>
      <c r="OQZ51" s="511"/>
      <c r="ORA51" s="511"/>
      <c r="ORB51" s="511"/>
      <c r="ORC51" s="511"/>
      <c r="ORD51" s="511"/>
      <c r="ORE51" s="511"/>
      <c r="ORF51" s="511"/>
      <c r="ORG51" s="511"/>
      <c r="ORH51" s="511"/>
      <c r="ORI51" s="511"/>
      <c r="ORJ51" s="511"/>
      <c r="ORK51" s="511"/>
      <c r="ORL51" s="511"/>
      <c r="ORM51" s="511"/>
      <c r="ORN51" s="511"/>
      <c r="ORO51" s="511"/>
      <c r="ORP51" s="511"/>
      <c r="ORQ51" s="511"/>
      <c r="ORR51" s="511"/>
      <c r="ORS51" s="511"/>
      <c r="ORT51" s="511"/>
      <c r="ORU51" s="511"/>
      <c r="ORV51" s="511"/>
      <c r="ORW51" s="511"/>
      <c r="ORX51" s="511"/>
      <c r="ORY51" s="511"/>
      <c r="ORZ51" s="511"/>
      <c r="OSA51" s="511"/>
      <c r="OSB51" s="511"/>
      <c r="OSC51" s="511"/>
      <c r="OSD51" s="511"/>
      <c r="OSE51" s="511"/>
      <c r="OSF51" s="511"/>
      <c r="OSG51" s="511"/>
      <c r="OSH51" s="511"/>
      <c r="OSI51" s="511"/>
      <c r="OSJ51" s="511"/>
      <c r="OSK51" s="511"/>
      <c r="OSL51" s="511"/>
      <c r="OSM51" s="511"/>
      <c r="OSN51" s="511"/>
      <c r="OSO51" s="511"/>
      <c r="OSP51" s="511"/>
      <c r="OSQ51" s="511"/>
      <c r="OSR51" s="511"/>
      <c r="OSS51" s="511"/>
      <c r="OST51" s="511"/>
      <c r="OSU51" s="511"/>
      <c r="OSV51" s="511"/>
      <c r="OSW51" s="511"/>
      <c r="OSX51" s="511"/>
      <c r="OSY51" s="511"/>
      <c r="OSZ51" s="511"/>
      <c r="OTA51" s="511"/>
      <c r="OTB51" s="511"/>
      <c r="OTC51" s="511"/>
      <c r="OTD51" s="511"/>
      <c r="OTE51" s="511"/>
      <c r="OTF51" s="511"/>
      <c r="OTG51" s="511"/>
      <c r="OTH51" s="511"/>
      <c r="OTI51" s="511"/>
      <c r="OTJ51" s="511"/>
      <c r="OTK51" s="511"/>
      <c r="OTL51" s="511"/>
      <c r="OTM51" s="511"/>
      <c r="OTN51" s="511"/>
      <c r="OTO51" s="511"/>
      <c r="OTP51" s="511"/>
      <c r="OTQ51" s="511"/>
      <c r="OTR51" s="511"/>
      <c r="OTS51" s="511"/>
      <c r="OTT51" s="511"/>
      <c r="OTU51" s="511"/>
      <c r="OTV51" s="511"/>
      <c r="OTW51" s="511"/>
      <c r="OTX51" s="511"/>
      <c r="OTY51" s="511"/>
      <c r="OTZ51" s="511"/>
      <c r="OUA51" s="511"/>
      <c r="OUB51" s="511"/>
      <c r="OUC51" s="511"/>
      <c r="OUD51" s="511"/>
      <c r="OUE51" s="511"/>
      <c r="OUF51" s="511"/>
      <c r="OUG51" s="511"/>
      <c r="OUH51" s="511"/>
      <c r="OUI51" s="511"/>
      <c r="OUJ51" s="511"/>
      <c r="OUK51" s="511"/>
      <c r="OUL51" s="511"/>
      <c r="OUM51" s="511"/>
      <c r="OUN51" s="511"/>
      <c r="OUO51" s="511"/>
      <c r="OUP51" s="511"/>
      <c r="OUQ51" s="511"/>
      <c r="OUR51" s="511"/>
      <c r="OUS51" s="511"/>
      <c r="OUT51" s="511"/>
      <c r="OUU51" s="511"/>
      <c r="OUV51" s="511"/>
      <c r="OUW51" s="511"/>
      <c r="OUX51" s="511"/>
      <c r="OUY51" s="511"/>
      <c r="OUZ51" s="511"/>
      <c r="OVA51" s="511"/>
      <c r="OVB51" s="511"/>
      <c r="OVC51" s="511"/>
      <c r="OVD51" s="511"/>
      <c r="OVE51" s="511"/>
      <c r="OVF51" s="511"/>
      <c r="OVG51" s="511"/>
      <c r="OVH51" s="511"/>
      <c r="OVI51" s="511"/>
      <c r="OVJ51" s="511"/>
      <c r="OVK51" s="511"/>
      <c r="OVL51" s="511"/>
      <c r="OVM51" s="511"/>
      <c r="OVN51" s="511"/>
      <c r="OVO51" s="511"/>
      <c r="OVP51" s="511"/>
      <c r="OVQ51" s="511"/>
      <c r="OVR51" s="511"/>
      <c r="OVS51" s="511"/>
      <c r="OVT51" s="511"/>
      <c r="OVU51" s="511"/>
      <c r="OVV51" s="511"/>
      <c r="OVW51" s="511"/>
      <c r="OVX51" s="511"/>
      <c r="OVY51" s="511"/>
      <c r="OVZ51" s="511"/>
      <c r="OWA51" s="511"/>
      <c r="OWB51" s="511"/>
      <c r="OWC51" s="511"/>
      <c r="OWD51" s="511"/>
      <c r="OWE51" s="511"/>
      <c r="OWF51" s="511"/>
      <c r="OWG51" s="511"/>
      <c r="OWH51" s="511"/>
      <c r="OWI51" s="511"/>
      <c r="OWJ51" s="511"/>
      <c r="OWK51" s="511"/>
      <c r="OWL51" s="511"/>
      <c r="OWM51" s="511"/>
      <c r="OWN51" s="511"/>
      <c r="OWO51" s="511"/>
      <c r="OWP51" s="511"/>
      <c r="OWQ51" s="511"/>
      <c r="OWR51" s="511"/>
      <c r="OWS51" s="511"/>
      <c r="OWT51" s="511"/>
      <c r="OWU51" s="511"/>
      <c r="OWV51" s="511"/>
      <c r="OWW51" s="511"/>
      <c r="OWX51" s="511"/>
      <c r="OWY51" s="511"/>
      <c r="OWZ51" s="511"/>
      <c r="OXA51" s="511"/>
      <c r="OXB51" s="511"/>
      <c r="OXC51" s="511"/>
      <c r="OXD51" s="511"/>
      <c r="OXE51" s="511"/>
      <c r="OXF51" s="511"/>
      <c r="OXG51" s="511"/>
      <c r="OXH51" s="511"/>
      <c r="OXI51" s="511"/>
      <c r="OXJ51" s="511"/>
      <c r="OXK51" s="511"/>
      <c r="OXL51" s="511"/>
      <c r="OXM51" s="511"/>
      <c r="OXN51" s="511"/>
      <c r="OXO51" s="511"/>
      <c r="OXP51" s="511"/>
      <c r="OXQ51" s="511"/>
      <c r="OXR51" s="511"/>
      <c r="OXS51" s="511"/>
      <c r="OXT51" s="511"/>
      <c r="OXU51" s="511"/>
      <c r="OXV51" s="511"/>
      <c r="OXW51" s="511"/>
      <c r="OXX51" s="511"/>
      <c r="OXY51" s="511"/>
      <c r="OXZ51" s="511"/>
      <c r="OYA51" s="511"/>
      <c r="OYB51" s="511"/>
      <c r="OYC51" s="511"/>
      <c r="OYD51" s="511"/>
      <c r="OYE51" s="511"/>
      <c r="OYF51" s="511"/>
      <c r="OYG51" s="511"/>
      <c r="OYH51" s="511"/>
      <c r="OYI51" s="511"/>
      <c r="OYJ51" s="511"/>
      <c r="OYK51" s="511"/>
      <c r="OYL51" s="511"/>
      <c r="OYM51" s="511"/>
      <c r="OYN51" s="511"/>
      <c r="OYO51" s="511"/>
      <c r="OYP51" s="511"/>
      <c r="OYQ51" s="511"/>
      <c r="OYR51" s="511"/>
      <c r="OYS51" s="511"/>
      <c r="OYT51" s="511"/>
      <c r="OYU51" s="511"/>
      <c r="OYV51" s="511"/>
      <c r="OYW51" s="511"/>
      <c r="OYX51" s="511"/>
      <c r="OYY51" s="511"/>
      <c r="OYZ51" s="511"/>
      <c r="OZA51" s="511"/>
      <c r="OZB51" s="511"/>
      <c r="OZC51" s="511"/>
      <c r="OZD51" s="511"/>
      <c r="OZE51" s="511"/>
      <c r="OZF51" s="511"/>
      <c r="OZG51" s="511"/>
      <c r="OZH51" s="511"/>
      <c r="OZI51" s="511"/>
      <c r="OZJ51" s="511"/>
      <c r="OZK51" s="511"/>
      <c r="OZL51" s="511"/>
      <c r="OZM51" s="511"/>
      <c r="OZN51" s="511"/>
      <c r="OZO51" s="511"/>
      <c r="OZP51" s="511"/>
      <c r="OZQ51" s="511"/>
      <c r="OZR51" s="511"/>
      <c r="OZS51" s="511"/>
      <c r="OZT51" s="511"/>
      <c r="OZU51" s="511"/>
      <c r="OZV51" s="511"/>
      <c r="OZW51" s="511"/>
      <c r="OZX51" s="511"/>
      <c r="OZY51" s="511"/>
      <c r="OZZ51" s="511"/>
      <c r="PAA51" s="511"/>
      <c r="PAB51" s="511"/>
      <c r="PAC51" s="511"/>
      <c r="PAD51" s="511"/>
      <c r="PAE51" s="511"/>
      <c r="PAF51" s="511"/>
      <c r="PAG51" s="511"/>
      <c r="PAH51" s="511"/>
      <c r="PAI51" s="511"/>
      <c r="PAJ51" s="511"/>
      <c r="PAK51" s="511"/>
      <c r="PAL51" s="511"/>
      <c r="PAM51" s="511"/>
      <c r="PAN51" s="511"/>
      <c r="PAO51" s="511"/>
      <c r="PAP51" s="511"/>
      <c r="PAQ51" s="511"/>
      <c r="PAR51" s="511"/>
      <c r="PAS51" s="511"/>
      <c r="PAT51" s="511"/>
      <c r="PAU51" s="511"/>
      <c r="PAV51" s="511"/>
      <c r="PAW51" s="511"/>
      <c r="PAX51" s="511"/>
      <c r="PAY51" s="511"/>
      <c r="PAZ51" s="511"/>
      <c r="PBA51" s="511"/>
      <c r="PBB51" s="511"/>
      <c r="PBC51" s="511"/>
      <c r="PBD51" s="511"/>
      <c r="PBE51" s="511"/>
      <c r="PBF51" s="511"/>
      <c r="PBG51" s="511"/>
      <c r="PBH51" s="511"/>
      <c r="PBI51" s="511"/>
      <c r="PBJ51" s="511"/>
      <c r="PBK51" s="511"/>
      <c r="PBL51" s="511"/>
      <c r="PBM51" s="511"/>
      <c r="PBN51" s="511"/>
      <c r="PBO51" s="511"/>
      <c r="PBP51" s="511"/>
      <c r="PBQ51" s="511"/>
      <c r="PBR51" s="511"/>
      <c r="PBS51" s="511"/>
      <c r="PBT51" s="511"/>
      <c r="PBU51" s="511"/>
      <c r="PBV51" s="511"/>
      <c r="PBW51" s="511"/>
      <c r="PBX51" s="511"/>
      <c r="PBY51" s="511"/>
      <c r="PBZ51" s="511"/>
      <c r="PCA51" s="511"/>
      <c r="PCB51" s="511"/>
      <c r="PCC51" s="511"/>
      <c r="PCD51" s="511"/>
      <c r="PCE51" s="511"/>
      <c r="PCF51" s="511"/>
      <c r="PCG51" s="511"/>
      <c r="PCH51" s="511"/>
      <c r="PCI51" s="511"/>
      <c r="PCJ51" s="511"/>
      <c r="PCK51" s="511"/>
      <c r="PCL51" s="511"/>
      <c r="PCM51" s="511"/>
      <c r="PCN51" s="511"/>
      <c r="PCO51" s="511"/>
      <c r="PCP51" s="511"/>
      <c r="PCQ51" s="511"/>
      <c r="PCR51" s="511"/>
      <c r="PCS51" s="511"/>
      <c r="PCT51" s="511"/>
      <c r="PCU51" s="511"/>
      <c r="PCV51" s="511"/>
      <c r="PCW51" s="511"/>
      <c r="PCX51" s="511"/>
      <c r="PCY51" s="511"/>
      <c r="PCZ51" s="511"/>
      <c r="PDA51" s="511"/>
      <c r="PDB51" s="511"/>
      <c r="PDC51" s="511"/>
      <c r="PDD51" s="511"/>
      <c r="PDE51" s="511"/>
      <c r="PDF51" s="511"/>
      <c r="PDG51" s="511"/>
      <c r="PDH51" s="511"/>
      <c r="PDI51" s="511"/>
      <c r="PDJ51" s="511"/>
      <c r="PDK51" s="511"/>
      <c r="PDL51" s="511"/>
      <c r="PDM51" s="511"/>
      <c r="PDN51" s="511"/>
      <c r="PDO51" s="511"/>
      <c r="PDP51" s="511"/>
      <c r="PDQ51" s="511"/>
      <c r="PDR51" s="511"/>
      <c r="PDS51" s="511"/>
      <c r="PDT51" s="511"/>
      <c r="PDU51" s="511"/>
      <c r="PDV51" s="511"/>
      <c r="PDW51" s="511"/>
      <c r="PDX51" s="511"/>
      <c r="PDY51" s="511"/>
      <c r="PDZ51" s="511"/>
      <c r="PEA51" s="511"/>
      <c r="PEB51" s="511"/>
      <c r="PEC51" s="511"/>
      <c r="PED51" s="511"/>
      <c r="PEE51" s="511"/>
      <c r="PEF51" s="511"/>
      <c r="PEG51" s="511"/>
      <c r="PEH51" s="511"/>
      <c r="PEI51" s="511"/>
      <c r="PEJ51" s="511"/>
      <c r="PEK51" s="511"/>
      <c r="PEL51" s="511"/>
      <c r="PEM51" s="511"/>
      <c r="PEN51" s="511"/>
      <c r="PEO51" s="511"/>
      <c r="PEP51" s="511"/>
      <c r="PEQ51" s="511"/>
      <c r="PER51" s="511"/>
      <c r="PES51" s="511"/>
      <c r="PET51" s="511"/>
      <c r="PEU51" s="511"/>
      <c r="PEV51" s="511"/>
      <c r="PEW51" s="511"/>
      <c r="PEX51" s="511"/>
      <c r="PEY51" s="511"/>
      <c r="PEZ51" s="511"/>
      <c r="PFA51" s="511"/>
      <c r="PFB51" s="511"/>
      <c r="PFC51" s="511"/>
      <c r="PFD51" s="511"/>
      <c r="PFE51" s="511"/>
      <c r="PFF51" s="511"/>
      <c r="PFG51" s="511"/>
      <c r="PFH51" s="511"/>
      <c r="PFI51" s="511"/>
      <c r="PFJ51" s="511"/>
      <c r="PFK51" s="511"/>
      <c r="PFL51" s="511"/>
      <c r="PFM51" s="511"/>
      <c r="PFN51" s="511"/>
      <c r="PFO51" s="511"/>
      <c r="PFP51" s="511"/>
      <c r="PFQ51" s="511"/>
      <c r="PFR51" s="511"/>
      <c r="PFS51" s="511"/>
      <c r="PFT51" s="511"/>
      <c r="PFU51" s="511"/>
      <c r="PFV51" s="511"/>
      <c r="PFW51" s="511"/>
      <c r="PFX51" s="511"/>
      <c r="PFY51" s="511"/>
      <c r="PFZ51" s="511"/>
      <c r="PGA51" s="511"/>
      <c r="PGB51" s="511"/>
      <c r="PGC51" s="511"/>
      <c r="PGD51" s="511"/>
      <c r="PGE51" s="511"/>
      <c r="PGF51" s="511"/>
      <c r="PGG51" s="511"/>
      <c r="PGH51" s="511"/>
      <c r="PGI51" s="511"/>
      <c r="PGJ51" s="511"/>
      <c r="PGK51" s="511"/>
      <c r="PGL51" s="511"/>
      <c r="PGM51" s="511"/>
      <c r="PGN51" s="511"/>
      <c r="PGO51" s="511"/>
      <c r="PGP51" s="511"/>
      <c r="PGQ51" s="511"/>
      <c r="PGR51" s="511"/>
      <c r="PGS51" s="511"/>
      <c r="PGT51" s="511"/>
      <c r="PGU51" s="511"/>
      <c r="PGV51" s="511"/>
      <c r="PGW51" s="511"/>
      <c r="PGX51" s="511"/>
      <c r="PGY51" s="511"/>
      <c r="PGZ51" s="511"/>
      <c r="PHA51" s="511"/>
      <c r="PHB51" s="511"/>
      <c r="PHC51" s="511"/>
      <c r="PHD51" s="511"/>
      <c r="PHE51" s="511"/>
      <c r="PHF51" s="511"/>
      <c r="PHG51" s="511"/>
      <c r="PHH51" s="511"/>
      <c r="PHI51" s="511"/>
      <c r="PHJ51" s="511"/>
      <c r="PHK51" s="511"/>
      <c r="PHL51" s="511"/>
      <c r="PHM51" s="511"/>
      <c r="PHN51" s="511"/>
      <c r="PHO51" s="511"/>
      <c r="PHP51" s="511"/>
      <c r="PHQ51" s="511"/>
      <c r="PHR51" s="511"/>
      <c r="PHS51" s="511"/>
      <c r="PHT51" s="511"/>
      <c r="PHU51" s="511"/>
      <c r="PHV51" s="511"/>
      <c r="PHW51" s="511"/>
      <c r="PHX51" s="511"/>
      <c r="PHY51" s="511"/>
      <c r="PHZ51" s="511"/>
      <c r="PIA51" s="511"/>
      <c r="PIB51" s="511"/>
      <c r="PIC51" s="511"/>
      <c r="PID51" s="511"/>
      <c r="PIE51" s="511"/>
      <c r="PIF51" s="511"/>
      <c r="PIG51" s="511"/>
      <c r="PIH51" s="511"/>
      <c r="PII51" s="511"/>
      <c r="PIJ51" s="511"/>
      <c r="PIK51" s="511"/>
      <c r="PIL51" s="511"/>
      <c r="PIM51" s="511"/>
      <c r="PIN51" s="511"/>
      <c r="PIO51" s="511"/>
      <c r="PIP51" s="511"/>
      <c r="PIQ51" s="511"/>
      <c r="PIR51" s="511"/>
      <c r="PIS51" s="511"/>
      <c r="PIT51" s="511"/>
      <c r="PIU51" s="511"/>
      <c r="PIV51" s="511"/>
      <c r="PIW51" s="511"/>
      <c r="PIX51" s="511"/>
      <c r="PIY51" s="511"/>
      <c r="PIZ51" s="511"/>
      <c r="PJA51" s="511"/>
      <c r="PJB51" s="511"/>
      <c r="PJC51" s="511"/>
      <c r="PJD51" s="511"/>
      <c r="PJE51" s="511"/>
      <c r="PJF51" s="511"/>
      <c r="PJG51" s="511"/>
      <c r="PJH51" s="511"/>
      <c r="PJI51" s="511"/>
      <c r="PJJ51" s="511"/>
      <c r="PJK51" s="511"/>
      <c r="PJL51" s="511"/>
      <c r="PJM51" s="511"/>
      <c r="PJN51" s="511"/>
      <c r="PJO51" s="511"/>
      <c r="PJP51" s="511"/>
      <c r="PJQ51" s="511"/>
      <c r="PJR51" s="511"/>
      <c r="PJS51" s="511"/>
      <c r="PJT51" s="511"/>
      <c r="PJU51" s="511"/>
      <c r="PJV51" s="511"/>
      <c r="PJW51" s="511"/>
      <c r="PJX51" s="511"/>
      <c r="PJY51" s="511"/>
      <c r="PJZ51" s="511"/>
      <c r="PKA51" s="511"/>
      <c r="PKB51" s="511"/>
      <c r="PKC51" s="511"/>
      <c r="PKD51" s="511"/>
      <c r="PKE51" s="511"/>
      <c r="PKF51" s="511"/>
      <c r="PKG51" s="511"/>
      <c r="PKH51" s="511"/>
      <c r="PKI51" s="511"/>
      <c r="PKJ51" s="511"/>
      <c r="PKK51" s="511"/>
      <c r="PKL51" s="511"/>
      <c r="PKM51" s="511"/>
      <c r="PKN51" s="511"/>
      <c r="PKO51" s="511"/>
      <c r="PKP51" s="511"/>
      <c r="PKQ51" s="511"/>
      <c r="PKR51" s="511"/>
      <c r="PKS51" s="511"/>
      <c r="PKT51" s="511"/>
      <c r="PKU51" s="511"/>
      <c r="PKV51" s="511"/>
      <c r="PKW51" s="511"/>
      <c r="PKX51" s="511"/>
      <c r="PKY51" s="511"/>
      <c r="PKZ51" s="511"/>
      <c r="PLA51" s="511"/>
      <c r="PLB51" s="511"/>
      <c r="PLC51" s="511"/>
      <c r="PLD51" s="511"/>
      <c r="PLE51" s="511"/>
      <c r="PLF51" s="511"/>
      <c r="PLG51" s="511"/>
      <c r="PLH51" s="511"/>
      <c r="PLI51" s="511"/>
      <c r="PLJ51" s="511"/>
      <c r="PLK51" s="511"/>
      <c r="PLL51" s="511"/>
      <c r="PLM51" s="511"/>
      <c r="PLN51" s="511"/>
      <c r="PLO51" s="511"/>
      <c r="PLP51" s="511"/>
      <c r="PLQ51" s="511"/>
      <c r="PLR51" s="511"/>
      <c r="PLS51" s="511"/>
      <c r="PLT51" s="511"/>
      <c r="PLU51" s="511"/>
      <c r="PLV51" s="511"/>
      <c r="PLW51" s="511"/>
      <c r="PLX51" s="511"/>
      <c r="PLY51" s="511"/>
      <c r="PLZ51" s="511"/>
      <c r="PMA51" s="511"/>
      <c r="PMB51" s="511"/>
      <c r="PMC51" s="511"/>
      <c r="PMD51" s="511"/>
      <c r="PME51" s="511"/>
      <c r="PMF51" s="511"/>
      <c r="PMG51" s="511"/>
      <c r="PMH51" s="511"/>
      <c r="PMI51" s="511"/>
      <c r="PMJ51" s="511"/>
      <c r="PMK51" s="511"/>
      <c r="PML51" s="511"/>
      <c r="PMM51" s="511"/>
      <c r="PMN51" s="511"/>
      <c r="PMO51" s="511"/>
      <c r="PMP51" s="511"/>
      <c r="PMQ51" s="511"/>
      <c r="PMR51" s="511"/>
      <c r="PMS51" s="511"/>
      <c r="PMT51" s="511"/>
      <c r="PMU51" s="511"/>
      <c r="PMV51" s="511"/>
      <c r="PMW51" s="511"/>
      <c r="PMX51" s="511"/>
      <c r="PMY51" s="511"/>
      <c r="PMZ51" s="511"/>
      <c r="PNA51" s="511"/>
      <c r="PNB51" s="511"/>
      <c r="PNC51" s="511"/>
      <c r="PND51" s="511"/>
      <c r="PNE51" s="511"/>
      <c r="PNF51" s="511"/>
      <c r="PNG51" s="511"/>
      <c r="PNH51" s="511"/>
      <c r="PNI51" s="511"/>
      <c r="PNJ51" s="511"/>
      <c r="PNK51" s="511"/>
      <c r="PNL51" s="511"/>
      <c r="PNM51" s="511"/>
      <c r="PNN51" s="511"/>
      <c r="PNO51" s="511"/>
      <c r="PNP51" s="511"/>
      <c r="PNQ51" s="511"/>
      <c r="PNR51" s="511"/>
      <c r="PNS51" s="511"/>
      <c r="PNT51" s="511"/>
      <c r="PNU51" s="511"/>
      <c r="PNV51" s="511"/>
      <c r="PNW51" s="511"/>
      <c r="PNX51" s="511"/>
      <c r="PNY51" s="511"/>
      <c r="PNZ51" s="511"/>
      <c r="POA51" s="511"/>
      <c r="POB51" s="511"/>
      <c r="POC51" s="511"/>
      <c r="POD51" s="511"/>
      <c r="POE51" s="511"/>
      <c r="POF51" s="511"/>
      <c r="POG51" s="511"/>
      <c r="POH51" s="511"/>
      <c r="POI51" s="511"/>
      <c r="POJ51" s="511"/>
      <c r="POK51" s="511"/>
      <c r="POL51" s="511"/>
      <c r="POM51" s="511"/>
      <c r="PON51" s="511"/>
      <c r="POO51" s="511"/>
      <c r="POP51" s="511"/>
      <c r="POQ51" s="511"/>
      <c r="POR51" s="511"/>
      <c r="POS51" s="511"/>
      <c r="POT51" s="511"/>
      <c r="POU51" s="511"/>
      <c r="POV51" s="511"/>
      <c r="POW51" s="511"/>
      <c r="POX51" s="511"/>
      <c r="POY51" s="511"/>
      <c r="POZ51" s="511"/>
      <c r="PPA51" s="511"/>
      <c r="PPB51" s="511"/>
      <c r="PPC51" s="511"/>
      <c r="PPD51" s="511"/>
      <c r="PPE51" s="511"/>
      <c r="PPF51" s="511"/>
      <c r="PPG51" s="511"/>
      <c r="PPH51" s="511"/>
      <c r="PPI51" s="511"/>
      <c r="PPJ51" s="511"/>
      <c r="PPK51" s="511"/>
      <c r="PPL51" s="511"/>
      <c r="PPM51" s="511"/>
      <c r="PPN51" s="511"/>
      <c r="PPO51" s="511"/>
      <c r="PPP51" s="511"/>
      <c r="PPQ51" s="511"/>
      <c r="PPR51" s="511"/>
      <c r="PPS51" s="511"/>
      <c r="PPT51" s="511"/>
      <c r="PPU51" s="511"/>
      <c r="PPV51" s="511"/>
      <c r="PPW51" s="511"/>
      <c r="PPX51" s="511"/>
      <c r="PPY51" s="511"/>
      <c r="PPZ51" s="511"/>
      <c r="PQA51" s="511"/>
      <c r="PQB51" s="511"/>
      <c r="PQC51" s="511"/>
      <c r="PQD51" s="511"/>
      <c r="PQE51" s="511"/>
      <c r="PQF51" s="511"/>
      <c r="PQG51" s="511"/>
      <c r="PQH51" s="511"/>
      <c r="PQI51" s="511"/>
      <c r="PQJ51" s="511"/>
      <c r="PQK51" s="511"/>
      <c r="PQL51" s="511"/>
      <c r="PQM51" s="511"/>
      <c r="PQN51" s="511"/>
      <c r="PQO51" s="511"/>
      <c r="PQP51" s="511"/>
      <c r="PQQ51" s="511"/>
      <c r="PQR51" s="511"/>
      <c r="PQS51" s="511"/>
      <c r="PQT51" s="511"/>
      <c r="PQU51" s="511"/>
      <c r="PQV51" s="511"/>
      <c r="PQW51" s="511"/>
      <c r="PQX51" s="511"/>
      <c r="PQY51" s="511"/>
      <c r="PQZ51" s="511"/>
      <c r="PRA51" s="511"/>
      <c r="PRB51" s="511"/>
      <c r="PRC51" s="511"/>
      <c r="PRD51" s="511"/>
      <c r="PRE51" s="511"/>
      <c r="PRF51" s="511"/>
      <c r="PRG51" s="511"/>
      <c r="PRH51" s="511"/>
      <c r="PRI51" s="511"/>
      <c r="PRJ51" s="511"/>
      <c r="PRK51" s="511"/>
      <c r="PRL51" s="511"/>
      <c r="PRM51" s="511"/>
      <c r="PRN51" s="511"/>
      <c r="PRO51" s="511"/>
      <c r="PRP51" s="511"/>
      <c r="PRQ51" s="511"/>
      <c r="PRR51" s="511"/>
      <c r="PRS51" s="511"/>
      <c r="PRT51" s="511"/>
      <c r="PRU51" s="511"/>
      <c r="PRV51" s="511"/>
      <c r="PRW51" s="511"/>
      <c r="PRX51" s="511"/>
      <c r="PRY51" s="511"/>
      <c r="PRZ51" s="511"/>
      <c r="PSA51" s="511"/>
      <c r="PSB51" s="511"/>
      <c r="PSC51" s="511"/>
      <c r="PSD51" s="511"/>
      <c r="PSE51" s="511"/>
      <c r="PSF51" s="511"/>
      <c r="PSG51" s="511"/>
      <c r="PSH51" s="511"/>
      <c r="PSI51" s="511"/>
      <c r="PSJ51" s="511"/>
      <c r="PSK51" s="511"/>
      <c r="PSL51" s="511"/>
      <c r="PSM51" s="511"/>
      <c r="PSN51" s="511"/>
      <c r="PSO51" s="511"/>
      <c r="PSP51" s="511"/>
      <c r="PSQ51" s="511"/>
      <c r="PSR51" s="511"/>
      <c r="PSS51" s="511"/>
      <c r="PST51" s="511"/>
      <c r="PSU51" s="511"/>
      <c r="PSV51" s="511"/>
      <c r="PSW51" s="511"/>
      <c r="PSX51" s="511"/>
      <c r="PSY51" s="511"/>
      <c r="PSZ51" s="511"/>
      <c r="PTA51" s="511"/>
      <c r="PTB51" s="511"/>
      <c r="PTC51" s="511"/>
      <c r="PTD51" s="511"/>
      <c r="PTE51" s="511"/>
      <c r="PTF51" s="511"/>
      <c r="PTG51" s="511"/>
      <c r="PTH51" s="511"/>
      <c r="PTI51" s="511"/>
      <c r="PTJ51" s="511"/>
      <c r="PTK51" s="511"/>
      <c r="PTL51" s="511"/>
      <c r="PTM51" s="511"/>
      <c r="PTN51" s="511"/>
      <c r="PTO51" s="511"/>
      <c r="PTP51" s="511"/>
      <c r="PTQ51" s="511"/>
      <c r="PTR51" s="511"/>
      <c r="PTS51" s="511"/>
      <c r="PTT51" s="511"/>
      <c r="PTU51" s="511"/>
      <c r="PTV51" s="511"/>
      <c r="PTW51" s="511"/>
      <c r="PTX51" s="511"/>
      <c r="PTY51" s="511"/>
      <c r="PTZ51" s="511"/>
      <c r="PUA51" s="511"/>
      <c r="PUB51" s="511"/>
      <c r="PUC51" s="511"/>
      <c r="PUD51" s="511"/>
      <c r="PUE51" s="511"/>
      <c r="PUF51" s="511"/>
      <c r="PUG51" s="511"/>
      <c r="PUH51" s="511"/>
      <c r="PUI51" s="511"/>
      <c r="PUJ51" s="511"/>
      <c r="PUK51" s="511"/>
      <c r="PUL51" s="511"/>
      <c r="PUM51" s="511"/>
      <c r="PUN51" s="511"/>
      <c r="PUO51" s="511"/>
      <c r="PUP51" s="511"/>
      <c r="PUQ51" s="511"/>
      <c r="PUR51" s="511"/>
      <c r="PUS51" s="511"/>
      <c r="PUT51" s="511"/>
      <c r="PUU51" s="511"/>
      <c r="PUV51" s="511"/>
      <c r="PUW51" s="511"/>
      <c r="PUX51" s="511"/>
      <c r="PUY51" s="511"/>
      <c r="PUZ51" s="511"/>
      <c r="PVA51" s="511"/>
      <c r="PVB51" s="511"/>
      <c r="PVC51" s="511"/>
      <c r="PVD51" s="511"/>
      <c r="PVE51" s="511"/>
      <c r="PVF51" s="511"/>
      <c r="PVG51" s="511"/>
      <c r="PVH51" s="511"/>
      <c r="PVI51" s="511"/>
      <c r="PVJ51" s="511"/>
      <c r="PVK51" s="511"/>
      <c r="PVL51" s="511"/>
      <c r="PVM51" s="511"/>
      <c r="PVN51" s="511"/>
      <c r="PVO51" s="511"/>
      <c r="PVP51" s="511"/>
      <c r="PVQ51" s="511"/>
      <c r="PVR51" s="511"/>
      <c r="PVS51" s="511"/>
      <c r="PVT51" s="511"/>
      <c r="PVU51" s="511"/>
      <c r="PVV51" s="511"/>
      <c r="PVW51" s="511"/>
      <c r="PVX51" s="511"/>
      <c r="PVY51" s="511"/>
      <c r="PVZ51" s="511"/>
      <c r="PWA51" s="511"/>
      <c r="PWB51" s="511"/>
      <c r="PWC51" s="511"/>
      <c r="PWD51" s="511"/>
      <c r="PWE51" s="511"/>
      <c r="PWF51" s="511"/>
      <c r="PWG51" s="511"/>
      <c r="PWH51" s="511"/>
      <c r="PWI51" s="511"/>
      <c r="PWJ51" s="511"/>
      <c r="PWK51" s="511"/>
      <c r="PWL51" s="511"/>
      <c r="PWM51" s="511"/>
      <c r="PWN51" s="511"/>
      <c r="PWO51" s="511"/>
      <c r="PWP51" s="511"/>
      <c r="PWQ51" s="511"/>
      <c r="PWR51" s="511"/>
      <c r="PWS51" s="511"/>
      <c r="PWT51" s="511"/>
      <c r="PWU51" s="511"/>
      <c r="PWV51" s="511"/>
      <c r="PWW51" s="511"/>
      <c r="PWX51" s="511"/>
      <c r="PWY51" s="511"/>
      <c r="PWZ51" s="511"/>
      <c r="PXA51" s="511"/>
      <c r="PXB51" s="511"/>
      <c r="PXC51" s="511"/>
      <c r="PXD51" s="511"/>
      <c r="PXE51" s="511"/>
      <c r="PXF51" s="511"/>
      <c r="PXG51" s="511"/>
      <c r="PXH51" s="511"/>
      <c r="PXI51" s="511"/>
      <c r="PXJ51" s="511"/>
      <c r="PXK51" s="511"/>
      <c r="PXL51" s="511"/>
      <c r="PXM51" s="511"/>
      <c r="PXN51" s="511"/>
      <c r="PXO51" s="511"/>
      <c r="PXP51" s="511"/>
      <c r="PXQ51" s="511"/>
      <c r="PXR51" s="511"/>
      <c r="PXS51" s="511"/>
      <c r="PXT51" s="511"/>
      <c r="PXU51" s="511"/>
      <c r="PXV51" s="511"/>
      <c r="PXW51" s="511"/>
      <c r="PXX51" s="511"/>
      <c r="PXY51" s="511"/>
      <c r="PXZ51" s="511"/>
      <c r="PYA51" s="511"/>
      <c r="PYB51" s="511"/>
      <c r="PYC51" s="511"/>
      <c r="PYD51" s="511"/>
      <c r="PYE51" s="511"/>
      <c r="PYF51" s="511"/>
      <c r="PYG51" s="511"/>
      <c r="PYH51" s="511"/>
      <c r="PYI51" s="511"/>
      <c r="PYJ51" s="511"/>
      <c r="PYK51" s="511"/>
      <c r="PYL51" s="511"/>
      <c r="PYM51" s="511"/>
      <c r="PYN51" s="511"/>
      <c r="PYO51" s="511"/>
      <c r="PYP51" s="511"/>
      <c r="PYQ51" s="511"/>
      <c r="PYR51" s="511"/>
      <c r="PYS51" s="511"/>
      <c r="PYT51" s="511"/>
      <c r="PYU51" s="511"/>
      <c r="PYV51" s="511"/>
      <c r="PYW51" s="511"/>
      <c r="PYX51" s="511"/>
      <c r="PYY51" s="511"/>
      <c r="PYZ51" s="511"/>
      <c r="PZA51" s="511"/>
      <c r="PZB51" s="511"/>
      <c r="PZC51" s="511"/>
      <c r="PZD51" s="511"/>
      <c r="PZE51" s="511"/>
      <c r="PZF51" s="511"/>
      <c r="PZG51" s="511"/>
      <c r="PZH51" s="511"/>
      <c r="PZI51" s="511"/>
      <c r="PZJ51" s="511"/>
      <c r="PZK51" s="511"/>
      <c r="PZL51" s="511"/>
      <c r="PZM51" s="511"/>
      <c r="PZN51" s="511"/>
      <c r="PZO51" s="511"/>
      <c r="PZP51" s="511"/>
      <c r="PZQ51" s="511"/>
      <c r="PZR51" s="511"/>
      <c r="PZS51" s="511"/>
      <c r="PZT51" s="511"/>
      <c r="PZU51" s="511"/>
      <c r="PZV51" s="511"/>
      <c r="PZW51" s="511"/>
      <c r="PZX51" s="511"/>
      <c r="PZY51" s="511"/>
      <c r="PZZ51" s="511"/>
      <c r="QAA51" s="511"/>
      <c r="QAB51" s="511"/>
      <c r="QAC51" s="511"/>
      <c r="QAD51" s="511"/>
      <c r="QAE51" s="511"/>
      <c r="QAF51" s="511"/>
      <c r="QAG51" s="511"/>
      <c r="QAH51" s="511"/>
      <c r="QAI51" s="511"/>
      <c r="QAJ51" s="511"/>
      <c r="QAK51" s="511"/>
      <c r="QAL51" s="511"/>
      <c r="QAM51" s="511"/>
      <c r="QAN51" s="511"/>
      <c r="QAO51" s="511"/>
      <c r="QAP51" s="511"/>
      <c r="QAQ51" s="511"/>
      <c r="QAR51" s="511"/>
      <c r="QAS51" s="511"/>
      <c r="QAT51" s="511"/>
      <c r="QAU51" s="511"/>
      <c r="QAV51" s="511"/>
      <c r="QAW51" s="511"/>
      <c r="QAX51" s="511"/>
      <c r="QAY51" s="511"/>
      <c r="QAZ51" s="511"/>
      <c r="QBA51" s="511"/>
      <c r="QBB51" s="511"/>
      <c r="QBC51" s="511"/>
      <c r="QBD51" s="511"/>
      <c r="QBE51" s="511"/>
      <c r="QBF51" s="511"/>
      <c r="QBG51" s="511"/>
      <c r="QBH51" s="511"/>
      <c r="QBI51" s="511"/>
      <c r="QBJ51" s="511"/>
      <c r="QBK51" s="511"/>
      <c r="QBL51" s="511"/>
      <c r="QBM51" s="511"/>
      <c r="QBN51" s="511"/>
      <c r="QBO51" s="511"/>
      <c r="QBP51" s="511"/>
      <c r="QBQ51" s="511"/>
      <c r="QBR51" s="511"/>
      <c r="QBS51" s="511"/>
      <c r="QBT51" s="511"/>
      <c r="QBU51" s="511"/>
      <c r="QBV51" s="511"/>
      <c r="QBW51" s="511"/>
      <c r="QBX51" s="511"/>
      <c r="QBY51" s="511"/>
      <c r="QBZ51" s="511"/>
      <c r="QCA51" s="511"/>
      <c r="QCB51" s="511"/>
      <c r="QCC51" s="511"/>
      <c r="QCD51" s="511"/>
      <c r="QCE51" s="511"/>
      <c r="QCF51" s="511"/>
      <c r="QCG51" s="511"/>
      <c r="QCH51" s="511"/>
      <c r="QCI51" s="511"/>
      <c r="QCJ51" s="511"/>
      <c r="QCK51" s="511"/>
      <c r="QCL51" s="511"/>
      <c r="QCM51" s="511"/>
      <c r="QCN51" s="511"/>
      <c r="QCO51" s="511"/>
      <c r="QCP51" s="511"/>
      <c r="QCQ51" s="511"/>
      <c r="QCR51" s="511"/>
      <c r="QCS51" s="511"/>
      <c r="QCT51" s="511"/>
      <c r="QCU51" s="511"/>
      <c r="QCV51" s="511"/>
      <c r="QCW51" s="511"/>
      <c r="QCX51" s="511"/>
      <c r="QCY51" s="511"/>
      <c r="QCZ51" s="511"/>
      <c r="QDA51" s="511"/>
      <c r="QDB51" s="511"/>
      <c r="QDC51" s="511"/>
      <c r="QDD51" s="511"/>
      <c r="QDE51" s="511"/>
      <c r="QDF51" s="511"/>
      <c r="QDG51" s="511"/>
      <c r="QDH51" s="511"/>
      <c r="QDI51" s="511"/>
      <c r="QDJ51" s="511"/>
      <c r="QDK51" s="511"/>
      <c r="QDL51" s="511"/>
      <c r="QDM51" s="511"/>
      <c r="QDN51" s="511"/>
      <c r="QDO51" s="511"/>
      <c r="QDP51" s="511"/>
      <c r="QDQ51" s="511"/>
      <c r="QDR51" s="511"/>
      <c r="QDS51" s="511"/>
      <c r="QDT51" s="511"/>
      <c r="QDU51" s="511"/>
      <c r="QDV51" s="511"/>
      <c r="QDW51" s="511"/>
      <c r="QDX51" s="511"/>
      <c r="QDY51" s="511"/>
      <c r="QDZ51" s="511"/>
      <c r="QEA51" s="511"/>
      <c r="QEB51" s="511"/>
      <c r="QEC51" s="511"/>
      <c r="QED51" s="511"/>
      <c r="QEE51" s="511"/>
      <c r="QEF51" s="511"/>
      <c r="QEG51" s="511"/>
      <c r="QEH51" s="511"/>
      <c r="QEI51" s="511"/>
      <c r="QEJ51" s="511"/>
      <c r="QEK51" s="511"/>
      <c r="QEL51" s="511"/>
      <c r="QEM51" s="511"/>
      <c r="QEN51" s="511"/>
      <c r="QEO51" s="511"/>
      <c r="QEP51" s="511"/>
      <c r="QEQ51" s="511"/>
      <c r="QER51" s="511"/>
      <c r="QES51" s="511"/>
      <c r="QET51" s="511"/>
      <c r="QEU51" s="511"/>
      <c r="QEV51" s="511"/>
      <c r="QEW51" s="511"/>
      <c r="QEX51" s="511"/>
      <c r="QEY51" s="511"/>
      <c r="QEZ51" s="511"/>
      <c r="QFA51" s="511"/>
      <c r="QFB51" s="511"/>
      <c r="QFC51" s="511"/>
      <c r="QFD51" s="511"/>
      <c r="QFE51" s="511"/>
      <c r="QFF51" s="511"/>
      <c r="QFG51" s="511"/>
      <c r="QFH51" s="511"/>
      <c r="QFI51" s="511"/>
      <c r="QFJ51" s="511"/>
      <c r="QFK51" s="511"/>
      <c r="QFL51" s="511"/>
      <c r="QFM51" s="511"/>
      <c r="QFN51" s="511"/>
      <c r="QFO51" s="511"/>
      <c r="QFP51" s="511"/>
      <c r="QFQ51" s="511"/>
      <c r="QFR51" s="511"/>
      <c r="QFS51" s="511"/>
      <c r="QFT51" s="511"/>
      <c r="QFU51" s="511"/>
      <c r="QFV51" s="511"/>
      <c r="QFW51" s="511"/>
      <c r="QFX51" s="511"/>
      <c r="QFY51" s="511"/>
      <c r="QFZ51" s="511"/>
      <c r="QGA51" s="511"/>
      <c r="QGB51" s="511"/>
      <c r="QGC51" s="511"/>
      <c r="QGD51" s="511"/>
      <c r="QGE51" s="511"/>
      <c r="QGF51" s="511"/>
      <c r="QGG51" s="511"/>
      <c r="QGH51" s="511"/>
      <c r="QGI51" s="511"/>
      <c r="QGJ51" s="511"/>
      <c r="QGK51" s="511"/>
      <c r="QGL51" s="511"/>
      <c r="QGM51" s="511"/>
      <c r="QGN51" s="511"/>
      <c r="QGO51" s="511"/>
      <c r="QGP51" s="511"/>
      <c r="QGQ51" s="511"/>
      <c r="QGR51" s="511"/>
      <c r="QGS51" s="511"/>
      <c r="QGT51" s="511"/>
      <c r="QGU51" s="511"/>
      <c r="QGV51" s="511"/>
      <c r="QGW51" s="511"/>
      <c r="QGX51" s="511"/>
      <c r="QGY51" s="511"/>
      <c r="QGZ51" s="511"/>
      <c r="QHA51" s="511"/>
      <c r="QHB51" s="511"/>
      <c r="QHC51" s="511"/>
      <c r="QHD51" s="511"/>
      <c r="QHE51" s="511"/>
      <c r="QHF51" s="511"/>
      <c r="QHG51" s="511"/>
      <c r="QHH51" s="511"/>
      <c r="QHI51" s="511"/>
      <c r="QHJ51" s="511"/>
      <c r="QHK51" s="511"/>
      <c r="QHL51" s="511"/>
      <c r="QHM51" s="511"/>
      <c r="QHN51" s="511"/>
      <c r="QHO51" s="511"/>
      <c r="QHP51" s="511"/>
      <c r="QHQ51" s="511"/>
      <c r="QHR51" s="511"/>
      <c r="QHS51" s="511"/>
      <c r="QHT51" s="511"/>
      <c r="QHU51" s="511"/>
      <c r="QHV51" s="511"/>
      <c r="QHW51" s="511"/>
      <c r="QHX51" s="511"/>
      <c r="QHY51" s="511"/>
      <c r="QHZ51" s="511"/>
      <c r="QIA51" s="511"/>
      <c r="QIB51" s="511"/>
      <c r="QIC51" s="511"/>
      <c r="QID51" s="511"/>
      <c r="QIE51" s="511"/>
      <c r="QIF51" s="511"/>
      <c r="QIG51" s="511"/>
      <c r="QIH51" s="511"/>
      <c r="QII51" s="511"/>
      <c r="QIJ51" s="511"/>
      <c r="QIK51" s="511"/>
      <c r="QIL51" s="511"/>
      <c r="QIM51" s="511"/>
      <c r="QIN51" s="511"/>
      <c r="QIO51" s="511"/>
      <c r="QIP51" s="511"/>
      <c r="QIQ51" s="511"/>
      <c r="QIR51" s="511"/>
      <c r="QIS51" s="511"/>
      <c r="QIT51" s="511"/>
      <c r="QIU51" s="511"/>
      <c r="QIV51" s="511"/>
      <c r="QIW51" s="511"/>
      <c r="QIX51" s="511"/>
      <c r="QIY51" s="511"/>
      <c r="QIZ51" s="511"/>
      <c r="QJA51" s="511"/>
      <c r="QJB51" s="511"/>
      <c r="QJC51" s="511"/>
      <c r="QJD51" s="511"/>
      <c r="QJE51" s="511"/>
      <c r="QJF51" s="511"/>
      <c r="QJG51" s="511"/>
      <c r="QJH51" s="511"/>
      <c r="QJI51" s="511"/>
      <c r="QJJ51" s="511"/>
      <c r="QJK51" s="511"/>
      <c r="QJL51" s="511"/>
      <c r="QJM51" s="511"/>
      <c r="QJN51" s="511"/>
      <c r="QJO51" s="511"/>
      <c r="QJP51" s="511"/>
      <c r="QJQ51" s="511"/>
      <c r="QJR51" s="511"/>
      <c r="QJS51" s="511"/>
      <c r="QJT51" s="511"/>
      <c r="QJU51" s="511"/>
      <c r="QJV51" s="511"/>
      <c r="QJW51" s="511"/>
      <c r="QJX51" s="511"/>
      <c r="QJY51" s="511"/>
      <c r="QJZ51" s="511"/>
      <c r="QKA51" s="511"/>
      <c r="QKB51" s="511"/>
      <c r="QKC51" s="511"/>
      <c r="QKD51" s="511"/>
      <c r="QKE51" s="511"/>
      <c r="QKF51" s="511"/>
      <c r="QKG51" s="511"/>
      <c r="QKH51" s="511"/>
      <c r="QKI51" s="511"/>
      <c r="QKJ51" s="511"/>
      <c r="QKK51" s="511"/>
      <c r="QKL51" s="511"/>
      <c r="QKM51" s="511"/>
      <c r="QKN51" s="511"/>
      <c r="QKO51" s="511"/>
      <c r="QKP51" s="511"/>
      <c r="QKQ51" s="511"/>
      <c r="QKR51" s="511"/>
      <c r="QKS51" s="511"/>
      <c r="QKT51" s="511"/>
      <c r="QKU51" s="511"/>
      <c r="QKV51" s="511"/>
      <c r="QKW51" s="511"/>
      <c r="QKX51" s="511"/>
      <c r="QKY51" s="511"/>
      <c r="QKZ51" s="511"/>
      <c r="QLA51" s="511"/>
      <c r="QLB51" s="511"/>
      <c r="QLC51" s="511"/>
      <c r="QLD51" s="511"/>
      <c r="QLE51" s="511"/>
      <c r="QLF51" s="511"/>
      <c r="QLG51" s="511"/>
      <c r="QLH51" s="511"/>
      <c r="QLI51" s="511"/>
      <c r="QLJ51" s="511"/>
      <c r="QLK51" s="511"/>
      <c r="QLL51" s="511"/>
      <c r="QLM51" s="511"/>
      <c r="QLN51" s="511"/>
      <c r="QLO51" s="511"/>
      <c r="QLP51" s="511"/>
      <c r="QLQ51" s="511"/>
      <c r="QLR51" s="511"/>
      <c r="QLS51" s="511"/>
      <c r="QLT51" s="511"/>
      <c r="QLU51" s="511"/>
      <c r="QLV51" s="511"/>
      <c r="QLW51" s="511"/>
      <c r="QLX51" s="511"/>
      <c r="QLY51" s="511"/>
      <c r="QLZ51" s="511"/>
      <c r="QMA51" s="511"/>
      <c r="QMB51" s="511"/>
      <c r="QMC51" s="511"/>
      <c r="QMD51" s="511"/>
      <c r="QME51" s="511"/>
      <c r="QMF51" s="511"/>
      <c r="QMG51" s="511"/>
      <c r="QMH51" s="511"/>
      <c r="QMI51" s="511"/>
      <c r="QMJ51" s="511"/>
      <c r="QMK51" s="511"/>
      <c r="QML51" s="511"/>
      <c r="QMM51" s="511"/>
      <c r="QMN51" s="511"/>
      <c r="QMO51" s="511"/>
      <c r="QMP51" s="511"/>
      <c r="QMQ51" s="511"/>
      <c r="QMR51" s="511"/>
      <c r="QMS51" s="511"/>
      <c r="QMT51" s="511"/>
      <c r="QMU51" s="511"/>
      <c r="QMV51" s="511"/>
      <c r="QMW51" s="511"/>
      <c r="QMX51" s="511"/>
      <c r="QMY51" s="511"/>
      <c r="QMZ51" s="511"/>
      <c r="QNA51" s="511"/>
      <c r="QNB51" s="511"/>
      <c r="QNC51" s="511"/>
      <c r="QND51" s="511"/>
      <c r="QNE51" s="511"/>
      <c r="QNF51" s="511"/>
      <c r="QNG51" s="511"/>
      <c r="QNH51" s="511"/>
      <c r="QNI51" s="511"/>
      <c r="QNJ51" s="511"/>
      <c r="QNK51" s="511"/>
      <c r="QNL51" s="511"/>
      <c r="QNM51" s="511"/>
      <c r="QNN51" s="511"/>
      <c r="QNO51" s="511"/>
      <c r="QNP51" s="511"/>
      <c r="QNQ51" s="511"/>
      <c r="QNR51" s="511"/>
      <c r="QNS51" s="511"/>
      <c r="QNT51" s="511"/>
      <c r="QNU51" s="511"/>
      <c r="QNV51" s="511"/>
      <c r="QNW51" s="511"/>
      <c r="QNX51" s="511"/>
      <c r="QNY51" s="511"/>
      <c r="QNZ51" s="511"/>
      <c r="QOA51" s="511"/>
      <c r="QOB51" s="511"/>
      <c r="QOC51" s="511"/>
      <c r="QOD51" s="511"/>
      <c r="QOE51" s="511"/>
      <c r="QOF51" s="511"/>
      <c r="QOG51" s="511"/>
      <c r="QOH51" s="511"/>
      <c r="QOI51" s="511"/>
      <c r="QOJ51" s="511"/>
      <c r="QOK51" s="511"/>
      <c r="QOL51" s="511"/>
      <c r="QOM51" s="511"/>
      <c r="QON51" s="511"/>
      <c r="QOO51" s="511"/>
      <c r="QOP51" s="511"/>
      <c r="QOQ51" s="511"/>
      <c r="QOR51" s="511"/>
      <c r="QOS51" s="511"/>
      <c r="QOT51" s="511"/>
      <c r="QOU51" s="511"/>
      <c r="QOV51" s="511"/>
      <c r="QOW51" s="511"/>
      <c r="QOX51" s="511"/>
      <c r="QOY51" s="511"/>
      <c r="QOZ51" s="511"/>
      <c r="QPA51" s="511"/>
      <c r="QPB51" s="511"/>
      <c r="QPC51" s="511"/>
      <c r="QPD51" s="511"/>
      <c r="QPE51" s="511"/>
      <c r="QPF51" s="511"/>
      <c r="QPG51" s="511"/>
      <c r="QPH51" s="511"/>
      <c r="QPI51" s="511"/>
      <c r="QPJ51" s="511"/>
      <c r="QPK51" s="511"/>
      <c r="QPL51" s="511"/>
      <c r="QPM51" s="511"/>
      <c r="QPN51" s="511"/>
      <c r="QPO51" s="511"/>
      <c r="QPP51" s="511"/>
      <c r="QPQ51" s="511"/>
      <c r="QPR51" s="511"/>
      <c r="QPS51" s="511"/>
      <c r="QPT51" s="511"/>
      <c r="QPU51" s="511"/>
      <c r="QPV51" s="511"/>
      <c r="QPW51" s="511"/>
      <c r="QPX51" s="511"/>
      <c r="QPY51" s="511"/>
      <c r="QPZ51" s="511"/>
      <c r="QQA51" s="511"/>
      <c r="QQB51" s="511"/>
      <c r="QQC51" s="511"/>
      <c r="QQD51" s="511"/>
      <c r="QQE51" s="511"/>
      <c r="QQF51" s="511"/>
      <c r="QQG51" s="511"/>
      <c r="QQH51" s="511"/>
      <c r="QQI51" s="511"/>
      <c r="QQJ51" s="511"/>
      <c r="QQK51" s="511"/>
      <c r="QQL51" s="511"/>
      <c r="QQM51" s="511"/>
      <c r="QQN51" s="511"/>
      <c r="QQO51" s="511"/>
      <c r="QQP51" s="511"/>
      <c r="QQQ51" s="511"/>
      <c r="QQR51" s="511"/>
      <c r="QQS51" s="511"/>
      <c r="QQT51" s="511"/>
      <c r="QQU51" s="511"/>
      <c r="QQV51" s="511"/>
      <c r="QQW51" s="511"/>
      <c r="QQX51" s="511"/>
      <c r="QQY51" s="511"/>
      <c r="QQZ51" s="511"/>
      <c r="QRA51" s="511"/>
      <c r="QRB51" s="511"/>
      <c r="QRC51" s="511"/>
      <c r="QRD51" s="511"/>
      <c r="QRE51" s="511"/>
      <c r="QRF51" s="511"/>
      <c r="QRG51" s="511"/>
      <c r="QRH51" s="511"/>
      <c r="QRI51" s="511"/>
      <c r="QRJ51" s="511"/>
      <c r="QRK51" s="511"/>
      <c r="QRL51" s="511"/>
      <c r="QRM51" s="511"/>
      <c r="QRN51" s="511"/>
      <c r="QRO51" s="511"/>
      <c r="QRP51" s="511"/>
      <c r="QRQ51" s="511"/>
      <c r="QRR51" s="511"/>
      <c r="QRS51" s="511"/>
      <c r="QRT51" s="511"/>
      <c r="QRU51" s="511"/>
      <c r="QRV51" s="511"/>
      <c r="QRW51" s="511"/>
      <c r="QRX51" s="511"/>
      <c r="QRY51" s="511"/>
      <c r="QRZ51" s="511"/>
      <c r="QSA51" s="511"/>
      <c r="QSB51" s="511"/>
      <c r="QSC51" s="511"/>
      <c r="QSD51" s="511"/>
      <c r="QSE51" s="511"/>
      <c r="QSF51" s="511"/>
      <c r="QSG51" s="511"/>
      <c r="QSH51" s="511"/>
      <c r="QSI51" s="511"/>
      <c r="QSJ51" s="511"/>
      <c r="QSK51" s="511"/>
      <c r="QSL51" s="511"/>
      <c r="QSM51" s="511"/>
      <c r="QSN51" s="511"/>
      <c r="QSO51" s="511"/>
      <c r="QSP51" s="511"/>
      <c r="QSQ51" s="511"/>
      <c r="QSR51" s="511"/>
      <c r="QSS51" s="511"/>
      <c r="QST51" s="511"/>
      <c r="QSU51" s="511"/>
      <c r="QSV51" s="511"/>
      <c r="QSW51" s="511"/>
      <c r="QSX51" s="511"/>
      <c r="QSY51" s="511"/>
      <c r="QSZ51" s="511"/>
      <c r="QTA51" s="511"/>
      <c r="QTB51" s="511"/>
      <c r="QTC51" s="511"/>
      <c r="QTD51" s="511"/>
      <c r="QTE51" s="511"/>
      <c r="QTF51" s="511"/>
      <c r="QTG51" s="511"/>
      <c r="QTH51" s="511"/>
      <c r="QTI51" s="511"/>
      <c r="QTJ51" s="511"/>
      <c r="QTK51" s="511"/>
      <c r="QTL51" s="511"/>
      <c r="QTM51" s="511"/>
      <c r="QTN51" s="511"/>
      <c r="QTO51" s="511"/>
      <c r="QTP51" s="511"/>
      <c r="QTQ51" s="511"/>
      <c r="QTR51" s="511"/>
      <c r="QTS51" s="511"/>
      <c r="QTT51" s="511"/>
      <c r="QTU51" s="511"/>
      <c r="QTV51" s="511"/>
      <c r="QTW51" s="511"/>
      <c r="QTX51" s="511"/>
      <c r="QTY51" s="511"/>
      <c r="QTZ51" s="511"/>
      <c r="QUA51" s="511"/>
      <c r="QUB51" s="511"/>
      <c r="QUC51" s="511"/>
      <c r="QUD51" s="511"/>
      <c r="QUE51" s="511"/>
      <c r="QUF51" s="511"/>
      <c r="QUG51" s="511"/>
      <c r="QUH51" s="511"/>
      <c r="QUI51" s="511"/>
      <c r="QUJ51" s="511"/>
      <c r="QUK51" s="511"/>
      <c r="QUL51" s="511"/>
      <c r="QUM51" s="511"/>
      <c r="QUN51" s="511"/>
      <c r="QUO51" s="511"/>
      <c r="QUP51" s="511"/>
      <c r="QUQ51" s="511"/>
      <c r="QUR51" s="511"/>
      <c r="QUS51" s="511"/>
      <c r="QUT51" s="511"/>
      <c r="QUU51" s="511"/>
      <c r="QUV51" s="511"/>
      <c r="QUW51" s="511"/>
      <c r="QUX51" s="511"/>
      <c r="QUY51" s="511"/>
      <c r="QUZ51" s="511"/>
      <c r="QVA51" s="511"/>
      <c r="QVB51" s="511"/>
      <c r="QVC51" s="511"/>
      <c r="QVD51" s="511"/>
      <c r="QVE51" s="511"/>
      <c r="QVF51" s="511"/>
      <c r="QVG51" s="511"/>
      <c r="QVH51" s="511"/>
      <c r="QVI51" s="511"/>
      <c r="QVJ51" s="511"/>
      <c r="QVK51" s="511"/>
      <c r="QVL51" s="511"/>
      <c r="QVM51" s="511"/>
      <c r="QVN51" s="511"/>
      <c r="QVO51" s="511"/>
      <c r="QVP51" s="511"/>
      <c r="QVQ51" s="511"/>
      <c r="QVR51" s="511"/>
      <c r="QVS51" s="511"/>
      <c r="QVT51" s="511"/>
      <c r="QVU51" s="511"/>
      <c r="QVV51" s="511"/>
      <c r="QVW51" s="511"/>
      <c r="QVX51" s="511"/>
      <c r="QVY51" s="511"/>
      <c r="QVZ51" s="511"/>
      <c r="QWA51" s="511"/>
      <c r="QWB51" s="511"/>
      <c r="QWC51" s="511"/>
      <c r="QWD51" s="511"/>
      <c r="QWE51" s="511"/>
      <c r="QWF51" s="511"/>
      <c r="QWG51" s="511"/>
      <c r="QWH51" s="511"/>
      <c r="QWI51" s="511"/>
      <c r="QWJ51" s="511"/>
      <c r="QWK51" s="511"/>
      <c r="QWL51" s="511"/>
      <c r="QWM51" s="511"/>
      <c r="QWN51" s="511"/>
      <c r="QWO51" s="511"/>
      <c r="QWP51" s="511"/>
      <c r="QWQ51" s="511"/>
      <c r="QWR51" s="511"/>
      <c r="QWS51" s="511"/>
      <c r="QWT51" s="511"/>
      <c r="QWU51" s="511"/>
      <c r="QWV51" s="511"/>
      <c r="QWW51" s="511"/>
      <c r="QWX51" s="511"/>
      <c r="QWY51" s="511"/>
      <c r="QWZ51" s="511"/>
      <c r="QXA51" s="511"/>
      <c r="QXB51" s="511"/>
      <c r="QXC51" s="511"/>
      <c r="QXD51" s="511"/>
      <c r="QXE51" s="511"/>
      <c r="QXF51" s="511"/>
      <c r="QXG51" s="511"/>
      <c r="QXH51" s="511"/>
      <c r="QXI51" s="511"/>
      <c r="QXJ51" s="511"/>
      <c r="QXK51" s="511"/>
      <c r="QXL51" s="511"/>
      <c r="QXM51" s="511"/>
      <c r="QXN51" s="511"/>
      <c r="QXO51" s="511"/>
      <c r="QXP51" s="511"/>
      <c r="QXQ51" s="511"/>
      <c r="QXR51" s="511"/>
      <c r="QXS51" s="511"/>
      <c r="QXT51" s="511"/>
      <c r="QXU51" s="511"/>
      <c r="QXV51" s="511"/>
      <c r="QXW51" s="511"/>
      <c r="QXX51" s="511"/>
      <c r="QXY51" s="511"/>
      <c r="QXZ51" s="511"/>
      <c r="QYA51" s="511"/>
      <c r="QYB51" s="511"/>
      <c r="QYC51" s="511"/>
      <c r="QYD51" s="511"/>
      <c r="QYE51" s="511"/>
      <c r="QYF51" s="511"/>
      <c r="QYG51" s="511"/>
      <c r="QYH51" s="511"/>
      <c r="QYI51" s="511"/>
      <c r="QYJ51" s="511"/>
      <c r="QYK51" s="511"/>
      <c r="QYL51" s="511"/>
      <c r="QYM51" s="511"/>
      <c r="QYN51" s="511"/>
      <c r="QYO51" s="511"/>
      <c r="QYP51" s="511"/>
      <c r="QYQ51" s="511"/>
      <c r="QYR51" s="511"/>
      <c r="QYS51" s="511"/>
      <c r="QYT51" s="511"/>
      <c r="QYU51" s="511"/>
      <c r="QYV51" s="511"/>
      <c r="QYW51" s="511"/>
      <c r="QYX51" s="511"/>
      <c r="QYY51" s="511"/>
      <c r="QYZ51" s="511"/>
      <c r="QZA51" s="511"/>
      <c r="QZB51" s="511"/>
      <c r="QZC51" s="511"/>
      <c r="QZD51" s="511"/>
      <c r="QZE51" s="511"/>
      <c r="QZF51" s="511"/>
      <c r="QZG51" s="511"/>
      <c r="QZH51" s="511"/>
      <c r="QZI51" s="511"/>
      <c r="QZJ51" s="511"/>
      <c r="QZK51" s="511"/>
      <c r="QZL51" s="511"/>
      <c r="QZM51" s="511"/>
      <c r="QZN51" s="511"/>
      <c r="QZO51" s="511"/>
      <c r="QZP51" s="511"/>
      <c r="QZQ51" s="511"/>
      <c r="QZR51" s="511"/>
      <c r="QZS51" s="511"/>
      <c r="QZT51" s="511"/>
      <c r="QZU51" s="511"/>
      <c r="QZV51" s="511"/>
      <c r="QZW51" s="511"/>
      <c r="QZX51" s="511"/>
      <c r="QZY51" s="511"/>
      <c r="QZZ51" s="511"/>
      <c r="RAA51" s="511"/>
      <c r="RAB51" s="511"/>
      <c r="RAC51" s="511"/>
      <c r="RAD51" s="511"/>
      <c r="RAE51" s="511"/>
      <c r="RAF51" s="511"/>
      <c r="RAG51" s="511"/>
      <c r="RAH51" s="511"/>
      <c r="RAI51" s="511"/>
      <c r="RAJ51" s="511"/>
      <c r="RAK51" s="511"/>
      <c r="RAL51" s="511"/>
      <c r="RAM51" s="511"/>
      <c r="RAN51" s="511"/>
      <c r="RAO51" s="511"/>
      <c r="RAP51" s="511"/>
      <c r="RAQ51" s="511"/>
      <c r="RAR51" s="511"/>
      <c r="RAS51" s="511"/>
      <c r="RAT51" s="511"/>
      <c r="RAU51" s="511"/>
      <c r="RAV51" s="511"/>
      <c r="RAW51" s="511"/>
      <c r="RAX51" s="511"/>
      <c r="RAY51" s="511"/>
      <c r="RAZ51" s="511"/>
      <c r="RBA51" s="511"/>
      <c r="RBB51" s="511"/>
      <c r="RBC51" s="511"/>
      <c r="RBD51" s="511"/>
      <c r="RBE51" s="511"/>
      <c r="RBF51" s="511"/>
      <c r="RBG51" s="511"/>
      <c r="RBH51" s="511"/>
      <c r="RBI51" s="511"/>
      <c r="RBJ51" s="511"/>
      <c r="RBK51" s="511"/>
      <c r="RBL51" s="511"/>
      <c r="RBM51" s="511"/>
      <c r="RBN51" s="511"/>
      <c r="RBO51" s="511"/>
      <c r="RBP51" s="511"/>
      <c r="RBQ51" s="511"/>
      <c r="RBR51" s="511"/>
      <c r="RBS51" s="511"/>
      <c r="RBT51" s="511"/>
      <c r="RBU51" s="511"/>
      <c r="RBV51" s="511"/>
      <c r="RBW51" s="511"/>
      <c r="RBX51" s="511"/>
      <c r="RBY51" s="511"/>
      <c r="RBZ51" s="511"/>
      <c r="RCA51" s="511"/>
      <c r="RCB51" s="511"/>
      <c r="RCC51" s="511"/>
      <c r="RCD51" s="511"/>
      <c r="RCE51" s="511"/>
      <c r="RCF51" s="511"/>
      <c r="RCG51" s="511"/>
      <c r="RCH51" s="511"/>
      <c r="RCI51" s="511"/>
      <c r="RCJ51" s="511"/>
      <c r="RCK51" s="511"/>
      <c r="RCL51" s="511"/>
      <c r="RCM51" s="511"/>
      <c r="RCN51" s="511"/>
      <c r="RCO51" s="511"/>
      <c r="RCP51" s="511"/>
      <c r="RCQ51" s="511"/>
      <c r="RCR51" s="511"/>
      <c r="RCS51" s="511"/>
      <c r="RCT51" s="511"/>
      <c r="RCU51" s="511"/>
      <c r="RCV51" s="511"/>
      <c r="RCW51" s="511"/>
      <c r="RCX51" s="511"/>
      <c r="RCY51" s="511"/>
      <c r="RCZ51" s="511"/>
      <c r="RDA51" s="511"/>
      <c r="RDB51" s="511"/>
      <c r="RDC51" s="511"/>
      <c r="RDD51" s="511"/>
      <c r="RDE51" s="511"/>
      <c r="RDF51" s="511"/>
      <c r="RDG51" s="511"/>
      <c r="RDH51" s="511"/>
      <c r="RDI51" s="511"/>
      <c r="RDJ51" s="511"/>
      <c r="RDK51" s="511"/>
      <c r="RDL51" s="511"/>
      <c r="RDM51" s="511"/>
      <c r="RDN51" s="511"/>
      <c r="RDO51" s="511"/>
      <c r="RDP51" s="511"/>
      <c r="RDQ51" s="511"/>
      <c r="RDR51" s="511"/>
      <c r="RDS51" s="511"/>
      <c r="RDT51" s="511"/>
      <c r="RDU51" s="511"/>
      <c r="RDV51" s="511"/>
      <c r="RDW51" s="511"/>
      <c r="RDX51" s="511"/>
      <c r="RDY51" s="511"/>
      <c r="RDZ51" s="511"/>
      <c r="REA51" s="511"/>
      <c r="REB51" s="511"/>
      <c r="REC51" s="511"/>
      <c r="RED51" s="511"/>
      <c r="REE51" s="511"/>
      <c r="REF51" s="511"/>
      <c r="REG51" s="511"/>
      <c r="REH51" s="511"/>
      <c r="REI51" s="511"/>
      <c r="REJ51" s="511"/>
      <c r="REK51" s="511"/>
      <c r="REL51" s="511"/>
      <c r="REM51" s="511"/>
      <c r="REN51" s="511"/>
      <c r="REO51" s="511"/>
      <c r="REP51" s="511"/>
      <c r="REQ51" s="511"/>
      <c r="RER51" s="511"/>
      <c r="RES51" s="511"/>
      <c r="RET51" s="511"/>
      <c r="REU51" s="511"/>
      <c r="REV51" s="511"/>
      <c r="REW51" s="511"/>
      <c r="REX51" s="511"/>
      <c r="REY51" s="511"/>
      <c r="REZ51" s="511"/>
      <c r="RFA51" s="511"/>
      <c r="RFB51" s="511"/>
      <c r="RFC51" s="511"/>
      <c r="RFD51" s="511"/>
      <c r="RFE51" s="511"/>
      <c r="RFF51" s="511"/>
      <c r="RFG51" s="511"/>
      <c r="RFH51" s="511"/>
      <c r="RFI51" s="511"/>
      <c r="RFJ51" s="511"/>
      <c r="RFK51" s="511"/>
      <c r="RFL51" s="511"/>
      <c r="RFM51" s="511"/>
      <c r="RFN51" s="511"/>
      <c r="RFO51" s="511"/>
      <c r="RFP51" s="511"/>
      <c r="RFQ51" s="511"/>
      <c r="RFR51" s="511"/>
      <c r="RFS51" s="511"/>
      <c r="RFT51" s="511"/>
      <c r="RFU51" s="511"/>
      <c r="RFV51" s="511"/>
      <c r="RFW51" s="511"/>
      <c r="RFX51" s="511"/>
      <c r="RFY51" s="511"/>
      <c r="RFZ51" s="511"/>
      <c r="RGA51" s="511"/>
      <c r="RGB51" s="511"/>
      <c r="RGC51" s="511"/>
      <c r="RGD51" s="511"/>
      <c r="RGE51" s="511"/>
      <c r="RGF51" s="511"/>
      <c r="RGG51" s="511"/>
      <c r="RGH51" s="511"/>
      <c r="RGI51" s="511"/>
      <c r="RGJ51" s="511"/>
      <c r="RGK51" s="511"/>
      <c r="RGL51" s="511"/>
      <c r="RGM51" s="511"/>
      <c r="RGN51" s="511"/>
      <c r="RGO51" s="511"/>
      <c r="RGP51" s="511"/>
      <c r="RGQ51" s="511"/>
      <c r="RGR51" s="511"/>
      <c r="RGS51" s="511"/>
      <c r="RGT51" s="511"/>
      <c r="RGU51" s="511"/>
      <c r="RGV51" s="511"/>
      <c r="RGW51" s="511"/>
      <c r="RGX51" s="511"/>
      <c r="RGY51" s="511"/>
      <c r="RGZ51" s="511"/>
      <c r="RHA51" s="511"/>
      <c r="RHB51" s="511"/>
      <c r="RHC51" s="511"/>
      <c r="RHD51" s="511"/>
      <c r="RHE51" s="511"/>
      <c r="RHF51" s="511"/>
      <c r="RHG51" s="511"/>
      <c r="RHH51" s="511"/>
      <c r="RHI51" s="511"/>
      <c r="RHJ51" s="511"/>
      <c r="RHK51" s="511"/>
      <c r="RHL51" s="511"/>
      <c r="RHM51" s="511"/>
      <c r="RHN51" s="511"/>
      <c r="RHO51" s="511"/>
      <c r="RHP51" s="511"/>
      <c r="RHQ51" s="511"/>
      <c r="RHR51" s="511"/>
      <c r="RHS51" s="511"/>
      <c r="RHT51" s="511"/>
      <c r="RHU51" s="511"/>
      <c r="RHV51" s="511"/>
      <c r="RHW51" s="511"/>
      <c r="RHX51" s="511"/>
      <c r="RHY51" s="511"/>
      <c r="RHZ51" s="511"/>
      <c r="RIA51" s="511"/>
      <c r="RIB51" s="511"/>
      <c r="RIC51" s="511"/>
      <c r="RID51" s="511"/>
      <c r="RIE51" s="511"/>
      <c r="RIF51" s="511"/>
      <c r="RIG51" s="511"/>
      <c r="RIH51" s="511"/>
      <c r="RII51" s="511"/>
      <c r="RIJ51" s="511"/>
      <c r="RIK51" s="511"/>
      <c r="RIL51" s="511"/>
      <c r="RIM51" s="511"/>
      <c r="RIN51" s="511"/>
      <c r="RIO51" s="511"/>
      <c r="RIP51" s="511"/>
      <c r="RIQ51" s="511"/>
      <c r="RIR51" s="511"/>
      <c r="RIS51" s="511"/>
      <c r="RIT51" s="511"/>
      <c r="RIU51" s="511"/>
      <c r="RIV51" s="511"/>
      <c r="RIW51" s="511"/>
      <c r="RIX51" s="511"/>
      <c r="RIY51" s="511"/>
      <c r="RIZ51" s="511"/>
      <c r="RJA51" s="511"/>
      <c r="RJB51" s="511"/>
      <c r="RJC51" s="511"/>
      <c r="RJD51" s="511"/>
      <c r="RJE51" s="511"/>
      <c r="RJF51" s="511"/>
      <c r="RJG51" s="511"/>
      <c r="RJH51" s="511"/>
      <c r="RJI51" s="511"/>
      <c r="RJJ51" s="511"/>
      <c r="RJK51" s="511"/>
      <c r="RJL51" s="511"/>
      <c r="RJM51" s="511"/>
      <c r="RJN51" s="511"/>
      <c r="RJO51" s="511"/>
      <c r="RJP51" s="511"/>
      <c r="RJQ51" s="511"/>
      <c r="RJR51" s="511"/>
      <c r="RJS51" s="511"/>
      <c r="RJT51" s="511"/>
      <c r="RJU51" s="511"/>
      <c r="RJV51" s="511"/>
      <c r="RJW51" s="511"/>
      <c r="RJX51" s="511"/>
      <c r="RJY51" s="511"/>
      <c r="RJZ51" s="511"/>
      <c r="RKA51" s="511"/>
      <c r="RKB51" s="511"/>
      <c r="RKC51" s="511"/>
      <c r="RKD51" s="511"/>
      <c r="RKE51" s="511"/>
      <c r="RKF51" s="511"/>
      <c r="RKG51" s="511"/>
      <c r="RKH51" s="511"/>
      <c r="RKI51" s="511"/>
      <c r="RKJ51" s="511"/>
      <c r="RKK51" s="511"/>
      <c r="RKL51" s="511"/>
      <c r="RKM51" s="511"/>
      <c r="RKN51" s="511"/>
      <c r="RKO51" s="511"/>
      <c r="RKP51" s="511"/>
      <c r="RKQ51" s="511"/>
      <c r="RKR51" s="511"/>
      <c r="RKS51" s="511"/>
      <c r="RKT51" s="511"/>
      <c r="RKU51" s="511"/>
      <c r="RKV51" s="511"/>
      <c r="RKW51" s="511"/>
      <c r="RKX51" s="511"/>
      <c r="RKY51" s="511"/>
      <c r="RKZ51" s="511"/>
      <c r="RLA51" s="511"/>
      <c r="RLB51" s="511"/>
      <c r="RLC51" s="511"/>
      <c r="RLD51" s="511"/>
      <c r="RLE51" s="511"/>
      <c r="RLF51" s="511"/>
      <c r="RLG51" s="511"/>
      <c r="RLH51" s="511"/>
      <c r="RLI51" s="511"/>
      <c r="RLJ51" s="511"/>
      <c r="RLK51" s="511"/>
      <c r="RLL51" s="511"/>
      <c r="RLM51" s="511"/>
      <c r="RLN51" s="511"/>
      <c r="RLO51" s="511"/>
      <c r="RLP51" s="511"/>
      <c r="RLQ51" s="511"/>
      <c r="RLR51" s="511"/>
      <c r="RLS51" s="511"/>
      <c r="RLT51" s="511"/>
      <c r="RLU51" s="511"/>
      <c r="RLV51" s="511"/>
      <c r="RLW51" s="511"/>
      <c r="RLX51" s="511"/>
      <c r="RLY51" s="511"/>
      <c r="RLZ51" s="511"/>
      <c r="RMA51" s="511"/>
      <c r="RMB51" s="511"/>
      <c r="RMC51" s="511"/>
      <c r="RMD51" s="511"/>
      <c r="RME51" s="511"/>
      <c r="RMF51" s="511"/>
      <c r="RMG51" s="511"/>
      <c r="RMH51" s="511"/>
      <c r="RMI51" s="511"/>
      <c r="RMJ51" s="511"/>
      <c r="RMK51" s="511"/>
      <c r="RML51" s="511"/>
      <c r="RMM51" s="511"/>
      <c r="RMN51" s="511"/>
      <c r="RMO51" s="511"/>
      <c r="RMP51" s="511"/>
      <c r="RMQ51" s="511"/>
      <c r="RMR51" s="511"/>
      <c r="RMS51" s="511"/>
      <c r="RMT51" s="511"/>
      <c r="RMU51" s="511"/>
      <c r="RMV51" s="511"/>
      <c r="RMW51" s="511"/>
      <c r="RMX51" s="511"/>
      <c r="RMY51" s="511"/>
      <c r="RMZ51" s="511"/>
      <c r="RNA51" s="511"/>
      <c r="RNB51" s="511"/>
      <c r="RNC51" s="511"/>
      <c r="RND51" s="511"/>
      <c r="RNE51" s="511"/>
      <c r="RNF51" s="511"/>
      <c r="RNG51" s="511"/>
      <c r="RNH51" s="511"/>
      <c r="RNI51" s="511"/>
      <c r="RNJ51" s="511"/>
      <c r="RNK51" s="511"/>
      <c r="RNL51" s="511"/>
      <c r="RNM51" s="511"/>
      <c r="RNN51" s="511"/>
      <c r="RNO51" s="511"/>
      <c r="RNP51" s="511"/>
      <c r="RNQ51" s="511"/>
      <c r="RNR51" s="511"/>
      <c r="RNS51" s="511"/>
      <c r="RNT51" s="511"/>
      <c r="RNU51" s="511"/>
      <c r="RNV51" s="511"/>
      <c r="RNW51" s="511"/>
      <c r="RNX51" s="511"/>
      <c r="RNY51" s="511"/>
      <c r="RNZ51" s="511"/>
      <c r="ROA51" s="511"/>
      <c r="ROB51" s="511"/>
      <c r="ROC51" s="511"/>
      <c r="ROD51" s="511"/>
      <c r="ROE51" s="511"/>
      <c r="ROF51" s="511"/>
      <c r="ROG51" s="511"/>
      <c r="ROH51" s="511"/>
      <c r="ROI51" s="511"/>
      <c r="ROJ51" s="511"/>
      <c r="ROK51" s="511"/>
      <c r="ROL51" s="511"/>
      <c r="ROM51" s="511"/>
      <c r="RON51" s="511"/>
      <c r="ROO51" s="511"/>
      <c r="ROP51" s="511"/>
      <c r="ROQ51" s="511"/>
      <c r="ROR51" s="511"/>
      <c r="ROS51" s="511"/>
      <c r="ROT51" s="511"/>
      <c r="ROU51" s="511"/>
      <c r="ROV51" s="511"/>
      <c r="ROW51" s="511"/>
      <c r="ROX51" s="511"/>
      <c r="ROY51" s="511"/>
      <c r="ROZ51" s="511"/>
      <c r="RPA51" s="511"/>
      <c r="RPB51" s="511"/>
      <c r="RPC51" s="511"/>
      <c r="RPD51" s="511"/>
      <c r="RPE51" s="511"/>
      <c r="RPF51" s="511"/>
      <c r="RPG51" s="511"/>
      <c r="RPH51" s="511"/>
      <c r="RPI51" s="511"/>
      <c r="RPJ51" s="511"/>
      <c r="RPK51" s="511"/>
      <c r="RPL51" s="511"/>
      <c r="RPM51" s="511"/>
      <c r="RPN51" s="511"/>
      <c r="RPO51" s="511"/>
      <c r="RPP51" s="511"/>
      <c r="RPQ51" s="511"/>
      <c r="RPR51" s="511"/>
      <c r="RPS51" s="511"/>
      <c r="RPT51" s="511"/>
      <c r="RPU51" s="511"/>
      <c r="RPV51" s="511"/>
      <c r="RPW51" s="511"/>
      <c r="RPX51" s="511"/>
      <c r="RPY51" s="511"/>
      <c r="RPZ51" s="511"/>
      <c r="RQA51" s="511"/>
      <c r="RQB51" s="511"/>
      <c r="RQC51" s="511"/>
      <c r="RQD51" s="511"/>
      <c r="RQE51" s="511"/>
      <c r="RQF51" s="511"/>
      <c r="RQG51" s="511"/>
      <c r="RQH51" s="511"/>
      <c r="RQI51" s="511"/>
      <c r="RQJ51" s="511"/>
      <c r="RQK51" s="511"/>
      <c r="RQL51" s="511"/>
      <c r="RQM51" s="511"/>
      <c r="RQN51" s="511"/>
      <c r="RQO51" s="511"/>
      <c r="RQP51" s="511"/>
      <c r="RQQ51" s="511"/>
      <c r="RQR51" s="511"/>
      <c r="RQS51" s="511"/>
      <c r="RQT51" s="511"/>
      <c r="RQU51" s="511"/>
      <c r="RQV51" s="511"/>
      <c r="RQW51" s="511"/>
      <c r="RQX51" s="511"/>
      <c r="RQY51" s="511"/>
      <c r="RQZ51" s="511"/>
      <c r="RRA51" s="511"/>
      <c r="RRB51" s="511"/>
      <c r="RRC51" s="511"/>
      <c r="RRD51" s="511"/>
      <c r="RRE51" s="511"/>
      <c r="RRF51" s="511"/>
      <c r="RRG51" s="511"/>
      <c r="RRH51" s="511"/>
      <c r="RRI51" s="511"/>
      <c r="RRJ51" s="511"/>
      <c r="RRK51" s="511"/>
      <c r="RRL51" s="511"/>
      <c r="RRM51" s="511"/>
      <c r="RRN51" s="511"/>
      <c r="RRO51" s="511"/>
      <c r="RRP51" s="511"/>
      <c r="RRQ51" s="511"/>
      <c r="RRR51" s="511"/>
      <c r="RRS51" s="511"/>
      <c r="RRT51" s="511"/>
      <c r="RRU51" s="511"/>
      <c r="RRV51" s="511"/>
      <c r="RRW51" s="511"/>
      <c r="RRX51" s="511"/>
      <c r="RRY51" s="511"/>
      <c r="RRZ51" s="511"/>
      <c r="RSA51" s="511"/>
      <c r="RSB51" s="511"/>
      <c r="RSC51" s="511"/>
      <c r="RSD51" s="511"/>
      <c r="RSE51" s="511"/>
      <c r="RSF51" s="511"/>
      <c r="RSG51" s="511"/>
      <c r="RSH51" s="511"/>
      <c r="RSI51" s="511"/>
      <c r="RSJ51" s="511"/>
      <c r="RSK51" s="511"/>
      <c r="RSL51" s="511"/>
      <c r="RSM51" s="511"/>
      <c r="RSN51" s="511"/>
      <c r="RSO51" s="511"/>
      <c r="RSP51" s="511"/>
      <c r="RSQ51" s="511"/>
      <c r="RSR51" s="511"/>
      <c r="RSS51" s="511"/>
      <c r="RST51" s="511"/>
      <c r="RSU51" s="511"/>
      <c r="RSV51" s="511"/>
      <c r="RSW51" s="511"/>
      <c r="RSX51" s="511"/>
      <c r="RSY51" s="511"/>
      <c r="RSZ51" s="511"/>
      <c r="RTA51" s="511"/>
      <c r="RTB51" s="511"/>
      <c r="RTC51" s="511"/>
      <c r="RTD51" s="511"/>
      <c r="RTE51" s="511"/>
      <c r="RTF51" s="511"/>
      <c r="RTG51" s="511"/>
      <c r="RTH51" s="511"/>
      <c r="RTI51" s="511"/>
      <c r="RTJ51" s="511"/>
      <c r="RTK51" s="511"/>
      <c r="RTL51" s="511"/>
      <c r="RTM51" s="511"/>
      <c r="RTN51" s="511"/>
      <c r="RTO51" s="511"/>
      <c r="RTP51" s="511"/>
      <c r="RTQ51" s="511"/>
      <c r="RTR51" s="511"/>
      <c r="RTS51" s="511"/>
      <c r="RTT51" s="511"/>
      <c r="RTU51" s="511"/>
      <c r="RTV51" s="511"/>
      <c r="RTW51" s="511"/>
      <c r="RTX51" s="511"/>
      <c r="RTY51" s="511"/>
      <c r="RTZ51" s="511"/>
      <c r="RUA51" s="511"/>
      <c r="RUB51" s="511"/>
      <c r="RUC51" s="511"/>
      <c r="RUD51" s="511"/>
      <c r="RUE51" s="511"/>
      <c r="RUF51" s="511"/>
      <c r="RUG51" s="511"/>
      <c r="RUH51" s="511"/>
      <c r="RUI51" s="511"/>
      <c r="RUJ51" s="511"/>
      <c r="RUK51" s="511"/>
      <c r="RUL51" s="511"/>
      <c r="RUM51" s="511"/>
      <c r="RUN51" s="511"/>
      <c r="RUO51" s="511"/>
      <c r="RUP51" s="511"/>
      <c r="RUQ51" s="511"/>
      <c r="RUR51" s="511"/>
      <c r="RUS51" s="511"/>
      <c r="RUT51" s="511"/>
      <c r="RUU51" s="511"/>
      <c r="RUV51" s="511"/>
      <c r="RUW51" s="511"/>
      <c r="RUX51" s="511"/>
      <c r="RUY51" s="511"/>
      <c r="RUZ51" s="511"/>
      <c r="RVA51" s="511"/>
      <c r="RVB51" s="511"/>
      <c r="RVC51" s="511"/>
      <c r="RVD51" s="511"/>
      <c r="RVE51" s="511"/>
      <c r="RVF51" s="511"/>
      <c r="RVG51" s="511"/>
      <c r="RVH51" s="511"/>
      <c r="RVI51" s="511"/>
      <c r="RVJ51" s="511"/>
      <c r="RVK51" s="511"/>
      <c r="RVL51" s="511"/>
      <c r="RVM51" s="511"/>
      <c r="RVN51" s="511"/>
      <c r="RVO51" s="511"/>
      <c r="RVP51" s="511"/>
      <c r="RVQ51" s="511"/>
      <c r="RVR51" s="511"/>
      <c r="RVS51" s="511"/>
      <c r="RVT51" s="511"/>
      <c r="RVU51" s="511"/>
      <c r="RVV51" s="511"/>
      <c r="RVW51" s="511"/>
      <c r="RVX51" s="511"/>
      <c r="RVY51" s="511"/>
      <c r="RVZ51" s="511"/>
      <c r="RWA51" s="511"/>
      <c r="RWB51" s="511"/>
      <c r="RWC51" s="511"/>
      <c r="RWD51" s="511"/>
      <c r="RWE51" s="511"/>
      <c r="RWF51" s="511"/>
      <c r="RWG51" s="511"/>
      <c r="RWH51" s="511"/>
      <c r="RWI51" s="511"/>
      <c r="RWJ51" s="511"/>
      <c r="RWK51" s="511"/>
      <c r="RWL51" s="511"/>
      <c r="RWM51" s="511"/>
      <c r="RWN51" s="511"/>
      <c r="RWO51" s="511"/>
      <c r="RWP51" s="511"/>
      <c r="RWQ51" s="511"/>
      <c r="RWR51" s="511"/>
      <c r="RWS51" s="511"/>
      <c r="RWT51" s="511"/>
      <c r="RWU51" s="511"/>
      <c r="RWV51" s="511"/>
      <c r="RWW51" s="511"/>
      <c r="RWX51" s="511"/>
      <c r="RWY51" s="511"/>
      <c r="RWZ51" s="511"/>
      <c r="RXA51" s="511"/>
      <c r="RXB51" s="511"/>
      <c r="RXC51" s="511"/>
      <c r="RXD51" s="511"/>
      <c r="RXE51" s="511"/>
      <c r="RXF51" s="511"/>
      <c r="RXG51" s="511"/>
      <c r="RXH51" s="511"/>
      <c r="RXI51" s="511"/>
      <c r="RXJ51" s="511"/>
      <c r="RXK51" s="511"/>
      <c r="RXL51" s="511"/>
      <c r="RXM51" s="511"/>
      <c r="RXN51" s="511"/>
      <c r="RXO51" s="511"/>
      <c r="RXP51" s="511"/>
      <c r="RXQ51" s="511"/>
      <c r="RXR51" s="511"/>
      <c r="RXS51" s="511"/>
      <c r="RXT51" s="511"/>
      <c r="RXU51" s="511"/>
      <c r="RXV51" s="511"/>
      <c r="RXW51" s="511"/>
      <c r="RXX51" s="511"/>
      <c r="RXY51" s="511"/>
      <c r="RXZ51" s="511"/>
      <c r="RYA51" s="511"/>
      <c r="RYB51" s="511"/>
      <c r="RYC51" s="511"/>
      <c r="RYD51" s="511"/>
      <c r="RYE51" s="511"/>
      <c r="RYF51" s="511"/>
      <c r="RYG51" s="511"/>
      <c r="RYH51" s="511"/>
      <c r="RYI51" s="511"/>
      <c r="RYJ51" s="511"/>
      <c r="RYK51" s="511"/>
      <c r="RYL51" s="511"/>
      <c r="RYM51" s="511"/>
      <c r="RYN51" s="511"/>
      <c r="RYO51" s="511"/>
      <c r="RYP51" s="511"/>
      <c r="RYQ51" s="511"/>
      <c r="RYR51" s="511"/>
      <c r="RYS51" s="511"/>
      <c r="RYT51" s="511"/>
      <c r="RYU51" s="511"/>
      <c r="RYV51" s="511"/>
      <c r="RYW51" s="511"/>
      <c r="RYX51" s="511"/>
      <c r="RYY51" s="511"/>
      <c r="RYZ51" s="511"/>
      <c r="RZA51" s="511"/>
      <c r="RZB51" s="511"/>
      <c r="RZC51" s="511"/>
      <c r="RZD51" s="511"/>
      <c r="RZE51" s="511"/>
      <c r="RZF51" s="511"/>
      <c r="RZG51" s="511"/>
      <c r="RZH51" s="511"/>
      <c r="RZI51" s="511"/>
      <c r="RZJ51" s="511"/>
      <c r="RZK51" s="511"/>
      <c r="RZL51" s="511"/>
      <c r="RZM51" s="511"/>
      <c r="RZN51" s="511"/>
      <c r="RZO51" s="511"/>
      <c r="RZP51" s="511"/>
      <c r="RZQ51" s="511"/>
      <c r="RZR51" s="511"/>
      <c r="RZS51" s="511"/>
      <c r="RZT51" s="511"/>
      <c r="RZU51" s="511"/>
      <c r="RZV51" s="511"/>
      <c r="RZW51" s="511"/>
      <c r="RZX51" s="511"/>
      <c r="RZY51" s="511"/>
      <c r="RZZ51" s="511"/>
      <c r="SAA51" s="511"/>
      <c r="SAB51" s="511"/>
      <c r="SAC51" s="511"/>
      <c r="SAD51" s="511"/>
      <c r="SAE51" s="511"/>
      <c r="SAF51" s="511"/>
      <c r="SAG51" s="511"/>
      <c r="SAH51" s="511"/>
      <c r="SAI51" s="511"/>
      <c r="SAJ51" s="511"/>
      <c r="SAK51" s="511"/>
      <c r="SAL51" s="511"/>
      <c r="SAM51" s="511"/>
      <c r="SAN51" s="511"/>
      <c r="SAO51" s="511"/>
      <c r="SAP51" s="511"/>
      <c r="SAQ51" s="511"/>
      <c r="SAR51" s="511"/>
      <c r="SAS51" s="511"/>
      <c r="SAT51" s="511"/>
      <c r="SAU51" s="511"/>
      <c r="SAV51" s="511"/>
      <c r="SAW51" s="511"/>
      <c r="SAX51" s="511"/>
      <c r="SAY51" s="511"/>
      <c r="SAZ51" s="511"/>
      <c r="SBA51" s="511"/>
      <c r="SBB51" s="511"/>
      <c r="SBC51" s="511"/>
      <c r="SBD51" s="511"/>
      <c r="SBE51" s="511"/>
      <c r="SBF51" s="511"/>
      <c r="SBG51" s="511"/>
      <c r="SBH51" s="511"/>
      <c r="SBI51" s="511"/>
      <c r="SBJ51" s="511"/>
      <c r="SBK51" s="511"/>
      <c r="SBL51" s="511"/>
      <c r="SBM51" s="511"/>
      <c r="SBN51" s="511"/>
      <c r="SBO51" s="511"/>
      <c r="SBP51" s="511"/>
      <c r="SBQ51" s="511"/>
      <c r="SBR51" s="511"/>
      <c r="SBS51" s="511"/>
      <c r="SBT51" s="511"/>
      <c r="SBU51" s="511"/>
      <c r="SBV51" s="511"/>
      <c r="SBW51" s="511"/>
      <c r="SBX51" s="511"/>
      <c r="SBY51" s="511"/>
      <c r="SBZ51" s="511"/>
      <c r="SCA51" s="511"/>
      <c r="SCB51" s="511"/>
      <c r="SCC51" s="511"/>
      <c r="SCD51" s="511"/>
      <c r="SCE51" s="511"/>
      <c r="SCF51" s="511"/>
      <c r="SCG51" s="511"/>
      <c r="SCH51" s="511"/>
      <c r="SCI51" s="511"/>
      <c r="SCJ51" s="511"/>
      <c r="SCK51" s="511"/>
      <c r="SCL51" s="511"/>
      <c r="SCM51" s="511"/>
      <c r="SCN51" s="511"/>
      <c r="SCO51" s="511"/>
      <c r="SCP51" s="511"/>
      <c r="SCQ51" s="511"/>
      <c r="SCR51" s="511"/>
      <c r="SCS51" s="511"/>
      <c r="SCT51" s="511"/>
      <c r="SCU51" s="511"/>
      <c r="SCV51" s="511"/>
      <c r="SCW51" s="511"/>
      <c r="SCX51" s="511"/>
      <c r="SCY51" s="511"/>
      <c r="SCZ51" s="511"/>
      <c r="SDA51" s="511"/>
      <c r="SDB51" s="511"/>
      <c r="SDC51" s="511"/>
      <c r="SDD51" s="511"/>
      <c r="SDE51" s="511"/>
      <c r="SDF51" s="511"/>
      <c r="SDG51" s="511"/>
      <c r="SDH51" s="511"/>
      <c r="SDI51" s="511"/>
      <c r="SDJ51" s="511"/>
      <c r="SDK51" s="511"/>
      <c r="SDL51" s="511"/>
      <c r="SDM51" s="511"/>
      <c r="SDN51" s="511"/>
      <c r="SDO51" s="511"/>
      <c r="SDP51" s="511"/>
      <c r="SDQ51" s="511"/>
      <c r="SDR51" s="511"/>
      <c r="SDS51" s="511"/>
      <c r="SDT51" s="511"/>
      <c r="SDU51" s="511"/>
      <c r="SDV51" s="511"/>
      <c r="SDW51" s="511"/>
      <c r="SDX51" s="511"/>
      <c r="SDY51" s="511"/>
      <c r="SDZ51" s="511"/>
      <c r="SEA51" s="511"/>
      <c r="SEB51" s="511"/>
      <c r="SEC51" s="511"/>
      <c r="SED51" s="511"/>
      <c r="SEE51" s="511"/>
      <c r="SEF51" s="511"/>
      <c r="SEG51" s="511"/>
      <c r="SEH51" s="511"/>
      <c r="SEI51" s="511"/>
      <c r="SEJ51" s="511"/>
      <c r="SEK51" s="511"/>
      <c r="SEL51" s="511"/>
      <c r="SEM51" s="511"/>
      <c r="SEN51" s="511"/>
      <c r="SEO51" s="511"/>
      <c r="SEP51" s="511"/>
      <c r="SEQ51" s="511"/>
      <c r="SER51" s="511"/>
      <c r="SES51" s="511"/>
      <c r="SET51" s="511"/>
      <c r="SEU51" s="511"/>
      <c r="SEV51" s="511"/>
      <c r="SEW51" s="511"/>
      <c r="SEX51" s="511"/>
      <c r="SEY51" s="511"/>
      <c r="SEZ51" s="511"/>
      <c r="SFA51" s="511"/>
      <c r="SFB51" s="511"/>
      <c r="SFC51" s="511"/>
      <c r="SFD51" s="511"/>
      <c r="SFE51" s="511"/>
      <c r="SFF51" s="511"/>
      <c r="SFG51" s="511"/>
      <c r="SFH51" s="511"/>
      <c r="SFI51" s="511"/>
      <c r="SFJ51" s="511"/>
      <c r="SFK51" s="511"/>
      <c r="SFL51" s="511"/>
      <c r="SFM51" s="511"/>
      <c r="SFN51" s="511"/>
      <c r="SFO51" s="511"/>
      <c r="SFP51" s="511"/>
      <c r="SFQ51" s="511"/>
      <c r="SFR51" s="511"/>
      <c r="SFS51" s="511"/>
      <c r="SFT51" s="511"/>
      <c r="SFU51" s="511"/>
      <c r="SFV51" s="511"/>
      <c r="SFW51" s="511"/>
      <c r="SFX51" s="511"/>
      <c r="SFY51" s="511"/>
      <c r="SFZ51" s="511"/>
      <c r="SGA51" s="511"/>
      <c r="SGB51" s="511"/>
      <c r="SGC51" s="511"/>
      <c r="SGD51" s="511"/>
      <c r="SGE51" s="511"/>
      <c r="SGF51" s="511"/>
      <c r="SGG51" s="511"/>
      <c r="SGH51" s="511"/>
      <c r="SGI51" s="511"/>
      <c r="SGJ51" s="511"/>
      <c r="SGK51" s="511"/>
      <c r="SGL51" s="511"/>
      <c r="SGM51" s="511"/>
      <c r="SGN51" s="511"/>
      <c r="SGO51" s="511"/>
      <c r="SGP51" s="511"/>
      <c r="SGQ51" s="511"/>
      <c r="SGR51" s="511"/>
      <c r="SGS51" s="511"/>
      <c r="SGT51" s="511"/>
      <c r="SGU51" s="511"/>
      <c r="SGV51" s="511"/>
      <c r="SGW51" s="511"/>
      <c r="SGX51" s="511"/>
      <c r="SGY51" s="511"/>
      <c r="SGZ51" s="511"/>
      <c r="SHA51" s="511"/>
      <c r="SHB51" s="511"/>
      <c r="SHC51" s="511"/>
      <c r="SHD51" s="511"/>
      <c r="SHE51" s="511"/>
      <c r="SHF51" s="511"/>
      <c r="SHG51" s="511"/>
      <c r="SHH51" s="511"/>
      <c r="SHI51" s="511"/>
      <c r="SHJ51" s="511"/>
      <c r="SHK51" s="511"/>
      <c r="SHL51" s="511"/>
      <c r="SHM51" s="511"/>
      <c r="SHN51" s="511"/>
      <c r="SHO51" s="511"/>
      <c r="SHP51" s="511"/>
      <c r="SHQ51" s="511"/>
      <c r="SHR51" s="511"/>
      <c r="SHS51" s="511"/>
      <c r="SHT51" s="511"/>
      <c r="SHU51" s="511"/>
      <c r="SHV51" s="511"/>
      <c r="SHW51" s="511"/>
      <c r="SHX51" s="511"/>
      <c r="SHY51" s="511"/>
      <c r="SHZ51" s="511"/>
      <c r="SIA51" s="511"/>
      <c r="SIB51" s="511"/>
      <c r="SIC51" s="511"/>
      <c r="SID51" s="511"/>
      <c r="SIE51" s="511"/>
      <c r="SIF51" s="511"/>
      <c r="SIG51" s="511"/>
      <c r="SIH51" s="511"/>
      <c r="SII51" s="511"/>
      <c r="SIJ51" s="511"/>
      <c r="SIK51" s="511"/>
      <c r="SIL51" s="511"/>
      <c r="SIM51" s="511"/>
      <c r="SIN51" s="511"/>
      <c r="SIO51" s="511"/>
      <c r="SIP51" s="511"/>
      <c r="SIQ51" s="511"/>
      <c r="SIR51" s="511"/>
      <c r="SIS51" s="511"/>
      <c r="SIT51" s="511"/>
      <c r="SIU51" s="511"/>
      <c r="SIV51" s="511"/>
      <c r="SIW51" s="511"/>
      <c r="SIX51" s="511"/>
      <c r="SIY51" s="511"/>
      <c r="SIZ51" s="511"/>
      <c r="SJA51" s="511"/>
      <c r="SJB51" s="511"/>
      <c r="SJC51" s="511"/>
      <c r="SJD51" s="511"/>
      <c r="SJE51" s="511"/>
      <c r="SJF51" s="511"/>
      <c r="SJG51" s="511"/>
      <c r="SJH51" s="511"/>
      <c r="SJI51" s="511"/>
      <c r="SJJ51" s="511"/>
      <c r="SJK51" s="511"/>
      <c r="SJL51" s="511"/>
      <c r="SJM51" s="511"/>
      <c r="SJN51" s="511"/>
      <c r="SJO51" s="511"/>
      <c r="SJP51" s="511"/>
      <c r="SJQ51" s="511"/>
      <c r="SJR51" s="511"/>
      <c r="SJS51" s="511"/>
      <c r="SJT51" s="511"/>
      <c r="SJU51" s="511"/>
      <c r="SJV51" s="511"/>
      <c r="SJW51" s="511"/>
      <c r="SJX51" s="511"/>
      <c r="SJY51" s="511"/>
      <c r="SJZ51" s="511"/>
      <c r="SKA51" s="511"/>
      <c r="SKB51" s="511"/>
      <c r="SKC51" s="511"/>
      <c r="SKD51" s="511"/>
      <c r="SKE51" s="511"/>
      <c r="SKF51" s="511"/>
      <c r="SKG51" s="511"/>
      <c r="SKH51" s="511"/>
      <c r="SKI51" s="511"/>
      <c r="SKJ51" s="511"/>
      <c r="SKK51" s="511"/>
      <c r="SKL51" s="511"/>
      <c r="SKM51" s="511"/>
      <c r="SKN51" s="511"/>
      <c r="SKO51" s="511"/>
      <c r="SKP51" s="511"/>
      <c r="SKQ51" s="511"/>
      <c r="SKR51" s="511"/>
      <c r="SKS51" s="511"/>
      <c r="SKT51" s="511"/>
      <c r="SKU51" s="511"/>
      <c r="SKV51" s="511"/>
      <c r="SKW51" s="511"/>
      <c r="SKX51" s="511"/>
      <c r="SKY51" s="511"/>
      <c r="SKZ51" s="511"/>
      <c r="SLA51" s="511"/>
      <c r="SLB51" s="511"/>
      <c r="SLC51" s="511"/>
      <c r="SLD51" s="511"/>
      <c r="SLE51" s="511"/>
      <c r="SLF51" s="511"/>
      <c r="SLG51" s="511"/>
      <c r="SLH51" s="511"/>
      <c r="SLI51" s="511"/>
      <c r="SLJ51" s="511"/>
      <c r="SLK51" s="511"/>
      <c r="SLL51" s="511"/>
      <c r="SLM51" s="511"/>
      <c r="SLN51" s="511"/>
      <c r="SLO51" s="511"/>
      <c r="SLP51" s="511"/>
      <c r="SLQ51" s="511"/>
      <c r="SLR51" s="511"/>
      <c r="SLS51" s="511"/>
      <c r="SLT51" s="511"/>
      <c r="SLU51" s="511"/>
      <c r="SLV51" s="511"/>
      <c r="SLW51" s="511"/>
      <c r="SLX51" s="511"/>
      <c r="SLY51" s="511"/>
      <c r="SLZ51" s="511"/>
      <c r="SMA51" s="511"/>
      <c r="SMB51" s="511"/>
      <c r="SMC51" s="511"/>
      <c r="SMD51" s="511"/>
      <c r="SME51" s="511"/>
      <c r="SMF51" s="511"/>
      <c r="SMG51" s="511"/>
      <c r="SMH51" s="511"/>
      <c r="SMI51" s="511"/>
      <c r="SMJ51" s="511"/>
      <c r="SMK51" s="511"/>
      <c r="SML51" s="511"/>
      <c r="SMM51" s="511"/>
      <c r="SMN51" s="511"/>
      <c r="SMO51" s="511"/>
      <c r="SMP51" s="511"/>
      <c r="SMQ51" s="511"/>
      <c r="SMR51" s="511"/>
      <c r="SMS51" s="511"/>
      <c r="SMT51" s="511"/>
      <c r="SMU51" s="511"/>
      <c r="SMV51" s="511"/>
      <c r="SMW51" s="511"/>
      <c r="SMX51" s="511"/>
      <c r="SMY51" s="511"/>
      <c r="SMZ51" s="511"/>
      <c r="SNA51" s="511"/>
      <c r="SNB51" s="511"/>
      <c r="SNC51" s="511"/>
      <c r="SND51" s="511"/>
      <c r="SNE51" s="511"/>
      <c r="SNF51" s="511"/>
      <c r="SNG51" s="511"/>
      <c r="SNH51" s="511"/>
      <c r="SNI51" s="511"/>
      <c r="SNJ51" s="511"/>
      <c r="SNK51" s="511"/>
      <c r="SNL51" s="511"/>
      <c r="SNM51" s="511"/>
      <c r="SNN51" s="511"/>
      <c r="SNO51" s="511"/>
      <c r="SNP51" s="511"/>
      <c r="SNQ51" s="511"/>
      <c r="SNR51" s="511"/>
      <c r="SNS51" s="511"/>
      <c r="SNT51" s="511"/>
      <c r="SNU51" s="511"/>
      <c r="SNV51" s="511"/>
      <c r="SNW51" s="511"/>
      <c r="SNX51" s="511"/>
      <c r="SNY51" s="511"/>
      <c r="SNZ51" s="511"/>
      <c r="SOA51" s="511"/>
      <c r="SOB51" s="511"/>
      <c r="SOC51" s="511"/>
      <c r="SOD51" s="511"/>
      <c r="SOE51" s="511"/>
      <c r="SOF51" s="511"/>
      <c r="SOG51" s="511"/>
      <c r="SOH51" s="511"/>
      <c r="SOI51" s="511"/>
      <c r="SOJ51" s="511"/>
      <c r="SOK51" s="511"/>
      <c r="SOL51" s="511"/>
      <c r="SOM51" s="511"/>
      <c r="SON51" s="511"/>
      <c r="SOO51" s="511"/>
      <c r="SOP51" s="511"/>
      <c r="SOQ51" s="511"/>
      <c r="SOR51" s="511"/>
      <c r="SOS51" s="511"/>
      <c r="SOT51" s="511"/>
      <c r="SOU51" s="511"/>
      <c r="SOV51" s="511"/>
      <c r="SOW51" s="511"/>
      <c r="SOX51" s="511"/>
      <c r="SOY51" s="511"/>
      <c r="SOZ51" s="511"/>
      <c r="SPA51" s="511"/>
      <c r="SPB51" s="511"/>
      <c r="SPC51" s="511"/>
      <c r="SPD51" s="511"/>
      <c r="SPE51" s="511"/>
      <c r="SPF51" s="511"/>
      <c r="SPG51" s="511"/>
      <c r="SPH51" s="511"/>
      <c r="SPI51" s="511"/>
      <c r="SPJ51" s="511"/>
      <c r="SPK51" s="511"/>
      <c r="SPL51" s="511"/>
      <c r="SPM51" s="511"/>
      <c r="SPN51" s="511"/>
      <c r="SPO51" s="511"/>
      <c r="SPP51" s="511"/>
      <c r="SPQ51" s="511"/>
      <c r="SPR51" s="511"/>
      <c r="SPS51" s="511"/>
      <c r="SPT51" s="511"/>
      <c r="SPU51" s="511"/>
      <c r="SPV51" s="511"/>
      <c r="SPW51" s="511"/>
      <c r="SPX51" s="511"/>
      <c r="SPY51" s="511"/>
      <c r="SPZ51" s="511"/>
      <c r="SQA51" s="511"/>
      <c r="SQB51" s="511"/>
      <c r="SQC51" s="511"/>
      <c r="SQD51" s="511"/>
      <c r="SQE51" s="511"/>
      <c r="SQF51" s="511"/>
      <c r="SQG51" s="511"/>
      <c r="SQH51" s="511"/>
      <c r="SQI51" s="511"/>
      <c r="SQJ51" s="511"/>
      <c r="SQK51" s="511"/>
      <c r="SQL51" s="511"/>
      <c r="SQM51" s="511"/>
      <c r="SQN51" s="511"/>
      <c r="SQO51" s="511"/>
      <c r="SQP51" s="511"/>
      <c r="SQQ51" s="511"/>
      <c r="SQR51" s="511"/>
      <c r="SQS51" s="511"/>
      <c r="SQT51" s="511"/>
      <c r="SQU51" s="511"/>
      <c r="SQV51" s="511"/>
      <c r="SQW51" s="511"/>
      <c r="SQX51" s="511"/>
      <c r="SQY51" s="511"/>
      <c r="SQZ51" s="511"/>
      <c r="SRA51" s="511"/>
      <c r="SRB51" s="511"/>
      <c r="SRC51" s="511"/>
      <c r="SRD51" s="511"/>
      <c r="SRE51" s="511"/>
      <c r="SRF51" s="511"/>
      <c r="SRG51" s="511"/>
      <c r="SRH51" s="511"/>
      <c r="SRI51" s="511"/>
      <c r="SRJ51" s="511"/>
      <c r="SRK51" s="511"/>
      <c r="SRL51" s="511"/>
      <c r="SRM51" s="511"/>
      <c r="SRN51" s="511"/>
      <c r="SRO51" s="511"/>
      <c r="SRP51" s="511"/>
      <c r="SRQ51" s="511"/>
      <c r="SRR51" s="511"/>
      <c r="SRS51" s="511"/>
      <c r="SRT51" s="511"/>
      <c r="SRU51" s="511"/>
      <c r="SRV51" s="511"/>
      <c r="SRW51" s="511"/>
      <c r="SRX51" s="511"/>
      <c r="SRY51" s="511"/>
      <c r="SRZ51" s="511"/>
      <c r="SSA51" s="511"/>
      <c r="SSB51" s="511"/>
      <c r="SSC51" s="511"/>
      <c r="SSD51" s="511"/>
      <c r="SSE51" s="511"/>
      <c r="SSF51" s="511"/>
      <c r="SSG51" s="511"/>
      <c r="SSH51" s="511"/>
      <c r="SSI51" s="511"/>
      <c r="SSJ51" s="511"/>
      <c r="SSK51" s="511"/>
      <c r="SSL51" s="511"/>
      <c r="SSM51" s="511"/>
      <c r="SSN51" s="511"/>
      <c r="SSO51" s="511"/>
      <c r="SSP51" s="511"/>
      <c r="SSQ51" s="511"/>
      <c r="SSR51" s="511"/>
      <c r="SSS51" s="511"/>
      <c r="SST51" s="511"/>
      <c r="SSU51" s="511"/>
      <c r="SSV51" s="511"/>
      <c r="SSW51" s="511"/>
      <c r="SSX51" s="511"/>
      <c r="SSY51" s="511"/>
      <c r="SSZ51" s="511"/>
      <c r="STA51" s="511"/>
      <c r="STB51" s="511"/>
      <c r="STC51" s="511"/>
      <c r="STD51" s="511"/>
      <c r="STE51" s="511"/>
      <c r="STF51" s="511"/>
      <c r="STG51" s="511"/>
      <c r="STH51" s="511"/>
      <c r="STI51" s="511"/>
      <c r="STJ51" s="511"/>
      <c r="STK51" s="511"/>
      <c r="STL51" s="511"/>
      <c r="STM51" s="511"/>
      <c r="STN51" s="511"/>
      <c r="STO51" s="511"/>
      <c r="STP51" s="511"/>
      <c r="STQ51" s="511"/>
      <c r="STR51" s="511"/>
      <c r="STS51" s="511"/>
      <c r="STT51" s="511"/>
      <c r="STU51" s="511"/>
      <c r="STV51" s="511"/>
      <c r="STW51" s="511"/>
      <c r="STX51" s="511"/>
      <c r="STY51" s="511"/>
      <c r="STZ51" s="511"/>
      <c r="SUA51" s="511"/>
      <c r="SUB51" s="511"/>
      <c r="SUC51" s="511"/>
      <c r="SUD51" s="511"/>
      <c r="SUE51" s="511"/>
      <c r="SUF51" s="511"/>
      <c r="SUG51" s="511"/>
      <c r="SUH51" s="511"/>
      <c r="SUI51" s="511"/>
      <c r="SUJ51" s="511"/>
      <c r="SUK51" s="511"/>
      <c r="SUL51" s="511"/>
      <c r="SUM51" s="511"/>
      <c r="SUN51" s="511"/>
      <c r="SUO51" s="511"/>
      <c r="SUP51" s="511"/>
      <c r="SUQ51" s="511"/>
      <c r="SUR51" s="511"/>
      <c r="SUS51" s="511"/>
      <c r="SUT51" s="511"/>
      <c r="SUU51" s="511"/>
      <c r="SUV51" s="511"/>
      <c r="SUW51" s="511"/>
      <c r="SUX51" s="511"/>
      <c r="SUY51" s="511"/>
      <c r="SUZ51" s="511"/>
      <c r="SVA51" s="511"/>
      <c r="SVB51" s="511"/>
      <c r="SVC51" s="511"/>
      <c r="SVD51" s="511"/>
      <c r="SVE51" s="511"/>
      <c r="SVF51" s="511"/>
      <c r="SVG51" s="511"/>
      <c r="SVH51" s="511"/>
      <c r="SVI51" s="511"/>
      <c r="SVJ51" s="511"/>
      <c r="SVK51" s="511"/>
      <c r="SVL51" s="511"/>
      <c r="SVM51" s="511"/>
      <c r="SVN51" s="511"/>
      <c r="SVO51" s="511"/>
      <c r="SVP51" s="511"/>
      <c r="SVQ51" s="511"/>
      <c r="SVR51" s="511"/>
      <c r="SVS51" s="511"/>
      <c r="SVT51" s="511"/>
      <c r="SVU51" s="511"/>
      <c r="SVV51" s="511"/>
      <c r="SVW51" s="511"/>
      <c r="SVX51" s="511"/>
      <c r="SVY51" s="511"/>
      <c r="SVZ51" s="511"/>
      <c r="SWA51" s="511"/>
      <c r="SWB51" s="511"/>
      <c r="SWC51" s="511"/>
      <c r="SWD51" s="511"/>
      <c r="SWE51" s="511"/>
      <c r="SWF51" s="511"/>
      <c r="SWG51" s="511"/>
      <c r="SWH51" s="511"/>
      <c r="SWI51" s="511"/>
      <c r="SWJ51" s="511"/>
      <c r="SWK51" s="511"/>
      <c r="SWL51" s="511"/>
      <c r="SWM51" s="511"/>
      <c r="SWN51" s="511"/>
      <c r="SWO51" s="511"/>
      <c r="SWP51" s="511"/>
      <c r="SWQ51" s="511"/>
      <c r="SWR51" s="511"/>
      <c r="SWS51" s="511"/>
      <c r="SWT51" s="511"/>
      <c r="SWU51" s="511"/>
      <c r="SWV51" s="511"/>
      <c r="SWW51" s="511"/>
      <c r="SWX51" s="511"/>
      <c r="SWY51" s="511"/>
      <c r="SWZ51" s="511"/>
      <c r="SXA51" s="511"/>
      <c r="SXB51" s="511"/>
      <c r="SXC51" s="511"/>
      <c r="SXD51" s="511"/>
      <c r="SXE51" s="511"/>
      <c r="SXF51" s="511"/>
      <c r="SXG51" s="511"/>
      <c r="SXH51" s="511"/>
      <c r="SXI51" s="511"/>
      <c r="SXJ51" s="511"/>
      <c r="SXK51" s="511"/>
      <c r="SXL51" s="511"/>
      <c r="SXM51" s="511"/>
      <c r="SXN51" s="511"/>
      <c r="SXO51" s="511"/>
      <c r="SXP51" s="511"/>
      <c r="SXQ51" s="511"/>
      <c r="SXR51" s="511"/>
      <c r="SXS51" s="511"/>
      <c r="SXT51" s="511"/>
      <c r="SXU51" s="511"/>
      <c r="SXV51" s="511"/>
      <c r="SXW51" s="511"/>
      <c r="SXX51" s="511"/>
      <c r="SXY51" s="511"/>
      <c r="SXZ51" s="511"/>
      <c r="SYA51" s="511"/>
      <c r="SYB51" s="511"/>
      <c r="SYC51" s="511"/>
      <c r="SYD51" s="511"/>
      <c r="SYE51" s="511"/>
      <c r="SYF51" s="511"/>
      <c r="SYG51" s="511"/>
      <c r="SYH51" s="511"/>
      <c r="SYI51" s="511"/>
      <c r="SYJ51" s="511"/>
      <c r="SYK51" s="511"/>
      <c r="SYL51" s="511"/>
      <c r="SYM51" s="511"/>
      <c r="SYN51" s="511"/>
      <c r="SYO51" s="511"/>
      <c r="SYP51" s="511"/>
      <c r="SYQ51" s="511"/>
      <c r="SYR51" s="511"/>
      <c r="SYS51" s="511"/>
      <c r="SYT51" s="511"/>
      <c r="SYU51" s="511"/>
      <c r="SYV51" s="511"/>
      <c r="SYW51" s="511"/>
      <c r="SYX51" s="511"/>
      <c r="SYY51" s="511"/>
      <c r="SYZ51" s="511"/>
      <c r="SZA51" s="511"/>
      <c r="SZB51" s="511"/>
      <c r="SZC51" s="511"/>
      <c r="SZD51" s="511"/>
      <c r="SZE51" s="511"/>
      <c r="SZF51" s="511"/>
      <c r="SZG51" s="511"/>
      <c r="SZH51" s="511"/>
      <c r="SZI51" s="511"/>
      <c r="SZJ51" s="511"/>
      <c r="SZK51" s="511"/>
      <c r="SZL51" s="511"/>
      <c r="SZM51" s="511"/>
      <c r="SZN51" s="511"/>
      <c r="SZO51" s="511"/>
      <c r="SZP51" s="511"/>
      <c r="SZQ51" s="511"/>
      <c r="SZR51" s="511"/>
      <c r="SZS51" s="511"/>
      <c r="SZT51" s="511"/>
      <c r="SZU51" s="511"/>
      <c r="SZV51" s="511"/>
      <c r="SZW51" s="511"/>
      <c r="SZX51" s="511"/>
      <c r="SZY51" s="511"/>
      <c r="SZZ51" s="511"/>
      <c r="TAA51" s="511"/>
      <c r="TAB51" s="511"/>
      <c r="TAC51" s="511"/>
      <c r="TAD51" s="511"/>
      <c r="TAE51" s="511"/>
      <c r="TAF51" s="511"/>
      <c r="TAG51" s="511"/>
      <c r="TAH51" s="511"/>
      <c r="TAI51" s="511"/>
      <c r="TAJ51" s="511"/>
      <c r="TAK51" s="511"/>
      <c r="TAL51" s="511"/>
      <c r="TAM51" s="511"/>
      <c r="TAN51" s="511"/>
      <c r="TAO51" s="511"/>
      <c r="TAP51" s="511"/>
      <c r="TAQ51" s="511"/>
      <c r="TAR51" s="511"/>
      <c r="TAS51" s="511"/>
      <c r="TAT51" s="511"/>
      <c r="TAU51" s="511"/>
      <c r="TAV51" s="511"/>
      <c r="TAW51" s="511"/>
      <c r="TAX51" s="511"/>
      <c r="TAY51" s="511"/>
      <c r="TAZ51" s="511"/>
      <c r="TBA51" s="511"/>
      <c r="TBB51" s="511"/>
      <c r="TBC51" s="511"/>
      <c r="TBD51" s="511"/>
      <c r="TBE51" s="511"/>
      <c r="TBF51" s="511"/>
      <c r="TBG51" s="511"/>
      <c r="TBH51" s="511"/>
      <c r="TBI51" s="511"/>
      <c r="TBJ51" s="511"/>
      <c r="TBK51" s="511"/>
      <c r="TBL51" s="511"/>
      <c r="TBM51" s="511"/>
      <c r="TBN51" s="511"/>
      <c r="TBO51" s="511"/>
      <c r="TBP51" s="511"/>
      <c r="TBQ51" s="511"/>
      <c r="TBR51" s="511"/>
      <c r="TBS51" s="511"/>
      <c r="TBT51" s="511"/>
      <c r="TBU51" s="511"/>
      <c r="TBV51" s="511"/>
      <c r="TBW51" s="511"/>
      <c r="TBX51" s="511"/>
      <c r="TBY51" s="511"/>
      <c r="TBZ51" s="511"/>
      <c r="TCA51" s="511"/>
      <c r="TCB51" s="511"/>
      <c r="TCC51" s="511"/>
      <c r="TCD51" s="511"/>
      <c r="TCE51" s="511"/>
      <c r="TCF51" s="511"/>
      <c r="TCG51" s="511"/>
      <c r="TCH51" s="511"/>
      <c r="TCI51" s="511"/>
      <c r="TCJ51" s="511"/>
      <c r="TCK51" s="511"/>
      <c r="TCL51" s="511"/>
      <c r="TCM51" s="511"/>
      <c r="TCN51" s="511"/>
      <c r="TCO51" s="511"/>
      <c r="TCP51" s="511"/>
      <c r="TCQ51" s="511"/>
      <c r="TCR51" s="511"/>
      <c r="TCS51" s="511"/>
      <c r="TCT51" s="511"/>
      <c r="TCU51" s="511"/>
      <c r="TCV51" s="511"/>
      <c r="TCW51" s="511"/>
      <c r="TCX51" s="511"/>
      <c r="TCY51" s="511"/>
      <c r="TCZ51" s="511"/>
      <c r="TDA51" s="511"/>
      <c r="TDB51" s="511"/>
      <c r="TDC51" s="511"/>
      <c r="TDD51" s="511"/>
      <c r="TDE51" s="511"/>
      <c r="TDF51" s="511"/>
      <c r="TDG51" s="511"/>
      <c r="TDH51" s="511"/>
      <c r="TDI51" s="511"/>
      <c r="TDJ51" s="511"/>
      <c r="TDK51" s="511"/>
      <c r="TDL51" s="511"/>
      <c r="TDM51" s="511"/>
      <c r="TDN51" s="511"/>
      <c r="TDO51" s="511"/>
      <c r="TDP51" s="511"/>
      <c r="TDQ51" s="511"/>
      <c r="TDR51" s="511"/>
      <c r="TDS51" s="511"/>
      <c r="TDT51" s="511"/>
      <c r="TDU51" s="511"/>
      <c r="TDV51" s="511"/>
      <c r="TDW51" s="511"/>
      <c r="TDX51" s="511"/>
      <c r="TDY51" s="511"/>
      <c r="TDZ51" s="511"/>
      <c r="TEA51" s="511"/>
      <c r="TEB51" s="511"/>
      <c r="TEC51" s="511"/>
      <c r="TED51" s="511"/>
      <c r="TEE51" s="511"/>
      <c r="TEF51" s="511"/>
      <c r="TEG51" s="511"/>
      <c r="TEH51" s="511"/>
      <c r="TEI51" s="511"/>
      <c r="TEJ51" s="511"/>
      <c r="TEK51" s="511"/>
      <c r="TEL51" s="511"/>
      <c r="TEM51" s="511"/>
      <c r="TEN51" s="511"/>
      <c r="TEO51" s="511"/>
      <c r="TEP51" s="511"/>
      <c r="TEQ51" s="511"/>
      <c r="TER51" s="511"/>
      <c r="TES51" s="511"/>
      <c r="TET51" s="511"/>
      <c r="TEU51" s="511"/>
      <c r="TEV51" s="511"/>
      <c r="TEW51" s="511"/>
      <c r="TEX51" s="511"/>
      <c r="TEY51" s="511"/>
      <c r="TEZ51" s="511"/>
      <c r="TFA51" s="511"/>
      <c r="TFB51" s="511"/>
      <c r="TFC51" s="511"/>
      <c r="TFD51" s="511"/>
      <c r="TFE51" s="511"/>
      <c r="TFF51" s="511"/>
      <c r="TFG51" s="511"/>
      <c r="TFH51" s="511"/>
      <c r="TFI51" s="511"/>
      <c r="TFJ51" s="511"/>
      <c r="TFK51" s="511"/>
      <c r="TFL51" s="511"/>
      <c r="TFM51" s="511"/>
      <c r="TFN51" s="511"/>
      <c r="TFO51" s="511"/>
      <c r="TFP51" s="511"/>
      <c r="TFQ51" s="511"/>
      <c r="TFR51" s="511"/>
      <c r="TFS51" s="511"/>
      <c r="TFT51" s="511"/>
      <c r="TFU51" s="511"/>
      <c r="TFV51" s="511"/>
      <c r="TFW51" s="511"/>
      <c r="TFX51" s="511"/>
      <c r="TFY51" s="511"/>
      <c r="TFZ51" s="511"/>
      <c r="TGA51" s="511"/>
      <c r="TGB51" s="511"/>
      <c r="TGC51" s="511"/>
      <c r="TGD51" s="511"/>
      <c r="TGE51" s="511"/>
      <c r="TGF51" s="511"/>
      <c r="TGG51" s="511"/>
      <c r="TGH51" s="511"/>
      <c r="TGI51" s="511"/>
      <c r="TGJ51" s="511"/>
      <c r="TGK51" s="511"/>
      <c r="TGL51" s="511"/>
      <c r="TGM51" s="511"/>
      <c r="TGN51" s="511"/>
      <c r="TGO51" s="511"/>
      <c r="TGP51" s="511"/>
      <c r="TGQ51" s="511"/>
      <c r="TGR51" s="511"/>
      <c r="TGS51" s="511"/>
      <c r="TGT51" s="511"/>
      <c r="TGU51" s="511"/>
      <c r="TGV51" s="511"/>
      <c r="TGW51" s="511"/>
      <c r="TGX51" s="511"/>
      <c r="TGY51" s="511"/>
      <c r="TGZ51" s="511"/>
      <c r="THA51" s="511"/>
      <c r="THB51" s="511"/>
      <c r="THC51" s="511"/>
      <c r="THD51" s="511"/>
      <c r="THE51" s="511"/>
      <c r="THF51" s="511"/>
      <c r="THG51" s="511"/>
      <c r="THH51" s="511"/>
      <c r="THI51" s="511"/>
      <c r="THJ51" s="511"/>
      <c r="THK51" s="511"/>
      <c r="THL51" s="511"/>
      <c r="THM51" s="511"/>
      <c r="THN51" s="511"/>
      <c r="THO51" s="511"/>
      <c r="THP51" s="511"/>
      <c r="THQ51" s="511"/>
      <c r="THR51" s="511"/>
      <c r="THS51" s="511"/>
      <c r="THT51" s="511"/>
      <c r="THU51" s="511"/>
      <c r="THV51" s="511"/>
      <c r="THW51" s="511"/>
      <c r="THX51" s="511"/>
      <c r="THY51" s="511"/>
      <c r="THZ51" s="511"/>
      <c r="TIA51" s="511"/>
      <c r="TIB51" s="511"/>
      <c r="TIC51" s="511"/>
      <c r="TID51" s="511"/>
      <c r="TIE51" s="511"/>
      <c r="TIF51" s="511"/>
      <c r="TIG51" s="511"/>
      <c r="TIH51" s="511"/>
      <c r="TII51" s="511"/>
      <c r="TIJ51" s="511"/>
      <c r="TIK51" s="511"/>
      <c r="TIL51" s="511"/>
      <c r="TIM51" s="511"/>
      <c r="TIN51" s="511"/>
      <c r="TIO51" s="511"/>
      <c r="TIP51" s="511"/>
      <c r="TIQ51" s="511"/>
      <c r="TIR51" s="511"/>
      <c r="TIS51" s="511"/>
      <c r="TIT51" s="511"/>
      <c r="TIU51" s="511"/>
      <c r="TIV51" s="511"/>
      <c r="TIW51" s="511"/>
      <c r="TIX51" s="511"/>
      <c r="TIY51" s="511"/>
      <c r="TIZ51" s="511"/>
      <c r="TJA51" s="511"/>
      <c r="TJB51" s="511"/>
      <c r="TJC51" s="511"/>
      <c r="TJD51" s="511"/>
      <c r="TJE51" s="511"/>
      <c r="TJF51" s="511"/>
      <c r="TJG51" s="511"/>
      <c r="TJH51" s="511"/>
      <c r="TJI51" s="511"/>
      <c r="TJJ51" s="511"/>
      <c r="TJK51" s="511"/>
      <c r="TJL51" s="511"/>
      <c r="TJM51" s="511"/>
      <c r="TJN51" s="511"/>
      <c r="TJO51" s="511"/>
      <c r="TJP51" s="511"/>
      <c r="TJQ51" s="511"/>
      <c r="TJR51" s="511"/>
      <c r="TJS51" s="511"/>
      <c r="TJT51" s="511"/>
      <c r="TJU51" s="511"/>
      <c r="TJV51" s="511"/>
      <c r="TJW51" s="511"/>
      <c r="TJX51" s="511"/>
      <c r="TJY51" s="511"/>
      <c r="TJZ51" s="511"/>
      <c r="TKA51" s="511"/>
      <c r="TKB51" s="511"/>
      <c r="TKC51" s="511"/>
      <c r="TKD51" s="511"/>
      <c r="TKE51" s="511"/>
      <c r="TKF51" s="511"/>
      <c r="TKG51" s="511"/>
      <c r="TKH51" s="511"/>
      <c r="TKI51" s="511"/>
      <c r="TKJ51" s="511"/>
      <c r="TKK51" s="511"/>
      <c r="TKL51" s="511"/>
      <c r="TKM51" s="511"/>
      <c r="TKN51" s="511"/>
      <c r="TKO51" s="511"/>
      <c r="TKP51" s="511"/>
      <c r="TKQ51" s="511"/>
      <c r="TKR51" s="511"/>
      <c r="TKS51" s="511"/>
      <c r="TKT51" s="511"/>
      <c r="TKU51" s="511"/>
      <c r="TKV51" s="511"/>
      <c r="TKW51" s="511"/>
      <c r="TKX51" s="511"/>
      <c r="TKY51" s="511"/>
      <c r="TKZ51" s="511"/>
      <c r="TLA51" s="511"/>
      <c r="TLB51" s="511"/>
      <c r="TLC51" s="511"/>
      <c r="TLD51" s="511"/>
      <c r="TLE51" s="511"/>
      <c r="TLF51" s="511"/>
      <c r="TLG51" s="511"/>
      <c r="TLH51" s="511"/>
      <c r="TLI51" s="511"/>
      <c r="TLJ51" s="511"/>
      <c r="TLK51" s="511"/>
      <c r="TLL51" s="511"/>
      <c r="TLM51" s="511"/>
      <c r="TLN51" s="511"/>
      <c r="TLO51" s="511"/>
      <c r="TLP51" s="511"/>
      <c r="TLQ51" s="511"/>
      <c r="TLR51" s="511"/>
      <c r="TLS51" s="511"/>
      <c r="TLT51" s="511"/>
      <c r="TLU51" s="511"/>
      <c r="TLV51" s="511"/>
      <c r="TLW51" s="511"/>
      <c r="TLX51" s="511"/>
      <c r="TLY51" s="511"/>
      <c r="TLZ51" s="511"/>
      <c r="TMA51" s="511"/>
      <c r="TMB51" s="511"/>
      <c r="TMC51" s="511"/>
      <c r="TMD51" s="511"/>
      <c r="TME51" s="511"/>
      <c r="TMF51" s="511"/>
      <c r="TMG51" s="511"/>
      <c r="TMH51" s="511"/>
      <c r="TMI51" s="511"/>
      <c r="TMJ51" s="511"/>
      <c r="TMK51" s="511"/>
      <c r="TML51" s="511"/>
      <c r="TMM51" s="511"/>
      <c r="TMN51" s="511"/>
      <c r="TMO51" s="511"/>
      <c r="TMP51" s="511"/>
      <c r="TMQ51" s="511"/>
      <c r="TMR51" s="511"/>
      <c r="TMS51" s="511"/>
      <c r="TMT51" s="511"/>
      <c r="TMU51" s="511"/>
      <c r="TMV51" s="511"/>
      <c r="TMW51" s="511"/>
      <c r="TMX51" s="511"/>
      <c r="TMY51" s="511"/>
      <c r="TMZ51" s="511"/>
      <c r="TNA51" s="511"/>
      <c r="TNB51" s="511"/>
      <c r="TNC51" s="511"/>
      <c r="TND51" s="511"/>
      <c r="TNE51" s="511"/>
      <c r="TNF51" s="511"/>
      <c r="TNG51" s="511"/>
      <c r="TNH51" s="511"/>
      <c r="TNI51" s="511"/>
      <c r="TNJ51" s="511"/>
      <c r="TNK51" s="511"/>
      <c r="TNL51" s="511"/>
      <c r="TNM51" s="511"/>
      <c r="TNN51" s="511"/>
      <c r="TNO51" s="511"/>
      <c r="TNP51" s="511"/>
      <c r="TNQ51" s="511"/>
      <c r="TNR51" s="511"/>
      <c r="TNS51" s="511"/>
      <c r="TNT51" s="511"/>
      <c r="TNU51" s="511"/>
      <c r="TNV51" s="511"/>
      <c r="TNW51" s="511"/>
      <c r="TNX51" s="511"/>
      <c r="TNY51" s="511"/>
      <c r="TNZ51" s="511"/>
      <c r="TOA51" s="511"/>
      <c r="TOB51" s="511"/>
      <c r="TOC51" s="511"/>
      <c r="TOD51" s="511"/>
      <c r="TOE51" s="511"/>
      <c r="TOF51" s="511"/>
      <c r="TOG51" s="511"/>
      <c r="TOH51" s="511"/>
      <c r="TOI51" s="511"/>
      <c r="TOJ51" s="511"/>
      <c r="TOK51" s="511"/>
      <c r="TOL51" s="511"/>
      <c r="TOM51" s="511"/>
      <c r="TON51" s="511"/>
      <c r="TOO51" s="511"/>
      <c r="TOP51" s="511"/>
      <c r="TOQ51" s="511"/>
      <c r="TOR51" s="511"/>
      <c r="TOS51" s="511"/>
      <c r="TOT51" s="511"/>
      <c r="TOU51" s="511"/>
      <c r="TOV51" s="511"/>
      <c r="TOW51" s="511"/>
      <c r="TOX51" s="511"/>
      <c r="TOY51" s="511"/>
      <c r="TOZ51" s="511"/>
      <c r="TPA51" s="511"/>
      <c r="TPB51" s="511"/>
      <c r="TPC51" s="511"/>
      <c r="TPD51" s="511"/>
      <c r="TPE51" s="511"/>
      <c r="TPF51" s="511"/>
      <c r="TPG51" s="511"/>
      <c r="TPH51" s="511"/>
      <c r="TPI51" s="511"/>
      <c r="TPJ51" s="511"/>
      <c r="TPK51" s="511"/>
      <c r="TPL51" s="511"/>
      <c r="TPM51" s="511"/>
      <c r="TPN51" s="511"/>
      <c r="TPO51" s="511"/>
      <c r="TPP51" s="511"/>
      <c r="TPQ51" s="511"/>
      <c r="TPR51" s="511"/>
      <c r="TPS51" s="511"/>
      <c r="TPT51" s="511"/>
      <c r="TPU51" s="511"/>
      <c r="TPV51" s="511"/>
      <c r="TPW51" s="511"/>
      <c r="TPX51" s="511"/>
      <c r="TPY51" s="511"/>
      <c r="TPZ51" s="511"/>
      <c r="TQA51" s="511"/>
      <c r="TQB51" s="511"/>
      <c r="TQC51" s="511"/>
      <c r="TQD51" s="511"/>
      <c r="TQE51" s="511"/>
      <c r="TQF51" s="511"/>
      <c r="TQG51" s="511"/>
      <c r="TQH51" s="511"/>
      <c r="TQI51" s="511"/>
      <c r="TQJ51" s="511"/>
      <c r="TQK51" s="511"/>
      <c r="TQL51" s="511"/>
      <c r="TQM51" s="511"/>
      <c r="TQN51" s="511"/>
      <c r="TQO51" s="511"/>
      <c r="TQP51" s="511"/>
      <c r="TQQ51" s="511"/>
      <c r="TQR51" s="511"/>
      <c r="TQS51" s="511"/>
      <c r="TQT51" s="511"/>
      <c r="TQU51" s="511"/>
      <c r="TQV51" s="511"/>
      <c r="TQW51" s="511"/>
      <c r="TQX51" s="511"/>
      <c r="TQY51" s="511"/>
      <c r="TQZ51" s="511"/>
      <c r="TRA51" s="511"/>
      <c r="TRB51" s="511"/>
      <c r="TRC51" s="511"/>
      <c r="TRD51" s="511"/>
      <c r="TRE51" s="511"/>
      <c r="TRF51" s="511"/>
      <c r="TRG51" s="511"/>
      <c r="TRH51" s="511"/>
      <c r="TRI51" s="511"/>
      <c r="TRJ51" s="511"/>
      <c r="TRK51" s="511"/>
      <c r="TRL51" s="511"/>
      <c r="TRM51" s="511"/>
      <c r="TRN51" s="511"/>
      <c r="TRO51" s="511"/>
      <c r="TRP51" s="511"/>
      <c r="TRQ51" s="511"/>
      <c r="TRR51" s="511"/>
      <c r="TRS51" s="511"/>
      <c r="TRT51" s="511"/>
      <c r="TRU51" s="511"/>
      <c r="TRV51" s="511"/>
      <c r="TRW51" s="511"/>
      <c r="TRX51" s="511"/>
      <c r="TRY51" s="511"/>
      <c r="TRZ51" s="511"/>
      <c r="TSA51" s="511"/>
      <c r="TSB51" s="511"/>
      <c r="TSC51" s="511"/>
      <c r="TSD51" s="511"/>
      <c r="TSE51" s="511"/>
      <c r="TSF51" s="511"/>
      <c r="TSG51" s="511"/>
      <c r="TSH51" s="511"/>
      <c r="TSI51" s="511"/>
      <c r="TSJ51" s="511"/>
      <c r="TSK51" s="511"/>
      <c r="TSL51" s="511"/>
      <c r="TSM51" s="511"/>
      <c r="TSN51" s="511"/>
      <c r="TSO51" s="511"/>
      <c r="TSP51" s="511"/>
      <c r="TSQ51" s="511"/>
      <c r="TSR51" s="511"/>
      <c r="TSS51" s="511"/>
      <c r="TST51" s="511"/>
      <c r="TSU51" s="511"/>
      <c r="TSV51" s="511"/>
      <c r="TSW51" s="511"/>
      <c r="TSX51" s="511"/>
      <c r="TSY51" s="511"/>
      <c r="TSZ51" s="511"/>
      <c r="TTA51" s="511"/>
      <c r="TTB51" s="511"/>
      <c r="TTC51" s="511"/>
      <c r="TTD51" s="511"/>
      <c r="TTE51" s="511"/>
      <c r="TTF51" s="511"/>
      <c r="TTG51" s="511"/>
      <c r="TTH51" s="511"/>
      <c r="TTI51" s="511"/>
      <c r="TTJ51" s="511"/>
      <c r="TTK51" s="511"/>
      <c r="TTL51" s="511"/>
      <c r="TTM51" s="511"/>
      <c r="TTN51" s="511"/>
      <c r="TTO51" s="511"/>
      <c r="TTP51" s="511"/>
      <c r="TTQ51" s="511"/>
      <c r="TTR51" s="511"/>
      <c r="TTS51" s="511"/>
      <c r="TTT51" s="511"/>
      <c r="TTU51" s="511"/>
      <c r="TTV51" s="511"/>
      <c r="TTW51" s="511"/>
      <c r="TTX51" s="511"/>
      <c r="TTY51" s="511"/>
      <c r="TTZ51" s="511"/>
      <c r="TUA51" s="511"/>
      <c r="TUB51" s="511"/>
      <c r="TUC51" s="511"/>
      <c r="TUD51" s="511"/>
      <c r="TUE51" s="511"/>
      <c r="TUF51" s="511"/>
      <c r="TUG51" s="511"/>
      <c r="TUH51" s="511"/>
      <c r="TUI51" s="511"/>
      <c r="TUJ51" s="511"/>
      <c r="TUK51" s="511"/>
      <c r="TUL51" s="511"/>
      <c r="TUM51" s="511"/>
      <c r="TUN51" s="511"/>
      <c r="TUO51" s="511"/>
      <c r="TUP51" s="511"/>
      <c r="TUQ51" s="511"/>
      <c r="TUR51" s="511"/>
      <c r="TUS51" s="511"/>
      <c r="TUT51" s="511"/>
      <c r="TUU51" s="511"/>
      <c r="TUV51" s="511"/>
      <c r="TUW51" s="511"/>
      <c r="TUX51" s="511"/>
      <c r="TUY51" s="511"/>
      <c r="TUZ51" s="511"/>
      <c r="TVA51" s="511"/>
      <c r="TVB51" s="511"/>
      <c r="TVC51" s="511"/>
      <c r="TVD51" s="511"/>
      <c r="TVE51" s="511"/>
      <c r="TVF51" s="511"/>
      <c r="TVG51" s="511"/>
      <c r="TVH51" s="511"/>
      <c r="TVI51" s="511"/>
      <c r="TVJ51" s="511"/>
      <c r="TVK51" s="511"/>
      <c r="TVL51" s="511"/>
      <c r="TVM51" s="511"/>
      <c r="TVN51" s="511"/>
      <c r="TVO51" s="511"/>
      <c r="TVP51" s="511"/>
      <c r="TVQ51" s="511"/>
      <c r="TVR51" s="511"/>
      <c r="TVS51" s="511"/>
      <c r="TVT51" s="511"/>
      <c r="TVU51" s="511"/>
      <c r="TVV51" s="511"/>
      <c r="TVW51" s="511"/>
      <c r="TVX51" s="511"/>
      <c r="TVY51" s="511"/>
      <c r="TVZ51" s="511"/>
      <c r="TWA51" s="511"/>
      <c r="TWB51" s="511"/>
      <c r="TWC51" s="511"/>
      <c r="TWD51" s="511"/>
      <c r="TWE51" s="511"/>
      <c r="TWF51" s="511"/>
      <c r="TWG51" s="511"/>
      <c r="TWH51" s="511"/>
      <c r="TWI51" s="511"/>
      <c r="TWJ51" s="511"/>
      <c r="TWK51" s="511"/>
      <c r="TWL51" s="511"/>
      <c r="TWM51" s="511"/>
      <c r="TWN51" s="511"/>
      <c r="TWO51" s="511"/>
      <c r="TWP51" s="511"/>
      <c r="TWQ51" s="511"/>
      <c r="TWR51" s="511"/>
      <c r="TWS51" s="511"/>
      <c r="TWT51" s="511"/>
      <c r="TWU51" s="511"/>
      <c r="TWV51" s="511"/>
      <c r="TWW51" s="511"/>
      <c r="TWX51" s="511"/>
      <c r="TWY51" s="511"/>
      <c r="TWZ51" s="511"/>
      <c r="TXA51" s="511"/>
      <c r="TXB51" s="511"/>
      <c r="TXC51" s="511"/>
      <c r="TXD51" s="511"/>
      <c r="TXE51" s="511"/>
      <c r="TXF51" s="511"/>
      <c r="TXG51" s="511"/>
      <c r="TXH51" s="511"/>
      <c r="TXI51" s="511"/>
      <c r="TXJ51" s="511"/>
      <c r="TXK51" s="511"/>
      <c r="TXL51" s="511"/>
      <c r="TXM51" s="511"/>
      <c r="TXN51" s="511"/>
      <c r="TXO51" s="511"/>
      <c r="TXP51" s="511"/>
      <c r="TXQ51" s="511"/>
      <c r="TXR51" s="511"/>
      <c r="TXS51" s="511"/>
      <c r="TXT51" s="511"/>
      <c r="TXU51" s="511"/>
      <c r="TXV51" s="511"/>
      <c r="TXW51" s="511"/>
      <c r="TXX51" s="511"/>
      <c r="TXY51" s="511"/>
      <c r="TXZ51" s="511"/>
      <c r="TYA51" s="511"/>
      <c r="TYB51" s="511"/>
      <c r="TYC51" s="511"/>
      <c r="TYD51" s="511"/>
      <c r="TYE51" s="511"/>
      <c r="TYF51" s="511"/>
      <c r="TYG51" s="511"/>
      <c r="TYH51" s="511"/>
      <c r="TYI51" s="511"/>
      <c r="TYJ51" s="511"/>
      <c r="TYK51" s="511"/>
      <c r="TYL51" s="511"/>
      <c r="TYM51" s="511"/>
      <c r="TYN51" s="511"/>
      <c r="TYO51" s="511"/>
      <c r="TYP51" s="511"/>
      <c r="TYQ51" s="511"/>
      <c r="TYR51" s="511"/>
      <c r="TYS51" s="511"/>
      <c r="TYT51" s="511"/>
      <c r="TYU51" s="511"/>
      <c r="TYV51" s="511"/>
      <c r="TYW51" s="511"/>
      <c r="TYX51" s="511"/>
      <c r="TYY51" s="511"/>
      <c r="TYZ51" s="511"/>
      <c r="TZA51" s="511"/>
      <c r="TZB51" s="511"/>
      <c r="TZC51" s="511"/>
      <c r="TZD51" s="511"/>
      <c r="TZE51" s="511"/>
      <c r="TZF51" s="511"/>
      <c r="TZG51" s="511"/>
      <c r="TZH51" s="511"/>
      <c r="TZI51" s="511"/>
      <c r="TZJ51" s="511"/>
      <c r="TZK51" s="511"/>
      <c r="TZL51" s="511"/>
      <c r="TZM51" s="511"/>
      <c r="TZN51" s="511"/>
      <c r="TZO51" s="511"/>
      <c r="TZP51" s="511"/>
      <c r="TZQ51" s="511"/>
      <c r="TZR51" s="511"/>
      <c r="TZS51" s="511"/>
      <c r="TZT51" s="511"/>
      <c r="TZU51" s="511"/>
      <c r="TZV51" s="511"/>
      <c r="TZW51" s="511"/>
      <c r="TZX51" s="511"/>
      <c r="TZY51" s="511"/>
      <c r="TZZ51" s="511"/>
      <c r="UAA51" s="511"/>
      <c r="UAB51" s="511"/>
      <c r="UAC51" s="511"/>
      <c r="UAD51" s="511"/>
      <c r="UAE51" s="511"/>
      <c r="UAF51" s="511"/>
      <c r="UAG51" s="511"/>
      <c r="UAH51" s="511"/>
      <c r="UAI51" s="511"/>
      <c r="UAJ51" s="511"/>
      <c r="UAK51" s="511"/>
      <c r="UAL51" s="511"/>
      <c r="UAM51" s="511"/>
      <c r="UAN51" s="511"/>
      <c r="UAO51" s="511"/>
      <c r="UAP51" s="511"/>
      <c r="UAQ51" s="511"/>
      <c r="UAR51" s="511"/>
      <c r="UAS51" s="511"/>
      <c r="UAT51" s="511"/>
      <c r="UAU51" s="511"/>
      <c r="UAV51" s="511"/>
      <c r="UAW51" s="511"/>
      <c r="UAX51" s="511"/>
      <c r="UAY51" s="511"/>
      <c r="UAZ51" s="511"/>
      <c r="UBA51" s="511"/>
      <c r="UBB51" s="511"/>
      <c r="UBC51" s="511"/>
      <c r="UBD51" s="511"/>
      <c r="UBE51" s="511"/>
      <c r="UBF51" s="511"/>
      <c r="UBG51" s="511"/>
      <c r="UBH51" s="511"/>
      <c r="UBI51" s="511"/>
      <c r="UBJ51" s="511"/>
      <c r="UBK51" s="511"/>
      <c r="UBL51" s="511"/>
      <c r="UBM51" s="511"/>
      <c r="UBN51" s="511"/>
      <c r="UBO51" s="511"/>
      <c r="UBP51" s="511"/>
      <c r="UBQ51" s="511"/>
      <c r="UBR51" s="511"/>
      <c r="UBS51" s="511"/>
      <c r="UBT51" s="511"/>
      <c r="UBU51" s="511"/>
      <c r="UBV51" s="511"/>
      <c r="UBW51" s="511"/>
      <c r="UBX51" s="511"/>
      <c r="UBY51" s="511"/>
      <c r="UBZ51" s="511"/>
      <c r="UCA51" s="511"/>
      <c r="UCB51" s="511"/>
      <c r="UCC51" s="511"/>
      <c r="UCD51" s="511"/>
      <c r="UCE51" s="511"/>
      <c r="UCF51" s="511"/>
      <c r="UCG51" s="511"/>
      <c r="UCH51" s="511"/>
      <c r="UCI51" s="511"/>
      <c r="UCJ51" s="511"/>
      <c r="UCK51" s="511"/>
      <c r="UCL51" s="511"/>
      <c r="UCM51" s="511"/>
      <c r="UCN51" s="511"/>
      <c r="UCO51" s="511"/>
      <c r="UCP51" s="511"/>
      <c r="UCQ51" s="511"/>
      <c r="UCR51" s="511"/>
      <c r="UCS51" s="511"/>
      <c r="UCT51" s="511"/>
      <c r="UCU51" s="511"/>
      <c r="UCV51" s="511"/>
      <c r="UCW51" s="511"/>
      <c r="UCX51" s="511"/>
      <c r="UCY51" s="511"/>
      <c r="UCZ51" s="511"/>
      <c r="UDA51" s="511"/>
      <c r="UDB51" s="511"/>
      <c r="UDC51" s="511"/>
      <c r="UDD51" s="511"/>
      <c r="UDE51" s="511"/>
      <c r="UDF51" s="511"/>
      <c r="UDG51" s="511"/>
      <c r="UDH51" s="511"/>
      <c r="UDI51" s="511"/>
      <c r="UDJ51" s="511"/>
      <c r="UDK51" s="511"/>
      <c r="UDL51" s="511"/>
      <c r="UDM51" s="511"/>
      <c r="UDN51" s="511"/>
      <c r="UDO51" s="511"/>
      <c r="UDP51" s="511"/>
      <c r="UDQ51" s="511"/>
      <c r="UDR51" s="511"/>
      <c r="UDS51" s="511"/>
      <c r="UDT51" s="511"/>
      <c r="UDU51" s="511"/>
      <c r="UDV51" s="511"/>
      <c r="UDW51" s="511"/>
      <c r="UDX51" s="511"/>
      <c r="UDY51" s="511"/>
      <c r="UDZ51" s="511"/>
      <c r="UEA51" s="511"/>
      <c r="UEB51" s="511"/>
      <c r="UEC51" s="511"/>
      <c r="UED51" s="511"/>
      <c r="UEE51" s="511"/>
      <c r="UEF51" s="511"/>
      <c r="UEG51" s="511"/>
      <c r="UEH51" s="511"/>
      <c r="UEI51" s="511"/>
      <c r="UEJ51" s="511"/>
      <c r="UEK51" s="511"/>
      <c r="UEL51" s="511"/>
      <c r="UEM51" s="511"/>
      <c r="UEN51" s="511"/>
      <c r="UEO51" s="511"/>
      <c r="UEP51" s="511"/>
      <c r="UEQ51" s="511"/>
      <c r="UER51" s="511"/>
      <c r="UES51" s="511"/>
      <c r="UET51" s="511"/>
      <c r="UEU51" s="511"/>
      <c r="UEV51" s="511"/>
      <c r="UEW51" s="511"/>
      <c r="UEX51" s="511"/>
      <c r="UEY51" s="511"/>
      <c r="UEZ51" s="511"/>
      <c r="UFA51" s="511"/>
      <c r="UFB51" s="511"/>
      <c r="UFC51" s="511"/>
      <c r="UFD51" s="511"/>
      <c r="UFE51" s="511"/>
      <c r="UFF51" s="511"/>
      <c r="UFG51" s="511"/>
      <c r="UFH51" s="511"/>
      <c r="UFI51" s="511"/>
      <c r="UFJ51" s="511"/>
      <c r="UFK51" s="511"/>
      <c r="UFL51" s="511"/>
      <c r="UFM51" s="511"/>
      <c r="UFN51" s="511"/>
      <c r="UFO51" s="511"/>
      <c r="UFP51" s="511"/>
      <c r="UFQ51" s="511"/>
      <c r="UFR51" s="511"/>
      <c r="UFS51" s="511"/>
      <c r="UFT51" s="511"/>
      <c r="UFU51" s="511"/>
      <c r="UFV51" s="511"/>
      <c r="UFW51" s="511"/>
      <c r="UFX51" s="511"/>
      <c r="UFY51" s="511"/>
      <c r="UFZ51" s="511"/>
      <c r="UGA51" s="511"/>
      <c r="UGB51" s="511"/>
      <c r="UGC51" s="511"/>
      <c r="UGD51" s="511"/>
      <c r="UGE51" s="511"/>
      <c r="UGF51" s="511"/>
      <c r="UGG51" s="511"/>
      <c r="UGH51" s="511"/>
      <c r="UGI51" s="511"/>
      <c r="UGJ51" s="511"/>
      <c r="UGK51" s="511"/>
      <c r="UGL51" s="511"/>
      <c r="UGM51" s="511"/>
      <c r="UGN51" s="511"/>
      <c r="UGO51" s="511"/>
      <c r="UGP51" s="511"/>
      <c r="UGQ51" s="511"/>
      <c r="UGR51" s="511"/>
      <c r="UGS51" s="511"/>
      <c r="UGT51" s="511"/>
      <c r="UGU51" s="511"/>
      <c r="UGV51" s="511"/>
      <c r="UGW51" s="511"/>
      <c r="UGX51" s="511"/>
      <c r="UGY51" s="511"/>
      <c r="UGZ51" s="511"/>
      <c r="UHA51" s="511"/>
      <c r="UHB51" s="511"/>
      <c r="UHC51" s="511"/>
      <c r="UHD51" s="511"/>
      <c r="UHE51" s="511"/>
      <c r="UHF51" s="511"/>
      <c r="UHG51" s="511"/>
      <c r="UHH51" s="511"/>
      <c r="UHI51" s="511"/>
      <c r="UHJ51" s="511"/>
      <c r="UHK51" s="511"/>
      <c r="UHL51" s="511"/>
      <c r="UHM51" s="511"/>
      <c r="UHN51" s="511"/>
      <c r="UHO51" s="511"/>
      <c r="UHP51" s="511"/>
      <c r="UHQ51" s="511"/>
      <c r="UHR51" s="511"/>
      <c r="UHS51" s="511"/>
      <c r="UHT51" s="511"/>
      <c r="UHU51" s="511"/>
      <c r="UHV51" s="511"/>
      <c r="UHW51" s="511"/>
      <c r="UHX51" s="511"/>
      <c r="UHY51" s="511"/>
      <c r="UHZ51" s="511"/>
      <c r="UIA51" s="511"/>
      <c r="UIB51" s="511"/>
      <c r="UIC51" s="511"/>
      <c r="UID51" s="511"/>
      <c r="UIE51" s="511"/>
      <c r="UIF51" s="511"/>
      <c r="UIG51" s="511"/>
      <c r="UIH51" s="511"/>
      <c r="UII51" s="511"/>
      <c r="UIJ51" s="511"/>
      <c r="UIK51" s="511"/>
      <c r="UIL51" s="511"/>
      <c r="UIM51" s="511"/>
      <c r="UIN51" s="511"/>
      <c r="UIO51" s="511"/>
      <c r="UIP51" s="511"/>
      <c r="UIQ51" s="511"/>
      <c r="UIR51" s="511"/>
      <c r="UIS51" s="511"/>
      <c r="UIT51" s="511"/>
      <c r="UIU51" s="511"/>
      <c r="UIV51" s="511"/>
      <c r="UIW51" s="511"/>
      <c r="UIX51" s="511"/>
      <c r="UIY51" s="511"/>
      <c r="UIZ51" s="511"/>
      <c r="UJA51" s="511"/>
      <c r="UJB51" s="511"/>
      <c r="UJC51" s="511"/>
      <c r="UJD51" s="511"/>
      <c r="UJE51" s="511"/>
      <c r="UJF51" s="511"/>
      <c r="UJG51" s="511"/>
      <c r="UJH51" s="511"/>
      <c r="UJI51" s="511"/>
      <c r="UJJ51" s="511"/>
      <c r="UJK51" s="511"/>
      <c r="UJL51" s="511"/>
      <c r="UJM51" s="511"/>
      <c r="UJN51" s="511"/>
      <c r="UJO51" s="511"/>
      <c r="UJP51" s="511"/>
      <c r="UJQ51" s="511"/>
      <c r="UJR51" s="511"/>
      <c r="UJS51" s="511"/>
      <c r="UJT51" s="511"/>
      <c r="UJU51" s="511"/>
      <c r="UJV51" s="511"/>
      <c r="UJW51" s="511"/>
      <c r="UJX51" s="511"/>
      <c r="UJY51" s="511"/>
      <c r="UJZ51" s="511"/>
      <c r="UKA51" s="511"/>
      <c r="UKB51" s="511"/>
      <c r="UKC51" s="511"/>
      <c r="UKD51" s="511"/>
      <c r="UKE51" s="511"/>
      <c r="UKF51" s="511"/>
      <c r="UKG51" s="511"/>
      <c r="UKH51" s="511"/>
      <c r="UKI51" s="511"/>
      <c r="UKJ51" s="511"/>
      <c r="UKK51" s="511"/>
      <c r="UKL51" s="511"/>
      <c r="UKM51" s="511"/>
      <c r="UKN51" s="511"/>
      <c r="UKO51" s="511"/>
      <c r="UKP51" s="511"/>
      <c r="UKQ51" s="511"/>
      <c r="UKR51" s="511"/>
      <c r="UKS51" s="511"/>
      <c r="UKT51" s="511"/>
      <c r="UKU51" s="511"/>
      <c r="UKV51" s="511"/>
      <c r="UKW51" s="511"/>
      <c r="UKX51" s="511"/>
      <c r="UKY51" s="511"/>
      <c r="UKZ51" s="511"/>
      <c r="ULA51" s="511"/>
      <c r="ULB51" s="511"/>
      <c r="ULC51" s="511"/>
      <c r="ULD51" s="511"/>
      <c r="ULE51" s="511"/>
      <c r="ULF51" s="511"/>
      <c r="ULG51" s="511"/>
      <c r="ULH51" s="511"/>
      <c r="ULI51" s="511"/>
      <c r="ULJ51" s="511"/>
      <c r="ULK51" s="511"/>
      <c r="ULL51" s="511"/>
      <c r="ULM51" s="511"/>
      <c r="ULN51" s="511"/>
      <c r="ULO51" s="511"/>
      <c r="ULP51" s="511"/>
      <c r="ULQ51" s="511"/>
      <c r="ULR51" s="511"/>
      <c r="ULS51" s="511"/>
      <c r="ULT51" s="511"/>
      <c r="ULU51" s="511"/>
      <c r="ULV51" s="511"/>
      <c r="ULW51" s="511"/>
      <c r="ULX51" s="511"/>
      <c r="ULY51" s="511"/>
      <c r="ULZ51" s="511"/>
      <c r="UMA51" s="511"/>
      <c r="UMB51" s="511"/>
      <c r="UMC51" s="511"/>
      <c r="UMD51" s="511"/>
      <c r="UME51" s="511"/>
      <c r="UMF51" s="511"/>
      <c r="UMG51" s="511"/>
      <c r="UMH51" s="511"/>
      <c r="UMI51" s="511"/>
      <c r="UMJ51" s="511"/>
      <c r="UMK51" s="511"/>
      <c r="UML51" s="511"/>
      <c r="UMM51" s="511"/>
      <c r="UMN51" s="511"/>
      <c r="UMO51" s="511"/>
      <c r="UMP51" s="511"/>
      <c r="UMQ51" s="511"/>
      <c r="UMR51" s="511"/>
      <c r="UMS51" s="511"/>
      <c r="UMT51" s="511"/>
      <c r="UMU51" s="511"/>
      <c r="UMV51" s="511"/>
      <c r="UMW51" s="511"/>
      <c r="UMX51" s="511"/>
      <c r="UMY51" s="511"/>
      <c r="UMZ51" s="511"/>
      <c r="UNA51" s="511"/>
      <c r="UNB51" s="511"/>
      <c r="UNC51" s="511"/>
      <c r="UND51" s="511"/>
      <c r="UNE51" s="511"/>
      <c r="UNF51" s="511"/>
      <c r="UNG51" s="511"/>
      <c r="UNH51" s="511"/>
      <c r="UNI51" s="511"/>
      <c r="UNJ51" s="511"/>
      <c r="UNK51" s="511"/>
      <c r="UNL51" s="511"/>
      <c r="UNM51" s="511"/>
      <c r="UNN51" s="511"/>
      <c r="UNO51" s="511"/>
      <c r="UNP51" s="511"/>
      <c r="UNQ51" s="511"/>
      <c r="UNR51" s="511"/>
      <c r="UNS51" s="511"/>
      <c r="UNT51" s="511"/>
      <c r="UNU51" s="511"/>
      <c r="UNV51" s="511"/>
      <c r="UNW51" s="511"/>
      <c r="UNX51" s="511"/>
      <c r="UNY51" s="511"/>
      <c r="UNZ51" s="511"/>
      <c r="UOA51" s="511"/>
      <c r="UOB51" s="511"/>
      <c r="UOC51" s="511"/>
      <c r="UOD51" s="511"/>
      <c r="UOE51" s="511"/>
      <c r="UOF51" s="511"/>
      <c r="UOG51" s="511"/>
      <c r="UOH51" s="511"/>
      <c r="UOI51" s="511"/>
      <c r="UOJ51" s="511"/>
      <c r="UOK51" s="511"/>
      <c r="UOL51" s="511"/>
      <c r="UOM51" s="511"/>
      <c r="UON51" s="511"/>
      <c r="UOO51" s="511"/>
      <c r="UOP51" s="511"/>
      <c r="UOQ51" s="511"/>
      <c r="UOR51" s="511"/>
      <c r="UOS51" s="511"/>
      <c r="UOT51" s="511"/>
      <c r="UOU51" s="511"/>
      <c r="UOV51" s="511"/>
      <c r="UOW51" s="511"/>
      <c r="UOX51" s="511"/>
      <c r="UOY51" s="511"/>
      <c r="UOZ51" s="511"/>
      <c r="UPA51" s="511"/>
      <c r="UPB51" s="511"/>
      <c r="UPC51" s="511"/>
      <c r="UPD51" s="511"/>
      <c r="UPE51" s="511"/>
      <c r="UPF51" s="511"/>
      <c r="UPG51" s="511"/>
      <c r="UPH51" s="511"/>
      <c r="UPI51" s="511"/>
      <c r="UPJ51" s="511"/>
      <c r="UPK51" s="511"/>
      <c r="UPL51" s="511"/>
      <c r="UPM51" s="511"/>
      <c r="UPN51" s="511"/>
      <c r="UPO51" s="511"/>
      <c r="UPP51" s="511"/>
      <c r="UPQ51" s="511"/>
      <c r="UPR51" s="511"/>
      <c r="UPS51" s="511"/>
      <c r="UPT51" s="511"/>
      <c r="UPU51" s="511"/>
      <c r="UPV51" s="511"/>
      <c r="UPW51" s="511"/>
      <c r="UPX51" s="511"/>
      <c r="UPY51" s="511"/>
      <c r="UPZ51" s="511"/>
      <c r="UQA51" s="511"/>
      <c r="UQB51" s="511"/>
      <c r="UQC51" s="511"/>
      <c r="UQD51" s="511"/>
      <c r="UQE51" s="511"/>
      <c r="UQF51" s="511"/>
      <c r="UQG51" s="511"/>
      <c r="UQH51" s="511"/>
      <c r="UQI51" s="511"/>
      <c r="UQJ51" s="511"/>
      <c r="UQK51" s="511"/>
      <c r="UQL51" s="511"/>
      <c r="UQM51" s="511"/>
      <c r="UQN51" s="511"/>
      <c r="UQO51" s="511"/>
      <c r="UQP51" s="511"/>
      <c r="UQQ51" s="511"/>
      <c r="UQR51" s="511"/>
      <c r="UQS51" s="511"/>
      <c r="UQT51" s="511"/>
      <c r="UQU51" s="511"/>
      <c r="UQV51" s="511"/>
      <c r="UQW51" s="511"/>
      <c r="UQX51" s="511"/>
      <c r="UQY51" s="511"/>
      <c r="UQZ51" s="511"/>
      <c r="URA51" s="511"/>
      <c r="URB51" s="511"/>
      <c r="URC51" s="511"/>
      <c r="URD51" s="511"/>
      <c r="URE51" s="511"/>
      <c r="URF51" s="511"/>
      <c r="URG51" s="511"/>
      <c r="URH51" s="511"/>
      <c r="URI51" s="511"/>
      <c r="URJ51" s="511"/>
      <c r="URK51" s="511"/>
      <c r="URL51" s="511"/>
      <c r="URM51" s="511"/>
      <c r="URN51" s="511"/>
      <c r="URO51" s="511"/>
      <c r="URP51" s="511"/>
      <c r="URQ51" s="511"/>
      <c r="URR51" s="511"/>
      <c r="URS51" s="511"/>
      <c r="URT51" s="511"/>
      <c r="URU51" s="511"/>
      <c r="URV51" s="511"/>
      <c r="URW51" s="511"/>
      <c r="URX51" s="511"/>
      <c r="URY51" s="511"/>
      <c r="URZ51" s="511"/>
      <c r="USA51" s="511"/>
      <c r="USB51" s="511"/>
      <c r="USC51" s="511"/>
      <c r="USD51" s="511"/>
      <c r="USE51" s="511"/>
      <c r="USF51" s="511"/>
      <c r="USG51" s="511"/>
      <c r="USH51" s="511"/>
      <c r="USI51" s="511"/>
      <c r="USJ51" s="511"/>
      <c r="USK51" s="511"/>
      <c r="USL51" s="511"/>
      <c r="USM51" s="511"/>
      <c r="USN51" s="511"/>
      <c r="USO51" s="511"/>
      <c r="USP51" s="511"/>
      <c r="USQ51" s="511"/>
      <c r="USR51" s="511"/>
      <c r="USS51" s="511"/>
      <c r="UST51" s="511"/>
      <c r="USU51" s="511"/>
      <c r="USV51" s="511"/>
      <c r="USW51" s="511"/>
      <c r="USX51" s="511"/>
      <c r="USY51" s="511"/>
      <c r="USZ51" s="511"/>
      <c r="UTA51" s="511"/>
      <c r="UTB51" s="511"/>
      <c r="UTC51" s="511"/>
      <c r="UTD51" s="511"/>
      <c r="UTE51" s="511"/>
      <c r="UTF51" s="511"/>
      <c r="UTG51" s="511"/>
      <c r="UTH51" s="511"/>
      <c r="UTI51" s="511"/>
      <c r="UTJ51" s="511"/>
      <c r="UTK51" s="511"/>
      <c r="UTL51" s="511"/>
      <c r="UTM51" s="511"/>
      <c r="UTN51" s="511"/>
      <c r="UTO51" s="511"/>
      <c r="UTP51" s="511"/>
      <c r="UTQ51" s="511"/>
      <c r="UTR51" s="511"/>
      <c r="UTS51" s="511"/>
      <c r="UTT51" s="511"/>
      <c r="UTU51" s="511"/>
      <c r="UTV51" s="511"/>
      <c r="UTW51" s="511"/>
      <c r="UTX51" s="511"/>
      <c r="UTY51" s="511"/>
      <c r="UTZ51" s="511"/>
      <c r="UUA51" s="511"/>
      <c r="UUB51" s="511"/>
      <c r="UUC51" s="511"/>
      <c r="UUD51" s="511"/>
      <c r="UUE51" s="511"/>
      <c r="UUF51" s="511"/>
      <c r="UUG51" s="511"/>
      <c r="UUH51" s="511"/>
      <c r="UUI51" s="511"/>
      <c r="UUJ51" s="511"/>
      <c r="UUK51" s="511"/>
      <c r="UUL51" s="511"/>
      <c r="UUM51" s="511"/>
      <c r="UUN51" s="511"/>
      <c r="UUO51" s="511"/>
      <c r="UUP51" s="511"/>
      <c r="UUQ51" s="511"/>
      <c r="UUR51" s="511"/>
      <c r="UUS51" s="511"/>
      <c r="UUT51" s="511"/>
      <c r="UUU51" s="511"/>
      <c r="UUV51" s="511"/>
      <c r="UUW51" s="511"/>
      <c r="UUX51" s="511"/>
      <c r="UUY51" s="511"/>
      <c r="UUZ51" s="511"/>
      <c r="UVA51" s="511"/>
      <c r="UVB51" s="511"/>
      <c r="UVC51" s="511"/>
      <c r="UVD51" s="511"/>
      <c r="UVE51" s="511"/>
      <c r="UVF51" s="511"/>
      <c r="UVG51" s="511"/>
      <c r="UVH51" s="511"/>
      <c r="UVI51" s="511"/>
      <c r="UVJ51" s="511"/>
      <c r="UVK51" s="511"/>
      <c r="UVL51" s="511"/>
      <c r="UVM51" s="511"/>
      <c r="UVN51" s="511"/>
      <c r="UVO51" s="511"/>
      <c r="UVP51" s="511"/>
      <c r="UVQ51" s="511"/>
      <c r="UVR51" s="511"/>
      <c r="UVS51" s="511"/>
      <c r="UVT51" s="511"/>
      <c r="UVU51" s="511"/>
      <c r="UVV51" s="511"/>
      <c r="UVW51" s="511"/>
      <c r="UVX51" s="511"/>
      <c r="UVY51" s="511"/>
      <c r="UVZ51" s="511"/>
      <c r="UWA51" s="511"/>
      <c r="UWB51" s="511"/>
      <c r="UWC51" s="511"/>
      <c r="UWD51" s="511"/>
      <c r="UWE51" s="511"/>
      <c r="UWF51" s="511"/>
      <c r="UWG51" s="511"/>
      <c r="UWH51" s="511"/>
      <c r="UWI51" s="511"/>
      <c r="UWJ51" s="511"/>
      <c r="UWK51" s="511"/>
      <c r="UWL51" s="511"/>
      <c r="UWM51" s="511"/>
      <c r="UWN51" s="511"/>
      <c r="UWO51" s="511"/>
      <c r="UWP51" s="511"/>
      <c r="UWQ51" s="511"/>
      <c r="UWR51" s="511"/>
      <c r="UWS51" s="511"/>
      <c r="UWT51" s="511"/>
      <c r="UWU51" s="511"/>
      <c r="UWV51" s="511"/>
      <c r="UWW51" s="511"/>
      <c r="UWX51" s="511"/>
      <c r="UWY51" s="511"/>
      <c r="UWZ51" s="511"/>
      <c r="UXA51" s="511"/>
      <c r="UXB51" s="511"/>
      <c r="UXC51" s="511"/>
      <c r="UXD51" s="511"/>
      <c r="UXE51" s="511"/>
      <c r="UXF51" s="511"/>
      <c r="UXG51" s="511"/>
      <c r="UXH51" s="511"/>
      <c r="UXI51" s="511"/>
      <c r="UXJ51" s="511"/>
      <c r="UXK51" s="511"/>
      <c r="UXL51" s="511"/>
      <c r="UXM51" s="511"/>
      <c r="UXN51" s="511"/>
      <c r="UXO51" s="511"/>
      <c r="UXP51" s="511"/>
      <c r="UXQ51" s="511"/>
      <c r="UXR51" s="511"/>
      <c r="UXS51" s="511"/>
      <c r="UXT51" s="511"/>
      <c r="UXU51" s="511"/>
      <c r="UXV51" s="511"/>
      <c r="UXW51" s="511"/>
      <c r="UXX51" s="511"/>
      <c r="UXY51" s="511"/>
      <c r="UXZ51" s="511"/>
      <c r="UYA51" s="511"/>
      <c r="UYB51" s="511"/>
      <c r="UYC51" s="511"/>
      <c r="UYD51" s="511"/>
      <c r="UYE51" s="511"/>
      <c r="UYF51" s="511"/>
      <c r="UYG51" s="511"/>
      <c r="UYH51" s="511"/>
      <c r="UYI51" s="511"/>
      <c r="UYJ51" s="511"/>
      <c r="UYK51" s="511"/>
      <c r="UYL51" s="511"/>
      <c r="UYM51" s="511"/>
      <c r="UYN51" s="511"/>
      <c r="UYO51" s="511"/>
      <c r="UYP51" s="511"/>
      <c r="UYQ51" s="511"/>
      <c r="UYR51" s="511"/>
      <c r="UYS51" s="511"/>
      <c r="UYT51" s="511"/>
      <c r="UYU51" s="511"/>
      <c r="UYV51" s="511"/>
      <c r="UYW51" s="511"/>
      <c r="UYX51" s="511"/>
      <c r="UYY51" s="511"/>
      <c r="UYZ51" s="511"/>
      <c r="UZA51" s="511"/>
      <c r="UZB51" s="511"/>
      <c r="UZC51" s="511"/>
      <c r="UZD51" s="511"/>
      <c r="UZE51" s="511"/>
      <c r="UZF51" s="511"/>
      <c r="UZG51" s="511"/>
      <c r="UZH51" s="511"/>
      <c r="UZI51" s="511"/>
      <c r="UZJ51" s="511"/>
      <c r="UZK51" s="511"/>
      <c r="UZL51" s="511"/>
      <c r="UZM51" s="511"/>
      <c r="UZN51" s="511"/>
      <c r="UZO51" s="511"/>
      <c r="UZP51" s="511"/>
      <c r="UZQ51" s="511"/>
      <c r="UZR51" s="511"/>
      <c r="UZS51" s="511"/>
      <c r="UZT51" s="511"/>
      <c r="UZU51" s="511"/>
      <c r="UZV51" s="511"/>
      <c r="UZW51" s="511"/>
      <c r="UZX51" s="511"/>
      <c r="UZY51" s="511"/>
      <c r="UZZ51" s="511"/>
      <c r="VAA51" s="511"/>
      <c r="VAB51" s="511"/>
      <c r="VAC51" s="511"/>
      <c r="VAD51" s="511"/>
      <c r="VAE51" s="511"/>
      <c r="VAF51" s="511"/>
      <c r="VAG51" s="511"/>
      <c r="VAH51" s="511"/>
      <c r="VAI51" s="511"/>
      <c r="VAJ51" s="511"/>
      <c r="VAK51" s="511"/>
      <c r="VAL51" s="511"/>
      <c r="VAM51" s="511"/>
      <c r="VAN51" s="511"/>
      <c r="VAO51" s="511"/>
      <c r="VAP51" s="511"/>
      <c r="VAQ51" s="511"/>
      <c r="VAR51" s="511"/>
      <c r="VAS51" s="511"/>
      <c r="VAT51" s="511"/>
      <c r="VAU51" s="511"/>
      <c r="VAV51" s="511"/>
      <c r="VAW51" s="511"/>
      <c r="VAX51" s="511"/>
      <c r="VAY51" s="511"/>
      <c r="VAZ51" s="511"/>
      <c r="VBA51" s="511"/>
      <c r="VBB51" s="511"/>
      <c r="VBC51" s="511"/>
      <c r="VBD51" s="511"/>
      <c r="VBE51" s="511"/>
      <c r="VBF51" s="511"/>
      <c r="VBG51" s="511"/>
      <c r="VBH51" s="511"/>
      <c r="VBI51" s="511"/>
      <c r="VBJ51" s="511"/>
      <c r="VBK51" s="511"/>
      <c r="VBL51" s="511"/>
      <c r="VBM51" s="511"/>
      <c r="VBN51" s="511"/>
      <c r="VBO51" s="511"/>
      <c r="VBP51" s="511"/>
      <c r="VBQ51" s="511"/>
      <c r="VBR51" s="511"/>
      <c r="VBS51" s="511"/>
      <c r="VBT51" s="511"/>
      <c r="VBU51" s="511"/>
      <c r="VBV51" s="511"/>
      <c r="VBW51" s="511"/>
      <c r="VBX51" s="511"/>
      <c r="VBY51" s="511"/>
      <c r="VBZ51" s="511"/>
      <c r="VCA51" s="511"/>
      <c r="VCB51" s="511"/>
      <c r="VCC51" s="511"/>
      <c r="VCD51" s="511"/>
      <c r="VCE51" s="511"/>
      <c r="VCF51" s="511"/>
      <c r="VCG51" s="511"/>
      <c r="VCH51" s="511"/>
      <c r="VCI51" s="511"/>
      <c r="VCJ51" s="511"/>
      <c r="VCK51" s="511"/>
      <c r="VCL51" s="511"/>
      <c r="VCM51" s="511"/>
      <c r="VCN51" s="511"/>
      <c r="VCO51" s="511"/>
      <c r="VCP51" s="511"/>
      <c r="VCQ51" s="511"/>
      <c r="VCR51" s="511"/>
      <c r="VCS51" s="511"/>
      <c r="VCT51" s="511"/>
      <c r="VCU51" s="511"/>
      <c r="VCV51" s="511"/>
      <c r="VCW51" s="511"/>
      <c r="VCX51" s="511"/>
      <c r="VCY51" s="511"/>
      <c r="VCZ51" s="511"/>
      <c r="VDA51" s="511"/>
      <c r="VDB51" s="511"/>
      <c r="VDC51" s="511"/>
      <c r="VDD51" s="511"/>
      <c r="VDE51" s="511"/>
      <c r="VDF51" s="511"/>
      <c r="VDG51" s="511"/>
      <c r="VDH51" s="511"/>
      <c r="VDI51" s="511"/>
      <c r="VDJ51" s="511"/>
      <c r="VDK51" s="511"/>
      <c r="VDL51" s="511"/>
      <c r="VDM51" s="511"/>
      <c r="VDN51" s="511"/>
      <c r="VDO51" s="511"/>
      <c r="VDP51" s="511"/>
      <c r="VDQ51" s="511"/>
      <c r="VDR51" s="511"/>
      <c r="VDS51" s="511"/>
      <c r="VDT51" s="511"/>
      <c r="VDU51" s="511"/>
      <c r="VDV51" s="511"/>
      <c r="VDW51" s="511"/>
      <c r="VDX51" s="511"/>
      <c r="VDY51" s="511"/>
      <c r="VDZ51" s="511"/>
      <c r="VEA51" s="511"/>
      <c r="VEB51" s="511"/>
      <c r="VEC51" s="511"/>
      <c r="VED51" s="511"/>
      <c r="VEE51" s="511"/>
      <c r="VEF51" s="511"/>
      <c r="VEG51" s="511"/>
      <c r="VEH51" s="511"/>
      <c r="VEI51" s="511"/>
      <c r="VEJ51" s="511"/>
      <c r="VEK51" s="511"/>
      <c r="VEL51" s="511"/>
      <c r="VEM51" s="511"/>
      <c r="VEN51" s="511"/>
      <c r="VEO51" s="511"/>
      <c r="VEP51" s="511"/>
      <c r="VEQ51" s="511"/>
      <c r="VER51" s="511"/>
      <c r="VES51" s="511"/>
      <c r="VET51" s="511"/>
      <c r="VEU51" s="511"/>
      <c r="VEV51" s="511"/>
      <c r="VEW51" s="511"/>
      <c r="VEX51" s="511"/>
      <c r="VEY51" s="511"/>
      <c r="VEZ51" s="511"/>
      <c r="VFA51" s="511"/>
      <c r="VFB51" s="511"/>
      <c r="VFC51" s="511"/>
      <c r="VFD51" s="511"/>
      <c r="VFE51" s="511"/>
      <c r="VFF51" s="511"/>
      <c r="VFG51" s="511"/>
      <c r="VFH51" s="511"/>
      <c r="VFI51" s="511"/>
      <c r="VFJ51" s="511"/>
      <c r="VFK51" s="511"/>
      <c r="VFL51" s="511"/>
      <c r="VFM51" s="511"/>
      <c r="VFN51" s="511"/>
      <c r="VFO51" s="511"/>
      <c r="VFP51" s="511"/>
      <c r="VFQ51" s="511"/>
      <c r="VFR51" s="511"/>
      <c r="VFS51" s="511"/>
      <c r="VFT51" s="511"/>
      <c r="VFU51" s="511"/>
      <c r="VFV51" s="511"/>
      <c r="VFW51" s="511"/>
      <c r="VFX51" s="511"/>
      <c r="VFY51" s="511"/>
      <c r="VFZ51" s="511"/>
      <c r="VGA51" s="511"/>
      <c r="VGB51" s="511"/>
      <c r="VGC51" s="511"/>
      <c r="VGD51" s="511"/>
      <c r="VGE51" s="511"/>
      <c r="VGF51" s="511"/>
      <c r="VGG51" s="511"/>
      <c r="VGH51" s="511"/>
      <c r="VGI51" s="511"/>
      <c r="VGJ51" s="511"/>
      <c r="VGK51" s="511"/>
      <c r="VGL51" s="511"/>
      <c r="VGM51" s="511"/>
      <c r="VGN51" s="511"/>
      <c r="VGO51" s="511"/>
      <c r="VGP51" s="511"/>
      <c r="VGQ51" s="511"/>
      <c r="VGR51" s="511"/>
      <c r="VGS51" s="511"/>
      <c r="VGT51" s="511"/>
      <c r="VGU51" s="511"/>
      <c r="VGV51" s="511"/>
      <c r="VGW51" s="511"/>
      <c r="VGX51" s="511"/>
      <c r="VGY51" s="511"/>
      <c r="VGZ51" s="511"/>
      <c r="VHA51" s="511"/>
      <c r="VHB51" s="511"/>
      <c r="VHC51" s="511"/>
      <c r="VHD51" s="511"/>
      <c r="VHE51" s="511"/>
      <c r="VHF51" s="511"/>
      <c r="VHG51" s="511"/>
      <c r="VHH51" s="511"/>
      <c r="VHI51" s="511"/>
      <c r="VHJ51" s="511"/>
      <c r="VHK51" s="511"/>
      <c r="VHL51" s="511"/>
      <c r="VHM51" s="511"/>
      <c r="VHN51" s="511"/>
      <c r="VHO51" s="511"/>
      <c r="VHP51" s="511"/>
      <c r="VHQ51" s="511"/>
      <c r="VHR51" s="511"/>
      <c r="VHS51" s="511"/>
      <c r="VHT51" s="511"/>
      <c r="VHU51" s="511"/>
      <c r="VHV51" s="511"/>
      <c r="VHW51" s="511"/>
      <c r="VHX51" s="511"/>
      <c r="VHY51" s="511"/>
      <c r="VHZ51" s="511"/>
      <c r="VIA51" s="511"/>
      <c r="VIB51" s="511"/>
      <c r="VIC51" s="511"/>
      <c r="VID51" s="511"/>
      <c r="VIE51" s="511"/>
      <c r="VIF51" s="511"/>
      <c r="VIG51" s="511"/>
      <c r="VIH51" s="511"/>
      <c r="VII51" s="511"/>
      <c r="VIJ51" s="511"/>
      <c r="VIK51" s="511"/>
      <c r="VIL51" s="511"/>
      <c r="VIM51" s="511"/>
      <c r="VIN51" s="511"/>
      <c r="VIO51" s="511"/>
      <c r="VIP51" s="511"/>
      <c r="VIQ51" s="511"/>
      <c r="VIR51" s="511"/>
      <c r="VIS51" s="511"/>
      <c r="VIT51" s="511"/>
      <c r="VIU51" s="511"/>
      <c r="VIV51" s="511"/>
      <c r="VIW51" s="511"/>
      <c r="VIX51" s="511"/>
      <c r="VIY51" s="511"/>
      <c r="VIZ51" s="511"/>
      <c r="VJA51" s="511"/>
      <c r="VJB51" s="511"/>
      <c r="VJC51" s="511"/>
      <c r="VJD51" s="511"/>
      <c r="VJE51" s="511"/>
      <c r="VJF51" s="511"/>
      <c r="VJG51" s="511"/>
      <c r="VJH51" s="511"/>
      <c r="VJI51" s="511"/>
      <c r="VJJ51" s="511"/>
      <c r="VJK51" s="511"/>
      <c r="VJL51" s="511"/>
      <c r="VJM51" s="511"/>
      <c r="VJN51" s="511"/>
      <c r="VJO51" s="511"/>
      <c r="VJP51" s="511"/>
      <c r="VJQ51" s="511"/>
      <c r="VJR51" s="511"/>
      <c r="VJS51" s="511"/>
      <c r="VJT51" s="511"/>
      <c r="VJU51" s="511"/>
      <c r="VJV51" s="511"/>
      <c r="VJW51" s="511"/>
      <c r="VJX51" s="511"/>
      <c r="VJY51" s="511"/>
      <c r="VJZ51" s="511"/>
      <c r="VKA51" s="511"/>
      <c r="VKB51" s="511"/>
      <c r="VKC51" s="511"/>
      <c r="VKD51" s="511"/>
      <c r="VKE51" s="511"/>
      <c r="VKF51" s="511"/>
      <c r="VKG51" s="511"/>
      <c r="VKH51" s="511"/>
      <c r="VKI51" s="511"/>
      <c r="VKJ51" s="511"/>
      <c r="VKK51" s="511"/>
      <c r="VKL51" s="511"/>
      <c r="VKM51" s="511"/>
      <c r="VKN51" s="511"/>
      <c r="VKO51" s="511"/>
      <c r="VKP51" s="511"/>
      <c r="VKQ51" s="511"/>
      <c r="VKR51" s="511"/>
      <c r="VKS51" s="511"/>
      <c r="VKT51" s="511"/>
      <c r="VKU51" s="511"/>
      <c r="VKV51" s="511"/>
      <c r="VKW51" s="511"/>
      <c r="VKX51" s="511"/>
      <c r="VKY51" s="511"/>
      <c r="VKZ51" s="511"/>
      <c r="VLA51" s="511"/>
      <c r="VLB51" s="511"/>
      <c r="VLC51" s="511"/>
      <c r="VLD51" s="511"/>
      <c r="VLE51" s="511"/>
      <c r="VLF51" s="511"/>
      <c r="VLG51" s="511"/>
      <c r="VLH51" s="511"/>
      <c r="VLI51" s="511"/>
      <c r="VLJ51" s="511"/>
      <c r="VLK51" s="511"/>
      <c r="VLL51" s="511"/>
      <c r="VLM51" s="511"/>
      <c r="VLN51" s="511"/>
      <c r="VLO51" s="511"/>
      <c r="VLP51" s="511"/>
      <c r="VLQ51" s="511"/>
      <c r="VLR51" s="511"/>
      <c r="VLS51" s="511"/>
      <c r="VLT51" s="511"/>
      <c r="VLU51" s="511"/>
      <c r="VLV51" s="511"/>
      <c r="VLW51" s="511"/>
      <c r="VLX51" s="511"/>
      <c r="VLY51" s="511"/>
      <c r="VLZ51" s="511"/>
      <c r="VMA51" s="511"/>
      <c r="VMB51" s="511"/>
      <c r="VMC51" s="511"/>
      <c r="VMD51" s="511"/>
      <c r="VME51" s="511"/>
      <c r="VMF51" s="511"/>
      <c r="VMG51" s="511"/>
      <c r="VMH51" s="511"/>
      <c r="VMI51" s="511"/>
      <c r="VMJ51" s="511"/>
      <c r="VMK51" s="511"/>
      <c r="VML51" s="511"/>
      <c r="VMM51" s="511"/>
      <c r="VMN51" s="511"/>
      <c r="VMO51" s="511"/>
      <c r="VMP51" s="511"/>
      <c r="VMQ51" s="511"/>
      <c r="VMR51" s="511"/>
      <c r="VMS51" s="511"/>
      <c r="VMT51" s="511"/>
      <c r="VMU51" s="511"/>
      <c r="VMV51" s="511"/>
      <c r="VMW51" s="511"/>
      <c r="VMX51" s="511"/>
      <c r="VMY51" s="511"/>
      <c r="VMZ51" s="511"/>
      <c r="VNA51" s="511"/>
      <c r="VNB51" s="511"/>
      <c r="VNC51" s="511"/>
      <c r="VND51" s="511"/>
      <c r="VNE51" s="511"/>
      <c r="VNF51" s="511"/>
      <c r="VNG51" s="511"/>
      <c r="VNH51" s="511"/>
      <c r="VNI51" s="511"/>
      <c r="VNJ51" s="511"/>
      <c r="VNK51" s="511"/>
      <c r="VNL51" s="511"/>
      <c r="VNM51" s="511"/>
      <c r="VNN51" s="511"/>
      <c r="VNO51" s="511"/>
      <c r="VNP51" s="511"/>
      <c r="VNQ51" s="511"/>
      <c r="VNR51" s="511"/>
      <c r="VNS51" s="511"/>
      <c r="VNT51" s="511"/>
      <c r="VNU51" s="511"/>
      <c r="VNV51" s="511"/>
      <c r="VNW51" s="511"/>
      <c r="VNX51" s="511"/>
      <c r="VNY51" s="511"/>
      <c r="VNZ51" s="511"/>
      <c r="VOA51" s="511"/>
      <c r="VOB51" s="511"/>
      <c r="VOC51" s="511"/>
      <c r="VOD51" s="511"/>
      <c r="VOE51" s="511"/>
      <c r="VOF51" s="511"/>
      <c r="VOG51" s="511"/>
      <c r="VOH51" s="511"/>
      <c r="VOI51" s="511"/>
      <c r="VOJ51" s="511"/>
      <c r="VOK51" s="511"/>
      <c r="VOL51" s="511"/>
      <c r="VOM51" s="511"/>
      <c r="VON51" s="511"/>
      <c r="VOO51" s="511"/>
      <c r="VOP51" s="511"/>
      <c r="VOQ51" s="511"/>
      <c r="VOR51" s="511"/>
      <c r="VOS51" s="511"/>
      <c r="VOT51" s="511"/>
      <c r="VOU51" s="511"/>
      <c r="VOV51" s="511"/>
      <c r="VOW51" s="511"/>
      <c r="VOX51" s="511"/>
      <c r="VOY51" s="511"/>
      <c r="VOZ51" s="511"/>
      <c r="VPA51" s="511"/>
      <c r="VPB51" s="511"/>
      <c r="VPC51" s="511"/>
      <c r="VPD51" s="511"/>
      <c r="VPE51" s="511"/>
      <c r="VPF51" s="511"/>
      <c r="VPG51" s="511"/>
      <c r="VPH51" s="511"/>
      <c r="VPI51" s="511"/>
      <c r="VPJ51" s="511"/>
      <c r="VPK51" s="511"/>
      <c r="VPL51" s="511"/>
      <c r="VPM51" s="511"/>
      <c r="VPN51" s="511"/>
      <c r="VPO51" s="511"/>
      <c r="VPP51" s="511"/>
      <c r="VPQ51" s="511"/>
      <c r="VPR51" s="511"/>
      <c r="VPS51" s="511"/>
      <c r="VPT51" s="511"/>
      <c r="VPU51" s="511"/>
      <c r="VPV51" s="511"/>
      <c r="VPW51" s="511"/>
      <c r="VPX51" s="511"/>
      <c r="VPY51" s="511"/>
      <c r="VPZ51" s="511"/>
      <c r="VQA51" s="511"/>
      <c r="VQB51" s="511"/>
      <c r="VQC51" s="511"/>
      <c r="VQD51" s="511"/>
      <c r="VQE51" s="511"/>
      <c r="VQF51" s="511"/>
      <c r="VQG51" s="511"/>
      <c r="VQH51" s="511"/>
      <c r="VQI51" s="511"/>
      <c r="VQJ51" s="511"/>
      <c r="VQK51" s="511"/>
      <c r="VQL51" s="511"/>
      <c r="VQM51" s="511"/>
      <c r="VQN51" s="511"/>
      <c r="VQO51" s="511"/>
      <c r="VQP51" s="511"/>
      <c r="VQQ51" s="511"/>
      <c r="VQR51" s="511"/>
      <c r="VQS51" s="511"/>
      <c r="VQT51" s="511"/>
      <c r="VQU51" s="511"/>
      <c r="VQV51" s="511"/>
      <c r="VQW51" s="511"/>
      <c r="VQX51" s="511"/>
      <c r="VQY51" s="511"/>
      <c r="VQZ51" s="511"/>
      <c r="VRA51" s="511"/>
      <c r="VRB51" s="511"/>
      <c r="VRC51" s="511"/>
      <c r="VRD51" s="511"/>
      <c r="VRE51" s="511"/>
      <c r="VRF51" s="511"/>
      <c r="VRG51" s="511"/>
      <c r="VRH51" s="511"/>
      <c r="VRI51" s="511"/>
      <c r="VRJ51" s="511"/>
      <c r="VRK51" s="511"/>
      <c r="VRL51" s="511"/>
      <c r="VRM51" s="511"/>
      <c r="VRN51" s="511"/>
      <c r="VRO51" s="511"/>
      <c r="VRP51" s="511"/>
      <c r="VRQ51" s="511"/>
      <c r="VRR51" s="511"/>
      <c r="VRS51" s="511"/>
      <c r="VRT51" s="511"/>
      <c r="VRU51" s="511"/>
      <c r="VRV51" s="511"/>
      <c r="VRW51" s="511"/>
      <c r="VRX51" s="511"/>
      <c r="VRY51" s="511"/>
      <c r="VRZ51" s="511"/>
      <c r="VSA51" s="511"/>
      <c r="VSB51" s="511"/>
      <c r="VSC51" s="511"/>
      <c r="VSD51" s="511"/>
      <c r="VSE51" s="511"/>
      <c r="VSF51" s="511"/>
      <c r="VSG51" s="511"/>
      <c r="VSH51" s="511"/>
      <c r="VSI51" s="511"/>
      <c r="VSJ51" s="511"/>
      <c r="VSK51" s="511"/>
      <c r="VSL51" s="511"/>
      <c r="VSM51" s="511"/>
      <c r="VSN51" s="511"/>
      <c r="VSO51" s="511"/>
      <c r="VSP51" s="511"/>
      <c r="VSQ51" s="511"/>
      <c r="VSR51" s="511"/>
      <c r="VSS51" s="511"/>
      <c r="VST51" s="511"/>
      <c r="VSU51" s="511"/>
      <c r="VSV51" s="511"/>
      <c r="VSW51" s="511"/>
      <c r="VSX51" s="511"/>
      <c r="VSY51" s="511"/>
      <c r="VSZ51" s="511"/>
      <c r="VTA51" s="511"/>
      <c r="VTB51" s="511"/>
      <c r="VTC51" s="511"/>
      <c r="VTD51" s="511"/>
      <c r="VTE51" s="511"/>
      <c r="VTF51" s="511"/>
      <c r="VTG51" s="511"/>
      <c r="VTH51" s="511"/>
      <c r="VTI51" s="511"/>
      <c r="VTJ51" s="511"/>
      <c r="VTK51" s="511"/>
      <c r="VTL51" s="511"/>
      <c r="VTM51" s="511"/>
      <c r="VTN51" s="511"/>
      <c r="VTO51" s="511"/>
      <c r="VTP51" s="511"/>
      <c r="VTQ51" s="511"/>
      <c r="VTR51" s="511"/>
      <c r="VTS51" s="511"/>
      <c r="VTT51" s="511"/>
      <c r="VTU51" s="511"/>
      <c r="VTV51" s="511"/>
      <c r="VTW51" s="511"/>
      <c r="VTX51" s="511"/>
      <c r="VTY51" s="511"/>
      <c r="VTZ51" s="511"/>
      <c r="VUA51" s="511"/>
      <c r="VUB51" s="511"/>
      <c r="VUC51" s="511"/>
      <c r="VUD51" s="511"/>
      <c r="VUE51" s="511"/>
      <c r="VUF51" s="511"/>
      <c r="VUG51" s="511"/>
      <c r="VUH51" s="511"/>
      <c r="VUI51" s="511"/>
      <c r="VUJ51" s="511"/>
      <c r="VUK51" s="511"/>
      <c r="VUL51" s="511"/>
      <c r="VUM51" s="511"/>
      <c r="VUN51" s="511"/>
      <c r="VUO51" s="511"/>
      <c r="VUP51" s="511"/>
      <c r="VUQ51" s="511"/>
      <c r="VUR51" s="511"/>
      <c r="VUS51" s="511"/>
      <c r="VUT51" s="511"/>
      <c r="VUU51" s="511"/>
      <c r="VUV51" s="511"/>
      <c r="VUW51" s="511"/>
      <c r="VUX51" s="511"/>
      <c r="VUY51" s="511"/>
      <c r="VUZ51" s="511"/>
      <c r="VVA51" s="511"/>
      <c r="VVB51" s="511"/>
      <c r="VVC51" s="511"/>
      <c r="VVD51" s="511"/>
      <c r="VVE51" s="511"/>
      <c r="VVF51" s="511"/>
      <c r="VVG51" s="511"/>
      <c r="VVH51" s="511"/>
      <c r="VVI51" s="511"/>
      <c r="VVJ51" s="511"/>
      <c r="VVK51" s="511"/>
      <c r="VVL51" s="511"/>
      <c r="VVM51" s="511"/>
      <c r="VVN51" s="511"/>
      <c r="VVO51" s="511"/>
      <c r="VVP51" s="511"/>
      <c r="VVQ51" s="511"/>
      <c r="VVR51" s="511"/>
      <c r="VVS51" s="511"/>
      <c r="VVT51" s="511"/>
      <c r="VVU51" s="511"/>
      <c r="VVV51" s="511"/>
      <c r="VVW51" s="511"/>
      <c r="VVX51" s="511"/>
      <c r="VVY51" s="511"/>
      <c r="VVZ51" s="511"/>
      <c r="VWA51" s="511"/>
      <c r="VWB51" s="511"/>
      <c r="VWC51" s="511"/>
      <c r="VWD51" s="511"/>
      <c r="VWE51" s="511"/>
      <c r="VWF51" s="511"/>
      <c r="VWG51" s="511"/>
      <c r="VWH51" s="511"/>
      <c r="VWI51" s="511"/>
      <c r="VWJ51" s="511"/>
      <c r="VWK51" s="511"/>
      <c r="VWL51" s="511"/>
      <c r="VWM51" s="511"/>
      <c r="VWN51" s="511"/>
      <c r="VWO51" s="511"/>
      <c r="VWP51" s="511"/>
      <c r="VWQ51" s="511"/>
      <c r="VWR51" s="511"/>
      <c r="VWS51" s="511"/>
      <c r="VWT51" s="511"/>
      <c r="VWU51" s="511"/>
      <c r="VWV51" s="511"/>
      <c r="VWW51" s="511"/>
      <c r="VWX51" s="511"/>
      <c r="VWY51" s="511"/>
      <c r="VWZ51" s="511"/>
      <c r="VXA51" s="511"/>
      <c r="VXB51" s="511"/>
      <c r="VXC51" s="511"/>
      <c r="VXD51" s="511"/>
      <c r="VXE51" s="511"/>
      <c r="VXF51" s="511"/>
      <c r="VXG51" s="511"/>
      <c r="VXH51" s="511"/>
      <c r="VXI51" s="511"/>
      <c r="VXJ51" s="511"/>
      <c r="VXK51" s="511"/>
      <c r="VXL51" s="511"/>
      <c r="VXM51" s="511"/>
      <c r="VXN51" s="511"/>
      <c r="VXO51" s="511"/>
      <c r="VXP51" s="511"/>
      <c r="VXQ51" s="511"/>
      <c r="VXR51" s="511"/>
      <c r="VXS51" s="511"/>
      <c r="VXT51" s="511"/>
      <c r="VXU51" s="511"/>
      <c r="VXV51" s="511"/>
      <c r="VXW51" s="511"/>
      <c r="VXX51" s="511"/>
      <c r="VXY51" s="511"/>
      <c r="VXZ51" s="511"/>
      <c r="VYA51" s="511"/>
      <c r="VYB51" s="511"/>
      <c r="VYC51" s="511"/>
      <c r="VYD51" s="511"/>
      <c r="VYE51" s="511"/>
      <c r="VYF51" s="511"/>
      <c r="VYG51" s="511"/>
      <c r="VYH51" s="511"/>
      <c r="VYI51" s="511"/>
      <c r="VYJ51" s="511"/>
      <c r="VYK51" s="511"/>
      <c r="VYL51" s="511"/>
      <c r="VYM51" s="511"/>
      <c r="VYN51" s="511"/>
      <c r="VYO51" s="511"/>
      <c r="VYP51" s="511"/>
      <c r="VYQ51" s="511"/>
      <c r="VYR51" s="511"/>
      <c r="VYS51" s="511"/>
      <c r="VYT51" s="511"/>
      <c r="VYU51" s="511"/>
      <c r="VYV51" s="511"/>
      <c r="VYW51" s="511"/>
      <c r="VYX51" s="511"/>
      <c r="VYY51" s="511"/>
      <c r="VYZ51" s="511"/>
      <c r="VZA51" s="511"/>
      <c r="VZB51" s="511"/>
      <c r="VZC51" s="511"/>
      <c r="VZD51" s="511"/>
      <c r="VZE51" s="511"/>
      <c r="VZF51" s="511"/>
      <c r="VZG51" s="511"/>
      <c r="VZH51" s="511"/>
      <c r="VZI51" s="511"/>
      <c r="VZJ51" s="511"/>
      <c r="VZK51" s="511"/>
      <c r="VZL51" s="511"/>
      <c r="VZM51" s="511"/>
      <c r="VZN51" s="511"/>
      <c r="VZO51" s="511"/>
      <c r="VZP51" s="511"/>
      <c r="VZQ51" s="511"/>
      <c r="VZR51" s="511"/>
      <c r="VZS51" s="511"/>
      <c r="VZT51" s="511"/>
      <c r="VZU51" s="511"/>
      <c r="VZV51" s="511"/>
      <c r="VZW51" s="511"/>
      <c r="VZX51" s="511"/>
      <c r="VZY51" s="511"/>
      <c r="VZZ51" s="511"/>
      <c r="WAA51" s="511"/>
      <c r="WAB51" s="511"/>
      <c r="WAC51" s="511"/>
      <c r="WAD51" s="511"/>
      <c r="WAE51" s="511"/>
      <c r="WAF51" s="511"/>
      <c r="WAG51" s="511"/>
      <c r="WAH51" s="511"/>
      <c r="WAI51" s="511"/>
      <c r="WAJ51" s="511"/>
      <c r="WAK51" s="511"/>
      <c r="WAL51" s="511"/>
      <c r="WAM51" s="511"/>
      <c r="WAN51" s="511"/>
      <c r="WAO51" s="511"/>
      <c r="WAP51" s="511"/>
      <c r="WAQ51" s="511"/>
      <c r="WAR51" s="511"/>
      <c r="WAS51" s="511"/>
      <c r="WAT51" s="511"/>
      <c r="WAU51" s="511"/>
      <c r="WAV51" s="511"/>
      <c r="WAW51" s="511"/>
      <c r="WAX51" s="511"/>
      <c r="WAY51" s="511"/>
      <c r="WAZ51" s="511"/>
      <c r="WBA51" s="511"/>
      <c r="WBB51" s="511"/>
      <c r="WBC51" s="511"/>
      <c r="WBD51" s="511"/>
      <c r="WBE51" s="511"/>
      <c r="WBF51" s="511"/>
      <c r="WBG51" s="511"/>
      <c r="WBH51" s="511"/>
      <c r="WBI51" s="511"/>
      <c r="WBJ51" s="511"/>
      <c r="WBK51" s="511"/>
      <c r="WBL51" s="511"/>
      <c r="WBM51" s="511"/>
      <c r="WBN51" s="511"/>
      <c r="WBO51" s="511"/>
      <c r="WBP51" s="511"/>
      <c r="WBQ51" s="511"/>
      <c r="WBR51" s="511"/>
      <c r="WBS51" s="511"/>
      <c r="WBT51" s="511"/>
      <c r="WBU51" s="511"/>
      <c r="WBV51" s="511"/>
      <c r="WBW51" s="511"/>
      <c r="WBX51" s="511"/>
      <c r="WBY51" s="511"/>
      <c r="WBZ51" s="511"/>
      <c r="WCA51" s="511"/>
      <c r="WCB51" s="511"/>
      <c r="WCC51" s="511"/>
      <c r="WCD51" s="511"/>
      <c r="WCE51" s="511"/>
      <c r="WCF51" s="511"/>
      <c r="WCG51" s="511"/>
      <c r="WCH51" s="511"/>
      <c r="WCI51" s="511"/>
      <c r="WCJ51" s="511"/>
      <c r="WCK51" s="511"/>
      <c r="WCL51" s="511"/>
      <c r="WCM51" s="511"/>
      <c r="WCN51" s="511"/>
      <c r="WCO51" s="511"/>
      <c r="WCP51" s="511"/>
      <c r="WCQ51" s="511"/>
      <c r="WCR51" s="511"/>
      <c r="WCS51" s="511"/>
      <c r="WCT51" s="511"/>
      <c r="WCU51" s="511"/>
      <c r="WCV51" s="511"/>
      <c r="WCW51" s="511"/>
      <c r="WCX51" s="511"/>
      <c r="WCY51" s="511"/>
      <c r="WCZ51" s="511"/>
      <c r="WDA51" s="511"/>
      <c r="WDB51" s="511"/>
      <c r="WDC51" s="511"/>
      <c r="WDD51" s="511"/>
      <c r="WDE51" s="511"/>
      <c r="WDF51" s="511"/>
      <c r="WDG51" s="511"/>
      <c r="WDH51" s="511"/>
      <c r="WDI51" s="511"/>
      <c r="WDJ51" s="511"/>
      <c r="WDK51" s="511"/>
      <c r="WDL51" s="511"/>
      <c r="WDM51" s="511"/>
      <c r="WDN51" s="511"/>
      <c r="WDO51" s="511"/>
      <c r="WDP51" s="511"/>
      <c r="WDQ51" s="511"/>
      <c r="WDR51" s="511"/>
      <c r="WDS51" s="511"/>
      <c r="WDT51" s="511"/>
      <c r="WDU51" s="511"/>
      <c r="WDV51" s="511"/>
      <c r="WDW51" s="511"/>
      <c r="WDX51" s="511"/>
      <c r="WDY51" s="511"/>
      <c r="WDZ51" s="511"/>
      <c r="WEA51" s="511"/>
      <c r="WEB51" s="511"/>
      <c r="WEC51" s="511"/>
      <c r="WED51" s="511"/>
      <c r="WEE51" s="511"/>
      <c r="WEF51" s="511"/>
      <c r="WEG51" s="511"/>
      <c r="WEH51" s="511"/>
      <c r="WEI51" s="511"/>
      <c r="WEJ51" s="511"/>
      <c r="WEK51" s="511"/>
      <c r="WEL51" s="511"/>
      <c r="WEM51" s="511"/>
      <c r="WEN51" s="511"/>
      <c r="WEO51" s="511"/>
      <c r="WEP51" s="511"/>
      <c r="WEQ51" s="511"/>
      <c r="WER51" s="511"/>
      <c r="WES51" s="511"/>
      <c r="WET51" s="511"/>
      <c r="WEU51" s="511"/>
      <c r="WEV51" s="511"/>
      <c r="WEW51" s="511"/>
      <c r="WEX51" s="511"/>
      <c r="WEY51" s="511"/>
      <c r="WEZ51" s="511"/>
      <c r="WFA51" s="511"/>
      <c r="WFB51" s="511"/>
      <c r="WFC51" s="511"/>
      <c r="WFD51" s="511"/>
      <c r="WFE51" s="511"/>
      <c r="WFF51" s="511"/>
      <c r="WFG51" s="511"/>
      <c r="WFH51" s="511"/>
      <c r="WFI51" s="511"/>
      <c r="WFJ51" s="511"/>
      <c r="WFK51" s="511"/>
      <c r="WFL51" s="511"/>
      <c r="WFM51" s="511"/>
      <c r="WFN51" s="511"/>
      <c r="WFO51" s="511"/>
      <c r="WFP51" s="511"/>
      <c r="WFQ51" s="511"/>
      <c r="WFR51" s="511"/>
      <c r="WFS51" s="511"/>
      <c r="WFT51" s="511"/>
      <c r="WFU51" s="511"/>
      <c r="WFV51" s="511"/>
      <c r="WFW51" s="511"/>
      <c r="WFX51" s="511"/>
      <c r="WFY51" s="511"/>
      <c r="WFZ51" s="511"/>
      <c r="WGA51" s="511"/>
      <c r="WGB51" s="511"/>
      <c r="WGC51" s="511"/>
      <c r="WGD51" s="511"/>
      <c r="WGE51" s="511"/>
      <c r="WGF51" s="511"/>
      <c r="WGG51" s="511"/>
      <c r="WGH51" s="511"/>
      <c r="WGI51" s="511"/>
      <c r="WGJ51" s="511"/>
      <c r="WGK51" s="511"/>
      <c r="WGL51" s="511"/>
      <c r="WGM51" s="511"/>
      <c r="WGN51" s="511"/>
      <c r="WGO51" s="511"/>
      <c r="WGP51" s="511"/>
      <c r="WGQ51" s="511"/>
      <c r="WGR51" s="511"/>
      <c r="WGS51" s="511"/>
      <c r="WGT51" s="511"/>
      <c r="WGU51" s="511"/>
      <c r="WGV51" s="511"/>
      <c r="WGW51" s="511"/>
      <c r="WGX51" s="511"/>
      <c r="WGY51" s="511"/>
      <c r="WGZ51" s="511"/>
      <c r="WHA51" s="511"/>
      <c r="WHB51" s="511"/>
      <c r="WHC51" s="511"/>
      <c r="WHD51" s="511"/>
      <c r="WHE51" s="511"/>
      <c r="WHF51" s="511"/>
      <c r="WHG51" s="511"/>
      <c r="WHH51" s="511"/>
      <c r="WHI51" s="511"/>
      <c r="WHJ51" s="511"/>
      <c r="WHK51" s="511"/>
      <c r="WHL51" s="511"/>
      <c r="WHM51" s="511"/>
      <c r="WHN51" s="511"/>
      <c r="WHO51" s="511"/>
      <c r="WHP51" s="511"/>
      <c r="WHQ51" s="511"/>
      <c r="WHR51" s="511"/>
      <c r="WHS51" s="511"/>
      <c r="WHT51" s="511"/>
      <c r="WHU51" s="511"/>
      <c r="WHV51" s="511"/>
      <c r="WHW51" s="511"/>
      <c r="WHX51" s="511"/>
      <c r="WHY51" s="511"/>
      <c r="WHZ51" s="511"/>
      <c r="WIA51" s="511"/>
      <c r="WIB51" s="511"/>
      <c r="WIC51" s="511"/>
      <c r="WID51" s="511"/>
      <c r="WIE51" s="511"/>
      <c r="WIF51" s="511"/>
      <c r="WIG51" s="511"/>
      <c r="WIH51" s="511"/>
      <c r="WII51" s="511"/>
      <c r="WIJ51" s="511"/>
      <c r="WIK51" s="511"/>
      <c r="WIL51" s="511"/>
      <c r="WIM51" s="511"/>
      <c r="WIN51" s="511"/>
      <c r="WIO51" s="511"/>
      <c r="WIP51" s="511"/>
      <c r="WIQ51" s="511"/>
      <c r="WIR51" s="511"/>
      <c r="WIS51" s="511"/>
      <c r="WIT51" s="511"/>
      <c r="WIU51" s="511"/>
      <c r="WIV51" s="511"/>
      <c r="WIW51" s="511"/>
      <c r="WIX51" s="511"/>
      <c r="WIY51" s="511"/>
      <c r="WIZ51" s="511"/>
      <c r="WJA51" s="511"/>
      <c r="WJB51" s="511"/>
      <c r="WJC51" s="511"/>
      <c r="WJD51" s="511"/>
      <c r="WJE51" s="511"/>
      <c r="WJF51" s="511"/>
      <c r="WJG51" s="511"/>
      <c r="WJH51" s="511"/>
      <c r="WJI51" s="511"/>
      <c r="WJJ51" s="511"/>
      <c r="WJK51" s="511"/>
      <c r="WJL51" s="511"/>
      <c r="WJM51" s="511"/>
      <c r="WJN51" s="511"/>
      <c r="WJO51" s="511"/>
      <c r="WJP51" s="511"/>
      <c r="WJQ51" s="511"/>
      <c r="WJR51" s="511"/>
      <c r="WJS51" s="511"/>
      <c r="WJT51" s="511"/>
      <c r="WJU51" s="511"/>
      <c r="WJV51" s="511"/>
      <c r="WJW51" s="511"/>
      <c r="WJX51" s="511"/>
      <c r="WJY51" s="511"/>
      <c r="WJZ51" s="511"/>
      <c r="WKA51" s="511"/>
      <c r="WKB51" s="511"/>
      <c r="WKC51" s="511"/>
      <c r="WKD51" s="511"/>
      <c r="WKE51" s="511"/>
      <c r="WKF51" s="511"/>
      <c r="WKG51" s="511"/>
      <c r="WKH51" s="511"/>
      <c r="WKI51" s="511"/>
      <c r="WKJ51" s="511"/>
      <c r="WKK51" s="511"/>
      <c r="WKL51" s="511"/>
      <c r="WKM51" s="511"/>
      <c r="WKN51" s="511"/>
      <c r="WKO51" s="511"/>
      <c r="WKP51" s="511"/>
      <c r="WKQ51" s="511"/>
      <c r="WKR51" s="511"/>
      <c r="WKS51" s="511"/>
      <c r="WKT51" s="511"/>
      <c r="WKU51" s="511"/>
      <c r="WKV51" s="511"/>
      <c r="WKW51" s="511"/>
      <c r="WKX51" s="511"/>
      <c r="WKY51" s="511"/>
      <c r="WKZ51" s="511"/>
      <c r="WLA51" s="511"/>
      <c r="WLB51" s="511"/>
      <c r="WLC51" s="511"/>
      <c r="WLD51" s="511"/>
      <c r="WLE51" s="511"/>
      <c r="WLF51" s="511"/>
      <c r="WLG51" s="511"/>
      <c r="WLH51" s="511"/>
      <c r="WLI51" s="511"/>
      <c r="WLJ51" s="511"/>
      <c r="WLK51" s="511"/>
      <c r="WLL51" s="511"/>
      <c r="WLM51" s="511"/>
      <c r="WLN51" s="511"/>
      <c r="WLO51" s="511"/>
      <c r="WLP51" s="511"/>
      <c r="WLQ51" s="511"/>
      <c r="WLR51" s="511"/>
      <c r="WLS51" s="511"/>
      <c r="WLT51" s="511"/>
      <c r="WLU51" s="511"/>
      <c r="WLV51" s="511"/>
      <c r="WLW51" s="511"/>
      <c r="WLX51" s="511"/>
      <c r="WLY51" s="511"/>
      <c r="WLZ51" s="511"/>
      <c r="WMA51" s="511"/>
      <c r="WMB51" s="511"/>
      <c r="WMC51" s="511"/>
      <c r="WMD51" s="511"/>
      <c r="WME51" s="511"/>
      <c r="WMF51" s="511"/>
      <c r="WMG51" s="511"/>
      <c r="WMH51" s="511"/>
      <c r="WMI51" s="511"/>
      <c r="WMJ51" s="511"/>
      <c r="WMK51" s="511"/>
      <c r="WML51" s="511"/>
      <c r="WMM51" s="511"/>
      <c r="WMN51" s="511"/>
      <c r="WMO51" s="511"/>
      <c r="WMP51" s="511"/>
      <c r="WMQ51" s="511"/>
      <c r="WMR51" s="511"/>
      <c r="WMS51" s="511"/>
      <c r="WMT51" s="511"/>
      <c r="WMU51" s="511"/>
      <c r="WMV51" s="511"/>
      <c r="WMW51" s="511"/>
      <c r="WMX51" s="511"/>
      <c r="WMY51" s="511"/>
      <c r="WMZ51" s="511"/>
      <c r="WNA51" s="511"/>
      <c r="WNB51" s="511"/>
      <c r="WNC51" s="511"/>
      <c r="WND51" s="511"/>
      <c r="WNE51" s="511"/>
      <c r="WNF51" s="511"/>
      <c r="WNG51" s="511"/>
      <c r="WNH51" s="511"/>
      <c r="WNI51" s="511"/>
      <c r="WNJ51" s="511"/>
      <c r="WNK51" s="511"/>
      <c r="WNL51" s="511"/>
      <c r="WNM51" s="511"/>
      <c r="WNN51" s="511"/>
      <c r="WNO51" s="511"/>
      <c r="WNP51" s="511"/>
      <c r="WNQ51" s="511"/>
      <c r="WNR51" s="511"/>
      <c r="WNS51" s="511"/>
      <c r="WNT51" s="511"/>
      <c r="WNU51" s="511"/>
      <c r="WNV51" s="511"/>
      <c r="WNW51" s="511"/>
      <c r="WNX51" s="511"/>
      <c r="WNY51" s="511"/>
      <c r="WNZ51" s="511"/>
      <c r="WOA51" s="511"/>
      <c r="WOB51" s="511"/>
      <c r="WOC51" s="511"/>
      <c r="WOD51" s="511"/>
      <c r="WOE51" s="511"/>
      <c r="WOF51" s="511"/>
      <c r="WOG51" s="511"/>
      <c r="WOH51" s="511"/>
      <c r="WOI51" s="511"/>
      <c r="WOJ51" s="511"/>
      <c r="WOK51" s="511"/>
      <c r="WOL51" s="511"/>
      <c r="WOM51" s="511"/>
      <c r="WON51" s="511"/>
      <c r="WOO51" s="511"/>
      <c r="WOP51" s="511"/>
      <c r="WOQ51" s="511"/>
      <c r="WOR51" s="511"/>
      <c r="WOS51" s="511"/>
      <c r="WOT51" s="511"/>
      <c r="WOU51" s="511"/>
      <c r="WOV51" s="511"/>
      <c r="WOW51" s="511"/>
      <c r="WOX51" s="511"/>
      <c r="WOY51" s="511"/>
      <c r="WOZ51" s="511"/>
      <c r="WPA51" s="511"/>
      <c r="WPB51" s="511"/>
      <c r="WPC51" s="511"/>
      <c r="WPD51" s="511"/>
      <c r="WPE51" s="511"/>
      <c r="WPF51" s="511"/>
      <c r="WPG51" s="511"/>
      <c r="WPH51" s="511"/>
      <c r="WPI51" s="511"/>
      <c r="WPJ51" s="511"/>
      <c r="WPK51" s="511"/>
      <c r="WPL51" s="511"/>
      <c r="WPM51" s="511"/>
      <c r="WPN51" s="511"/>
      <c r="WPO51" s="511"/>
      <c r="WPP51" s="511"/>
      <c r="WPQ51" s="511"/>
      <c r="WPR51" s="511"/>
      <c r="WPS51" s="511"/>
      <c r="WPT51" s="511"/>
      <c r="WPU51" s="511"/>
      <c r="WPV51" s="511"/>
      <c r="WPW51" s="511"/>
      <c r="WPX51" s="511"/>
      <c r="WPY51" s="511"/>
      <c r="WPZ51" s="511"/>
      <c r="WQA51" s="511"/>
      <c r="WQB51" s="511"/>
      <c r="WQC51" s="511"/>
      <c r="WQD51" s="511"/>
      <c r="WQE51" s="511"/>
      <c r="WQF51" s="511"/>
      <c r="WQG51" s="511"/>
      <c r="WQH51" s="511"/>
      <c r="WQI51" s="511"/>
      <c r="WQJ51" s="511"/>
      <c r="WQK51" s="511"/>
      <c r="WQL51" s="511"/>
      <c r="WQM51" s="511"/>
      <c r="WQN51" s="511"/>
      <c r="WQO51" s="511"/>
      <c r="WQP51" s="511"/>
      <c r="WQQ51" s="511"/>
      <c r="WQR51" s="511"/>
      <c r="WQS51" s="511"/>
      <c r="WQT51" s="511"/>
      <c r="WQU51" s="511"/>
      <c r="WQV51" s="511"/>
      <c r="WQW51" s="511"/>
      <c r="WQX51" s="511"/>
      <c r="WQY51" s="511"/>
      <c r="WQZ51" s="511"/>
      <c r="WRA51" s="511"/>
      <c r="WRB51" s="511"/>
      <c r="WRC51" s="511"/>
      <c r="WRD51" s="511"/>
      <c r="WRE51" s="511"/>
      <c r="WRF51" s="511"/>
      <c r="WRG51" s="511"/>
      <c r="WRH51" s="511"/>
      <c r="WRI51" s="511"/>
      <c r="WRJ51" s="511"/>
      <c r="WRK51" s="511"/>
      <c r="WRL51" s="511"/>
      <c r="WRM51" s="511"/>
      <c r="WRN51" s="511"/>
      <c r="WRO51" s="511"/>
      <c r="WRP51" s="511"/>
      <c r="WRQ51" s="511"/>
      <c r="WRR51" s="511"/>
      <c r="WRS51" s="511"/>
      <c r="WRT51" s="511"/>
      <c r="WRU51" s="511"/>
      <c r="WRV51" s="511"/>
      <c r="WRW51" s="511"/>
      <c r="WRX51" s="511"/>
      <c r="WRY51" s="511"/>
      <c r="WRZ51" s="511"/>
      <c r="WSA51" s="511"/>
      <c r="WSB51" s="511"/>
      <c r="WSC51" s="511"/>
      <c r="WSD51" s="511"/>
      <c r="WSE51" s="511"/>
      <c r="WSF51" s="511"/>
      <c r="WSG51" s="511"/>
      <c r="WSH51" s="511"/>
      <c r="WSI51" s="511"/>
      <c r="WSJ51" s="511"/>
      <c r="WSK51" s="511"/>
      <c r="WSL51" s="511"/>
      <c r="WSM51" s="511"/>
      <c r="WSN51" s="511"/>
      <c r="WSO51" s="511"/>
      <c r="WSP51" s="511"/>
      <c r="WSQ51" s="511"/>
      <c r="WSR51" s="511"/>
      <c r="WSS51" s="511"/>
      <c r="WST51" s="511"/>
      <c r="WSU51" s="511"/>
      <c r="WSV51" s="511"/>
      <c r="WSW51" s="511"/>
      <c r="WSX51" s="511"/>
      <c r="WSY51" s="511"/>
      <c r="WSZ51" s="511"/>
      <c r="WTA51" s="511"/>
      <c r="WTB51" s="511"/>
      <c r="WTC51" s="511"/>
      <c r="WTD51" s="511"/>
      <c r="WTE51" s="511"/>
      <c r="WTF51" s="511"/>
      <c r="WTG51" s="511"/>
      <c r="WTH51" s="511"/>
      <c r="WTI51" s="511"/>
      <c r="WTJ51" s="511"/>
      <c r="WTK51" s="511"/>
      <c r="WTL51" s="511"/>
      <c r="WTM51" s="511"/>
      <c r="WTN51" s="511"/>
      <c r="WTO51" s="511"/>
      <c r="WTP51" s="511"/>
      <c r="WTQ51" s="511"/>
      <c r="WTR51" s="511"/>
      <c r="WTS51" s="511"/>
      <c r="WTT51" s="511"/>
      <c r="WTU51" s="511"/>
      <c r="WTV51" s="511"/>
      <c r="WTW51" s="511"/>
      <c r="WTX51" s="511"/>
      <c r="WTY51" s="511"/>
      <c r="WTZ51" s="511"/>
      <c r="WUA51" s="511"/>
      <c r="WUB51" s="511"/>
      <c r="WUC51" s="511"/>
      <c r="WUD51" s="511"/>
      <c r="WUE51" s="511"/>
      <c r="WUF51" s="511"/>
      <c r="WUG51" s="511"/>
      <c r="WUH51" s="511"/>
      <c r="WUI51" s="511"/>
      <c r="WUJ51" s="511"/>
      <c r="WUK51" s="511"/>
      <c r="WUL51" s="511"/>
      <c r="WUM51" s="511"/>
      <c r="WUN51" s="511"/>
      <c r="WUO51" s="511"/>
      <c r="WUP51" s="511"/>
      <c r="WUQ51" s="511"/>
      <c r="WUR51" s="511"/>
      <c r="WUS51" s="511"/>
      <c r="WUT51" s="511"/>
      <c r="WUU51" s="511"/>
      <c r="WUV51" s="511"/>
      <c r="WUW51" s="511"/>
      <c r="WUX51" s="511"/>
      <c r="WUY51" s="511"/>
      <c r="WUZ51" s="511"/>
      <c r="WVA51" s="511"/>
      <c r="WVB51" s="511"/>
      <c r="WVC51" s="511"/>
      <c r="WVD51" s="511"/>
      <c r="WVE51" s="511"/>
      <c r="WVF51" s="511"/>
      <c r="WVG51" s="511"/>
      <c r="WVH51" s="511"/>
      <c r="WVI51" s="511"/>
      <c r="WVJ51" s="511"/>
      <c r="WVK51" s="511"/>
      <c r="WVL51" s="511"/>
      <c r="WVM51" s="511"/>
      <c r="WVN51" s="511"/>
      <c r="WVO51" s="511"/>
      <c r="WVP51" s="511"/>
      <c r="WVQ51" s="511"/>
      <c r="WVR51" s="511"/>
      <c r="WVS51" s="511"/>
      <c r="WVT51" s="511"/>
      <c r="WVU51" s="511"/>
      <c r="WVV51" s="511"/>
      <c r="WVW51" s="511"/>
      <c r="WVX51" s="511"/>
      <c r="WVY51" s="511"/>
      <c r="WVZ51" s="511"/>
      <c r="WWA51" s="511"/>
      <c r="WWB51" s="511"/>
      <c r="WWC51" s="511"/>
      <c r="WWD51" s="511"/>
      <c r="WWE51" s="511"/>
      <c r="WWF51" s="511"/>
      <c r="WWG51" s="511"/>
      <c r="WWH51" s="511"/>
      <c r="WWI51" s="511"/>
      <c r="WWJ51" s="511"/>
      <c r="WWK51" s="511"/>
      <c r="WWL51" s="511"/>
      <c r="WWM51" s="511"/>
      <c r="WWN51" s="511"/>
      <c r="WWO51" s="511"/>
      <c r="WWP51" s="511"/>
      <c r="WWQ51" s="511"/>
      <c r="WWR51" s="511"/>
      <c r="WWS51" s="511"/>
      <c r="WWT51" s="511"/>
      <c r="WWU51" s="511"/>
      <c r="WWV51" s="511"/>
      <c r="WWW51" s="511"/>
      <c r="WWX51" s="511"/>
      <c r="WWY51" s="511"/>
      <c r="WWZ51" s="511"/>
      <c r="WXA51" s="511"/>
      <c r="WXB51" s="511"/>
      <c r="WXC51" s="511"/>
      <c r="WXD51" s="511"/>
      <c r="WXE51" s="511"/>
      <c r="WXF51" s="511"/>
      <c r="WXG51" s="511"/>
      <c r="WXH51" s="511"/>
      <c r="WXI51" s="511"/>
      <c r="WXJ51" s="511"/>
      <c r="WXK51" s="511"/>
      <c r="WXL51" s="511"/>
      <c r="WXM51" s="511"/>
      <c r="WXN51" s="511"/>
      <c r="WXO51" s="511"/>
      <c r="WXP51" s="511"/>
      <c r="WXQ51" s="511"/>
      <c r="WXR51" s="511"/>
      <c r="WXS51" s="511"/>
      <c r="WXT51" s="511"/>
      <c r="WXU51" s="511"/>
      <c r="WXV51" s="511"/>
      <c r="WXW51" s="511"/>
      <c r="WXX51" s="511"/>
      <c r="WXY51" s="511"/>
      <c r="WXZ51" s="511"/>
      <c r="WYA51" s="511"/>
      <c r="WYB51" s="511"/>
      <c r="WYC51" s="511"/>
      <c r="WYD51" s="511"/>
      <c r="WYE51" s="511"/>
      <c r="WYF51" s="511"/>
      <c r="WYG51" s="511"/>
      <c r="WYH51" s="511"/>
      <c r="WYI51" s="511"/>
      <c r="WYJ51" s="511"/>
      <c r="WYK51" s="511"/>
      <c r="WYL51" s="511"/>
      <c r="WYM51" s="511"/>
      <c r="WYN51" s="511"/>
      <c r="WYO51" s="511"/>
      <c r="WYP51" s="511"/>
      <c r="WYQ51" s="511"/>
      <c r="WYR51" s="511"/>
      <c r="WYS51" s="511"/>
      <c r="WYT51" s="511"/>
      <c r="WYU51" s="511"/>
      <c r="WYV51" s="511"/>
      <c r="WYW51" s="511"/>
      <c r="WYX51" s="511"/>
      <c r="WYY51" s="511"/>
      <c r="WYZ51" s="511"/>
      <c r="WZA51" s="511"/>
      <c r="WZB51" s="511"/>
      <c r="WZC51" s="511"/>
      <c r="WZD51" s="511"/>
      <c r="WZE51" s="511"/>
      <c r="WZF51" s="511"/>
      <c r="WZG51" s="511"/>
      <c r="WZH51" s="511"/>
      <c r="WZI51" s="511"/>
      <c r="WZJ51" s="511"/>
      <c r="WZK51" s="511"/>
      <c r="WZL51" s="511"/>
      <c r="WZM51" s="511"/>
      <c r="WZN51" s="511"/>
      <c r="WZO51" s="511"/>
      <c r="WZP51" s="511"/>
      <c r="WZQ51" s="511"/>
      <c r="WZR51" s="511"/>
      <c r="WZS51" s="511"/>
      <c r="WZT51" s="511"/>
      <c r="WZU51" s="511"/>
      <c r="WZV51" s="511"/>
      <c r="WZW51" s="511"/>
      <c r="WZX51" s="511"/>
      <c r="WZY51" s="511"/>
      <c r="WZZ51" s="511"/>
      <c r="XAA51" s="511"/>
      <c r="XAB51" s="511"/>
      <c r="XAC51" s="511"/>
      <c r="XAD51" s="511"/>
      <c r="XAE51" s="511"/>
      <c r="XAF51" s="511"/>
      <c r="XAG51" s="511"/>
      <c r="XAH51" s="511"/>
      <c r="XAI51" s="511"/>
      <c r="XAJ51" s="511"/>
      <c r="XAK51" s="511"/>
      <c r="XAL51" s="511"/>
      <c r="XAM51" s="511"/>
      <c r="XAN51" s="511"/>
      <c r="XAO51" s="511"/>
      <c r="XAP51" s="511"/>
      <c r="XAQ51" s="511"/>
      <c r="XAR51" s="511"/>
      <c r="XAS51" s="511"/>
      <c r="XAT51" s="511"/>
      <c r="XAU51" s="511"/>
      <c r="XAV51" s="511"/>
      <c r="XAW51" s="511"/>
      <c r="XAX51" s="511"/>
      <c r="XAY51" s="511"/>
      <c r="XAZ51" s="511"/>
      <c r="XBA51" s="511"/>
      <c r="XBB51" s="511"/>
      <c r="XBC51" s="511"/>
      <c r="XBD51" s="511"/>
      <c r="XBE51" s="511"/>
      <c r="XBF51" s="511"/>
      <c r="XBG51" s="511"/>
      <c r="XBH51" s="511"/>
      <c r="XBI51" s="511"/>
      <c r="XBJ51" s="511"/>
      <c r="XBK51" s="511"/>
      <c r="XBL51" s="511"/>
      <c r="XBM51" s="511"/>
      <c r="XBN51" s="511"/>
      <c r="XBO51" s="511"/>
      <c r="XBP51" s="511"/>
      <c r="XBQ51" s="511"/>
      <c r="XBR51" s="511"/>
      <c r="XBS51" s="511"/>
      <c r="XBT51" s="511"/>
      <c r="XBU51" s="511"/>
      <c r="XBV51" s="511"/>
      <c r="XBW51" s="511"/>
      <c r="XBX51" s="511"/>
      <c r="XBY51" s="511"/>
      <c r="XBZ51" s="511"/>
      <c r="XCA51" s="511"/>
      <c r="XCB51" s="511"/>
      <c r="XCC51" s="511"/>
      <c r="XCD51" s="511"/>
      <c r="XCE51" s="511"/>
      <c r="XCF51" s="511"/>
      <c r="XCG51" s="511"/>
      <c r="XCH51" s="511"/>
      <c r="XCI51" s="511"/>
      <c r="XCJ51" s="511"/>
      <c r="XCK51" s="511"/>
      <c r="XCL51" s="511"/>
      <c r="XCM51" s="511"/>
      <c r="XCN51" s="511"/>
      <c r="XCO51" s="511"/>
      <c r="XCP51" s="511"/>
      <c r="XCQ51" s="511"/>
      <c r="XCR51" s="511"/>
      <c r="XCS51" s="511"/>
      <c r="XCT51" s="511"/>
      <c r="XCU51" s="511"/>
      <c r="XCV51" s="511"/>
      <c r="XCW51" s="511"/>
      <c r="XCX51" s="511"/>
      <c r="XCY51" s="511"/>
      <c r="XCZ51" s="511"/>
      <c r="XDA51" s="511"/>
      <c r="XDB51" s="511"/>
      <c r="XDC51" s="511"/>
      <c r="XDD51" s="511"/>
      <c r="XDE51" s="511"/>
      <c r="XDF51" s="511"/>
      <c r="XDG51" s="511"/>
      <c r="XDH51" s="511"/>
      <c r="XDI51" s="511"/>
      <c r="XDJ51" s="511"/>
      <c r="XDK51" s="511"/>
      <c r="XDL51" s="511"/>
      <c r="XDM51" s="511"/>
      <c r="XDN51" s="511"/>
      <c r="XDO51" s="511"/>
      <c r="XDP51" s="511"/>
      <c r="XDQ51" s="511"/>
      <c r="XDR51" s="511"/>
      <c r="XDS51" s="511"/>
      <c r="XDT51" s="511"/>
      <c r="XDU51" s="511"/>
      <c r="XDV51" s="511"/>
      <c r="XDW51" s="511"/>
      <c r="XDX51" s="511"/>
      <c r="XDY51" s="511"/>
      <c r="XDZ51" s="511"/>
      <c r="XEA51" s="511"/>
      <c r="XEB51" s="511"/>
      <c r="XEC51" s="511"/>
      <c r="XED51" s="511"/>
      <c r="XEE51" s="511"/>
      <c r="XEF51" s="511"/>
      <c r="XEG51" s="511"/>
      <c r="XEH51" s="511"/>
      <c r="XEI51" s="511"/>
      <c r="XEJ51" s="511"/>
      <c r="XEK51" s="511"/>
      <c r="XEL51" s="511"/>
      <c r="XEM51" s="511"/>
      <c r="XEN51" s="511"/>
      <c r="XEO51" s="511"/>
      <c r="XEP51" s="511"/>
      <c r="XEQ51" s="511"/>
      <c r="XER51" s="511"/>
      <c r="XES51" s="511"/>
      <c r="XET51" s="511"/>
      <c r="XEU51" s="511"/>
      <c r="XEV51" s="511"/>
      <c r="XEW51" s="511"/>
      <c r="XEX51" s="511"/>
      <c r="XEY51" s="511"/>
      <c r="XEZ51" s="511"/>
      <c r="XFA51" s="511"/>
      <c r="XFB51" s="511"/>
      <c r="XFC51" s="511"/>
      <c r="XFD51" s="511"/>
    </row>
    <row r="52" spans="1:16384" ht="15" customHeight="1">
      <c r="A52" s="392"/>
      <c r="B52" s="392"/>
      <c r="C52" s="392"/>
      <c r="D52" s="392"/>
      <c r="E52" s="392"/>
      <c r="F52" s="392"/>
      <c r="G52" s="392"/>
      <c r="H52" s="392"/>
      <c r="I52" s="392"/>
      <c r="J52" s="392"/>
    </row>
    <row r="53" spans="1:16384" ht="30" customHeight="1">
      <c r="A53" s="1122" t="s">
        <v>650</v>
      </c>
      <c r="B53" s="1122"/>
      <c r="C53" s="1122"/>
      <c r="D53" s="1122"/>
      <c r="E53" s="1122"/>
      <c r="F53" s="1122"/>
      <c r="G53" s="1122"/>
      <c r="H53" s="1122"/>
      <c r="I53" s="1122"/>
      <c r="J53" s="1122"/>
      <c r="K53" s="337"/>
    </row>
    <row r="54" spans="1:16384" ht="15" customHeight="1">
      <c r="A54" s="389"/>
      <c r="B54" s="389"/>
      <c r="C54" s="389"/>
      <c r="D54" s="389"/>
      <c r="E54" s="389"/>
      <c r="F54" s="389"/>
      <c r="G54" s="389"/>
      <c r="H54" s="389"/>
      <c r="I54" s="389"/>
      <c r="J54" s="389"/>
      <c r="K54" s="337"/>
    </row>
    <row r="55" spans="1:16384" ht="30" customHeight="1">
      <c r="A55" s="1118" t="s">
        <v>736</v>
      </c>
      <c r="B55" s="1118"/>
      <c r="C55" s="1118"/>
      <c r="D55" s="1118"/>
      <c r="E55" s="1118"/>
      <c r="F55" s="1118"/>
      <c r="G55" s="1118"/>
      <c r="H55" s="1118"/>
      <c r="I55" s="1118"/>
      <c r="J55" s="1118"/>
      <c r="K55" s="334"/>
      <c r="L55" s="334"/>
      <c r="M55" s="334"/>
    </row>
    <row r="56" spans="1:16384" ht="15" customHeight="1">
      <c r="A56" s="390"/>
      <c r="B56" s="390"/>
      <c r="C56" s="390"/>
      <c r="D56" s="390"/>
      <c r="E56" s="390"/>
      <c r="F56" s="390"/>
      <c r="G56" s="390"/>
      <c r="H56" s="390"/>
      <c r="I56" s="390"/>
      <c r="J56" s="390"/>
      <c r="K56" s="334"/>
      <c r="L56" s="334"/>
      <c r="M56" s="334"/>
    </row>
    <row r="57" spans="1:16384" ht="30" customHeight="1">
      <c r="A57" s="1118" t="s">
        <v>737</v>
      </c>
      <c r="B57" s="1118"/>
      <c r="C57" s="1118"/>
      <c r="D57" s="1118"/>
      <c r="E57" s="1118"/>
      <c r="F57" s="1118"/>
      <c r="G57" s="1118"/>
      <c r="H57" s="1118"/>
      <c r="I57" s="1118"/>
      <c r="J57" s="1118"/>
      <c r="K57" s="334"/>
      <c r="L57" s="334"/>
      <c r="M57" s="334"/>
      <c r="N57" s="334"/>
    </row>
    <row r="58" spans="1:16384" ht="15" customHeight="1">
      <c r="A58" s="390"/>
      <c r="B58" s="390"/>
      <c r="C58" s="390"/>
      <c r="D58" s="390"/>
      <c r="E58" s="390"/>
      <c r="F58" s="390"/>
      <c r="G58" s="390"/>
      <c r="H58" s="390"/>
      <c r="I58" s="390"/>
      <c r="J58" s="390"/>
      <c r="K58" s="334"/>
      <c r="L58" s="334"/>
      <c r="M58" s="334"/>
      <c r="N58" s="334"/>
    </row>
    <row r="59" spans="1:16384" ht="15" customHeight="1">
      <c r="A59" s="338" t="s">
        <v>641</v>
      </c>
      <c r="B59" s="329"/>
      <c r="C59" s="329"/>
      <c r="D59" s="329"/>
      <c r="E59" s="329"/>
      <c r="F59" s="329"/>
      <c r="G59" s="329"/>
      <c r="H59" s="329"/>
      <c r="I59" s="329"/>
      <c r="J59" s="329"/>
      <c r="K59" s="334"/>
      <c r="L59" s="334"/>
      <c r="M59" s="334"/>
      <c r="N59" s="334"/>
    </row>
    <row r="60" spans="1:16384" ht="30" customHeight="1">
      <c r="B60" s="1114" t="s">
        <v>738</v>
      </c>
      <c r="C60" s="1114"/>
      <c r="D60" s="1114"/>
      <c r="E60" s="1114"/>
      <c r="F60" s="1114"/>
      <c r="G60" s="1114"/>
      <c r="H60" s="1114"/>
      <c r="I60" s="1114"/>
      <c r="J60" s="1114"/>
    </row>
    <row r="61" spans="1:16384" ht="30" customHeight="1">
      <c r="B61" s="1102" t="s">
        <v>781</v>
      </c>
      <c r="C61" s="1102"/>
      <c r="D61" s="1102"/>
      <c r="E61" s="1102"/>
      <c r="F61" s="1102"/>
      <c r="G61" s="1102"/>
      <c r="H61" s="1102"/>
      <c r="I61" s="1102"/>
      <c r="J61" s="1102"/>
    </row>
    <row r="62" spans="1:16384" ht="30" customHeight="1">
      <c r="B62" s="1114" t="s">
        <v>782</v>
      </c>
      <c r="C62" s="1114"/>
      <c r="D62" s="1114"/>
      <c r="E62" s="1114"/>
      <c r="F62" s="1114"/>
      <c r="G62" s="1114"/>
      <c r="H62" s="1114"/>
      <c r="I62" s="1114"/>
      <c r="J62" s="1114"/>
      <c r="K62" s="334"/>
      <c r="L62" s="334"/>
      <c r="M62" s="334"/>
      <c r="N62" s="334"/>
    </row>
    <row r="63" spans="1:16384" ht="30" customHeight="1">
      <c r="B63" s="1114" t="s">
        <v>783</v>
      </c>
      <c r="C63" s="1114"/>
      <c r="D63" s="1114"/>
      <c r="E63" s="1114"/>
      <c r="F63" s="1114"/>
      <c r="G63" s="1114"/>
      <c r="H63" s="1114"/>
      <c r="I63" s="1114"/>
      <c r="J63" s="1114"/>
      <c r="K63" s="334"/>
      <c r="L63" s="334"/>
      <c r="M63" s="334"/>
      <c r="N63" s="334"/>
    </row>
    <row r="64" spans="1:16384" ht="30" customHeight="1">
      <c r="B64" s="1114" t="s">
        <v>784</v>
      </c>
      <c r="C64" s="1114"/>
      <c r="D64" s="1114"/>
      <c r="E64" s="1114"/>
      <c r="F64" s="1114"/>
      <c r="G64" s="1114"/>
      <c r="H64" s="1114"/>
      <c r="I64" s="1114"/>
      <c r="J64" s="1114"/>
      <c r="K64" s="334"/>
      <c r="L64" s="334"/>
      <c r="M64" s="334"/>
      <c r="N64" s="334"/>
    </row>
    <row r="65" spans="1:15" ht="30" customHeight="1">
      <c r="B65" s="1114" t="s">
        <v>785</v>
      </c>
      <c r="C65" s="1114"/>
      <c r="D65" s="1114"/>
      <c r="E65" s="1114"/>
      <c r="F65" s="1114"/>
      <c r="G65" s="1114"/>
      <c r="H65" s="1114"/>
      <c r="I65" s="1114"/>
      <c r="J65" s="1114"/>
      <c r="K65" s="334"/>
      <c r="L65" s="334"/>
      <c r="M65" s="334"/>
      <c r="N65" s="334"/>
    </row>
    <row r="66" spans="1:15" ht="30" customHeight="1">
      <c r="B66" s="1114" t="s">
        <v>786</v>
      </c>
      <c r="C66" s="1114"/>
      <c r="D66" s="1114"/>
      <c r="E66" s="1114"/>
      <c r="F66" s="1114"/>
      <c r="G66" s="1114"/>
      <c r="H66" s="1114"/>
      <c r="I66" s="1114"/>
      <c r="J66" s="1114"/>
      <c r="K66" s="334"/>
      <c r="L66" s="334"/>
      <c r="M66" s="334"/>
      <c r="N66" s="334"/>
    </row>
    <row r="67" spans="1:15" ht="30" customHeight="1">
      <c r="B67" s="1114" t="s">
        <v>787</v>
      </c>
      <c r="C67" s="1114"/>
      <c r="D67" s="1114"/>
      <c r="E67" s="1114"/>
      <c r="F67" s="1114"/>
      <c r="G67" s="1114"/>
      <c r="H67" s="1114"/>
      <c r="I67" s="1114"/>
      <c r="J67" s="1114"/>
      <c r="K67" s="334"/>
      <c r="L67" s="334"/>
      <c r="M67" s="334"/>
      <c r="N67" s="334"/>
      <c r="O67" s="334"/>
    </row>
    <row r="68" spans="1:15" ht="15" customHeight="1">
      <c r="B68" s="393"/>
      <c r="C68" s="393"/>
      <c r="D68" s="393"/>
      <c r="E68" s="393"/>
      <c r="F68" s="393"/>
      <c r="G68" s="393"/>
      <c r="H68" s="393"/>
      <c r="I68" s="393"/>
      <c r="J68" s="393"/>
      <c r="K68" s="334"/>
      <c r="L68" s="334"/>
      <c r="M68" s="334"/>
      <c r="N68" s="334"/>
      <c r="O68" s="334"/>
    </row>
    <row r="69" spans="1:15" ht="30" customHeight="1">
      <c r="A69" s="1118" t="s">
        <v>671</v>
      </c>
      <c r="B69" s="1118"/>
      <c r="C69" s="1118"/>
      <c r="D69" s="1118"/>
      <c r="E69" s="1118"/>
      <c r="F69" s="1118"/>
      <c r="G69" s="1118"/>
      <c r="H69" s="1118"/>
      <c r="I69" s="1118"/>
      <c r="J69" s="1118"/>
      <c r="K69" s="334"/>
      <c r="L69" s="334"/>
      <c r="M69" s="334"/>
    </row>
    <row r="70" spans="1:15" ht="15" customHeight="1">
      <c r="A70" s="390"/>
      <c r="B70" s="390"/>
      <c r="C70" s="390"/>
      <c r="D70" s="390"/>
      <c r="E70" s="390"/>
      <c r="F70" s="390"/>
      <c r="G70" s="390"/>
      <c r="H70" s="390"/>
      <c r="I70" s="390"/>
      <c r="J70" s="390"/>
      <c r="K70" s="334"/>
      <c r="L70" s="334"/>
      <c r="M70" s="334"/>
    </row>
    <row r="71" spans="1:15" ht="15" customHeight="1">
      <c r="A71" s="1118" t="s">
        <v>670</v>
      </c>
      <c r="B71" s="1118"/>
      <c r="C71" s="1118"/>
      <c r="D71" s="1118"/>
      <c r="E71" s="1118"/>
      <c r="F71" s="1118"/>
      <c r="G71" s="1118"/>
      <c r="H71" s="1118"/>
      <c r="I71" s="1118"/>
      <c r="J71" s="1118"/>
    </row>
    <row r="72" spans="1:15" ht="15" customHeight="1">
      <c r="A72" s="329"/>
      <c r="B72" s="16" t="s">
        <v>866</v>
      </c>
      <c r="C72" s="329"/>
      <c r="D72" s="329"/>
      <c r="E72" s="329"/>
      <c r="F72" s="329"/>
      <c r="G72" s="329"/>
      <c r="H72" s="329"/>
      <c r="I72" s="329"/>
      <c r="J72" s="329"/>
    </row>
    <row r="73" spans="1:15" ht="30" customHeight="1">
      <c r="A73" s="329"/>
      <c r="B73" s="1109" t="s">
        <v>867</v>
      </c>
      <c r="C73" s="1109"/>
      <c r="D73" s="1109"/>
      <c r="E73" s="1109"/>
      <c r="F73" s="1109"/>
      <c r="G73" s="1109"/>
      <c r="H73" s="1109"/>
      <c r="I73" s="1109"/>
      <c r="J73" s="1109"/>
    </row>
    <row r="74" spans="1:15" ht="15" customHeight="1">
      <c r="A74" s="393"/>
      <c r="B74" s="411"/>
      <c r="C74" s="411"/>
      <c r="D74" s="411"/>
      <c r="E74" s="411"/>
      <c r="F74" s="411"/>
      <c r="G74" s="411"/>
      <c r="H74" s="411"/>
      <c r="I74" s="411"/>
      <c r="J74" s="411"/>
    </row>
    <row r="75" spans="1:15" ht="15" customHeight="1">
      <c r="A75" s="1118" t="s">
        <v>669</v>
      </c>
      <c r="B75" s="1118"/>
      <c r="C75" s="1118"/>
      <c r="D75" s="1118"/>
      <c r="E75" s="1118"/>
      <c r="F75" s="1118"/>
      <c r="G75" s="1118"/>
      <c r="H75" s="1118"/>
      <c r="I75" s="1118"/>
      <c r="J75" s="1118"/>
    </row>
    <row r="76" spans="1:15" ht="30" customHeight="1">
      <c r="A76" s="329"/>
      <c r="B76" s="1119" t="s">
        <v>851</v>
      </c>
      <c r="C76" s="1119"/>
      <c r="D76" s="1119"/>
      <c r="E76" s="1119"/>
      <c r="F76" s="1119"/>
      <c r="G76" s="1119"/>
      <c r="H76" s="1119"/>
      <c r="I76" s="1119"/>
      <c r="J76" s="1119"/>
    </row>
    <row r="77" spans="1:15" ht="30" customHeight="1">
      <c r="A77" s="329"/>
      <c r="B77" s="1119" t="s">
        <v>852</v>
      </c>
      <c r="C77" s="1119"/>
      <c r="D77" s="1119"/>
      <c r="E77" s="1119"/>
      <c r="F77" s="1119"/>
      <c r="G77" s="1119"/>
      <c r="H77" s="1119"/>
      <c r="I77" s="1119"/>
      <c r="J77" s="1119"/>
    </row>
    <row r="78" spans="1:15" ht="15" customHeight="1">
      <c r="A78" s="329"/>
      <c r="B78" s="16" t="s">
        <v>853</v>
      </c>
      <c r="C78" s="329"/>
      <c r="D78" s="329"/>
      <c r="E78" s="329"/>
      <c r="F78" s="329"/>
      <c r="G78" s="329"/>
      <c r="H78" s="329"/>
      <c r="I78" s="329"/>
      <c r="J78" s="329"/>
    </row>
    <row r="79" spans="1:15" ht="30" customHeight="1">
      <c r="A79" s="329"/>
      <c r="B79" s="1119" t="s">
        <v>854</v>
      </c>
      <c r="C79" s="1119"/>
      <c r="D79" s="1119"/>
      <c r="E79" s="1119"/>
      <c r="F79" s="1119"/>
      <c r="G79" s="1119"/>
      <c r="H79" s="1119"/>
      <c r="I79" s="1119"/>
      <c r="J79" s="1119"/>
      <c r="K79" s="1103"/>
      <c r="L79" s="1103"/>
      <c r="M79" s="1103"/>
      <c r="N79" s="1103"/>
    </row>
    <row r="80" spans="1:15" ht="15" customHeight="1">
      <c r="A80" s="329"/>
      <c r="B80" s="1120" t="s">
        <v>855</v>
      </c>
      <c r="C80" s="1120"/>
      <c r="D80" s="1120"/>
      <c r="E80" s="1120"/>
      <c r="F80" s="1120"/>
      <c r="G80" s="1120"/>
      <c r="H80" s="1120"/>
      <c r="I80" s="1120"/>
      <c r="J80" s="1120"/>
    </row>
    <row r="81" spans="1:10" ht="15" customHeight="1">
      <c r="A81" s="393"/>
      <c r="B81" s="498"/>
      <c r="C81" s="498"/>
      <c r="D81" s="498"/>
      <c r="E81" s="498"/>
      <c r="F81" s="498"/>
      <c r="G81" s="498"/>
      <c r="H81" s="498"/>
      <c r="I81" s="498"/>
      <c r="J81" s="498"/>
    </row>
    <row r="82" spans="1:10" ht="15" customHeight="1">
      <c r="A82" s="1118" t="s">
        <v>613</v>
      </c>
      <c r="B82" s="1118"/>
      <c r="C82" s="1118"/>
      <c r="D82" s="1118"/>
      <c r="E82" s="1118"/>
      <c r="F82" s="1118"/>
      <c r="G82" s="1118"/>
      <c r="H82" s="1118"/>
      <c r="I82" s="1118"/>
      <c r="J82" s="1118"/>
    </row>
    <row r="83" spans="1:10" ht="30" customHeight="1">
      <c r="A83" s="329"/>
      <c r="B83" s="1104" t="s">
        <v>869</v>
      </c>
      <c r="C83" s="1104"/>
      <c r="D83" s="1104"/>
      <c r="E83" s="1104"/>
      <c r="F83" s="1104"/>
      <c r="G83" s="1104"/>
      <c r="H83" s="1104"/>
      <c r="I83" s="1104"/>
      <c r="J83" s="1104"/>
    </row>
    <row r="84" spans="1:10" ht="30" customHeight="1">
      <c r="A84" s="329"/>
      <c r="B84" s="1108" t="s">
        <v>868</v>
      </c>
      <c r="C84" s="1108"/>
      <c r="D84" s="1108"/>
      <c r="E84" s="1108"/>
      <c r="F84" s="1108"/>
      <c r="G84" s="1108"/>
      <c r="H84" s="1108"/>
      <c r="I84" s="1108"/>
      <c r="J84" s="1108"/>
    </row>
    <row r="85" spans="1:10" ht="30" customHeight="1">
      <c r="A85" s="329"/>
      <c r="B85" s="1108" t="s">
        <v>870</v>
      </c>
      <c r="C85" s="1108"/>
      <c r="D85" s="1108"/>
      <c r="E85" s="1108"/>
      <c r="F85" s="1108"/>
      <c r="G85" s="1108"/>
      <c r="H85" s="1108"/>
      <c r="I85" s="1108"/>
      <c r="J85" s="1108"/>
    </row>
    <row r="86" spans="1:10" ht="30" customHeight="1">
      <c r="A86" s="329"/>
      <c r="B86" s="1108" t="s">
        <v>871</v>
      </c>
      <c r="C86" s="1108"/>
      <c r="D86" s="1108"/>
      <c r="E86" s="1108"/>
      <c r="F86" s="1108"/>
      <c r="G86" s="1108"/>
      <c r="H86" s="1108"/>
      <c r="I86" s="1108"/>
      <c r="J86" s="1108"/>
    </row>
    <row r="87" spans="1:10" ht="30" customHeight="1">
      <c r="A87" s="329"/>
      <c r="B87" s="1108" t="s">
        <v>872</v>
      </c>
      <c r="C87" s="1108"/>
      <c r="D87" s="1108"/>
      <c r="E87" s="1108"/>
      <c r="F87" s="1108"/>
      <c r="G87" s="1108"/>
      <c r="H87" s="1108"/>
      <c r="I87" s="1108"/>
      <c r="J87" s="1108"/>
    </row>
    <row r="88" spans="1:10" ht="30" customHeight="1">
      <c r="A88" s="329"/>
      <c r="B88" s="1123" t="s">
        <v>873</v>
      </c>
      <c r="C88" s="1123"/>
      <c r="D88" s="1123"/>
      <c r="E88" s="1123"/>
      <c r="F88" s="1123"/>
      <c r="G88" s="1123"/>
      <c r="H88" s="1123"/>
      <c r="I88" s="1123"/>
      <c r="J88" s="1123"/>
    </row>
    <row r="89" spans="1:10" ht="30" customHeight="1">
      <c r="A89" s="329"/>
      <c r="B89" s="1113" t="s">
        <v>884</v>
      </c>
      <c r="C89" s="1113"/>
      <c r="D89" s="1113"/>
      <c r="E89" s="1113"/>
      <c r="F89" s="1113"/>
      <c r="G89" s="1113"/>
      <c r="H89" s="1113"/>
      <c r="I89" s="1113"/>
      <c r="J89" s="1113"/>
    </row>
    <row r="90" spans="1:10" ht="30" customHeight="1">
      <c r="A90" s="329"/>
      <c r="B90" s="1124" t="s">
        <v>874</v>
      </c>
      <c r="C90" s="1124"/>
      <c r="D90" s="1124"/>
      <c r="E90" s="1124"/>
      <c r="F90" s="1124"/>
      <c r="G90" s="1124"/>
      <c r="H90" s="1124"/>
      <c r="I90" s="1124"/>
      <c r="J90" s="1124"/>
    </row>
    <row r="91" spans="1:10" ht="15" customHeight="1">
      <c r="A91" s="393"/>
      <c r="B91" s="503"/>
      <c r="C91" s="503"/>
      <c r="D91" s="503"/>
      <c r="E91" s="503"/>
      <c r="F91" s="503"/>
      <c r="G91" s="503"/>
      <c r="H91" s="503"/>
      <c r="I91" s="503"/>
      <c r="J91" s="503"/>
    </row>
    <row r="92" spans="1:10" ht="15" customHeight="1">
      <c r="A92" s="1118" t="s">
        <v>885</v>
      </c>
      <c r="B92" s="1118"/>
      <c r="C92" s="1118"/>
      <c r="D92" s="1118"/>
      <c r="E92" s="1118"/>
      <c r="F92" s="1118"/>
      <c r="G92" s="1118"/>
      <c r="H92" s="1118"/>
      <c r="I92" s="1118"/>
      <c r="J92" s="1118"/>
    </row>
    <row r="93" spans="1:10" ht="15" customHeight="1">
      <c r="A93" s="390"/>
      <c r="B93" s="390"/>
      <c r="C93" s="390"/>
      <c r="D93" s="390"/>
      <c r="E93" s="390"/>
      <c r="F93" s="390"/>
      <c r="G93" s="390"/>
      <c r="H93" s="390"/>
      <c r="I93" s="390"/>
      <c r="J93" s="390"/>
    </row>
    <row r="94" spans="1:10" ht="15" customHeight="1">
      <c r="A94" s="1117" t="s">
        <v>648</v>
      </c>
      <c r="B94" s="1117"/>
      <c r="C94" s="1117"/>
      <c r="D94" s="1117"/>
      <c r="E94" s="1117"/>
      <c r="F94" s="1117"/>
      <c r="G94" s="1117"/>
      <c r="H94" s="1117"/>
      <c r="I94" s="1117"/>
      <c r="J94" s="1117"/>
    </row>
    <row r="95" spans="1:10" ht="15" customHeight="1">
      <c r="A95" s="395"/>
      <c r="B95" s="395"/>
      <c r="C95" s="395"/>
      <c r="D95" s="395"/>
      <c r="E95" s="395"/>
      <c r="F95" s="395"/>
      <c r="G95" s="395"/>
      <c r="H95" s="395"/>
      <c r="I95" s="395"/>
      <c r="J95" s="395"/>
    </row>
    <row r="96" spans="1:10" ht="15" customHeight="1">
      <c r="A96" s="332" t="s">
        <v>647</v>
      </c>
    </row>
    <row r="97" spans="1:16384" ht="15" customHeight="1">
      <c r="A97" s="332"/>
    </row>
    <row r="98" spans="1:16384" ht="15" customHeight="1">
      <c r="A98" s="499" t="s">
        <v>642</v>
      </c>
      <c r="B98" s="500"/>
      <c r="C98" s="500"/>
      <c r="D98" s="500"/>
      <c r="E98" s="500"/>
      <c r="F98" s="500"/>
      <c r="G98" s="500"/>
      <c r="H98" s="500"/>
      <c r="I98" s="500"/>
      <c r="J98" s="500"/>
    </row>
    <row r="99" spans="1:16384" ht="30" customHeight="1">
      <c r="A99" s="500"/>
      <c r="B99" s="1110" t="s">
        <v>876</v>
      </c>
      <c r="C99" s="1110"/>
      <c r="D99" s="1110"/>
      <c r="E99" s="1110"/>
      <c r="F99" s="1110"/>
      <c r="G99" s="1110"/>
      <c r="H99" s="1110"/>
      <c r="I99" s="1110"/>
      <c r="J99" s="1110"/>
    </row>
    <row r="100" spans="1:16384" ht="30" customHeight="1">
      <c r="A100" s="500"/>
      <c r="B100" s="1110" t="s">
        <v>644</v>
      </c>
      <c r="C100" s="1110"/>
      <c r="D100" s="1110"/>
      <c r="E100" s="1110"/>
      <c r="F100" s="1110"/>
      <c r="G100" s="1110"/>
      <c r="H100" s="1110"/>
      <c r="I100" s="1110"/>
      <c r="J100" s="1110"/>
    </row>
    <row r="101" spans="1:16384" ht="30" customHeight="1">
      <c r="A101" s="500"/>
      <c r="B101" s="1111" t="s">
        <v>643</v>
      </c>
      <c r="C101" s="1111"/>
      <c r="D101" s="1111"/>
      <c r="E101" s="1111"/>
      <c r="F101" s="1111"/>
      <c r="G101" s="1111"/>
      <c r="H101" s="1111"/>
      <c r="I101" s="1111"/>
      <c r="J101" s="1111"/>
    </row>
    <row r="102" spans="1:16384" ht="30" customHeight="1">
      <c r="A102" s="500"/>
      <c r="B102" s="1111" t="s">
        <v>645</v>
      </c>
      <c r="C102" s="1111"/>
      <c r="D102" s="1111"/>
      <c r="E102" s="1111"/>
      <c r="F102" s="1111"/>
      <c r="G102" s="1111"/>
      <c r="H102" s="1111"/>
      <c r="I102" s="1111"/>
      <c r="J102" s="1111"/>
    </row>
    <row r="103" spans="1:16384" ht="15" customHeight="1">
      <c r="A103" s="500"/>
      <c r="B103" s="501"/>
      <c r="C103" s="501"/>
      <c r="D103" s="501"/>
      <c r="E103" s="501"/>
      <c r="F103" s="501"/>
      <c r="G103" s="501"/>
      <c r="H103" s="501"/>
      <c r="I103" s="501"/>
      <c r="J103" s="501"/>
    </row>
    <row r="104" spans="1:16384" ht="30" customHeight="1">
      <c r="A104" s="1112" t="s">
        <v>646</v>
      </c>
      <c r="B104" s="1112"/>
      <c r="C104" s="1112"/>
      <c r="D104" s="1112"/>
      <c r="E104" s="1112"/>
      <c r="F104" s="1112"/>
      <c r="G104" s="1112"/>
      <c r="H104" s="1112"/>
      <c r="I104" s="1112"/>
      <c r="J104" s="1112"/>
    </row>
    <row r="105" spans="1:16384" ht="15" customHeight="1">
      <c r="A105" s="502"/>
      <c r="B105" s="502"/>
      <c r="C105" s="502"/>
      <c r="D105" s="502"/>
      <c r="E105" s="502"/>
      <c r="F105" s="502"/>
      <c r="G105" s="502"/>
      <c r="H105" s="502"/>
      <c r="I105" s="502"/>
      <c r="J105" s="502"/>
    </row>
    <row r="106" spans="1:16384" ht="15" customHeight="1">
      <c r="A106" s="332" t="s">
        <v>649</v>
      </c>
    </row>
    <row r="107" spans="1:16384" ht="15" customHeight="1">
      <c r="A107" s="332"/>
    </row>
    <row r="108" spans="1:16384" ht="30" customHeight="1">
      <c r="A108" s="1106" t="s">
        <v>886</v>
      </c>
      <c r="B108" s="1106"/>
      <c r="C108" s="1106"/>
      <c r="D108" s="1106"/>
      <c r="E108" s="1106"/>
      <c r="F108" s="1106"/>
      <c r="G108" s="1106"/>
      <c r="H108" s="1106"/>
      <c r="I108" s="1106"/>
      <c r="J108" s="1106"/>
      <c r="K108" s="511"/>
      <c r="L108" s="511"/>
      <c r="M108" s="511"/>
      <c r="N108" s="511"/>
      <c r="O108" s="511"/>
      <c r="P108" s="511"/>
      <c r="Q108" s="511"/>
      <c r="R108" s="511"/>
      <c r="S108" s="511"/>
      <c r="T108" s="511"/>
      <c r="U108" s="511"/>
      <c r="V108" s="511"/>
      <c r="W108" s="511"/>
      <c r="X108" s="511"/>
      <c r="Y108" s="511"/>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L108" s="511"/>
      <c r="BM108" s="511"/>
      <c r="BN108" s="511"/>
      <c r="BO108" s="511"/>
      <c r="BP108" s="511"/>
      <c r="BQ108" s="511"/>
      <c r="BR108" s="511"/>
      <c r="BS108" s="511"/>
      <c r="BT108" s="511"/>
      <c r="BU108" s="511"/>
      <c r="BV108" s="511"/>
      <c r="BW108" s="511"/>
      <c r="BX108" s="511"/>
      <c r="BY108" s="511"/>
      <c r="BZ108" s="511"/>
      <c r="CA108" s="511"/>
      <c r="CB108" s="511"/>
      <c r="CC108" s="511"/>
      <c r="CD108" s="511"/>
      <c r="CE108" s="511"/>
      <c r="CF108" s="511"/>
      <c r="CG108" s="511"/>
      <c r="CH108" s="511"/>
      <c r="CI108" s="511"/>
      <c r="CJ108" s="511"/>
      <c r="CK108" s="511"/>
      <c r="CL108" s="511"/>
      <c r="CM108" s="511"/>
      <c r="CN108" s="511"/>
      <c r="CO108" s="511"/>
      <c r="CP108" s="511"/>
      <c r="CQ108" s="511"/>
      <c r="CR108" s="511"/>
      <c r="CS108" s="511"/>
      <c r="CT108" s="511"/>
      <c r="CU108" s="511"/>
      <c r="CV108" s="511"/>
      <c r="CW108" s="511"/>
      <c r="CX108" s="511"/>
      <c r="CY108" s="511"/>
      <c r="CZ108" s="511"/>
      <c r="DA108" s="511"/>
      <c r="DB108" s="511"/>
      <c r="DC108" s="511"/>
      <c r="DD108" s="511"/>
      <c r="DE108" s="511"/>
      <c r="DF108" s="511"/>
      <c r="DG108" s="511"/>
      <c r="DH108" s="511"/>
      <c r="DI108" s="511"/>
      <c r="DJ108" s="511"/>
      <c r="DK108" s="511"/>
      <c r="DL108" s="511"/>
      <c r="DM108" s="511"/>
      <c r="DN108" s="511"/>
      <c r="DO108" s="511"/>
      <c r="DP108" s="511"/>
      <c r="DQ108" s="511"/>
      <c r="DR108" s="511"/>
      <c r="DS108" s="511"/>
      <c r="DT108" s="511"/>
      <c r="DU108" s="511"/>
      <c r="DV108" s="511"/>
      <c r="DW108" s="511"/>
      <c r="DX108" s="511"/>
      <c r="DY108" s="511"/>
      <c r="DZ108" s="511"/>
      <c r="EA108" s="511"/>
      <c r="EB108" s="511"/>
      <c r="EC108" s="511"/>
      <c r="ED108" s="511"/>
      <c r="EE108" s="511"/>
      <c r="EF108" s="511"/>
      <c r="EG108" s="511"/>
      <c r="EH108" s="511"/>
      <c r="EI108" s="511"/>
      <c r="EJ108" s="511"/>
      <c r="EK108" s="511"/>
      <c r="EL108" s="511"/>
      <c r="EM108" s="511"/>
      <c r="EN108" s="511"/>
      <c r="EO108" s="511"/>
      <c r="EP108" s="511"/>
      <c r="EQ108" s="511"/>
      <c r="ER108" s="511"/>
      <c r="ES108" s="511"/>
      <c r="ET108" s="511"/>
      <c r="EU108" s="511"/>
      <c r="EV108" s="511"/>
      <c r="EW108" s="511"/>
      <c r="EX108" s="511"/>
      <c r="EY108" s="511"/>
      <c r="EZ108" s="511"/>
      <c r="FA108" s="511"/>
      <c r="FB108" s="511"/>
      <c r="FC108" s="511"/>
      <c r="FD108" s="511"/>
      <c r="FE108" s="511"/>
      <c r="FF108" s="511"/>
      <c r="FG108" s="511"/>
      <c r="FH108" s="511"/>
      <c r="FI108" s="511"/>
      <c r="FJ108" s="511"/>
      <c r="FK108" s="511"/>
      <c r="FL108" s="511"/>
      <c r="FM108" s="511"/>
      <c r="FN108" s="511"/>
      <c r="FO108" s="511"/>
      <c r="FP108" s="511"/>
      <c r="FQ108" s="511"/>
      <c r="FR108" s="511"/>
      <c r="FS108" s="511"/>
      <c r="FT108" s="511"/>
      <c r="FU108" s="511"/>
      <c r="FV108" s="511"/>
      <c r="FW108" s="511"/>
      <c r="FX108" s="511"/>
      <c r="FY108" s="511"/>
      <c r="FZ108" s="511"/>
      <c r="GA108" s="511"/>
      <c r="GB108" s="511"/>
      <c r="GC108" s="511"/>
      <c r="GD108" s="511"/>
      <c r="GE108" s="511"/>
      <c r="GF108" s="511"/>
      <c r="GG108" s="511"/>
      <c r="GH108" s="511"/>
      <c r="GI108" s="511"/>
      <c r="GJ108" s="511"/>
      <c r="GK108" s="511"/>
      <c r="GL108" s="511"/>
      <c r="GM108" s="511"/>
      <c r="GN108" s="511"/>
      <c r="GO108" s="511"/>
      <c r="GP108" s="511"/>
      <c r="GQ108" s="511"/>
      <c r="GR108" s="511"/>
      <c r="GS108" s="511"/>
      <c r="GT108" s="511"/>
      <c r="GU108" s="511"/>
      <c r="GV108" s="511"/>
      <c r="GW108" s="511"/>
      <c r="GX108" s="511"/>
      <c r="GY108" s="511"/>
      <c r="GZ108" s="511"/>
      <c r="HA108" s="511"/>
      <c r="HB108" s="511"/>
      <c r="HC108" s="511"/>
      <c r="HD108" s="511"/>
      <c r="HE108" s="511"/>
      <c r="HF108" s="511"/>
      <c r="HG108" s="511"/>
      <c r="HH108" s="511"/>
      <c r="HI108" s="511"/>
      <c r="HJ108" s="511"/>
      <c r="HK108" s="511"/>
      <c r="HL108" s="511"/>
      <c r="HM108" s="511"/>
      <c r="HN108" s="511"/>
      <c r="HO108" s="511"/>
      <c r="HP108" s="511"/>
      <c r="HQ108" s="511"/>
      <c r="HR108" s="511"/>
      <c r="HS108" s="511"/>
      <c r="HT108" s="511"/>
      <c r="HU108" s="511"/>
      <c r="HV108" s="511"/>
      <c r="HW108" s="511"/>
      <c r="HX108" s="511"/>
      <c r="HY108" s="511"/>
      <c r="HZ108" s="511"/>
      <c r="IA108" s="511"/>
      <c r="IB108" s="511"/>
      <c r="IC108" s="511"/>
      <c r="ID108" s="511"/>
      <c r="IE108" s="511"/>
      <c r="IF108" s="511"/>
      <c r="IG108" s="511"/>
      <c r="IH108" s="511"/>
      <c r="II108" s="511"/>
      <c r="IJ108" s="511"/>
      <c r="IK108" s="511"/>
      <c r="IL108" s="511"/>
      <c r="IM108" s="511"/>
      <c r="IN108" s="511"/>
      <c r="IO108" s="511"/>
      <c r="IP108" s="511"/>
      <c r="IQ108" s="511"/>
      <c r="IR108" s="511"/>
      <c r="IS108" s="511"/>
      <c r="IT108" s="511"/>
      <c r="IU108" s="511"/>
      <c r="IV108" s="511"/>
      <c r="IW108" s="511"/>
      <c r="IX108" s="511"/>
      <c r="IY108" s="511"/>
      <c r="IZ108" s="511"/>
      <c r="JA108" s="511"/>
      <c r="JB108" s="511"/>
      <c r="JC108" s="511"/>
      <c r="JD108" s="511"/>
      <c r="JE108" s="511"/>
      <c r="JF108" s="511"/>
      <c r="JG108" s="511"/>
      <c r="JH108" s="511"/>
      <c r="JI108" s="511"/>
      <c r="JJ108" s="511"/>
      <c r="JK108" s="511"/>
      <c r="JL108" s="511"/>
      <c r="JM108" s="511"/>
      <c r="JN108" s="511"/>
      <c r="JO108" s="511"/>
      <c r="JP108" s="511"/>
      <c r="JQ108" s="511"/>
      <c r="JR108" s="511"/>
      <c r="JS108" s="511"/>
      <c r="JT108" s="511"/>
      <c r="JU108" s="511"/>
      <c r="JV108" s="511"/>
      <c r="JW108" s="511"/>
      <c r="JX108" s="511"/>
      <c r="JY108" s="511"/>
      <c r="JZ108" s="511"/>
      <c r="KA108" s="511"/>
      <c r="KB108" s="511"/>
      <c r="KC108" s="511"/>
      <c r="KD108" s="511"/>
      <c r="KE108" s="511"/>
      <c r="KF108" s="511"/>
      <c r="KG108" s="511"/>
      <c r="KH108" s="511"/>
      <c r="KI108" s="511"/>
      <c r="KJ108" s="511"/>
      <c r="KK108" s="511"/>
      <c r="KL108" s="511"/>
      <c r="KM108" s="511"/>
      <c r="KN108" s="511"/>
      <c r="KO108" s="511"/>
      <c r="KP108" s="511"/>
      <c r="KQ108" s="511"/>
      <c r="KR108" s="511"/>
      <c r="KS108" s="511"/>
      <c r="KT108" s="511"/>
      <c r="KU108" s="511"/>
      <c r="KV108" s="511"/>
      <c r="KW108" s="511"/>
      <c r="KX108" s="511"/>
      <c r="KY108" s="511"/>
      <c r="KZ108" s="511"/>
      <c r="LA108" s="511"/>
      <c r="LB108" s="511"/>
      <c r="LC108" s="511"/>
      <c r="LD108" s="511"/>
      <c r="LE108" s="511"/>
      <c r="LF108" s="511"/>
      <c r="LG108" s="511"/>
      <c r="LH108" s="511"/>
      <c r="LI108" s="511"/>
      <c r="LJ108" s="511"/>
      <c r="LK108" s="511"/>
      <c r="LL108" s="511"/>
      <c r="LM108" s="511"/>
      <c r="LN108" s="511"/>
      <c r="LO108" s="511"/>
      <c r="LP108" s="511"/>
      <c r="LQ108" s="511"/>
      <c r="LR108" s="511"/>
      <c r="LS108" s="511"/>
      <c r="LT108" s="511"/>
      <c r="LU108" s="511"/>
      <c r="LV108" s="511"/>
      <c r="LW108" s="511"/>
      <c r="LX108" s="511"/>
      <c r="LY108" s="511"/>
      <c r="LZ108" s="511"/>
      <c r="MA108" s="511"/>
      <c r="MB108" s="511"/>
      <c r="MC108" s="511"/>
      <c r="MD108" s="511"/>
      <c r="ME108" s="511"/>
      <c r="MF108" s="511"/>
      <c r="MG108" s="511"/>
      <c r="MH108" s="511"/>
      <c r="MI108" s="511"/>
      <c r="MJ108" s="511"/>
      <c r="MK108" s="511"/>
      <c r="ML108" s="511"/>
      <c r="MM108" s="511"/>
      <c r="MN108" s="511"/>
      <c r="MO108" s="511"/>
      <c r="MP108" s="511"/>
      <c r="MQ108" s="511"/>
      <c r="MR108" s="511"/>
      <c r="MS108" s="511"/>
      <c r="MT108" s="511"/>
      <c r="MU108" s="511"/>
      <c r="MV108" s="511"/>
      <c r="MW108" s="511"/>
      <c r="MX108" s="511"/>
      <c r="MY108" s="511"/>
      <c r="MZ108" s="511"/>
      <c r="NA108" s="511"/>
      <c r="NB108" s="511"/>
      <c r="NC108" s="511"/>
      <c r="ND108" s="511"/>
      <c r="NE108" s="511"/>
      <c r="NF108" s="511"/>
      <c r="NG108" s="511"/>
      <c r="NH108" s="511"/>
      <c r="NI108" s="511"/>
      <c r="NJ108" s="511"/>
      <c r="NK108" s="511"/>
      <c r="NL108" s="511"/>
      <c r="NM108" s="511"/>
      <c r="NN108" s="511"/>
      <c r="NO108" s="511"/>
      <c r="NP108" s="511"/>
      <c r="NQ108" s="511"/>
      <c r="NR108" s="511"/>
      <c r="NS108" s="511"/>
      <c r="NT108" s="511"/>
      <c r="NU108" s="511"/>
      <c r="NV108" s="511"/>
      <c r="NW108" s="511"/>
      <c r="NX108" s="511"/>
      <c r="NY108" s="511"/>
      <c r="NZ108" s="511"/>
      <c r="OA108" s="511"/>
      <c r="OB108" s="511"/>
      <c r="OC108" s="511"/>
      <c r="OD108" s="511"/>
      <c r="OE108" s="511"/>
      <c r="OF108" s="511"/>
      <c r="OG108" s="511"/>
      <c r="OH108" s="511"/>
      <c r="OI108" s="511"/>
      <c r="OJ108" s="511"/>
      <c r="OK108" s="511"/>
      <c r="OL108" s="511"/>
      <c r="OM108" s="511"/>
      <c r="ON108" s="511"/>
      <c r="OO108" s="511"/>
      <c r="OP108" s="511"/>
      <c r="OQ108" s="511"/>
      <c r="OR108" s="511"/>
      <c r="OS108" s="511"/>
      <c r="OT108" s="511"/>
      <c r="OU108" s="511"/>
      <c r="OV108" s="511"/>
      <c r="OW108" s="511"/>
      <c r="OX108" s="511"/>
      <c r="OY108" s="511"/>
      <c r="OZ108" s="511"/>
      <c r="PA108" s="511"/>
      <c r="PB108" s="511"/>
      <c r="PC108" s="511"/>
      <c r="PD108" s="511"/>
      <c r="PE108" s="511"/>
      <c r="PF108" s="511"/>
      <c r="PG108" s="511"/>
      <c r="PH108" s="511"/>
      <c r="PI108" s="511"/>
      <c r="PJ108" s="511"/>
      <c r="PK108" s="511"/>
      <c r="PL108" s="511"/>
      <c r="PM108" s="511"/>
      <c r="PN108" s="511"/>
      <c r="PO108" s="511"/>
      <c r="PP108" s="511"/>
      <c r="PQ108" s="511"/>
      <c r="PR108" s="511"/>
      <c r="PS108" s="511"/>
      <c r="PT108" s="511"/>
      <c r="PU108" s="511"/>
      <c r="PV108" s="511"/>
      <c r="PW108" s="511"/>
      <c r="PX108" s="511"/>
      <c r="PY108" s="511"/>
      <c r="PZ108" s="511"/>
      <c r="QA108" s="511"/>
      <c r="QB108" s="511"/>
      <c r="QC108" s="511"/>
      <c r="QD108" s="511"/>
      <c r="QE108" s="511"/>
      <c r="QF108" s="511"/>
      <c r="QG108" s="511"/>
      <c r="QH108" s="511"/>
      <c r="QI108" s="511"/>
      <c r="QJ108" s="511"/>
      <c r="QK108" s="511"/>
      <c r="QL108" s="511"/>
      <c r="QM108" s="511"/>
      <c r="QN108" s="511"/>
      <c r="QO108" s="511"/>
      <c r="QP108" s="511"/>
      <c r="QQ108" s="511"/>
      <c r="QR108" s="511"/>
      <c r="QS108" s="511"/>
      <c r="QT108" s="511"/>
      <c r="QU108" s="511"/>
      <c r="QV108" s="511"/>
      <c r="QW108" s="511"/>
      <c r="QX108" s="511"/>
      <c r="QY108" s="511"/>
      <c r="QZ108" s="511"/>
      <c r="RA108" s="511"/>
      <c r="RB108" s="511"/>
      <c r="RC108" s="511"/>
      <c r="RD108" s="511"/>
      <c r="RE108" s="511"/>
      <c r="RF108" s="511"/>
      <c r="RG108" s="511"/>
      <c r="RH108" s="511"/>
      <c r="RI108" s="511"/>
      <c r="RJ108" s="511"/>
      <c r="RK108" s="511"/>
      <c r="RL108" s="511"/>
      <c r="RM108" s="511"/>
      <c r="RN108" s="511"/>
      <c r="RO108" s="511"/>
      <c r="RP108" s="511"/>
      <c r="RQ108" s="511"/>
      <c r="RR108" s="511"/>
      <c r="RS108" s="511"/>
      <c r="RT108" s="511"/>
      <c r="RU108" s="511"/>
      <c r="RV108" s="511"/>
      <c r="RW108" s="511"/>
      <c r="RX108" s="511"/>
      <c r="RY108" s="511"/>
      <c r="RZ108" s="511"/>
      <c r="SA108" s="511"/>
      <c r="SB108" s="511"/>
      <c r="SC108" s="511"/>
      <c r="SD108" s="511"/>
      <c r="SE108" s="511"/>
      <c r="SF108" s="511"/>
      <c r="SG108" s="511"/>
      <c r="SH108" s="511"/>
      <c r="SI108" s="511"/>
      <c r="SJ108" s="511"/>
      <c r="SK108" s="511"/>
      <c r="SL108" s="511"/>
      <c r="SM108" s="511"/>
      <c r="SN108" s="511"/>
      <c r="SO108" s="511"/>
      <c r="SP108" s="511"/>
      <c r="SQ108" s="511"/>
      <c r="SR108" s="511"/>
      <c r="SS108" s="511"/>
      <c r="ST108" s="511"/>
      <c r="SU108" s="511"/>
      <c r="SV108" s="511"/>
      <c r="SW108" s="511"/>
      <c r="SX108" s="511"/>
      <c r="SY108" s="511"/>
      <c r="SZ108" s="511"/>
      <c r="TA108" s="511"/>
      <c r="TB108" s="511"/>
      <c r="TC108" s="511"/>
      <c r="TD108" s="511"/>
      <c r="TE108" s="511"/>
      <c r="TF108" s="511"/>
      <c r="TG108" s="511"/>
      <c r="TH108" s="511"/>
      <c r="TI108" s="511"/>
      <c r="TJ108" s="511"/>
      <c r="TK108" s="511"/>
      <c r="TL108" s="511"/>
      <c r="TM108" s="511"/>
      <c r="TN108" s="511"/>
      <c r="TO108" s="511"/>
      <c r="TP108" s="511"/>
      <c r="TQ108" s="511"/>
      <c r="TR108" s="511"/>
      <c r="TS108" s="511"/>
      <c r="TT108" s="511"/>
      <c r="TU108" s="511"/>
      <c r="TV108" s="511"/>
      <c r="TW108" s="511"/>
      <c r="TX108" s="511"/>
      <c r="TY108" s="511"/>
      <c r="TZ108" s="511"/>
      <c r="UA108" s="511"/>
      <c r="UB108" s="511"/>
      <c r="UC108" s="511"/>
      <c r="UD108" s="511"/>
      <c r="UE108" s="511"/>
      <c r="UF108" s="511"/>
      <c r="UG108" s="511"/>
      <c r="UH108" s="511"/>
      <c r="UI108" s="511"/>
      <c r="UJ108" s="511"/>
      <c r="UK108" s="511"/>
      <c r="UL108" s="511"/>
      <c r="UM108" s="511"/>
      <c r="UN108" s="511"/>
      <c r="UO108" s="511"/>
      <c r="UP108" s="511"/>
      <c r="UQ108" s="511"/>
      <c r="UR108" s="511"/>
      <c r="US108" s="511"/>
      <c r="UT108" s="511"/>
      <c r="UU108" s="511"/>
      <c r="UV108" s="511"/>
      <c r="UW108" s="511"/>
      <c r="UX108" s="511"/>
      <c r="UY108" s="511"/>
      <c r="UZ108" s="511"/>
      <c r="VA108" s="511"/>
      <c r="VB108" s="511"/>
      <c r="VC108" s="511"/>
      <c r="VD108" s="511"/>
      <c r="VE108" s="511"/>
      <c r="VF108" s="511"/>
      <c r="VG108" s="511"/>
      <c r="VH108" s="511"/>
      <c r="VI108" s="511"/>
      <c r="VJ108" s="511"/>
      <c r="VK108" s="511"/>
      <c r="VL108" s="511"/>
      <c r="VM108" s="511"/>
      <c r="VN108" s="511"/>
      <c r="VO108" s="511"/>
      <c r="VP108" s="511"/>
      <c r="VQ108" s="511"/>
      <c r="VR108" s="511"/>
      <c r="VS108" s="511"/>
      <c r="VT108" s="511"/>
      <c r="VU108" s="511"/>
      <c r="VV108" s="511"/>
      <c r="VW108" s="511"/>
      <c r="VX108" s="511"/>
      <c r="VY108" s="511"/>
      <c r="VZ108" s="511"/>
      <c r="WA108" s="511"/>
      <c r="WB108" s="511"/>
      <c r="WC108" s="511"/>
      <c r="WD108" s="511"/>
      <c r="WE108" s="511"/>
      <c r="WF108" s="511"/>
      <c r="WG108" s="511"/>
      <c r="WH108" s="511"/>
      <c r="WI108" s="511"/>
      <c r="WJ108" s="511"/>
      <c r="WK108" s="511"/>
      <c r="WL108" s="511"/>
      <c r="WM108" s="511"/>
      <c r="WN108" s="511"/>
      <c r="WO108" s="511"/>
      <c r="WP108" s="511"/>
      <c r="WQ108" s="511"/>
      <c r="WR108" s="511"/>
      <c r="WS108" s="511"/>
      <c r="WT108" s="511"/>
      <c r="WU108" s="511"/>
      <c r="WV108" s="511"/>
      <c r="WW108" s="511"/>
      <c r="WX108" s="511"/>
      <c r="WY108" s="511"/>
      <c r="WZ108" s="511"/>
      <c r="XA108" s="511"/>
      <c r="XB108" s="511"/>
      <c r="XC108" s="511"/>
      <c r="XD108" s="511"/>
      <c r="XE108" s="511"/>
      <c r="XF108" s="511"/>
      <c r="XG108" s="511"/>
      <c r="XH108" s="511"/>
      <c r="XI108" s="511"/>
      <c r="XJ108" s="511"/>
      <c r="XK108" s="511"/>
      <c r="XL108" s="511"/>
      <c r="XM108" s="511"/>
      <c r="XN108" s="511"/>
      <c r="XO108" s="511"/>
      <c r="XP108" s="511"/>
      <c r="XQ108" s="511"/>
      <c r="XR108" s="511"/>
      <c r="XS108" s="511"/>
      <c r="XT108" s="511"/>
      <c r="XU108" s="511"/>
      <c r="XV108" s="511"/>
      <c r="XW108" s="511"/>
      <c r="XX108" s="511"/>
      <c r="XY108" s="511"/>
      <c r="XZ108" s="511"/>
      <c r="YA108" s="511"/>
      <c r="YB108" s="511"/>
      <c r="YC108" s="511"/>
      <c r="YD108" s="511"/>
      <c r="YE108" s="511"/>
      <c r="YF108" s="511"/>
      <c r="YG108" s="511"/>
      <c r="YH108" s="511"/>
      <c r="YI108" s="511"/>
      <c r="YJ108" s="511"/>
      <c r="YK108" s="511"/>
      <c r="YL108" s="511"/>
      <c r="YM108" s="511"/>
      <c r="YN108" s="511"/>
      <c r="YO108" s="511"/>
      <c r="YP108" s="511"/>
      <c r="YQ108" s="511"/>
      <c r="YR108" s="511"/>
      <c r="YS108" s="511"/>
      <c r="YT108" s="511"/>
      <c r="YU108" s="511"/>
      <c r="YV108" s="511"/>
      <c r="YW108" s="511"/>
      <c r="YX108" s="511"/>
      <c r="YY108" s="511"/>
      <c r="YZ108" s="511"/>
      <c r="ZA108" s="511"/>
      <c r="ZB108" s="511"/>
      <c r="ZC108" s="511"/>
      <c r="ZD108" s="511"/>
      <c r="ZE108" s="511"/>
      <c r="ZF108" s="511"/>
      <c r="ZG108" s="511"/>
      <c r="ZH108" s="511"/>
      <c r="ZI108" s="511"/>
      <c r="ZJ108" s="511"/>
      <c r="ZK108" s="511"/>
      <c r="ZL108" s="511"/>
      <c r="ZM108" s="511"/>
      <c r="ZN108" s="511"/>
      <c r="ZO108" s="511"/>
      <c r="ZP108" s="511"/>
      <c r="ZQ108" s="511"/>
      <c r="ZR108" s="511"/>
      <c r="ZS108" s="511"/>
      <c r="ZT108" s="511"/>
      <c r="ZU108" s="511"/>
      <c r="ZV108" s="511"/>
      <c r="ZW108" s="511"/>
      <c r="ZX108" s="511"/>
      <c r="ZY108" s="511"/>
      <c r="ZZ108" s="511"/>
      <c r="AAA108" s="511"/>
      <c r="AAB108" s="511"/>
      <c r="AAC108" s="511"/>
      <c r="AAD108" s="511"/>
      <c r="AAE108" s="511"/>
      <c r="AAF108" s="511"/>
      <c r="AAG108" s="511"/>
      <c r="AAH108" s="511"/>
      <c r="AAI108" s="511"/>
      <c r="AAJ108" s="511"/>
      <c r="AAK108" s="511"/>
      <c r="AAL108" s="511"/>
      <c r="AAM108" s="511"/>
      <c r="AAN108" s="511"/>
      <c r="AAO108" s="511"/>
      <c r="AAP108" s="511"/>
      <c r="AAQ108" s="511"/>
      <c r="AAR108" s="511"/>
      <c r="AAS108" s="511"/>
      <c r="AAT108" s="511"/>
      <c r="AAU108" s="511"/>
      <c r="AAV108" s="511"/>
      <c r="AAW108" s="511"/>
      <c r="AAX108" s="511"/>
      <c r="AAY108" s="511"/>
      <c r="AAZ108" s="511"/>
      <c r="ABA108" s="511"/>
      <c r="ABB108" s="511"/>
      <c r="ABC108" s="511"/>
      <c r="ABD108" s="511"/>
      <c r="ABE108" s="511"/>
      <c r="ABF108" s="511"/>
      <c r="ABG108" s="511"/>
      <c r="ABH108" s="511"/>
      <c r="ABI108" s="511"/>
      <c r="ABJ108" s="511"/>
      <c r="ABK108" s="511"/>
      <c r="ABL108" s="511"/>
      <c r="ABM108" s="511"/>
      <c r="ABN108" s="511"/>
      <c r="ABO108" s="511"/>
      <c r="ABP108" s="511"/>
      <c r="ABQ108" s="511"/>
      <c r="ABR108" s="511"/>
      <c r="ABS108" s="511"/>
      <c r="ABT108" s="511"/>
      <c r="ABU108" s="511"/>
      <c r="ABV108" s="511"/>
      <c r="ABW108" s="511"/>
      <c r="ABX108" s="511"/>
      <c r="ABY108" s="511"/>
      <c r="ABZ108" s="511"/>
      <c r="ACA108" s="511"/>
      <c r="ACB108" s="511"/>
      <c r="ACC108" s="511"/>
      <c r="ACD108" s="511"/>
      <c r="ACE108" s="511"/>
      <c r="ACF108" s="511"/>
      <c r="ACG108" s="511"/>
      <c r="ACH108" s="511"/>
      <c r="ACI108" s="511"/>
      <c r="ACJ108" s="511"/>
      <c r="ACK108" s="511"/>
      <c r="ACL108" s="511"/>
      <c r="ACM108" s="511"/>
      <c r="ACN108" s="511"/>
      <c r="ACO108" s="511"/>
      <c r="ACP108" s="511"/>
      <c r="ACQ108" s="511"/>
      <c r="ACR108" s="511"/>
      <c r="ACS108" s="511"/>
      <c r="ACT108" s="511"/>
      <c r="ACU108" s="511"/>
      <c r="ACV108" s="511"/>
      <c r="ACW108" s="511"/>
      <c r="ACX108" s="511"/>
      <c r="ACY108" s="511"/>
      <c r="ACZ108" s="511"/>
      <c r="ADA108" s="511"/>
      <c r="ADB108" s="511"/>
      <c r="ADC108" s="511"/>
      <c r="ADD108" s="511"/>
      <c r="ADE108" s="511"/>
      <c r="ADF108" s="511"/>
      <c r="ADG108" s="511"/>
      <c r="ADH108" s="511"/>
      <c r="ADI108" s="511"/>
      <c r="ADJ108" s="511"/>
      <c r="ADK108" s="511"/>
      <c r="ADL108" s="511"/>
      <c r="ADM108" s="511"/>
      <c r="ADN108" s="511"/>
      <c r="ADO108" s="511"/>
      <c r="ADP108" s="511"/>
      <c r="ADQ108" s="511"/>
      <c r="ADR108" s="511"/>
      <c r="ADS108" s="511"/>
      <c r="ADT108" s="511"/>
      <c r="ADU108" s="511"/>
      <c r="ADV108" s="511"/>
      <c r="ADW108" s="511"/>
      <c r="ADX108" s="511"/>
      <c r="ADY108" s="511"/>
      <c r="ADZ108" s="511"/>
      <c r="AEA108" s="511"/>
      <c r="AEB108" s="511"/>
      <c r="AEC108" s="511"/>
      <c r="AED108" s="511"/>
      <c r="AEE108" s="511"/>
      <c r="AEF108" s="511"/>
      <c r="AEG108" s="511"/>
      <c r="AEH108" s="511"/>
      <c r="AEI108" s="511"/>
      <c r="AEJ108" s="511"/>
      <c r="AEK108" s="511"/>
      <c r="AEL108" s="511"/>
      <c r="AEM108" s="511"/>
      <c r="AEN108" s="511"/>
      <c r="AEO108" s="511"/>
      <c r="AEP108" s="511"/>
      <c r="AEQ108" s="511"/>
      <c r="AER108" s="511"/>
      <c r="AES108" s="511"/>
      <c r="AET108" s="511"/>
      <c r="AEU108" s="511"/>
      <c r="AEV108" s="511"/>
      <c r="AEW108" s="511"/>
      <c r="AEX108" s="511"/>
      <c r="AEY108" s="511"/>
      <c r="AEZ108" s="511"/>
      <c r="AFA108" s="511"/>
      <c r="AFB108" s="511"/>
      <c r="AFC108" s="511"/>
      <c r="AFD108" s="511"/>
      <c r="AFE108" s="511"/>
      <c r="AFF108" s="511"/>
      <c r="AFG108" s="511"/>
      <c r="AFH108" s="511"/>
      <c r="AFI108" s="511"/>
      <c r="AFJ108" s="511"/>
      <c r="AFK108" s="511"/>
      <c r="AFL108" s="511"/>
      <c r="AFM108" s="511"/>
      <c r="AFN108" s="511"/>
      <c r="AFO108" s="511"/>
      <c r="AFP108" s="511"/>
      <c r="AFQ108" s="511"/>
      <c r="AFR108" s="511"/>
      <c r="AFS108" s="511"/>
      <c r="AFT108" s="511"/>
      <c r="AFU108" s="511"/>
      <c r="AFV108" s="511"/>
      <c r="AFW108" s="511"/>
      <c r="AFX108" s="511"/>
      <c r="AFY108" s="511"/>
      <c r="AFZ108" s="511"/>
      <c r="AGA108" s="511"/>
      <c r="AGB108" s="511"/>
      <c r="AGC108" s="511"/>
      <c r="AGD108" s="511"/>
      <c r="AGE108" s="511"/>
      <c r="AGF108" s="511"/>
      <c r="AGG108" s="511"/>
      <c r="AGH108" s="511"/>
      <c r="AGI108" s="511"/>
      <c r="AGJ108" s="511"/>
      <c r="AGK108" s="511"/>
      <c r="AGL108" s="511"/>
      <c r="AGM108" s="511"/>
      <c r="AGN108" s="511"/>
      <c r="AGO108" s="511"/>
      <c r="AGP108" s="511"/>
      <c r="AGQ108" s="511"/>
      <c r="AGR108" s="511"/>
      <c r="AGS108" s="511"/>
      <c r="AGT108" s="511"/>
      <c r="AGU108" s="511"/>
      <c r="AGV108" s="511"/>
      <c r="AGW108" s="511"/>
      <c r="AGX108" s="511"/>
      <c r="AGY108" s="511"/>
      <c r="AGZ108" s="511"/>
      <c r="AHA108" s="511"/>
      <c r="AHB108" s="511"/>
      <c r="AHC108" s="511"/>
      <c r="AHD108" s="511"/>
      <c r="AHE108" s="511"/>
      <c r="AHF108" s="511"/>
      <c r="AHG108" s="511"/>
      <c r="AHH108" s="511"/>
      <c r="AHI108" s="511"/>
      <c r="AHJ108" s="511"/>
      <c r="AHK108" s="511"/>
      <c r="AHL108" s="511"/>
      <c r="AHM108" s="511"/>
      <c r="AHN108" s="511"/>
      <c r="AHO108" s="511"/>
      <c r="AHP108" s="511"/>
      <c r="AHQ108" s="511"/>
      <c r="AHR108" s="511"/>
      <c r="AHS108" s="511"/>
      <c r="AHT108" s="511"/>
      <c r="AHU108" s="511"/>
      <c r="AHV108" s="511"/>
      <c r="AHW108" s="511"/>
      <c r="AHX108" s="511"/>
      <c r="AHY108" s="511"/>
      <c r="AHZ108" s="511"/>
      <c r="AIA108" s="511"/>
      <c r="AIB108" s="511"/>
      <c r="AIC108" s="511"/>
      <c r="AID108" s="511"/>
      <c r="AIE108" s="511"/>
      <c r="AIF108" s="511"/>
      <c r="AIG108" s="511"/>
      <c r="AIH108" s="511"/>
      <c r="AII108" s="511"/>
      <c r="AIJ108" s="511"/>
      <c r="AIK108" s="511"/>
      <c r="AIL108" s="511"/>
      <c r="AIM108" s="511"/>
      <c r="AIN108" s="511"/>
      <c r="AIO108" s="511"/>
      <c r="AIP108" s="511"/>
      <c r="AIQ108" s="511"/>
      <c r="AIR108" s="511"/>
      <c r="AIS108" s="511"/>
      <c r="AIT108" s="511"/>
      <c r="AIU108" s="511"/>
      <c r="AIV108" s="511"/>
      <c r="AIW108" s="511"/>
      <c r="AIX108" s="511"/>
      <c r="AIY108" s="511"/>
      <c r="AIZ108" s="511"/>
      <c r="AJA108" s="511"/>
      <c r="AJB108" s="511"/>
      <c r="AJC108" s="511"/>
      <c r="AJD108" s="511"/>
      <c r="AJE108" s="511"/>
      <c r="AJF108" s="511"/>
      <c r="AJG108" s="511"/>
      <c r="AJH108" s="511"/>
      <c r="AJI108" s="511"/>
      <c r="AJJ108" s="511"/>
      <c r="AJK108" s="511"/>
      <c r="AJL108" s="511"/>
      <c r="AJM108" s="511"/>
      <c r="AJN108" s="511"/>
      <c r="AJO108" s="511"/>
      <c r="AJP108" s="511"/>
      <c r="AJQ108" s="511"/>
      <c r="AJR108" s="511"/>
      <c r="AJS108" s="511"/>
      <c r="AJT108" s="511"/>
      <c r="AJU108" s="511"/>
      <c r="AJV108" s="511"/>
      <c r="AJW108" s="511"/>
      <c r="AJX108" s="511"/>
      <c r="AJY108" s="511"/>
      <c r="AJZ108" s="511"/>
      <c r="AKA108" s="511"/>
      <c r="AKB108" s="511"/>
      <c r="AKC108" s="511"/>
      <c r="AKD108" s="511"/>
      <c r="AKE108" s="511"/>
      <c r="AKF108" s="511"/>
      <c r="AKG108" s="511"/>
      <c r="AKH108" s="511"/>
      <c r="AKI108" s="511"/>
      <c r="AKJ108" s="511"/>
      <c r="AKK108" s="511"/>
      <c r="AKL108" s="511"/>
      <c r="AKM108" s="511"/>
      <c r="AKN108" s="511"/>
      <c r="AKO108" s="511"/>
      <c r="AKP108" s="511"/>
      <c r="AKQ108" s="511"/>
      <c r="AKR108" s="511"/>
      <c r="AKS108" s="511"/>
      <c r="AKT108" s="511"/>
      <c r="AKU108" s="511"/>
      <c r="AKV108" s="511"/>
      <c r="AKW108" s="511"/>
      <c r="AKX108" s="511"/>
      <c r="AKY108" s="511"/>
      <c r="AKZ108" s="511"/>
      <c r="ALA108" s="511"/>
      <c r="ALB108" s="511"/>
      <c r="ALC108" s="511"/>
      <c r="ALD108" s="511"/>
      <c r="ALE108" s="511"/>
      <c r="ALF108" s="511"/>
      <c r="ALG108" s="511"/>
      <c r="ALH108" s="511"/>
      <c r="ALI108" s="511"/>
      <c r="ALJ108" s="511"/>
      <c r="ALK108" s="511"/>
      <c r="ALL108" s="511"/>
      <c r="ALM108" s="511"/>
      <c r="ALN108" s="511"/>
      <c r="ALO108" s="511"/>
      <c r="ALP108" s="511"/>
      <c r="ALQ108" s="511"/>
      <c r="ALR108" s="511"/>
      <c r="ALS108" s="511"/>
      <c r="ALT108" s="511"/>
      <c r="ALU108" s="511"/>
      <c r="ALV108" s="511"/>
      <c r="ALW108" s="511"/>
      <c r="ALX108" s="511"/>
      <c r="ALY108" s="511"/>
      <c r="ALZ108" s="511"/>
      <c r="AMA108" s="511"/>
      <c r="AMB108" s="511"/>
      <c r="AMC108" s="511"/>
      <c r="AMD108" s="511"/>
      <c r="AME108" s="511"/>
      <c r="AMF108" s="511"/>
      <c r="AMG108" s="511"/>
      <c r="AMH108" s="511"/>
      <c r="AMI108" s="511"/>
      <c r="AMJ108" s="511"/>
      <c r="AMK108" s="511"/>
      <c r="AML108" s="511"/>
      <c r="AMM108" s="511"/>
      <c r="AMN108" s="511"/>
      <c r="AMO108" s="511"/>
      <c r="AMP108" s="511"/>
      <c r="AMQ108" s="511"/>
      <c r="AMR108" s="511"/>
      <c r="AMS108" s="511"/>
      <c r="AMT108" s="511"/>
      <c r="AMU108" s="511"/>
      <c r="AMV108" s="511"/>
      <c r="AMW108" s="511"/>
      <c r="AMX108" s="511"/>
      <c r="AMY108" s="511"/>
      <c r="AMZ108" s="511"/>
      <c r="ANA108" s="511"/>
      <c r="ANB108" s="511"/>
      <c r="ANC108" s="511"/>
      <c r="AND108" s="511"/>
      <c r="ANE108" s="511"/>
      <c r="ANF108" s="511"/>
      <c r="ANG108" s="511"/>
      <c r="ANH108" s="511"/>
      <c r="ANI108" s="511"/>
      <c r="ANJ108" s="511"/>
      <c r="ANK108" s="511"/>
      <c r="ANL108" s="511"/>
      <c r="ANM108" s="511"/>
      <c r="ANN108" s="511"/>
      <c r="ANO108" s="511"/>
      <c r="ANP108" s="511"/>
      <c r="ANQ108" s="511"/>
      <c r="ANR108" s="511"/>
      <c r="ANS108" s="511"/>
      <c r="ANT108" s="511"/>
      <c r="ANU108" s="511"/>
      <c r="ANV108" s="511"/>
      <c r="ANW108" s="511"/>
      <c r="ANX108" s="511"/>
      <c r="ANY108" s="511"/>
      <c r="ANZ108" s="511"/>
      <c r="AOA108" s="511"/>
      <c r="AOB108" s="511"/>
      <c r="AOC108" s="511"/>
      <c r="AOD108" s="511"/>
      <c r="AOE108" s="511"/>
      <c r="AOF108" s="511"/>
      <c r="AOG108" s="511"/>
      <c r="AOH108" s="511"/>
      <c r="AOI108" s="511"/>
      <c r="AOJ108" s="511"/>
      <c r="AOK108" s="511"/>
      <c r="AOL108" s="511"/>
      <c r="AOM108" s="511"/>
      <c r="AON108" s="511"/>
      <c r="AOO108" s="511"/>
      <c r="AOP108" s="511"/>
      <c r="AOQ108" s="511"/>
      <c r="AOR108" s="511"/>
      <c r="AOS108" s="511"/>
      <c r="AOT108" s="511"/>
      <c r="AOU108" s="511"/>
      <c r="AOV108" s="511"/>
      <c r="AOW108" s="511"/>
      <c r="AOX108" s="511"/>
      <c r="AOY108" s="511"/>
      <c r="AOZ108" s="511"/>
      <c r="APA108" s="511"/>
      <c r="APB108" s="511"/>
      <c r="APC108" s="511"/>
      <c r="APD108" s="511"/>
      <c r="APE108" s="511"/>
      <c r="APF108" s="511"/>
      <c r="APG108" s="511"/>
      <c r="APH108" s="511"/>
      <c r="API108" s="511"/>
      <c r="APJ108" s="511"/>
      <c r="APK108" s="511"/>
      <c r="APL108" s="511"/>
      <c r="APM108" s="511"/>
      <c r="APN108" s="511"/>
      <c r="APO108" s="511"/>
      <c r="APP108" s="511"/>
      <c r="APQ108" s="511"/>
      <c r="APR108" s="511"/>
      <c r="APS108" s="511"/>
      <c r="APT108" s="511"/>
      <c r="APU108" s="511"/>
      <c r="APV108" s="511"/>
      <c r="APW108" s="511"/>
      <c r="APX108" s="511"/>
      <c r="APY108" s="511"/>
      <c r="APZ108" s="511"/>
      <c r="AQA108" s="511"/>
      <c r="AQB108" s="511"/>
      <c r="AQC108" s="511"/>
      <c r="AQD108" s="511"/>
      <c r="AQE108" s="511"/>
      <c r="AQF108" s="511"/>
      <c r="AQG108" s="511"/>
      <c r="AQH108" s="511"/>
      <c r="AQI108" s="511"/>
      <c r="AQJ108" s="511"/>
      <c r="AQK108" s="511"/>
      <c r="AQL108" s="511"/>
      <c r="AQM108" s="511"/>
      <c r="AQN108" s="511"/>
      <c r="AQO108" s="511"/>
      <c r="AQP108" s="511"/>
      <c r="AQQ108" s="511"/>
      <c r="AQR108" s="511"/>
      <c r="AQS108" s="511"/>
      <c r="AQT108" s="511"/>
      <c r="AQU108" s="511"/>
      <c r="AQV108" s="511"/>
      <c r="AQW108" s="511"/>
      <c r="AQX108" s="511"/>
      <c r="AQY108" s="511"/>
      <c r="AQZ108" s="511"/>
      <c r="ARA108" s="511"/>
      <c r="ARB108" s="511"/>
      <c r="ARC108" s="511"/>
      <c r="ARD108" s="511"/>
      <c r="ARE108" s="511"/>
      <c r="ARF108" s="511"/>
      <c r="ARG108" s="511"/>
      <c r="ARH108" s="511"/>
      <c r="ARI108" s="511"/>
      <c r="ARJ108" s="511"/>
      <c r="ARK108" s="511"/>
      <c r="ARL108" s="511"/>
      <c r="ARM108" s="511"/>
      <c r="ARN108" s="511"/>
      <c r="ARO108" s="511"/>
      <c r="ARP108" s="511"/>
      <c r="ARQ108" s="511"/>
      <c r="ARR108" s="511"/>
      <c r="ARS108" s="511"/>
      <c r="ART108" s="511"/>
      <c r="ARU108" s="511"/>
      <c r="ARV108" s="511"/>
      <c r="ARW108" s="511"/>
      <c r="ARX108" s="511"/>
      <c r="ARY108" s="511"/>
      <c r="ARZ108" s="511"/>
      <c r="ASA108" s="511"/>
      <c r="ASB108" s="511"/>
      <c r="ASC108" s="511"/>
      <c r="ASD108" s="511"/>
      <c r="ASE108" s="511"/>
      <c r="ASF108" s="511"/>
      <c r="ASG108" s="511"/>
      <c r="ASH108" s="511"/>
      <c r="ASI108" s="511"/>
      <c r="ASJ108" s="511"/>
      <c r="ASK108" s="511"/>
      <c r="ASL108" s="511"/>
      <c r="ASM108" s="511"/>
      <c r="ASN108" s="511"/>
      <c r="ASO108" s="511"/>
      <c r="ASP108" s="511"/>
      <c r="ASQ108" s="511"/>
      <c r="ASR108" s="511"/>
      <c r="ASS108" s="511"/>
      <c r="AST108" s="511"/>
      <c r="ASU108" s="511"/>
      <c r="ASV108" s="511"/>
      <c r="ASW108" s="511"/>
      <c r="ASX108" s="511"/>
      <c r="ASY108" s="511"/>
      <c r="ASZ108" s="511"/>
      <c r="ATA108" s="511"/>
      <c r="ATB108" s="511"/>
      <c r="ATC108" s="511"/>
      <c r="ATD108" s="511"/>
      <c r="ATE108" s="511"/>
      <c r="ATF108" s="511"/>
      <c r="ATG108" s="511"/>
      <c r="ATH108" s="511"/>
      <c r="ATI108" s="511"/>
      <c r="ATJ108" s="511"/>
      <c r="ATK108" s="511"/>
      <c r="ATL108" s="511"/>
      <c r="ATM108" s="511"/>
      <c r="ATN108" s="511"/>
      <c r="ATO108" s="511"/>
      <c r="ATP108" s="511"/>
      <c r="ATQ108" s="511"/>
      <c r="ATR108" s="511"/>
      <c r="ATS108" s="511"/>
      <c r="ATT108" s="511"/>
      <c r="ATU108" s="511"/>
      <c r="ATV108" s="511"/>
      <c r="ATW108" s="511"/>
      <c r="ATX108" s="511"/>
      <c r="ATY108" s="511"/>
      <c r="ATZ108" s="511"/>
      <c r="AUA108" s="511"/>
      <c r="AUB108" s="511"/>
      <c r="AUC108" s="511"/>
      <c r="AUD108" s="511"/>
      <c r="AUE108" s="511"/>
      <c r="AUF108" s="511"/>
      <c r="AUG108" s="511"/>
      <c r="AUH108" s="511"/>
      <c r="AUI108" s="511"/>
      <c r="AUJ108" s="511"/>
      <c r="AUK108" s="511"/>
      <c r="AUL108" s="511"/>
      <c r="AUM108" s="511"/>
      <c r="AUN108" s="511"/>
      <c r="AUO108" s="511"/>
      <c r="AUP108" s="511"/>
      <c r="AUQ108" s="511"/>
      <c r="AUR108" s="511"/>
      <c r="AUS108" s="511"/>
      <c r="AUT108" s="511"/>
      <c r="AUU108" s="511"/>
      <c r="AUV108" s="511"/>
      <c r="AUW108" s="511"/>
      <c r="AUX108" s="511"/>
      <c r="AUY108" s="511"/>
      <c r="AUZ108" s="511"/>
      <c r="AVA108" s="511"/>
      <c r="AVB108" s="511"/>
      <c r="AVC108" s="511"/>
      <c r="AVD108" s="511"/>
      <c r="AVE108" s="511"/>
      <c r="AVF108" s="511"/>
      <c r="AVG108" s="511"/>
      <c r="AVH108" s="511"/>
      <c r="AVI108" s="511"/>
      <c r="AVJ108" s="511"/>
      <c r="AVK108" s="511"/>
      <c r="AVL108" s="511"/>
      <c r="AVM108" s="511"/>
      <c r="AVN108" s="511"/>
      <c r="AVO108" s="511"/>
      <c r="AVP108" s="511"/>
      <c r="AVQ108" s="511"/>
      <c r="AVR108" s="511"/>
      <c r="AVS108" s="511"/>
      <c r="AVT108" s="511"/>
      <c r="AVU108" s="511"/>
      <c r="AVV108" s="511"/>
      <c r="AVW108" s="511"/>
      <c r="AVX108" s="511"/>
      <c r="AVY108" s="511"/>
      <c r="AVZ108" s="511"/>
      <c r="AWA108" s="511"/>
      <c r="AWB108" s="511"/>
      <c r="AWC108" s="511"/>
      <c r="AWD108" s="511"/>
      <c r="AWE108" s="511"/>
      <c r="AWF108" s="511"/>
      <c r="AWG108" s="511"/>
      <c r="AWH108" s="511"/>
      <c r="AWI108" s="511"/>
      <c r="AWJ108" s="511"/>
      <c r="AWK108" s="511"/>
      <c r="AWL108" s="511"/>
      <c r="AWM108" s="511"/>
      <c r="AWN108" s="511"/>
      <c r="AWO108" s="511"/>
      <c r="AWP108" s="511"/>
      <c r="AWQ108" s="511"/>
      <c r="AWR108" s="511"/>
      <c r="AWS108" s="511"/>
      <c r="AWT108" s="511"/>
      <c r="AWU108" s="511"/>
      <c r="AWV108" s="511"/>
      <c r="AWW108" s="511"/>
      <c r="AWX108" s="511"/>
      <c r="AWY108" s="511"/>
      <c r="AWZ108" s="511"/>
      <c r="AXA108" s="511"/>
      <c r="AXB108" s="511"/>
      <c r="AXC108" s="511"/>
      <c r="AXD108" s="511"/>
      <c r="AXE108" s="511"/>
      <c r="AXF108" s="511"/>
      <c r="AXG108" s="511"/>
      <c r="AXH108" s="511"/>
      <c r="AXI108" s="511"/>
      <c r="AXJ108" s="511"/>
      <c r="AXK108" s="511"/>
      <c r="AXL108" s="511"/>
      <c r="AXM108" s="511"/>
      <c r="AXN108" s="511"/>
      <c r="AXO108" s="511"/>
      <c r="AXP108" s="511"/>
      <c r="AXQ108" s="511"/>
      <c r="AXR108" s="511"/>
      <c r="AXS108" s="511"/>
      <c r="AXT108" s="511"/>
      <c r="AXU108" s="511"/>
      <c r="AXV108" s="511"/>
      <c r="AXW108" s="511"/>
      <c r="AXX108" s="511"/>
      <c r="AXY108" s="511"/>
      <c r="AXZ108" s="511"/>
      <c r="AYA108" s="511"/>
      <c r="AYB108" s="511"/>
      <c r="AYC108" s="511"/>
      <c r="AYD108" s="511"/>
      <c r="AYE108" s="511"/>
      <c r="AYF108" s="511"/>
      <c r="AYG108" s="511"/>
      <c r="AYH108" s="511"/>
      <c r="AYI108" s="511"/>
      <c r="AYJ108" s="511"/>
      <c r="AYK108" s="511"/>
      <c r="AYL108" s="511"/>
      <c r="AYM108" s="511"/>
      <c r="AYN108" s="511"/>
      <c r="AYO108" s="511"/>
      <c r="AYP108" s="511"/>
      <c r="AYQ108" s="511"/>
      <c r="AYR108" s="511"/>
      <c r="AYS108" s="511"/>
      <c r="AYT108" s="511"/>
      <c r="AYU108" s="511"/>
      <c r="AYV108" s="511"/>
      <c r="AYW108" s="511"/>
      <c r="AYX108" s="511"/>
      <c r="AYY108" s="511"/>
      <c r="AYZ108" s="511"/>
      <c r="AZA108" s="511"/>
      <c r="AZB108" s="511"/>
      <c r="AZC108" s="511"/>
      <c r="AZD108" s="511"/>
      <c r="AZE108" s="511"/>
      <c r="AZF108" s="511"/>
      <c r="AZG108" s="511"/>
      <c r="AZH108" s="511"/>
      <c r="AZI108" s="511"/>
      <c r="AZJ108" s="511"/>
      <c r="AZK108" s="511"/>
      <c r="AZL108" s="511"/>
      <c r="AZM108" s="511"/>
      <c r="AZN108" s="511"/>
      <c r="AZO108" s="511"/>
      <c r="AZP108" s="511"/>
      <c r="AZQ108" s="511"/>
      <c r="AZR108" s="511"/>
      <c r="AZS108" s="511"/>
      <c r="AZT108" s="511"/>
      <c r="AZU108" s="511"/>
      <c r="AZV108" s="511"/>
      <c r="AZW108" s="511"/>
      <c r="AZX108" s="511"/>
      <c r="AZY108" s="511"/>
      <c r="AZZ108" s="511"/>
      <c r="BAA108" s="511"/>
      <c r="BAB108" s="511"/>
      <c r="BAC108" s="511"/>
      <c r="BAD108" s="511"/>
      <c r="BAE108" s="511"/>
      <c r="BAF108" s="511"/>
      <c r="BAG108" s="511"/>
      <c r="BAH108" s="511"/>
      <c r="BAI108" s="511"/>
      <c r="BAJ108" s="511"/>
      <c r="BAK108" s="511"/>
      <c r="BAL108" s="511"/>
      <c r="BAM108" s="511"/>
      <c r="BAN108" s="511"/>
      <c r="BAO108" s="511"/>
      <c r="BAP108" s="511"/>
      <c r="BAQ108" s="511"/>
      <c r="BAR108" s="511"/>
      <c r="BAS108" s="511"/>
      <c r="BAT108" s="511"/>
      <c r="BAU108" s="511"/>
      <c r="BAV108" s="511"/>
      <c r="BAW108" s="511"/>
      <c r="BAX108" s="511"/>
      <c r="BAY108" s="511"/>
      <c r="BAZ108" s="511"/>
      <c r="BBA108" s="511"/>
      <c r="BBB108" s="511"/>
      <c r="BBC108" s="511"/>
      <c r="BBD108" s="511"/>
      <c r="BBE108" s="511"/>
      <c r="BBF108" s="511"/>
      <c r="BBG108" s="511"/>
      <c r="BBH108" s="511"/>
      <c r="BBI108" s="511"/>
      <c r="BBJ108" s="511"/>
      <c r="BBK108" s="511"/>
      <c r="BBL108" s="511"/>
      <c r="BBM108" s="511"/>
      <c r="BBN108" s="511"/>
      <c r="BBO108" s="511"/>
      <c r="BBP108" s="511"/>
      <c r="BBQ108" s="511"/>
      <c r="BBR108" s="511"/>
      <c r="BBS108" s="511"/>
      <c r="BBT108" s="511"/>
      <c r="BBU108" s="511"/>
      <c r="BBV108" s="511"/>
      <c r="BBW108" s="511"/>
      <c r="BBX108" s="511"/>
      <c r="BBY108" s="511"/>
      <c r="BBZ108" s="511"/>
      <c r="BCA108" s="511"/>
      <c r="BCB108" s="511"/>
      <c r="BCC108" s="511"/>
      <c r="BCD108" s="511"/>
      <c r="BCE108" s="511"/>
      <c r="BCF108" s="511"/>
      <c r="BCG108" s="511"/>
      <c r="BCH108" s="511"/>
      <c r="BCI108" s="511"/>
      <c r="BCJ108" s="511"/>
      <c r="BCK108" s="511"/>
      <c r="BCL108" s="511"/>
      <c r="BCM108" s="511"/>
      <c r="BCN108" s="511"/>
      <c r="BCO108" s="511"/>
      <c r="BCP108" s="511"/>
      <c r="BCQ108" s="511"/>
      <c r="BCR108" s="511"/>
      <c r="BCS108" s="511"/>
      <c r="BCT108" s="511"/>
      <c r="BCU108" s="511"/>
      <c r="BCV108" s="511"/>
      <c r="BCW108" s="511"/>
      <c r="BCX108" s="511"/>
      <c r="BCY108" s="511"/>
      <c r="BCZ108" s="511"/>
      <c r="BDA108" s="511"/>
      <c r="BDB108" s="511"/>
      <c r="BDC108" s="511"/>
      <c r="BDD108" s="511"/>
      <c r="BDE108" s="511"/>
      <c r="BDF108" s="511"/>
      <c r="BDG108" s="511"/>
      <c r="BDH108" s="511"/>
      <c r="BDI108" s="511"/>
      <c r="BDJ108" s="511"/>
      <c r="BDK108" s="511"/>
      <c r="BDL108" s="511"/>
      <c r="BDM108" s="511"/>
      <c r="BDN108" s="511"/>
      <c r="BDO108" s="511"/>
      <c r="BDP108" s="511"/>
      <c r="BDQ108" s="511"/>
      <c r="BDR108" s="511"/>
      <c r="BDS108" s="511"/>
      <c r="BDT108" s="511"/>
      <c r="BDU108" s="511"/>
      <c r="BDV108" s="511"/>
      <c r="BDW108" s="511"/>
      <c r="BDX108" s="511"/>
      <c r="BDY108" s="511"/>
      <c r="BDZ108" s="511"/>
      <c r="BEA108" s="511"/>
      <c r="BEB108" s="511"/>
      <c r="BEC108" s="511"/>
      <c r="BED108" s="511"/>
      <c r="BEE108" s="511"/>
      <c r="BEF108" s="511"/>
      <c r="BEG108" s="511"/>
      <c r="BEH108" s="511"/>
      <c r="BEI108" s="511"/>
      <c r="BEJ108" s="511"/>
      <c r="BEK108" s="511"/>
      <c r="BEL108" s="511"/>
      <c r="BEM108" s="511"/>
      <c r="BEN108" s="511"/>
      <c r="BEO108" s="511"/>
      <c r="BEP108" s="511"/>
      <c r="BEQ108" s="511"/>
      <c r="BER108" s="511"/>
      <c r="BES108" s="511"/>
      <c r="BET108" s="511"/>
      <c r="BEU108" s="511"/>
      <c r="BEV108" s="511"/>
      <c r="BEW108" s="511"/>
      <c r="BEX108" s="511"/>
      <c r="BEY108" s="511"/>
      <c r="BEZ108" s="511"/>
      <c r="BFA108" s="511"/>
      <c r="BFB108" s="511"/>
      <c r="BFC108" s="511"/>
      <c r="BFD108" s="511"/>
      <c r="BFE108" s="511"/>
      <c r="BFF108" s="511"/>
      <c r="BFG108" s="511"/>
      <c r="BFH108" s="511"/>
      <c r="BFI108" s="511"/>
      <c r="BFJ108" s="511"/>
      <c r="BFK108" s="511"/>
      <c r="BFL108" s="511"/>
      <c r="BFM108" s="511"/>
      <c r="BFN108" s="511"/>
      <c r="BFO108" s="511"/>
      <c r="BFP108" s="511"/>
      <c r="BFQ108" s="511"/>
      <c r="BFR108" s="511"/>
      <c r="BFS108" s="511"/>
      <c r="BFT108" s="511"/>
      <c r="BFU108" s="511"/>
      <c r="BFV108" s="511"/>
      <c r="BFW108" s="511"/>
      <c r="BFX108" s="511"/>
      <c r="BFY108" s="511"/>
      <c r="BFZ108" s="511"/>
      <c r="BGA108" s="511"/>
      <c r="BGB108" s="511"/>
      <c r="BGC108" s="511"/>
      <c r="BGD108" s="511"/>
      <c r="BGE108" s="511"/>
      <c r="BGF108" s="511"/>
      <c r="BGG108" s="511"/>
      <c r="BGH108" s="511"/>
      <c r="BGI108" s="511"/>
      <c r="BGJ108" s="511"/>
      <c r="BGK108" s="511"/>
      <c r="BGL108" s="511"/>
      <c r="BGM108" s="511"/>
      <c r="BGN108" s="511"/>
      <c r="BGO108" s="511"/>
      <c r="BGP108" s="511"/>
      <c r="BGQ108" s="511"/>
      <c r="BGR108" s="511"/>
      <c r="BGS108" s="511"/>
      <c r="BGT108" s="511"/>
      <c r="BGU108" s="511"/>
      <c r="BGV108" s="511"/>
      <c r="BGW108" s="511"/>
      <c r="BGX108" s="511"/>
      <c r="BGY108" s="511"/>
      <c r="BGZ108" s="511"/>
      <c r="BHA108" s="511"/>
      <c r="BHB108" s="511"/>
      <c r="BHC108" s="511"/>
      <c r="BHD108" s="511"/>
      <c r="BHE108" s="511"/>
      <c r="BHF108" s="511"/>
      <c r="BHG108" s="511"/>
      <c r="BHH108" s="511"/>
      <c r="BHI108" s="511"/>
      <c r="BHJ108" s="511"/>
      <c r="BHK108" s="511"/>
      <c r="BHL108" s="511"/>
      <c r="BHM108" s="511"/>
      <c r="BHN108" s="511"/>
      <c r="BHO108" s="511"/>
      <c r="BHP108" s="511"/>
      <c r="BHQ108" s="511"/>
      <c r="BHR108" s="511"/>
      <c r="BHS108" s="511"/>
      <c r="BHT108" s="511"/>
      <c r="BHU108" s="511"/>
      <c r="BHV108" s="511"/>
      <c r="BHW108" s="511"/>
      <c r="BHX108" s="511"/>
      <c r="BHY108" s="511"/>
      <c r="BHZ108" s="511"/>
      <c r="BIA108" s="511"/>
      <c r="BIB108" s="511"/>
      <c r="BIC108" s="511"/>
      <c r="BID108" s="511"/>
      <c r="BIE108" s="511"/>
      <c r="BIF108" s="511"/>
      <c r="BIG108" s="511"/>
      <c r="BIH108" s="511"/>
      <c r="BII108" s="511"/>
      <c r="BIJ108" s="511"/>
      <c r="BIK108" s="511"/>
      <c r="BIL108" s="511"/>
      <c r="BIM108" s="511"/>
      <c r="BIN108" s="511"/>
      <c r="BIO108" s="511"/>
      <c r="BIP108" s="511"/>
      <c r="BIQ108" s="511"/>
      <c r="BIR108" s="511"/>
      <c r="BIS108" s="511"/>
      <c r="BIT108" s="511"/>
      <c r="BIU108" s="511"/>
      <c r="BIV108" s="511"/>
      <c r="BIW108" s="511"/>
      <c r="BIX108" s="511"/>
      <c r="BIY108" s="511"/>
      <c r="BIZ108" s="511"/>
      <c r="BJA108" s="511"/>
      <c r="BJB108" s="511"/>
      <c r="BJC108" s="511"/>
      <c r="BJD108" s="511"/>
      <c r="BJE108" s="511"/>
      <c r="BJF108" s="511"/>
      <c r="BJG108" s="511"/>
      <c r="BJH108" s="511"/>
      <c r="BJI108" s="511"/>
      <c r="BJJ108" s="511"/>
      <c r="BJK108" s="511"/>
      <c r="BJL108" s="511"/>
      <c r="BJM108" s="511"/>
      <c r="BJN108" s="511"/>
      <c r="BJO108" s="511"/>
      <c r="BJP108" s="511"/>
      <c r="BJQ108" s="511"/>
      <c r="BJR108" s="511"/>
      <c r="BJS108" s="511"/>
      <c r="BJT108" s="511"/>
      <c r="BJU108" s="511"/>
      <c r="BJV108" s="511"/>
      <c r="BJW108" s="511"/>
      <c r="BJX108" s="511"/>
      <c r="BJY108" s="511"/>
      <c r="BJZ108" s="511"/>
      <c r="BKA108" s="511"/>
      <c r="BKB108" s="511"/>
      <c r="BKC108" s="511"/>
      <c r="BKD108" s="511"/>
      <c r="BKE108" s="511"/>
      <c r="BKF108" s="511"/>
      <c r="BKG108" s="511"/>
      <c r="BKH108" s="511"/>
      <c r="BKI108" s="511"/>
      <c r="BKJ108" s="511"/>
      <c r="BKK108" s="511"/>
      <c r="BKL108" s="511"/>
      <c r="BKM108" s="511"/>
      <c r="BKN108" s="511"/>
      <c r="BKO108" s="511"/>
      <c r="BKP108" s="511"/>
      <c r="BKQ108" s="511"/>
      <c r="BKR108" s="511"/>
      <c r="BKS108" s="511"/>
      <c r="BKT108" s="511"/>
      <c r="BKU108" s="511"/>
      <c r="BKV108" s="511"/>
      <c r="BKW108" s="511"/>
      <c r="BKX108" s="511"/>
      <c r="BKY108" s="511"/>
      <c r="BKZ108" s="511"/>
      <c r="BLA108" s="511"/>
      <c r="BLB108" s="511"/>
      <c r="BLC108" s="511"/>
      <c r="BLD108" s="511"/>
      <c r="BLE108" s="511"/>
      <c r="BLF108" s="511"/>
      <c r="BLG108" s="511"/>
      <c r="BLH108" s="511"/>
      <c r="BLI108" s="511"/>
      <c r="BLJ108" s="511"/>
      <c r="BLK108" s="511"/>
      <c r="BLL108" s="511"/>
      <c r="BLM108" s="511"/>
      <c r="BLN108" s="511"/>
      <c r="BLO108" s="511"/>
      <c r="BLP108" s="511"/>
      <c r="BLQ108" s="511"/>
      <c r="BLR108" s="511"/>
      <c r="BLS108" s="511"/>
      <c r="BLT108" s="511"/>
      <c r="BLU108" s="511"/>
      <c r="BLV108" s="511"/>
      <c r="BLW108" s="511"/>
      <c r="BLX108" s="511"/>
      <c r="BLY108" s="511"/>
      <c r="BLZ108" s="511"/>
      <c r="BMA108" s="511"/>
      <c r="BMB108" s="511"/>
      <c r="BMC108" s="511"/>
      <c r="BMD108" s="511"/>
      <c r="BME108" s="511"/>
      <c r="BMF108" s="511"/>
      <c r="BMG108" s="511"/>
      <c r="BMH108" s="511"/>
      <c r="BMI108" s="511"/>
      <c r="BMJ108" s="511"/>
      <c r="BMK108" s="511"/>
      <c r="BML108" s="511"/>
      <c r="BMM108" s="511"/>
      <c r="BMN108" s="511"/>
      <c r="BMO108" s="511"/>
      <c r="BMP108" s="511"/>
      <c r="BMQ108" s="511"/>
      <c r="BMR108" s="511"/>
      <c r="BMS108" s="511"/>
      <c r="BMT108" s="511"/>
      <c r="BMU108" s="511"/>
      <c r="BMV108" s="511"/>
      <c r="BMW108" s="511"/>
      <c r="BMX108" s="511"/>
      <c r="BMY108" s="511"/>
      <c r="BMZ108" s="511"/>
      <c r="BNA108" s="511"/>
      <c r="BNB108" s="511"/>
      <c r="BNC108" s="511"/>
      <c r="BND108" s="511"/>
      <c r="BNE108" s="511"/>
      <c r="BNF108" s="511"/>
      <c r="BNG108" s="511"/>
      <c r="BNH108" s="511"/>
      <c r="BNI108" s="511"/>
      <c r="BNJ108" s="511"/>
      <c r="BNK108" s="511"/>
      <c r="BNL108" s="511"/>
      <c r="BNM108" s="511"/>
      <c r="BNN108" s="511"/>
      <c r="BNO108" s="511"/>
      <c r="BNP108" s="511"/>
      <c r="BNQ108" s="511"/>
      <c r="BNR108" s="511"/>
      <c r="BNS108" s="511"/>
      <c r="BNT108" s="511"/>
      <c r="BNU108" s="511"/>
      <c r="BNV108" s="511"/>
      <c r="BNW108" s="511"/>
      <c r="BNX108" s="511"/>
      <c r="BNY108" s="511"/>
      <c r="BNZ108" s="511"/>
      <c r="BOA108" s="511"/>
      <c r="BOB108" s="511"/>
      <c r="BOC108" s="511"/>
      <c r="BOD108" s="511"/>
      <c r="BOE108" s="511"/>
      <c r="BOF108" s="511"/>
      <c r="BOG108" s="511"/>
      <c r="BOH108" s="511"/>
      <c r="BOI108" s="511"/>
      <c r="BOJ108" s="511"/>
      <c r="BOK108" s="511"/>
      <c r="BOL108" s="511"/>
      <c r="BOM108" s="511"/>
      <c r="BON108" s="511"/>
      <c r="BOO108" s="511"/>
      <c r="BOP108" s="511"/>
      <c r="BOQ108" s="511"/>
      <c r="BOR108" s="511"/>
      <c r="BOS108" s="511"/>
      <c r="BOT108" s="511"/>
      <c r="BOU108" s="511"/>
      <c r="BOV108" s="511"/>
      <c r="BOW108" s="511"/>
      <c r="BOX108" s="511"/>
      <c r="BOY108" s="511"/>
      <c r="BOZ108" s="511"/>
      <c r="BPA108" s="511"/>
      <c r="BPB108" s="511"/>
      <c r="BPC108" s="511"/>
      <c r="BPD108" s="511"/>
      <c r="BPE108" s="511"/>
      <c r="BPF108" s="511"/>
      <c r="BPG108" s="511"/>
      <c r="BPH108" s="511"/>
      <c r="BPI108" s="511"/>
      <c r="BPJ108" s="511"/>
      <c r="BPK108" s="511"/>
      <c r="BPL108" s="511"/>
      <c r="BPM108" s="511"/>
      <c r="BPN108" s="511"/>
      <c r="BPO108" s="511"/>
      <c r="BPP108" s="511"/>
      <c r="BPQ108" s="511"/>
      <c r="BPR108" s="511"/>
      <c r="BPS108" s="511"/>
      <c r="BPT108" s="511"/>
      <c r="BPU108" s="511"/>
      <c r="BPV108" s="511"/>
      <c r="BPW108" s="511"/>
      <c r="BPX108" s="511"/>
      <c r="BPY108" s="511"/>
      <c r="BPZ108" s="511"/>
      <c r="BQA108" s="511"/>
      <c r="BQB108" s="511"/>
      <c r="BQC108" s="511"/>
      <c r="BQD108" s="511"/>
      <c r="BQE108" s="511"/>
      <c r="BQF108" s="511"/>
      <c r="BQG108" s="511"/>
      <c r="BQH108" s="511"/>
      <c r="BQI108" s="511"/>
      <c r="BQJ108" s="511"/>
      <c r="BQK108" s="511"/>
      <c r="BQL108" s="511"/>
      <c r="BQM108" s="511"/>
      <c r="BQN108" s="511"/>
      <c r="BQO108" s="511"/>
      <c r="BQP108" s="511"/>
      <c r="BQQ108" s="511"/>
      <c r="BQR108" s="511"/>
      <c r="BQS108" s="511"/>
      <c r="BQT108" s="511"/>
      <c r="BQU108" s="511"/>
      <c r="BQV108" s="511"/>
      <c r="BQW108" s="511"/>
      <c r="BQX108" s="511"/>
      <c r="BQY108" s="511"/>
      <c r="BQZ108" s="511"/>
      <c r="BRA108" s="511"/>
      <c r="BRB108" s="511"/>
      <c r="BRC108" s="511"/>
      <c r="BRD108" s="511"/>
      <c r="BRE108" s="511"/>
      <c r="BRF108" s="511"/>
      <c r="BRG108" s="511"/>
      <c r="BRH108" s="511"/>
      <c r="BRI108" s="511"/>
      <c r="BRJ108" s="511"/>
      <c r="BRK108" s="511"/>
      <c r="BRL108" s="511"/>
      <c r="BRM108" s="511"/>
      <c r="BRN108" s="511"/>
      <c r="BRO108" s="511"/>
      <c r="BRP108" s="511"/>
      <c r="BRQ108" s="511"/>
      <c r="BRR108" s="511"/>
      <c r="BRS108" s="511"/>
      <c r="BRT108" s="511"/>
      <c r="BRU108" s="511"/>
      <c r="BRV108" s="511"/>
      <c r="BRW108" s="511"/>
      <c r="BRX108" s="511"/>
      <c r="BRY108" s="511"/>
      <c r="BRZ108" s="511"/>
      <c r="BSA108" s="511"/>
      <c r="BSB108" s="511"/>
      <c r="BSC108" s="511"/>
      <c r="BSD108" s="511"/>
      <c r="BSE108" s="511"/>
      <c r="BSF108" s="511"/>
      <c r="BSG108" s="511"/>
      <c r="BSH108" s="511"/>
      <c r="BSI108" s="511"/>
      <c r="BSJ108" s="511"/>
      <c r="BSK108" s="511"/>
      <c r="BSL108" s="511"/>
      <c r="BSM108" s="511"/>
      <c r="BSN108" s="511"/>
      <c r="BSO108" s="511"/>
      <c r="BSP108" s="511"/>
      <c r="BSQ108" s="511"/>
      <c r="BSR108" s="511"/>
      <c r="BSS108" s="511"/>
      <c r="BST108" s="511"/>
      <c r="BSU108" s="511"/>
      <c r="BSV108" s="511"/>
      <c r="BSW108" s="511"/>
      <c r="BSX108" s="511"/>
      <c r="BSY108" s="511"/>
      <c r="BSZ108" s="511"/>
      <c r="BTA108" s="511"/>
      <c r="BTB108" s="511"/>
      <c r="BTC108" s="511"/>
      <c r="BTD108" s="511"/>
      <c r="BTE108" s="511"/>
      <c r="BTF108" s="511"/>
      <c r="BTG108" s="511"/>
      <c r="BTH108" s="511"/>
      <c r="BTI108" s="511"/>
      <c r="BTJ108" s="511"/>
      <c r="BTK108" s="511"/>
      <c r="BTL108" s="511"/>
      <c r="BTM108" s="511"/>
      <c r="BTN108" s="511"/>
      <c r="BTO108" s="511"/>
      <c r="BTP108" s="511"/>
      <c r="BTQ108" s="511"/>
      <c r="BTR108" s="511"/>
      <c r="BTS108" s="511"/>
      <c r="BTT108" s="511"/>
      <c r="BTU108" s="511"/>
      <c r="BTV108" s="511"/>
      <c r="BTW108" s="511"/>
      <c r="BTX108" s="511"/>
      <c r="BTY108" s="511"/>
      <c r="BTZ108" s="511"/>
      <c r="BUA108" s="511"/>
      <c r="BUB108" s="511"/>
      <c r="BUC108" s="511"/>
      <c r="BUD108" s="511"/>
      <c r="BUE108" s="511"/>
      <c r="BUF108" s="511"/>
      <c r="BUG108" s="511"/>
      <c r="BUH108" s="511"/>
      <c r="BUI108" s="511"/>
      <c r="BUJ108" s="511"/>
      <c r="BUK108" s="511"/>
      <c r="BUL108" s="511"/>
      <c r="BUM108" s="511"/>
      <c r="BUN108" s="511"/>
      <c r="BUO108" s="511"/>
      <c r="BUP108" s="511"/>
      <c r="BUQ108" s="511"/>
      <c r="BUR108" s="511"/>
      <c r="BUS108" s="511"/>
      <c r="BUT108" s="511"/>
      <c r="BUU108" s="511"/>
      <c r="BUV108" s="511"/>
      <c r="BUW108" s="511"/>
      <c r="BUX108" s="511"/>
      <c r="BUY108" s="511"/>
      <c r="BUZ108" s="511"/>
      <c r="BVA108" s="511"/>
      <c r="BVB108" s="511"/>
      <c r="BVC108" s="511"/>
      <c r="BVD108" s="511"/>
      <c r="BVE108" s="511"/>
      <c r="BVF108" s="511"/>
      <c r="BVG108" s="511"/>
      <c r="BVH108" s="511"/>
      <c r="BVI108" s="511"/>
      <c r="BVJ108" s="511"/>
      <c r="BVK108" s="511"/>
      <c r="BVL108" s="511"/>
      <c r="BVM108" s="511"/>
      <c r="BVN108" s="511"/>
      <c r="BVO108" s="511"/>
      <c r="BVP108" s="511"/>
      <c r="BVQ108" s="511"/>
      <c r="BVR108" s="511"/>
      <c r="BVS108" s="511"/>
      <c r="BVT108" s="511"/>
      <c r="BVU108" s="511"/>
      <c r="BVV108" s="511"/>
      <c r="BVW108" s="511"/>
      <c r="BVX108" s="511"/>
      <c r="BVY108" s="511"/>
      <c r="BVZ108" s="511"/>
      <c r="BWA108" s="511"/>
      <c r="BWB108" s="511"/>
      <c r="BWC108" s="511"/>
      <c r="BWD108" s="511"/>
      <c r="BWE108" s="511"/>
      <c r="BWF108" s="511"/>
      <c r="BWG108" s="511"/>
      <c r="BWH108" s="511"/>
      <c r="BWI108" s="511"/>
      <c r="BWJ108" s="511"/>
      <c r="BWK108" s="511"/>
      <c r="BWL108" s="511"/>
      <c r="BWM108" s="511"/>
      <c r="BWN108" s="511"/>
      <c r="BWO108" s="511"/>
      <c r="BWP108" s="511"/>
      <c r="BWQ108" s="511"/>
      <c r="BWR108" s="511"/>
      <c r="BWS108" s="511"/>
      <c r="BWT108" s="511"/>
      <c r="BWU108" s="511"/>
      <c r="BWV108" s="511"/>
      <c r="BWW108" s="511"/>
      <c r="BWX108" s="511"/>
      <c r="BWY108" s="511"/>
      <c r="BWZ108" s="511"/>
      <c r="BXA108" s="511"/>
      <c r="BXB108" s="511"/>
      <c r="BXC108" s="511"/>
      <c r="BXD108" s="511"/>
      <c r="BXE108" s="511"/>
      <c r="BXF108" s="511"/>
      <c r="BXG108" s="511"/>
      <c r="BXH108" s="511"/>
      <c r="BXI108" s="511"/>
      <c r="BXJ108" s="511"/>
      <c r="BXK108" s="511"/>
      <c r="BXL108" s="511"/>
      <c r="BXM108" s="511"/>
      <c r="BXN108" s="511"/>
      <c r="BXO108" s="511"/>
      <c r="BXP108" s="511"/>
      <c r="BXQ108" s="511"/>
      <c r="BXR108" s="511"/>
      <c r="BXS108" s="511"/>
      <c r="BXT108" s="511"/>
      <c r="BXU108" s="511"/>
      <c r="BXV108" s="511"/>
      <c r="BXW108" s="511"/>
      <c r="BXX108" s="511"/>
      <c r="BXY108" s="511"/>
      <c r="BXZ108" s="511"/>
      <c r="BYA108" s="511"/>
      <c r="BYB108" s="511"/>
      <c r="BYC108" s="511"/>
      <c r="BYD108" s="511"/>
      <c r="BYE108" s="511"/>
      <c r="BYF108" s="511"/>
      <c r="BYG108" s="511"/>
      <c r="BYH108" s="511"/>
      <c r="BYI108" s="511"/>
      <c r="BYJ108" s="511"/>
      <c r="BYK108" s="511"/>
      <c r="BYL108" s="511"/>
      <c r="BYM108" s="511"/>
      <c r="BYN108" s="511"/>
      <c r="BYO108" s="511"/>
      <c r="BYP108" s="511"/>
      <c r="BYQ108" s="511"/>
      <c r="BYR108" s="511"/>
      <c r="BYS108" s="511"/>
      <c r="BYT108" s="511"/>
      <c r="BYU108" s="511"/>
      <c r="BYV108" s="511"/>
      <c r="BYW108" s="511"/>
      <c r="BYX108" s="511"/>
      <c r="BYY108" s="511"/>
      <c r="BYZ108" s="511"/>
      <c r="BZA108" s="511"/>
      <c r="BZB108" s="511"/>
      <c r="BZC108" s="511"/>
      <c r="BZD108" s="511"/>
      <c r="BZE108" s="511"/>
      <c r="BZF108" s="511"/>
      <c r="BZG108" s="511"/>
      <c r="BZH108" s="511"/>
      <c r="BZI108" s="511"/>
      <c r="BZJ108" s="511"/>
      <c r="BZK108" s="511"/>
      <c r="BZL108" s="511"/>
      <c r="BZM108" s="511"/>
      <c r="BZN108" s="511"/>
      <c r="BZO108" s="511"/>
      <c r="BZP108" s="511"/>
      <c r="BZQ108" s="511"/>
      <c r="BZR108" s="511"/>
      <c r="BZS108" s="511"/>
      <c r="BZT108" s="511"/>
      <c r="BZU108" s="511"/>
      <c r="BZV108" s="511"/>
      <c r="BZW108" s="511"/>
      <c r="BZX108" s="511"/>
      <c r="BZY108" s="511"/>
      <c r="BZZ108" s="511"/>
      <c r="CAA108" s="511"/>
      <c r="CAB108" s="511"/>
      <c r="CAC108" s="511"/>
      <c r="CAD108" s="511"/>
      <c r="CAE108" s="511"/>
      <c r="CAF108" s="511"/>
      <c r="CAG108" s="511"/>
      <c r="CAH108" s="511"/>
      <c r="CAI108" s="511"/>
      <c r="CAJ108" s="511"/>
      <c r="CAK108" s="511"/>
      <c r="CAL108" s="511"/>
      <c r="CAM108" s="511"/>
      <c r="CAN108" s="511"/>
      <c r="CAO108" s="511"/>
      <c r="CAP108" s="511"/>
      <c r="CAQ108" s="511"/>
      <c r="CAR108" s="511"/>
      <c r="CAS108" s="511"/>
      <c r="CAT108" s="511"/>
      <c r="CAU108" s="511"/>
      <c r="CAV108" s="511"/>
      <c r="CAW108" s="511"/>
      <c r="CAX108" s="511"/>
      <c r="CAY108" s="511"/>
      <c r="CAZ108" s="511"/>
      <c r="CBA108" s="511"/>
      <c r="CBB108" s="511"/>
      <c r="CBC108" s="511"/>
      <c r="CBD108" s="511"/>
      <c r="CBE108" s="511"/>
      <c r="CBF108" s="511"/>
      <c r="CBG108" s="511"/>
      <c r="CBH108" s="511"/>
      <c r="CBI108" s="511"/>
      <c r="CBJ108" s="511"/>
      <c r="CBK108" s="511"/>
      <c r="CBL108" s="511"/>
      <c r="CBM108" s="511"/>
      <c r="CBN108" s="511"/>
      <c r="CBO108" s="511"/>
      <c r="CBP108" s="511"/>
      <c r="CBQ108" s="511"/>
      <c r="CBR108" s="511"/>
      <c r="CBS108" s="511"/>
      <c r="CBT108" s="511"/>
      <c r="CBU108" s="511"/>
      <c r="CBV108" s="511"/>
      <c r="CBW108" s="511"/>
      <c r="CBX108" s="511"/>
      <c r="CBY108" s="511"/>
      <c r="CBZ108" s="511"/>
      <c r="CCA108" s="511"/>
      <c r="CCB108" s="511"/>
      <c r="CCC108" s="511"/>
      <c r="CCD108" s="511"/>
      <c r="CCE108" s="511"/>
      <c r="CCF108" s="511"/>
      <c r="CCG108" s="511"/>
      <c r="CCH108" s="511"/>
      <c r="CCI108" s="511"/>
      <c r="CCJ108" s="511"/>
      <c r="CCK108" s="511"/>
      <c r="CCL108" s="511"/>
      <c r="CCM108" s="511"/>
      <c r="CCN108" s="511"/>
      <c r="CCO108" s="511"/>
      <c r="CCP108" s="511"/>
      <c r="CCQ108" s="511"/>
      <c r="CCR108" s="511"/>
      <c r="CCS108" s="511"/>
      <c r="CCT108" s="511"/>
      <c r="CCU108" s="511"/>
      <c r="CCV108" s="511"/>
      <c r="CCW108" s="511"/>
      <c r="CCX108" s="511"/>
      <c r="CCY108" s="511"/>
      <c r="CCZ108" s="511"/>
      <c r="CDA108" s="511"/>
      <c r="CDB108" s="511"/>
      <c r="CDC108" s="511"/>
      <c r="CDD108" s="511"/>
      <c r="CDE108" s="511"/>
      <c r="CDF108" s="511"/>
      <c r="CDG108" s="511"/>
      <c r="CDH108" s="511"/>
      <c r="CDI108" s="511"/>
      <c r="CDJ108" s="511"/>
      <c r="CDK108" s="511"/>
      <c r="CDL108" s="511"/>
      <c r="CDM108" s="511"/>
      <c r="CDN108" s="511"/>
      <c r="CDO108" s="511"/>
      <c r="CDP108" s="511"/>
      <c r="CDQ108" s="511"/>
      <c r="CDR108" s="511"/>
      <c r="CDS108" s="511"/>
      <c r="CDT108" s="511"/>
      <c r="CDU108" s="511"/>
      <c r="CDV108" s="511"/>
      <c r="CDW108" s="511"/>
      <c r="CDX108" s="511"/>
      <c r="CDY108" s="511"/>
      <c r="CDZ108" s="511"/>
      <c r="CEA108" s="511"/>
      <c r="CEB108" s="511"/>
      <c r="CEC108" s="511"/>
      <c r="CED108" s="511"/>
      <c r="CEE108" s="511"/>
      <c r="CEF108" s="511"/>
      <c r="CEG108" s="511"/>
      <c r="CEH108" s="511"/>
      <c r="CEI108" s="511"/>
      <c r="CEJ108" s="511"/>
      <c r="CEK108" s="511"/>
      <c r="CEL108" s="511"/>
      <c r="CEM108" s="511"/>
      <c r="CEN108" s="511"/>
      <c r="CEO108" s="511"/>
      <c r="CEP108" s="511"/>
      <c r="CEQ108" s="511"/>
      <c r="CER108" s="511"/>
      <c r="CES108" s="511"/>
      <c r="CET108" s="511"/>
      <c r="CEU108" s="511"/>
      <c r="CEV108" s="511"/>
      <c r="CEW108" s="511"/>
      <c r="CEX108" s="511"/>
      <c r="CEY108" s="511"/>
      <c r="CEZ108" s="511"/>
      <c r="CFA108" s="511"/>
      <c r="CFB108" s="511"/>
      <c r="CFC108" s="511"/>
      <c r="CFD108" s="511"/>
      <c r="CFE108" s="511"/>
      <c r="CFF108" s="511"/>
      <c r="CFG108" s="511"/>
      <c r="CFH108" s="511"/>
      <c r="CFI108" s="511"/>
      <c r="CFJ108" s="511"/>
      <c r="CFK108" s="511"/>
      <c r="CFL108" s="511"/>
      <c r="CFM108" s="511"/>
      <c r="CFN108" s="511"/>
      <c r="CFO108" s="511"/>
      <c r="CFP108" s="511"/>
      <c r="CFQ108" s="511"/>
      <c r="CFR108" s="511"/>
      <c r="CFS108" s="511"/>
      <c r="CFT108" s="511"/>
      <c r="CFU108" s="511"/>
      <c r="CFV108" s="511"/>
      <c r="CFW108" s="511"/>
      <c r="CFX108" s="511"/>
      <c r="CFY108" s="511"/>
      <c r="CFZ108" s="511"/>
      <c r="CGA108" s="511"/>
      <c r="CGB108" s="511"/>
      <c r="CGC108" s="511"/>
      <c r="CGD108" s="511"/>
      <c r="CGE108" s="511"/>
      <c r="CGF108" s="511"/>
      <c r="CGG108" s="511"/>
      <c r="CGH108" s="511"/>
      <c r="CGI108" s="511"/>
      <c r="CGJ108" s="511"/>
      <c r="CGK108" s="511"/>
      <c r="CGL108" s="511"/>
      <c r="CGM108" s="511"/>
      <c r="CGN108" s="511"/>
      <c r="CGO108" s="511"/>
      <c r="CGP108" s="511"/>
      <c r="CGQ108" s="511"/>
      <c r="CGR108" s="511"/>
      <c r="CGS108" s="511"/>
      <c r="CGT108" s="511"/>
      <c r="CGU108" s="511"/>
      <c r="CGV108" s="511"/>
      <c r="CGW108" s="511"/>
      <c r="CGX108" s="511"/>
      <c r="CGY108" s="511"/>
      <c r="CGZ108" s="511"/>
      <c r="CHA108" s="511"/>
      <c r="CHB108" s="511"/>
      <c r="CHC108" s="511"/>
      <c r="CHD108" s="511"/>
      <c r="CHE108" s="511"/>
      <c r="CHF108" s="511"/>
      <c r="CHG108" s="511"/>
      <c r="CHH108" s="511"/>
      <c r="CHI108" s="511"/>
      <c r="CHJ108" s="511"/>
      <c r="CHK108" s="511"/>
      <c r="CHL108" s="511"/>
      <c r="CHM108" s="511"/>
      <c r="CHN108" s="511"/>
      <c r="CHO108" s="511"/>
      <c r="CHP108" s="511"/>
      <c r="CHQ108" s="511"/>
      <c r="CHR108" s="511"/>
      <c r="CHS108" s="511"/>
      <c r="CHT108" s="511"/>
      <c r="CHU108" s="511"/>
      <c r="CHV108" s="511"/>
      <c r="CHW108" s="511"/>
      <c r="CHX108" s="511"/>
      <c r="CHY108" s="511"/>
      <c r="CHZ108" s="511"/>
      <c r="CIA108" s="511"/>
      <c r="CIB108" s="511"/>
      <c r="CIC108" s="511"/>
      <c r="CID108" s="511"/>
      <c r="CIE108" s="511"/>
      <c r="CIF108" s="511"/>
      <c r="CIG108" s="511"/>
      <c r="CIH108" s="511"/>
      <c r="CII108" s="511"/>
      <c r="CIJ108" s="511"/>
      <c r="CIK108" s="511"/>
      <c r="CIL108" s="511"/>
      <c r="CIM108" s="511"/>
      <c r="CIN108" s="511"/>
      <c r="CIO108" s="511"/>
      <c r="CIP108" s="511"/>
      <c r="CIQ108" s="511"/>
      <c r="CIR108" s="511"/>
      <c r="CIS108" s="511"/>
      <c r="CIT108" s="511"/>
      <c r="CIU108" s="511"/>
      <c r="CIV108" s="511"/>
      <c r="CIW108" s="511"/>
      <c r="CIX108" s="511"/>
      <c r="CIY108" s="511"/>
      <c r="CIZ108" s="511"/>
      <c r="CJA108" s="511"/>
      <c r="CJB108" s="511"/>
      <c r="CJC108" s="511"/>
      <c r="CJD108" s="511"/>
      <c r="CJE108" s="511"/>
      <c r="CJF108" s="511"/>
      <c r="CJG108" s="511"/>
      <c r="CJH108" s="511"/>
      <c r="CJI108" s="511"/>
      <c r="CJJ108" s="511"/>
      <c r="CJK108" s="511"/>
      <c r="CJL108" s="511"/>
      <c r="CJM108" s="511"/>
      <c r="CJN108" s="511"/>
      <c r="CJO108" s="511"/>
      <c r="CJP108" s="511"/>
      <c r="CJQ108" s="511"/>
      <c r="CJR108" s="511"/>
      <c r="CJS108" s="511"/>
      <c r="CJT108" s="511"/>
      <c r="CJU108" s="511"/>
      <c r="CJV108" s="511"/>
      <c r="CJW108" s="511"/>
      <c r="CJX108" s="511"/>
      <c r="CJY108" s="511"/>
      <c r="CJZ108" s="511"/>
      <c r="CKA108" s="511"/>
      <c r="CKB108" s="511"/>
      <c r="CKC108" s="511"/>
      <c r="CKD108" s="511"/>
      <c r="CKE108" s="511"/>
      <c r="CKF108" s="511"/>
      <c r="CKG108" s="511"/>
      <c r="CKH108" s="511"/>
      <c r="CKI108" s="511"/>
      <c r="CKJ108" s="511"/>
      <c r="CKK108" s="511"/>
      <c r="CKL108" s="511"/>
      <c r="CKM108" s="511"/>
      <c r="CKN108" s="511"/>
      <c r="CKO108" s="511"/>
      <c r="CKP108" s="511"/>
      <c r="CKQ108" s="511"/>
      <c r="CKR108" s="511"/>
      <c r="CKS108" s="511"/>
      <c r="CKT108" s="511"/>
      <c r="CKU108" s="511"/>
      <c r="CKV108" s="511"/>
      <c r="CKW108" s="511"/>
      <c r="CKX108" s="511"/>
      <c r="CKY108" s="511"/>
      <c r="CKZ108" s="511"/>
      <c r="CLA108" s="511"/>
      <c r="CLB108" s="511"/>
      <c r="CLC108" s="511"/>
      <c r="CLD108" s="511"/>
      <c r="CLE108" s="511"/>
      <c r="CLF108" s="511"/>
      <c r="CLG108" s="511"/>
      <c r="CLH108" s="511"/>
      <c r="CLI108" s="511"/>
      <c r="CLJ108" s="511"/>
      <c r="CLK108" s="511"/>
      <c r="CLL108" s="511"/>
      <c r="CLM108" s="511"/>
      <c r="CLN108" s="511"/>
      <c r="CLO108" s="511"/>
      <c r="CLP108" s="511"/>
      <c r="CLQ108" s="511"/>
      <c r="CLR108" s="511"/>
      <c r="CLS108" s="511"/>
      <c r="CLT108" s="511"/>
      <c r="CLU108" s="511"/>
      <c r="CLV108" s="511"/>
      <c r="CLW108" s="511"/>
      <c r="CLX108" s="511"/>
      <c r="CLY108" s="511"/>
      <c r="CLZ108" s="511"/>
      <c r="CMA108" s="511"/>
      <c r="CMB108" s="511"/>
      <c r="CMC108" s="511"/>
      <c r="CMD108" s="511"/>
      <c r="CME108" s="511"/>
      <c r="CMF108" s="511"/>
      <c r="CMG108" s="511"/>
      <c r="CMH108" s="511"/>
      <c r="CMI108" s="511"/>
      <c r="CMJ108" s="511"/>
      <c r="CMK108" s="511"/>
      <c r="CML108" s="511"/>
      <c r="CMM108" s="511"/>
      <c r="CMN108" s="511"/>
      <c r="CMO108" s="511"/>
      <c r="CMP108" s="511"/>
      <c r="CMQ108" s="511"/>
      <c r="CMR108" s="511"/>
      <c r="CMS108" s="511"/>
      <c r="CMT108" s="511"/>
      <c r="CMU108" s="511"/>
      <c r="CMV108" s="511"/>
      <c r="CMW108" s="511"/>
      <c r="CMX108" s="511"/>
      <c r="CMY108" s="511"/>
      <c r="CMZ108" s="511"/>
      <c r="CNA108" s="511"/>
      <c r="CNB108" s="511"/>
      <c r="CNC108" s="511"/>
      <c r="CND108" s="511"/>
      <c r="CNE108" s="511"/>
      <c r="CNF108" s="511"/>
      <c r="CNG108" s="511"/>
      <c r="CNH108" s="511"/>
      <c r="CNI108" s="511"/>
      <c r="CNJ108" s="511"/>
      <c r="CNK108" s="511"/>
      <c r="CNL108" s="511"/>
      <c r="CNM108" s="511"/>
      <c r="CNN108" s="511"/>
      <c r="CNO108" s="511"/>
      <c r="CNP108" s="511"/>
      <c r="CNQ108" s="511"/>
      <c r="CNR108" s="511"/>
      <c r="CNS108" s="511"/>
      <c r="CNT108" s="511"/>
      <c r="CNU108" s="511"/>
      <c r="CNV108" s="511"/>
      <c r="CNW108" s="511"/>
      <c r="CNX108" s="511"/>
      <c r="CNY108" s="511"/>
      <c r="CNZ108" s="511"/>
      <c r="COA108" s="511"/>
      <c r="COB108" s="511"/>
      <c r="COC108" s="511"/>
      <c r="COD108" s="511"/>
      <c r="COE108" s="511"/>
      <c r="COF108" s="511"/>
      <c r="COG108" s="511"/>
      <c r="COH108" s="511"/>
      <c r="COI108" s="511"/>
      <c r="COJ108" s="511"/>
      <c r="COK108" s="511"/>
      <c r="COL108" s="511"/>
      <c r="COM108" s="511"/>
      <c r="CON108" s="511"/>
      <c r="COO108" s="511"/>
      <c r="COP108" s="511"/>
      <c r="COQ108" s="511"/>
      <c r="COR108" s="511"/>
      <c r="COS108" s="511"/>
      <c r="COT108" s="511"/>
      <c r="COU108" s="511"/>
      <c r="COV108" s="511"/>
      <c r="COW108" s="511"/>
      <c r="COX108" s="511"/>
      <c r="COY108" s="511"/>
      <c r="COZ108" s="511"/>
      <c r="CPA108" s="511"/>
      <c r="CPB108" s="511"/>
      <c r="CPC108" s="511"/>
      <c r="CPD108" s="511"/>
      <c r="CPE108" s="511"/>
      <c r="CPF108" s="511"/>
      <c r="CPG108" s="511"/>
      <c r="CPH108" s="511"/>
      <c r="CPI108" s="511"/>
      <c r="CPJ108" s="511"/>
      <c r="CPK108" s="511"/>
      <c r="CPL108" s="511"/>
      <c r="CPM108" s="511"/>
      <c r="CPN108" s="511"/>
      <c r="CPO108" s="511"/>
      <c r="CPP108" s="511"/>
      <c r="CPQ108" s="511"/>
      <c r="CPR108" s="511"/>
      <c r="CPS108" s="511"/>
      <c r="CPT108" s="511"/>
      <c r="CPU108" s="511"/>
      <c r="CPV108" s="511"/>
      <c r="CPW108" s="511"/>
      <c r="CPX108" s="511"/>
      <c r="CPY108" s="511"/>
      <c r="CPZ108" s="511"/>
      <c r="CQA108" s="511"/>
      <c r="CQB108" s="511"/>
      <c r="CQC108" s="511"/>
      <c r="CQD108" s="511"/>
      <c r="CQE108" s="511"/>
      <c r="CQF108" s="511"/>
      <c r="CQG108" s="511"/>
      <c r="CQH108" s="511"/>
      <c r="CQI108" s="511"/>
      <c r="CQJ108" s="511"/>
      <c r="CQK108" s="511"/>
      <c r="CQL108" s="511"/>
      <c r="CQM108" s="511"/>
      <c r="CQN108" s="511"/>
      <c r="CQO108" s="511"/>
      <c r="CQP108" s="511"/>
      <c r="CQQ108" s="511"/>
      <c r="CQR108" s="511"/>
      <c r="CQS108" s="511"/>
      <c r="CQT108" s="511"/>
      <c r="CQU108" s="511"/>
      <c r="CQV108" s="511"/>
      <c r="CQW108" s="511"/>
      <c r="CQX108" s="511"/>
      <c r="CQY108" s="511"/>
      <c r="CQZ108" s="511"/>
      <c r="CRA108" s="511"/>
      <c r="CRB108" s="511"/>
      <c r="CRC108" s="511"/>
      <c r="CRD108" s="511"/>
      <c r="CRE108" s="511"/>
      <c r="CRF108" s="511"/>
      <c r="CRG108" s="511"/>
      <c r="CRH108" s="511"/>
      <c r="CRI108" s="511"/>
      <c r="CRJ108" s="511"/>
      <c r="CRK108" s="511"/>
      <c r="CRL108" s="511"/>
      <c r="CRM108" s="511"/>
      <c r="CRN108" s="511"/>
      <c r="CRO108" s="511"/>
      <c r="CRP108" s="511"/>
      <c r="CRQ108" s="511"/>
      <c r="CRR108" s="511"/>
      <c r="CRS108" s="511"/>
      <c r="CRT108" s="511"/>
      <c r="CRU108" s="511"/>
      <c r="CRV108" s="511"/>
      <c r="CRW108" s="511"/>
      <c r="CRX108" s="511"/>
      <c r="CRY108" s="511"/>
      <c r="CRZ108" s="511"/>
      <c r="CSA108" s="511"/>
      <c r="CSB108" s="511"/>
      <c r="CSC108" s="511"/>
      <c r="CSD108" s="511"/>
      <c r="CSE108" s="511"/>
      <c r="CSF108" s="511"/>
      <c r="CSG108" s="511"/>
      <c r="CSH108" s="511"/>
      <c r="CSI108" s="511"/>
      <c r="CSJ108" s="511"/>
      <c r="CSK108" s="511"/>
      <c r="CSL108" s="511"/>
      <c r="CSM108" s="511"/>
      <c r="CSN108" s="511"/>
      <c r="CSO108" s="511"/>
      <c r="CSP108" s="511"/>
      <c r="CSQ108" s="511"/>
      <c r="CSR108" s="511"/>
      <c r="CSS108" s="511"/>
      <c r="CST108" s="511"/>
      <c r="CSU108" s="511"/>
      <c r="CSV108" s="511"/>
      <c r="CSW108" s="511"/>
      <c r="CSX108" s="511"/>
      <c r="CSY108" s="511"/>
      <c r="CSZ108" s="511"/>
      <c r="CTA108" s="511"/>
      <c r="CTB108" s="511"/>
      <c r="CTC108" s="511"/>
      <c r="CTD108" s="511"/>
      <c r="CTE108" s="511"/>
      <c r="CTF108" s="511"/>
      <c r="CTG108" s="511"/>
      <c r="CTH108" s="511"/>
      <c r="CTI108" s="511"/>
      <c r="CTJ108" s="511"/>
      <c r="CTK108" s="511"/>
      <c r="CTL108" s="511"/>
      <c r="CTM108" s="511"/>
      <c r="CTN108" s="511"/>
      <c r="CTO108" s="511"/>
      <c r="CTP108" s="511"/>
      <c r="CTQ108" s="511"/>
      <c r="CTR108" s="511"/>
      <c r="CTS108" s="511"/>
      <c r="CTT108" s="511"/>
      <c r="CTU108" s="511"/>
      <c r="CTV108" s="511"/>
      <c r="CTW108" s="511"/>
      <c r="CTX108" s="511"/>
      <c r="CTY108" s="511"/>
      <c r="CTZ108" s="511"/>
      <c r="CUA108" s="511"/>
      <c r="CUB108" s="511"/>
      <c r="CUC108" s="511"/>
      <c r="CUD108" s="511"/>
      <c r="CUE108" s="511"/>
      <c r="CUF108" s="511"/>
      <c r="CUG108" s="511"/>
      <c r="CUH108" s="511"/>
      <c r="CUI108" s="511"/>
      <c r="CUJ108" s="511"/>
      <c r="CUK108" s="511"/>
      <c r="CUL108" s="511"/>
      <c r="CUM108" s="511"/>
      <c r="CUN108" s="511"/>
      <c r="CUO108" s="511"/>
      <c r="CUP108" s="511"/>
      <c r="CUQ108" s="511"/>
      <c r="CUR108" s="511"/>
      <c r="CUS108" s="511"/>
      <c r="CUT108" s="511"/>
      <c r="CUU108" s="511"/>
      <c r="CUV108" s="511"/>
      <c r="CUW108" s="511"/>
      <c r="CUX108" s="511"/>
      <c r="CUY108" s="511"/>
      <c r="CUZ108" s="511"/>
      <c r="CVA108" s="511"/>
      <c r="CVB108" s="511"/>
      <c r="CVC108" s="511"/>
      <c r="CVD108" s="511"/>
      <c r="CVE108" s="511"/>
      <c r="CVF108" s="511"/>
      <c r="CVG108" s="511"/>
      <c r="CVH108" s="511"/>
      <c r="CVI108" s="511"/>
      <c r="CVJ108" s="511"/>
      <c r="CVK108" s="511"/>
      <c r="CVL108" s="511"/>
      <c r="CVM108" s="511"/>
      <c r="CVN108" s="511"/>
      <c r="CVO108" s="511"/>
      <c r="CVP108" s="511"/>
      <c r="CVQ108" s="511"/>
      <c r="CVR108" s="511"/>
      <c r="CVS108" s="511"/>
      <c r="CVT108" s="511"/>
      <c r="CVU108" s="511"/>
      <c r="CVV108" s="511"/>
      <c r="CVW108" s="511"/>
      <c r="CVX108" s="511"/>
      <c r="CVY108" s="511"/>
      <c r="CVZ108" s="511"/>
      <c r="CWA108" s="511"/>
      <c r="CWB108" s="511"/>
      <c r="CWC108" s="511"/>
      <c r="CWD108" s="511"/>
      <c r="CWE108" s="511"/>
      <c r="CWF108" s="511"/>
      <c r="CWG108" s="511"/>
      <c r="CWH108" s="511"/>
      <c r="CWI108" s="511"/>
      <c r="CWJ108" s="511"/>
      <c r="CWK108" s="511"/>
      <c r="CWL108" s="511"/>
      <c r="CWM108" s="511"/>
      <c r="CWN108" s="511"/>
      <c r="CWO108" s="511"/>
      <c r="CWP108" s="511"/>
      <c r="CWQ108" s="511"/>
      <c r="CWR108" s="511"/>
      <c r="CWS108" s="511"/>
      <c r="CWT108" s="511"/>
      <c r="CWU108" s="511"/>
      <c r="CWV108" s="511"/>
      <c r="CWW108" s="511"/>
      <c r="CWX108" s="511"/>
      <c r="CWY108" s="511"/>
      <c r="CWZ108" s="511"/>
      <c r="CXA108" s="511"/>
      <c r="CXB108" s="511"/>
      <c r="CXC108" s="511"/>
      <c r="CXD108" s="511"/>
      <c r="CXE108" s="511"/>
      <c r="CXF108" s="511"/>
      <c r="CXG108" s="511"/>
      <c r="CXH108" s="511"/>
      <c r="CXI108" s="511"/>
      <c r="CXJ108" s="511"/>
      <c r="CXK108" s="511"/>
      <c r="CXL108" s="511"/>
      <c r="CXM108" s="511"/>
      <c r="CXN108" s="511"/>
      <c r="CXO108" s="511"/>
      <c r="CXP108" s="511"/>
      <c r="CXQ108" s="511"/>
      <c r="CXR108" s="511"/>
      <c r="CXS108" s="511"/>
      <c r="CXT108" s="511"/>
      <c r="CXU108" s="511"/>
      <c r="CXV108" s="511"/>
      <c r="CXW108" s="511"/>
      <c r="CXX108" s="511"/>
      <c r="CXY108" s="511"/>
      <c r="CXZ108" s="511"/>
      <c r="CYA108" s="511"/>
      <c r="CYB108" s="511"/>
      <c r="CYC108" s="511"/>
      <c r="CYD108" s="511"/>
      <c r="CYE108" s="511"/>
      <c r="CYF108" s="511"/>
      <c r="CYG108" s="511"/>
      <c r="CYH108" s="511"/>
      <c r="CYI108" s="511"/>
      <c r="CYJ108" s="511"/>
      <c r="CYK108" s="511"/>
      <c r="CYL108" s="511"/>
      <c r="CYM108" s="511"/>
      <c r="CYN108" s="511"/>
      <c r="CYO108" s="511"/>
      <c r="CYP108" s="511"/>
      <c r="CYQ108" s="511"/>
      <c r="CYR108" s="511"/>
      <c r="CYS108" s="511"/>
      <c r="CYT108" s="511"/>
      <c r="CYU108" s="511"/>
      <c r="CYV108" s="511"/>
      <c r="CYW108" s="511"/>
      <c r="CYX108" s="511"/>
      <c r="CYY108" s="511"/>
      <c r="CYZ108" s="511"/>
      <c r="CZA108" s="511"/>
      <c r="CZB108" s="511"/>
      <c r="CZC108" s="511"/>
      <c r="CZD108" s="511"/>
      <c r="CZE108" s="511"/>
      <c r="CZF108" s="511"/>
      <c r="CZG108" s="511"/>
      <c r="CZH108" s="511"/>
      <c r="CZI108" s="511"/>
      <c r="CZJ108" s="511"/>
      <c r="CZK108" s="511"/>
      <c r="CZL108" s="511"/>
      <c r="CZM108" s="511"/>
      <c r="CZN108" s="511"/>
      <c r="CZO108" s="511"/>
      <c r="CZP108" s="511"/>
      <c r="CZQ108" s="511"/>
      <c r="CZR108" s="511"/>
      <c r="CZS108" s="511"/>
      <c r="CZT108" s="511"/>
      <c r="CZU108" s="511"/>
      <c r="CZV108" s="511"/>
      <c r="CZW108" s="511"/>
      <c r="CZX108" s="511"/>
      <c r="CZY108" s="511"/>
      <c r="CZZ108" s="511"/>
      <c r="DAA108" s="511"/>
      <c r="DAB108" s="511"/>
      <c r="DAC108" s="511"/>
      <c r="DAD108" s="511"/>
      <c r="DAE108" s="511"/>
      <c r="DAF108" s="511"/>
      <c r="DAG108" s="511"/>
      <c r="DAH108" s="511"/>
      <c r="DAI108" s="511"/>
      <c r="DAJ108" s="511"/>
      <c r="DAK108" s="511"/>
      <c r="DAL108" s="511"/>
      <c r="DAM108" s="511"/>
      <c r="DAN108" s="511"/>
      <c r="DAO108" s="511"/>
      <c r="DAP108" s="511"/>
      <c r="DAQ108" s="511"/>
      <c r="DAR108" s="511"/>
      <c r="DAS108" s="511"/>
      <c r="DAT108" s="511"/>
      <c r="DAU108" s="511"/>
      <c r="DAV108" s="511"/>
      <c r="DAW108" s="511"/>
      <c r="DAX108" s="511"/>
      <c r="DAY108" s="511"/>
      <c r="DAZ108" s="511"/>
      <c r="DBA108" s="511"/>
      <c r="DBB108" s="511"/>
      <c r="DBC108" s="511"/>
      <c r="DBD108" s="511"/>
      <c r="DBE108" s="511"/>
      <c r="DBF108" s="511"/>
      <c r="DBG108" s="511"/>
      <c r="DBH108" s="511"/>
      <c r="DBI108" s="511"/>
      <c r="DBJ108" s="511"/>
      <c r="DBK108" s="511"/>
      <c r="DBL108" s="511"/>
      <c r="DBM108" s="511"/>
      <c r="DBN108" s="511"/>
      <c r="DBO108" s="511"/>
      <c r="DBP108" s="511"/>
      <c r="DBQ108" s="511"/>
      <c r="DBR108" s="511"/>
      <c r="DBS108" s="511"/>
      <c r="DBT108" s="511"/>
      <c r="DBU108" s="511"/>
      <c r="DBV108" s="511"/>
      <c r="DBW108" s="511"/>
      <c r="DBX108" s="511"/>
      <c r="DBY108" s="511"/>
      <c r="DBZ108" s="511"/>
      <c r="DCA108" s="511"/>
      <c r="DCB108" s="511"/>
      <c r="DCC108" s="511"/>
      <c r="DCD108" s="511"/>
      <c r="DCE108" s="511"/>
      <c r="DCF108" s="511"/>
      <c r="DCG108" s="511"/>
      <c r="DCH108" s="511"/>
      <c r="DCI108" s="511"/>
      <c r="DCJ108" s="511"/>
      <c r="DCK108" s="511"/>
      <c r="DCL108" s="511"/>
      <c r="DCM108" s="511"/>
      <c r="DCN108" s="511"/>
      <c r="DCO108" s="511"/>
      <c r="DCP108" s="511"/>
      <c r="DCQ108" s="511"/>
      <c r="DCR108" s="511"/>
      <c r="DCS108" s="511"/>
      <c r="DCT108" s="511"/>
      <c r="DCU108" s="511"/>
      <c r="DCV108" s="511"/>
      <c r="DCW108" s="511"/>
      <c r="DCX108" s="511"/>
      <c r="DCY108" s="511"/>
      <c r="DCZ108" s="511"/>
      <c r="DDA108" s="511"/>
      <c r="DDB108" s="511"/>
      <c r="DDC108" s="511"/>
      <c r="DDD108" s="511"/>
      <c r="DDE108" s="511"/>
      <c r="DDF108" s="511"/>
      <c r="DDG108" s="511"/>
      <c r="DDH108" s="511"/>
      <c r="DDI108" s="511"/>
      <c r="DDJ108" s="511"/>
      <c r="DDK108" s="511"/>
      <c r="DDL108" s="511"/>
      <c r="DDM108" s="511"/>
      <c r="DDN108" s="511"/>
      <c r="DDO108" s="511"/>
      <c r="DDP108" s="511"/>
      <c r="DDQ108" s="511"/>
      <c r="DDR108" s="511"/>
      <c r="DDS108" s="511"/>
      <c r="DDT108" s="511"/>
      <c r="DDU108" s="511"/>
      <c r="DDV108" s="511"/>
      <c r="DDW108" s="511"/>
      <c r="DDX108" s="511"/>
      <c r="DDY108" s="511"/>
      <c r="DDZ108" s="511"/>
      <c r="DEA108" s="511"/>
      <c r="DEB108" s="511"/>
      <c r="DEC108" s="511"/>
      <c r="DED108" s="511"/>
      <c r="DEE108" s="511"/>
      <c r="DEF108" s="511"/>
      <c r="DEG108" s="511"/>
      <c r="DEH108" s="511"/>
      <c r="DEI108" s="511"/>
      <c r="DEJ108" s="511"/>
      <c r="DEK108" s="511"/>
      <c r="DEL108" s="511"/>
      <c r="DEM108" s="511"/>
      <c r="DEN108" s="511"/>
      <c r="DEO108" s="511"/>
      <c r="DEP108" s="511"/>
      <c r="DEQ108" s="511"/>
      <c r="DER108" s="511"/>
      <c r="DES108" s="511"/>
      <c r="DET108" s="511"/>
      <c r="DEU108" s="511"/>
      <c r="DEV108" s="511"/>
      <c r="DEW108" s="511"/>
      <c r="DEX108" s="511"/>
      <c r="DEY108" s="511"/>
      <c r="DEZ108" s="511"/>
      <c r="DFA108" s="511"/>
      <c r="DFB108" s="511"/>
      <c r="DFC108" s="511"/>
      <c r="DFD108" s="511"/>
      <c r="DFE108" s="511"/>
      <c r="DFF108" s="511"/>
      <c r="DFG108" s="511"/>
      <c r="DFH108" s="511"/>
      <c r="DFI108" s="511"/>
      <c r="DFJ108" s="511"/>
      <c r="DFK108" s="511"/>
      <c r="DFL108" s="511"/>
      <c r="DFM108" s="511"/>
      <c r="DFN108" s="511"/>
      <c r="DFO108" s="511"/>
      <c r="DFP108" s="511"/>
      <c r="DFQ108" s="511"/>
      <c r="DFR108" s="511"/>
      <c r="DFS108" s="511"/>
      <c r="DFT108" s="511"/>
      <c r="DFU108" s="511"/>
      <c r="DFV108" s="511"/>
      <c r="DFW108" s="511"/>
      <c r="DFX108" s="511"/>
      <c r="DFY108" s="511"/>
      <c r="DFZ108" s="511"/>
      <c r="DGA108" s="511"/>
      <c r="DGB108" s="511"/>
      <c r="DGC108" s="511"/>
      <c r="DGD108" s="511"/>
      <c r="DGE108" s="511"/>
      <c r="DGF108" s="511"/>
      <c r="DGG108" s="511"/>
      <c r="DGH108" s="511"/>
      <c r="DGI108" s="511"/>
      <c r="DGJ108" s="511"/>
      <c r="DGK108" s="511"/>
      <c r="DGL108" s="511"/>
      <c r="DGM108" s="511"/>
      <c r="DGN108" s="511"/>
      <c r="DGO108" s="511"/>
      <c r="DGP108" s="511"/>
      <c r="DGQ108" s="511"/>
      <c r="DGR108" s="511"/>
      <c r="DGS108" s="511"/>
      <c r="DGT108" s="511"/>
      <c r="DGU108" s="511"/>
      <c r="DGV108" s="511"/>
      <c r="DGW108" s="511"/>
      <c r="DGX108" s="511"/>
      <c r="DGY108" s="511"/>
      <c r="DGZ108" s="511"/>
      <c r="DHA108" s="511"/>
      <c r="DHB108" s="511"/>
      <c r="DHC108" s="511"/>
      <c r="DHD108" s="511"/>
      <c r="DHE108" s="511"/>
      <c r="DHF108" s="511"/>
      <c r="DHG108" s="511"/>
      <c r="DHH108" s="511"/>
      <c r="DHI108" s="511"/>
      <c r="DHJ108" s="511"/>
      <c r="DHK108" s="511"/>
      <c r="DHL108" s="511"/>
      <c r="DHM108" s="511"/>
      <c r="DHN108" s="511"/>
      <c r="DHO108" s="511"/>
      <c r="DHP108" s="511"/>
      <c r="DHQ108" s="511"/>
      <c r="DHR108" s="511"/>
      <c r="DHS108" s="511"/>
      <c r="DHT108" s="511"/>
      <c r="DHU108" s="511"/>
      <c r="DHV108" s="511"/>
      <c r="DHW108" s="511"/>
      <c r="DHX108" s="511"/>
      <c r="DHY108" s="511"/>
      <c r="DHZ108" s="511"/>
      <c r="DIA108" s="511"/>
      <c r="DIB108" s="511"/>
      <c r="DIC108" s="511"/>
      <c r="DID108" s="511"/>
      <c r="DIE108" s="511"/>
      <c r="DIF108" s="511"/>
      <c r="DIG108" s="511"/>
      <c r="DIH108" s="511"/>
      <c r="DII108" s="511"/>
      <c r="DIJ108" s="511"/>
      <c r="DIK108" s="511"/>
      <c r="DIL108" s="511"/>
      <c r="DIM108" s="511"/>
      <c r="DIN108" s="511"/>
      <c r="DIO108" s="511"/>
      <c r="DIP108" s="511"/>
      <c r="DIQ108" s="511"/>
      <c r="DIR108" s="511"/>
      <c r="DIS108" s="511"/>
      <c r="DIT108" s="511"/>
      <c r="DIU108" s="511"/>
      <c r="DIV108" s="511"/>
      <c r="DIW108" s="511"/>
      <c r="DIX108" s="511"/>
      <c r="DIY108" s="511"/>
      <c r="DIZ108" s="511"/>
      <c r="DJA108" s="511"/>
      <c r="DJB108" s="511"/>
      <c r="DJC108" s="511"/>
      <c r="DJD108" s="511"/>
      <c r="DJE108" s="511"/>
      <c r="DJF108" s="511"/>
      <c r="DJG108" s="511"/>
      <c r="DJH108" s="511"/>
      <c r="DJI108" s="511"/>
      <c r="DJJ108" s="511"/>
      <c r="DJK108" s="511"/>
      <c r="DJL108" s="511"/>
      <c r="DJM108" s="511"/>
      <c r="DJN108" s="511"/>
      <c r="DJO108" s="511"/>
      <c r="DJP108" s="511"/>
      <c r="DJQ108" s="511"/>
      <c r="DJR108" s="511"/>
      <c r="DJS108" s="511"/>
      <c r="DJT108" s="511"/>
      <c r="DJU108" s="511"/>
      <c r="DJV108" s="511"/>
      <c r="DJW108" s="511"/>
      <c r="DJX108" s="511"/>
      <c r="DJY108" s="511"/>
      <c r="DJZ108" s="511"/>
      <c r="DKA108" s="511"/>
      <c r="DKB108" s="511"/>
      <c r="DKC108" s="511"/>
      <c r="DKD108" s="511"/>
      <c r="DKE108" s="511"/>
      <c r="DKF108" s="511"/>
      <c r="DKG108" s="511"/>
      <c r="DKH108" s="511"/>
      <c r="DKI108" s="511"/>
      <c r="DKJ108" s="511"/>
      <c r="DKK108" s="511"/>
      <c r="DKL108" s="511"/>
      <c r="DKM108" s="511"/>
      <c r="DKN108" s="511"/>
      <c r="DKO108" s="511"/>
      <c r="DKP108" s="511"/>
      <c r="DKQ108" s="511"/>
      <c r="DKR108" s="511"/>
      <c r="DKS108" s="511"/>
      <c r="DKT108" s="511"/>
      <c r="DKU108" s="511"/>
      <c r="DKV108" s="511"/>
      <c r="DKW108" s="511"/>
      <c r="DKX108" s="511"/>
      <c r="DKY108" s="511"/>
      <c r="DKZ108" s="511"/>
      <c r="DLA108" s="511"/>
      <c r="DLB108" s="511"/>
      <c r="DLC108" s="511"/>
      <c r="DLD108" s="511"/>
      <c r="DLE108" s="511"/>
      <c r="DLF108" s="511"/>
      <c r="DLG108" s="511"/>
      <c r="DLH108" s="511"/>
      <c r="DLI108" s="511"/>
      <c r="DLJ108" s="511"/>
      <c r="DLK108" s="511"/>
      <c r="DLL108" s="511"/>
      <c r="DLM108" s="511"/>
      <c r="DLN108" s="511"/>
      <c r="DLO108" s="511"/>
      <c r="DLP108" s="511"/>
      <c r="DLQ108" s="511"/>
      <c r="DLR108" s="511"/>
      <c r="DLS108" s="511"/>
      <c r="DLT108" s="511"/>
      <c r="DLU108" s="511"/>
      <c r="DLV108" s="511"/>
      <c r="DLW108" s="511"/>
      <c r="DLX108" s="511"/>
      <c r="DLY108" s="511"/>
      <c r="DLZ108" s="511"/>
      <c r="DMA108" s="511"/>
      <c r="DMB108" s="511"/>
      <c r="DMC108" s="511"/>
      <c r="DMD108" s="511"/>
      <c r="DME108" s="511"/>
      <c r="DMF108" s="511"/>
      <c r="DMG108" s="511"/>
      <c r="DMH108" s="511"/>
      <c r="DMI108" s="511"/>
      <c r="DMJ108" s="511"/>
      <c r="DMK108" s="511"/>
      <c r="DML108" s="511"/>
      <c r="DMM108" s="511"/>
      <c r="DMN108" s="511"/>
      <c r="DMO108" s="511"/>
      <c r="DMP108" s="511"/>
      <c r="DMQ108" s="511"/>
      <c r="DMR108" s="511"/>
      <c r="DMS108" s="511"/>
      <c r="DMT108" s="511"/>
      <c r="DMU108" s="511"/>
      <c r="DMV108" s="511"/>
      <c r="DMW108" s="511"/>
      <c r="DMX108" s="511"/>
      <c r="DMY108" s="511"/>
      <c r="DMZ108" s="511"/>
      <c r="DNA108" s="511"/>
      <c r="DNB108" s="511"/>
      <c r="DNC108" s="511"/>
      <c r="DND108" s="511"/>
      <c r="DNE108" s="511"/>
      <c r="DNF108" s="511"/>
      <c r="DNG108" s="511"/>
      <c r="DNH108" s="511"/>
      <c r="DNI108" s="511"/>
      <c r="DNJ108" s="511"/>
      <c r="DNK108" s="511"/>
      <c r="DNL108" s="511"/>
      <c r="DNM108" s="511"/>
      <c r="DNN108" s="511"/>
      <c r="DNO108" s="511"/>
      <c r="DNP108" s="511"/>
      <c r="DNQ108" s="511"/>
      <c r="DNR108" s="511"/>
      <c r="DNS108" s="511"/>
      <c r="DNT108" s="511"/>
      <c r="DNU108" s="511"/>
      <c r="DNV108" s="511"/>
      <c r="DNW108" s="511"/>
      <c r="DNX108" s="511"/>
      <c r="DNY108" s="511"/>
      <c r="DNZ108" s="511"/>
      <c r="DOA108" s="511"/>
      <c r="DOB108" s="511"/>
      <c r="DOC108" s="511"/>
      <c r="DOD108" s="511"/>
      <c r="DOE108" s="511"/>
      <c r="DOF108" s="511"/>
      <c r="DOG108" s="511"/>
      <c r="DOH108" s="511"/>
      <c r="DOI108" s="511"/>
      <c r="DOJ108" s="511"/>
      <c r="DOK108" s="511"/>
      <c r="DOL108" s="511"/>
      <c r="DOM108" s="511"/>
      <c r="DON108" s="511"/>
      <c r="DOO108" s="511"/>
      <c r="DOP108" s="511"/>
      <c r="DOQ108" s="511"/>
      <c r="DOR108" s="511"/>
      <c r="DOS108" s="511"/>
      <c r="DOT108" s="511"/>
      <c r="DOU108" s="511"/>
      <c r="DOV108" s="511"/>
      <c r="DOW108" s="511"/>
      <c r="DOX108" s="511"/>
      <c r="DOY108" s="511"/>
      <c r="DOZ108" s="511"/>
      <c r="DPA108" s="511"/>
      <c r="DPB108" s="511"/>
      <c r="DPC108" s="511"/>
      <c r="DPD108" s="511"/>
      <c r="DPE108" s="511"/>
      <c r="DPF108" s="511"/>
      <c r="DPG108" s="511"/>
      <c r="DPH108" s="511"/>
      <c r="DPI108" s="511"/>
      <c r="DPJ108" s="511"/>
      <c r="DPK108" s="511"/>
      <c r="DPL108" s="511"/>
      <c r="DPM108" s="511"/>
      <c r="DPN108" s="511"/>
      <c r="DPO108" s="511"/>
      <c r="DPP108" s="511"/>
      <c r="DPQ108" s="511"/>
      <c r="DPR108" s="511"/>
      <c r="DPS108" s="511"/>
      <c r="DPT108" s="511"/>
      <c r="DPU108" s="511"/>
      <c r="DPV108" s="511"/>
      <c r="DPW108" s="511"/>
      <c r="DPX108" s="511"/>
      <c r="DPY108" s="511"/>
      <c r="DPZ108" s="511"/>
      <c r="DQA108" s="511"/>
      <c r="DQB108" s="511"/>
      <c r="DQC108" s="511"/>
      <c r="DQD108" s="511"/>
      <c r="DQE108" s="511"/>
      <c r="DQF108" s="511"/>
      <c r="DQG108" s="511"/>
      <c r="DQH108" s="511"/>
      <c r="DQI108" s="511"/>
      <c r="DQJ108" s="511"/>
      <c r="DQK108" s="511"/>
      <c r="DQL108" s="511"/>
      <c r="DQM108" s="511"/>
      <c r="DQN108" s="511"/>
      <c r="DQO108" s="511"/>
      <c r="DQP108" s="511"/>
      <c r="DQQ108" s="511"/>
      <c r="DQR108" s="511"/>
      <c r="DQS108" s="511"/>
      <c r="DQT108" s="511"/>
      <c r="DQU108" s="511"/>
      <c r="DQV108" s="511"/>
      <c r="DQW108" s="511"/>
      <c r="DQX108" s="511"/>
      <c r="DQY108" s="511"/>
      <c r="DQZ108" s="511"/>
      <c r="DRA108" s="511"/>
      <c r="DRB108" s="511"/>
      <c r="DRC108" s="511"/>
      <c r="DRD108" s="511"/>
      <c r="DRE108" s="511"/>
      <c r="DRF108" s="511"/>
      <c r="DRG108" s="511"/>
      <c r="DRH108" s="511"/>
      <c r="DRI108" s="511"/>
      <c r="DRJ108" s="511"/>
      <c r="DRK108" s="511"/>
      <c r="DRL108" s="511"/>
      <c r="DRM108" s="511"/>
      <c r="DRN108" s="511"/>
      <c r="DRO108" s="511"/>
      <c r="DRP108" s="511"/>
      <c r="DRQ108" s="511"/>
      <c r="DRR108" s="511"/>
      <c r="DRS108" s="511"/>
      <c r="DRT108" s="511"/>
      <c r="DRU108" s="511"/>
      <c r="DRV108" s="511"/>
      <c r="DRW108" s="511"/>
      <c r="DRX108" s="511"/>
      <c r="DRY108" s="511"/>
      <c r="DRZ108" s="511"/>
      <c r="DSA108" s="511"/>
      <c r="DSB108" s="511"/>
      <c r="DSC108" s="511"/>
      <c r="DSD108" s="511"/>
      <c r="DSE108" s="511"/>
      <c r="DSF108" s="511"/>
      <c r="DSG108" s="511"/>
      <c r="DSH108" s="511"/>
      <c r="DSI108" s="511"/>
      <c r="DSJ108" s="511"/>
      <c r="DSK108" s="511"/>
      <c r="DSL108" s="511"/>
      <c r="DSM108" s="511"/>
      <c r="DSN108" s="511"/>
      <c r="DSO108" s="511"/>
      <c r="DSP108" s="511"/>
      <c r="DSQ108" s="511"/>
      <c r="DSR108" s="511"/>
      <c r="DSS108" s="511"/>
      <c r="DST108" s="511"/>
      <c r="DSU108" s="511"/>
      <c r="DSV108" s="511"/>
      <c r="DSW108" s="511"/>
      <c r="DSX108" s="511"/>
      <c r="DSY108" s="511"/>
      <c r="DSZ108" s="511"/>
      <c r="DTA108" s="511"/>
      <c r="DTB108" s="511"/>
      <c r="DTC108" s="511"/>
      <c r="DTD108" s="511"/>
      <c r="DTE108" s="511"/>
      <c r="DTF108" s="511"/>
      <c r="DTG108" s="511"/>
      <c r="DTH108" s="511"/>
      <c r="DTI108" s="511"/>
      <c r="DTJ108" s="511"/>
      <c r="DTK108" s="511"/>
      <c r="DTL108" s="511"/>
      <c r="DTM108" s="511"/>
      <c r="DTN108" s="511"/>
      <c r="DTO108" s="511"/>
      <c r="DTP108" s="511"/>
      <c r="DTQ108" s="511"/>
      <c r="DTR108" s="511"/>
      <c r="DTS108" s="511"/>
      <c r="DTT108" s="511"/>
      <c r="DTU108" s="511"/>
      <c r="DTV108" s="511"/>
      <c r="DTW108" s="511"/>
      <c r="DTX108" s="511"/>
      <c r="DTY108" s="511"/>
      <c r="DTZ108" s="511"/>
      <c r="DUA108" s="511"/>
      <c r="DUB108" s="511"/>
      <c r="DUC108" s="511"/>
      <c r="DUD108" s="511"/>
      <c r="DUE108" s="511"/>
      <c r="DUF108" s="511"/>
      <c r="DUG108" s="511"/>
      <c r="DUH108" s="511"/>
      <c r="DUI108" s="511"/>
      <c r="DUJ108" s="511"/>
      <c r="DUK108" s="511"/>
      <c r="DUL108" s="511"/>
      <c r="DUM108" s="511"/>
      <c r="DUN108" s="511"/>
      <c r="DUO108" s="511"/>
      <c r="DUP108" s="511"/>
      <c r="DUQ108" s="511"/>
      <c r="DUR108" s="511"/>
      <c r="DUS108" s="511"/>
      <c r="DUT108" s="511"/>
      <c r="DUU108" s="511"/>
      <c r="DUV108" s="511"/>
      <c r="DUW108" s="511"/>
      <c r="DUX108" s="511"/>
      <c r="DUY108" s="511"/>
      <c r="DUZ108" s="511"/>
      <c r="DVA108" s="511"/>
      <c r="DVB108" s="511"/>
      <c r="DVC108" s="511"/>
      <c r="DVD108" s="511"/>
      <c r="DVE108" s="511"/>
      <c r="DVF108" s="511"/>
      <c r="DVG108" s="511"/>
      <c r="DVH108" s="511"/>
      <c r="DVI108" s="511"/>
      <c r="DVJ108" s="511"/>
      <c r="DVK108" s="511"/>
      <c r="DVL108" s="511"/>
      <c r="DVM108" s="511"/>
      <c r="DVN108" s="511"/>
      <c r="DVO108" s="511"/>
      <c r="DVP108" s="511"/>
      <c r="DVQ108" s="511"/>
      <c r="DVR108" s="511"/>
      <c r="DVS108" s="511"/>
      <c r="DVT108" s="511"/>
      <c r="DVU108" s="511"/>
      <c r="DVV108" s="511"/>
      <c r="DVW108" s="511"/>
      <c r="DVX108" s="511"/>
      <c r="DVY108" s="511"/>
      <c r="DVZ108" s="511"/>
      <c r="DWA108" s="511"/>
      <c r="DWB108" s="511"/>
      <c r="DWC108" s="511"/>
      <c r="DWD108" s="511"/>
      <c r="DWE108" s="511"/>
      <c r="DWF108" s="511"/>
      <c r="DWG108" s="511"/>
      <c r="DWH108" s="511"/>
      <c r="DWI108" s="511"/>
      <c r="DWJ108" s="511"/>
      <c r="DWK108" s="511"/>
      <c r="DWL108" s="511"/>
      <c r="DWM108" s="511"/>
      <c r="DWN108" s="511"/>
      <c r="DWO108" s="511"/>
      <c r="DWP108" s="511"/>
      <c r="DWQ108" s="511"/>
      <c r="DWR108" s="511"/>
      <c r="DWS108" s="511"/>
      <c r="DWT108" s="511"/>
      <c r="DWU108" s="511"/>
      <c r="DWV108" s="511"/>
      <c r="DWW108" s="511"/>
      <c r="DWX108" s="511"/>
      <c r="DWY108" s="511"/>
      <c r="DWZ108" s="511"/>
      <c r="DXA108" s="511"/>
      <c r="DXB108" s="511"/>
      <c r="DXC108" s="511"/>
      <c r="DXD108" s="511"/>
      <c r="DXE108" s="511"/>
      <c r="DXF108" s="511"/>
      <c r="DXG108" s="511"/>
      <c r="DXH108" s="511"/>
      <c r="DXI108" s="511"/>
      <c r="DXJ108" s="511"/>
      <c r="DXK108" s="511"/>
      <c r="DXL108" s="511"/>
      <c r="DXM108" s="511"/>
      <c r="DXN108" s="511"/>
      <c r="DXO108" s="511"/>
      <c r="DXP108" s="511"/>
      <c r="DXQ108" s="511"/>
      <c r="DXR108" s="511"/>
      <c r="DXS108" s="511"/>
      <c r="DXT108" s="511"/>
      <c r="DXU108" s="511"/>
      <c r="DXV108" s="511"/>
      <c r="DXW108" s="511"/>
      <c r="DXX108" s="511"/>
      <c r="DXY108" s="511"/>
      <c r="DXZ108" s="511"/>
      <c r="DYA108" s="511"/>
      <c r="DYB108" s="511"/>
      <c r="DYC108" s="511"/>
      <c r="DYD108" s="511"/>
      <c r="DYE108" s="511"/>
      <c r="DYF108" s="511"/>
      <c r="DYG108" s="511"/>
      <c r="DYH108" s="511"/>
      <c r="DYI108" s="511"/>
      <c r="DYJ108" s="511"/>
      <c r="DYK108" s="511"/>
      <c r="DYL108" s="511"/>
      <c r="DYM108" s="511"/>
      <c r="DYN108" s="511"/>
      <c r="DYO108" s="511"/>
      <c r="DYP108" s="511"/>
      <c r="DYQ108" s="511"/>
      <c r="DYR108" s="511"/>
      <c r="DYS108" s="511"/>
      <c r="DYT108" s="511"/>
      <c r="DYU108" s="511"/>
      <c r="DYV108" s="511"/>
      <c r="DYW108" s="511"/>
      <c r="DYX108" s="511"/>
      <c r="DYY108" s="511"/>
      <c r="DYZ108" s="511"/>
      <c r="DZA108" s="511"/>
      <c r="DZB108" s="511"/>
      <c r="DZC108" s="511"/>
      <c r="DZD108" s="511"/>
      <c r="DZE108" s="511"/>
      <c r="DZF108" s="511"/>
      <c r="DZG108" s="511"/>
      <c r="DZH108" s="511"/>
      <c r="DZI108" s="511"/>
      <c r="DZJ108" s="511"/>
      <c r="DZK108" s="511"/>
      <c r="DZL108" s="511"/>
      <c r="DZM108" s="511"/>
      <c r="DZN108" s="511"/>
      <c r="DZO108" s="511"/>
      <c r="DZP108" s="511"/>
      <c r="DZQ108" s="511"/>
      <c r="DZR108" s="511"/>
      <c r="DZS108" s="511"/>
      <c r="DZT108" s="511"/>
      <c r="DZU108" s="511"/>
      <c r="DZV108" s="511"/>
      <c r="DZW108" s="511"/>
      <c r="DZX108" s="511"/>
      <c r="DZY108" s="511"/>
      <c r="DZZ108" s="511"/>
      <c r="EAA108" s="511"/>
      <c r="EAB108" s="511"/>
      <c r="EAC108" s="511"/>
      <c r="EAD108" s="511"/>
      <c r="EAE108" s="511"/>
      <c r="EAF108" s="511"/>
      <c r="EAG108" s="511"/>
      <c r="EAH108" s="511"/>
      <c r="EAI108" s="511"/>
      <c r="EAJ108" s="511"/>
      <c r="EAK108" s="511"/>
      <c r="EAL108" s="511"/>
      <c r="EAM108" s="511"/>
      <c r="EAN108" s="511"/>
      <c r="EAO108" s="511"/>
      <c r="EAP108" s="511"/>
      <c r="EAQ108" s="511"/>
      <c r="EAR108" s="511"/>
      <c r="EAS108" s="511"/>
      <c r="EAT108" s="511"/>
      <c r="EAU108" s="511"/>
      <c r="EAV108" s="511"/>
      <c r="EAW108" s="511"/>
      <c r="EAX108" s="511"/>
      <c r="EAY108" s="511"/>
      <c r="EAZ108" s="511"/>
      <c r="EBA108" s="511"/>
      <c r="EBB108" s="511"/>
      <c r="EBC108" s="511"/>
      <c r="EBD108" s="511"/>
      <c r="EBE108" s="511"/>
      <c r="EBF108" s="511"/>
      <c r="EBG108" s="511"/>
      <c r="EBH108" s="511"/>
      <c r="EBI108" s="511"/>
      <c r="EBJ108" s="511"/>
      <c r="EBK108" s="511"/>
      <c r="EBL108" s="511"/>
      <c r="EBM108" s="511"/>
      <c r="EBN108" s="511"/>
      <c r="EBO108" s="511"/>
      <c r="EBP108" s="511"/>
      <c r="EBQ108" s="511"/>
      <c r="EBR108" s="511"/>
      <c r="EBS108" s="511"/>
      <c r="EBT108" s="511"/>
      <c r="EBU108" s="511"/>
      <c r="EBV108" s="511"/>
      <c r="EBW108" s="511"/>
      <c r="EBX108" s="511"/>
      <c r="EBY108" s="511"/>
      <c r="EBZ108" s="511"/>
      <c r="ECA108" s="511"/>
      <c r="ECB108" s="511"/>
      <c r="ECC108" s="511"/>
      <c r="ECD108" s="511"/>
      <c r="ECE108" s="511"/>
      <c r="ECF108" s="511"/>
      <c r="ECG108" s="511"/>
      <c r="ECH108" s="511"/>
      <c r="ECI108" s="511"/>
      <c r="ECJ108" s="511"/>
      <c r="ECK108" s="511"/>
      <c r="ECL108" s="511"/>
      <c r="ECM108" s="511"/>
      <c r="ECN108" s="511"/>
      <c r="ECO108" s="511"/>
      <c r="ECP108" s="511"/>
      <c r="ECQ108" s="511"/>
      <c r="ECR108" s="511"/>
      <c r="ECS108" s="511"/>
      <c r="ECT108" s="511"/>
      <c r="ECU108" s="511"/>
      <c r="ECV108" s="511"/>
      <c r="ECW108" s="511"/>
      <c r="ECX108" s="511"/>
      <c r="ECY108" s="511"/>
      <c r="ECZ108" s="511"/>
      <c r="EDA108" s="511"/>
      <c r="EDB108" s="511"/>
      <c r="EDC108" s="511"/>
      <c r="EDD108" s="511"/>
      <c r="EDE108" s="511"/>
      <c r="EDF108" s="511"/>
      <c r="EDG108" s="511"/>
      <c r="EDH108" s="511"/>
      <c r="EDI108" s="511"/>
      <c r="EDJ108" s="511"/>
      <c r="EDK108" s="511"/>
      <c r="EDL108" s="511"/>
      <c r="EDM108" s="511"/>
      <c r="EDN108" s="511"/>
      <c r="EDO108" s="511"/>
      <c r="EDP108" s="511"/>
      <c r="EDQ108" s="511"/>
      <c r="EDR108" s="511"/>
      <c r="EDS108" s="511"/>
      <c r="EDT108" s="511"/>
      <c r="EDU108" s="511"/>
      <c r="EDV108" s="511"/>
      <c r="EDW108" s="511"/>
      <c r="EDX108" s="511"/>
      <c r="EDY108" s="511"/>
      <c r="EDZ108" s="511"/>
      <c r="EEA108" s="511"/>
      <c r="EEB108" s="511"/>
      <c r="EEC108" s="511"/>
      <c r="EED108" s="511"/>
      <c r="EEE108" s="511"/>
      <c r="EEF108" s="511"/>
      <c r="EEG108" s="511"/>
      <c r="EEH108" s="511"/>
      <c r="EEI108" s="511"/>
      <c r="EEJ108" s="511"/>
      <c r="EEK108" s="511"/>
      <c r="EEL108" s="511"/>
      <c r="EEM108" s="511"/>
      <c r="EEN108" s="511"/>
      <c r="EEO108" s="511"/>
      <c r="EEP108" s="511"/>
      <c r="EEQ108" s="511"/>
      <c r="EER108" s="511"/>
      <c r="EES108" s="511"/>
      <c r="EET108" s="511"/>
      <c r="EEU108" s="511"/>
      <c r="EEV108" s="511"/>
      <c r="EEW108" s="511"/>
      <c r="EEX108" s="511"/>
      <c r="EEY108" s="511"/>
      <c r="EEZ108" s="511"/>
      <c r="EFA108" s="511"/>
      <c r="EFB108" s="511"/>
      <c r="EFC108" s="511"/>
      <c r="EFD108" s="511"/>
      <c r="EFE108" s="511"/>
      <c r="EFF108" s="511"/>
      <c r="EFG108" s="511"/>
      <c r="EFH108" s="511"/>
      <c r="EFI108" s="511"/>
      <c r="EFJ108" s="511"/>
      <c r="EFK108" s="511"/>
      <c r="EFL108" s="511"/>
      <c r="EFM108" s="511"/>
      <c r="EFN108" s="511"/>
      <c r="EFO108" s="511"/>
      <c r="EFP108" s="511"/>
      <c r="EFQ108" s="511"/>
      <c r="EFR108" s="511"/>
      <c r="EFS108" s="511"/>
      <c r="EFT108" s="511"/>
      <c r="EFU108" s="511"/>
      <c r="EFV108" s="511"/>
      <c r="EFW108" s="511"/>
      <c r="EFX108" s="511"/>
      <c r="EFY108" s="511"/>
      <c r="EFZ108" s="511"/>
      <c r="EGA108" s="511"/>
      <c r="EGB108" s="511"/>
      <c r="EGC108" s="511"/>
      <c r="EGD108" s="511"/>
      <c r="EGE108" s="511"/>
      <c r="EGF108" s="511"/>
      <c r="EGG108" s="511"/>
      <c r="EGH108" s="511"/>
      <c r="EGI108" s="511"/>
      <c r="EGJ108" s="511"/>
      <c r="EGK108" s="511"/>
      <c r="EGL108" s="511"/>
      <c r="EGM108" s="511"/>
      <c r="EGN108" s="511"/>
      <c r="EGO108" s="511"/>
      <c r="EGP108" s="511"/>
      <c r="EGQ108" s="511"/>
      <c r="EGR108" s="511"/>
      <c r="EGS108" s="511"/>
      <c r="EGT108" s="511"/>
      <c r="EGU108" s="511"/>
      <c r="EGV108" s="511"/>
      <c r="EGW108" s="511"/>
      <c r="EGX108" s="511"/>
      <c r="EGY108" s="511"/>
      <c r="EGZ108" s="511"/>
      <c r="EHA108" s="511"/>
      <c r="EHB108" s="511"/>
      <c r="EHC108" s="511"/>
      <c r="EHD108" s="511"/>
      <c r="EHE108" s="511"/>
      <c r="EHF108" s="511"/>
      <c r="EHG108" s="511"/>
      <c r="EHH108" s="511"/>
      <c r="EHI108" s="511"/>
      <c r="EHJ108" s="511"/>
      <c r="EHK108" s="511"/>
      <c r="EHL108" s="511"/>
      <c r="EHM108" s="511"/>
      <c r="EHN108" s="511"/>
      <c r="EHO108" s="511"/>
      <c r="EHP108" s="511"/>
      <c r="EHQ108" s="511"/>
      <c r="EHR108" s="511"/>
      <c r="EHS108" s="511"/>
      <c r="EHT108" s="511"/>
      <c r="EHU108" s="511"/>
      <c r="EHV108" s="511"/>
      <c r="EHW108" s="511"/>
      <c r="EHX108" s="511"/>
      <c r="EHY108" s="511"/>
      <c r="EHZ108" s="511"/>
      <c r="EIA108" s="511"/>
      <c r="EIB108" s="511"/>
      <c r="EIC108" s="511"/>
      <c r="EID108" s="511"/>
      <c r="EIE108" s="511"/>
      <c r="EIF108" s="511"/>
      <c r="EIG108" s="511"/>
      <c r="EIH108" s="511"/>
      <c r="EII108" s="511"/>
      <c r="EIJ108" s="511"/>
      <c r="EIK108" s="511"/>
      <c r="EIL108" s="511"/>
      <c r="EIM108" s="511"/>
      <c r="EIN108" s="511"/>
      <c r="EIO108" s="511"/>
      <c r="EIP108" s="511"/>
      <c r="EIQ108" s="511"/>
      <c r="EIR108" s="511"/>
      <c r="EIS108" s="511"/>
      <c r="EIT108" s="511"/>
      <c r="EIU108" s="511"/>
      <c r="EIV108" s="511"/>
      <c r="EIW108" s="511"/>
      <c r="EIX108" s="511"/>
      <c r="EIY108" s="511"/>
      <c r="EIZ108" s="511"/>
      <c r="EJA108" s="511"/>
      <c r="EJB108" s="511"/>
      <c r="EJC108" s="511"/>
      <c r="EJD108" s="511"/>
      <c r="EJE108" s="511"/>
      <c r="EJF108" s="511"/>
      <c r="EJG108" s="511"/>
      <c r="EJH108" s="511"/>
      <c r="EJI108" s="511"/>
      <c r="EJJ108" s="511"/>
      <c r="EJK108" s="511"/>
      <c r="EJL108" s="511"/>
      <c r="EJM108" s="511"/>
      <c r="EJN108" s="511"/>
      <c r="EJO108" s="511"/>
      <c r="EJP108" s="511"/>
      <c r="EJQ108" s="511"/>
      <c r="EJR108" s="511"/>
      <c r="EJS108" s="511"/>
      <c r="EJT108" s="511"/>
      <c r="EJU108" s="511"/>
      <c r="EJV108" s="511"/>
      <c r="EJW108" s="511"/>
      <c r="EJX108" s="511"/>
      <c r="EJY108" s="511"/>
      <c r="EJZ108" s="511"/>
      <c r="EKA108" s="511"/>
      <c r="EKB108" s="511"/>
      <c r="EKC108" s="511"/>
      <c r="EKD108" s="511"/>
      <c r="EKE108" s="511"/>
      <c r="EKF108" s="511"/>
      <c r="EKG108" s="511"/>
      <c r="EKH108" s="511"/>
      <c r="EKI108" s="511"/>
      <c r="EKJ108" s="511"/>
      <c r="EKK108" s="511"/>
      <c r="EKL108" s="511"/>
      <c r="EKM108" s="511"/>
      <c r="EKN108" s="511"/>
      <c r="EKO108" s="511"/>
      <c r="EKP108" s="511"/>
      <c r="EKQ108" s="511"/>
      <c r="EKR108" s="511"/>
      <c r="EKS108" s="511"/>
      <c r="EKT108" s="511"/>
      <c r="EKU108" s="511"/>
      <c r="EKV108" s="511"/>
      <c r="EKW108" s="511"/>
      <c r="EKX108" s="511"/>
      <c r="EKY108" s="511"/>
      <c r="EKZ108" s="511"/>
      <c r="ELA108" s="511"/>
      <c r="ELB108" s="511"/>
      <c r="ELC108" s="511"/>
      <c r="ELD108" s="511"/>
      <c r="ELE108" s="511"/>
      <c r="ELF108" s="511"/>
      <c r="ELG108" s="511"/>
      <c r="ELH108" s="511"/>
      <c r="ELI108" s="511"/>
      <c r="ELJ108" s="511"/>
      <c r="ELK108" s="511"/>
      <c r="ELL108" s="511"/>
      <c r="ELM108" s="511"/>
      <c r="ELN108" s="511"/>
      <c r="ELO108" s="511"/>
      <c r="ELP108" s="511"/>
      <c r="ELQ108" s="511"/>
      <c r="ELR108" s="511"/>
      <c r="ELS108" s="511"/>
      <c r="ELT108" s="511"/>
      <c r="ELU108" s="511"/>
      <c r="ELV108" s="511"/>
      <c r="ELW108" s="511"/>
      <c r="ELX108" s="511"/>
      <c r="ELY108" s="511"/>
      <c r="ELZ108" s="511"/>
      <c r="EMA108" s="511"/>
      <c r="EMB108" s="511"/>
      <c r="EMC108" s="511"/>
      <c r="EMD108" s="511"/>
      <c r="EME108" s="511"/>
      <c r="EMF108" s="511"/>
      <c r="EMG108" s="511"/>
      <c r="EMH108" s="511"/>
      <c r="EMI108" s="511"/>
      <c r="EMJ108" s="511"/>
      <c r="EMK108" s="511"/>
      <c r="EML108" s="511"/>
      <c r="EMM108" s="511"/>
      <c r="EMN108" s="511"/>
      <c r="EMO108" s="511"/>
      <c r="EMP108" s="511"/>
      <c r="EMQ108" s="511"/>
      <c r="EMR108" s="511"/>
      <c r="EMS108" s="511"/>
      <c r="EMT108" s="511"/>
      <c r="EMU108" s="511"/>
      <c r="EMV108" s="511"/>
      <c r="EMW108" s="511"/>
      <c r="EMX108" s="511"/>
      <c r="EMY108" s="511"/>
      <c r="EMZ108" s="511"/>
      <c r="ENA108" s="511"/>
      <c r="ENB108" s="511"/>
      <c r="ENC108" s="511"/>
      <c r="END108" s="511"/>
      <c r="ENE108" s="511"/>
      <c r="ENF108" s="511"/>
      <c r="ENG108" s="511"/>
      <c r="ENH108" s="511"/>
      <c r="ENI108" s="511"/>
      <c r="ENJ108" s="511"/>
      <c r="ENK108" s="511"/>
      <c r="ENL108" s="511"/>
      <c r="ENM108" s="511"/>
      <c r="ENN108" s="511"/>
      <c r="ENO108" s="511"/>
      <c r="ENP108" s="511"/>
      <c r="ENQ108" s="511"/>
      <c r="ENR108" s="511"/>
      <c r="ENS108" s="511"/>
      <c r="ENT108" s="511"/>
      <c r="ENU108" s="511"/>
      <c r="ENV108" s="511"/>
      <c r="ENW108" s="511"/>
      <c r="ENX108" s="511"/>
      <c r="ENY108" s="511"/>
      <c r="ENZ108" s="511"/>
      <c r="EOA108" s="511"/>
      <c r="EOB108" s="511"/>
      <c r="EOC108" s="511"/>
      <c r="EOD108" s="511"/>
      <c r="EOE108" s="511"/>
      <c r="EOF108" s="511"/>
      <c r="EOG108" s="511"/>
      <c r="EOH108" s="511"/>
      <c r="EOI108" s="511"/>
      <c r="EOJ108" s="511"/>
      <c r="EOK108" s="511"/>
      <c r="EOL108" s="511"/>
      <c r="EOM108" s="511"/>
      <c r="EON108" s="511"/>
      <c r="EOO108" s="511"/>
      <c r="EOP108" s="511"/>
      <c r="EOQ108" s="511"/>
      <c r="EOR108" s="511"/>
      <c r="EOS108" s="511"/>
      <c r="EOT108" s="511"/>
      <c r="EOU108" s="511"/>
      <c r="EOV108" s="511"/>
      <c r="EOW108" s="511"/>
      <c r="EOX108" s="511"/>
      <c r="EOY108" s="511"/>
      <c r="EOZ108" s="511"/>
      <c r="EPA108" s="511"/>
      <c r="EPB108" s="511"/>
      <c r="EPC108" s="511"/>
      <c r="EPD108" s="511"/>
      <c r="EPE108" s="511"/>
      <c r="EPF108" s="511"/>
      <c r="EPG108" s="511"/>
      <c r="EPH108" s="511"/>
      <c r="EPI108" s="511"/>
      <c r="EPJ108" s="511"/>
      <c r="EPK108" s="511"/>
      <c r="EPL108" s="511"/>
      <c r="EPM108" s="511"/>
      <c r="EPN108" s="511"/>
      <c r="EPO108" s="511"/>
      <c r="EPP108" s="511"/>
      <c r="EPQ108" s="511"/>
      <c r="EPR108" s="511"/>
      <c r="EPS108" s="511"/>
      <c r="EPT108" s="511"/>
      <c r="EPU108" s="511"/>
      <c r="EPV108" s="511"/>
      <c r="EPW108" s="511"/>
      <c r="EPX108" s="511"/>
      <c r="EPY108" s="511"/>
      <c r="EPZ108" s="511"/>
      <c r="EQA108" s="511"/>
      <c r="EQB108" s="511"/>
      <c r="EQC108" s="511"/>
      <c r="EQD108" s="511"/>
      <c r="EQE108" s="511"/>
      <c r="EQF108" s="511"/>
      <c r="EQG108" s="511"/>
      <c r="EQH108" s="511"/>
      <c r="EQI108" s="511"/>
      <c r="EQJ108" s="511"/>
      <c r="EQK108" s="511"/>
      <c r="EQL108" s="511"/>
      <c r="EQM108" s="511"/>
      <c r="EQN108" s="511"/>
      <c r="EQO108" s="511"/>
      <c r="EQP108" s="511"/>
      <c r="EQQ108" s="511"/>
      <c r="EQR108" s="511"/>
      <c r="EQS108" s="511"/>
      <c r="EQT108" s="511"/>
      <c r="EQU108" s="511"/>
      <c r="EQV108" s="511"/>
      <c r="EQW108" s="511"/>
      <c r="EQX108" s="511"/>
      <c r="EQY108" s="511"/>
      <c r="EQZ108" s="511"/>
      <c r="ERA108" s="511"/>
      <c r="ERB108" s="511"/>
      <c r="ERC108" s="511"/>
      <c r="ERD108" s="511"/>
      <c r="ERE108" s="511"/>
      <c r="ERF108" s="511"/>
      <c r="ERG108" s="511"/>
      <c r="ERH108" s="511"/>
      <c r="ERI108" s="511"/>
      <c r="ERJ108" s="511"/>
      <c r="ERK108" s="511"/>
      <c r="ERL108" s="511"/>
      <c r="ERM108" s="511"/>
      <c r="ERN108" s="511"/>
      <c r="ERO108" s="511"/>
      <c r="ERP108" s="511"/>
      <c r="ERQ108" s="511"/>
      <c r="ERR108" s="511"/>
      <c r="ERS108" s="511"/>
      <c r="ERT108" s="511"/>
      <c r="ERU108" s="511"/>
      <c r="ERV108" s="511"/>
      <c r="ERW108" s="511"/>
      <c r="ERX108" s="511"/>
      <c r="ERY108" s="511"/>
      <c r="ERZ108" s="511"/>
      <c r="ESA108" s="511"/>
      <c r="ESB108" s="511"/>
      <c r="ESC108" s="511"/>
      <c r="ESD108" s="511"/>
      <c r="ESE108" s="511"/>
      <c r="ESF108" s="511"/>
      <c r="ESG108" s="511"/>
      <c r="ESH108" s="511"/>
      <c r="ESI108" s="511"/>
      <c r="ESJ108" s="511"/>
      <c r="ESK108" s="511"/>
      <c r="ESL108" s="511"/>
      <c r="ESM108" s="511"/>
      <c r="ESN108" s="511"/>
      <c r="ESO108" s="511"/>
      <c r="ESP108" s="511"/>
      <c r="ESQ108" s="511"/>
      <c r="ESR108" s="511"/>
      <c r="ESS108" s="511"/>
      <c r="EST108" s="511"/>
      <c r="ESU108" s="511"/>
      <c r="ESV108" s="511"/>
      <c r="ESW108" s="511"/>
      <c r="ESX108" s="511"/>
      <c r="ESY108" s="511"/>
      <c r="ESZ108" s="511"/>
      <c r="ETA108" s="511"/>
      <c r="ETB108" s="511"/>
      <c r="ETC108" s="511"/>
      <c r="ETD108" s="511"/>
      <c r="ETE108" s="511"/>
      <c r="ETF108" s="511"/>
      <c r="ETG108" s="511"/>
      <c r="ETH108" s="511"/>
      <c r="ETI108" s="511"/>
      <c r="ETJ108" s="511"/>
      <c r="ETK108" s="511"/>
      <c r="ETL108" s="511"/>
      <c r="ETM108" s="511"/>
      <c r="ETN108" s="511"/>
      <c r="ETO108" s="511"/>
      <c r="ETP108" s="511"/>
      <c r="ETQ108" s="511"/>
      <c r="ETR108" s="511"/>
      <c r="ETS108" s="511"/>
      <c r="ETT108" s="511"/>
      <c r="ETU108" s="511"/>
      <c r="ETV108" s="511"/>
      <c r="ETW108" s="511"/>
      <c r="ETX108" s="511"/>
      <c r="ETY108" s="511"/>
      <c r="ETZ108" s="511"/>
      <c r="EUA108" s="511"/>
      <c r="EUB108" s="511"/>
      <c r="EUC108" s="511"/>
      <c r="EUD108" s="511"/>
      <c r="EUE108" s="511"/>
      <c r="EUF108" s="511"/>
      <c r="EUG108" s="511"/>
      <c r="EUH108" s="511"/>
      <c r="EUI108" s="511"/>
      <c r="EUJ108" s="511"/>
      <c r="EUK108" s="511"/>
      <c r="EUL108" s="511"/>
      <c r="EUM108" s="511"/>
      <c r="EUN108" s="511"/>
      <c r="EUO108" s="511"/>
      <c r="EUP108" s="511"/>
      <c r="EUQ108" s="511"/>
      <c r="EUR108" s="511"/>
      <c r="EUS108" s="511"/>
      <c r="EUT108" s="511"/>
      <c r="EUU108" s="511"/>
      <c r="EUV108" s="511"/>
      <c r="EUW108" s="511"/>
      <c r="EUX108" s="511"/>
      <c r="EUY108" s="511"/>
      <c r="EUZ108" s="511"/>
      <c r="EVA108" s="511"/>
      <c r="EVB108" s="511"/>
      <c r="EVC108" s="511"/>
      <c r="EVD108" s="511"/>
      <c r="EVE108" s="511"/>
      <c r="EVF108" s="511"/>
      <c r="EVG108" s="511"/>
      <c r="EVH108" s="511"/>
      <c r="EVI108" s="511"/>
      <c r="EVJ108" s="511"/>
      <c r="EVK108" s="511"/>
      <c r="EVL108" s="511"/>
      <c r="EVM108" s="511"/>
      <c r="EVN108" s="511"/>
      <c r="EVO108" s="511"/>
      <c r="EVP108" s="511"/>
      <c r="EVQ108" s="511"/>
      <c r="EVR108" s="511"/>
      <c r="EVS108" s="511"/>
      <c r="EVT108" s="511"/>
      <c r="EVU108" s="511"/>
      <c r="EVV108" s="511"/>
      <c r="EVW108" s="511"/>
      <c r="EVX108" s="511"/>
      <c r="EVY108" s="511"/>
      <c r="EVZ108" s="511"/>
      <c r="EWA108" s="511"/>
      <c r="EWB108" s="511"/>
      <c r="EWC108" s="511"/>
      <c r="EWD108" s="511"/>
      <c r="EWE108" s="511"/>
      <c r="EWF108" s="511"/>
      <c r="EWG108" s="511"/>
      <c r="EWH108" s="511"/>
      <c r="EWI108" s="511"/>
      <c r="EWJ108" s="511"/>
      <c r="EWK108" s="511"/>
      <c r="EWL108" s="511"/>
      <c r="EWM108" s="511"/>
      <c r="EWN108" s="511"/>
      <c r="EWO108" s="511"/>
      <c r="EWP108" s="511"/>
      <c r="EWQ108" s="511"/>
      <c r="EWR108" s="511"/>
      <c r="EWS108" s="511"/>
      <c r="EWT108" s="511"/>
      <c r="EWU108" s="511"/>
      <c r="EWV108" s="511"/>
      <c r="EWW108" s="511"/>
      <c r="EWX108" s="511"/>
      <c r="EWY108" s="511"/>
      <c r="EWZ108" s="511"/>
      <c r="EXA108" s="511"/>
      <c r="EXB108" s="511"/>
      <c r="EXC108" s="511"/>
      <c r="EXD108" s="511"/>
      <c r="EXE108" s="511"/>
      <c r="EXF108" s="511"/>
      <c r="EXG108" s="511"/>
      <c r="EXH108" s="511"/>
      <c r="EXI108" s="511"/>
      <c r="EXJ108" s="511"/>
      <c r="EXK108" s="511"/>
      <c r="EXL108" s="511"/>
      <c r="EXM108" s="511"/>
      <c r="EXN108" s="511"/>
      <c r="EXO108" s="511"/>
      <c r="EXP108" s="511"/>
      <c r="EXQ108" s="511"/>
      <c r="EXR108" s="511"/>
      <c r="EXS108" s="511"/>
      <c r="EXT108" s="511"/>
      <c r="EXU108" s="511"/>
      <c r="EXV108" s="511"/>
      <c r="EXW108" s="511"/>
      <c r="EXX108" s="511"/>
      <c r="EXY108" s="511"/>
      <c r="EXZ108" s="511"/>
      <c r="EYA108" s="511"/>
      <c r="EYB108" s="511"/>
      <c r="EYC108" s="511"/>
      <c r="EYD108" s="511"/>
      <c r="EYE108" s="511"/>
      <c r="EYF108" s="511"/>
      <c r="EYG108" s="511"/>
      <c r="EYH108" s="511"/>
      <c r="EYI108" s="511"/>
      <c r="EYJ108" s="511"/>
      <c r="EYK108" s="511"/>
      <c r="EYL108" s="511"/>
      <c r="EYM108" s="511"/>
      <c r="EYN108" s="511"/>
      <c r="EYO108" s="511"/>
      <c r="EYP108" s="511"/>
      <c r="EYQ108" s="511"/>
      <c r="EYR108" s="511"/>
      <c r="EYS108" s="511"/>
      <c r="EYT108" s="511"/>
      <c r="EYU108" s="511"/>
      <c r="EYV108" s="511"/>
      <c r="EYW108" s="511"/>
      <c r="EYX108" s="511"/>
      <c r="EYY108" s="511"/>
      <c r="EYZ108" s="511"/>
      <c r="EZA108" s="511"/>
      <c r="EZB108" s="511"/>
      <c r="EZC108" s="511"/>
      <c r="EZD108" s="511"/>
      <c r="EZE108" s="511"/>
      <c r="EZF108" s="511"/>
      <c r="EZG108" s="511"/>
      <c r="EZH108" s="511"/>
      <c r="EZI108" s="511"/>
      <c r="EZJ108" s="511"/>
      <c r="EZK108" s="511"/>
      <c r="EZL108" s="511"/>
      <c r="EZM108" s="511"/>
      <c r="EZN108" s="511"/>
      <c r="EZO108" s="511"/>
      <c r="EZP108" s="511"/>
      <c r="EZQ108" s="511"/>
      <c r="EZR108" s="511"/>
      <c r="EZS108" s="511"/>
      <c r="EZT108" s="511"/>
      <c r="EZU108" s="511"/>
      <c r="EZV108" s="511"/>
      <c r="EZW108" s="511"/>
      <c r="EZX108" s="511"/>
      <c r="EZY108" s="511"/>
      <c r="EZZ108" s="511"/>
      <c r="FAA108" s="511"/>
      <c r="FAB108" s="511"/>
      <c r="FAC108" s="511"/>
      <c r="FAD108" s="511"/>
      <c r="FAE108" s="511"/>
      <c r="FAF108" s="511"/>
      <c r="FAG108" s="511"/>
      <c r="FAH108" s="511"/>
      <c r="FAI108" s="511"/>
      <c r="FAJ108" s="511"/>
      <c r="FAK108" s="511"/>
      <c r="FAL108" s="511"/>
      <c r="FAM108" s="511"/>
      <c r="FAN108" s="511"/>
      <c r="FAO108" s="511"/>
      <c r="FAP108" s="511"/>
      <c r="FAQ108" s="511"/>
      <c r="FAR108" s="511"/>
      <c r="FAS108" s="511"/>
      <c r="FAT108" s="511"/>
      <c r="FAU108" s="511"/>
      <c r="FAV108" s="511"/>
      <c r="FAW108" s="511"/>
      <c r="FAX108" s="511"/>
      <c r="FAY108" s="511"/>
      <c r="FAZ108" s="511"/>
      <c r="FBA108" s="511"/>
      <c r="FBB108" s="511"/>
      <c r="FBC108" s="511"/>
      <c r="FBD108" s="511"/>
      <c r="FBE108" s="511"/>
      <c r="FBF108" s="511"/>
      <c r="FBG108" s="511"/>
      <c r="FBH108" s="511"/>
      <c r="FBI108" s="511"/>
      <c r="FBJ108" s="511"/>
      <c r="FBK108" s="511"/>
      <c r="FBL108" s="511"/>
      <c r="FBM108" s="511"/>
      <c r="FBN108" s="511"/>
      <c r="FBO108" s="511"/>
      <c r="FBP108" s="511"/>
      <c r="FBQ108" s="511"/>
      <c r="FBR108" s="511"/>
      <c r="FBS108" s="511"/>
      <c r="FBT108" s="511"/>
      <c r="FBU108" s="511"/>
      <c r="FBV108" s="511"/>
      <c r="FBW108" s="511"/>
      <c r="FBX108" s="511"/>
      <c r="FBY108" s="511"/>
      <c r="FBZ108" s="511"/>
      <c r="FCA108" s="511"/>
      <c r="FCB108" s="511"/>
      <c r="FCC108" s="511"/>
      <c r="FCD108" s="511"/>
      <c r="FCE108" s="511"/>
      <c r="FCF108" s="511"/>
      <c r="FCG108" s="511"/>
      <c r="FCH108" s="511"/>
      <c r="FCI108" s="511"/>
      <c r="FCJ108" s="511"/>
      <c r="FCK108" s="511"/>
      <c r="FCL108" s="511"/>
      <c r="FCM108" s="511"/>
      <c r="FCN108" s="511"/>
      <c r="FCO108" s="511"/>
      <c r="FCP108" s="511"/>
      <c r="FCQ108" s="511"/>
      <c r="FCR108" s="511"/>
      <c r="FCS108" s="511"/>
      <c r="FCT108" s="511"/>
      <c r="FCU108" s="511"/>
      <c r="FCV108" s="511"/>
      <c r="FCW108" s="511"/>
      <c r="FCX108" s="511"/>
      <c r="FCY108" s="511"/>
      <c r="FCZ108" s="511"/>
      <c r="FDA108" s="511"/>
      <c r="FDB108" s="511"/>
      <c r="FDC108" s="511"/>
      <c r="FDD108" s="511"/>
      <c r="FDE108" s="511"/>
      <c r="FDF108" s="511"/>
      <c r="FDG108" s="511"/>
      <c r="FDH108" s="511"/>
      <c r="FDI108" s="511"/>
      <c r="FDJ108" s="511"/>
      <c r="FDK108" s="511"/>
      <c r="FDL108" s="511"/>
      <c r="FDM108" s="511"/>
      <c r="FDN108" s="511"/>
      <c r="FDO108" s="511"/>
      <c r="FDP108" s="511"/>
      <c r="FDQ108" s="511"/>
      <c r="FDR108" s="511"/>
      <c r="FDS108" s="511"/>
      <c r="FDT108" s="511"/>
      <c r="FDU108" s="511"/>
      <c r="FDV108" s="511"/>
      <c r="FDW108" s="511"/>
      <c r="FDX108" s="511"/>
      <c r="FDY108" s="511"/>
      <c r="FDZ108" s="511"/>
      <c r="FEA108" s="511"/>
      <c r="FEB108" s="511"/>
      <c r="FEC108" s="511"/>
      <c r="FED108" s="511"/>
      <c r="FEE108" s="511"/>
      <c r="FEF108" s="511"/>
      <c r="FEG108" s="511"/>
      <c r="FEH108" s="511"/>
      <c r="FEI108" s="511"/>
      <c r="FEJ108" s="511"/>
      <c r="FEK108" s="511"/>
      <c r="FEL108" s="511"/>
      <c r="FEM108" s="511"/>
      <c r="FEN108" s="511"/>
      <c r="FEO108" s="511"/>
      <c r="FEP108" s="511"/>
      <c r="FEQ108" s="511"/>
      <c r="FER108" s="511"/>
      <c r="FES108" s="511"/>
      <c r="FET108" s="511"/>
      <c r="FEU108" s="511"/>
      <c r="FEV108" s="511"/>
      <c r="FEW108" s="511"/>
      <c r="FEX108" s="511"/>
      <c r="FEY108" s="511"/>
      <c r="FEZ108" s="511"/>
      <c r="FFA108" s="511"/>
      <c r="FFB108" s="511"/>
      <c r="FFC108" s="511"/>
      <c r="FFD108" s="511"/>
      <c r="FFE108" s="511"/>
      <c r="FFF108" s="511"/>
      <c r="FFG108" s="511"/>
      <c r="FFH108" s="511"/>
      <c r="FFI108" s="511"/>
      <c r="FFJ108" s="511"/>
      <c r="FFK108" s="511"/>
      <c r="FFL108" s="511"/>
      <c r="FFM108" s="511"/>
      <c r="FFN108" s="511"/>
      <c r="FFO108" s="511"/>
      <c r="FFP108" s="511"/>
      <c r="FFQ108" s="511"/>
      <c r="FFR108" s="511"/>
      <c r="FFS108" s="511"/>
      <c r="FFT108" s="511"/>
      <c r="FFU108" s="511"/>
      <c r="FFV108" s="511"/>
      <c r="FFW108" s="511"/>
      <c r="FFX108" s="511"/>
      <c r="FFY108" s="511"/>
      <c r="FFZ108" s="511"/>
      <c r="FGA108" s="511"/>
      <c r="FGB108" s="511"/>
      <c r="FGC108" s="511"/>
      <c r="FGD108" s="511"/>
      <c r="FGE108" s="511"/>
      <c r="FGF108" s="511"/>
      <c r="FGG108" s="511"/>
      <c r="FGH108" s="511"/>
      <c r="FGI108" s="511"/>
      <c r="FGJ108" s="511"/>
      <c r="FGK108" s="511"/>
      <c r="FGL108" s="511"/>
      <c r="FGM108" s="511"/>
      <c r="FGN108" s="511"/>
      <c r="FGO108" s="511"/>
      <c r="FGP108" s="511"/>
      <c r="FGQ108" s="511"/>
      <c r="FGR108" s="511"/>
      <c r="FGS108" s="511"/>
      <c r="FGT108" s="511"/>
      <c r="FGU108" s="511"/>
      <c r="FGV108" s="511"/>
      <c r="FGW108" s="511"/>
      <c r="FGX108" s="511"/>
      <c r="FGY108" s="511"/>
      <c r="FGZ108" s="511"/>
      <c r="FHA108" s="511"/>
      <c r="FHB108" s="511"/>
      <c r="FHC108" s="511"/>
      <c r="FHD108" s="511"/>
      <c r="FHE108" s="511"/>
      <c r="FHF108" s="511"/>
      <c r="FHG108" s="511"/>
      <c r="FHH108" s="511"/>
      <c r="FHI108" s="511"/>
      <c r="FHJ108" s="511"/>
      <c r="FHK108" s="511"/>
      <c r="FHL108" s="511"/>
      <c r="FHM108" s="511"/>
      <c r="FHN108" s="511"/>
      <c r="FHO108" s="511"/>
      <c r="FHP108" s="511"/>
      <c r="FHQ108" s="511"/>
      <c r="FHR108" s="511"/>
      <c r="FHS108" s="511"/>
      <c r="FHT108" s="511"/>
      <c r="FHU108" s="511"/>
      <c r="FHV108" s="511"/>
      <c r="FHW108" s="511"/>
      <c r="FHX108" s="511"/>
      <c r="FHY108" s="511"/>
      <c r="FHZ108" s="511"/>
      <c r="FIA108" s="511"/>
      <c r="FIB108" s="511"/>
      <c r="FIC108" s="511"/>
      <c r="FID108" s="511"/>
      <c r="FIE108" s="511"/>
      <c r="FIF108" s="511"/>
      <c r="FIG108" s="511"/>
      <c r="FIH108" s="511"/>
      <c r="FII108" s="511"/>
      <c r="FIJ108" s="511"/>
      <c r="FIK108" s="511"/>
      <c r="FIL108" s="511"/>
      <c r="FIM108" s="511"/>
      <c r="FIN108" s="511"/>
      <c r="FIO108" s="511"/>
      <c r="FIP108" s="511"/>
      <c r="FIQ108" s="511"/>
      <c r="FIR108" s="511"/>
      <c r="FIS108" s="511"/>
      <c r="FIT108" s="511"/>
      <c r="FIU108" s="511"/>
      <c r="FIV108" s="511"/>
      <c r="FIW108" s="511"/>
      <c r="FIX108" s="511"/>
      <c r="FIY108" s="511"/>
      <c r="FIZ108" s="511"/>
      <c r="FJA108" s="511"/>
      <c r="FJB108" s="511"/>
      <c r="FJC108" s="511"/>
      <c r="FJD108" s="511"/>
      <c r="FJE108" s="511"/>
      <c r="FJF108" s="511"/>
      <c r="FJG108" s="511"/>
      <c r="FJH108" s="511"/>
      <c r="FJI108" s="511"/>
      <c r="FJJ108" s="511"/>
      <c r="FJK108" s="511"/>
      <c r="FJL108" s="511"/>
      <c r="FJM108" s="511"/>
      <c r="FJN108" s="511"/>
      <c r="FJO108" s="511"/>
      <c r="FJP108" s="511"/>
      <c r="FJQ108" s="511"/>
      <c r="FJR108" s="511"/>
      <c r="FJS108" s="511"/>
      <c r="FJT108" s="511"/>
      <c r="FJU108" s="511"/>
      <c r="FJV108" s="511"/>
      <c r="FJW108" s="511"/>
      <c r="FJX108" s="511"/>
      <c r="FJY108" s="511"/>
      <c r="FJZ108" s="511"/>
      <c r="FKA108" s="511"/>
      <c r="FKB108" s="511"/>
      <c r="FKC108" s="511"/>
      <c r="FKD108" s="511"/>
      <c r="FKE108" s="511"/>
      <c r="FKF108" s="511"/>
      <c r="FKG108" s="511"/>
      <c r="FKH108" s="511"/>
      <c r="FKI108" s="511"/>
      <c r="FKJ108" s="511"/>
      <c r="FKK108" s="511"/>
      <c r="FKL108" s="511"/>
      <c r="FKM108" s="511"/>
      <c r="FKN108" s="511"/>
      <c r="FKO108" s="511"/>
      <c r="FKP108" s="511"/>
      <c r="FKQ108" s="511"/>
      <c r="FKR108" s="511"/>
      <c r="FKS108" s="511"/>
      <c r="FKT108" s="511"/>
      <c r="FKU108" s="511"/>
      <c r="FKV108" s="511"/>
      <c r="FKW108" s="511"/>
      <c r="FKX108" s="511"/>
      <c r="FKY108" s="511"/>
      <c r="FKZ108" s="511"/>
      <c r="FLA108" s="511"/>
      <c r="FLB108" s="511"/>
      <c r="FLC108" s="511"/>
      <c r="FLD108" s="511"/>
      <c r="FLE108" s="511"/>
      <c r="FLF108" s="511"/>
      <c r="FLG108" s="511"/>
      <c r="FLH108" s="511"/>
      <c r="FLI108" s="511"/>
      <c r="FLJ108" s="511"/>
      <c r="FLK108" s="511"/>
      <c r="FLL108" s="511"/>
      <c r="FLM108" s="511"/>
      <c r="FLN108" s="511"/>
      <c r="FLO108" s="511"/>
      <c r="FLP108" s="511"/>
      <c r="FLQ108" s="511"/>
      <c r="FLR108" s="511"/>
      <c r="FLS108" s="511"/>
      <c r="FLT108" s="511"/>
      <c r="FLU108" s="511"/>
      <c r="FLV108" s="511"/>
      <c r="FLW108" s="511"/>
      <c r="FLX108" s="511"/>
      <c r="FLY108" s="511"/>
      <c r="FLZ108" s="511"/>
      <c r="FMA108" s="511"/>
      <c r="FMB108" s="511"/>
      <c r="FMC108" s="511"/>
      <c r="FMD108" s="511"/>
      <c r="FME108" s="511"/>
      <c r="FMF108" s="511"/>
      <c r="FMG108" s="511"/>
      <c r="FMH108" s="511"/>
      <c r="FMI108" s="511"/>
      <c r="FMJ108" s="511"/>
      <c r="FMK108" s="511"/>
      <c r="FML108" s="511"/>
      <c r="FMM108" s="511"/>
      <c r="FMN108" s="511"/>
      <c r="FMO108" s="511"/>
      <c r="FMP108" s="511"/>
      <c r="FMQ108" s="511"/>
      <c r="FMR108" s="511"/>
      <c r="FMS108" s="511"/>
      <c r="FMT108" s="511"/>
      <c r="FMU108" s="511"/>
      <c r="FMV108" s="511"/>
      <c r="FMW108" s="511"/>
      <c r="FMX108" s="511"/>
      <c r="FMY108" s="511"/>
      <c r="FMZ108" s="511"/>
      <c r="FNA108" s="511"/>
      <c r="FNB108" s="511"/>
      <c r="FNC108" s="511"/>
      <c r="FND108" s="511"/>
      <c r="FNE108" s="511"/>
      <c r="FNF108" s="511"/>
      <c r="FNG108" s="511"/>
      <c r="FNH108" s="511"/>
      <c r="FNI108" s="511"/>
      <c r="FNJ108" s="511"/>
      <c r="FNK108" s="511"/>
      <c r="FNL108" s="511"/>
      <c r="FNM108" s="511"/>
      <c r="FNN108" s="511"/>
      <c r="FNO108" s="511"/>
      <c r="FNP108" s="511"/>
      <c r="FNQ108" s="511"/>
      <c r="FNR108" s="511"/>
      <c r="FNS108" s="511"/>
      <c r="FNT108" s="511"/>
      <c r="FNU108" s="511"/>
      <c r="FNV108" s="511"/>
      <c r="FNW108" s="511"/>
      <c r="FNX108" s="511"/>
      <c r="FNY108" s="511"/>
      <c r="FNZ108" s="511"/>
      <c r="FOA108" s="511"/>
      <c r="FOB108" s="511"/>
      <c r="FOC108" s="511"/>
      <c r="FOD108" s="511"/>
      <c r="FOE108" s="511"/>
      <c r="FOF108" s="511"/>
      <c r="FOG108" s="511"/>
      <c r="FOH108" s="511"/>
      <c r="FOI108" s="511"/>
      <c r="FOJ108" s="511"/>
      <c r="FOK108" s="511"/>
      <c r="FOL108" s="511"/>
      <c r="FOM108" s="511"/>
      <c r="FON108" s="511"/>
      <c r="FOO108" s="511"/>
      <c r="FOP108" s="511"/>
      <c r="FOQ108" s="511"/>
      <c r="FOR108" s="511"/>
      <c r="FOS108" s="511"/>
      <c r="FOT108" s="511"/>
      <c r="FOU108" s="511"/>
      <c r="FOV108" s="511"/>
      <c r="FOW108" s="511"/>
      <c r="FOX108" s="511"/>
      <c r="FOY108" s="511"/>
      <c r="FOZ108" s="511"/>
      <c r="FPA108" s="511"/>
      <c r="FPB108" s="511"/>
      <c r="FPC108" s="511"/>
      <c r="FPD108" s="511"/>
      <c r="FPE108" s="511"/>
      <c r="FPF108" s="511"/>
      <c r="FPG108" s="511"/>
      <c r="FPH108" s="511"/>
      <c r="FPI108" s="511"/>
      <c r="FPJ108" s="511"/>
      <c r="FPK108" s="511"/>
      <c r="FPL108" s="511"/>
      <c r="FPM108" s="511"/>
      <c r="FPN108" s="511"/>
      <c r="FPO108" s="511"/>
      <c r="FPP108" s="511"/>
      <c r="FPQ108" s="511"/>
      <c r="FPR108" s="511"/>
      <c r="FPS108" s="511"/>
      <c r="FPT108" s="511"/>
      <c r="FPU108" s="511"/>
      <c r="FPV108" s="511"/>
      <c r="FPW108" s="511"/>
      <c r="FPX108" s="511"/>
      <c r="FPY108" s="511"/>
      <c r="FPZ108" s="511"/>
      <c r="FQA108" s="511"/>
      <c r="FQB108" s="511"/>
      <c r="FQC108" s="511"/>
      <c r="FQD108" s="511"/>
      <c r="FQE108" s="511"/>
      <c r="FQF108" s="511"/>
      <c r="FQG108" s="511"/>
      <c r="FQH108" s="511"/>
      <c r="FQI108" s="511"/>
      <c r="FQJ108" s="511"/>
      <c r="FQK108" s="511"/>
      <c r="FQL108" s="511"/>
      <c r="FQM108" s="511"/>
      <c r="FQN108" s="511"/>
      <c r="FQO108" s="511"/>
      <c r="FQP108" s="511"/>
      <c r="FQQ108" s="511"/>
      <c r="FQR108" s="511"/>
      <c r="FQS108" s="511"/>
      <c r="FQT108" s="511"/>
      <c r="FQU108" s="511"/>
      <c r="FQV108" s="511"/>
      <c r="FQW108" s="511"/>
      <c r="FQX108" s="511"/>
      <c r="FQY108" s="511"/>
      <c r="FQZ108" s="511"/>
      <c r="FRA108" s="511"/>
      <c r="FRB108" s="511"/>
      <c r="FRC108" s="511"/>
      <c r="FRD108" s="511"/>
      <c r="FRE108" s="511"/>
      <c r="FRF108" s="511"/>
      <c r="FRG108" s="511"/>
      <c r="FRH108" s="511"/>
      <c r="FRI108" s="511"/>
      <c r="FRJ108" s="511"/>
      <c r="FRK108" s="511"/>
      <c r="FRL108" s="511"/>
      <c r="FRM108" s="511"/>
      <c r="FRN108" s="511"/>
      <c r="FRO108" s="511"/>
      <c r="FRP108" s="511"/>
      <c r="FRQ108" s="511"/>
      <c r="FRR108" s="511"/>
      <c r="FRS108" s="511"/>
      <c r="FRT108" s="511"/>
      <c r="FRU108" s="511"/>
      <c r="FRV108" s="511"/>
      <c r="FRW108" s="511"/>
      <c r="FRX108" s="511"/>
      <c r="FRY108" s="511"/>
      <c r="FRZ108" s="511"/>
      <c r="FSA108" s="511"/>
      <c r="FSB108" s="511"/>
      <c r="FSC108" s="511"/>
      <c r="FSD108" s="511"/>
      <c r="FSE108" s="511"/>
      <c r="FSF108" s="511"/>
      <c r="FSG108" s="511"/>
      <c r="FSH108" s="511"/>
      <c r="FSI108" s="511"/>
      <c r="FSJ108" s="511"/>
      <c r="FSK108" s="511"/>
      <c r="FSL108" s="511"/>
      <c r="FSM108" s="511"/>
      <c r="FSN108" s="511"/>
      <c r="FSO108" s="511"/>
      <c r="FSP108" s="511"/>
      <c r="FSQ108" s="511"/>
      <c r="FSR108" s="511"/>
      <c r="FSS108" s="511"/>
      <c r="FST108" s="511"/>
      <c r="FSU108" s="511"/>
      <c r="FSV108" s="511"/>
      <c r="FSW108" s="511"/>
      <c r="FSX108" s="511"/>
      <c r="FSY108" s="511"/>
      <c r="FSZ108" s="511"/>
      <c r="FTA108" s="511"/>
      <c r="FTB108" s="511"/>
      <c r="FTC108" s="511"/>
      <c r="FTD108" s="511"/>
      <c r="FTE108" s="511"/>
      <c r="FTF108" s="511"/>
      <c r="FTG108" s="511"/>
      <c r="FTH108" s="511"/>
      <c r="FTI108" s="511"/>
      <c r="FTJ108" s="511"/>
      <c r="FTK108" s="511"/>
      <c r="FTL108" s="511"/>
      <c r="FTM108" s="511"/>
      <c r="FTN108" s="511"/>
      <c r="FTO108" s="511"/>
      <c r="FTP108" s="511"/>
      <c r="FTQ108" s="511"/>
      <c r="FTR108" s="511"/>
      <c r="FTS108" s="511"/>
      <c r="FTT108" s="511"/>
      <c r="FTU108" s="511"/>
      <c r="FTV108" s="511"/>
      <c r="FTW108" s="511"/>
      <c r="FTX108" s="511"/>
      <c r="FTY108" s="511"/>
      <c r="FTZ108" s="511"/>
      <c r="FUA108" s="511"/>
      <c r="FUB108" s="511"/>
      <c r="FUC108" s="511"/>
      <c r="FUD108" s="511"/>
      <c r="FUE108" s="511"/>
      <c r="FUF108" s="511"/>
      <c r="FUG108" s="511"/>
      <c r="FUH108" s="511"/>
      <c r="FUI108" s="511"/>
      <c r="FUJ108" s="511"/>
      <c r="FUK108" s="511"/>
      <c r="FUL108" s="511"/>
      <c r="FUM108" s="511"/>
      <c r="FUN108" s="511"/>
      <c r="FUO108" s="511"/>
      <c r="FUP108" s="511"/>
      <c r="FUQ108" s="511"/>
      <c r="FUR108" s="511"/>
      <c r="FUS108" s="511"/>
      <c r="FUT108" s="511"/>
      <c r="FUU108" s="511"/>
      <c r="FUV108" s="511"/>
      <c r="FUW108" s="511"/>
      <c r="FUX108" s="511"/>
      <c r="FUY108" s="511"/>
      <c r="FUZ108" s="511"/>
      <c r="FVA108" s="511"/>
      <c r="FVB108" s="511"/>
      <c r="FVC108" s="511"/>
      <c r="FVD108" s="511"/>
      <c r="FVE108" s="511"/>
      <c r="FVF108" s="511"/>
      <c r="FVG108" s="511"/>
      <c r="FVH108" s="511"/>
      <c r="FVI108" s="511"/>
      <c r="FVJ108" s="511"/>
      <c r="FVK108" s="511"/>
      <c r="FVL108" s="511"/>
      <c r="FVM108" s="511"/>
      <c r="FVN108" s="511"/>
      <c r="FVO108" s="511"/>
      <c r="FVP108" s="511"/>
      <c r="FVQ108" s="511"/>
      <c r="FVR108" s="511"/>
      <c r="FVS108" s="511"/>
      <c r="FVT108" s="511"/>
      <c r="FVU108" s="511"/>
      <c r="FVV108" s="511"/>
      <c r="FVW108" s="511"/>
      <c r="FVX108" s="511"/>
      <c r="FVY108" s="511"/>
      <c r="FVZ108" s="511"/>
      <c r="FWA108" s="511"/>
      <c r="FWB108" s="511"/>
      <c r="FWC108" s="511"/>
      <c r="FWD108" s="511"/>
      <c r="FWE108" s="511"/>
      <c r="FWF108" s="511"/>
      <c r="FWG108" s="511"/>
      <c r="FWH108" s="511"/>
      <c r="FWI108" s="511"/>
      <c r="FWJ108" s="511"/>
      <c r="FWK108" s="511"/>
      <c r="FWL108" s="511"/>
      <c r="FWM108" s="511"/>
      <c r="FWN108" s="511"/>
      <c r="FWO108" s="511"/>
      <c r="FWP108" s="511"/>
      <c r="FWQ108" s="511"/>
      <c r="FWR108" s="511"/>
      <c r="FWS108" s="511"/>
      <c r="FWT108" s="511"/>
      <c r="FWU108" s="511"/>
      <c r="FWV108" s="511"/>
      <c r="FWW108" s="511"/>
      <c r="FWX108" s="511"/>
      <c r="FWY108" s="511"/>
      <c r="FWZ108" s="511"/>
      <c r="FXA108" s="511"/>
      <c r="FXB108" s="511"/>
      <c r="FXC108" s="511"/>
      <c r="FXD108" s="511"/>
      <c r="FXE108" s="511"/>
      <c r="FXF108" s="511"/>
      <c r="FXG108" s="511"/>
      <c r="FXH108" s="511"/>
      <c r="FXI108" s="511"/>
      <c r="FXJ108" s="511"/>
      <c r="FXK108" s="511"/>
      <c r="FXL108" s="511"/>
      <c r="FXM108" s="511"/>
      <c r="FXN108" s="511"/>
      <c r="FXO108" s="511"/>
      <c r="FXP108" s="511"/>
      <c r="FXQ108" s="511"/>
      <c r="FXR108" s="511"/>
      <c r="FXS108" s="511"/>
      <c r="FXT108" s="511"/>
      <c r="FXU108" s="511"/>
      <c r="FXV108" s="511"/>
      <c r="FXW108" s="511"/>
      <c r="FXX108" s="511"/>
      <c r="FXY108" s="511"/>
      <c r="FXZ108" s="511"/>
      <c r="FYA108" s="511"/>
      <c r="FYB108" s="511"/>
      <c r="FYC108" s="511"/>
      <c r="FYD108" s="511"/>
      <c r="FYE108" s="511"/>
      <c r="FYF108" s="511"/>
      <c r="FYG108" s="511"/>
      <c r="FYH108" s="511"/>
      <c r="FYI108" s="511"/>
      <c r="FYJ108" s="511"/>
      <c r="FYK108" s="511"/>
      <c r="FYL108" s="511"/>
      <c r="FYM108" s="511"/>
      <c r="FYN108" s="511"/>
      <c r="FYO108" s="511"/>
      <c r="FYP108" s="511"/>
      <c r="FYQ108" s="511"/>
      <c r="FYR108" s="511"/>
      <c r="FYS108" s="511"/>
      <c r="FYT108" s="511"/>
      <c r="FYU108" s="511"/>
      <c r="FYV108" s="511"/>
      <c r="FYW108" s="511"/>
      <c r="FYX108" s="511"/>
      <c r="FYY108" s="511"/>
      <c r="FYZ108" s="511"/>
      <c r="FZA108" s="511"/>
      <c r="FZB108" s="511"/>
      <c r="FZC108" s="511"/>
      <c r="FZD108" s="511"/>
      <c r="FZE108" s="511"/>
      <c r="FZF108" s="511"/>
      <c r="FZG108" s="511"/>
      <c r="FZH108" s="511"/>
      <c r="FZI108" s="511"/>
      <c r="FZJ108" s="511"/>
      <c r="FZK108" s="511"/>
      <c r="FZL108" s="511"/>
      <c r="FZM108" s="511"/>
      <c r="FZN108" s="511"/>
      <c r="FZO108" s="511"/>
      <c r="FZP108" s="511"/>
      <c r="FZQ108" s="511"/>
      <c r="FZR108" s="511"/>
      <c r="FZS108" s="511"/>
      <c r="FZT108" s="511"/>
      <c r="FZU108" s="511"/>
      <c r="FZV108" s="511"/>
      <c r="FZW108" s="511"/>
      <c r="FZX108" s="511"/>
      <c r="FZY108" s="511"/>
      <c r="FZZ108" s="511"/>
      <c r="GAA108" s="511"/>
      <c r="GAB108" s="511"/>
      <c r="GAC108" s="511"/>
      <c r="GAD108" s="511"/>
      <c r="GAE108" s="511"/>
      <c r="GAF108" s="511"/>
      <c r="GAG108" s="511"/>
      <c r="GAH108" s="511"/>
      <c r="GAI108" s="511"/>
      <c r="GAJ108" s="511"/>
      <c r="GAK108" s="511"/>
      <c r="GAL108" s="511"/>
      <c r="GAM108" s="511"/>
      <c r="GAN108" s="511"/>
      <c r="GAO108" s="511"/>
      <c r="GAP108" s="511"/>
      <c r="GAQ108" s="511"/>
      <c r="GAR108" s="511"/>
      <c r="GAS108" s="511"/>
      <c r="GAT108" s="511"/>
      <c r="GAU108" s="511"/>
      <c r="GAV108" s="511"/>
      <c r="GAW108" s="511"/>
      <c r="GAX108" s="511"/>
      <c r="GAY108" s="511"/>
      <c r="GAZ108" s="511"/>
      <c r="GBA108" s="511"/>
      <c r="GBB108" s="511"/>
      <c r="GBC108" s="511"/>
      <c r="GBD108" s="511"/>
      <c r="GBE108" s="511"/>
      <c r="GBF108" s="511"/>
      <c r="GBG108" s="511"/>
      <c r="GBH108" s="511"/>
      <c r="GBI108" s="511"/>
      <c r="GBJ108" s="511"/>
      <c r="GBK108" s="511"/>
      <c r="GBL108" s="511"/>
      <c r="GBM108" s="511"/>
      <c r="GBN108" s="511"/>
      <c r="GBO108" s="511"/>
      <c r="GBP108" s="511"/>
      <c r="GBQ108" s="511"/>
      <c r="GBR108" s="511"/>
      <c r="GBS108" s="511"/>
      <c r="GBT108" s="511"/>
      <c r="GBU108" s="511"/>
      <c r="GBV108" s="511"/>
      <c r="GBW108" s="511"/>
      <c r="GBX108" s="511"/>
      <c r="GBY108" s="511"/>
      <c r="GBZ108" s="511"/>
      <c r="GCA108" s="511"/>
      <c r="GCB108" s="511"/>
      <c r="GCC108" s="511"/>
      <c r="GCD108" s="511"/>
      <c r="GCE108" s="511"/>
      <c r="GCF108" s="511"/>
      <c r="GCG108" s="511"/>
      <c r="GCH108" s="511"/>
      <c r="GCI108" s="511"/>
      <c r="GCJ108" s="511"/>
      <c r="GCK108" s="511"/>
      <c r="GCL108" s="511"/>
      <c r="GCM108" s="511"/>
      <c r="GCN108" s="511"/>
      <c r="GCO108" s="511"/>
      <c r="GCP108" s="511"/>
      <c r="GCQ108" s="511"/>
      <c r="GCR108" s="511"/>
      <c r="GCS108" s="511"/>
      <c r="GCT108" s="511"/>
      <c r="GCU108" s="511"/>
      <c r="GCV108" s="511"/>
      <c r="GCW108" s="511"/>
      <c r="GCX108" s="511"/>
      <c r="GCY108" s="511"/>
      <c r="GCZ108" s="511"/>
      <c r="GDA108" s="511"/>
      <c r="GDB108" s="511"/>
      <c r="GDC108" s="511"/>
      <c r="GDD108" s="511"/>
      <c r="GDE108" s="511"/>
      <c r="GDF108" s="511"/>
      <c r="GDG108" s="511"/>
      <c r="GDH108" s="511"/>
      <c r="GDI108" s="511"/>
      <c r="GDJ108" s="511"/>
      <c r="GDK108" s="511"/>
      <c r="GDL108" s="511"/>
      <c r="GDM108" s="511"/>
      <c r="GDN108" s="511"/>
      <c r="GDO108" s="511"/>
      <c r="GDP108" s="511"/>
      <c r="GDQ108" s="511"/>
      <c r="GDR108" s="511"/>
      <c r="GDS108" s="511"/>
      <c r="GDT108" s="511"/>
      <c r="GDU108" s="511"/>
      <c r="GDV108" s="511"/>
      <c r="GDW108" s="511"/>
      <c r="GDX108" s="511"/>
      <c r="GDY108" s="511"/>
      <c r="GDZ108" s="511"/>
      <c r="GEA108" s="511"/>
      <c r="GEB108" s="511"/>
      <c r="GEC108" s="511"/>
      <c r="GED108" s="511"/>
      <c r="GEE108" s="511"/>
      <c r="GEF108" s="511"/>
      <c r="GEG108" s="511"/>
      <c r="GEH108" s="511"/>
      <c r="GEI108" s="511"/>
      <c r="GEJ108" s="511"/>
      <c r="GEK108" s="511"/>
      <c r="GEL108" s="511"/>
      <c r="GEM108" s="511"/>
      <c r="GEN108" s="511"/>
      <c r="GEO108" s="511"/>
      <c r="GEP108" s="511"/>
      <c r="GEQ108" s="511"/>
      <c r="GER108" s="511"/>
      <c r="GES108" s="511"/>
      <c r="GET108" s="511"/>
      <c r="GEU108" s="511"/>
      <c r="GEV108" s="511"/>
      <c r="GEW108" s="511"/>
      <c r="GEX108" s="511"/>
      <c r="GEY108" s="511"/>
      <c r="GEZ108" s="511"/>
      <c r="GFA108" s="511"/>
      <c r="GFB108" s="511"/>
      <c r="GFC108" s="511"/>
      <c r="GFD108" s="511"/>
      <c r="GFE108" s="511"/>
      <c r="GFF108" s="511"/>
      <c r="GFG108" s="511"/>
      <c r="GFH108" s="511"/>
      <c r="GFI108" s="511"/>
      <c r="GFJ108" s="511"/>
      <c r="GFK108" s="511"/>
      <c r="GFL108" s="511"/>
      <c r="GFM108" s="511"/>
      <c r="GFN108" s="511"/>
      <c r="GFO108" s="511"/>
      <c r="GFP108" s="511"/>
      <c r="GFQ108" s="511"/>
      <c r="GFR108" s="511"/>
      <c r="GFS108" s="511"/>
      <c r="GFT108" s="511"/>
      <c r="GFU108" s="511"/>
      <c r="GFV108" s="511"/>
      <c r="GFW108" s="511"/>
      <c r="GFX108" s="511"/>
      <c r="GFY108" s="511"/>
      <c r="GFZ108" s="511"/>
      <c r="GGA108" s="511"/>
      <c r="GGB108" s="511"/>
      <c r="GGC108" s="511"/>
      <c r="GGD108" s="511"/>
      <c r="GGE108" s="511"/>
      <c r="GGF108" s="511"/>
      <c r="GGG108" s="511"/>
      <c r="GGH108" s="511"/>
      <c r="GGI108" s="511"/>
      <c r="GGJ108" s="511"/>
      <c r="GGK108" s="511"/>
      <c r="GGL108" s="511"/>
      <c r="GGM108" s="511"/>
      <c r="GGN108" s="511"/>
      <c r="GGO108" s="511"/>
      <c r="GGP108" s="511"/>
      <c r="GGQ108" s="511"/>
      <c r="GGR108" s="511"/>
      <c r="GGS108" s="511"/>
      <c r="GGT108" s="511"/>
      <c r="GGU108" s="511"/>
      <c r="GGV108" s="511"/>
      <c r="GGW108" s="511"/>
      <c r="GGX108" s="511"/>
      <c r="GGY108" s="511"/>
      <c r="GGZ108" s="511"/>
      <c r="GHA108" s="511"/>
      <c r="GHB108" s="511"/>
      <c r="GHC108" s="511"/>
      <c r="GHD108" s="511"/>
      <c r="GHE108" s="511"/>
      <c r="GHF108" s="511"/>
      <c r="GHG108" s="511"/>
      <c r="GHH108" s="511"/>
      <c r="GHI108" s="511"/>
      <c r="GHJ108" s="511"/>
      <c r="GHK108" s="511"/>
      <c r="GHL108" s="511"/>
      <c r="GHM108" s="511"/>
      <c r="GHN108" s="511"/>
      <c r="GHO108" s="511"/>
      <c r="GHP108" s="511"/>
      <c r="GHQ108" s="511"/>
      <c r="GHR108" s="511"/>
      <c r="GHS108" s="511"/>
      <c r="GHT108" s="511"/>
      <c r="GHU108" s="511"/>
      <c r="GHV108" s="511"/>
      <c r="GHW108" s="511"/>
      <c r="GHX108" s="511"/>
      <c r="GHY108" s="511"/>
      <c r="GHZ108" s="511"/>
      <c r="GIA108" s="511"/>
      <c r="GIB108" s="511"/>
      <c r="GIC108" s="511"/>
      <c r="GID108" s="511"/>
      <c r="GIE108" s="511"/>
      <c r="GIF108" s="511"/>
      <c r="GIG108" s="511"/>
      <c r="GIH108" s="511"/>
      <c r="GII108" s="511"/>
      <c r="GIJ108" s="511"/>
      <c r="GIK108" s="511"/>
      <c r="GIL108" s="511"/>
      <c r="GIM108" s="511"/>
      <c r="GIN108" s="511"/>
      <c r="GIO108" s="511"/>
      <c r="GIP108" s="511"/>
      <c r="GIQ108" s="511"/>
      <c r="GIR108" s="511"/>
      <c r="GIS108" s="511"/>
      <c r="GIT108" s="511"/>
      <c r="GIU108" s="511"/>
      <c r="GIV108" s="511"/>
      <c r="GIW108" s="511"/>
      <c r="GIX108" s="511"/>
      <c r="GIY108" s="511"/>
      <c r="GIZ108" s="511"/>
      <c r="GJA108" s="511"/>
      <c r="GJB108" s="511"/>
      <c r="GJC108" s="511"/>
      <c r="GJD108" s="511"/>
      <c r="GJE108" s="511"/>
      <c r="GJF108" s="511"/>
      <c r="GJG108" s="511"/>
      <c r="GJH108" s="511"/>
      <c r="GJI108" s="511"/>
      <c r="GJJ108" s="511"/>
      <c r="GJK108" s="511"/>
      <c r="GJL108" s="511"/>
      <c r="GJM108" s="511"/>
      <c r="GJN108" s="511"/>
      <c r="GJO108" s="511"/>
      <c r="GJP108" s="511"/>
      <c r="GJQ108" s="511"/>
      <c r="GJR108" s="511"/>
      <c r="GJS108" s="511"/>
      <c r="GJT108" s="511"/>
      <c r="GJU108" s="511"/>
      <c r="GJV108" s="511"/>
      <c r="GJW108" s="511"/>
      <c r="GJX108" s="511"/>
      <c r="GJY108" s="511"/>
      <c r="GJZ108" s="511"/>
      <c r="GKA108" s="511"/>
      <c r="GKB108" s="511"/>
      <c r="GKC108" s="511"/>
      <c r="GKD108" s="511"/>
      <c r="GKE108" s="511"/>
      <c r="GKF108" s="511"/>
      <c r="GKG108" s="511"/>
      <c r="GKH108" s="511"/>
      <c r="GKI108" s="511"/>
      <c r="GKJ108" s="511"/>
      <c r="GKK108" s="511"/>
      <c r="GKL108" s="511"/>
      <c r="GKM108" s="511"/>
      <c r="GKN108" s="511"/>
      <c r="GKO108" s="511"/>
      <c r="GKP108" s="511"/>
      <c r="GKQ108" s="511"/>
      <c r="GKR108" s="511"/>
      <c r="GKS108" s="511"/>
      <c r="GKT108" s="511"/>
      <c r="GKU108" s="511"/>
      <c r="GKV108" s="511"/>
      <c r="GKW108" s="511"/>
      <c r="GKX108" s="511"/>
      <c r="GKY108" s="511"/>
      <c r="GKZ108" s="511"/>
      <c r="GLA108" s="511"/>
      <c r="GLB108" s="511"/>
      <c r="GLC108" s="511"/>
      <c r="GLD108" s="511"/>
      <c r="GLE108" s="511"/>
      <c r="GLF108" s="511"/>
      <c r="GLG108" s="511"/>
      <c r="GLH108" s="511"/>
      <c r="GLI108" s="511"/>
      <c r="GLJ108" s="511"/>
      <c r="GLK108" s="511"/>
      <c r="GLL108" s="511"/>
      <c r="GLM108" s="511"/>
      <c r="GLN108" s="511"/>
      <c r="GLO108" s="511"/>
      <c r="GLP108" s="511"/>
      <c r="GLQ108" s="511"/>
      <c r="GLR108" s="511"/>
      <c r="GLS108" s="511"/>
      <c r="GLT108" s="511"/>
      <c r="GLU108" s="511"/>
      <c r="GLV108" s="511"/>
      <c r="GLW108" s="511"/>
      <c r="GLX108" s="511"/>
      <c r="GLY108" s="511"/>
      <c r="GLZ108" s="511"/>
      <c r="GMA108" s="511"/>
      <c r="GMB108" s="511"/>
      <c r="GMC108" s="511"/>
      <c r="GMD108" s="511"/>
      <c r="GME108" s="511"/>
      <c r="GMF108" s="511"/>
      <c r="GMG108" s="511"/>
      <c r="GMH108" s="511"/>
      <c r="GMI108" s="511"/>
      <c r="GMJ108" s="511"/>
      <c r="GMK108" s="511"/>
      <c r="GML108" s="511"/>
      <c r="GMM108" s="511"/>
      <c r="GMN108" s="511"/>
      <c r="GMO108" s="511"/>
      <c r="GMP108" s="511"/>
      <c r="GMQ108" s="511"/>
      <c r="GMR108" s="511"/>
      <c r="GMS108" s="511"/>
      <c r="GMT108" s="511"/>
      <c r="GMU108" s="511"/>
      <c r="GMV108" s="511"/>
      <c r="GMW108" s="511"/>
      <c r="GMX108" s="511"/>
      <c r="GMY108" s="511"/>
      <c r="GMZ108" s="511"/>
      <c r="GNA108" s="511"/>
      <c r="GNB108" s="511"/>
      <c r="GNC108" s="511"/>
      <c r="GND108" s="511"/>
      <c r="GNE108" s="511"/>
      <c r="GNF108" s="511"/>
      <c r="GNG108" s="511"/>
      <c r="GNH108" s="511"/>
      <c r="GNI108" s="511"/>
      <c r="GNJ108" s="511"/>
      <c r="GNK108" s="511"/>
      <c r="GNL108" s="511"/>
      <c r="GNM108" s="511"/>
      <c r="GNN108" s="511"/>
      <c r="GNO108" s="511"/>
      <c r="GNP108" s="511"/>
      <c r="GNQ108" s="511"/>
      <c r="GNR108" s="511"/>
      <c r="GNS108" s="511"/>
      <c r="GNT108" s="511"/>
      <c r="GNU108" s="511"/>
      <c r="GNV108" s="511"/>
      <c r="GNW108" s="511"/>
      <c r="GNX108" s="511"/>
      <c r="GNY108" s="511"/>
      <c r="GNZ108" s="511"/>
      <c r="GOA108" s="511"/>
      <c r="GOB108" s="511"/>
      <c r="GOC108" s="511"/>
      <c r="GOD108" s="511"/>
      <c r="GOE108" s="511"/>
      <c r="GOF108" s="511"/>
      <c r="GOG108" s="511"/>
      <c r="GOH108" s="511"/>
      <c r="GOI108" s="511"/>
      <c r="GOJ108" s="511"/>
      <c r="GOK108" s="511"/>
      <c r="GOL108" s="511"/>
      <c r="GOM108" s="511"/>
      <c r="GON108" s="511"/>
      <c r="GOO108" s="511"/>
      <c r="GOP108" s="511"/>
      <c r="GOQ108" s="511"/>
      <c r="GOR108" s="511"/>
      <c r="GOS108" s="511"/>
      <c r="GOT108" s="511"/>
      <c r="GOU108" s="511"/>
      <c r="GOV108" s="511"/>
      <c r="GOW108" s="511"/>
      <c r="GOX108" s="511"/>
      <c r="GOY108" s="511"/>
      <c r="GOZ108" s="511"/>
      <c r="GPA108" s="511"/>
      <c r="GPB108" s="511"/>
      <c r="GPC108" s="511"/>
      <c r="GPD108" s="511"/>
      <c r="GPE108" s="511"/>
      <c r="GPF108" s="511"/>
      <c r="GPG108" s="511"/>
      <c r="GPH108" s="511"/>
      <c r="GPI108" s="511"/>
      <c r="GPJ108" s="511"/>
      <c r="GPK108" s="511"/>
      <c r="GPL108" s="511"/>
      <c r="GPM108" s="511"/>
      <c r="GPN108" s="511"/>
      <c r="GPO108" s="511"/>
      <c r="GPP108" s="511"/>
      <c r="GPQ108" s="511"/>
      <c r="GPR108" s="511"/>
      <c r="GPS108" s="511"/>
      <c r="GPT108" s="511"/>
      <c r="GPU108" s="511"/>
      <c r="GPV108" s="511"/>
      <c r="GPW108" s="511"/>
      <c r="GPX108" s="511"/>
      <c r="GPY108" s="511"/>
      <c r="GPZ108" s="511"/>
      <c r="GQA108" s="511"/>
      <c r="GQB108" s="511"/>
      <c r="GQC108" s="511"/>
      <c r="GQD108" s="511"/>
      <c r="GQE108" s="511"/>
      <c r="GQF108" s="511"/>
      <c r="GQG108" s="511"/>
      <c r="GQH108" s="511"/>
      <c r="GQI108" s="511"/>
      <c r="GQJ108" s="511"/>
      <c r="GQK108" s="511"/>
      <c r="GQL108" s="511"/>
      <c r="GQM108" s="511"/>
      <c r="GQN108" s="511"/>
      <c r="GQO108" s="511"/>
      <c r="GQP108" s="511"/>
      <c r="GQQ108" s="511"/>
      <c r="GQR108" s="511"/>
      <c r="GQS108" s="511"/>
      <c r="GQT108" s="511"/>
      <c r="GQU108" s="511"/>
      <c r="GQV108" s="511"/>
      <c r="GQW108" s="511"/>
      <c r="GQX108" s="511"/>
      <c r="GQY108" s="511"/>
      <c r="GQZ108" s="511"/>
      <c r="GRA108" s="511"/>
      <c r="GRB108" s="511"/>
      <c r="GRC108" s="511"/>
      <c r="GRD108" s="511"/>
      <c r="GRE108" s="511"/>
      <c r="GRF108" s="511"/>
      <c r="GRG108" s="511"/>
      <c r="GRH108" s="511"/>
      <c r="GRI108" s="511"/>
      <c r="GRJ108" s="511"/>
      <c r="GRK108" s="511"/>
      <c r="GRL108" s="511"/>
      <c r="GRM108" s="511"/>
      <c r="GRN108" s="511"/>
      <c r="GRO108" s="511"/>
      <c r="GRP108" s="511"/>
      <c r="GRQ108" s="511"/>
      <c r="GRR108" s="511"/>
      <c r="GRS108" s="511"/>
      <c r="GRT108" s="511"/>
      <c r="GRU108" s="511"/>
      <c r="GRV108" s="511"/>
      <c r="GRW108" s="511"/>
      <c r="GRX108" s="511"/>
      <c r="GRY108" s="511"/>
      <c r="GRZ108" s="511"/>
      <c r="GSA108" s="511"/>
      <c r="GSB108" s="511"/>
      <c r="GSC108" s="511"/>
      <c r="GSD108" s="511"/>
      <c r="GSE108" s="511"/>
      <c r="GSF108" s="511"/>
      <c r="GSG108" s="511"/>
      <c r="GSH108" s="511"/>
      <c r="GSI108" s="511"/>
      <c r="GSJ108" s="511"/>
      <c r="GSK108" s="511"/>
      <c r="GSL108" s="511"/>
      <c r="GSM108" s="511"/>
      <c r="GSN108" s="511"/>
      <c r="GSO108" s="511"/>
      <c r="GSP108" s="511"/>
      <c r="GSQ108" s="511"/>
      <c r="GSR108" s="511"/>
      <c r="GSS108" s="511"/>
      <c r="GST108" s="511"/>
      <c r="GSU108" s="511"/>
      <c r="GSV108" s="511"/>
      <c r="GSW108" s="511"/>
      <c r="GSX108" s="511"/>
      <c r="GSY108" s="511"/>
      <c r="GSZ108" s="511"/>
      <c r="GTA108" s="511"/>
      <c r="GTB108" s="511"/>
      <c r="GTC108" s="511"/>
      <c r="GTD108" s="511"/>
      <c r="GTE108" s="511"/>
      <c r="GTF108" s="511"/>
      <c r="GTG108" s="511"/>
      <c r="GTH108" s="511"/>
      <c r="GTI108" s="511"/>
      <c r="GTJ108" s="511"/>
      <c r="GTK108" s="511"/>
      <c r="GTL108" s="511"/>
      <c r="GTM108" s="511"/>
      <c r="GTN108" s="511"/>
      <c r="GTO108" s="511"/>
      <c r="GTP108" s="511"/>
      <c r="GTQ108" s="511"/>
      <c r="GTR108" s="511"/>
      <c r="GTS108" s="511"/>
      <c r="GTT108" s="511"/>
      <c r="GTU108" s="511"/>
      <c r="GTV108" s="511"/>
      <c r="GTW108" s="511"/>
      <c r="GTX108" s="511"/>
      <c r="GTY108" s="511"/>
      <c r="GTZ108" s="511"/>
      <c r="GUA108" s="511"/>
      <c r="GUB108" s="511"/>
      <c r="GUC108" s="511"/>
      <c r="GUD108" s="511"/>
      <c r="GUE108" s="511"/>
      <c r="GUF108" s="511"/>
      <c r="GUG108" s="511"/>
      <c r="GUH108" s="511"/>
      <c r="GUI108" s="511"/>
      <c r="GUJ108" s="511"/>
      <c r="GUK108" s="511"/>
      <c r="GUL108" s="511"/>
      <c r="GUM108" s="511"/>
      <c r="GUN108" s="511"/>
      <c r="GUO108" s="511"/>
      <c r="GUP108" s="511"/>
      <c r="GUQ108" s="511"/>
      <c r="GUR108" s="511"/>
      <c r="GUS108" s="511"/>
      <c r="GUT108" s="511"/>
      <c r="GUU108" s="511"/>
      <c r="GUV108" s="511"/>
      <c r="GUW108" s="511"/>
      <c r="GUX108" s="511"/>
      <c r="GUY108" s="511"/>
      <c r="GUZ108" s="511"/>
      <c r="GVA108" s="511"/>
      <c r="GVB108" s="511"/>
      <c r="GVC108" s="511"/>
      <c r="GVD108" s="511"/>
      <c r="GVE108" s="511"/>
      <c r="GVF108" s="511"/>
      <c r="GVG108" s="511"/>
      <c r="GVH108" s="511"/>
      <c r="GVI108" s="511"/>
      <c r="GVJ108" s="511"/>
      <c r="GVK108" s="511"/>
      <c r="GVL108" s="511"/>
      <c r="GVM108" s="511"/>
      <c r="GVN108" s="511"/>
      <c r="GVO108" s="511"/>
      <c r="GVP108" s="511"/>
      <c r="GVQ108" s="511"/>
      <c r="GVR108" s="511"/>
      <c r="GVS108" s="511"/>
      <c r="GVT108" s="511"/>
      <c r="GVU108" s="511"/>
      <c r="GVV108" s="511"/>
      <c r="GVW108" s="511"/>
      <c r="GVX108" s="511"/>
      <c r="GVY108" s="511"/>
      <c r="GVZ108" s="511"/>
      <c r="GWA108" s="511"/>
      <c r="GWB108" s="511"/>
      <c r="GWC108" s="511"/>
      <c r="GWD108" s="511"/>
      <c r="GWE108" s="511"/>
      <c r="GWF108" s="511"/>
      <c r="GWG108" s="511"/>
      <c r="GWH108" s="511"/>
      <c r="GWI108" s="511"/>
      <c r="GWJ108" s="511"/>
      <c r="GWK108" s="511"/>
      <c r="GWL108" s="511"/>
      <c r="GWM108" s="511"/>
      <c r="GWN108" s="511"/>
      <c r="GWO108" s="511"/>
      <c r="GWP108" s="511"/>
      <c r="GWQ108" s="511"/>
      <c r="GWR108" s="511"/>
      <c r="GWS108" s="511"/>
      <c r="GWT108" s="511"/>
      <c r="GWU108" s="511"/>
      <c r="GWV108" s="511"/>
      <c r="GWW108" s="511"/>
      <c r="GWX108" s="511"/>
      <c r="GWY108" s="511"/>
      <c r="GWZ108" s="511"/>
      <c r="GXA108" s="511"/>
      <c r="GXB108" s="511"/>
      <c r="GXC108" s="511"/>
      <c r="GXD108" s="511"/>
      <c r="GXE108" s="511"/>
      <c r="GXF108" s="511"/>
      <c r="GXG108" s="511"/>
      <c r="GXH108" s="511"/>
      <c r="GXI108" s="511"/>
      <c r="GXJ108" s="511"/>
      <c r="GXK108" s="511"/>
      <c r="GXL108" s="511"/>
      <c r="GXM108" s="511"/>
      <c r="GXN108" s="511"/>
      <c r="GXO108" s="511"/>
      <c r="GXP108" s="511"/>
      <c r="GXQ108" s="511"/>
      <c r="GXR108" s="511"/>
      <c r="GXS108" s="511"/>
      <c r="GXT108" s="511"/>
      <c r="GXU108" s="511"/>
      <c r="GXV108" s="511"/>
      <c r="GXW108" s="511"/>
      <c r="GXX108" s="511"/>
      <c r="GXY108" s="511"/>
      <c r="GXZ108" s="511"/>
      <c r="GYA108" s="511"/>
      <c r="GYB108" s="511"/>
      <c r="GYC108" s="511"/>
      <c r="GYD108" s="511"/>
      <c r="GYE108" s="511"/>
      <c r="GYF108" s="511"/>
      <c r="GYG108" s="511"/>
      <c r="GYH108" s="511"/>
      <c r="GYI108" s="511"/>
      <c r="GYJ108" s="511"/>
      <c r="GYK108" s="511"/>
      <c r="GYL108" s="511"/>
      <c r="GYM108" s="511"/>
      <c r="GYN108" s="511"/>
      <c r="GYO108" s="511"/>
      <c r="GYP108" s="511"/>
      <c r="GYQ108" s="511"/>
      <c r="GYR108" s="511"/>
      <c r="GYS108" s="511"/>
      <c r="GYT108" s="511"/>
      <c r="GYU108" s="511"/>
      <c r="GYV108" s="511"/>
      <c r="GYW108" s="511"/>
      <c r="GYX108" s="511"/>
      <c r="GYY108" s="511"/>
      <c r="GYZ108" s="511"/>
      <c r="GZA108" s="511"/>
      <c r="GZB108" s="511"/>
      <c r="GZC108" s="511"/>
      <c r="GZD108" s="511"/>
      <c r="GZE108" s="511"/>
      <c r="GZF108" s="511"/>
      <c r="GZG108" s="511"/>
      <c r="GZH108" s="511"/>
      <c r="GZI108" s="511"/>
      <c r="GZJ108" s="511"/>
      <c r="GZK108" s="511"/>
      <c r="GZL108" s="511"/>
      <c r="GZM108" s="511"/>
      <c r="GZN108" s="511"/>
      <c r="GZO108" s="511"/>
      <c r="GZP108" s="511"/>
      <c r="GZQ108" s="511"/>
      <c r="GZR108" s="511"/>
      <c r="GZS108" s="511"/>
      <c r="GZT108" s="511"/>
      <c r="GZU108" s="511"/>
      <c r="GZV108" s="511"/>
      <c r="GZW108" s="511"/>
      <c r="GZX108" s="511"/>
      <c r="GZY108" s="511"/>
      <c r="GZZ108" s="511"/>
      <c r="HAA108" s="511"/>
      <c r="HAB108" s="511"/>
      <c r="HAC108" s="511"/>
      <c r="HAD108" s="511"/>
      <c r="HAE108" s="511"/>
      <c r="HAF108" s="511"/>
      <c r="HAG108" s="511"/>
      <c r="HAH108" s="511"/>
      <c r="HAI108" s="511"/>
      <c r="HAJ108" s="511"/>
      <c r="HAK108" s="511"/>
      <c r="HAL108" s="511"/>
      <c r="HAM108" s="511"/>
      <c r="HAN108" s="511"/>
      <c r="HAO108" s="511"/>
      <c r="HAP108" s="511"/>
      <c r="HAQ108" s="511"/>
      <c r="HAR108" s="511"/>
      <c r="HAS108" s="511"/>
      <c r="HAT108" s="511"/>
      <c r="HAU108" s="511"/>
      <c r="HAV108" s="511"/>
      <c r="HAW108" s="511"/>
      <c r="HAX108" s="511"/>
      <c r="HAY108" s="511"/>
      <c r="HAZ108" s="511"/>
      <c r="HBA108" s="511"/>
      <c r="HBB108" s="511"/>
      <c r="HBC108" s="511"/>
      <c r="HBD108" s="511"/>
      <c r="HBE108" s="511"/>
      <c r="HBF108" s="511"/>
      <c r="HBG108" s="511"/>
      <c r="HBH108" s="511"/>
      <c r="HBI108" s="511"/>
      <c r="HBJ108" s="511"/>
      <c r="HBK108" s="511"/>
      <c r="HBL108" s="511"/>
      <c r="HBM108" s="511"/>
      <c r="HBN108" s="511"/>
      <c r="HBO108" s="511"/>
      <c r="HBP108" s="511"/>
      <c r="HBQ108" s="511"/>
      <c r="HBR108" s="511"/>
      <c r="HBS108" s="511"/>
      <c r="HBT108" s="511"/>
      <c r="HBU108" s="511"/>
      <c r="HBV108" s="511"/>
      <c r="HBW108" s="511"/>
      <c r="HBX108" s="511"/>
      <c r="HBY108" s="511"/>
      <c r="HBZ108" s="511"/>
      <c r="HCA108" s="511"/>
      <c r="HCB108" s="511"/>
      <c r="HCC108" s="511"/>
      <c r="HCD108" s="511"/>
      <c r="HCE108" s="511"/>
      <c r="HCF108" s="511"/>
      <c r="HCG108" s="511"/>
      <c r="HCH108" s="511"/>
      <c r="HCI108" s="511"/>
      <c r="HCJ108" s="511"/>
      <c r="HCK108" s="511"/>
      <c r="HCL108" s="511"/>
      <c r="HCM108" s="511"/>
      <c r="HCN108" s="511"/>
      <c r="HCO108" s="511"/>
      <c r="HCP108" s="511"/>
      <c r="HCQ108" s="511"/>
      <c r="HCR108" s="511"/>
      <c r="HCS108" s="511"/>
      <c r="HCT108" s="511"/>
      <c r="HCU108" s="511"/>
      <c r="HCV108" s="511"/>
      <c r="HCW108" s="511"/>
      <c r="HCX108" s="511"/>
      <c r="HCY108" s="511"/>
      <c r="HCZ108" s="511"/>
      <c r="HDA108" s="511"/>
      <c r="HDB108" s="511"/>
      <c r="HDC108" s="511"/>
      <c r="HDD108" s="511"/>
      <c r="HDE108" s="511"/>
      <c r="HDF108" s="511"/>
      <c r="HDG108" s="511"/>
      <c r="HDH108" s="511"/>
      <c r="HDI108" s="511"/>
      <c r="HDJ108" s="511"/>
      <c r="HDK108" s="511"/>
      <c r="HDL108" s="511"/>
      <c r="HDM108" s="511"/>
      <c r="HDN108" s="511"/>
      <c r="HDO108" s="511"/>
      <c r="HDP108" s="511"/>
      <c r="HDQ108" s="511"/>
      <c r="HDR108" s="511"/>
      <c r="HDS108" s="511"/>
      <c r="HDT108" s="511"/>
      <c r="HDU108" s="511"/>
      <c r="HDV108" s="511"/>
      <c r="HDW108" s="511"/>
      <c r="HDX108" s="511"/>
      <c r="HDY108" s="511"/>
      <c r="HDZ108" s="511"/>
      <c r="HEA108" s="511"/>
      <c r="HEB108" s="511"/>
      <c r="HEC108" s="511"/>
      <c r="HED108" s="511"/>
      <c r="HEE108" s="511"/>
      <c r="HEF108" s="511"/>
      <c r="HEG108" s="511"/>
      <c r="HEH108" s="511"/>
      <c r="HEI108" s="511"/>
      <c r="HEJ108" s="511"/>
      <c r="HEK108" s="511"/>
      <c r="HEL108" s="511"/>
      <c r="HEM108" s="511"/>
      <c r="HEN108" s="511"/>
      <c r="HEO108" s="511"/>
      <c r="HEP108" s="511"/>
      <c r="HEQ108" s="511"/>
      <c r="HER108" s="511"/>
      <c r="HES108" s="511"/>
      <c r="HET108" s="511"/>
      <c r="HEU108" s="511"/>
      <c r="HEV108" s="511"/>
      <c r="HEW108" s="511"/>
      <c r="HEX108" s="511"/>
      <c r="HEY108" s="511"/>
      <c r="HEZ108" s="511"/>
      <c r="HFA108" s="511"/>
      <c r="HFB108" s="511"/>
      <c r="HFC108" s="511"/>
      <c r="HFD108" s="511"/>
      <c r="HFE108" s="511"/>
      <c r="HFF108" s="511"/>
      <c r="HFG108" s="511"/>
      <c r="HFH108" s="511"/>
      <c r="HFI108" s="511"/>
      <c r="HFJ108" s="511"/>
      <c r="HFK108" s="511"/>
      <c r="HFL108" s="511"/>
      <c r="HFM108" s="511"/>
      <c r="HFN108" s="511"/>
      <c r="HFO108" s="511"/>
      <c r="HFP108" s="511"/>
      <c r="HFQ108" s="511"/>
      <c r="HFR108" s="511"/>
      <c r="HFS108" s="511"/>
      <c r="HFT108" s="511"/>
      <c r="HFU108" s="511"/>
      <c r="HFV108" s="511"/>
      <c r="HFW108" s="511"/>
      <c r="HFX108" s="511"/>
      <c r="HFY108" s="511"/>
      <c r="HFZ108" s="511"/>
      <c r="HGA108" s="511"/>
      <c r="HGB108" s="511"/>
      <c r="HGC108" s="511"/>
      <c r="HGD108" s="511"/>
      <c r="HGE108" s="511"/>
      <c r="HGF108" s="511"/>
      <c r="HGG108" s="511"/>
      <c r="HGH108" s="511"/>
      <c r="HGI108" s="511"/>
      <c r="HGJ108" s="511"/>
      <c r="HGK108" s="511"/>
      <c r="HGL108" s="511"/>
      <c r="HGM108" s="511"/>
      <c r="HGN108" s="511"/>
      <c r="HGO108" s="511"/>
      <c r="HGP108" s="511"/>
      <c r="HGQ108" s="511"/>
      <c r="HGR108" s="511"/>
      <c r="HGS108" s="511"/>
      <c r="HGT108" s="511"/>
      <c r="HGU108" s="511"/>
      <c r="HGV108" s="511"/>
      <c r="HGW108" s="511"/>
      <c r="HGX108" s="511"/>
      <c r="HGY108" s="511"/>
      <c r="HGZ108" s="511"/>
      <c r="HHA108" s="511"/>
      <c r="HHB108" s="511"/>
      <c r="HHC108" s="511"/>
      <c r="HHD108" s="511"/>
      <c r="HHE108" s="511"/>
      <c r="HHF108" s="511"/>
      <c r="HHG108" s="511"/>
      <c r="HHH108" s="511"/>
      <c r="HHI108" s="511"/>
      <c r="HHJ108" s="511"/>
      <c r="HHK108" s="511"/>
      <c r="HHL108" s="511"/>
      <c r="HHM108" s="511"/>
      <c r="HHN108" s="511"/>
      <c r="HHO108" s="511"/>
      <c r="HHP108" s="511"/>
      <c r="HHQ108" s="511"/>
      <c r="HHR108" s="511"/>
      <c r="HHS108" s="511"/>
      <c r="HHT108" s="511"/>
      <c r="HHU108" s="511"/>
      <c r="HHV108" s="511"/>
      <c r="HHW108" s="511"/>
      <c r="HHX108" s="511"/>
      <c r="HHY108" s="511"/>
      <c r="HHZ108" s="511"/>
      <c r="HIA108" s="511"/>
      <c r="HIB108" s="511"/>
      <c r="HIC108" s="511"/>
      <c r="HID108" s="511"/>
      <c r="HIE108" s="511"/>
      <c r="HIF108" s="511"/>
      <c r="HIG108" s="511"/>
      <c r="HIH108" s="511"/>
      <c r="HII108" s="511"/>
      <c r="HIJ108" s="511"/>
      <c r="HIK108" s="511"/>
      <c r="HIL108" s="511"/>
      <c r="HIM108" s="511"/>
      <c r="HIN108" s="511"/>
      <c r="HIO108" s="511"/>
      <c r="HIP108" s="511"/>
      <c r="HIQ108" s="511"/>
      <c r="HIR108" s="511"/>
      <c r="HIS108" s="511"/>
      <c r="HIT108" s="511"/>
      <c r="HIU108" s="511"/>
      <c r="HIV108" s="511"/>
      <c r="HIW108" s="511"/>
      <c r="HIX108" s="511"/>
      <c r="HIY108" s="511"/>
      <c r="HIZ108" s="511"/>
      <c r="HJA108" s="511"/>
      <c r="HJB108" s="511"/>
      <c r="HJC108" s="511"/>
      <c r="HJD108" s="511"/>
      <c r="HJE108" s="511"/>
      <c r="HJF108" s="511"/>
      <c r="HJG108" s="511"/>
      <c r="HJH108" s="511"/>
      <c r="HJI108" s="511"/>
      <c r="HJJ108" s="511"/>
      <c r="HJK108" s="511"/>
      <c r="HJL108" s="511"/>
      <c r="HJM108" s="511"/>
      <c r="HJN108" s="511"/>
      <c r="HJO108" s="511"/>
      <c r="HJP108" s="511"/>
      <c r="HJQ108" s="511"/>
      <c r="HJR108" s="511"/>
      <c r="HJS108" s="511"/>
      <c r="HJT108" s="511"/>
      <c r="HJU108" s="511"/>
      <c r="HJV108" s="511"/>
      <c r="HJW108" s="511"/>
      <c r="HJX108" s="511"/>
      <c r="HJY108" s="511"/>
      <c r="HJZ108" s="511"/>
      <c r="HKA108" s="511"/>
      <c r="HKB108" s="511"/>
      <c r="HKC108" s="511"/>
      <c r="HKD108" s="511"/>
      <c r="HKE108" s="511"/>
      <c r="HKF108" s="511"/>
      <c r="HKG108" s="511"/>
      <c r="HKH108" s="511"/>
      <c r="HKI108" s="511"/>
      <c r="HKJ108" s="511"/>
      <c r="HKK108" s="511"/>
      <c r="HKL108" s="511"/>
      <c r="HKM108" s="511"/>
      <c r="HKN108" s="511"/>
      <c r="HKO108" s="511"/>
      <c r="HKP108" s="511"/>
      <c r="HKQ108" s="511"/>
      <c r="HKR108" s="511"/>
      <c r="HKS108" s="511"/>
      <c r="HKT108" s="511"/>
      <c r="HKU108" s="511"/>
      <c r="HKV108" s="511"/>
      <c r="HKW108" s="511"/>
      <c r="HKX108" s="511"/>
      <c r="HKY108" s="511"/>
      <c r="HKZ108" s="511"/>
      <c r="HLA108" s="511"/>
      <c r="HLB108" s="511"/>
      <c r="HLC108" s="511"/>
      <c r="HLD108" s="511"/>
      <c r="HLE108" s="511"/>
      <c r="HLF108" s="511"/>
      <c r="HLG108" s="511"/>
      <c r="HLH108" s="511"/>
      <c r="HLI108" s="511"/>
      <c r="HLJ108" s="511"/>
      <c r="HLK108" s="511"/>
      <c r="HLL108" s="511"/>
      <c r="HLM108" s="511"/>
      <c r="HLN108" s="511"/>
      <c r="HLO108" s="511"/>
      <c r="HLP108" s="511"/>
      <c r="HLQ108" s="511"/>
      <c r="HLR108" s="511"/>
      <c r="HLS108" s="511"/>
      <c r="HLT108" s="511"/>
      <c r="HLU108" s="511"/>
      <c r="HLV108" s="511"/>
      <c r="HLW108" s="511"/>
      <c r="HLX108" s="511"/>
      <c r="HLY108" s="511"/>
      <c r="HLZ108" s="511"/>
      <c r="HMA108" s="511"/>
      <c r="HMB108" s="511"/>
      <c r="HMC108" s="511"/>
      <c r="HMD108" s="511"/>
      <c r="HME108" s="511"/>
      <c r="HMF108" s="511"/>
      <c r="HMG108" s="511"/>
      <c r="HMH108" s="511"/>
      <c r="HMI108" s="511"/>
      <c r="HMJ108" s="511"/>
      <c r="HMK108" s="511"/>
      <c r="HML108" s="511"/>
      <c r="HMM108" s="511"/>
      <c r="HMN108" s="511"/>
      <c r="HMO108" s="511"/>
      <c r="HMP108" s="511"/>
      <c r="HMQ108" s="511"/>
      <c r="HMR108" s="511"/>
      <c r="HMS108" s="511"/>
      <c r="HMT108" s="511"/>
      <c r="HMU108" s="511"/>
      <c r="HMV108" s="511"/>
      <c r="HMW108" s="511"/>
      <c r="HMX108" s="511"/>
      <c r="HMY108" s="511"/>
      <c r="HMZ108" s="511"/>
      <c r="HNA108" s="511"/>
      <c r="HNB108" s="511"/>
      <c r="HNC108" s="511"/>
      <c r="HND108" s="511"/>
      <c r="HNE108" s="511"/>
      <c r="HNF108" s="511"/>
      <c r="HNG108" s="511"/>
      <c r="HNH108" s="511"/>
      <c r="HNI108" s="511"/>
      <c r="HNJ108" s="511"/>
      <c r="HNK108" s="511"/>
      <c r="HNL108" s="511"/>
      <c r="HNM108" s="511"/>
      <c r="HNN108" s="511"/>
      <c r="HNO108" s="511"/>
      <c r="HNP108" s="511"/>
      <c r="HNQ108" s="511"/>
      <c r="HNR108" s="511"/>
      <c r="HNS108" s="511"/>
      <c r="HNT108" s="511"/>
      <c r="HNU108" s="511"/>
      <c r="HNV108" s="511"/>
      <c r="HNW108" s="511"/>
      <c r="HNX108" s="511"/>
      <c r="HNY108" s="511"/>
      <c r="HNZ108" s="511"/>
      <c r="HOA108" s="511"/>
      <c r="HOB108" s="511"/>
      <c r="HOC108" s="511"/>
      <c r="HOD108" s="511"/>
      <c r="HOE108" s="511"/>
      <c r="HOF108" s="511"/>
      <c r="HOG108" s="511"/>
      <c r="HOH108" s="511"/>
      <c r="HOI108" s="511"/>
      <c r="HOJ108" s="511"/>
      <c r="HOK108" s="511"/>
      <c r="HOL108" s="511"/>
      <c r="HOM108" s="511"/>
      <c r="HON108" s="511"/>
      <c r="HOO108" s="511"/>
      <c r="HOP108" s="511"/>
      <c r="HOQ108" s="511"/>
      <c r="HOR108" s="511"/>
      <c r="HOS108" s="511"/>
      <c r="HOT108" s="511"/>
      <c r="HOU108" s="511"/>
      <c r="HOV108" s="511"/>
      <c r="HOW108" s="511"/>
      <c r="HOX108" s="511"/>
      <c r="HOY108" s="511"/>
      <c r="HOZ108" s="511"/>
      <c r="HPA108" s="511"/>
      <c r="HPB108" s="511"/>
      <c r="HPC108" s="511"/>
      <c r="HPD108" s="511"/>
      <c r="HPE108" s="511"/>
      <c r="HPF108" s="511"/>
      <c r="HPG108" s="511"/>
      <c r="HPH108" s="511"/>
      <c r="HPI108" s="511"/>
      <c r="HPJ108" s="511"/>
      <c r="HPK108" s="511"/>
      <c r="HPL108" s="511"/>
      <c r="HPM108" s="511"/>
      <c r="HPN108" s="511"/>
      <c r="HPO108" s="511"/>
      <c r="HPP108" s="511"/>
      <c r="HPQ108" s="511"/>
      <c r="HPR108" s="511"/>
      <c r="HPS108" s="511"/>
      <c r="HPT108" s="511"/>
      <c r="HPU108" s="511"/>
      <c r="HPV108" s="511"/>
      <c r="HPW108" s="511"/>
      <c r="HPX108" s="511"/>
      <c r="HPY108" s="511"/>
      <c r="HPZ108" s="511"/>
      <c r="HQA108" s="511"/>
      <c r="HQB108" s="511"/>
      <c r="HQC108" s="511"/>
      <c r="HQD108" s="511"/>
      <c r="HQE108" s="511"/>
      <c r="HQF108" s="511"/>
      <c r="HQG108" s="511"/>
      <c r="HQH108" s="511"/>
      <c r="HQI108" s="511"/>
      <c r="HQJ108" s="511"/>
      <c r="HQK108" s="511"/>
      <c r="HQL108" s="511"/>
      <c r="HQM108" s="511"/>
      <c r="HQN108" s="511"/>
      <c r="HQO108" s="511"/>
      <c r="HQP108" s="511"/>
      <c r="HQQ108" s="511"/>
      <c r="HQR108" s="511"/>
      <c r="HQS108" s="511"/>
      <c r="HQT108" s="511"/>
      <c r="HQU108" s="511"/>
      <c r="HQV108" s="511"/>
      <c r="HQW108" s="511"/>
      <c r="HQX108" s="511"/>
      <c r="HQY108" s="511"/>
      <c r="HQZ108" s="511"/>
      <c r="HRA108" s="511"/>
      <c r="HRB108" s="511"/>
      <c r="HRC108" s="511"/>
      <c r="HRD108" s="511"/>
      <c r="HRE108" s="511"/>
      <c r="HRF108" s="511"/>
      <c r="HRG108" s="511"/>
      <c r="HRH108" s="511"/>
      <c r="HRI108" s="511"/>
      <c r="HRJ108" s="511"/>
      <c r="HRK108" s="511"/>
      <c r="HRL108" s="511"/>
      <c r="HRM108" s="511"/>
      <c r="HRN108" s="511"/>
      <c r="HRO108" s="511"/>
      <c r="HRP108" s="511"/>
      <c r="HRQ108" s="511"/>
      <c r="HRR108" s="511"/>
      <c r="HRS108" s="511"/>
      <c r="HRT108" s="511"/>
      <c r="HRU108" s="511"/>
      <c r="HRV108" s="511"/>
      <c r="HRW108" s="511"/>
      <c r="HRX108" s="511"/>
      <c r="HRY108" s="511"/>
      <c r="HRZ108" s="511"/>
      <c r="HSA108" s="511"/>
      <c r="HSB108" s="511"/>
      <c r="HSC108" s="511"/>
      <c r="HSD108" s="511"/>
      <c r="HSE108" s="511"/>
      <c r="HSF108" s="511"/>
      <c r="HSG108" s="511"/>
      <c r="HSH108" s="511"/>
      <c r="HSI108" s="511"/>
      <c r="HSJ108" s="511"/>
      <c r="HSK108" s="511"/>
      <c r="HSL108" s="511"/>
      <c r="HSM108" s="511"/>
      <c r="HSN108" s="511"/>
      <c r="HSO108" s="511"/>
      <c r="HSP108" s="511"/>
      <c r="HSQ108" s="511"/>
      <c r="HSR108" s="511"/>
      <c r="HSS108" s="511"/>
      <c r="HST108" s="511"/>
      <c r="HSU108" s="511"/>
      <c r="HSV108" s="511"/>
      <c r="HSW108" s="511"/>
      <c r="HSX108" s="511"/>
      <c r="HSY108" s="511"/>
      <c r="HSZ108" s="511"/>
      <c r="HTA108" s="511"/>
      <c r="HTB108" s="511"/>
      <c r="HTC108" s="511"/>
      <c r="HTD108" s="511"/>
      <c r="HTE108" s="511"/>
      <c r="HTF108" s="511"/>
      <c r="HTG108" s="511"/>
      <c r="HTH108" s="511"/>
      <c r="HTI108" s="511"/>
      <c r="HTJ108" s="511"/>
      <c r="HTK108" s="511"/>
      <c r="HTL108" s="511"/>
      <c r="HTM108" s="511"/>
      <c r="HTN108" s="511"/>
      <c r="HTO108" s="511"/>
      <c r="HTP108" s="511"/>
      <c r="HTQ108" s="511"/>
      <c r="HTR108" s="511"/>
      <c r="HTS108" s="511"/>
      <c r="HTT108" s="511"/>
      <c r="HTU108" s="511"/>
      <c r="HTV108" s="511"/>
      <c r="HTW108" s="511"/>
      <c r="HTX108" s="511"/>
      <c r="HTY108" s="511"/>
      <c r="HTZ108" s="511"/>
      <c r="HUA108" s="511"/>
      <c r="HUB108" s="511"/>
      <c r="HUC108" s="511"/>
      <c r="HUD108" s="511"/>
      <c r="HUE108" s="511"/>
      <c r="HUF108" s="511"/>
      <c r="HUG108" s="511"/>
      <c r="HUH108" s="511"/>
      <c r="HUI108" s="511"/>
      <c r="HUJ108" s="511"/>
      <c r="HUK108" s="511"/>
      <c r="HUL108" s="511"/>
      <c r="HUM108" s="511"/>
      <c r="HUN108" s="511"/>
      <c r="HUO108" s="511"/>
      <c r="HUP108" s="511"/>
      <c r="HUQ108" s="511"/>
      <c r="HUR108" s="511"/>
      <c r="HUS108" s="511"/>
      <c r="HUT108" s="511"/>
      <c r="HUU108" s="511"/>
      <c r="HUV108" s="511"/>
      <c r="HUW108" s="511"/>
      <c r="HUX108" s="511"/>
      <c r="HUY108" s="511"/>
      <c r="HUZ108" s="511"/>
      <c r="HVA108" s="511"/>
      <c r="HVB108" s="511"/>
      <c r="HVC108" s="511"/>
      <c r="HVD108" s="511"/>
      <c r="HVE108" s="511"/>
      <c r="HVF108" s="511"/>
      <c r="HVG108" s="511"/>
      <c r="HVH108" s="511"/>
      <c r="HVI108" s="511"/>
      <c r="HVJ108" s="511"/>
      <c r="HVK108" s="511"/>
      <c r="HVL108" s="511"/>
      <c r="HVM108" s="511"/>
      <c r="HVN108" s="511"/>
      <c r="HVO108" s="511"/>
      <c r="HVP108" s="511"/>
      <c r="HVQ108" s="511"/>
      <c r="HVR108" s="511"/>
      <c r="HVS108" s="511"/>
      <c r="HVT108" s="511"/>
      <c r="HVU108" s="511"/>
      <c r="HVV108" s="511"/>
      <c r="HVW108" s="511"/>
      <c r="HVX108" s="511"/>
      <c r="HVY108" s="511"/>
      <c r="HVZ108" s="511"/>
      <c r="HWA108" s="511"/>
      <c r="HWB108" s="511"/>
      <c r="HWC108" s="511"/>
      <c r="HWD108" s="511"/>
      <c r="HWE108" s="511"/>
      <c r="HWF108" s="511"/>
      <c r="HWG108" s="511"/>
      <c r="HWH108" s="511"/>
      <c r="HWI108" s="511"/>
      <c r="HWJ108" s="511"/>
      <c r="HWK108" s="511"/>
      <c r="HWL108" s="511"/>
      <c r="HWM108" s="511"/>
      <c r="HWN108" s="511"/>
      <c r="HWO108" s="511"/>
      <c r="HWP108" s="511"/>
      <c r="HWQ108" s="511"/>
      <c r="HWR108" s="511"/>
      <c r="HWS108" s="511"/>
      <c r="HWT108" s="511"/>
      <c r="HWU108" s="511"/>
      <c r="HWV108" s="511"/>
      <c r="HWW108" s="511"/>
      <c r="HWX108" s="511"/>
      <c r="HWY108" s="511"/>
      <c r="HWZ108" s="511"/>
      <c r="HXA108" s="511"/>
      <c r="HXB108" s="511"/>
      <c r="HXC108" s="511"/>
      <c r="HXD108" s="511"/>
      <c r="HXE108" s="511"/>
      <c r="HXF108" s="511"/>
      <c r="HXG108" s="511"/>
      <c r="HXH108" s="511"/>
      <c r="HXI108" s="511"/>
      <c r="HXJ108" s="511"/>
      <c r="HXK108" s="511"/>
      <c r="HXL108" s="511"/>
      <c r="HXM108" s="511"/>
      <c r="HXN108" s="511"/>
      <c r="HXO108" s="511"/>
      <c r="HXP108" s="511"/>
      <c r="HXQ108" s="511"/>
      <c r="HXR108" s="511"/>
      <c r="HXS108" s="511"/>
      <c r="HXT108" s="511"/>
      <c r="HXU108" s="511"/>
      <c r="HXV108" s="511"/>
      <c r="HXW108" s="511"/>
      <c r="HXX108" s="511"/>
      <c r="HXY108" s="511"/>
      <c r="HXZ108" s="511"/>
      <c r="HYA108" s="511"/>
      <c r="HYB108" s="511"/>
      <c r="HYC108" s="511"/>
      <c r="HYD108" s="511"/>
      <c r="HYE108" s="511"/>
      <c r="HYF108" s="511"/>
      <c r="HYG108" s="511"/>
      <c r="HYH108" s="511"/>
      <c r="HYI108" s="511"/>
      <c r="HYJ108" s="511"/>
      <c r="HYK108" s="511"/>
      <c r="HYL108" s="511"/>
      <c r="HYM108" s="511"/>
      <c r="HYN108" s="511"/>
      <c r="HYO108" s="511"/>
      <c r="HYP108" s="511"/>
      <c r="HYQ108" s="511"/>
      <c r="HYR108" s="511"/>
      <c r="HYS108" s="511"/>
      <c r="HYT108" s="511"/>
      <c r="HYU108" s="511"/>
      <c r="HYV108" s="511"/>
      <c r="HYW108" s="511"/>
      <c r="HYX108" s="511"/>
      <c r="HYY108" s="511"/>
      <c r="HYZ108" s="511"/>
      <c r="HZA108" s="511"/>
      <c r="HZB108" s="511"/>
      <c r="HZC108" s="511"/>
      <c r="HZD108" s="511"/>
      <c r="HZE108" s="511"/>
      <c r="HZF108" s="511"/>
      <c r="HZG108" s="511"/>
      <c r="HZH108" s="511"/>
      <c r="HZI108" s="511"/>
      <c r="HZJ108" s="511"/>
      <c r="HZK108" s="511"/>
      <c r="HZL108" s="511"/>
      <c r="HZM108" s="511"/>
      <c r="HZN108" s="511"/>
      <c r="HZO108" s="511"/>
      <c r="HZP108" s="511"/>
      <c r="HZQ108" s="511"/>
      <c r="HZR108" s="511"/>
      <c r="HZS108" s="511"/>
      <c r="HZT108" s="511"/>
      <c r="HZU108" s="511"/>
      <c r="HZV108" s="511"/>
      <c r="HZW108" s="511"/>
      <c r="HZX108" s="511"/>
      <c r="HZY108" s="511"/>
      <c r="HZZ108" s="511"/>
      <c r="IAA108" s="511"/>
      <c r="IAB108" s="511"/>
      <c r="IAC108" s="511"/>
      <c r="IAD108" s="511"/>
      <c r="IAE108" s="511"/>
      <c r="IAF108" s="511"/>
      <c r="IAG108" s="511"/>
      <c r="IAH108" s="511"/>
      <c r="IAI108" s="511"/>
      <c r="IAJ108" s="511"/>
      <c r="IAK108" s="511"/>
      <c r="IAL108" s="511"/>
      <c r="IAM108" s="511"/>
      <c r="IAN108" s="511"/>
      <c r="IAO108" s="511"/>
      <c r="IAP108" s="511"/>
      <c r="IAQ108" s="511"/>
      <c r="IAR108" s="511"/>
      <c r="IAS108" s="511"/>
      <c r="IAT108" s="511"/>
      <c r="IAU108" s="511"/>
      <c r="IAV108" s="511"/>
      <c r="IAW108" s="511"/>
      <c r="IAX108" s="511"/>
      <c r="IAY108" s="511"/>
      <c r="IAZ108" s="511"/>
      <c r="IBA108" s="511"/>
      <c r="IBB108" s="511"/>
      <c r="IBC108" s="511"/>
      <c r="IBD108" s="511"/>
      <c r="IBE108" s="511"/>
      <c r="IBF108" s="511"/>
      <c r="IBG108" s="511"/>
      <c r="IBH108" s="511"/>
      <c r="IBI108" s="511"/>
      <c r="IBJ108" s="511"/>
      <c r="IBK108" s="511"/>
      <c r="IBL108" s="511"/>
      <c r="IBM108" s="511"/>
      <c r="IBN108" s="511"/>
      <c r="IBO108" s="511"/>
      <c r="IBP108" s="511"/>
      <c r="IBQ108" s="511"/>
      <c r="IBR108" s="511"/>
      <c r="IBS108" s="511"/>
      <c r="IBT108" s="511"/>
      <c r="IBU108" s="511"/>
      <c r="IBV108" s="511"/>
      <c r="IBW108" s="511"/>
      <c r="IBX108" s="511"/>
      <c r="IBY108" s="511"/>
      <c r="IBZ108" s="511"/>
      <c r="ICA108" s="511"/>
      <c r="ICB108" s="511"/>
      <c r="ICC108" s="511"/>
      <c r="ICD108" s="511"/>
      <c r="ICE108" s="511"/>
      <c r="ICF108" s="511"/>
      <c r="ICG108" s="511"/>
      <c r="ICH108" s="511"/>
      <c r="ICI108" s="511"/>
      <c r="ICJ108" s="511"/>
      <c r="ICK108" s="511"/>
      <c r="ICL108" s="511"/>
      <c r="ICM108" s="511"/>
      <c r="ICN108" s="511"/>
      <c r="ICO108" s="511"/>
      <c r="ICP108" s="511"/>
      <c r="ICQ108" s="511"/>
      <c r="ICR108" s="511"/>
      <c r="ICS108" s="511"/>
      <c r="ICT108" s="511"/>
      <c r="ICU108" s="511"/>
      <c r="ICV108" s="511"/>
      <c r="ICW108" s="511"/>
      <c r="ICX108" s="511"/>
      <c r="ICY108" s="511"/>
      <c r="ICZ108" s="511"/>
      <c r="IDA108" s="511"/>
      <c r="IDB108" s="511"/>
      <c r="IDC108" s="511"/>
      <c r="IDD108" s="511"/>
      <c r="IDE108" s="511"/>
      <c r="IDF108" s="511"/>
      <c r="IDG108" s="511"/>
      <c r="IDH108" s="511"/>
      <c r="IDI108" s="511"/>
      <c r="IDJ108" s="511"/>
      <c r="IDK108" s="511"/>
      <c r="IDL108" s="511"/>
      <c r="IDM108" s="511"/>
      <c r="IDN108" s="511"/>
      <c r="IDO108" s="511"/>
      <c r="IDP108" s="511"/>
      <c r="IDQ108" s="511"/>
      <c r="IDR108" s="511"/>
      <c r="IDS108" s="511"/>
      <c r="IDT108" s="511"/>
      <c r="IDU108" s="511"/>
      <c r="IDV108" s="511"/>
      <c r="IDW108" s="511"/>
      <c r="IDX108" s="511"/>
      <c r="IDY108" s="511"/>
      <c r="IDZ108" s="511"/>
      <c r="IEA108" s="511"/>
      <c r="IEB108" s="511"/>
      <c r="IEC108" s="511"/>
      <c r="IED108" s="511"/>
      <c r="IEE108" s="511"/>
      <c r="IEF108" s="511"/>
      <c r="IEG108" s="511"/>
      <c r="IEH108" s="511"/>
      <c r="IEI108" s="511"/>
      <c r="IEJ108" s="511"/>
      <c r="IEK108" s="511"/>
      <c r="IEL108" s="511"/>
      <c r="IEM108" s="511"/>
      <c r="IEN108" s="511"/>
      <c r="IEO108" s="511"/>
      <c r="IEP108" s="511"/>
      <c r="IEQ108" s="511"/>
      <c r="IER108" s="511"/>
      <c r="IES108" s="511"/>
      <c r="IET108" s="511"/>
      <c r="IEU108" s="511"/>
      <c r="IEV108" s="511"/>
      <c r="IEW108" s="511"/>
      <c r="IEX108" s="511"/>
      <c r="IEY108" s="511"/>
      <c r="IEZ108" s="511"/>
      <c r="IFA108" s="511"/>
      <c r="IFB108" s="511"/>
      <c r="IFC108" s="511"/>
      <c r="IFD108" s="511"/>
      <c r="IFE108" s="511"/>
      <c r="IFF108" s="511"/>
      <c r="IFG108" s="511"/>
      <c r="IFH108" s="511"/>
      <c r="IFI108" s="511"/>
      <c r="IFJ108" s="511"/>
      <c r="IFK108" s="511"/>
      <c r="IFL108" s="511"/>
      <c r="IFM108" s="511"/>
      <c r="IFN108" s="511"/>
      <c r="IFO108" s="511"/>
      <c r="IFP108" s="511"/>
      <c r="IFQ108" s="511"/>
      <c r="IFR108" s="511"/>
      <c r="IFS108" s="511"/>
      <c r="IFT108" s="511"/>
      <c r="IFU108" s="511"/>
      <c r="IFV108" s="511"/>
      <c r="IFW108" s="511"/>
      <c r="IFX108" s="511"/>
      <c r="IFY108" s="511"/>
      <c r="IFZ108" s="511"/>
      <c r="IGA108" s="511"/>
      <c r="IGB108" s="511"/>
      <c r="IGC108" s="511"/>
      <c r="IGD108" s="511"/>
      <c r="IGE108" s="511"/>
      <c r="IGF108" s="511"/>
      <c r="IGG108" s="511"/>
      <c r="IGH108" s="511"/>
      <c r="IGI108" s="511"/>
      <c r="IGJ108" s="511"/>
      <c r="IGK108" s="511"/>
      <c r="IGL108" s="511"/>
      <c r="IGM108" s="511"/>
      <c r="IGN108" s="511"/>
      <c r="IGO108" s="511"/>
      <c r="IGP108" s="511"/>
      <c r="IGQ108" s="511"/>
      <c r="IGR108" s="511"/>
      <c r="IGS108" s="511"/>
      <c r="IGT108" s="511"/>
      <c r="IGU108" s="511"/>
      <c r="IGV108" s="511"/>
      <c r="IGW108" s="511"/>
      <c r="IGX108" s="511"/>
      <c r="IGY108" s="511"/>
      <c r="IGZ108" s="511"/>
      <c r="IHA108" s="511"/>
      <c r="IHB108" s="511"/>
      <c r="IHC108" s="511"/>
      <c r="IHD108" s="511"/>
      <c r="IHE108" s="511"/>
      <c r="IHF108" s="511"/>
      <c r="IHG108" s="511"/>
      <c r="IHH108" s="511"/>
      <c r="IHI108" s="511"/>
      <c r="IHJ108" s="511"/>
      <c r="IHK108" s="511"/>
      <c r="IHL108" s="511"/>
      <c r="IHM108" s="511"/>
      <c r="IHN108" s="511"/>
      <c r="IHO108" s="511"/>
      <c r="IHP108" s="511"/>
      <c r="IHQ108" s="511"/>
      <c r="IHR108" s="511"/>
      <c r="IHS108" s="511"/>
      <c r="IHT108" s="511"/>
      <c r="IHU108" s="511"/>
      <c r="IHV108" s="511"/>
      <c r="IHW108" s="511"/>
      <c r="IHX108" s="511"/>
      <c r="IHY108" s="511"/>
      <c r="IHZ108" s="511"/>
      <c r="IIA108" s="511"/>
      <c r="IIB108" s="511"/>
      <c r="IIC108" s="511"/>
      <c r="IID108" s="511"/>
      <c r="IIE108" s="511"/>
      <c r="IIF108" s="511"/>
      <c r="IIG108" s="511"/>
      <c r="IIH108" s="511"/>
      <c r="III108" s="511"/>
      <c r="IIJ108" s="511"/>
      <c r="IIK108" s="511"/>
      <c r="IIL108" s="511"/>
      <c r="IIM108" s="511"/>
      <c r="IIN108" s="511"/>
      <c r="IIO108" s="511"/>
      <c r="IIP108" s="511"/>
      <c r="IIQ108" s="511"/>
      <c r="IIR108" s="511"/>
      <c r="IIS108" s="511"/>
      <c r="IIT108" s="511"/>
      <c r="IIU108" s="511"/>
      <c r="IIV108" s="511"/>
      <c r="IIW108" s="511"/>
      <c r="IIX108" s="511"/>
      <c r="IIY108" s="511"/>
      <c r="IIZ108" s="511"/>
      <c r="IJA108" s="511"/>
      <c r="IJB108" s="511"/>
      <c r="IJC108" s="511"/>
      <c r="IJD108" s="511"/>
      <c r="IJE108" s="511"/>
      <c r="IJF108" s="511"/>
      <c r="IJG108" s="511"/>
      <c r="IJH108" s="511"/>
      <c r="IJI108" s="511"/>
      <c r="IJJ108" s="511"/>
      <c r="IJK108" s="511"/>
      <c r="IJL108" s="511"/>
      <c r="IJM108" s="511"/>
      <c r="IJN108" s="511"/>
      <c r="IJO108" s="511"/>
      <c r="IJP108" s="511"/>
      <c r="IJQ108" s="511"/>
      <c r="IJR108" s="511"/>
      <c r="IJS108" s="511"/>
      <c r="IJT108" s="511"/>
      <c r="IJU108" s="511"/>
      <c r="IJV108" s="511"/>
      <c r="IJW108" s="511"/>
      <c r="IJX108" s="511"/>
      <c r="IJY108" s="511"/>
      <c r="IJZ108" s="511"/>
      <c r="IKA108" s="511"/>
      <c r="IKB108" s="511"/>
      <c r="IKC108" s="511"/>
      <c r="IKD108" s="511"/>
      <c r="IKE108" s="511"/>
      <c r="IKF108" s="511"/>
      <c r="IKG108" s="511"/>
      <c r="IKH108" s="511"/>
      <c r="IKI108" s="511"/>
      <c r="IKJ108" s="511"/>
      <c r="IKK108" s="511"/>
      <c r="IKL108" s="511"/>
      <c r="IKM108" s="511"/>
      <c r="IKN108" s="511"/>
      <c r="IKO108" s="511"/>
      <c r="IKP108" s="511"/>
      <c r="IKQ108" s="511"/>
      <c r="IKR108" s="511"/>
      <c r="IKS108" s="511"/>
      <c r="IKT108" s="511"/>
      <c r="IKU108" s="511"/>
      <c r="IKV108" s="511"/>
      <c r="IKW108" s="511"/>
      <c r="IKX108" s="511"/>
      <c r="IKY108" s="511"/>
      <c r="IKZ108" s="511"/>
      <c r="ILA108" s="511"/>
      <c r="ILB108" s="511"/>
      <c r="ILC108" s="511"/>
      <c r="ILD108" s="511"/>
      <c r="ILE108" s="511"/>
      <c r="ILF108" s="511"/>
      <c r="ILG108" s="511"/>
      <c r="ILH108" s="511"/>
      <c r="ILI108" s="511"/>
      <c r="ILJ108" s="511"/>
      <c r="ILK108" s="511"/>
      <c r="ILL108" s="511"/>
      <c r="ILM108" s="511"/>
      <c r="ILN108" s="511"/>
      <c r="ILO108" s="511"/>
      <c r="ILP108" s="511"/>
      <c r="ILQ108" s="511"/>
      <c r="ILR108" s="511"/>
      <c r="ILS108" s="511"/>
      <c r="ILT108" s="511"/>
      <c r="ILU108" s="511"/>
      <c r="ILV108" s="511"/>
      <c r="ILW108" s="511"/>
      <c r="ILX108" s="511"/>
      <c r="ILY108" s="511"/>
      <c r="ILZ108" s="511"/>
      <c r="IMA108" s="511"/>
      <c r="IMB108" s="511"/>
      <c r="IMC108" s="511"/>
      <c r="IMD108" s="511"/>
      <c r="IME108" s="511"/>
      <c r="IMF108" s="511"/>
      <c r="IMG108" s="511"/>
      <c r="IMH108" s="511"/>
      <c r="IMI108" s="511"/>
      <c r="IMJ108" s="511"/>
      <c r="IMK108" s="511"/>
      <c r="IML108" s="511"/>
      <c r="IMM108" s="511"/>
      <c r="IMN108" s="511"/>
      <c r="IMO108" s="511"/>
      <c r="IMP108" s="511"/>
      <c r="IMQ108" s="511"/>
      <c r="IMR108" s="511"/>
      <c r="IMS108" s="511"/>
      <c r="IMT108" s="511"/>
      <c r="IMU108" s="511"/>
      <c r="IMV108" s="511"/>
      <c r="IMW108" s="511"/>
      <c r="IMX108" s="511"/>
      <c r="IMY108" s="511"/>
      <c r="IMZ108" s="511"/>
      <c r="INA108" s="511"/>
      <c r="INB108" s="511"/>
      <c r="INC108" s="511"/>
      <c r="IND108" s="511"/>
      <c r="INE108" s="511"/>
      <c r="INF108" s="511"/>
      <c r="ING108" s="511"/>
      <c r="INH108" s="511"/>
      <c r="INI108" s="511"/>
      <c r="INJ108" s="511"/>
      <c r="INK108" s="511"/>
      <c r="INL108" s="511"/>
      <c r="INM108" s="511"/>
      <c r="INN108" s="511"/>
      <c r="INO108" s="511"/>
      <c r="INP108" s="511"/>
      <c r="INQ108" s="511"/>
      <c r="INR108" s="511"/>
      <c r="INS108" s="511"/>
      <c r="INT108" s="511"/>
      <c r="INU108" s="511"/>
      <c r="INV108" s="511"/>
      <c r="INW108" s="511"/>
      <c r="INX108" s="511"/>
      <c r="INY108" s="511"/>
      <c r="INZ108" s="511"/>
      <c r="IOA108" s="511"/>
      <c r="IOB108" s="511"/>
      <c r="IOC108" s="511"/>
      <c r="IOD108" s="511"/>
      <c r="IOE108" s="511"/>
      <c r="IOF108" s="511"/>
      <c r="IOG108" s="511"/>
      <c r="IOH108" s="511"/>
      <c r="IOI108" s="511"/>
      <c r="IOJ108" s="511"/>
      <c r="IOK108" s="511"/>
      <c r="IOL108" s="511"/>
      <c r="IOM108" s="511"/>
      <c r="ION108" s="511"/>
      <c r="IOO108" s="511"/>
      <c r="IOP108" s="511"/>
      <c r="IOQ108" s="511"/>
      <c r="IOR108" s="511"/>
      <c r="IOS108" s="511"/>
      <c r="IOT108" s="511"/>
      <c r="IOU108" s="511"/>
      <c r="IOV108" s="511"/>
      <c r="IOW108" s="511"/>
      <c r="IOX108" s="511"/>
      <c r="IOY108" s="511"/>
      <c r="IOZ108" s="511"/>
      <c r="IPA108" s="511"/>
      <c r="IPB108" s="511"/>
      <c r="IPC108" s="511"/>
      <c r="IPD108" s="511"/>
      <c r="IPE108" s="511"/>
      <c r="IPF108" s="511"/>
      <c r="IPG108" s="511"/>
      <c r="IPH108" s="511"/>
      <c r="IPI108" s="511"/>
      <c r="IPJ108" s="511"/>
      <c r="IPK108" s="511"/>
      <c r="IPL108" s="511"/>
      <c r="IPM108" s="511"/>
      <c r="IPN108" s="511"/>
      <c r="IPO108" s="511"/>
      <c r="IPP108" s="511"/>
      <c r="IPQ108" s="511"/>
      <c r="IPR108" s="511"/>
      <c r="IPS108" s="511"/>
      <c r="IPT108" s="511"/>
      <c r="IPU108" s="511"/>
      <c r="IPV108" s="511"/>
      <c r="IPW108" s="511"/>
      <c r="IPX108" s="511"/>
      <c r="IPY108" s="511"/>
      <c r="IPZ108" s="511"/>
      <c r="IQA108" s="511"/>
      <c r="IQB108" s="511"/>
      <c r="IQC108" s="511"/>
      <c r="IQD108" s="511"/>
      <c r="IQE108" s="511"/>
      <c r="IQF108" s="511"/>
      <c r="IQG108" s="511"/>
      <c r="IQH108" s="511"/>
      <c r="IQI108" s="511"/>
      <c r="IQJ108" s="511"/>
      <c r="IQK108" s="511"/>
      <c r="IQL108" s="511"/>
      <c r="IQM108" s="511"/>
      <c r="IQN108" s="511"/>
      <c r="IQO108" s="511"/>
      <c r="IQP108" s="511"/>
      <c r="IQQ108" s="511"/>
      <c r="IQR108" s="511"/>
      <c r="IQS108" s="511"/>
      <c r="IQT108" s="511"/>
      <c r="IQU108" s="511"/>
      <c r="IQV108" s="511"/>
      <c r="IQW108" s="511"/>
      <c r="IQX108" s="511"/>
      <c r="IQY108" s="511"/>
      <c r="IQZ108" s="511"/>
      <c r="IRA108" s="511"/>
      <c r="IRB108" s="511"/>
      <c r="IRC108" s="511"/>
      <c r="IRD108" s="511"/>
      <c r="IRE108" s="511"/>
      <c r="IRF108" s="511"/>
      <c r="IRG108" s="511"/>
      <c r="IRH108" s="511"/>
      <c r="IRI108" s="511"/>
      <c r="IRJ108" s="511"/>
      <c r="IRK108" s="511"/>
      <c r="IRL108" s="511"/>
      <c r="IRM108" s="511"/>
      <c r="IRN108" s="511"/>
      <c r="IRO108" s="511"/>
      <c r="IRP108" s="511"/>
      <c r="IRQ108" s="511"/>
      <c r="IRR108" s="511"/>
      <c r="IRS108" s="511"/>
      <c r="IRT108" s="511"/>
      <c r="IRU108" s="511"/>
      <c r="IRV108" s="511"/>
      <c r="IRW108" s="511"/>
      <c r="IRX108" s="511"/>
      <c r="IRY108" s="511"/>
      <c r="IRZ108" s="511"/>
      <c r="ISA108" s="511"/>
      <c r="ISB108" s="511"/>
      <c r="ISC108" s="511"/>
      <c r="ISD108" s="511"/>
      <c r="ISE108" s="511"/>
      <c r="ISF108" s="511"/>
      <c r="ISG108" s="511"/>
      <c r="ISH108" s="511"/>
      <c r="ISI108" s="511"/>
      <c r="ISJ108" s="511"/>
      <c r="ISK108" s="511"/>
      <c r="ISL108" s="511"/>
      <c r="ISM108" s="511"/>
      <c r="ISN108" s="511"/>
      <c r="ISO108" s="511"/>
      <c r="ISP108" s="511"/>
      <c r="ISQ108" s="511"/>
      <c r="ISR108" s="511"/>
      <c r="ISS108" s="511"/>
      <c r="IST108" s="511"/>
      <c r="ISU108" s="511"/>
      <c r="ISV108" s="511"/>
      <c r="ISW108" s="511"/>
      <c r="ISX108" s="511"/>
      <c r="ISY108" s="511"/>
      <c r="ISZ108" s="511"/>
      <c r="ITA108" s="511"/>
      <c r="ITB108" s="511"/>
      <c r="ITC108" s="511"/>
      <c r="ITD108" s="511"/>
      <c r="ITE108" s="511"/>
      <c r="ITF108" s="511"/>
      <c r="ITG108" s="511"/>
      <c r="ITH108" s="511"/>
      <c r="ITI108" s="511"/>
      <c r="ITJ108" s="511"/>
      <c r="ITK108" s="511"/>
      <c r="ITL108" s="511"/>
      <c r="ITM108" s="511"/>
      <c r="ITN108" s="511"/>
      <c r="ITO108" s="511"/>
      <c r="ITP108" s="511"/>
      <c r="ITQ108" s="511"/>
      <c r="ITR108" s="511"/>
      <c r="ITS108" s="511"/>
      <c r="ITT108" s="511"/>
      <c r="ITU108" s="511"/>
      <c r="ITV108" s="511"/>
      <c r="ITW108" s="511"/>
      <c r="ITX108" s="511"/>
      <c r="ITY108" s="511"/>
      <c r="ITZ108" s="511"/>
      <c r="IUA108" s="511"/>
      <c r="IUB108" s="511"/>
      <c r="IUC108" s="511"/>
      <c r="IUD108" s="511"/>
      <c r="IUE108" s="511"/>
      <c r="IUF108" s="511"/>
      <c r="IUG108" s="511"/>
      <c r="IUH108" s="511"/>
      <c r="IUI108" s="511"/>
      <c r="IUJ108" s="511"/>
      <c r="IUK108" s="511"/>
      <c r="IUL108" s="511"/>
      <c r="IUM108" s="511"/>
      <c r="IUN108" s="511"/>
      <c r="IUO108" s="511"/>
      <c r="IUP108" s="511"/>
      <c r="IUQ108" s="511"/>
      <c r="IUR108" s="511"/>
      <c r="IUS108" s="511"/>
      <c r="IUT108" s="511"/>
      <c r="IUU108" s="511"/>
      <c r="IUV108" s="511"/>
      <c r="IUW108" s="511"/>
      <c r="IUX108" s="511"/>
      <c r="IUY108" s="511"/>
      <c r="IUZ108" s="511"/>
      <c r="IVA108" s="511"/>
      <c r="IVB108" s="511"/>
      <c r="IVC108" s="511"/>
      <c r="IVD108" s="511"/>
      <c r="IVE108" s="511"/>
      <c r="IVF108" s="511"/>
      <c r="IVG108" s="511"/>
      <c r="IVH108" s="511"/>
      <c r="IVI108" s="511"/>
      <c r="IVJ108" s="511"/>
      <c r="IVK108" s="511"/>
      <c r="IVL108" s="511"/>
      <c r="IVM108" s="511"/>
      <c r="IVN108" s="511"/>
      <c r="IVO108" s="511"/>
      <c r="IVP108" s="511"/>
      <c r="IVQ108" s="511"/>
      <c r="IVR108" s="511"/>
      <c r="IVS108" s="511"/>
      <c r="IVT108" s="511"/>
      <c r="IVU108" s="511"/>
      <c r="IVV108" s="511"/>
      <c r="IVW108" s="511"/>
      <c r="IVX108" s="511"/>
      <c r="IVY108" s="511"/>
      <c r="IVZ108" s="511"/>
      <c r="IWA108" s="511"/>
      <c r="IWB108" s="511"/>
      <c r="IWC108" s="511"/>
      <c r="IWD108" s="511"/>
      <c r="IWE108" s="511"/>
      <c r="IWF108" s="511"/>
      <c r="IWG108" s="511"/>
      <c r="IWH108" s="511"/>
      <c r="IWI108" s="511"/>
      <c r="IWJ108" s="511"/>
      <c r="IWK108" s="511"/>
      <c r="IWL108" s="511"/>
      <c r="IWM108" s="511"/>
      <c r="IWN108" s="511"/>
      <c r="IWO108" s="511"/>
      <c r="IWP108" s="511"/>
      <c r="IWQ108" s="511"/>
      <c r="IWR108" s="511"/>
      <c r="IWS108" s="511"/>
      <c r="IWT108" s="511"/>
      <c r="IWU108" s="511"/>
      <c r="IWV108" s="511"/>
      <c r="IWW108" s="511"/>
      <c r="IWX108" s="511"/>
      <c r="IWY108" s="511"/>
      <c r="IWZ108" s="511"/>
      <c r="IXA108" s="511"/>
      <c r="IXB108" s="511"/>
      <c r="IXC108" s="511"/>
      <c r="IXD108" s="511"/>
      <c r="IXE108" s="511"/>
      <c r="IXF108" s="511"/>
      <c r="IXG108" s="511"/>
      <c r="IXH108" s="511"/>
      <c r="IXI108" s="511"/>
      <c r="IXJ108" s="511"/>
      <c r="IXK108" s="511"/>
      <c r="IXL108" s="511"/>
      <c r="IXM108" s="511"/>
      <c r="IXN108" s="511"/>
      <c r="IXO108" s="511"/>
      <c r="IXP108" s="511"/>
      <c r="IXQ108" s="511"/>
      <c r="IXR108" s="511"/>
      <c r="IXS108" s="511"/>
      <c r="IXT108" s="511"/>
      <c r="IXU108" s="511"/>
      <c r="IXV108" s="511"/>
      <c r="IXW108" s="511"/>
      <c r="IXX108" s="511"/>
      <c r="IXY108" s="511"/>
      <c r="IXZ108" s="511"/>
      <c r="IYA108" s="511"/>
      <c r="IYB108" s="511"/>
      <c r="IYC108" s="511"/>
      <c r="IYD108" s="511"/>
      <c r="IYE108" s="511"/>
      <c r="IYF108" s="511"/>
      <c r="IYG108" s="511"/>
      <c r="IYH108" s="511"/>
      <c r="IYI108" s="511"/>
      <c r="IYJ108" s="511"/>
      <c r="IYK108" s="511"/>
      <c r="IYL108" s="511"/>
      <c r="IYM108" s="511"/>
      <c r="IYN108" s="511"/>
      <c r="IYO108" s="511"/>
      <c r="IYP108" s="511"/>
      <c r="IYQ108" s="511"/>
      <c r="IYR108" s="511"/>
      <c r="IYS108" s="511"/>
      <c r="IYT108" s="511"/>
      <c r="IYU108" s="511"/>
      <c r="IYV108" s="511"/>
      <c r="IYW108" s="511"/>
      <c r="IYX108" s="511"/>
      <c r="IYY108" s="511"/>
      <c r="IYZ108" s="511"/>
      <c r="IZA108" s="511"/>
      <c r="IZB108" s="511"/>
      <c r="IZC108" s="511"/>
      <c r="IZD108" s="511"/>
      <c r="IZE108" s="511"/>
      <c r="IZF108" s="511"/>
      <c r="IZG108" s="511"/>
      <c r="IZH108" s="511"/>
      <c r="IZI108" s="511"/>
      <c r="IZJ108" s="511"/>
      <c r="IZK108" s="511"/>
      <c r="IZL108" s="511"/>
      <c r="IZM108" s="511"/>
      <c r="IZN108" s="511"/>
      <c r="IZO108" s="511"/>
      <c r="IZP108" s="511"/>
      <c r="IZQ108" s="511"/>
      <c r="IZR108" s="511"/>
      <c r="IZS108" s="511"/>
      <c r="IZT108" s="511"/>
      <c r="IZU108" s="511"/>
      <c r="IZV108" s="511"/>
      <c r="IZW108" s="511"/>
      <c r="IZX108" s="511"/>
      <c r="IZY108" s="511"/>
      <c r="IZZ108" s="511"/>
      <c r="JAA108" s="511"/>
      <c r="JAB108" s="511"/>
      <c r="JAC108" s="511"/>
      <c r="JAD108" s="511"/>
      <c r="JAE108" s="511"/>
      <c r="JAF108" s="511"/>
      <c r="JAG108" s="511"/>
      <c r="JAH108" s="511"/>
      <c r="JAI108" s="511"/>
      <c r="JAJ108" s="511"/>
      <c r="JAK108" s="511"/>
      <c r="JAL108" s="511"/>
      <c r="JAM108" s="511"/>
      <c r="JAN108" s="511"/>
      <c r="JAO108" s="511"/>
      <c r="JAP108" s="511"/>
      <c r="JAQ108" s="511"/>
      <c r="JAR108" s="511"/>
      <c r="JAS108" s="511"/>
      <c r="JAT108" s="511"/>
      <c r="JAU108" s="511"/>
      <c r="JAV108" s="511"/>
      <c r="JAW108" s="511"/>
      <c r="JAX108" s="511"/>
      <c r="JAY108" s="511"/>
      <c r="JAZ108" s="511"/>
      <c r="JBA108" s="511"/>
      <c r="JBB108" s="511"/>
      <c r="JBC108" s="511"/>
      <c r="JBD108" s="511"/>
      <c r="JBE108" s="511"/>
      <c r="JBF108" s="511"/>
      <c r="JBG108" s="511"/>
      <c r="JBH108" s="511"/>
      <c r="JBI108" s="511"/>
      <c r="JBJ108" s="511"/>
      <c r="JBK108" s="511"/>
      <c r="JBL108" s="511"/>
      <c r="JBM108" s="511"/>
      <c r="JBN108" s="511"/>
      <c r="JBO108" s="511"/>
      <c r="JBP108" s="511"/>
      <c r="JBQ108" s="511"/>
      <c r="JBR108" s="511"/>
      <c r="JBS108" s="511"/>
      <c r="JBT108" s="511"/>
      <c r="JBU108" s="511"/>
      <c r="JBV108" s="511"/>
      <c r="JBW108" s="511"/>
      <c r="JBX108" s="511"/>
      <c r="JBY108" s="511"/>
      <c r="JBZ108" s="511"/>
      <c r="JCA108" s="511"/>
      <c r="JCB108" s="511"/>
      <c r="JCC108" s="511"/>
      <c r="JCD108" s="511"/>
      <c r="JCE108" s="511"/>
      <c r="JCF108" s="511"/>
      <c r="JCG108" s="511"/>
      <c r="JCH108" s="511"/>
      <c r="JCI108" s="511"/>
      <c r="JCJ108" s="511"/>
      <c r="JCK108" s="511"/>
      <c r="JCL108" s="511"/>
      <c r="JCM108" s="511"/>
      <c r="JCN108" s="511"/>
      <c r="JCO108" s="511"/>
      <c r="JCP108" s="511"/>
      <c r="JCQ108" s="511"/>
      <c r="JCR108" s="511"/>
      <c r="JCS108" s="511"/>
      <c r="JCT108" s="511"/>
      <c r="JCU108" s="511"/>
      <c r="JCV108" s="511"/>
      <c r="JCW108" s="511"/>
      <c r="JCX108" s="511"/>
      <c r="JCY108" s="511"/>
      <c r="JCZ108" s="511"/>
      <c r="JDA108" s="511"/>
      <c r="JDB108" s="511"/>
      <c r="JDC108" s="511"/>
      <c r="JDD108" s="511"/>
      <c r="JDE108" s="511"/>
      <c r="JDF108" s="511"/>
      <c r="JDG108" s="511"/>
      <c r="JDH108" s="511"/>
      <c r="JDI108" s="511"/>
      <c r="JDJ108" s="511"/>
      <c r="JDK108" s="511"/>
      <c r="JDL108" s="511"/>
      <c r="JDM108" s="511"/>
      <c r="JDN108" s="511"/>
      <c r="JDO108" s="511"/>
      <c r="JDP108" s="511"/>
      <c r="JDQ108" s="511"/>
      <c r="JDR108" s="511"/>
      <c r="JDS108" s="511"/>
      <c r="JDT108" s="511"/>
      <c r="JDU108" s="511"/>
      <c r="JDV108" s="511"/>
      <c r="JDW108" s="511"/>
      <c r="JDX108" s="511"/>
      <c r="JDY108" s="511"/>
      <c r="JDZ108" s="511"/>
      <c r="JEA108" s="511"/>
      <c r="JEB108" s="511"/>
      <c r="JEC108" s="511"/>
      <c r="JED108" s="511"/>
      <c r="JEE108" s="511"/>
      <c r="JEF108" s="511"/>
      <c r="JEG108" s="511"/>
      <c r="JEH108" s="511"/>
      <c r="JEI108" s="511"/>
      <c r="JEJ108" s="511"/>
      <c r="JEK108" s="511"/>
      <c r="JEL108" s="511"/>
      <c r="JEM108" s="511"/>
      <c r="JEN108" s="511"/>
      <c r="JEO108" s="511"/>
      <c r="JEP108" s="511"/>
      <c r="JEQ108" s="511"/>
      <c r="JER108" s="511"/>
      <c r="JES108" s="511"/>
      <c r="JET108" s="511"/>
      <c r="JEU108" s="511"/>
      <c r="JEV108" s="511"/>
      <c r="JEW108" s="511"/>
      <c r="JEX108" s="511"/>
      <c r="JEY108" s="511"/>
      <c r="JEZ108" s="511"/>
      <c r="JFA108" s="511"/>
      <c r="JFB108" s="511"/>
      <c r="JFC108" s="511"/>
      <c r="JFD108" s="511"/>
      <c r="JFE108" s="511"/>
      <c r="JFF108" s="511"/>
      <c r="JFG108" s="511"/>
      <c r="JFH108" s="511"/>
      <c r="JFI108" s="511"/>
      <c r="JFJ108" s="511"/>
      <c r="JFK108" s="511"/>
      <c r="JFL108" s="511"/>
      <c r="JFM108" s="511"/>
      <c r="JFN108" s="511"/>
      <c r="JFO108" s="511"/>
      <c r="JFP108" s="511"/>
      <c r="JFQ108" s="511"/>
      <c r="JFR108" s="511"/>
      <c r="JFS108" s="511"/>
      <c r="JFT108" s="511"/>
      <c r="JFU108" s="511"/>
      <c r="JFV108" s="511"/>
      <c r="JFW108" s="511"/>
      <c r="JFX108" s="511"/>
      <c r="JFY108" s="511"/>
      <c r="JFZ108" s="511"/>
      <c r="JGA108" s="511"/>
      <c r="JGB108" s="511"/>
      <c r="JGC108" s="511"/>
      <c r="JGD108" s="511"/>
      <c r="JGE108" s="511"/>
      <c r="JGF108" s="511"/>
      <c r="JGG108" s="511"/>
      <c r="JGH108" s="511"/>
      <c r="JGI108" s="511"/>
      <c r="JGJ108" s="511"/>
      <c r="JGK108" s="511"/>
      <c r="JGL108" s="511"/>
      <c r="JGM108" s="511"/>
      <c r="JGN108" s="511"/>
      <c r="JGO108" s="511"/>
      <c r="JGP108" s="511"/>
      <c r="JGQ108" s="511"/>
      <c r="JGR108" s="511"/>
      <c r="JGS108" s="511"/>
      <c r="JGT108" s="511"/>
      <c r="JGU108" s="511"/>
      <c r="JGV108" s="511"/>
      <c r="JGW108" s="511"/>
      <c r="JGX108" s="511"/>
      <c r="JGY108" s="511"/>
      <c r="JGZ108" s="511"/>
      <c r="JHA108" s="511"/>
      <c r="JHB108" s="511"/>
      <c r="JHC108" s="511"/>
      <c r="JHD108" s="511"/>
      <c r="JHE108" s="511"/>
      <c r="JHF108" s="511"/>
      <c r="JHG108" s="511"/>
      <c r="JHH108" s="511"/>
      <c r="JHI108" s="511"/>
      <c r="JHJ108" s="511"/>
      <c r="JHK108" s="511"/>
      <c r="JHL108" s="511"/>
      <c r="JHM108" s="511"/>
      <c r="JHN108" s="511"/>
      <c r="JHO108" s="511"/>
      <c r="JHP108" s="511"/>
      <c r="JHQ108" s="511"/>
      <c r="JHR108" s="511"/>
      <c r="JHS108" s="511"/>
      <c r="JHT108" s="511"/>
      <c r="JHU108" s="511"/>
      <c r="JHV108" s="511"/>
      <c r="JHW108" s="511"/>
      <c r="JHX108" s="511"/>
      <c r="JHY108" s="511"/>
      <c r="JHZ108" s="511"/>
      <c r="JIA108" s="511"/>
      <c r="JIB108" s="511"/>
      <c r="JIC108" s="511"/>
      <c r="JID108" s="511"/>
      <c r="JIE108" s="511"/>
      <c r="JIF108" s="511"/>
      <c r="JIG108" s="511"/>
      <c r="JIH108" s="511"/>
      <c r="JII108" s="511"/>
      <c r="JIJ108" s="511"/>
      <c r="JIK108" s="511"/>
      <c r="JIL108" s="511"/>
      <c r="JIM108" s="511"/>
      <c r="JIN108" s="511"/>
      <c r="JIO108" s="511"/>
      <c r="JIP108" s="511"/>
      <c r="JIQ108" s="511"/>
      <c r="JIR108" s="511"/>
      <c r="JIS108" s="511"/>
      <c r="JIT108" s="511"/>
      <c r="JIU108" s="511"/>
      <c r="JIV108" s="511"/>
      <c r="JIW108" s="511"/>
      <c r="JIX108" s="511"/>
      <c r="JIY108" s="511"/>
      <c r="JIZ108" s="511"/>
      <c r="JJA108" s="511"/>
      <c r="JJB108" s="511"/>
      <c r="JJC108" s="511"/>
      <c r="JJD108" s="511"/>
      <c r="JJE108" s="511"/>
      <c r="JJF108" s="511"/>
      <c r="JJG108" s="511"/>
      <c r="JJH108" s="511"/>
      <c r="JJI108" s="511"/>
      <c r="JJJ108" s="511"/>
      <c r="JJK108" s="511"/>
      <c r="JJL108" s="511"/>
      <c r="JJM108" s="511"/>
      <c r="JJN108" s="511"/>
      <c r="JJO108" s="511"/>
      <c r="JJP108" s="511"/>
      <c r="JJQ108" s="511"/>
      <c r="JJR108" s="511"/>
      <c r="JJS108" s="511"/>
      <c r="JJT108" s="511"/>
      <c r="JJU108" s="511"/>
      <c r="JJV108" s="511"/>
      <c r="JJW108" s="511"/>
      <c r="JJX108" s="511"/>
      <c r="JJY108" s="511"/>
      <c r="JJZ108" s="511"/>
      <c r="JKA108" s="511"/>
      <c r="JKB108" s="511"/>
      <c r="JKC108" s="511"/>
      <c r="JKD108" s="511"/>
      <c r="JKE108" s="511"/>
      <c r="JKF108" s="511"/>
      <c r="JKG108" s="511"/>
      <c r="JKH108" s="511"/>
      <c r="JKI108" s="511"/>
      <c r="JKJ108" s="511"/>
      <c r="JKK108" s="511"/>
      <c r="JKL108" s="511"/>
      <c r="JKM108" s="511"/>
      <c r="JKN108" s="511"/>
      <c r="JKO108" s="511"/>
      <c r="JKP108" s="511"/>
      <c r="JKQ108" s="511"/>
      <c r="JKR108" s="511"/>
      <c r="JKS108" s="511"/>
      <c r="JKT108" s="511"/>
      <c r="JKU108" s="511"/>
      <c r="JKV108" s="511"/>
      <c r="JKW108" s="511"/>
      <c r="JKX108" s="511"/>
      <c r="JKY108" s="511"/>
      <c r="JKZ108" s="511"/>
      <c r="JLA108" s="511"/>
      <c r="JLB108" s="511"/>
      <c r="JLC108" s="511"/>
      <c r="JLD108" s="511"/>
      <c r="JLE108" s="511"/>
      <c r="JLF108" s="511"/>
      <c r="JLG108" s="511"/>
      <c r="JLH108" s="511"/>
      <c r="JLI108" s="511"/>
      <c r="JLJ108" s="511"/>
      <c r="JLK108" s="511"/>
      <c r="JLL108" s="511"/>
      <c r="JLM108" s="511"/>
      <c r="JLN108" s="511"/>
      <c r="JLO108" s="511"/>
      <c r="JLP108" s="511"/>
      <c r="JLQ108" s="511"/>
      <c r="JLR108" s="511"/>
      <c r="JLS108" s="511"/>
      <c r="JLT108" s="511"/>
      <c r="JLU108" s="511"/>
      <c r="JLV108" s="511"/>
      <c r="JLW108" s="511"/>
      <c r="JLX108" s="511"/>
      <c r="JLY108" s="511"/>
      <c r="JLZ108" s="511"/>
      <c r="JMA108" s="511"/>
      <c r="JMB108" s="511"/>
      <c r="JMC108" s="511"/>
      <c r="JMD108" s="511"/>
      <c r="JME108" s="511"/>
      <c r="JMF108" s="511"/>
      <c r="JMG108" s="511"/>
      <c r="JMH108" s="511"/>
      <c r="JMI108" s="511"/>
      <c r="JMJ108" s="511"/>
      <c r="JMK108" s="511"/>
      <c r="JML108" s="511"/>
      <c r="JMM108" s="511"/>
      <c r="JMN108" s="511"/>
      <c r="JMO108" s="511"/>
      <c r="JMP108" s="511"/>
      <c r="JMQ108" s="511"/>
      <c r="JMR108" s="511"/>
      <c r="JMS108" s="511"/>
      <c r="JMT108" s="511"/>
      <c r="JMU108" s="511"/>
      <c r="JMV108" s="511"/>
      <c r="JMW108" s="511"/>
      <c r="JMX108" s="511"/>
      <c r="JMY108" s="511"/>
      <c r="JMZ108" s="511"/>
      <c r="JNA108" s="511"/>
      <c r="JNB108" s="511"/>
      <c r="JNC108" s="511"/>
      <c r="JND108" s="511"/>
      <c r="JNE108" s="511"/>
      <c r="JNF108" s="511"/>
      <c r="JNG108" s="511"/>
      <c r="JNH108" s="511"/>
      <c r="JNI108" s="511"/>
      <c r="JNJ108" s="511"/>
      <c r="JNK108" s="511"/>
      <c r="JNL108" s="511"/>
      <c r="JNM108" s="511"/>
      <c r="JNN108" s="511"/>
      <c r="JNO108" s="511"/>
      <c r="JNP108" s="511"/>
      <c r="JNQ108" s="511"/>
      <c r="JNR108" s="511"/>
      <c r="JNS108" s="511"/>
      <c r="JNT108" s="511"/>
      <c r="JNU108" s="511"/>
      <c r="JNV108" s="511"/>
      <c r="JNW108" s="511"/>
      <c r="JNX108" s="511"/>
      <c r="JNY108" s="511"/>
      <c r="JNZ108" s="511"/>
      <c r="JOA108" s="511"/>
      <c r="JOB108" s="511"/>
      <c r="JOC108" s="511"/>
      <c r="JOD108" s="511"/>
      <c r="JOE108" s="511"/>
      <c r="JOF108" s="511"/>
      <c r="JOG108" s="511"/>
      <c r="JOH108" s="511"/>
      <c r="JOI108" s="511"/>
      <c r="JOJ108" s="511"/>
      <c r="JOK108" s="511"/>
      <c r="JOL108" s="511"/>
      <c r="JOM108" s="511"/>
      <c r="JON108" s="511"/>
      <c r="JOO108" s="511"/>
      <c r="JOP108" s="511"/>
      <c r="JOQ108" s="511"/>
      <c r="JOR108" s="511"/>
      <c r="JOS108" s="511"/>
      <c r="JOT108" s="511"/>
      <c r="JOU108" s="511"/>
      <c r="JOV108" s="511"/>
      <c r="JOW108" s="511"/>
      <c r="JOX108" s="511"/>
      <c r="JOY108" s="511"/>
      <c r="JOZ108" s="511"/>
      <c r="JPA108" s="511"/>
      <c r="JPB108" s="511"/>
      <c r="JPC108" s="511"/>
      <c r="JPD108" s="511"/>
      <c r="JPE108" s="511"/>
      <c r="JPF108" s="511"/>
      <c r="JPG108" s="511"/>
      <c r="JPH108" s="511"/>
      <c r="JPI108" s="511"/>
      <c r="JPJ108" s="511"/>
      <c r="JPK108" s="511"/>
      <c r="JPL108" s="511"/>
      <c r="JPM108" s="511"/>
      <c r="JPN108" s="511"/>
      <c r="JPO108" s="511"/>
      <c r="JPP108" s="511"/>
      <c r="JPQ108" s="511"/>
      <c r="JPR108" s="511"/>
      <c r="JPS108" s="511"/>
      <c r="JPT108" s="511"/>
      <c r="JPU108" s="511"/>
      <c r="JPV108" s="511"/>
      <c r="JPW108" s="511"/>
      <c r="JPX108" s="511"/>
      <c r="JPY108" s="511"/>
      <c r="JPZ108" s="511"/>
      <c r="JQA108" s="511"/>
      <c r="JQB108" s="511"/>
      <c r="JQC108" s="511"/>
      <c r="JQD108" s="511"/>
      <c r="JQE108" s="511"/>
      <c r="JQF108" s="511"/>
      <c r="JQG108" s="511"/>
      <c r="JQH108" s="511"/>
      <c r="JQI108" s="511"/>
      <c r="JQJ108" s="511"/>
      <c r="JQK108" s="511"/>
      <c r="JQL108" s="511"/>
      <c r="JQM108" s="511"/>
      <c r="JQN108" s="511"/>
      <c r="JQO108" s="511"/>
      <c r="JQP108" s="511"/>
      <c r="JQQ108" s="511"/>
      <c r="JQR108" s="511"/>
      <c r="JQS108" s="511"/>
      <c r="JQT108" s="511"/>
      <c r="JQU108" s="511"/>
      <c r="JQV108" s="511"/>
      <c r="JQW108" s="511"/>
      <c r="JQX108" s="511"/>
      <c r="JQY108" s="511"/>
      <c r="JQZ108" s="511"/>
      <c r="JRA108" s="511"/>
      <c r="JRB108" s="511"/>
      <c r="JRC108" s="511"/>
      <c r="JRD108" s="511"/>
      <c r="JRE108" s="511"/>
      <c r="JRF108" s="511"/>
      <c r="JRG108" s="511"/>
      <c r="JRH108" s="511"/>
      <c r="JRI108" s="511"/>
      <c r="JRJ108" s="511"/>
      <c r="JRK108" s="511"/>
      <c r="JRL108" s="511"/>
      <c r="JRM108" s="511"/>
      <c r="JRN108" s="511"/>
      <c r="JRO108" s="511"/>
      <c r="JRP108" s="511"/>
      <c r="JRQ108" s="511"/>
      <c r="JRR108" s="511"/>
      <c r="JRS108" s="511"/>
      <c r="JRT108" s="511"/>
      <c r="JRU108" s="511"/>
      <c r="JRV108" s="511"/>
      <c r="JRW108" s="511"/>
      <c r="JRX108" s="511"/>
      <c r="JRY108" s="511"/>
      <c r="JRZ108" s="511"/>
      <c r="JSA108" s="511"/>
      <c r="JSB108" s="511"/>
      <c r="JSC108" s="511"/>
      <c r="JSD108" s="511"/>
      <c r="JSE108" s="511"/>
      <c r="JSF108" s="511"/>
      <c r="JSG108" s="511"/>
      <c r="JSH108" s="511"/>
      <c r="JSI108" s="511"/>
      <c r="JSJ108" s="511"/>
      <c r="JSK108" s="511"/>
      <c r="JSL108" s="511"/>
      <c r="JSM108" s="511"/>
      <c r="JSN108" s="511"/>
      <c r="JSO108" s="511"/>
      <c r="JSP108" s="511"/>
      <c r="JSQ108" s="511"/>
      <c r="JSR108" s="511"/>
      <c r="JSS108" s="511"/>
      <c r="JST108" s="511"/>
      <c r="JSU108" s="511"/>
      <c r="JSV108" s="511"/>
      <c r="JSW108" s="511"/>
      <c r="JSX108" s="511"/>
      <c r="JSY108" s="511"/>
      <c r="JSZ108" s="511"/>
      <c r="JTA108" s="511"/>
      <c r="JTB108" s="511"/>
      <c r="JTC108" s="511"/>
      <c r="JTD108" s="511"/>
      <c r="JTE108" s="511"/>
      <c r="JTF108" s="511"/>
      <c r="JTG108" s="511"/>
      <c r="JTH108" s="511"/>
      <c r="JTI108" s="511"/>
      <c r="JTJ108" s="511"/>
      <c r="JTK108" s="511"/>
      <c r="JTL108" s="511"/>
      <c r="JTM108" s="511"/>
      <c r="JTN108" s="511"/>
      <c r="JTO108" s="511"/>
      <c r="JTP108" s="511"/>
      <c r="JTQ108" s="511"/>
      <c r="JTR108" s="511"/>
      <c r="JTS108" s="511"/>
      <c r="JTT108" s="511"/>
      <c r="JTU108" s="511"/>
      <c r="JTV108" s="511"/>
      <c r="JTW108" s="511"/>
      <c r="JTX108" s="511"/>
      <c r="JTY108" s="511"/>
      <c r="JTZ108" s="511"/>
      <c r="JUA108" s="511"/>
      <c r="JUB108" s="511"/>
      <c r="JUC108" s="511"/>
      <c r="JUD108" s="511"/>
      <c r="JUE108" s="511"/>
      <c r="JUF108" s="511"/>
      <c r="JUG108" s="511"/>
      <c r="JUH108" s="511"/>
      <c r="JUI108" s="511"/>
      <c r="JUJ108" s="511"/>
      <c r="JUK108" s="511"/>
      <c r="JUL108" s="511"/>
      <c r="JUM108" s="511"/>
      <c r="JUN108" s="511"/>
      <c r="JUO108" s="511"/>
      <c r="JUP108" s="511"/>
      <c r="JUQ108" s="511"/>
      <c r="JUR108" s="511"/>
      <c r="JUS108" s="511"/>
      <c r="JUT108" s="511"/>
      <c r="JUU108" s="511"/>
      <c r="JUV108" s="511"/>
      <c r="JUW108" s="511"/>
      <c r="JUX108" s="511"/>
      <c r="JUY108" s="511"/>
      <c r="JUZ108" s="511"/>
      <c r="JVA108" s="511"/>
      <c r="JVB108" s="511"/>
      <c r="JVC108" s="511"/>
      <c r="JVD108" s="511"/>
      <c r="JVE108" s="511"/>
      <c r="JVF108" s="511"/>
      <c r="JVG108" s="511"/>
      <c r="JVH108" s="511"/>
      <c r="JVI108" s="511"/>
      <c r="JVJ108" s="511"/>
      <c r="JVK108" s="511"/>
      <c r="JVL108" s="511"/>
      <c r="JVM108" s="511"/>
      <c r="JVN108" s="511"/>
      <c r="JVO108" s="511"/>
      <c r="JVP108" s="511"/>
      <c r="JVQ108" s="511"/>
      <c r="JVR108" s="511"/>
      <c r="JVS108" s="511"/>
      <c r="JVT108" s="511"/>
      <c r="JVU108" s="511"/>
      <c r="JVV108" s="511"/>
      <c r="JVW108" s="511"/>
      <c r="JVX108" s="511"/>
      <c r="JVY108" s="511"/>
      <c r="JVZ108" s="511"/>
      <c r="JWA108" s="511"/>
      <c r="JWB108" s="511"/>
      <c r="JWC108" s="511"/>
      <c r="JWD108" s="511"/>
      <c r="JWE108" s="511"/>
      <c r="JWF108" s="511"/>
      <c r="JWG108" s="511"/>
      <c r="JWH108" s="511"/>
      <c r="JWI108" s="511"/>
      <c r="JWJ108" s="511"/>
      <c r="JWK108" s="511"/>
      <c r="JWL108" s="511"/>
      <c r="JWM108" s="511"/>
      <c r="JWN108" s="511"/>
      <c r="JWO108" s="511"/>
      <c r="JWP108" s="511"/>
      <c r="JWQ108" s="511"/>
      <c r="JWR108" s="511"/>
      <c r="JWS108" s="511"/>
      <c r="JWT108" s="511"/>
      <c r="JWU108" s="511"/>
      <c r="JWV108" s="511"/>
      <c r="JWW108" s="511"/>
      <c r="JWX108" s="511"/>
      <c r="JWY108" s="511"/>
      <c r="JWZ108" s="511"/>
      <c r="JXA108" s="511"/>
      <c r="JXB108" s="511"/>
      <c r="JXC108" s="511"/>
      <c r="JXD108" s="511"/>
      <c r="JXE108" s="511"/>
      <c r="JXF108" s="511"/>
      <c r="JXG108" s="511"/>
      <c r="JXH108" s="511"/>
      <c r="JXI108" s="511"/>
      <c r="JXJ108" s="511"/>
      <c r="JXK108" s="511"/>
      <c r="JXL108" s="511"/>
      <c r="JXM108" s="511"/>
      <c r="JXN108" s="511"/>
      <c r="JXO108" s="511"/>
      <c r="JXP108" s="511"/>
      <c r="JXQ108" s="511"/>
      <c r="JXR108" s="511"/>
      <c r="JXS108" s="511"/>
      <c r="JXT108" s="511"/>
      <c r="JXU108" s="511"/>
      <c r="JXV108" s="511"/>
      <c r="JXW108" s="511"/>
      <c r="JXX108" s="511"/>
      <c r="JXY108" s="511"/>
      <c r="JXZ108" s="511"/>
      <c r="JYA108" s="511"/>
      <c r="JYB108" s="511"/>
      <c r="JYC108" s="511"/>
      <c r="JYD108" s="511"/>
      <c r="JYE108" s="511"/>
      <c r="JYF108" s="511"/>
      <c r="JYG108" s="511"/>
      <c r="JYH108" s="511"/>
      <c r="JYI108" s="511"/>
      <c r="JYJ108" s="511"/>
      <c r="JYK108" s="511"/>
      <c r="JYL108" s="511"/>
      <c r="JYM108" s="511"/>
      <c r="JYN108" s="511"/>
      <c r="JYO108" s="511"/>
      <c r="JYP108" s="511"/>
      <c r="JYQ108" s="511"/>
      <c r="JYR108" s="511"/>
      <c r="JYS108" s="511"/>
      <c r="JYT108" s="511"/>
      <c r="JYU108" s="511"/>
      <c r="JYV108" s="511"/>
      <c r="JYW108" s="511"/>
      <c r="JYX108" s="511"/>
      <c r="JYY108" s="511"/>
      <c r="JYZ108" s="511"/>
      <c r="JZA108" s="511"/>
      <c r="JZB108" s="511"/>
      <c r="JZC108" s="511"/>
      <c r="JZD108" s="511"/>
      <c r="JZE108" s="511"/>
      <c r="JZF108" s="511"/>
      <c r="JZG108" s="511"/>
      <c r="JZH108" s="511"/>
      <c r="JZI108" s="511"/>
      <c r="JZJ108" s="511"/>
      <c r="JZK108" s="511"/>
      <c r="JZL108" s="511"/>
      <c r="JZM108" s="511"/>
      <c r="JZN108" s="511"/>
      <c r="JZO108" s="511"/>
      <c r="JZP108" s="511"/>
      <c r="JZQ108" s="511"/>
      <c r="JZR108" s="511"/>
      <c r="JZS108" s="511"/>
      <c r="JZT108" s="511"/>
      <c r="JZU108" s="511"/>
      <c r="JZV108" s="511"/>
      <c r="JZW108" s="511"/>
      <c r="JZX108" s="511"/>
      <c r="JZY108" s="511"/>
      <c r="JZZ108" s="511"/>
      <c r="KAA108" s="511"/>
      <c r="KAB108" s="511"/>
      <c r="KAC108" s="511"/>
      <c r="KAD108" s="511"/>
      <c r="KAE108" s="511"/>
      <c r="KAF108" s="511"/>
      <c r="KAG108" s="511"/>
      <c r="KAH108" s="511"/>
      <c r="KAI108" s="511"/>
      <c r="KAJ108" s="511"/>
      <c r="KAK108" s="511"/>
      <c r="KAL108" s="511"/>
      <c r="KAM108" s="511"/>
      <c r="KAN108" s="511"/>
      <c r="KAO108" s="511"/>
      <c r="KAP108" s="511"/>
      <c r="KAQ108" s="511"/>
      <c r="KAR108" s="511"/>
      <c r="KAS108" s="511"/>
      <c r="KAT108" s="511"/>
      <c r="KAU108" s="511"/>
      <c r="KAV108" s="511"/>
      <c r="KAW108" s="511"/>
      <c r="KAX108" s="511"/>
      <c r="KAY108" s="511"/>
      <c r="KAZ108" s="511"/>
      <c r="KBA108" s="511"/>
      <c r="KBB108" s="511"/>
      <c r="KBC108" s="511"/>
      <c r="KBD108" s="511"/>
      <c r="KBE108" s="511"/>
      <c r="KBF108" s="511"/>
      <c r="KBG108" s="511"/>
      <c r="KBH108" s="511"/>
      <c r="KBI108" s="511"/>
      <c r="KBJ108" s="511"/>
      <c r="KBK108" s="511"/>
      <c r="KBL108" s="511"/>
      <c r="KBM108" s="511"/>
      <c r="KBN108" s="511"/>
      <c r="KBO108" s="511"/>
      <c r="KBP108" s="511"/>
      <c r="KBQ108" s="511"/>
      <c r="KBR108" s="511"/>
      <c r="KBS108" s="511"/>
      <c r="KBT108" s="511"/>
      <c r="KBU108" s="511"/>
      <c r="KBV108" s="511"/>
      <c r="KBW108" s="511"/>
      <c r="KBX108" s="511"/>
      <c r="KBY108" s="511"/>
      <c r="KBZ108" s="511"/>
      <c r="KCA108" s="511"/>
      <c r="KCB108" s="511"/>
      <c r="KCC108" s="511"/>
      <c r="KCD108" s="511"/>
      <c r="KCE108" s="511"/>
      <c r="KCF108" s="511"/>
      <c r="KCG108" s="511"/>
      <c r="KCH108" s="511"/>
      <c r="KCI108" s="511"/>
      <c r="KCJ108" s="511"/>
      <c r="KCK108" s="511"/>
      <c r="KCL108" s="511"/>
      <c r="KCM108" s="511"/>
      <c r="KCN108" s="511"/>
      <c r="KCO108" s="511"/>
      <c r="KCP108" s="511"/>
      <c r="KCQ108" s="511"/>
      <c r="KCR108" s="511"/>
      <c r="KCS108" s="511"/>
      <c r="KCT108" s="511"/>
      <c r="KCU108" s="511"/>
      <c r="KCV108" s="511"/>
      <c r="KCW108" s="511"/>
      <c r="KCX108" s="511"/>
      <c r="KCY108" s="511"/>
      <c r="KCZ108" s="511"/>
      <c r="KDA108" s="511"/>
      <c r="KDB108" s="511"/>
      <c r="KDC108" s="511"/>
      <c r="KDD108" s="511"/>
      <c r="KDE108" s="511"/>
      <c r="KDF108" s="511"/>
      <c r="KDG108" s="511"/>
      <c r="KDH108" s="511"/>
      <c r="KDI108" s="511"/>
      <c r="KDJ108" s="511"/>
      <c r="KDK108" s="511"/>
      <c r="KDL108" s="511"/>
      <c r="KDM108" s="511"/>
      <c r="KDN108" s="511"/>
      <c r="KDO108" s="511"/>
      <c r="KDP108" s="511"/>
      <c r="KDQ108" s="511"/>
      <c r="KDR108" s="511"/>
      <c r="KDS108" s="511"/>
      <c r="KDT108" s="511"/>
      <c r="KDU108" s="511"/>
      <c r="KDV108" s="511"/>
      <c r="KDW108" s="511"/>
      <c r="KDX108" s="511"/>
      <c r="KDY108" s="511"/>
      <c r="KDZ108" s="511"/>
      <c r="KEA108" s="511"/>
      <c r="KEB108" s="511"/>
      <c r="KEC108" s="511"/>
      <c r="KED108" s="511"/>
      <c r="KEE108" s="511"/>
      <c r="KEF108" s="511"/>
      <c r="KEG108" s="511"/>
      <c r="KEH108" s="511"/>
      <c r="KEI108" s="511"/>
      <c r="KEJ108" s="511"/>
      <c r="KEK108" s="511"/>
      <c r="KEL108" s="511"/>
      <c r="KEM108" s="511"/>
      <c r="KEN108" s="511"/>
      <c r="KEO108" s="511"/>
      <c r="KEP108" s="511"/>
      <c r="KEQ108" s="511"/>
      <c r="KER108" s="511"/>
      <c r="KES108" s="511"/>
      <c r="KET108" s="511"/>
      <c r="KEU108" s="511"/>
      <c r="KEV108" s="511"/>
      <c r="KEW108" s="511"/>
      <c r="KEX108" s="511"/>
      <c r="KEY108" s="511"/>
      <c r="KEZ108" s="511"/>
      <c r="KFA108" s="511"/>
      <c r="KFB108" s="511"/>
      <c r="KFC108" s="511"/>
      <c r="KFD108" s="511"/>
      <c r="KFE108" s="511"/>
      <c r="KFF108" s="511"/>
      <c r="KFG108" s="511"/>
      <c r="KFH108" s="511"/>
      <c r="KFI108" s="511"/>
      <c r="KFJ108" s="511"/>
      <c r="KFK108" s="511"/>
      <c r="KFL108" s="511"/>
      <c r="KFM108" s="511"/>
      <c r="KFN108" s="511"/>
      <c r="KFO108" s="511"/>
      <c r="KFP108" s="511"/>
      <c r="KFQ108" s="511"/>
      <c r="KFR108" s="511"/>
      <c r="KFS108" s="511"/>
      <c r="KFT108" s="511"/>
      <c r="KFU108" s="511"/>
      <c r="KFV108" s="511"/>
      <c r="KFW108" s="511"/>
      <c r="KFX108" s="511"/>
      <c r="KFY108" s="511"/>
      <c r="KFZ108" s="511"/>
      <c r="KGA108" s="511"/>
      <c r="KGB108" s="511"/>
      <c r="KGC108" s="511"/>
      <c r="KGD108" s="511"/>
      <c r="KGE108" s="511"/>
      <c r="KGF108" s="511"/>
      <c r="KGG108" s="511"/>
      <c r="KGH108" s="511"/>
      <c r="KGI108" s="511"/>
      <c r="KGJ108" s="511"/>
      <c r="KGK108" s="511"/>
      <c r="KGL108" s="511"/>
      <c r="KGM108" s="511"/>
      <c r="KGN108" s="511"/>
      <c r="KGO108" s="511"/>
      <c r="KGP108" s="511"/>
      <c r="KGQ108" s="511"/>
      <c r="KGR108" s="511"/>
      <c r="KGS108" s="511"/>
      <c r="KGT108" s="511"/>
      <c r="KGU108" s="511"/>
      <c r="KGV108" s="511"/>
      <c r="KGW108" s="511"/>
      <c r="KGX108" s="511"/>
      <c r="KGY108" s="511"/>
      <c r="KGZ108" s="511"/>
      <c r="KHA108" s="511"/>
      <c r="KHB108" s="511"/>
      <c r="KHC108" s="511"/>
      <c r="KHD108" s="511"/>
      <c r="KHE108" s="511"/>
      <c r="KHF108" s="511"/>
      <c r="KHG108" s="511"/>
      <c r="KHH108" s="511"/>
      <c r="KHI108" s="511"/>
      <c r="KHJ108" s="511"/>
      <c r="KHK108" s="511"/>
      <c r="KHL108" s="511"/>
      <c r="KHM108" s="511"/>
      <c r="KHN108" s="511"/>
      <c r="KHO108" s="511"/>
      <c r="KHP108" s="511"/>
      <c r="KHQ108" s="511"/>
      <c r="KHR108" s="511"/>
      <c r="KHS108" s="511"/>
      <c r="KHT108" s="511"/>
      <c r="KHU108" s="511"/>
      <c r="KHV108" s="511"/>
      <c r="KHW108" s="511"/>
      <c r="KHX108" s="511"/>
      <c r="KHY108" s="511"/>
      <c r="KHZ108" s="511"/>
      <c r="KIA108" s="511"/>
      <c r="KIB108" s="511"/>
      <c r="KIC108" s="511"/>
      <c r="KID108" s="511"/>
      <c r="KIE108" s="511"/>
      <c r="KIF108" s="511"/>
      <c r="KIG108" s="511"/>
      <c r="KIH108" s="511"/>
      <c r="KII108" s="511"/>
      <c r="KIJ108" s="511"/>
      <c r="KIK108" s="511"/>
      <c r="KIL108" s="511"/>
      <c r="KIM108" s="511"/>
      <c r="KIN108" s="511"/>
      <c r="KIO108" s="511"/>
      <c r="KIP108" s="511"/>
      <c r="KIQ108" s="511"/>
      <c r="KIR108" s="511"/>
      <c r="KIS108" s="511"/>
      <c r="KIT108" s="511"/>
      <c r="KIU108" s="511"/>
      <c r="KIV108" s="511"/>
      <c r="KIW108" s="511"/>
      <c r="KIX108" s="511"/>
      <c r="KIY108" s="511"/>
      <c r="KIZ108" s="511"/>
      <c r="KJA108" s="511"/>
      <c r="KJB108" s="511"/>
      <c r="KJC108" s="511"/>
      <c r="KJD108" s="511"/>
      <c r="KJE108" s="511"/>
      <c r="KJF108" s="511"/>
      <c r="KJG108" s="511"/>
      <c r="KJH108" s="511"/>
      <c r="KJI108" s="511"/>
      <c r="KJJ108" s="511"/>
      <c r="KJK108" s="511"/>
      <c r="KJL108" s="511"/>
      <c r="KJM108" s="511"/>
      <c r="KJN108" s="511"/>
      <c r="KJO108" s="511"/>
      <c r="KJP108" s="511"/>
      <c r="KJQ108" s="511"/>
      <c r="KJR108" s="511"/>
      <c r="KJS108" s="511"/>
      <c r="KJT108" s="511"/>
      <c r="KJU108" s="511"/>
      <c r="KJV108" s="511"/>
      <c r="KJW108" s="511"/>
      <c r="KJX108" s="511"/>
      <c r="KJY108" s="511"/>
      <c r="KJZ108" s="511"/>
      <c r="KKA108" s="511"/>
      <c r="KKB108" s="511"/>
      <c r="KKC108" s="511"/>
      <c r="KKD108" s="511"/>
      <c r="KKE108" s="511"/>
      <c r="KKF108" s="511"/>
      <c r="KKG108" s="511"/>
      <c r="KKH108" s="511"/>
      <c r="KKI108" s="511"/>
      <c r="KKJ108" s="511"/>
      <c r="KKK108" s="511"/>
      <c r="KKL108" s="511"/>
      <c r="KKM108" s="511"/>
      <c r="KKN108" s="511"/>
      <c r="KKO108" s="511"/>
      <c r="KKP108" s="511"/>
      <c r="KKQ108" s="511"/>
      <c r="KKR108" s="511"/>
      <c r="KKS108" s="511"/>
      <c r="KKT108" s="511"/>
      <c r="KKU108" s="511"/>
      <c r="KKV108" s="511"/>
      <c r="KKW108" s="511"/>
      <c r="KKX108" s="511"/>
      <c r="KKY108" s="511"/>
      <c r="KKZ108" s="511"/>
      <c r="KLA108" s="511"/>
      <c r="KLB108" s="511"/>
      <c r="KLC108" s="511"/>
      <c r="KLD108" s="511"/>
      <c r="KLE108" s="511"/>
      <c r="KLF108" s="511"/>
      <c r="KLG108" s="511"/>
      <c r="KLH108" s="511"/>
      <c r="KLI108" s="511"/>
      <c r="KLJ108" s="511"/>
      <c r="KLK108" s="511"/>
      <c r="KLL108" s="511"/>
      <c r="KLM108" s="511"/>
      <c r="KLN108" s="511"/>
      <c r="KLO108" s="511"/>
      <c r="KLP108" s="511"/>
      <c r="KLQ108" s="511"/>
      <c r="KLR108" s="511"/>
      <c r="KLS108" s="511"/>
      <c r="KLT108" s="511"/>
      <c r="KLU108" s="511"/>
      <c r="KLV108" s="511"/>
      <c r="KLW108" s="511"/>
      <c r="KLX108" s="511"/>
      <c r="KLY108" s="511"/>
      <c r="KLZ108" s="511"/>
      <c r="KMA108" s="511"/>
      <c r="KMB108" s="511"/>
      <c r="KMC108" s="511"/>
      <c r="KMD108" s="511"/>
      <c r="KME108" s="511"/>
      <c r="KMF108" s="511"/>
      <c r="KMG108" s="511"/>
      <c r="KMH108" s="511"/>
      <c r="KMI108" s="511"/>
      <c r="KMJ108" s="511"/>
      <c r="KMK108" s="511"/>
      <c r="KML108" s="511"/>
      <c r="KMM108" s="511"/>
      <c r="KMN108" s="511"/>
      <c r="KMO108" s="511"/>
      <c r="KMP108" s="511"/>
      <c r="KMQ108" s="511"/>
      <c r="KMR108" s="511"/>
      <c r="KMS108" s="511"/>
      <c r="KMT108" s="511"/>
      <c r="KMU108" s="511"/>
      <c r="KMV108" s="511"/>
      <c r="KMW108" s="511"/>
      <c r="KMX108" s="511"/>
      <c r="KMY108" s="511"/>
      <c r="KMZ108" s="511"/>
      <c r="KNA108" s="511"/>
      <c r="KNB108" s="511"/>
      <c r="KNC108" s="511"/>
      <c r="KND108" s="511"/>
      <c r="KNE108" s="511"/>
      <c r="KNF108" s="511"/>
      <c r="KNG108" s="511"/>
      <c r="KNH108" s="511"/>
      <c r="KNI108" s="511"/>
      <c r="KNJ108" s="511"/>
      <c r="KNK108" s="511"/>
      <c r="KNL108" s="511"/>
      <c r="KNM108" s="511"/>
      <c r="KNN108" s="511"/>
      <c r="KNO108" s="511"/>
      <c r="KNP108" s="511"/>
      <c r="KNQ108" s="511"/>
      <c r="KNR108" s="511"/>
      <c r="KNS108" s="511"/>
      <c r="KNT108" s="511"/>
      <c r="KNU108" s="511"/>
      <c r="KNV108" s="511"/>
      <c r="KNW108" s="511"/>
      <c r="KNX108" s="511"/>
      <c r="KNY108" s="511"/>
      <c r="KNZ108" s="511"/>
      <c r="KOA108" s="511"/>
      <c r="KOB108" s="511"/>
      <c r="KOC108" s="511"/>
      <c r="KOD108" s="511"/>
      <c r="KOE108" s="511"/>
      <c r="KOF108" s="511"/>
      <c r="KOG108" s="511"/>
      <c r="KOH108" s="511"/>
      <c r="KOI108" s="511"/>
      <c r="KOJ108" s="511"/>
      <c r="KOK108" s="511"/>
      <c r="KOL108" s="511"/>
      <c r="KOM108" s="511"/>
      <c r="KON108" s="511"/>
      <c r="KOO108" s="511"/>
      <c r="KOP108" s="511"/>
      <c r="KOQ108" s="511"/>
      <c r="KOR108" s="511"/>
      <c r="KOS108" s="511"/>
      <c r="KOT108" s="511"/>
      <c r="KOU108" s="511"/>
      <c r="KOV108" s="511"/>
      <c r="KOW108" s="511"/>
      <c r="KOX108" s="511"/>
      <c r="KOY108" s="511"/>
      <c r="KOZ108" s="511"/>
      <c r="KPA108" s="511"/>
      <c r="KPB108" s="511"/>
      <c r="KPC108" s="511"/>
      <c r="KPD108" s="511"/>
      <c r="KPE108" s="511"/>
      <c r="KPF108" s="511"/>
      <c r="KPG108" s="511"/>
      <c r="KPH108" s="511"/>
      <c r="KPI108" s="511"/>
      <c r="KPJ108" s="511"/>
      <c r="KPK108" s="511"/>
      <c r="KPL108" s="511"/>
      <c r="KPM108" s="511"/>
      <c r="KPN108" s="511"/>
      <c r="KPO108" s="511"/>
      <c r="KPP108" s="511"/>
      <c r="KPQ108" s="511"/>
      <c r="KPR108" s="511"/>
      <c r="KPS108" s="511"/>
      <c r="KPT108" s="511"/>
      <c r="KPU108" s="511"/>
      <c r="KPV108" s="511"/>
      <c r="KPW108" s="511"/>
      <c r="KPX108" s="511"/>
      <c r="KPY108" s="511"/>
      <c r="KPZ108" s="511"/>
      <c r="KQA108" s="511"/>
      <c r="KQB108" s="511"/>
      <c r="KQC108" s="511"/>
      <c r="KQD108" s="511"/>
      <c r="KQE108" s="511"/>
      <c r="KQF108" s="511"/>
      <c r="KQG108" s="511"/>
      <c r="KQH108" s="511"/>
      <c r="KQI108" s="511"/>
      <c r="KQJ108" s="511"/>
      <c r="KQK108" s="511"/>
      <c r="KQL108" s="511"/>
      <c r="KQM108" s="511"/>
      <c r="KQN108" s="511"/>
      <c r="KQO108" s="511"/>
      <c r="KQP108" s="511"/>
      <c r="KQQ108" s="511"/>
      <c r="KQR108" s="511"/>
      <c r="KQS108" s="511"/>
      <c r="KQT108" s="511"/>
      <c r="KQU108" s="511"/>
      <c r="KQV108" s="511"/>
      <c r="KQW108" s="511"/>
      <c r="KQX108" s="511"/>
      <c r="KQY108" s="511"/>
      <c r="KQZ108" s="511"/>
      <c r="KRA108" s="511"/>
      <c r="KRB108" s="511"/>
      <c r="KRC108" s="511"/>
      <c r="KRD108" s="511"/>
      <c r="KRE108" s="511"/>
      <c r="KRF108" s="511"/>
      <c r="KRG108" s="511"/>
      <c r="KRH108" s="511"/>
      <c r="KRI108" s="511"/>
      <c r="KRJ108" s="511"/>
      <c r="KRK108" s="511"/>
      <c r="KRL108" s="511"/>
      <c r="KRM108" s="511"/>
      <c r="KRN108" s="511"/>
      <c r="KRO108" s="511"/>
      <c r="KRP108" s="511"/>
      <c r="KRQ108" s="511"/>
      <c r="KRR108" s="511"/>
      <c r="KRS108" s="511"/>
      <c r="KRT108" s="511"/>
      <c r="KRU108" s="511"/>
      <c r="KRV108" s="511"/>
      <c r="KRW108" s="511"/>
      <c r="KRX108" s="511"/>
      <c r="KRY108" s="511"/>
      <c r="KRZ108" s="511"/>
      <c r="KSA108" s="511"/>
      <c r="KSB108" s="511"/>
      <c r="KSC108" s="511"/>
      <c r="KSD108" s="511"/>
      <c r="KSE108" s="511"/>
      <c r="KSF108" s="511"/>
      <c r="KSG108" s="511"/>
      <c r="KSH108" s="511"/>
      <c r="KSI108" s="511"/>
      <c r="KSJ108" s="511"/>
      <c r="KSK108" s="511"/>
      <c r="KSL108" s="511"/>
      <c r="KSM108" s="511"/>
      <c r="KSN108" s="511"/>
      <c r="KSO108" s="511"/>
      <c r="KSP108" s="511"/>
      <c r="KSQ108" s="511"/>
      <c r="KSR108" s="511"/>
      <c r="KSS108" s="511"/>
      <c r="KST108" s="511"/>
      <c r="KSU108" s="511"/>
      <c r="KSV108" s="511"/>
      <c r="KSW108" s="511"/>
      <c r="KSX108" s="511"/>
      <c r="KSY108" s="511"/>
      <c r="KSZ108" s="511"/>
      <c r="KTA108" s="511"/>
      <c r="KTB108" s="511"/>
      <c r="KTC108" s="511"/>
      <c r="KTD108" s="511"/>
      <c r="KTE108" s="511"/>
      <c r="KTF108" s="511"/>
      <c r="KTG108" s="511"/>
      <c r="KTH108" s="511"/>
      <c r="KTI108" s="511"/>
      <c r="KTJ108" s="511"/>
      <c r="KTK108" s="511"/>
      <c r="KTL108" s="511"/>
      <c r="KTM108" s="511"/>
      <c r="KTN108" s="511"/>
      <c r="KTO108" s="511"/>
      <c r="KTP108" s="511"/>
      <c r="KTQ108" s="511"/>
      <c r="KTR108" s="511"/>
      <c r="KTS108" s="511"/>
      <c r="KTT108" s="511"/>
      <c r="KTU108" s="511"/>
      <c r="KTV108" s="511"/>
      <c r="KTW108" s="511"/>
      <c r="KTX108" s="511"/>
      <c r="KTY108" s="511"/>
      <c r="KTZ108" s="511"/>
      <c r="KUA108" s="511"/>
      <c r="KUB108" s="511"/>
      <c r="KUC108" s="511"/>
      <c r="KUD108" s="511"/>
      <c r="KUE108" s="511"/>
      <c r="KUF108" s="511"/>
      <c r="KUG108" s="511"/>
      <c r="KUH108" s="511"/>
      <c r="KUI108" s="511"/>
      <c r="KUJ108" s="511"/>
      <c r="KUK108" s="511"/>
      <c r="KUL108" s="511"/>
      <c r="KUM108" s="511"/>
      <c r="KUN108" s="511"/>
      <c r="KUO108" s="511"/>
      <c r="KUP108" s="511"/>
      <c r="KUQ108" s="511"/>
      <c r="KUR108" s="511"/>
      <c r="KUS108" s="511"/>
      <c r="KUT108" s="511"/>
      <c r="KUU108" s="511"/>
      <c r="KUV108" s="511"/>
      <c r="KUW108" s="511"/>
      <c r="KUX108" s="511"/>
      <c r="KUY108" s="511"/>
      <c r="KUZ108" s="511"/>
      <c r="KVA108" s="511"/>
      <c r="KVB108" s="511"/>
      <c r="KVC108" s="511"/>
      <c r="KVD108" s="511"/>
      <c r="KVE108" s="511"/>
      <c r="KVF108" s="511"/>
      <c r="KVG108" s="511"/>
      <c r="KVH108" s="511"/>
      <c r="KVI108" s="511"/>
      <c r="KVJ108" s="511"/>
      <c r="KVK108" s="511"/>
      <c r="KVL108" s="511"/>
      <c r="KVM108" s="511"/>
      <c r="KVN108" s="511"/>
      <c r="KVO108" s="511"/>
      <c r="KVP108" s="511"/>
      <c r="KVQ108" s="511"/>
      <c r="KVR108" s="511"/>
      <c r="KVS108" s="511"/>
      <c r="KVT108" s="511"/>
      <c r="KVU108" s="511"/>
      <c r="KVV108" s="511"/>
      <c r="KVW108" s="511"/>
      <c r="KVX108" s="511"/>
      <c r="KVY108" s="511"/>
      <c r="KVZ108" s="511"/>
      <c r="KWA108" s="511"/>
      <c r="KWB108" s="511"/>
      <c r="KWC108" s="511"/>
      <c r="KWD108" s="511"/>
      <c r="KWE108" s="511"/>
      <c r="KWF108" s="511"/>
      <c r="KWG108" s="511"/>
      <c r="KWH108" s="511"/>
      <c r="KWI108" s="511"/>
      <c r="KWJ108" s="511"/>
      <c r="KWK108" s="511"/>
      <c r="KWL108" s="511"/>
      <c r="KWM108" s="511"/>
      <c r="KWN108" s="511"/>
      <c r="KWO108" s="511"/>
      <c r="KWP108" s="511"/>
      <c r="KWQ108" s="511"/>
      <c r="KWR108" s="511"/>
      <c r="KWS108" s="511"/>
      <c r="KWT108" s="511"/>
      <c r="KWU108" s="511"/>
      <c r="KWV108" s="511"/>
      <c r="KWW108" s="511"/>
      <c r="KWX108" s="511"/>
      <c r="KWY108" s="511"/>
      <c r="KWZ108" s="511"/>
      <c r="KXA108" s="511"/>
      <c r="KXB108" s="511"/>
      <c r="KXC108" s="511"/>
      <c r="KXD108" s="511"/>
      <c r="KXE108" s="511"/>
      <c r="KXF108" s="511"/>
      <c r="KXG108" s="511"/>
      <c r="KXH108" s="511"/>
      <c r="KXI108" s="511"/>
      <c r="KXJ108" s="511"/>
      <c r="KXK108" s="511"/>
      <c r="KXL108" s="511"/>
      <c r="KXM108" s="511"/>
      <c r="KXN108" s="511"/>
      <c r="KXO108" s="511"/>
      <c r="KXP108" s="511"/>
      <c r="KXQ108" s="511"/>
      <c r="KXR108" s="511"/>
      <c r="KXS108" s="511"/>
      <c r="KXT108" s="511"/>
      <c r="KXU108" s="511"/>
      <c r="KXV108" s="511"/>
      <c r="KXW108" s="511"/>
      <c r="KXX108" s="511"/>
      <c r="KXY108" s="511"/>
      <c r="KXZ108" s="511"/>
      <c r="KYA108" s="511"/>
      <c r="KYB108" s="511"/>
      <c r="KYC108" s="511"/>
      <c r="KYD108" s="511"/>
      <c r="KYE108" s="511"/>
      <c r="KYF108" s="511"/>
      <c r="KYG108" s="511"/>
      <c r="KYH108" s="511"/>
      <c r="KYI108" s="511"/>
      <c r="KYJ108" s="511"/>
      <c r="KYK108" s="511"/>
      <c r="KYL108" s="511"/>
      <c r="KYM108" s="511"/>
      <c r="KYN108" s="511"/>
      <c r="KYO108" s="511"/>
      <c r="KYP108" s="511"/>
      <c r="KYQ108" s="511"/>
      <c r="KYR108" s="511"/>
      <c r="KYS108" s="511"/>
      <c r="KYT108" s="511"/>
      <c r="KYU108" s="511"/>
      <c r="KYV108" s="511"/>
      <c r="KYW108" s="511"/>
      <c r="KYX108" s="511"/>
      <c r="KYY108" s="511"/>
      <c r="KYZ108" s="511"/>
      <c r="KZA108" s="511"/>
      <c r="KZB108" s="511"/>
      <c r="KZC108" s="511"/>
      <c r="KZD108" s="511"/>
      <c r="KZE108" s="511"/>
      <c r="KZF108" s="511"/>
      <c r="KZG108" s="511"/>
      <c r="KZH108" s="511"/>
      <c r="KZI108" s="511"/>
      <c r="KZJ108" s="511"/>
      <c r="KZK108" s="511"/>
      <c r="KZL108" s="511"/>
      <c r="KZM108" s="511"/>
      <c r="KZN108" s="511"/>
      <c r="KZO108" s="511"/>
      <c r="KZP108" s="511"/>
      <c r="KZQ108" s="511"/>
      <c r="KZR108" s="511"/>
      <c r="KZS108" s="511"/>
      <c r="KZT108" s="511"/>
      <c r="KZU108" s="511"/>
      <c r="KZV108" s="511"/>
      <c r="KZW108" s="511"/>
      <c r="KZX108" s="511"/>
      <c r="KZY108" s="511"/>
      <c r="KZZ108" s="511"/>
      <c r="LAA108" s="511"/>
      <c r="LAB108" s="511"/>
      <c r="LAC108" s="511"/>
      <c r="LAD108" s="511"/>
      <c r="LAE108" s="511"/>
      <c r="LAF108" s="511"/>
      <c r="LAG108" s="511"/>
      <c r="LAH108" s="511"/>
      <c r="LAI108" s="511"/>
      <c r="LAJ108" s="511"/>
      <c r="LAK108" s="511"/>
      <c r="LAL108" s="511"/>
      <c r="LAM108" s="511"/>
      <c r="LAN108" s="511"/>
      <c r="LAO108" s="511"/>
      <c r="LAP108" s="511"/>
      <c r="LAQ108" s="511"/>
      <c r="LAR108" s="511"/>
      <c r="LAS108" s="511"/>
      <c r="LAT108" s="511"/>
      <c r="LAU108" s="511"/>
      <c r="LAV108" s="511"/>
      <c r="LAW108" s="511"/>
      <c r="LAX108" s="511"/>
      <c r="LAY108" s="511"/>
      <c r="LAZ108" s="511"/>
      <c r="LBA108" s="511"/>
      <c r="LBB108" s="511"/>
      <c r="LBC108" s="511"/>
      <c r="LBD108" s="511"/>
      <c r="LBE108" s="511"/>
      <c r="LBF108" s="511"/>
      <c r="LBG108" s="511"/>
      <c r="LBH108" s="511"/>
      <c r="LBI108" s="511"/>
      <c r="LBJ108" s="511"/>
      <c r="LBK108" s="511"/>
      <c r="LBL108" s="511"/>
      <c r="LBM108" s="511"/>
      <c r="LBN108" s="511"/>
      <c r="LBO108" s="511"/>
      <c r="LBP108" s="511"/>
      <c r="LBQ108" s="511"/>
      <c r="LBR108" s="511"/>
      <c r="LBS108" s="511"/>
      <c r="LBT108" s="511"/>
      <c r="LBU108" s="511"/>
      <c r="LBV108" s="511"/>
      <c r="LBW108" s="511"/>
      <c r="LBX108" s="511"/>
      <c r="LBY108" s="511"/>
      <c r="LBZ108" s="511"/>
      <c r="LCA108" s="511"/>
      <c r="LCB108" s="511"/>
      <c r="LCC108" s="511"/>
      <c r="LCD108" s="511"/>
      <c r="LCE108" s="511"/>
      <c r="LCF108" s="511"/>
      <c r="LCG108" s="511"/>
      <c r="LCH108" s="511"/>
      <c r="LCI108" s="511"/>
      <c r="LCJ108" s="511"/>
      <c r="LCK108" s="511"/>
      <c r="LCL108" s="511"/>
      <c r="LCM108" s="511"/>
      <c r="LCN108" s="511"/>
      <c r="LCO108" s="511"/>
      <c r="LCP108" s="511"/>
      <c r="LCQ108" s="511"/>
      <c r="LCR108" s="511"/>
      <c r="LCS108" s="511"/>
      <c r="LCT108" s="511"/>
      <c r="LCU108" s="511"/>
      <c r="LCV108" s="511"/>
      <c r="LCW108" s="511"/>
      <c r="LCX108" s="511"/>
      <c r="LCY108" s="511"/>
      <c r="LCZ108" s="511"/>
      <c r="LDA108" s="511"/>
      <c r="LDB108" s="511"/>
      <c r="LDC108" s="511"/>
      <c r="LDD108" s="511"/>
      <c r="LDE108" s="511"/>
      <c r="LDF108" s="511"/>
      <c r="LDG108" s="511"/>
      <c r="LDH108" s="511"/>
      <c r="LDI108" s="511"/>
      <c r="LDJ108" s="511"/>
      <c r="LDK108" s="511"/>
      <c r="LDL108" s="511"/>
      <c r="LDM108" s="511"/>
      <c r="LDN108" s="511"/>
      <c r="LDO108" s="511"/>
      <c r="LDP108" s="511"/>
      <c r="LDQ108" s="511"/>
      <c r="LDR108" s="511"/>
      <c r="LDS108" s="511"/>
      <c r="LDT108" s="511"/>
      <c r="LDU108" s="511"/>
      <c r="LDV108" s="511"/>
      <c r="LDW108" s="511"/>
      <c r="LDX108" s="511"/>
      <c r="LDY108" s="511"/>
      <c r="LDZ108" s="511"/>
      <c r="LEA108" s="511"/>
      <c r="LEB108" s="511"/>
      <c r="LEC108" s="511"/>
      <c r="LED108" s="511"/>
      <c r="LEE108" s="511"/>
      <c r="LEF108" s="511"/>
      <c r="LEG108" s="511"/>
      <c r="LEH108" s="511"/>
      <c r="LEI108" s="511"/>
      <c r="LEJ108" s="511"/>
      <c r="LEK108" s="511"/>
      <c r="LEL108" s="511"/>
      <c r="LEM108" s="511"/>
      <c r="LEN108" s="511"/>
      <c r="LEO108" s="511"/>
      <c r="LEP108" s="511"/>
      <c r="LEQ108" s="511"/>
      <c r="LER108" s="511"/>
      <c r="LES108" s="511"/>
      <c r="LET108" s="511"/>
      <c r="LEU108" s="511"/>
      <c r="LEV108" s="511"/>
      <c r="LEW108" s="511"/>
      <c r="LEX108" s="511"/>
      <c r="LEY108" s="511"/>
      <c r="LEZ108" s="511"/>
      <c r="LFA108" s="511"/>
      <c r="LFB108" s="511"/>
      <c r="LFC108" s="511"/>
      <c r="LFD108" s="511"/>
      <c r="LFE108" s="511"/>
      <c r="LFF108" s="511"/>
      <c r="LFG108" s="511"/>
      <c r="LFH108" s="511"/>
      <c r="LFI108" s="511"/>
      <c r="LFJ108" s="511"/>
      <c r="LFK108" s="511"/>
      <c r="LFL108" s="511"/>
      <c r="LFM108" s="511"/>
      <c r="LFN108" s="511"/>
      <c r="LFO108" s="511"/>
      <c r="LFP108" s="511"/>
      <c r="LFQ108" s="511"/>
      <c r="LFR108" s="511"/>
      <c r="LFS108" s="511"/>
      <c r="LFT108" s="511"/>
      <c r="LFU108" s="511"/>
      <c r="LFV108" s="511"/>
      <c r="LFW108" s="511"/>
      <c r="LFX108" s="511"/>
      <c r="LFY108" s="511"/>
      <c r="LFZ108" s="511"/>
      <c r="LGA108" s="511"/>
      <c r="LGB108" s="511"/>
      <c r="LGC108" s="511"/>
      <c r="LGD108" s="511"/>
      <c r="LGE108" s="511"/>
      <c r="LGF108" s="511"/>
      <c r="LGG108" s="511"/>
      <c r="LGH108" s="511"/>
      <c r="LGI108" s="511"/>
      <c r="LGJ108" s="511"/>
      <c r="LGK108" s="511"/>
      <c r="LGL108" s="511"/>
      <c r="LGM108" s="511"/>
      <c r="LGN108" s="511"/>
      <c r="LGO108" s="511"/>
      <c r="LGP108" s="511"/>
      <c r="LGQ108" s="511"/>
      <c r="LGR108" s="511"/>
      <c r="LGS108" s="511"/>
      <c r="LGT108" s="511"/>
      <c r="LGU108" s="511"/>
      <c r="LGV108" s="511"/>
      <c r="LGW108" s="511"/>
      <c r="LGX108" s="511"/>
      <c r="LGY108" s="511"/>
      <c r="LGZ108" s="511"/>
      <c r="LHA108" s="511"/>
      <c r="LHB108" s="511"/>
      <c r="LHC108" s="511"/>
      <c r="LHD108" s="511"/>
      <c r="LHE108" s="511"/>
      <c r="LHF108" s="511"/>
      <c r="LHG108" s="511"/>
      <c r="LHH108" s="511"/>
      <c r="LHI108" s="511"/>
      <c r="LHJ108" s="511"/>
      <c r="LHK108" s="511"/>
      <c r="LHL108" s="511"/>
      <c r="LHM108" s="511"/>
      <c r="LHN108" s="511"/>
      <c r="LHO108" s="511"/>
      <c r="LHP108" s="511"/>
      <c r="LHQ108" s="511"/>
      <c r="LHR108" s="511"/>
      <c r="LHS108" s="511"/>
      <c r="LHT108" s="511"/>
      <c r="LHU108" s="511"/>
      <c r="LHV108" s="511"/>
      <c r="LHW108" s="511"/>
      <c r="LHX108" s="511"/>
      <c r="LHY108" s="511"/>
      <c r="LHZ108" s="511"/>
      <c r="LIA108" s="511"/>
      <c r="LIB108" s="511"/>
      <c r="LIC108" s="511"/>
      <c r="LID108" s="511"/>
      <c r="LIE108" s="511"/>
      <c r="LIF108" s="511"/>
      <c r="LIG108" s="511"/>
      <c r="LIH108" s="511"/>
      <c r="LII108" s="511"/>
      <c r="LIJ108" s="511"/>
      <c r="LIK108" s="511"/>
      <c r="LIL108" s="511"/>
      <c r="LIM108" s="511"/>
      <c r="LIN108" s="511"/>
      <c r="LIO108" s="511"/>
      <c r="LIP108" s="511"/>
      <c r="LIQ108" s="511"/>
      <c r="LIR108" s="511"/>
      <c r="LIS108" s="511"/>
      <c r="LIT108" s="511"/>
      <c r="LIU108" s="511"/>
      <c r="LIV108" s="511"/>
      <c r="LIW108" s="511"/>
      <c r="LIX108" s="511"/>
      <c r="LIY108" s="511"/>
      <c r="LIZ108" s="511"/>
      <c r="LJA108" s="511"/>
      <c r="LJB108" s="511"/>
      <c r="LJC108" s="511"/>
      <c r="LJD108" s="511"/>
      <c r="LJE108" s="511"/>
      <c r="LJF108" s="511"/>
      <c r="LJG108" s="511"/>
      <c r="LJH108" s="511"/>
      <c r="LJI108" s="511"/>
      <c r="LJJ108" s="511"/>
      <c r="LJK108" s="511"/>
      <c r="LJL108" s="511"/>
      <c r="LJM108" s="511"/>
      <c r="LJN108" s="511"/>
      <c r="LJO108" s="511"/>
      <c r="LJP108" s="511"/>
      <c r="LJQ108" s="511"/>
      <c r="LJR108" s="511"/>
      <c r="LJS108" s="511"/>
      <c r="LJT108" s="511"/>
      <c r="LJU108" s="511"/>
      <c r="LJV108" s="511"/>
      <c r="LJW108" s="511"/>
      <c r="LJX108" s="511"/>
      <c r="LJY108" s="511"/>
      <c r="LJZ108" s="511"/>
      <c r="LKA108" s="511"/>
      <c r="LKB108" s="511"/>
      <c r="LKC108" s="511"/>
      <c r="LKD108" s="511"/>
      <c r="LKE108" s="511"/>
      <c r="LKF108" s="511"/>
      <c r="LKG108" s="511"/>
      <c r="LKH108" s="511"/>
      <c r="LKI108" s="511"/>
      <c r="LKJ108" s="511"/>
      <c r="LKK108" s="511"/>
      <c r="LKL108" s="511"/>
      <c r="LKM108" s="511"/>
      <c r="LKN108" s="511"/>
      <c r="LKO108" s="511"/>
      <c r="LKP108" s="511"/>
      <c r="LKQ108" s="511"/>
      <c r="LKR108" s="511"/>
      <c r="LKS108" s="511"/>
      <c r="LKT108" s="511"/>
      <c r="LKU108" s="511"/>
      <c r="LKV108" s="511"/>
      <c r="LKW108" s="511"/>
      <c r="LKX108" s="511"/>
      <c r="LKY108" s="511"/>
      <c r="LKZ108" s="511"/>
      <c r="LLA108" s="511"/>
      <c r="LLB108" s="511"/>
      <c r="LLC108" s="511"/>
      <c r="LLD108" s="511"/>
      <c r="LLE108" s="511"/>
      <c r="LLF108" s="511"/>
      <c r="LLG108" s="511"/>
      <c r="LLH108" s="511"/>
      <c r="LLI108" s="511"/>
      <c r="LLJ108" s="511"/>
      <c r="LLK108" s="511"/>
      <c r="LLL108" s="511"/>
      <c r="LLM108" s="511"/>
      <c r="LLN108" s="511"/>
      <c r="LLO108" s="511"/>
      <c r="LLP108" s="511"/>
      <c r="LLQ108" s="511"/>
      <c r="LLR108" s="511"/>
      <c r="LLS108" s="511"/>
      <c r="LLT108" s="511"/>
      <c r="LLU108" s="511"/>
      <c r="LLV108" s="511"/>
      <c r="LLW108" s="511"/>
      <c r="LLX108" s="511"/>
      <c r="LLY108" s="511"/>
      <c r="LLZ108" s="511"/>
      <c r="LMA108" s="511"/>
      <c r="LMB108" s="511"/>
      <c r="LMC108" s="511"/>
      <c r="LMD108" s="511"/>
      <c r="LME108" s="511"/>
      <c r="LMF108" s="511"/>
      <c r="LMG108" s="511"/>
      <c r="LMH108" s="511"/>
      <c r="LMI108" s="511"/>
      <c r="LMJ108" s="511"/>
      <c r="LMK108" s="511"/>
      <c r="LML108" s="511"/>
      <c r="LMM108" s="511"/>
      <c r="LMN108" s="511"/>
      <c r="LMO108" s="511"/>
      <c r="LMP108" s="511"/>
      <c r="LMQ108" s="511"/>
      <c r="LMR108" s="511"/>
      <c r="LMS108" s="511"/>
      <c r="LMT108" s="511"/>
      <c r="LMU108" s="511"/>
      <c r="LMV108" s="511"/>
      <c r="LMW108" s="511"/>
      <c r="LMX108" s="511"/>
      <c r="LMY108" s="511"/>
      <c r="LMZ108" s="511"/>
      <c r="LNA108" s="511"/>
      <c r="LNB108" s="511"/>
      <c r="LNC108" s="511"/>
      <c r="LND108" s="511"/>
      <c r="LNE108" s="511"/>
      <c r="LNF108" s="511"/>
      <c r="LNG108" s="511"/>
      <c r="LNH108" s="511"/>
      <c r="LNI108" s="511"/>
      <c r="LNJ108" s="511"/>
      <c r="LNK108" s="511"/>
      <c r="LNL108" s="511"/>
      <c r="LNM108" s="511"/>
      <c r="LNN108" s="511"/>
      <c r="LNO108" s="511"/>
      <c r="LNP108" s="511"/>
      <c r="LNQ108" s="511"/>
      <c r="LNR108" s="511"/>
      <c r="LNS108" s="511"/>
      <c r="LNT108" s="511"/>
      <c r="LNU108" s="511"/>
      <c r="LNV108" s="511"/>
      <c r="LNW108" s="511"/>
      <c r="LNX108" s="511"/>
      <c r="LNY108" s="511"/>
      <c r="LNZ108" s="511"/>
      <c r="LOA108" s="511"/>
      <c r="LOB108" s="511"/>
      <c r="LOC108" s="511"/>
      <c r="LOD108" s="511"/>
      <c r="LOE108" s="511"/>
      <c r="LOF108" s="511"/>
      <c r="LOG108" s="511"/>
      <c r="LOH108" s="511"/>
      <c r="LOI108" s="511"/>
      <c r="LOJ108" s="511"/>
      <c r="LOK108" s="511"/>
      <c r="LOL108" s="511"/>
      <c r="LOM108" s="511"/>
      <c r="LON108" s="511"/>
      <c r="LOO108" s="511"/>
      <c r="LOP108" s="511"/>
      <c r="LOQ108" s="511"/>
      <c r="LOR108" s="511"/>
      <c r="LOS108" s="511"/>
      <c r="LOT108" s="511"/>
      <c r="LOU108" s="511"/>
      <c r="LOV108" s="511"/>
      <c r="LOW108" s="511"/>
      <c r="LOX108" s="511"/>
      <c r="LOY108" s="511"/>
      <c r="LOZ108" s="511"/>
      <c r="LPA108" s="511"/>
      <c r="LPB108" s="511"/>
      <c r="LPC108" s="511"/>
      <c r="LPD108" s="511"/>
      <c r="LPE108" s="511"/>
      <c r="LPF108" s="511"/>
      <c r="LPG108" s="511"/>
      <c r="LPH108" s="511"/>
      <c r="LPI108" s="511"/>
      <c r="LPJ108" s="511"/>
      <c r="LPK108" s="511"/>
      <c r="LPL108" s="511"/>
      <c r="LPM108" s="511"/>
      <c r="LPN108" s="511"/>
      <c r="LPO108" s="511"/>
      <c r="LPP108" s="511"/>
      <c r="LPQ108" s="511"/>
      <c r="LPR108" s="511"/>
      <c r="LPS108" s="511"/>
      <c r="LPT108" s="511"/>
      <c r="LPU108" s="511"/>
      <c r="LPV108" s="511"/>
      <c r="LPW108" s="511"/>
      <c r="LPX108" s="511"/>
      <c r="LPY108" s="511"/>
      <c r="LPZ108" s="511"/>
      <c r="LQA108" s="511"/>
      <c r="LQB108" s="511"/>
      <c r="LQC108" s="511"/>
      <c r="LQD108" s="511"/>
      <c r="LQE108" s="511"/>
      <c r="LQF108" s="511"/>
      <c r="LQG108" s="511"/>
      <c r="LQH108" s="511"/>
      <c r="LQI108" s="511"/>
      <c r="LQJ108" s="511"/>
      <c r="LQK108" s="511"/>
      <c r="LQL108" s="511"/>
      <c r="LQM108" s="511"/>
      <c r="LQN108" s="511"/>
      <c r="LQO108" s="511"/>
      <c r="LQP108" s="511"/>
      <c r="LQQ108" s="511"/>
      <c r="LQR108" s="511"/>
      <c r="LQS108" s="511"/>
      <c r="LQT108" s="511"/>
      <c r="LQU108" s="511"/>
      <c r="LQV108" s="511"/>
      <c r="LQW108" s="511"/>
      <c r="LQX108" s="511"/>
      <c r="LQY108" s="511"/>
      <c r="LQZ108" s="511"/>
      <c r="LRA108" s="511"/>
      <c r="LRB108" s="511"/>
      <c r="LRC108" s="511"/>
      <c r="LRD108" s="511"/>
      <c r="LRE108" s="511"/>
      <c r="LRF108" s="511"/>
      <c r="LRG108" s="511"/>
      <c r="LRH108" s="511"/>
      <c r="LRI108" s="511"/>
      <c r="LRJ108" s="511"/>
      <c r="LRK108" s="511"/>
      <c r="LRL108" s="511"/>
      <c r="LRM108" s="511"/>
      <c r="LRN108" s="511"/>
      <c r="LRO108" s="511"/>
      <c r="LRP108" s="511"/>
      <c r="LRQ108" s="511"/>
      <c r="LRR108" s="511"/>
      <c r="LRS108" s="511"/>
      <c r="LRT108" s="511"/>
      <c r="LRU108" s="511"/>
      <c r="LRV108" s="511"/>
      <c r="LRW108" s="511"/>
      <c r="LRX108" s="511"/>
      <c r="LRY108" s="511"/>
      <c r="LRZ108" s="511"/>
      <c r="LSA108" s="511"/>
      <c r="LSB108" s="511"/>
      <c r="LSC108" s="511"/>
      <c r="LSD108" s="511"/>
      <c r="LSE108" s="511"/>
      <c r="LSF108" s="511"/>
      <c r="LSG108" s="511"/>
      <c r="LSH108" s="511"/>
      <c r="LSI108" s="511"/>
      <c r="LSJ108" s="511"/>
      <c r="LSK108" s="511"/>
      <c r="LSL108" s="511"/>
      <c r="LSM108" s="511"/>
      <c r="LSN108" s="511"/>
      <c r="LSO108" s="511"/>
      <c r="LSP108" s="511"/>
      <c r="LSQ108" s="511"/>
      <c r="LSR108" s="511"/>
      <c r="LSS108" s="511"/>
      <c r="LST108" s="511"/>
      <c r="LSU108" s="511"/>
      <c r="LSV108" s="511"/>
      <c r="LSW108" s="511"/>
      <c r="LSX108" s="511"/>
      <c r="LSY108" s="511"/>
      <c r="LSZ108" s="511"/>
      <c r="LTA108" s="511"/>
      <c r="LTB108" s="511"/>
      <c r="LTC108" s="511"/>
      <c r="LTD108" s="511"/>
      <c r="LTE108" s="511"/>
      <c r="LTF108" s="511"/>
      <c r="LTG108" s="511"/>
      <c r="LTH108" s="511"/>
      <c r="LTI108" s="511"/>
      <c r="LTJ108" s="511"/>
      <c r="LTK108" s="511"/>
      <c r="LTL108" s="511"/>
      <c r="LTM108" s="511"/>
      <c r="LTN108" s="511"/>
      <c r="LTO108" s="511"/>
      <c r="LTP108" s="511"/>
      <c r="LTQ108" s="511"/>
      <c r="LTR108" s="511"/>
      <c r="LTS108" s="511"/>
      <c r="LTT108" s="511"/>
      <c r="LTU108" s="511"/>
      <c r="LTV108" s="511"/>
      <c r="LTW108" s="511"/>
      <c r="LTX108" s="511"/>
      <c r="LTY108" s="511"/>
      <c r="LTZ108" s="511"/>
      <c r="LUA108" s="511"/>
      <c r="LUB108" s="511"/>
      <c r="LUC108" s="511"/>
      <c r="LUD108" s="511"/>
      <c r="LUE108" s="511"/>
      <c r="LUF108" s="511"/>
      <c r="LUG108" s="511"/>
      <c r="LUH108" s="511"/>
      <c r="LUI108" s="511"/>
      <c r="LUJ108" s="511"/>
      <c r="LUK108" s="511"/>
      <c r="LUL108" s="511"/>
      <c r="LUM108" s="511"/>
      <c r="LUN108" s="511"/>
      <c r="LUO108" s="511"/>
      <c r="LUP108" s="511"/>
      <c r="LUQ108" s="511"/>
      <c r="LUR108" s="511"/>
      <c r="LUS108" s="511"/>
      <c r="LUT108" s="511"/>
      <c r="LUU108" s="511"/>
      <c r="LUV108" s="511"/>
      <c r="LUW108" s="511"/>
      <c r="LUX108" s="511"/>
      <c r="LUY108" s="511"/>
      <c r="LUZ108" s="511"/>
      <c r="LVA108" s="511"/>
      <c r="LVB108" s="511"/>
      <c r="LVC108" s="511"/>
      <c r="LVD108" s="511"/>
      <c r="LVE108" s="511"/>
      <c r="LVF108" s="511"/>
      <c r="LVG108" s="511"/>
      <c r="LVH108" s="511"/>
      <c r="LVI108" s="511"/>
      <c r="LVJ108" s="511"/>
      <c r="LVK108" s="511"/>
      <c r="LVL108" s="511"/>
      <c r="LVM108" s="511"/>
      <c r="LVN108" s="511"/>
      <c r="LVO108" s="511"/>
      <c r="LVP108" s="511"/>
      <c r="LVQ108" s="511"/>
      <c r="LVR108" s="511"/>
      <c r="LVS108" s="511"/>
      <c r="LVT108" s="511"/>
      <c r="LVU108" s="511"/>
      <c r="LVV108" s="511"/>
      <c r="LVW108" s="511"/>
      <c r="LVX108" s="511"/>
      <c r="LVY108" s="511"/>
      <c r="LVZ108" s="511"/>
      <c r="LWA108" s="511"/>
      <c r="LWB108" s="511"/>
      <c r="LWC108" s="511"/>
      <c r="LWD108" s="511"/>
      <c r="LWE108" s="511"/>
      <c r="LWF108" s="511"/>
      <c r="LWG108" s="511"/>
      <c r="LWH108" s="511"/>
      <c r="LWI108" s="511"/>
      <c r="LWJ108" s="511"/>
      <c r="LWK108" s="511"/>
      <c r="LWL108" s="511"/>
      <c r="LWM108" s="511"/>
      <c r="LWN108" s="511"/>
      <c r="LWO108" s="511"/>
      <c r="LWP108" s="511"/>
      <c r="LWQ108" s="511"/>
      <c r="LWR108" s="511"/>
      <c r="LWS108" s="511"/>
      <c r="LWT108" s="511"/>
      <c r="LWU108" s="511"/>
      <c r="LWV108" s="511"/>
      <c r="LWW108" s="511"/>
      <c r="LWX108" s="511"/>
      <c r="LWY108" s="511"/>
      <c r="LWZ108" s="511"/>
      <c r="LXA108" s="511"/>
      <c r="LXB108" s="511"/>
      <c r="LXC108" s="511"/>
      <c r="LXD108" s="511"/>
      <c r="LXE108" s="511"/>
      <c r="LXF108" s="511"/>
      <c r="LXG108" s="511"/>
      <c r="LXH108" s="511"/>
      <c r="LXI108" s="511"/>
      <c r="LXJ108" s="511"/>
      <c r="LXK108" s="511"/>
      <c r="LXL108" s="511"/>
      <c r="LXM108" s="511"/>
      <c r="LXN108" s="511"/>
      <c r="LXO108" s="511"/>
      <c r="LXP108" s="511"/>
      <c r="LXQ108" s="511"/>
      <c r="LXR108" s="511"/>
      <c r="LXS108" s="511"/>
      <c r="LXT108" s="511"/>
      <c r="LXU108" s="511"/>
      <c r="LXV108" s="511"/>
      <c r="LXW108" s="511"/>
      <c r="LXX108" s="511"/>
      <c r="LXY108" s="511"/>
      <c r="LXZ108" s="511"/>
      <c r="LYA108" s="511"/>
      <c r="LYB108" s="511"/>
      <c r="LYC108" s="511"/>
      <c r="LYD108" s="511"/>
      <c r="LYE108" s="511"/>
      <c r="LYF108" s="511"/>
      <c r="LYG108" s="511"/>
      <c r="LYH108" s="511"/>
      <c r="LYI108" s="511"/>
      <c r="LYJ108" s="511"/>
      <c r="LYK108" s="511"/>
      <c r="LYL108" s="511"/>
      <c r="LYM108" s="511"/>
      <c r="LYN108" s="511"/>
      <c r="LYO108" s="511"/>
      <c r="LYP108" s="511"/>
      <c r="LYQ108" s="511"/>
      <c r="LYR108" s="511"/>
      <c r="LYS108" s="511"/>
      <c r="LYT108" s="511"/>
      <c r="LYU108" s="511"/>
      <c r="LYV108" s="511"/>
      <c r="LYW108" s="511"/>
      <c r="LYX108" s="511"/>
      <c r="LYY108" s="511"/>
      <c r="LYZ108" s="511"/>
      <c r="LZA108" s="511"/>
      <c r="LZB108" s="511"/>
      <c r="LZC108" s="511"/>
      <c r="LZD108" s="511"/>
      <c r="LZE108" s="511"/>
      <c r="LZF108" s="511"/>
      <c r="LZG108" s="511"/>
      <c r="LZH108" s="511"/>
      <c r="LZI108" s="511"/>
      <c r="LZJ108" s="511"/>
      <c r="LZK108" s="511"/>
      <c r="LZL108" s="511"/>
      <c r="LZM108" s="511"/>
      <c r="LZN108" s="511"/>
      <c r="LZO108" s="511"/>
      <c r="LZP108" s="511"/>
      <c r="LZQ108" s="511"/>
      <c r="LZR108" s="511"/>
      <c r="LZS108" s="511"/>
      <c r="LZT108" s="511"/>
      <c r="LZU108" s="511"/>
      <c r="LZV108" s="511"/>
      <c r="LZW108" s="511"/>
      <c r="LZX108" s="511"/>
      <c r="LZY108" s="511"/>
      <c r="LZZ108" s="511"/>
      <c r="MAA108" s="511"/>
      <c r="MAB108" s="511"/>
      <c r="MAC108" s="511"/>
      <c r="MAD108" s="511"/>
      <c r="MAE108" s="511"/>
      <c r="MAF108" s="511"/>
      <c r="MAG108" s="511"/>
      <c r="MAH108" s="511"/>
      <c r="MAI108" s="511"/>
      <c r="MAJ108" s="511"/>
      <c r="MAK108" s="511"/>
      <c r="MAL108" s="511"/>
      <c r="MAM108" s="511"/>
      <c r="MAN108" s="511"/>
      <c r="MAO108" s="511"/>
      <c r="MAP108" s="511"/>
      <c r="MAQ108" s="511"/>
      <c r="MAR108" s="511"/>
      <c r="MAS108" s="511"/>
      <c r="MAT108" s="511"/>
      <c r="MAU108" s="511"/>
      <c r="MAV108" s="511"/>
      <c r="MAW108" s="511"/>
      <c r="MAX108" s="511"/>
      <c r="MAY108" s="511"/>
      <c r="MAZ108" s="511"/>
      <c r="MBA108" s="511"/>
      <c r="MBB108" s="511"/>
      <c r="MBC108" s="511"/>
      <c r="MBD108" s="511"/>
      <c r="MBE108" s="511"/>
      <c r="MBF108" s="511"/>
      <c r="MBG108" s="511"/>
      <c r="MBH108" s="511"/>
      <c r="MBI108" s="511"/>
      <c r="MBJ108" s="511"/>
      <c r="MBK108" s="511"/>
      <c r="MBL108" s="511"/>
      <c r="MBM108" s="511"/>
      <c r="MBN108" s="511"/>
      <c r="MBO108" s="511"/>
      <c r="MBP108" s="511"/>
      <c r="MBQ108" s="511"/>
      <c r="MBR108" s="511"/>
      <c r="MBS108" s="511"/>
      <c r="MBT108" s="511"/>
      <c r="MBU108" s="511"/>
      <c r="MBV108" s="511"/>
      <c r="MBW108" s="511"/>
      <c r="MBX108" s="511"/>
      <c r="MBY108" s="511"/>
      <c r="MBZ108" s="511"/>
      <c r="MCA108" s="511"/>
      <c r="MCB108" s="511"/>
      <c r="MCC108" s="511"/>
      <c r="MCD108" s="511"/>
      <c r="MCE108" s="511"/>
      <c r="MCF108" s="511"/>
      <c r="MCG108" s="511"/>
      <c r="MCH108" s="511"/>
      <c r="MCI108" s="511"/>
      <c r="MCJ108" s="511"/>
      <c r="MCK108" s="511"/>
      <c r="MCL108" s="511"/>
      <c r="MCM108" s="511"/>
      <c r="MCN108" s="511"/>
      <c r="MCO108" s="511"/>
      <c r="MCP108" s="511"/>
      <c r="MCQ108" s="511"/>
      <c r="MCR108" s="511"/>
      <c r="MCS108" s="511"/>
      <c r="MCT108" s="511"/>
      <c r="MCU108" s="511"/>
      <c r="MCV108" s="511"/>
      <c r="MCW108" s="511"/>
      <c r="MCX108" s="511"/>
      <c r="MCY108" s="511"/>
      <c r="MCZ108" s="511"/>
      <c r="MDA108" s="511"/>
      <c r="MDB108" s="511"/>
      <c r="MDC108" s="511"/>
      <c r="MDD108" s="511"/>
      <c r="MDE108" s="511"/>
      <c r="MDF108" s="511"/>
      <c r="MDG108" s="511"/>
      <c r="MDH108" s="511"/>
      <c r="MDI108" s="511"/>
      <c r="MDJ108" s="511"/>
      <c r="MDK108" s="511"/>
      <c r="MDL108" s="511"/>
      <c r="MDM108" s="511"/>
      <c r="MDN108" s="511"/>
      <c r="MDO108" s="511"/>
      <c r="MDP108" s="511"/>
      <c r="MDQ108" s="511"/>
      <c r="MDR108" s="511"/>
      <c r="MDS108" s="511"/>
      <c r="MDT108" s="511"/>
      <c r="MDU108" s="511"/>
      <c r="MDV108" s="511"/>
      <c r="MDW108" s="511"/>
      <c r="MDX108" s="511"/>
      <c r="MDY108" s="511"/>
      <c r="MDZ108" s="511"/>
      <c r="MEA108" s="511"/>
      <c r="MEB108" s="511"/>
      <c r="MEC108" s="511"/>
      <c r="MED108" s="511"/>
      <c r="MEE108" s="511"/>
      <c r="MEF108" s="511"/>
      <c r="MEG108" s="511"/>
      <c r="MEH108" s="511"/>
      <c r="MEI108" s="511"/>
      <c r="MEJ108" s="511"/>
      <c r="MEK108" s="511"/>
      <c r="MEL108" s="511"/>
      <c r="MEM108" s="511"/>
      <c r="MEN108" s="511"/>
      <c r="MEO108" s="511"/>
      <c r="MEP108" s="511"/>
      <c r="MEQ108" s="511"/>
      <c r="MER108" s="511"/>
      <c r="MES108" s="511"/>
      <c r="MET108" s="511"/>
      <c r="MEU108" s="511"/>
      <c r="MEV108" s="511"/>
      <c r="MEW108" s="511"/>
      <c r="MEX108" s="511"/>
      <c r="MEY108" s="511"/>
      <c r="MEZ108" s="511"/>
      <c r="MFA108" s="511"/>
      <c r="MFB108" s="511"/>
      <c r="MFC108" s="511"/>
      <c r="MFD108" s="511"/>
      <c r="MFE108" s="511"/>
      <c r="MFF108" s="511"/>
      <c r="MFG108" s="511"/>
      <c r="MFH108" s="511"/>
      <c r="MFI108" s="511"/>
      <c r="MFJ108" s="511"/>
      <c r="MFK108" s="511"/>
      <c r="MFL108" s="511"/>
      <c r="MFM108" s="511"/>
      <c r="MFN108" s="511"/>
      <c r="MFO108" s="511"/>
      <c r="MFP108" s="511"/>
      <c r="MFQ108" s="511"/>
      <c r="MFR108" s="511"/>
      <c r="MFS108" s="511"/>
      <c r="MFT108" s="511"/>
      <c r="MFU108" s="511"/>
      <c r="MFV108" s="511"/>
      <c r="MFW108" s="511"/>
      <c r="MFX108" s="511"/>
      <c r="MFY108" s="511"/>
      <c r="MFZ108" s="511"/>
      <c r="MGA108" s="511"/>
      <c r="MGB108" s="511"/>
      <c r="MGC108" s="511"/>
      <c r="MGD108" s="511"/>
      <c r="MGE108" s="511"/>
      <c r="MGF108" s="511"/>
      <c r="MGG108" s="511"/>
      <c r="MGH108" s="511"/>
      <c r="MGI108" s="511"/>
      <c r="MGJ108" s="511"/>
      <c r="MGK108" s="511"/>
      <c r="MGL108" s="511"/>
      <c r="MGM108" s="511"/>
      <c r="MGN108" s="511"/>
      <c r="MGO108" s="511"/>
      <c r="MGP108" s="511"/>
      <c r="MGQ108" s="511"/>
      <c r="MGR108" s="511"/>
      <c r="MGS108" s="511"/>
      <c r="MGT108" s="511"/>
      <c r="MGU108" s="511"/>
      <c r="MGV108" s="511"/>
      <c r="MGW108" s="511"/>
      <c r="MGX108" s="511"/>
      <c r="MGY108" s="511"/>
      <c r="MGZ108" s="511"/>
      <c r="MHA108" s="511"/>
      <c r="MHB108" s="511"/>
      <c r="MHC108" s="511"/>
      <c r="MHD108" s="511"/>
      <c r="MHE108" s="511"/>
      <c r="MHF108" s="511"/>
      <c r="MHG108" s="511"/>
      <c r="MHH108" s="511"/>
      <c r="MHI108" s="511"/>
      <c r="MHJ108" s="511"/>
      <c r="MHK108" s="511"/>
      <c r="MHL108" s="511"/>
      <c r="MHM108" s="511"/>
      <c r="MHN108" s="511"/>
      <c r="MHO108" s="511"/>
      <c r="MHP108" s="511"/>
      <c r="MHQ108" s="511"/>
      <c r="MHR108" s="511"/>
      <c r="MHS108" s="511"/>
      <c r="MHT108" s="511"/>
      <c r="MHU108" s="511"/>
      <c r="MHV108" s="511"/>
      <c r="MHW108" s="511"/>
      <c r="MHX108" s="511"/>
      <c r="MHY108" s="511"/>
      <c r="MHZ108" s="511"/>
      <c r="MIA108" s="511"/>
      <c r="MIB108" s="511"/>
      <c r="MIC108" s="511"/>
      <c r="MID108" s="511"/>
      <c r="MIE108" s="511"/>
      <c r="MIF108" s="511"/>
      <c r="MIG108" s="511"/>
      <c r="MIH108" s="511"/>
      <c r="MII108" s="511"/>
      <c r="MIJ108" s="511"/>
      <c r="MIK108" s="511"/>
      <c r="MIL108" s="511"/>
      <c r="MIM108" s="511"/>
      <c r="MIN108" s="511"/>
      <c r="MIO108" s="511"/>
      <c r="MIP108" s="511"/>
      <c r="MIQ108" s="511"/>
      <c r="MIR108" s="511"/>
      <c r="MIS108" s="511"/>
      <c r="MIT108" s="511"/>
      <c r="MIU108" s="511"/>
      <c r="MIV108" s="511"/>
      <c r="MIW108" s="511"/>
      <c r="MIX108" s="511"/>
      <c r="MIY108" s="511"/>
      <c r="MIZ108" s="511"/>
      <c r="MJA108" s="511"/>
      <c r="MJB108" s="511"/>
      <c r="MJC108" s="511"/>
      <c r="MJD108" s="511"/>
      <c r="MJE108" s="511"/>
      <c r="MJF108" s="511"/>
      <c r="MJG108" s="511"/>
      <c r="MJH108" s="511"/>
      <c r="MJI108" s="511"/>
      <c r="MJJ108" s="511"/>
      <c r="MJK108" s="511"/>
      <c r="MJL108" s="511"/>
      <c r="MJM108" s="511"/>
      <c r="MJN108" s="511"/>
      <c r="MJO108" s="511"/>
      <c r="MJP108" s="511"/>
      <c r="MJQ108" s="511"/>
      <c r="MJR108" s="511"/>
      <c r="MJS108" s="511"/>
      <c r="MJT108" s="511"/>
      <c r="MJU108" s="511"/>
      <c r="MJV108" s="511"/>
      <c r="MJW108" s="511"/>
      <c r="MJX108" s="511"/>
      <c r="MJY108" s="511"/>
      <c r="MJZ108" s="511"/>
      <c r="MKA108" s="511"/>
      <c r="MKB108" s="511"/>
      <c r="MKC108" s="511"/>
      <c r="MKD108" s="511"/>
      <c r="MKE108" s="511"/>
      <c r="MKF108" s="511"/>
      <c r="MKG108" s="511"/>
      <c r="MKH108" s="511"/>
      <c r="MKI108" s="511"/>
      <c r="MKJ108" s="511"/>
      <c r="MKK108" s="511"/>
      <c r="MKL108" s="511"/>
      <c r="MKM108" s="511"/>
      <c r="MKN108" s="511"/>
      <c r="MKO108" s="511"/>
      <c r="MKP108" s="511"/>
      <c r="MKQ108" s="511"/>
      <c r="MKR108" s="511"/>
      <c r="MKS108" s="511"/>
      <c r="MKT108" s="511"/>
      <c r="MKU108" s="511"/>
      <c r="MKV108" s="511"/>
      <c r="MKW108" s="511"/>
      <c r="MKX108" s="511"/>
      <c r="MKY108" s="511"/>
      <c r="MKZ108" s="511"/>
      <c r="MLA108" s="511"/>
      <c r="MLB108" s="511"/>
      <c r="MLC108" s="511"/>
      <c r="MLD108" s="511"/>
      <c r="MLE108" s="511"/>
      <c r="MLF108" s="511"/>
      <c r="MLG108" s="511"/>
      <c r="MLH108" s="511"/>
      <c r="MLI108" s="511"/>
      <c r="MLJ108" s="511"/>
      <c r="MLK108" s="511"/>
      <c r="MLL108" s="511"/>
      <c r="MLM108" s="511"/>
      <c r="MLN108" s="511"/>
      <c r="MLO108" s="511"/>
      <c r="MLP108" s="511"/>
      <c r="MLQ108" s="511"/>
      <c r="MLR108" s="511"/>
      <c r="MLS108" s="511"/>
      <c r="MLT108" s="511"/>
      <c r="MLU108" s="511"/>
      <c r="MLV108" s="511"/>
      <c r="MLW108" s="511"/>
      <c r="MLX108" s="511"/>
      <c r="MLY108" s="511"/>
      <c r="MLZ108" s="511"/>
      <c r="MMA108" s="511"/>
      <c r="MMB108" s="511"/>
      <c r="MMC108" s="511"/>
      <c r="MMD108" s="511"/>
      <c r="MME108" s="511"/>
      <c r="MMF108" s="511"/>
      <c r="MMG108" s="511"/>
      <c r="MMH108" s="511"/>
      <c r="MMI108" s="511"/>
      <c r="MMJ108" s="511"/>
      <c r="MMK108" s="511"/>
      <c r="MML108" s="511"/>
      <c r="MMM108" s="511"/>
      <c r="MMN108" s="511"/>
      <c r="MMO108" s="511"/>
      <c r="MMP108" s="511"/>
      <c r="MMQ108" s="511"/>
      <c r="MMR108" s="511"/>
      <c r="MMS108" s="511"/>
      <c r="MMT108" s="511"/>
      <c r="MMU108" s="511"/>
      <c r="MMV108" s="511"/>
      <c r="MMW108" s="511"/>
      <c r="MMX108" s="511"/>
      <c r="MMY108" s="511"/>
      <c r="MMZ108" s="511"/>
      <c r="MNA108" s="511"/>
      <c r="MNB108" s="511"/>
      <c r="MNC108" s="511"/>
      <c r="MND108" s="511"/>
      <c r="MNE108" s="511"/>
      <c r="MNF108" s="511"/>
      <c r="MNG108" s="511"/>
      <c r="MNH108" s="511"/>
      <c r="MNI108" s="511"/>
      <c r="MNJ108" s="511"/>
      <c r="MNK108" s="511"/>
      <c r="MNL108" s="511"/>
      <c r="MNM108" s="511"/>
      <c r="MNN108" s="511"/>
      <c r="MNO108" s="511"/>
      <c r="MNP108" s="511"/>
      <c r="MNQ108" s="511"/>
      <c r="MNR108" s="511"/>
      <c r="MNS108" s="511"/>
      <c r="MNT108" s="511"/>
      <c r="MNU108" s="511"/>
      <c r="MNV108" s="511"/>
      <c r="MNW108" s="511"/>
      <c r="MNX108" s="511"/>
      <c r="MNY108" s="511"/>
      <c r="MNZ108" s="511"/>
      <c r="MOA108" s="511"/>
      <c r="MOB108" s="511"/>
      <c r="MOC108" s="511"/>
      <c r="MOD108" s="511"/>
      <c r="MOE108" s="511"/>
      <c r="MOF108" s="511"/>
      <c r="MOG108" s="511"/>
      <c r="MOH108" s="511"/>
      <c r="MOI108" s="511"/>
      <c r="MOJ108" s="511"/>
      <c r="MOK108" s="511"/>
      <c r="MOL108" s="511"/>
      <c r="MOM108" s="511"/>
      <c r="MON108" s="511"/>
      <c r="MOO108" s="511"/>
      <c r="MOP108" s="511"/>
      <c r="MOQ108" s="511"/>
      <c r="MOR108" s="511"/>
      <c r="MOS108" s="511"/>
      <c r="MOT108" s="511"/>
      <c r="MOU108" s="511"/>
      <c r="MOV108" s="511"/>
      <c r="MOW108" s="511"/>
      <c r="MOX108" s="511"/>
      <c r="MOY108" s="511"/>
      <c r="MOZ108" s="511"/>
      <c r="MPA108" s="511"/>
      <c r="MPB108" s="511"/>
      <c r="MPC108" s="511"/>
      <c r="MPD108" s="511"/>
      <c r="MPE108" s="511"/>
      <c r="MPF108" s="511"/>
      <c r="MPG108" s="511"/>
      <c r="MPH108" s="511"/>
      <c r="MPI108" s="511"/>
      <c r="MPJ108" s="511"/>
      <c r="MPK108" s="511"/>
      <c r="MPL108" s="511"/>
      <c r="MPM108" s="511"/>
      <c r="MPN108" s="511"/>
      <c r="MPO108" s="511"/>
      <c r="MPP108" s="511"/>
      <c r="MPQ108" s="511"/>
      <c r="MPR108" s="511"/>
      <c r="MPS108" s="511"/>
      <c r="MPT108" s="511"/>
      <c r="MPU108" s="511"/>
      <c r="MPV108" s="511"/>
      <c r="MPW108" s="511"/>
      <c r="MPX108" s="511"/>
      <c r="MPY108" s="511"/>
      <c r="MPZ108" s="511"/>
      <c r="MQA108" s="511"/>
      <c r="MQB108" s="511"/>
      <c r="MQC108" s="511"/>
      <c r="MQD108" s="511"/>
      <c r="MQE108" s="511"/>
      <c r="MQF108" s="511"/>
      <c r="MQG108" s="511"/>
      <c r="MQH108" s="511"/>
      <c r="MQI108" s="511"/>
      <c r="MQJ108" s="511"/>
      <c r="MQK108" s="511"/>
      <c r="MQL108" s="511"/>
      <c r="MQM108" s="511"/>
      <c r="MQN108" s="511"/>
      <c r="MQO108" s="511"/>
      <c r="MQP108" s="511"/>
      <c r="MQQ108" s="511"/>
      <c r="MQR108" s="511"/>
      <c r="MQS108" s="511"/>
      <c r="MQT108" s="511"/>
      <c r="MQU108" s="511"/>
      <c r="MQV108" s="511"/>
      <c r="MQW108" s="511"/>
      <c r="MQX108" s="511"/>
      <c r="MQY108" s="511"/>
      <c r="MQZ108" s="511"/>
      <c r="MRA108" s="511"/>
      <c r="MRB108" s="511"/>
      <c r="MRC108" s="511"/>
      <c r="MRD108" s="511"/>
      <c r="MRE108" s="511"/>
      <c r="MRF108" s="511"/>
      <c r="MRG108" s="511"/>
      <c r="MRH108" s="511"/>
      <c r="MRI108" s="511"/>
      <c r="MRJ108" s="511"/>
      <c r="MRK108" s="511"/>
      <c r="MRL108" s="511"/>
      <c r="MRM108" s="511"/>
      <c r="MRN108" s="511"/>
      <c r="MRO108" s="511"/>
      <c r="MRP108" s="511"/>
      <c r="MRQ108" s="511"/>
      <c r="MRR108" s="511"/>
      <c r="MRS108" s="511"/>
      <c r="MRT108" s="511"/>
      <c r="MRU108" s="511"/>
      <c r="MRV108" s="511"/>
      <c r="MRW108" s="511"/>
      <c r="MRX108" s="511"/>
      <c r="MRY108" s="511"/>
      <c r="MRZ108" s="511"/>
      <c r="MSA108" s="511"/>
      <c r="MSB108" s="511"/>
      <c r="MSC108" s="511"/>
      <c r="MSD108" s="511"/>
      <c r="MSE108" s="511"/>
      <c r="MSF108" s="511"/>
      <c r="MSG108" s="511"/>
      <c r="MSH108" s="511"/>
      <c r="MSI108" s="511"/>
      <c r="MSJ108" s="511"/>
      <c r="MSK108" s="511"/>
      <c r="MSL108" s="511"/>
      <c r="MSM108" s="511"/>
      <c r="MSN108" s="511"/>
      <c r="MSO108" s="511"/>
      <c r="MSP108" s="511"/>
      <c r="MSQ108" s="511"/>
      <c r="MSR108" s="511"/>
      <c r="MSS108" s="511"/>
      <c r="MST108" s="511"/>
      <c r="MSU108" s="511"/>
      <c r="MSV108" s="511"/>
      <c r="MSW108" s="511"/>
      <c r="MSX108" s="511"/>
      <c r="MSY108" s="511"/>
      <c r="MSZ108" s="511"/>
      <c r="MTA108" s="511"/>
      <c r="MTB108" s="511"/>
      <c r="MTC108" s="511"/>
      <c r="MTD108" s="511"/>
      <c r="MTE108" s="511"/>
      <c r="MTF108" s="511"/>
      <c r="MTG108" s="511"/>
      <c r="MTH108" s="511"/>
      <c r="MTI108" s="511"/>
      <c r="MTJ108" s="511"/>
      <c r="MTK108" s="511"/>
      <c r="MTL108" s="511"/>
      <c r="MTM108" s="511"/>
      <c r="MTN108" s="511"/>
      <c r="MTO108" s="511"/>
      <c r="MTP108" s="511"/>
      <c r="MTQ108" s="511"/>
      <c r="MTR108" s="511"/>
      <c r="MTS108" s="511"/>
      <c r="MTT108" s="511"/>
      <c r="MTU108" s="511"/>
      <c r="MTV108" s="511"/>
      <c r="MTW108" s="511"/>
      <c r="MTX108" s="511"/>
      <c r="MTY108" s="511"/>
      <c r="MTZ108" s="511"/>
      <c r="MUA108" s="511"/>
      <c r="MUB108" s="511"/>
      <c r="MUC108" s="511"/>
      <c r="MUD108" s="511"/>
      <c r="MUE108" s="511"/>
      <c r="MUF108" s="511"/>
      <c r="MUG108" s="511"/>
      <c r="MUH108" s="511"/>
      <c r="MUI108" s="511"/>
      <c r="MUJ108" s="511"/>
      <c r="MUK108" s="511"/>
      <c r="MUL108" s="511"/>
      <c r="MUM108" s="511"/>
      <c r="MUN108" s="511"/>
      <c r="MUO108" s="511"/>
      <c r="MUP108" s="511"/>
      <c r="MUQ108" s="511"/>
      <c r="MUR108" s="511"/>
      <c r="MUS108" s="511"/>
      <c r="MUT108" s="511"/>
      <c r="MUU108" s="511"/>
      <c r="MUV108" s="511"/>
      <c r="MUW108" s="511"/>
      <c r="MUX108" s="511"/>
      <c r="MUY108" s="511"/>
      <c r="MUZ108" s="511"/>
      <c r="MVA108" s="511"/>
      <c r="MVB108" s="511"/>
      <c r="MVC108" s="511"/>
      <c r="MVD108" s="511"/>
      <c r="MVE108" s="511"/>
      <c r="MVF108" s="511"/>
      <c r="MVG108" s="511"/>
      <c r="MVH108" s="511"/>
      <c r="MVI108" s="511"/>
      <c r="MVJ108" s="511"/>
      <c r="MVK108" s="511"/>
      <c r="MVL108" s="511"/>
      <c r="MVM108" s="511"/>
      <c r="MVN108" s="511"/>
      <c r="MVO108" s="511"/>
      <c r="MVP108" s="511"/>
      <c r="MVQ108" s="511"/>
      <c r="MVR108" s="511"/>
      <c r="MVS108" s="511"/>
      <c r="MVT108" s="511"/>
      <c r="MVU108" s="511"/>
      <c r="MVV108" s="511"/>
      <c r="MVW108" s="511"/>
      <c r="MVX108" s="511"/>
      <c r="MVY108" s="511"/>
      <c r="MVZ108" s="511"/>
      <c r="MWA108" s="511"/>
      <c r="MWB108" s="511"/>
      <c r="MWC108" s="511"/>
      <c r="MWD108" s="511"/>
      <c r="MWE108" s="511"/>
      <c r="MWF108" s="511"/>
      <c r="MWG108" s="511"/>
      <c r="MWH108" s="511"/>
      <c r="MWI108" s="511"/>
      <c r="MWJ108" s="511"/>
      <c r="MWK108" s="511"/>
      <c r="MWL108" s="511"/>
      <c r="MWM108" s="511"/>
      <c r="MWN108" s="511"/>
      <c r="MWO108" s="511"/>
      <c r="MWP108" s="511"/>
      <c r="MWQ108" s="511"/>
      <c r="MWR108" s="511"/>
      <c r="MWS108" s="511"/>
      <c r="MWT108" s="511"/>
      <c r="MWU108" s="511"/>
      <c r="MWV108" s="511"/>
      <c r="MWW108" s="511"/>
      <c r="MWX108" s="511"/>
      <c r="MWY108" s="511"/>
      <c r="MWZ108" s="511"/>
      <c r="MXA108" s="511"/>
      <c r="MXB108" s="511"/>
      <c r="MXC108" s="511"/>
      <c r="MXD108" s="511"/>
      <c r="MXE108" s="511"/>
      <c r="MXF108" s="511"/>
      <c r="MXG108" s="511"/>
      <c r="MXH108" s="511"/>
      <c r="MXI108" s="511"/>
      <c r="MXJ108" s="511"/>
      <c r="MXK108" s="511"/>
      <c r="MXL108" s="511"/>
      <c r="MXM108" s="511"/>
      <c r="MXN108" s="511"/>
      <c r="MXO108" s="511"/>
      <c r="MXP108" s="511"/>
      <c r="MXQ108" s="511"/>
      <c r="MXR108" s="511"/>
      <c r="MXS108" s="511"/>
      <c r="MXT108" s="511"/>
      <c r="MXU108" s="511"/>
      <c r="MXV108" s="511"/>
      <c r="MXW108" s="511"/>
      <c r="MXX108" s="511"/>
      <c r="MXY108" s="511"/>
      <c r="MXZ108" s="511"/>
      <c r="MYA108" s="511"/>
      <c r="MYB108" s="511"/>
      <c r="MYC108" s="511"/>
      <c r="MYD108" s="511"/>
      <c r="MYE108" s="511"/>
      <c r="MYF108" s="511"/>
      <c r="MYG108" s="511"/>
      <c r="MYH108" s="511"/>
      <c r="MYI108" s="511"/>
      <c r="MYJ108" s="511"/>
      <c r="MYK108" s="511"/>
      <c r="MYL108" s="511"/>
      <c r="MYM108" s="511"/>
      <c r="MYN108" s="511"/>
      <c r="MYO108" s="511"/>
      <c r="MYP108" s="511"/>
      <c r="MYQ108" s="511"/>
      <c r="MYR108" s="511"/>
      <c r="MYS108" s="511"/>
      <c r="MYT108" s="511"/>
      <c r="MYU108" s="511"/>
      <c r="MYV108" s="511"/>
      <c r="MYW108" s="511"/>
      <c r="MYX108" s="511"/>
      <c r="MYY108" s="511"/>
      <c r="MYZ108" s="511"/>
      <c r="MZA108" s="511"/>
      <c r="MZB108" s="511"/>
      <c r="MZC108" s="511"/>
      <c r="MZD108" s="511"/>
      <c r="MZE108" s="511"/>
      <c r="MZF108" s="511"/>
      <c r="MZG108" s="511"/>
      <c r="MZH108" s="511"/>
      <c r="MZI108" s="511"/>
      <c r="MZJ108" s="511"/>
      <c r="MZK108" s="511"/>
      <c r="MZL108" s="511"/>
      <c r="MZM108" s="511"/>
      <c r="MZN108" s="511"/>
      <c r="MZO108" s="511"/>
      <c r="MZP108" s="511"/>
      <c r="MZQ108" s="511"/>
      <c r="MZR108" s="511"/>
      <c r="MZS108" s="511"/>
      <c r="MZT108" s="511"/>
      <c r="MZU108" s="511"/>
      <c r="MZV108" s="511"/>
      <c r="MZW108" s="511"/>
      <c r="MZX108" s="511"/>
      <c r="MZY108" s="511"/>
      <c r="MZZ108" s="511"/>
      <c r="NAA108" s="511"/>
      <c r="NAB108" s="511"/>
      <c r="NAC108" s="511"/>
      <c r="NAD108" s="511"/>
      <c r="NAE108" s="511"/>
      <c r="NAF108" s="511"/>
      <c r="NAG108" s="511"/>
      <c r="NAH108" s="511"/>
      <c r="NAI108" s="511"/>
      <c r="NAJ108" s="511"/>
      <c r="NAK108" s="511"/>
      <c r="NAL108" s="511"/>
      <c r="NAM108" s="511"/>
      <c r="NAN108" s="511"/>
      <c r="NAO108" s="511"/>
      <c r="NAP108" s="511"/>
      <c r="NAQ108" s="511"/>
      <c r="NAR108" s="511"/>
      <c r="NAS108" s="511"/>
      <c r="NAT108" s="511"/>
      <c r="NAU108" s="511"/>
      <c r="NAV108" s="511"/>
      <c r="NAW108" s="511"/>
      <c r="NAX108" s="511"/>
      <c r="NAY108" s="511"/>
      <c r="NAZ108" s="511"/>
      <c r="NBA108" s="511"/>
      <c r="NBB108" s="511"/>
      <c r="NBC108" s="511"/>
      <c r="NBD108" s="511"/>
      <c r="NBE108" s="511"/>
      <c r="NBF108" s="511"/>
      <c r="NBG108" s="511"/>
      <c r="NBH108" s="511"/>
      <c r="NBI108" s="511"/>
      <c r="NBJ108" s="511"/>
      <c r="NBK108" s="511"/>
      <c r="NBL108" s="511"/>
      <c r="NBM108" s="511"/>
      <c r="NBN108" s="511"/>
      <c r="NBO108" s="511"/>
      <c r="NBP108" s="511"/>
      <c r="NBQ108" s="511"/>
      <c r="NBR108" s="511"/>
      <c r="NBS108" s="511"/>
      <c r="NBT108" s="511"/>
      <c r="NBU108" s="511"/>
      <c r="NBV108" s="511"/>
      <c r="NBW108" s="511"/>
      <c r="NBX108" s="511"/>
      <c r="NBY108" s="511"/>
      <c r="NBZ108" s="511"/>
      <c r="NCA108" s="511"/>
      <c r="NCB108" s="511"/>
      <c r="NCC108" s="511"/>
      <c r="NCD108" s="511"/>
      <c r="NCE108" s="511"/>
      <c r="NCF108" s="511"/>
      <c r="NCG108" s="511"/>
      <c r="NCH108" s="511"/>
      <c r="NCI108" s="511"/>
      <c r="NCJ108" s="511"/>
      <c r="NCK108" s="511"/>
      <c r="NCL108" s="511"/>
      <c r="NCM108" s="511"/>
      <c r="NCN108" s="511"/>
      <c r="NCO108" s="511"/>
      <c r="NCP108" s="511"/>
      <c r="NCQ108" s="511"/>
      <c r="NCR108" s="511"/>
      <c r="NCS108" s="511"/>
      <c r="NCT108" s="511"/>
      <c r="NCU108" s="511"/>
      <c r="NCV108" s="511"/>
      <c r="NCW108" s="511"/>
      <c r="NCX108" s="511"/>
      <c r="NCY108" s="511"/>
      <c r="NCZ108" s="511"/>
      <c r="NDA108" s="511"/>
      <c r="NDB108" s="511"/>
      <c r="NDC108" s="511"/>
      <c r="NDD108" s="511"/>
      <c r="NDE108" s="511"/>
      <c r="NDF108" s="511"/>
      <c r="NDG108" s="511"/>
      <c r="NDH108" s="511"/>
      <c r="NDI108" s="511"/>
      <c r="NDJ108" s="511"/>
      <c r="NDK108" s="511"/>
      <c r="NDL108" s="511"/>
      <c r="NDM108" s="511"/>
      <c r="NDN108" s="511"/>
      <c r="NDO108" s="511"/>
      <c r="NDP108" s="511"/>
      <c r="NDQ108" s="511"/>
      <c r="NDR108" s="511"/>
      <c r="NDS108" s="511"/>
      <c r="NDT108" s="511"/>
      <c r="NDU108" s="511"/>
      <c r="NDV108" s="511"/>
      <c r="NDW108" s="511"/>
      <c r="NDX108" s="511"/>
      <c r="NDY108" s="511"/>
      <c r="NDZ108" s="511"/>
      <c r="NEA108" s="511"/>
      <c r="NEB108" s="511"/>
      <c r="NEC108" s="511"/>
      <c r="NED108" s="511"/>
      <c r="NEE108" s="511"/>
      <c r="NEF108" s="511"/>
      <c r="NEG108" s="511"/>
      <c r="NEH108" s="511"/>
      <c r="NEI108" s="511"/>
      <c r="NEJ108" s="511"/>
      <c r="NEK108" s="511"/>
      <c r="NEL108" s="511"/>
      <c r="NEM108" s="511"/>
      <c r="NEN108" s="511"/>
      <c r="NEO108" s="511"/>
      <c r="NEP108" s="511"/>
      <c r="NEQ108" s="511"/>
      <c r="NER108" s="511"/>
      <c r="NES108" s="511"/>
      <c r="NET108" s="511"/>
      <c r="NEU108" s="511"/>
      <c r="NEV108" s="511"/>
      <c r="NEW108" s="511"/>
      <c r="NEX108" s="511"/>
      <c r="NEY108" s="511"/>
      <c r="NEZ108" s="511"/>
      <c r="NFA108" s="511"/>
      <c r="NFB108" s="511"/>
      <c r="NFC108" s="511"/>
      <c r="NFD108" s="511"/>
      <c r="NFE108" s="511"/>
      <c r="NFF108" s="511"/>
      <c r="NFG108" s="511"/>
      <c r="NFH108" s="511"/>
      <c r="NFI108" s="511"/>
      <c r="NFJ108" s="511"/>
      <c r="NFK108" s="511"/>
      <c r="NFL108" s="511"/>
      <c r="NFM108" s="511"/>
      <c r="NFN108" s="511"/>
      <c r="NFO108" s="511"/>
      <c r="NFP108" s="511"/>
      <c r="NFQ108" s="511"/>
      <c r="NFR108" s="511"/>
      <c r="NFS108" s="511"/>
      <c r="NFT108" s="511"/>
      <c r="NFU108" s="511"/>
      <c r="NFV108" s="511"/>
      <c r="NFW108" s="511"/>
      <c r="NFX108" s="511"/>
      <c r="NFY108" s="511"/>
      <c r="NFZ108" s="511"/>
      <c r="NGA108" s="511"/>
      <c r="NGB108" s="511"/>
      <c r="NGC108" s="511"/>
      <c r="NGD108" s="511"/>
      <c r="NGE108" s="511"/>
      <c r="NGF108" s="511"/>
      <c r="NGG108" s="511"/>
      <c r="NGH108" s="511"/>
      <c r="NGI108" s="511"/>
      <c r="NGJ108" s="511"/>
      <c r="NGK108" s="511"/>
      <c r="NGL108" s="511"/>
      <c r="NGM108" s="511"/>
      <c r="NGN108" s="511"/>
      <c r="NGO108" s="511"/>
      <c r="NGP108" s="511"/>
      <c r="NGQ108" s="511"/>
      <c r="NGR108" s="511"/>
      <c r="NGS108" s="511"/>
      <c r="NGT108" s="511"/>
      <c r="NGU108" s="511"/>
      <c r="NGV108" s="511"/>
      <c r="NGW108" s="511"/>
      <c r="NGX108" s="511"/>
      <c r="NGY108" s="511"/>
      <c r="NGZ108" s="511"/>
      <c r="NHA108" s="511"/>
      <c r="NHB108" s="511"/>
      <c r="NHC108" s="511"/>
      <c r="NHD108" s="511"/>
      <c r="NHE108" s="511"/>
      <c r="NHF108" s="511"/>
      <c r="NHG108" s="511"/>
      <c r="NHH108" s="511"/>
      <c r="NHI108" s="511"/>
      <c r="NHJ108" s="511"/>
      <c r="NHK108" s="511"/>
      <c r="NHL108" s="511"/>
      <c r="NHM108" s="511"/>
      <c r="NHN108" s="511"/>
      <c r="NHO108" s="511"/>
      <c r="NHP108" s="511"/>
      <c r="NHQ108" s="511"/>
      <c r="NHR108" s="511"/>
      <c r="NHS108" s="511"/>
      <c r="NHT108" s="511"/>
      <c r="NHU108" s="511"/>
      <c r="NHV108" s="511"/>
      <c r="NHW108" s="511"/>
      <c r="NHX108" s="511"/>
      <c r="NHY108" s="511"/>
      <c r="NHZ108" s="511"/>
      <c r="NIA108" s="511"/>
      <c r="NIB108" s="511"/>
      <c r="NIC108" s="511"/>
      <c r="NID108" s="511"/>
      <c r="NIE108" s="511"/>
      <c r="NIF108" s="511"/>
      <c r="NIG108" s="511"/>
      <c r="NIH108" s="511"/>
      <c r="NII108" s="511"/>
      <c r="NIJ108" s="511"/>
      <c r="NIK108" s="511"/>
      <c r="NIL108" s="511"/>
      <c r="NIM108" s="511"/>
      <c r="NIN108" s="511"/>
      <c r="NIO108" s="511"/>
      <c r="NIP108" s="511"/>
      <c r="NIQ108" s="511"/>
      <c r="NIR108" s="511"/>
      <c r="NIS108" s="511"/>
      <c r="NIT108" s="511"/>
      <c r="NIU108" s="511"/>
      <c r="NIV108" s="511"/>
      <c r="NIW108" s="511"/>
      <c r="NIX108" s="511"/>
      <c r="NIY108" s="511"/>
      <c r="NIZ108" s="511"/>
      <c r="NJA108" s="511"/>
      <c r="NJB108" s="511"/>
      <c r="NJC108" s="511"/>
      <c r="NJD108" s="511"/>
      <c r="NJE108" s="511"/>
      <c r="NJF108" s="511"/>
      <c r="NJG108" s="511"/>
      <c r="NJH108" s="511"/>
      <c r="NJI108" s="511"/>
      <c r="NJJ108" s="511"/>
      <c r="NJK108" s="511"/>
      <c r="NJL108" s="511"/>
      <c r="NJM108" s="511"/>
      <c r="NJN108" s="511"/>
      <c r="NJO108" s="511"/>
      <c r="NJP108" s="511"/>
      <c r="NJQ108" s="511"/>
      <c r="NJR108" s="511"/>
      <c r="NJS108" s="511"/>
      <c r="NJT108" s="511"/>
      <c r="NJU108" s="511"/>
      <c r="NJV108" s="511"/>
      <c r="NJW108" s="511"/>
      <c r="NJX108" s="511"/>
      <c r="NJY108" s="511"/>
      <c r="NJZ108" s="511"/>
      <c r="NKA108" s="511"/>
      <c r="NKB108" s="511"/>
      <c r="NKC108" s="511"/>
      <c r="NKD108" s="511"/>
      <c r="NKE108" s="511"/>
      <c r="NKF108" s="511"/>
      <c r="NKG108" s="511"/>
      <c r="NKH108" s="511"/>
      <c r="NKI108" s="511"/>
      <c r="NKJ108" s="511"/>
      <c r="NKK108" s="511"/>
      <c r="NKL108" s="511"/>
      <c r="NKM108" s="511"/>
      <c r="NKN108" s="511"/>
      <c r="NKO108" s="511"/>
      <c r="NKP108" s="511"/>
      <c r="NKQ108" s="511"/>
      <c r="NKR108" s="511"/>
      <c r="NKS108" s="511"/>
      <c r="NKT108" s="511"/>
      <c r="NKU108" s="511"/>
      <c r="NKV108" s="511"/>
      <c r="NKW108" s="511"/>
      <c r="NKX108" s="511"/>
      <c r="NKY108" s="511"/>
      <c r="NKZ108" s="511"/>
      <c r="NLA108" s="511"/>
      <c r="NLB108" s="511"/>
      <c r="NLC108" s="511"/>
      <c r="NLD108" s="511"/>
      <c r="NLE108" s="511"/>
      <c r="NLF108" s="511"/>
      <c r="NLG108" s="511"/>
      <c r="NLH108" s="511"/>
      <c r="NLI108" s="511"/>
      <c r="NLJ108" s="511"/>
      <c r="NLK108" s="511"/>
      <c r="NLL108" s="511"/>
      <c r="NLM108" s="511"/>
      <c r="NLN108" s="511"/>
      <c r="NLO108" s="511"/>
      <c r="NLP108" s="511"/>
      <c r="NLQ108" s="511"/>
      <c r="NLR108" s="511"/>
      <c r="NLS108" s="511"/>
      <c r="NLT108" s="511"/>
      <c r="NLU108" s="511"/>
      <c r="NLV108" s="511"/>
      <c r="NLW108" s="511"/>
      <c r="NLX108" s="511"/>
      <c r="NLY108" s="511"/>
      <c r="NLZ108" s="511"/>
      <c r="NMA108" s="511"/>
      <c r="NMB108" s="511"/>
      <c r="NMC108" s="511"/>
      <c r="NMD108" s="511"/>
      <c r="NME108" s="511"/>
      <c r="NMF108" s="511"/>
      <c r="NMG108" s="511"/>
      <c r="NMH108" s="511"/>
      <c r="NMI108" s="511"/>
      <c r="NMJ108" s="511"/>
      <c r="NMK108" s="511"/>
      <c r="NML108" s="511"/>
      <c r="NMM108" s="511"/>
      <c r="NMN108" s="511"/>
      <c r="NMO108" s="511"/>
      <c r="NMP108" s="511"/>
      <c r="NMQ108" s="511"/>
      <c r="NMR108" s="511"/>
      <c r="NMS108" s="511"/>
      <c r="NMT108" s="511"/>
      <c r="NMU108" s="511"/>
      <c r="NMV108" s="511"/>
      <c r="NMW108" s="511"/>
      <c r="NMX108" s="511"/>
      <c r="NMY108" s="511"/>
      <c r="NMZ108" s="511"/>
      <c r="NNA108" s="511"/>
      <c r="NNB108" s="511"/>
      <c r="NNC108" s="511"/>
      <c r="NND108" s="511"/>
      <c r="NNE108" s="511"/>
      <c r="NNF108" s="511"/>
      <c r="NNG108" s="511"/>
      <c r="NNH108" s="511"/>
      <c r="NNI108" s="511"/>
      <c r="NNJ108" s="511"/>
      <c r="NNK108" s="511"/>
      <c r="NNL108" s="511"/>
      <c r="NNM108" s="511"/>
      <c r="NNN108" s="511"/>
      <c r="NNO108" s="511"/>
      <c r="NNP108" s="511"/>
      <c r="NNQ108" s="511"/>
      <c r="NNR108" s="511"/>
      <c r="NNS108" s="511"/>
      <c r="NNT108" s="511"/>
      <c r="NNU108" s="511"/>
      <c r="NNV108" s="511"/>
      <c r="NNW108" s="511"/>
      <c r="NNX108" s="511"/>
      <c r="NNY108" s="511"/>
      <c r="NNZ108" s="511"/>
      <c r="NOA108" s="511"/>
      <c r="NOB108" s="511"/>
      <c r="NOC108" s="511"/>
      <c r="NOD108" s="511"/>
      <c r="NOE108" s="511"/>
      <c r="NOF108" s="511"/>
      <c r="NOG108" s="511"/>
      <c r="NOH108" s="511"/>
      <c r="NOI108" s="511"/>
      <c r="NOJ108" s="511"/>
      <c r="NOK108" s="511"/>
      <c r="NOL108" s="511"/>
      <c r="NOM108" s="511"/>
      <c r="NON108" s="511"/>
      <c r="NOO108" s="511"/>
      <c r="NOP108" s="511"/>
      <c r="NOQ108" s="511"/>
      <c r="NOR108" s="511"/>
      <c r="NOS108" s="511"/>
      <c r="NOT108" s="511"/>
      <c r="NOU108" s="511"/>
      <c r="NOV108" s="511"/>
      <c r="NOW108" s="511"/>
      <c r="NOX108" s="511"/>
      <c r="NOY108" s="511"/>
      <c r="NOZ108" s="511"/>
      <c r="NPA108" s="511"/>
      <c r="NPB108" s="511"/>
      <c r="NPC108" s="511"/>
      <c r="NPD108" s="511"/>
      <c r="NPE108" s="511"/>
      <c r="NPF108" s="511"/>
      <c r="NPG108" s="511"/>
      <c r="NPH108" s="511"/>
      <c r="NPI108" s="511"/>
      <c r="NPJ108" s="511"/>
      <c r="NPK108" s="511"/>
      <c r="NPL108" s="511"/>
      <c r="NPM108" s="511"/>
      <c r="NPN108" s="511"/>
      <c r="NPO108" s="511"/>
      <c r="NPP108" s="511"/>
      <c r="NPQ108" s="511"/>
      <c r="NPR108" s="511"/>
      <c r="NPS108" s="511"/>
      <c r="NPT108" s="511"/>
      <c r="NPU108" s="511"/>
      <c r="NPV108" s="511"/>
      <c r="NPW108" s="511"/>
      <c r="NPX108" s="511"/>
      <c r="NPY108" s="511"/>
      <c r="NPZ108" s="511"/>
      <c r="NQA108" s="511"/>
      <c r="NQB108" s="511"/>
      <c r="NQC108" s="511"/>
      <c r="NQD108" s="511"/>
      <c r="NQE108" s="511"/>
      <c r="NQF108" s="511"/>
      <c r="NQG108" s="511"/>
      <c r="NQH108" s="511"/>
      <c r="NQI108" s="511"/>
      <c r="NQJ108" s="511"/>
      <c r="NQK108" s="511"/>
      <c r="NQL108" s="511"/>
      <c r="NQM108" s="511"/>
      <c r="NQN108" s="511"/>
      <c r="NQO108" s="511"/>
      <c r="NQP108" s="511"/>
      <c r="NQQ108" s="511"/>
      <c r="NQR108" s="511"/>
      <c r="NQS108" s="511"/>
      <c r="NQT108" s="511"/>
      <c r="NQU108" s="511"/>
      <c r="NQV108" s="511"/>
      <c r="NQW108" s="511"/>
      <c r="NQX108" s="511"/>
      <c r="NQY108" s="511"/>
      <c r="NQZ108" s="511"/>
      <c r="NRA108" s="511"/>
      <c r="NRB108" s="511"/>
      <c r="NRC108" s="511"/>
      <c r="NRD108" s="511"/>
      <c r="NRE108" s="511"/>
      <c r="NRF108" s="511"/>
      <c r="NRG108" s="511"/>
      <c r="NRH108" s="511"/>
      <c r="NRI108" s="511"/>
      <c r="NRJ108" s="511"/>
      <c r="NRK108" s="511"/>
      <c r="NRL108" s="511"/>
      <c r="NRM108" s="511"/>
      <c r="NRN108" s="511"/>
      <c r="NRO108" s="511"/>
      <c r="NRP108" s="511"/>
      <c r="NRQ108" s="511"/>
      <c r="NRR108" s="511"/>
      <c r="NRS108" s="511"/>
      <c r="NRT108" s="511"/>
      <c r="NRU108" s="511"/>
      <c r="NRV108" s="511"/>
      <c r="NRW108" s="511"/>
      <c r="NRX108" s="511"/>
      <c r="NRY108" s="511"/>
      <c r="NRZ108" s="511"/>
      <c r="NSA108" s="511"/>
      <c r="NSB108" s="511"/>
      <c r="NSC108" s="511"/>
      <c r="NSD108" s="511"/>
      <c r="NSE108" s="511"/>
      <c r="NSF108" s="511"/>
      <c r="NSG108" s="511"/>
      <c r="NSH108" s="511"/>
      <c r="NSI108" s="511"/>
      <c r="NSJ108" s="511"/>
      <c r="NSK108" s="511"/>
      <c r="NSL108" s="511"/>
      <c r="NSM108" s="511"/>
      <c r="NSN108" s="511"/>
      <c r="NSO108" s="511"/>
      <c r="NSP108" s="511"/>
      <c r="NSQ108" s="511"/>
      <c r="NSR108" s="511"/>
      <c r="NSS108" s="511"/>
      <c r="NST108" s="511"/>
      <c r="NSU108" s="511"/>
      <c r="NSV108" s="511"/>
      <c r="NSW108" s="511"/>
      <c r="NSX108" s="511"/>
      <c r="NSY108" s="511"/>
      <c r="NSZ108" s="511"/>
      <c r="NTA108" s="511"/>
      <c r="NTB108" s="511"/>
      <c r="NTC108" s="511"/>
      <c r="NTD108" s="511"/>
      <c r="NTE108" s="511"/>
      <c r="NTF108" s="511"/>
      <c r="NTG108" s="511"/>
      <c r="NTH108" s="511"/>
      <c r="NTI108" s="511"/>
      <c r="NTJ108" s="511"/>
      <c r="NTK108" s="511"/>
      <c r="NTL108" s="511"/>
      <c r="NTM108" s="511"/>
      <c r="NTN108" s="511"/>
      <c r="NTO108" s="511"/>
      <c r="NTP108" s="511"/>
      <c r="NTQ108" s="511"/>
      <c r="NTR108" s="511"/>
      <c r="NTS108" s="511"/>
      <c r="NTT108" s="511"/>
      <c r="NTU108" s="511"/>
      <c r="NTV108" s="511"/>
      <c r="NTW108" s="511"/>
      <c r="NTX108" s="511"/>
      <c r="NTY108" s="511"/>
      <c r="NTZ108" s="511"/>
      <c r="NUA108" s="511"/>
      <c r="NUB108" s="511"/>
      <c r="NUC108" s="511"/>
      <c r="NUD108" s="511"/>
      <c r="NUE108" s="511"/>
      <c r="NUF108" s="511"/>
      <c r="NUG108" s="511"/>
      <c r="NUH108" s="511"/>
      <c r="NUI108" s="511"/>
      <c r="NUJ108" s="511"/>
      <c r="NUK108" s="511"/>
      <c r="NUL108" s="511"/>
      <c r="NUM108" s="511"/>
      <c r="NUN108" s="511"/>
      <c r="NUO108" s="511"/>
      <c r="NUP108" s="511"/>
      <c r="NUQ108" s="511"/>
      <c r="NUR108" s="511"/>
      <c r="NUS108" s="511"/>
      <c r="NUT108" s="511"/>
      <c r="NUU108" s="511"/>
      <c r="NUV108" s="511"/>
      <c r="NUW108" s="511"/>
      <c r="NUX108" s="511"/>
      <c r="NUY108" s="511"/>
      <c r="NUZ108" s="511"/>
      <c r="NVA108" s="511"/>
      <c r="NVB108" s="511"/>
      <c r="NVC108" s="511"/>
      <c r="NVD108" s="511"/>
      <c r="NVE108" s="511"/>
      <c r="NVF108" s="511"/>
      <c r="NVG108" s="511"/>
      <c r="NVH108" s="511"/>
      <c r="NVI108" s="511"/>
      <c r="NVJ108" s="511"/>
      <c r="NVK108" s="511"/>
      <c r="NVL108" s="511"/>
      <c r="NVM108" s="511"/>
      <c r="NVN108" s="511"/>
      <c r="NVO108" s="511"/>
      <c r="NVP108" s="511"/>
      <c r="NVQ108" s="511"/>
      <c r="NVR108" s="511"/>
      <c r="NVS108" s="511"/>
      <c r="NVT108" s="511"/>
      <c r="NVU108" s="511"/>
      <c r="NVV108" s="511"/>
      <c r="NVW108" s="511"/>
      <c r="NVX108" s="511"/>
      <c r="NVY108" s="511"/>
      <c r="NVZ108" s="511"/>
      <c r="NWA108" s="511"/>
      <c r="NWB108" s="511"/>
      <c r="NWC108" s="511"/>
      <c r="NWD108" s="511"/>
      <c r="NWE108" s="511"/>
      <c r="NWF108" s="511"/>
      <c r="NWG108" s="511"/>
      <c r="NWH108" s="511"/>
      <c r="NWI108" s="511"/>
      <c r="NWJ108" s="511"/>
      <c r="NWK108" s="511"/>
      <c r="NWL108" s="511"/>
      <c r="NWM108" s="511"/>
      <c r="NWN108" s="511"/>
      <c r="NWO108" s="511"/>
      <c r="NWP108" s="511"/>
      <c r="NWQ108" s="511"/>
      <c r="NWR108" s="511"/>
      <c r="NWS108" s="511"/>
      <c r="NWT108" s="511"/>
      <c r="NWU108" s="511"/>
      <c r="NWV108" s="511"/>
      <c r="NWW108" s="511"/>
      <c r="NWX108" s="511"/>
      <c r="NWY108" s="511"/>
      <c r="NWZ108" s="511"/>
      <c r="NXA108" s="511"/>
      <c r="NXB108" s="511"/>
      <c r="NXC108" s="511"/>
      <c r="NXD108" s="511"/>
      <c r="NXE108" s="511"/>
      <c r="NXF108" s="511"/>
      <c r="NXG108" s="511"/>
      <c r="NXH108" s="511"/>
      <c r="NXI108" s="511"/>
      <c r="NXJ108" s="511"/>
      <c r="NXK108" s="511"/>
      <c r="NXL108" s="511"/>
      <c r="NXM108" s="511"/>
      <c r="NXN108" s="511"/>
      <c r="NXO108" s="511"/>
      <c r="NXP108" s="511"/>
      <c r="NXQ108" s="511"/>
      <c r="NXR108" s="511"/>
      <c r="NXS108" s="511"/>
      <c r="NXT108" s="511"/>
      <c r="NXU108" s="511"/>
      <c r="NXV108" s="511"/>
      <c r="NXW108" s="511"/>
      <c r="NXX108" s="511"/>
      <c r="NXY108" s="511"/>
      <c r="NXZ108" s="511"/>
      <c r="NYA108" s="511"/>
      <c r="NYB108" s="511"/>
      <c r="NYC108" s="511"/>
      <c r="NYD108" s="511"/>
      <c r="NYE108" s="511"/>
      <c r="NYF108" s="511"/>
      <c r="NYG108" s="511"/>
      <c r="NYH108" s="511"/>
      <c r="NYI108" s="511"/>
      <c r="NYJ108" s="511"/>
      <c r="NYK108" s="511"/>
      <c r="NYL108" s="511"/>
      <c r="NYM108" s="511"/>
      <c r="NYN108" s="511"/>
      <c r="NYO108" s="511"/>
      <c r="NYP108" s="511"/>
      <c r="NYQ108" s="511"/>
      <c r="NYR108" s="511"/>
      <c r="NYS108" s="511"/>
      <c r="NYT108" s="511"/>
      <c r="NYU108" s="511"/>
      <c r="NYV108" s="511"/>
      <c r="NYW108" s="511"/>
      <c r="NYX108" s="511"/>
      <c r="NYY108" s="511"/>
      <c r="NYZ108" s="511"/>
      <c r="NZA108" s="511"/>
      <c r="NZB108" s="511"/>
      <c r="NZC108" s="511"/>
      <c r="NZD108" s="511"/>
      <c r="NZE108" s="511"/>
      <c r="NZF108" s="511"/>
      <c r="NZG108" s="511"/>
      <c r="NZH108" s="511"/>
      <c r="NZI108" s="511"/>
      <c r="NZJ108" s="511"/>
      <c r="NZK108" s="511"/>
      <c r="NZL108" s="511"/>
      <c r="NZM108" s="511"/>
      <c r="NZN108" s="511"/>
      <c r="NZO108" s="511"/>
      <c r="NZP108" s="511"/>
      <c r="NZQ108" s="511"/>
      <c r="NZR108" s="511"/>
      <c r="NZS108" s="511"/>
      <c r="NZT108" s="511"/>
      <c r="NZU108" s="511"/>
      <c r="NZV108" s="511"/>
      <c r="NZW108" s="511"/>
      <c r="NZX108" s="511"/>
      <c r="NZY108" s="511"/>
      <c r="NZZ108" s="511"/>
      <c r="OAA108" s="511"/>
      <c r="OAB108" s="511"/>
      <c r="OAC108" s="511"/>
      <c r="OAD108" s="511"/>
      <c r="OAE108" s="511"/>
      <c r="OAF108" s="511"/>
      <c r="OAG108" s="511"/>
      <c r="OAH108" s="511"/>
      <c r="OAI108" s="511"/>
      <c r="OAJ108" s="511"/>
      <c r="OAK108" s="511"/>
      <c r="OAL108" s="511"/>
      <c r="OAM108" s="511"/>
      <c r="OAN108" s="511"/>
      <c r="OAO108" s="511"/>
      <c r="OAP108" s="511"/>
      <c r="OAQ108" s="511"/>
      <c r="OAR108" s="511"/>
      <c r="OAS108" s="511"/>
      <c r="OAT108" s="511"/>
      <c r="OAU108" s="511"/>
      <c r="OAV108" s="511"/>
      <c r="OAW108" s="511"/>
      <c r="OAX108" s="511"/>
      <c r="OAY108" s="511"/>
      <c r="OAZ108" s="511"/>
      <c r="OBA108" s="511"/>
      <c r="OBB108" s="511"/>
      <c r="OBC108" s="511"/>
      <c r="OBD108" s="511"/>
      <c r="OBE108" s="511"/>
      <c r="OBF108" s="511"/>
      <c r="OBG108" s="511"/>
      <c r="OBH108" s="511"/>
      <c r="OBI108" s="511"/>
      <c r="OBJ108" s="511"/>
      <c r="OBK108" s="511"/>
      <c r="OBL108" s="511"/>
      <c r="OBM108" s="511"/>
      <c r="OBN108" s="511"/>
      <c r="OBO108" s="511"/>
      <c r="OBP108" s="511"/>
      <c r="OBQ108" s="511"/>
      <c r="OBR108" s="511"/>
      <c r="OBS108" s="511"/>
      <c r="OBT108" s="511"/>
      <c r="OBU108" s="511"/>
      <c r="OBV108" s="511"/>
      <c r="OBW108" s="511"/>
      <c r="OBX108" s="511"/>
      <c r="OBY108" s="511"/>
      <c r="OBZ108" s="511"/>
      <c r="OCA108" s="511"/>
      <c r="OCB108" s="511"/>
      <c r="OCC108" s="511"/>
      <c r="OCD108" s="511"/>
      <c r="OCE108" s="511"/>
      <c r="OCF108" s="511"/>
      <c r="OCG108" s="511"/>
      <c r="OCH108" s="511"/>
      <c r="OCI108" s="511"/>
      <c r="OCJ108" s="511"/>
      <c r="OCK108" s="511"/>
      <c r="OCL108" s="511"/>
      <c r="OCM108" s="511"/>
      <c r="OCN108" s="511"/>
      <c r="OCO108" s="511"/>
      <c r="OCP108" s="511"/>
      <c r="OCQ108" s="511"/>
      <c r="OCR108" s="511"/>
      <c r="OCS108" s="511"/>
      <c r="OCT108" s="511"/>
      <c r="OCU108" s="511"/>
      <c r="OCV108" s="511"/>
      <c r="OCW108" s="511"/>
      <c r="OCX108" s="511"/>
      <c r="OCY108" s="511"/>
      <c r="OCZ108" s="511"/>
      <c r="ODA108" s="511"/>
      <c r="ODB108" s="511"/>
      <c r="ODC108" s="511"/>
      <c r="ODD108" s="511"/>
      <c r="ODE108" s="511"/>
      <c r="ODF108" s="511"/>
      <c r="ODG108" s="511"/>
      <c r="ODH108" s="511"/>
      <c r="ODI108" s="511"/>
      <c r="ODJ108" s="511"/>
      <c r="ODK108" s="511"/>
      <c r="ODL108" s="511"/>
      <c r="ODM108" s="511"/>
      <c r="ODN108" s="511"/>
      <c r="ODO108" s="511"/>
      <c r="ODP108" s="511"/>
      <c r="ODQ108" s="511"/>
      <c r="ODR108" s="511"/>
      <c r="ODS108" s="511"/>
      <c r="ODT108" s="511"/>
      <c r="ODU108" s="511"/>
      <c r="ODV108" s="511"/>
      <c r="ODW108" s="511"/>
      <c r="ODX108" s="511"/>
      <c r="ODY108" s="511"/>
      <c r="ODZ108" s="511"/>
      <c r="OEA108" s="511"/>
      <c r="OEB108" s="511"/>
      <c r="OEC108" s="511"/>
      <c r="OED108" s="511"/>
      <c r="OEE108" s="511"/>
      <c r="OEF108" s="511"/>
      <c r="OEG108" s="511"/>
      <c r="OEH108" s="511"/>
      <c r="OEI108" s="511"/>
      <c r="OEJ108" s="511"/>
      <c r="OEK108" s="511"/>
      <c r="OEL108" s="511"/>
      <c r="OEM108" s="511"/>
      <c r="OEN108" s="511"/>
      <c r="OEO108" s="511"/>
      <c r="OEP108" s="511"/>
      <c r="OEQ108" s="511"/>
      <c r="OER108" s="511"/>
      <c r="OES108" s="511"/>
      <c r="OET108" s="511"/>
      <c r="OEU108" s="511"/>
      <c r="OEV108" s="511"/>
      <c r="OEW108" s="511"/>
      <c r="OEX108" s="511"/>
      <c r="OEY108" s="511"/>
      <c r="OEZ108" s="511"/>
      <c r="OFA108" s="511"/>
      <c r="OFB108" s="511"/>
      <c r="OFC108" s="511"/>
      <c r="OFD108" s="511"/>
      <c r="OFE108" s="511"/>
      <c r="OFF108" s="511"/>
      <c r="OFG108" s="511"/>
      <c r="OFH108" s="511"/>
      <c r="OFI108" s="511"/>
      <c r="OFJ108" s="511"/>
      <c r="OFK108" s="511"/>
      <c r="OFL108" s="511"/>
      <c r="OFM108" s="511"/>
      <c r="OFN108" s="511"/>
      <c r="OFO108" s="511"/>
      <c r="OFP108" s="511"/>
      <c r="OFQ108" s="511"/>
      <c r="OFR108" s="511"/>
      <c r="OFS108" s="511"/>
      <c r="OFT108" s="511"/>
      <c r="OFU108" s="511"/>
      <c r="OFV108" s="511"/>
      <c r="OFW108" s="511"/>
      <c r="OFX108" s="511"/>
      <c r="OFY108" s="511"/>
      <c r="OFZ108" s="511"/>
      <c r="OGA108" s="511"/>
      <c r="OGB108" s="511"/>
      <c r="OGC108" s="511"/>
      <c r="OGD108" s="511"/>
      <c r="OGE108" s="511"/>
      <c r="OGF108" s="511"/>
      <c r="OGG108" s="511"/>
      <c r="OGH108" s="511"/>
      <c r="OGI108" s="511"/>
      <c r="OGJ108" s="511"/>
      <c r="OGK108" s="511"/>
      <c r="OGL108" s="511"/>
      <c r="OGM108" s="511"/>
      <c r="OGN108" s="511"/>
      <c r="OGO108" s="511"/>
      <c r="OGP108" s="511"/>
      <c r="OGQ108" s="511"/>
      <c r="OGR108" s="511"/>
      <c r="OGS108" s="511"/>
      <c r="OGT108" s="511"/>
      <c r="OGU108" s="511"/>
      <c r="OGV108" s="511"/>
      <c r="OGW108" s="511"/>
      <c r="OGX108" s="511"/>
      <c r="OGY108" s="511"/>
      <c r="OGZ108" s="511"/>
      <c r="OHA108" s="511"/>
      <c r="OHB108" s="511"/>
      <c r="OHC108" s="511"/>
      <c r="OHD108" s="511"/>
      <c r="OHE108" s="511"/>
      <c r="OHF108" s="511"/>
      <c r="OHG108" s="511"/>
      <c r="OHH108" s="511"/>
      <c r="OHI108" s="511"/>
      <c r="OHJ108" s="511"/>
      <c r="OHK108" s="511"/>
      <c r="OHL108" s="511"/>
      <c r="OHM108" s="511"/>
      <c r="OHN108" s="511"/>
      <c r="OHO108" s="511"/>
      <c r="OHP108" s="511"/>
      <c r="OHQ108" s="511"/>
      <c r="OHR108" s="511"/>
      <c r="OHS108" s="511"/>
      <c r="OHT108" s="511"/>
      <c r="OHU108" s="511"/>
      <c r="OHV108" s="511"/>
      <c r="OHW108" s="511"/>
      <c r="OHX108" s="511"/>
      <c r="OHY108" s="511"/>
      <c r="OHZ108" s="511"/>
      <c r="OIA108" s="511"/>
      <c r="OIB108" s="511"/>
      <c r="OIC108" s="511"/>
      <c r="OID108" s="511"/>
      <c r="OIE108" s="511"/>
      <c r="OIF108" s="511"/>
      <c r="OIG108" s="511"/>
      <c r="OIH108" s="511"/>
      <c r="OII108" s="511"/>
      <c r="OIJ108" s="511"/>
      <c r="OIK108" s="511"/>
      <c r="OIL108" s="511"/>
      <c r="OIM108" s="511"/>
      <c r="OIN108" s="511"/>
      <c r="OIO108" s="511"/>
      <c r="OIP108" s="511"/>
      <c r="OIQ108" s="511"/>
      <c r="OIR108" s="511"/>
      <c r="OIS108" s="511"/>
      <c r="OIT108" s="511"/>
      <c r="OIU108" s="511"/>
      <c r="OIV108" s="511"/>
      <c r="OIW108" s="511"/>
      <c r="OIX108" s="511"/>
      <c r="OIY108" s="511"/>
      <c r="OIZ108" s="511"/>
      <c r="OJA108" s="511"/>
      <c r="OJB108" s="511"/>
      <c r="OJC108" s="511"/>
      <c r="OJD108" s="511"/>
      <c r="OJE108" s="511"/>
      <c r="OJF108" s="511"/>
      <c r="OJG108" s="511"/>
      <c r="OJH108" s="511"/>
      <c r="OJI108" s="511"/>
      <c r="OJJ108" s="511"/>
      <c r="OJK108" s="511"/>
      <c r="OJL108" s="511"/>
      <c r="OJM108" s="511"/>
      <c r="OJN108" s="511"/>
      <c r="OJO108" s="511"/>
      <c r="OJP108" s="511"/>
      <c r="OJQ108" s="511"/>
      <c r="OJR108" s="511"/>
      <c r="OJS108" s="511"/>
      <c r="OJT108" s="511"/>
      <c r="OJU108" s="511"/>
      <c r="OJV108" s="511"/>
      <c r="OJW108" s="511"/>
      <c r="OJX108" s="511"/>
      <c r="OJY108" s="511"/>
      <c r="OJZ108" s="511"/>
      <c r="OKA108" s="511"/>
      <c r="OKB108" s="511"/>
      <c r="OKC108" s="511"/>
      <c r="OKD108" s="511"/>
      <c r="OKE108" s="511"/>
      <c r="OKF108" s="511"/>
      <c r="OKG108" s="511"/>
      <c r="OKH108" s="511"/>
      <c r="OKI108" s="511"/>
      <c r="OKJ108" s="511"/>
      <c r="OKK108" s="511"/>
      <c r="OKL108" s="511"/>
      <c r="OKM108" s="511"/>
      <c r="OKN108" s="511"/>
      <c r="OKO108" s="511"/>
      <c r="OKP108" s="511"/>
      <c r="OKQ108" s="511"/>
      <c r="OKR108" s="511"/>
      <c r="OKS108" s="511"/>
      <c r="OKT108" s="511"/>
      <c r="OKU108" s="511"/>
      <c r="OKV108" s="511"/>
      <c r="OKW108" s="511"/>
      <c r="OKX108" s="511"/>
      <c r="OKY108" s="511"/>
      <c r="OKZ108" s="511"/>
      <c r="OLA108" s="511"/>
      <c r="OLB108" s="511"/>
      <c r="OLC108" s="511"/>
      <c r="OLD108" s="511"/>
      <c r="OLE108" s="511"/>
      <c r="OLF108" s="511"/>
      <c r="OLG108" s="511"/>
      <c r="OLH108" s="511"/>
      <c r="OLI108" s="511"/>
      <c r="OLJ108" s="511"/>
      <c r="OLK108" s="511"/>
      <c r="OLL108" s="511"/>
      <c r="OLM108" s="511"/>
      <c r="OLN108" s="511"/>
      <c r="OLO108" s="511"/>
      <c r="OLP108" s="511"/>
      <c r="OLQ108" s="511"/>
      <c r="OLR108" s="511"/>
      <c r="OLS108" s="511"/>
      <c r="OLT108" s="511"/>
      <c r="OLU108" s="511"/>
      <c r="OLV108" s="511"/>
      <c r="OLW108" s="511"/>
      <c r="OLX108" s="511"/>
      <c r="OLY108" s="511"/>
      <c r="OLZ108" s="511"/>
      <c r="OMA108" s="511"/>
      <c r="OMB108" s="511"/>
      <c r="OMC108" s="511"/>
      <c r="OMD108" s="511"/>
      <c r="OME108" s="511"/>
      <c r="OMF108" s="511"/>
      <c r="OMG108" s="511"/>
      <c r="OMH108" s="511"/>
      <c r="OMI108" s="511"/>
      <c r="OMJ108" s="511"/>
      <c r="OMK108" s="511"/>
      <c r="OML108" s="511"/>
      <c r="OMM108" s="511"/>
      <c r="OMN108" s="511"/>
      <c r="OMO108" s="511"/>
      <c r="OMP108" s="511"/>
      <c r="OMQ108" s="511"/>
      <c r="OMR108" s="511"/>
      <c r="OMS108" s="511"/>
      <c r="OMT108" s="511"/>
      <c r="OMU108" s="511"/>
      <c r="OMV108" s="511"/>
      <c r="OMW108" s="511"/>
      <c r="OMX108" s="511"/>
      <c r="OMY108" s="511"/>
      <c r="OMZ108" s="511"/>
      <c r="ONA108" s="511"/>
      <c r="ONB108" s="511"/>
      <c r="ONC108" s="511"/>
      <c r="OND108" s="511"/>
      <c r="ONE108" s="511"/>
      <c r="ONF108" s="511"/>
      <c r="ONG108" s="511"/>
      <c r="ONH108" s="511"/>
      <c r="ONI108" s="511"/>
      <c r="ONJ108" s="511"/>
      <c r="ONK108" s="511"/>
      <c r="ONL108" s="511"/>
      <c r="ONM108" s="511"/>
      <c r="ONN108" s="511"/>
      <c r="ONO108" s="511"/>
      <c r="ONP108" s="511"/>
      <c r="ONQ108" s="511"/>
      <c r="ONR108" s="511"/>
      <c r="ONS108" s="511"/>
      <c r="ONT108" s="511"/>
      <c r="ONU108" s="511"/>
      <c r="ONV108" s="511"/>
      <c r="ONW108" s="511"/>
      <c r="ONX108" s="511"/>
      <c r="ONY108" s="511"/>
      <c r="ONZ108" s="511"/>
      <c r="OOA108" s="511"/>
      <c r="OOB108" s="511"/>
      <c r="OOC108" s="511"/>
      <c r="OOD108" s="511"/>
      <c r="OOE108" s="511"/>
      <c r="OOF108" s="511"/>
      <c r="OOG108" s="511"/>
      <c r="OOH108" s="511"/>
      <c r="OOI108" s="511"/>
      <c r="OOJ108" s="511"/>
      <c r="OOK108" s="511"/>
      <c r="OOL108" s="511"/>
      <c r="OOM108" s="511"/>
      <c r="OON108" s="511"/>
      <c r="OOO108" s="511"/>
      <c r="OOP108" s="511"/>
      <c r="OOQ108" s="511"/>
      <c r="OOR108" s="511"/>
      <c r="OOS108" s="511"/>
      <c r="OOT108" s="511"/>
      <c r="OOU108" s="511"/>
      <c r="OOV108" s="511"/>
      <c r="OOW108" s="511"/>
      <c r="OOX108" s="511"/>
      <c r="OOY108" s="511"/>
      <c r="OOZ108" s="511"/>
      <c r="OPA108" s="511"/>
      <c r="OPB108" s="511"/>
      <c r="OPC108" s="511"/>
      <c r="OPD108" s="511"/>
      <c r="OPE108" s="511"/>
      <c r="OPF108" s="511"/>
      <c r="OPG108" s="511"/>
      <c r="OPH108" s="511"/>
      <c r="OPI108" s="511"/>
      <c r="OPJ108" s="511"/>
      <c r="OPK108" s="511"/>
      <c r="OPL108" s="511"/>
      <c r="OPM108" s="511"/>
      <c r="OPN108" s="511"/>
      <c r="OPO108" s="511"/>
      <c r="OPP108" s="511"/>
      <c r="OPQ108" s="511"/>
      <c r="OPR108" s="511"/>
      <c r="OPS108" s="511"/>
      <c r="OPT108" s="511"/>
      <c r="OPU108" s="511"/>
      <c r="OPV108" s="511"/>
      <c r="OPW108" s="511"/>
      <c r="OPX108" s="511"/>
      <c r="OPY108" s="511"/>
      <c r="OPZ108" s="511"/>
      <c r="OQA108" s="511"/>
      <c r="OQB108" s="511"/>
      <c r="OQC108" s="511"/>
      <c r="OQD108" s="511"/>
      <c r="OQE108" s="511"/>
      <c r="OQF108" s="511"/>
      <c r="OQG108" s="511"/>
      <c r="OQH108" s="511"/>
      <c r="OQI108" s="511"/>
      <c r="OQJ108" s="511"/>
      <c r="OQK108" s="511"/>
      <c r="OQL108" s="511"/>
      <c r="OQM108" s="511"/>
      <c r="OQN108" s="511"/>
      <c r="OQO108" s="511"/>
      <c r="OQP108" s="511"/>
      <c r="OQQ108" s="511"/>
      <c r="OQR108" s="511"/>
      <c r="OQS108" s="511"/>
      <c r="OQT108" s="511"/>
      <c r="OQU108" s="511"/>
      <c r="OQV108" s="511"/>
      <c r="OQW108" s="511"/>
      <c r="OQX108" s="511"/>
      <c r="OQY108" s="511"/>
      <c r="OQZ108" s="511"/>
      <c r="ORA108" s="511"/>
      <c r="ORB108" s="511"/>
      <c r="ORC108" s="511"/>
      <c r="ORD108" s="511"/>
      <c r="ORE108" s="511"/>
      <c r="ORF108" s="511"/>
      <c r="ORG108" s="511"/>
      <c r="ORH108" s="511"/>
      <c r="ORI108" s="511"/>
      <c r="ORJ108" s="511"/>
      <c r="ORK108" s="511"/>
      <c r="ORL108" s="511"/>
      <c r="ORM108" s="511"/>
      <c r="ORN108" s="511"/>
      <c r="ORO108" s="511"/>
      <c r="ORP108" s="511"/>
      <c r="ORQ108" s="511"/>
      <c r="ORR108" s="511"/>
      <c r="ORS108" s="511"/>
      <c r="ORT108" s="511"/>
      <c r="ORU108" s="511"/>
      <c r="ORV108" s="511"/>
      <c r="ORW108" s="511"/>
      <c r="ORX108" s="511"/>
      <c r="ORY108" s="511"/>
      <c r="ORZ108" s="511"/>
      <c r="OSA108" s="511"/>
      <c r="OSB108" s="511"/>
      <c r="OSC108" s="511"/>
      <c r="OSD108" s="511"/>
      <c r="OSE108" s="511"/>
      <c r="OSF108" s="511"/>
      <c r="OSG108" s="511"/>
      <c r="OSH108" s="511"/>
      <c r="OSI108" s="511"/>
      <c r="OSJ108" s="511"/>
      <c r="OSK108" s="511"/>
      <c r="OSL108" s="511"/>
      <c r="OSM108" s="511"/>
      <c r="OSN108" s="511"/>
      <c r="OSO108" s="511"/>
      <c r="OSP108" s="511"/>
      <c r="OSQ108" s="511"/>
      <c r="OSR108" s="511"/>
      <c r="OSS108" s="511"/>
      <c r="OST108" s="511"/>
      <c r="OSU108" s="511"/>
      <c r="OSV108" s="511"/>
      <c r="OSW108" s="511"/>
      <c r="OSX108" s="511"/>
      <c r="OSY108" s="511"/>
      <c r="OSZ108" s="511"/>
      <c r="OTA108" s="511"/>
      <c r="OTB108" s="511"/>
      <c r="OTC108" s="511"/>
      <c r="OTD108" s="511"/>
      <c r="OTE108" s="511"/>
      <c r="OTF108" s="511"/>
      <c r="OTG108" s="511"/>
      <c r="OTH108" s="511"/>
      <c r="OTI108" s="511"/>
      <c r="OTJ108" s="511"/>
      <c r="OTK108" s="511"/>
      <c r="OTL108" s="511"/>
      <c r="OTM108" s="511"/>
      <c r="OTN108" s="511"/>
      <c r="OTO108" s="511"/>
      <c r="OTP108" s="511"/>
      <c r="OTQ108" s="511"/>
      <c r="OTR108" s="511"/>
      <c r="OTS108" s="511"/>
      <c r="OTT108" s="511"/>
      <c r="OTU108" s="511"/>
      <c r="OTV108" s="511"/>
      <c r="OTW108" s="511"/>
      <c r="OTX108" s="511"/>
      <c r="OTY108" s="511"/>
      <c r="OTZ108" s="511"/>
      <c r="OUA108" s="511"/>
      <c r="OUB108" s="511"/>
      <c r="OUC108" s="511"/>
      <c r="OUD108" s="511"/>
      <c r="OUE108" s="511"/>
      <c r="OUF108" s="511"/>
      <c r="OUG108" s="511"/>
      <c r="OUH108" s="511"/>
      <c r="OUI108" s="511"/>
      <c r="OUJ108" s="511"/>
      <c r="OUK108" s="511"/>
      <c r="OUL108" s="511"/>
      <c r="OUM108" s="511"/>
      <c r="OUN108" s="511"/>
      <c r="OUO108" s="511"/>
      <c r="OUP108" s="511"/>
      <c r="OUQ108" s="511"/>
      <c r="OUR108" s="511"/>
      <c r="OUS108" s="511"/>
      <c r="OUT108" s="511"/>
      <c r="OUU108" s="511"/>
      <c r="OUV108" s="511"/>
      <c r="OUW108" s="511"/>
      <c r="OUX108" s="511"/>
      <c r="OUY108" s="511"/>
      <c r="OUZ108" s="511"/>
      <c r="OVA108" s="511"/>
      <c r="OVB108" s="511"/>
      <c r="OVC108" s="511"/>
      <c r="OVD108" s="511"/>
      <c r="OVE108" s="511"/>
      <c r="OVF108" s="511"/>
      <c r="OVG108" s="511"/>
      <c r="OVH108" s="511"/>
      <c r="OVI108" s="511"/>
      <c r="OVJ108" s="511"/>
      <c r="OVK108" s="511"/>
      <c r="OVL108" s="511"/>
      <c r="OVM108" s="511"/>
      <c r="OVN108" s="511"/>
      <c r="OVO108" s="511"/>
      <c r="OVP108" s="511"/>
      <c r="OVQ108" s="511"/>
      <c r="OVR108" s="511"/>
      <c r="OVS108" s="511"/>
      <c r="OVT108" s="511"/>
      <c r="OVU108" s="511"/>
      <c r="OVV108" s="511"/>
      <c r="OVW108" s="511"/>
      <c r="OVX108" s="511"/>
      <c r="OVY108" s="511"/>
      <c r="OVZ108" s="511"/>
      <c r="OWA108" s="511"/>
      <c r="OWB108" s="511"/>
      <c r="OWC108" s="511"/>
      <c r="OWD108" s="511"/>
      <c r="OWE108" s="511"/>
      <c r="OWF108" s="511"/>
      <c r="OWG108" s="511"/>
      <c r="OWH108" s="511"/>
      <c r="OWI108" s="511"/>
      <c r="OWJ108" s="511"/>
      <c r="OWK108" s="511"/>
      <c r="OWL108" s="511"/>
      <c r="OWM108" s="511"/>
      <c r="OWN108" s="511"/>
      <c r="OWO108" s="511"/>
      <c r="OWP108" s="511"/>
      <c r="OWQ108" s="511"/>
      <c r="OWR108" s="511"/>
      <c r="OWS108" s="511"/>
      <c r="OWT108" s="511"/>
      <c r="OWU108" s="511"/>
      <c r="OWV108" s="511"/>
      <c r="OWW108" s="511"/>
      <c r="OWX108" s="511"/>
      <c r="OWY108" s="511"/>
      <c r="OWZ108" s="511"/>
      <c r="OXA108" s="511"/>
      <c r="OXB108" s="511"/>
      <c r="OXC108" s="511"/>
      <c r="OXD108" s="511"/>
      <c r="OXE108" s="511"/>
      <c r="OXF108" s="511"/>
      <c r="OXG108" s="511"/>
      <c r="OXH108" s="511"/>
      <c r="OXI108" s="511"/>
      <c r="OXJ108" s="511"/>
      <c r="OXK108" s="511"/>
      <c r="OXL108" s="511"/>
      <c r="OXM108" s="511"/>
      <c r="OXN108" s="511"/>
      <c r="OXO108" s="511"/>
      <c r="OXP108" s="511"/>
      <c r="OXQ108" s="511"/>
      <c r="OXR108" s="511"/>
      <c r="OXS108" s="511"/>
      <c r="OXT108" s="511"/>
      <c r="OXU108" s="511"/>
      <c r="OXV108" s="511"/>
      <c r="OXW108" s="511"/>
      <c r="OXX108" s="511"/>
      <c r="OXY108" s="511"/>
      <c r="OXZ108" s="511"/>
      <c r="OYA108" s="511"/>
      <c r="OYB108" s="511"/>
      <c r="OYC108" s="511"/>
      <c r="OYD108" s="511"/>
      <c r="OYE108" s="511"/>
      <c r="OYF108" s="511"/>
      <c r="OYG108" s="511"/>
      <c r="OYH108" s="511"/>
      <c r="OYI108" s="511"/>
      <c r="OYJ108" s="511"/>
      <c r="OYK108" s="511"/>
      <c r="OYL108" s="511"/>
      <c r="OYM108" s="511"/>
      <c r="OYN108" s="511"/>
      <c r="OYO108" s="511"/>
      <c r="OYP108" s="511"/>
      <c r="OYQ108" s="511"/>
      <c r="OYR108" s="511"/>
      <c r="OYS108" s="511"/>
      <c r="OYT108" s="511"/>
      <c r="OYU108" s="511"/>
      <c r="OYV108" s="511"/>
      <c r="OYW108" s="511"/>
      <c r="OYX108" s="511"/>
      <c r="OYY108" s="511"/>
      <c r="OYZ108" s="511"/>
      <c r="OZA108" s="511"/>
      <c r="OZB108" s="511"/>
      <c r="OZC108" s="511"/>
      <c r="OZD108" s="511"/>
      <c r="OZE108" s="511"/>
      <c r="OZF108" s="511"/>
      <c r="OZG108" s="511"/>
      <c r="OZH108" s="511"/>
      <c r="OZI108" s="511"/>
      <c r="OZJ108" s="511"/>
      <c r="OZK108" s="511"/>
      <c r="OZL108" s="511"/>
      <c r="OZM108" s="511"/>
      <c r="OZN108" s="511"/>
      <c r="OZO108" s="511"/>
      <c r="OZP108" s="511"/>
      <c r="OZQ108" s="511"/>
      <c r="OZR108" s="511"/>
      <c r="OZS108" s="511"/>
      <c r="OZT108" s="511"/>
      <c r="OZU108" s="511"/>
      <c r="OZV108" s="511"/>
      <c r="OZW108" s="511"/>
      <c r="OZX108" s="511"/>
      <c r="OZY108" s="511"/>
      <c r="OZZ108" s="511"/>
      <c r="PAA108" s="511"/>
      <c r="PAB108" s="511"/>
      <c r="PAC108" s="511"/>
      <c r="PAD108" s="511"/>
      <c r="PAE108" s="511"/>
      <c r="PAF108" s="511"/>
      <c r="PAG108" s="511"/>
      <c r="PAH108" s="511"/>
      <c r="PAI108" s="511"/>
      <c r="PAJ108" s="511"/>
      <c r="PAK108" s="511"/>
      <c r="PAL108" s="511"/>
      <c r="PAM108" s="511"/>
      <c r="PAN108" s="511"/>
      <c r="PAO108" s="511"/>
      <c r="PAP108" s="511"/>
      <c r="PAQ108" s="511"/>
      <c r="PAR108" s="511"/>
      <c r="PAS108" s="511"/>
      <c r="PAT108" s="511"/>
      <c r="PAU108" s="511"/>
      <c r="PAV108" s="511"/>
      <c r="PAW108" s="511"/>
      <c r="PAX108" s="511"/>
      <c r="PAY108" s="511"/>
      <c r="PAZ108" s="511"/>
      <c r="PBA108" s="511"/>
      <c r="PBB108" s="511"/>
      <c r="PBC108" s="511"/>
      <c r="PBD108" s="511"/>
      <c r="PBE108" s="511"/>
      <c r="PBF108" s="511"/>
      <c r="PBG108" s="511"/>
      <c r="PBH108" s="511"/>
      <c r="PBI108" s="511"/>
      <c r="PBJ108" s="511"/>
      <c r="PBK108" s="511"/>
      <c r="PBL108" s="511"/>
      <c r="PBM108" s="511"/>
      <c r="PBN108" s="511"/>
      <c r="PBO108" s="511"/>
      <c r="PBP108" s="511"/>
      <c r="PBQ108" s="511"/>
      <c r="PBR108" s="511"/>
      <c r="PBS108" s="511"/>
      <c r="PBT108" s="511"/>
      <c r="PBU108" s="511"/>
      <c r="PBV108" s="511"/>
      <c r="PBW108" s="511"/>
      <c r="PBX108" s="511"/>
      <c r="PBY108" s="511"/>
      <c r="PBZ108" s="511"/>
      <c r="PCA108" s="511"/>
      <c r="PCB108" s="511"/>
      <c r="PCC108" s="511"/>
      <c r="PCD108" s="511"/>
      <c r="PCE108" s="511"/>
      <c r="PCF108" s="511"/>
      <c r="PCG108" s="511"/>
      <c r="PCH108" s="511"/>
      <c r="PCI108" s="511"/>
      <c r="PCJ108" s="511"/>
      <c r="PCK108" s="511"/>
      <c r="PCL108" s="511"/>
      <c r="PCM108" s="511"/>
      <c r="PCN108" s="511"/>
      <c r="PCO108" s="511"/>
      <c r="PCP108" s="511"/>
      <c r="PCQ108" s="511"/>
      <c r="PCR108" s="511"/>
      <c r="PCS108" s="511"/>
      <c r="PCT108" s="511"/>
      <c r="PCU108" s="511"/>
      <c r="PCV108" s="511"/>
      <c r="PCW108" s="511"/>
      <c r="PCX108" s="511"/>
      <c r="PCY108" s="511"/>
      <c r="PCZ108" s="511"/>
      <c r="PDA108" s="511"/>
      <c r="PDB108" s="511"/>
      <c r="PDC108" s="511"/>
      <c r="PDD108" s="511"/>
      <c r="PDE108" s="511"/>
      <c r="PDF108" s="511"/>
      <c r="PDG108" s="511"/>
      <c r="PDH108" s="511"/>
      <c r="PDI108" s="511"/>
      <c r="PDJ108" s="511"/>
      <c r="PDK108" s="511"/>
      <c r="PDL108" s="511"/>
      <c r="PDM108" s="511"/>
      <c r="PDN108" s="511"/>
      <c r="PDO108" s="511"/>
      <c r="PDP108" s="511"/>
      <c r="PDQ108" s="511"/>
      <c r="PDR108" s="511"/>
      <c r="PDS108" s="511"/>
      <c r="PDT108" s="511"/>
      <c r="PDU108" s="511"/>
      <c r="PDV108" s="511"/>
      <c r="PDW108" s="511"/>
      <c r="PDX108" s="511"/>
      <c r="PDY108" s="511"/>
      <c r="PDZ108" s="511"/>
      <c r="PEA108" s="511"/>
      <c r="PEB108" s="511"/>
      <c r="PEC108" s="511"/>
      <c r="PED108" s="511"/>
      <c r="PEE108" s="511"/>
      <c r="PEF108" s="511"/>
      <c r="PEG108" s="511"/>
      <c r="PEH108" s="511"/>
      <c r="PEI108" s="511"/>
      <c r="PEJ108" s="511"/>
      <c r="PEK108" s="511"/>
      <c r="PEL108" s="511"/>
      <c r="PEM108" s="511"/>
      <c r="PEN108" s="511"/>
      <c r="PEO108" s="511"/>
      <c r="PEP108" s="511"/>
      <c r="PEQ108" s="511"/>
      <c r="PER108" s="511"/>
      <c r="PES108" s="511"/>
      <c r="PET108" s="511"/>
      <c r="PEU108" s="511"/>
      <c r="PEV108" s="511"/>
      <c r="PEW108" s="511"/>
      <c r="PEX108" s="511"/>
      <c r="PEY108" s="511"/>
      <c r="PEZ108" s="511"/>
      <c r="PFA108" s="511"/>
      <c r="PFB108" s="511"/>
      <c r="PFC108" s="511"/>
      <c r="PFD108" s="511"/>
      <c r="PFE108" s="511"/>
      <c r="PFF108" s="511"/>
      <c r="PFG108" s="511"/>
      <c r="PFH108" s="511"/>
      <c r="PFI108" s="511"/>
      <c r="PFJ108" s="511"/>
      <c r="PFK108" s="511"/>
      <c r="PFL108" s="511"/>
      <c r="PFM108" s="511"/>
      <c r="PFN108" s="511"/>
      <c r="PFO108" s="511"/>
      <c r="PFP108" s="511"/>
      <c r="PFQ108" s="511"/>
      <c r="PFR108" s="511"/>
      <c r="PFS108" s="511"/>
      <c r="PFT108" s="511"/>
      <c r="PFU108" s="511"/>
      <c r="PFV108" s="511"/>
      <c r="PFW108" s="511"/>
      <c r="PFX108" s="511"/>
      <c r="PFY108" s="511"/>
      <c r="PFZ108" s="511"/>
      <c r="PGA108" s="511"/>
      <c r="PGB108" s="511"/>
      <c r="PGC108" s="511"/>
      <c r="PGD108" s="511"/>
      <c r="PGE108" s="511"/>
      <c r="PGF108" s="511"/>
      <c r="PGG108" s="511"/>
      <c r="PGH108" s="511"/>
      <c r="PGI108" s="511"/>
      <c r="PGJ108" s="511"/>
      <c r="PGK108" s="511"/>
      <c r="PGL108" s="511"/>
      <c r="PGM108" s="511"/>
      <c r="PGN108" s="511"/>
      <c r="PGO108" s="511"/>
      <c r="PGP108" s="511"/>
      <c r="PGQ108" s="511"/>
      <c r="PGR108" s="511"/>
      <c r="PGS108" s="511"/>
      <c r="PGT108" s="511"/>
      <c r="PGU108" s="511"/>
      <c r="PGV108" s="511"/>
      <c r="PGW108" s="511"/>
      <c r="PGX108" s="511"/>
      <c r="PGY108" s="511"/>
      <c r="PGZ108" s="511"/>
      <c r="PHA108" s="511"/>
      <c r="PHB108" s="511"/>
      <c r="PHC108" s="511"/>
      <c r="PHD108" s="511"/>
      <c r="PHE108" s="511"/>
      <c r="PHF108" s="511"/>
      <c r="PHG108" s="511"/>
      <c r="PHH108" s="511"/>
      <c r="PHI108" s="511"/>
      <c r="PHJ108" s="511"/>
      <c r="PHK108" s="511"/>
      <c r="PHL108" s="511"/>
      <c r="PHM108" s="511"/>
      <c r="PHN108" s="511"/>
      <c r="PHO108" s="511"/>
      <c r="PHP108" s="511"/>
      <c r="PHQ108" s="511"/>
      <c r="PHR108" s="511"/>
      <c r="PHS108" s="511"/>
      <c r="PHT108" s="511"/>
      <c r="PHU108" s="511"/>
      <c r="PHV108" s="511"/>
      <c r="PHW108" s="511"/>
      <c r="PHX108" s="511"/>
      <c r="PHY108" s="511"/>
      <c r="PHZ108" s="511"/>
      <c r="PIA108" s="511"/>
      <c r="PIB108" s="511"/>
      <c r="PIC108" s="511"/>
      <c r="PID108" s="511"/>
      <c r="PIE108" s="511"/>
      <c r="PIF108" s="511"/>
      <c r="PIG108" s="511"/>
      <c r="PIH108" s="511"/>
      <c r="PII108" s="511"/>
      <c r="PIJ108" s="511"/>
      <c r="PIK108" s="511"/>
      <c r="PIL108" s="511"/>
      <c r="PIM108" s="511"/>
      <c r="PIN108" s="511"/>
      <c r="PIO108" s="511"/>
      <c r="PIP108" s="511"/>
      <c r="PIQ108" s="511"/>
      <c r="PIR108" s="511"/>
      <c r="PIS108" s="511"/>
      <c r="PIT108" s="511"/>
      <c r="PIU108" s="511"/>
      <c r="PIV108" s="511"/>
      <c r="PIW108" s="511"/>
      <c r="PIX108" s="511"/>
      <c r="PIY108" s="511"/>
      <c r="PIZ108" s="511"/>
      <c r="PJA108" s="511"/>
      <c r="PJB108" s="511"/>
      <c r="PJC108" s="511"/>
      <c r="PJD108" s="511"/>
      <c r="PJE108" s="511"/>
      <c r="PJF108" s="511"/>
      <c r="PJG108" s="511"/>
      <c r="PJH108" s="511"/>
      <c r="PJI108" s="511"/>
      <c r="PJJ108" s="511"/>
      <c r="PJK108" s="511"/>
      <c r="PJL108" s="511"/>
      <c r="PJM108" s="511"/>
      <c r="PJN108" s="511"/>
      <c r="PJO108" s="511"/>
      <c r="PJP108" s="511"/>
      <c r="PJQ108" s="511"/>
      <c r="PJR108" s="511"/>
      <c r="PJS108" s="511"/>
      <c r="PJT108" s="511"/>
      <c r="PJU108" s="511"/>
      <c r="PJV108" s="511"/>
      <c r="PJW108" s="511"/>
      <c r="PJX108" s="511"/>
      <c r="PJY108" s="511"/>
      <c r="PJZ108" s="511"/>
      <c r="PKA108" s="511"/>
      <c r="PKB108" s="511"/>
      <c r="PKC108" s="511"/>
      <c r="PKD108" s="511"/>
      <c r="PKE108" s="511"/>
      <c r="PKF108" s="511"/>
      <c r="PKG108" s="511"/>
      <c r="PKH108" s="511"/>
      <c r="PKI108" s="511"/>
      <c r="PKJ108" s="511"/>
      <c r="PKK108" s="511"/>
      <c r="PKL108" s="511"/>
      <c r="PKM108" s="511"/>
      <c r="PKN108" s="511"/>
      <c r="PKO108" s="511"/>
      <c r="PKP108" s="511"/>
      <c r="PKQ108" s="511"/>
      <c r="PKR108" s="511"/>
      <c r="PKS108" s="511"/>
      <c r="PKT108" s="511"/>
      <c r="PKU108" s="511"/>
      <c r="PKV108" s="511"/>
      <c r="PKW108" s="511"/>
      <c r="PKX108" s="511"/>
      <c r="PKY108" s="511"/>
      <c r="PKZ108" s="511"/>
      <c r="PLA108" s="511"/>
      <c r="PLB108" s="511"/>
      <c r="PLC108" s="511"/>
      <c r="PLD108" s="511"/>
      <c r="PLE108" s="511"/>
      <c r="PLF108" s="511"/>
      <c r="PLG108" s="511"/>
      <c r="PLH108" s="511"/>
      <c r="PLI108" s="511"/>
      <c r="PLJ108" s="511"/>
      <c r="PLK108" s="511"/>
      <c r="PLL108" s="511"/>
      <c r="PLM108" s="511"/>
      <c r="PLN108" s="511"/>
      <c r="PLO108" s="511"/>
      <c r="PLP108" s="511"/>
      <c r="PLQ108" s="511"/>
      <c r="PLR108" s="511"/>
      <c r="PLS108" s="511"/>
      <c r="PLT108" s="511"/>
      <c r="PLU108" s="511"/>
      <c r="PLV108" s="511"/>
      <c r="PLW108" s="511"/>
      <c r="PLX108" s="511"/>
      <c r="PLY108" s="511"/>
      <c r="PLZ108" s="511"/>
      <c r="PMA108" s="511"/>
      <c r="PMB108" s="511"/>
      <c r="PMC108" s="511"/>
      <c r="PMD108" s="511"/>
      <c r="PME108" s="511"/>
      <c r="PMF108" s="511"/>
      <c r="PMG108" s="511"/>
      <c r="PMH108" s="511"/>
      <c r="PMI108" s="511"/>
      <c r="PMJ108" s="511"/>
      <c r="PMK108" s="511"/>
      <c r="PML108" s="511"/>
      <c r="PMM108" s="511"/>
      <c r="PMN108" s="511"/>
      <c r="PMO108" s="511"/>
      <c r="PMP108" s="511"/>
      <c r="PMQ108" s="511"/>
      <c r="PMR108" s="511"/>
      <c r="PMS108" s="511"/>
      <c r="PMT108" s="511"/>
      <c r="PMU108" s="511"/>
      <c r="PMV108" s="511"/>
      <c r="PMW108" s="511"/>
      <c r="PMX108" s="511"/>
      <c r="PMY108" s="511"/>
      <c r="PMZ108" s="511"/>
      <c r="PNA108" s="511"/>
      <c r="PNB108" s="511"/>
      <c r="PNC108" s="511"/>
      <c r="PND108" s="511"/>
      <c r="PNE108" s="511"/>
      <c r="PNF108" s="511"/>
      <c r="PNG108" s="511"/>
      <c r="PNH108" s="511"/>
      <c r="PNI108" s="511"/>
      <c r="PNJ108" s="511"/>
      <c r="PNK108" s="511"/>
      <c r="PNL108" s="511"/>
      <c r="PNM108" s="511"/>
      <c r="PNN108" s="511"/>
      <c r="PNO108" s="511"/>
      <c r="PNP108" s="511"/>
      <c r="PNQ108" s="511"/>
      <c r="PNR108" s="511"/>
      <c r="PNS108" s="511"/>
      <c r="PNT108" s="511"/>
      <c r="PNU108" s="511"/>
      <c r="PNV108" s="511"/>
      <c r="PNW108" s="511"/>
      <c r="PNX108" s="511"/>
      <c r="PNY108" s="511"/>
      <c r="PNZ108" s="511"/>
      <c r="POA108" s="511"/>
      <c r="POB108" s="511"/>
      <c r="POC108" s="511"/>
      <c r="POD108" s="511"/>
      <c r="POE108" s="511"/>
      <c r="POF108" s="511"/>
      <c r="POG108" s="511"/>
      <c r="POH108" s="511"/>
      <c r="POI108" s="511"/>
      <c r="POJ108" s="511"/>
      <c r="POK108" s="511"/>
      <c r="POL108" s="511"/>
      <c r="POM108" s="511"/>
      <c r="PON108" s="511"/>
      <c r="POO108" s="511"/>
      <c r="POP108" s="511"/>
      <c r="POQ108" s="511"/>
      <c r="POR108" s="511"/>
      <c r="POS108" s="511"/>
      <c r="POT108" s="511"/>
      <c r="POU108" s="511"/>
      <c r="POV108" s="511"/>
      <c r="POW108" s="511"/>
      <c r="POX108" s="511"/>
      <c r="POY108" s="511"/>
      <c r="POZ108" s="511"/>
      <c r="PPA108" s="511"/>
      <c r="PPB108" s="511"/>
      <c r="PPC108" s="511"/>
      <c r="PPD108" s="511"/>
      <c r="PPE108" s="511"/>
      <c r="PPF108" s="511"/>
      <c r="PPG108" s="511"/>
      <c r="PPH108" s="511"/>
      <c r="PPI108" s="511"/>
      <c r="PPJ108" s="511"/>
      <c r="PPK108" s="511"/>
      <c r="PPL108" s="511"/>
      <c r="PPM108" s="511"/>
      <c r="PPN108" s="511"/>
      <c r="PPO108" s="511"/>
      <c r="PPP108" s="511"/>
      <c r="PPQ108" s="511"/>
      <c r="PPR108" s="511"/>
      <c r="PPS108" s="511"/>
      <c r="PPT108" s="511"/>
      <c r="PPU108" s="511"/>
      <c r="PPV108" s="511"/>
      <c r="PPW108" s="511"/>
      <c r="PPX108" s="511"/>
      <c r="PPY108" s="511"/>
      <c r="PPZ108" s="511"/>
      <c r="PQA108" s="511"/>
      <c r="PQB108" s="511"/>
      <c r="PQC108" s="511"/>
      <c r="PQD108" s="511"/>
      <c r="PQE108" s="511"/>
      <c r="PQF108" s="511"/>
      <c r="PQG108" s="511"/>
      <c r="PQH108" s="511"/>
      <c r="PQI108" s="511"/>
      <c r="PQJ108" s="511"/>
      <c r="PQK108" s="511"/>
      <c r="PQL108" s="511"/>
      <c r="PQM108" s="511"/>
      <c r="PQN108" s="511"/>
      <c r="PQO108" s="511"/>
      <c r="PQP108" s="511"/>
      <c r="PQQ108" s="511"/>
      <c r="PQR108" s="511"/>
      <c r="PQS108" s="511"/>
      <c r="PQT108" s="511"/>
      <c r="PQU108" s="511"/>
      <c r="PQV108" s="511"/>
      <c r="PQW108" s="511"/>
      <c r="PQX108" s="511"/>
      <c r="PQY108" s="511"/>
      <c r="PQZ108" s="511"/>
      <c r="PRA108" s="511"/>
      <c r="PRB108" s="511"/>
      <c r="PRC108" s="511"/>
      <c r="PRD108" s="511"/>
      <c r="PRE108" s="511"/>
      <c r="PRF108" s="511"/>
      <c r="PRG108" s="511"/>
      <c r="PRH108" s="511"/>
      <c r="PRI108" s="511"/>
      <c r="PRJ108" s="511"/>
      <c r="PRK108" s="511"/>
      <c r="PRL108" s="511"/>
      <c r="PRM108" s="511"/>
      <c r="PRN108" s="511"/>
      <c r="PRO108" s="511"/>
      <c r="PRP108" s="511"/>
      <c r="PRQ108" s="511"/>
      <c r="PRR108" s="511"/>
      <c r="PRS108" s="511"/>
      <c r="PRT108" s="511"/>
      <c r="PRU108" s="511"/>
      <c r="PRV108" s="511"/>
      <c r="PRW108" s="511"/>
      <c r="PRX108" s="511"/>
      <c r="PRY108" s="511"/>
      <c r="PRZ108" s="511"/>
      <c r="PSA108" s="511"/>
      <c r="PSB108" s="511"/>
      <c r="PSC108" s="511"/>
      <c r="PSD108" s="511"/>
      <c r="PSE108" s="511"/>
      <c r="PSF108" s="511"/>
      <c r="PSG108" s="511"/>
      <c r="PSH108" s="511"/>
      <c r="PSI108" s="511"/>
      <c r="PSJ108" s="511"/>
      <c r="PSK108" s="511"/>
      <c r="PSL108" s="511"/>
      <c r="PSM108" s="511"/>
      <c r="PSN108" s="511"/>
      <c r="PSO108" s="511"/>
      <c r="PSP108" s="511"/>
      <c r="PSQ108" s="511"/>
      <c r="PSR108" s="511"/>
      <c r="PSS108" s="511"/>
      <c r="PST108" s="511"/>
      <c r="PSU108" s="511"/>
      <c r="PSV108" s="511"/>
      <c r="PSW108" s="511"/>
      <c r="PSX108" s="511"/>
      <c r="PSY108" s="511"/>
      <c r="PSZ108" s="511"/>
      <c r="PTA108" s="511"/>
      <c r="PTB108" s="511"/>
      <c r="PTC108" s="511"/>
      <c r="PTD108" s="511"/>
      <c r="PTE108" s="511"/>
      <c r="PTF108" s="511"/>
      <c r="PTG108" s="511"/>
      <c r="PTH108" s="511"/>
      <c r="PTI108" s="511"/>
      <c r="PTJ108" s="511"/>
      <c r="PTK108" s="511"/>
      <c r="PTL108" s="511"/>
      <c r="PTM108" s="511"/>
      <c r="PTN108" s="511"/>
      <c r="PTO108" s="511"/>
      <c r="PTP108" s="511"/>
      <c r="PTQ108" s="511"/>
      <c r="PTR108" s="511"/>
      <c r="PTS108" s="511"/>
      <c r="PTT108" s="511"/>
      <c r="PTU108" s="511"/>
      <c r="PTV108" s="511"/>
      <c r="PTW108" s="511"/>
      <c r="PTX108" s="511"/>
      <c r="PTY108" s="511"/>
      <c r="PTZ108" s="511"/>
      <c r="PUA108" s="511"/>
      <c r="PUB108" s="511"/>
      <c r="PUC108" s="511"/>
      <c r="PUD108" s="511"/>
      <c r="PUE108" s="511"/>
      <c r="PUF108" s="511"/>
      <c r="PUG108" s="511"/>
      <c r="PUH108" s="511"/>
      <c r="PUI108" s="511"/>
      <c r="PUJ108" s="511"/>
      <c r="PUK108" s="511"/>
      <c r="PUL108" s="511"/>
      <c r="PUM108" s="511"/>
      <c r="PUN108" s="511"/>
      <c r="PUO108" s="511"/>
      <c r="PUP108" s="511"/>
      <c r="PUQ108" s="511"/>
      <c r="PUR108" s="511"/>
      <c r="PUS108" s="511"/>
      <c r="PUT108" s="511"/>
      <c r="PUU108" s="511"/>
      <c r="PUV108" s="511"/>
      <c r="PUW108" s="511"/>
      <c r="PUX108" s="511"/>
      <c r="PUY108" s="511"/>
      <c r="PUZ108" s="511"/>
      <c r="PVA108" s="511"/>
      <c r="PVB108" s="511"/>
      <c r="PVC108" s="511"/>
      <c r="PVD108" s="511"/>
      <c r="PVE108" s="511"/>
      <c r="PVF108" s="511"/>
      <c r="PVG108" s="511"/>
      <c r="PVH108" s="511"/>
      <c r="PVI108" s="511"/>
      <c r="PVJ108" s="511"/>
      <c r="PVK108" s="511"/>
      <c r="PVL108" s="511"/>
      <c r="PVM108" s="511"/>
      <c r="PVN108" s="511"/>
      <c r="PVO108" s="511"/>
      <c r="PVP108" s="511"/>
      <c r="PVQ108" s="511"/>
      <c r="PVR108" s="511"/>
      <c r="PVS108" s="511"/>
      <c r="PVT108" s="511"/>
      <c r="PVU108" s="511"/>
      <c r="PVV108" s="511"/>
      <c r="PVW108" s="511"/>
      <c r="PVX108" s="511"/>
      <c r="PVY108" s="511"/>
      <c r="PVZ108" s="511"/>
      <c r="PWA108" s="511"/>
      <c r="PWB108" s="511"/>
      <c r="PWC108" s="511"/>
      <c r="PWD108" s="511"/>
      <c r="PWE108" s="511"/>
      <c r="PWF108" s="511"/>
      <c r="PWG108" s="511"/>
      <c r="PWH108" s="511"/>
      <c r="PWI108" s="511"/>
      <c r="PWJ108" s="511"/>
      <c r="PWK108" s="511"/>
      <c r="PWL108" s="511"/>
      <c r="PWM108" s="511"/>
      <c r="PWN108" s="511"/>
      <c r="PWO108" s="511"/>
      <c r="PWP108" s="511"/>
      <c r="PWQ108" s="511"/>
      <c r="PWR108" s="511"/>
      <c r="PWS108" s="511"/>
      <c r="PWT108" s="511"/>
      <c r="PWU108" s="511"/>
      <c r="PWV108" s="511"/>
      <c r="PWW108" s="511"/>
      <c r="PWX108" s="511"/>
      <c r="PWY108" s="511"/>
      <c r="PWZ108" s="511"/>
      <c r="PXA108" s="511"/>
      <c r="PXB108" s="511"/>
      <c r="PXC108" s="511"/>
      <c r="PXD108" s="511"/>
      <c r="PXE108" s="511"/>
      <c r="PXF108" s="511"/>
      <c r="PXG108" s="511"/>
      <c r="PXH108" s="511"/>
      <c r="PXI108" s="511"/>
      <c r="PXJ108" s="511"/>
      <c r="PXK108" s="511"/>
      <c r="PXL108" s="511"/>
      <c r="PXM108" s="511"/>
      <c r="PXN108" s="511"/>
      <c r="PXO108" s="511"/>
      <c r="PXP108" s="511"/>
      <c r="PXQ108" s="511"/>
      <c r="PXR108" s="511"/>
      <c r="PXS108" s="511"/>
      <c r="PXT108" s="511"/>
      <c r="PXU108" s="511"/>
      <c r="PXV108" s="511"/>
      <c r="PXW108" s="511"/>
      <c r="PXX108" s="511"/>
      <c r="PXY108" s="511"/>
      <c r="PXZ108" s="511"/>
      <c r="PYA108" s="511"/>
      <c r="PYB108" s="511"/>
      <c r="PYC108" s="511"/>
      <c r="PYD108" s="511"/>
      <c r="PYE108" s="511"/>
      <c r="PYF108" s="511"/>
      <c r="PYG108" s="511"/>
      <c r="PYH108" s="511"/>
      <c r="PYI108" s="511"/>
      <c r="PYJ108" s="511"/>
      <c r="PYK108" s="511"/>
      <c r="PYL108" s="511"/>
      <c r="PYM108" s="511"/>
      <c r="PYN108" s="511"/>
      <c r="PYO108" s="511"/>
      <c r="PYP108" s="511"/>
      <c r="PYQ108" s="511"/>
      <c r="PYR108" s="511"/>
      <c r="PYS108" s="511"/>
      <c r="PYT108" s="511"/>
      <c r="PYU108" s="511"/>
      <c r="PYV108" s="511"/>
      <c r="PYW108" s="511"/>
      <c r="PYX108" s="511"/>
      <c r="PYY108" s="511"/>
      <c r="PYZ108" s="511"/>
      <c r="PZA108" s="511"/>
      <c r="PZB108" s="511"/>
      <c r="PZC108" s="511"/>
      <c r="PZD108" s="511"/>
      <c r="PZE108" s="511"/>
      <c r="PZF108" s="511"/>
      <c r="PZG108" s="511"/>
      <c r="PZH108" s="511"/>
      <c r="PZI108" s="511"/>
      <c r="PZJ108" s="511"/>
      <c r="PZK108" s="511"/>
      <c r="PZL108" s="511"/>
      <c r="PZM108" s="511"/>
      <c r="PZN108" s="511"/>
      <c r="PZO108" s="511"/>
      <c r="PZP108" s="511"/>
      <c r="PZQ108" s="511"/>
      <c r="PZR108" s="511"/>
      <c r="PZS108" s="511"/>
      <c r="PZT108" s="511"/>
      <c r="PZU108" s="511"/>
      <c r="PZV108" s="511"/>
      <c r="PZW108" s="511"/>
      <c r="PZX108" s="511"/>
      <c r="PZY108" s="511"/>
      <c r="PZZ108" s="511"/>
      <c r="QAA108" s="511"/>
      <c r="QAB108" s="511"/>
      <c r="QAC108" s="511"/>
      <c r="QAD108" s="511"/>
      <c r="QAE108" s="511"/>
      <c r="QAF108" s="511"/>
      <c r="QAG108" s="511"/>
      <c r="QAH108" s="511"/>
      <c r="QAI108" s="511"/>
      <c r="QAJ108" s="511"/>
      <c r="QAK108" s="511"/>
      <c r="QAL108" s="511"/>
      <c r="QAM108" s="511"/>
      <c r="QAN108" s="511"/>
      <c r="QAO108" s="511"/>
      <c r="QAP108" s="511"/>
      <c r="QAQ108" s="511"/>
      <c r="QAR108" s="511"/>
      <c r="QAS108" s="511"/>
      <c r="QAT108" s="511"/>
      <c r="QAU108" s="511"/>
      <c r="QAV108" s="511"/>
      <c r="QAW108" s="511"/>
      <c r="QAX108" s="511"/>
      <c r="QAY108" s="511"/>
      <c r="QAZ108" s="511"/>
      <c r="QBA108" s="511"/>
      <c r="QBB108" s="511"/>
      <c r="QBC108" s="511"/>
      <c r="QBD108" s="511"/>
      <c r="QBE108" s="511"/>
      <c r="QBF108" s="511"/>
      <c r="QBG108" s="511"/>
      <c r="QBH108" s="511"/>
      <c r="QBI108" s="511"/>
      <c r="QBJ108" s="511"/>
      <c r="QBK108" s="511"/>
      <c r="QBL108" s="511"/>
      <c r="QBM108" s="511"/>
      <c r="QBN108" s="511"/>
      <c r="QBO108" s="511"/>
      <c r="QBP108" s="511"/>
      <c r="QBQ108" s="511"/>
      <c r="QBR108" s="511"/>
      <c r="QBS108" s="511"/>
      <c r="QBT108" s="511"/>
      <c r="QBU108" s="511"/>
      <c r="QBV108" s="511"/>
      <c r="QBW108" s="511"/>
      <c r="QBX108" s="511"/>
      <c r="QBY108" s="511"/>
      <c r="QBZ108" s="511"/>
      <c r="QCA108" s="511"/>
      <c r="QCB108" s="511"/>
      <c r="QCC108" s="511"/>
      <c r="QCD108" s="511"/>
      <c r="QCE108" s="511"/>
      <c r="QCF108" s="511"/>
      <c r="QCG108" s="511"/>
      <c r="QCH108" s="511"/>
      <c r="QCI108" s="511"/>
      <c r="QCJ108" s="511"/>
      <c r="QCK108" s="511"/>
      <c r="QCL108" s="511"/>
      <c r="QCM108" s="511"/>
      <c r="QCN108" s="511"/>
      <c r="QCO108" s="511"/>
      <c r="QCP108" s="511"/>
      <c r="QCQ108" s="511"/>
      <c r="QCR108" s="511"/>
      <c r="QCS108" s="511"/>
      <c r="QCT108" s="511"/>
      <c r="QCU108" s="511"/>
      <c r="QCV108" s="511"/>
      <c r="QCW108" s="511"/>
      <c r="QCX108" s="511"/>
      <c r="QCY108" s="511"/>
      <c r="QCZ108" s="511"/>
      <c r="QDA108" s="511"/>
      <c r="QDB108" s="511"/>
      <c r="QDC108" s="511"/>
      <c r="QDD108" s="511"/>
      <c r="QDE108" s="511"/>
      <c r="QDF108" s="511"/>
      <c r="QDG108" s="511"/>
      <c r="QDH108" s="511"/>
      <c r="QDI108" s="511"/>
      <c r="QDJ108" s="511"/>
      <c r="QDK108" s="511"/>
      <c r="QDL108" s="511"/>
      <c r="QDM108" s="511"/>
      <c r="QDN108" s="511"/>
      <c r="QDO108" s="511"/>
      <c r="QDP108" s="511"/>
      <c r="QDQ108" s="511"/>
      <c r="QDR108" s="511"/>
      <c r="QDS108" s="511"/>
      <c r="QDT108" s="511"/>
      <c r="QDU108" s="511"/>
      <c r="QDV108" s="511"/>
      <c r="QDW108" s="511"/>
      <c r="QDX108" s="511"/>
      <c r="QDY108" s="511"/>
      <c r="QDZ108" s="511"/>
      <c r="QEA108" s="511"/>
      <c r="QEB108" s="511"/>
      <c r="QEC108" s="511"/>
      <c r="QED108" s="511"/>
      <c r="QEE108" s="511"/>
      <c r="QEF108" s="511"/>
      <c r="QEG108" s="511"/>
      <c r="QEH108" s="511"/>
      <c r="QEI108" s="511"/>
      <c r="QEJ108" s="511"/>
      <c r="QEK108" s="511"/>
      <c r="QEL108" s="511"/>
      <c r="QEM108" s="511"/>
      <c r="QEN108" s="511"/>
      <c r="QEO108" s="511"/>
      <c r="QEP108" s="511"/>
      <c r="QEQ108" s="511"/>
      <c r="QER108" s="511"/>
      <c r="QES108" s="511"/>
      <c r="QET108" s="511"/>
      <c r="QEU108" s="511"/>
      <c r="QEV108" s="511"/>
      <c r="QEW108" s="511"/>
      <c r="QEX108" s="511"/>
      <c r="QEY108" s="511"/>
      <c r="QEZ108" s="511"/>
      <c r="QFA108" s="511"/>
      <c r="QFB108" s="511"/>
      <c r="QFC108" s="511"/>
      <c r="QFD108" s="511"/>
      <c r="QFE108" s="511"/>
      <c r="QFF108" s="511"/>
      <c r="QFG108" s="511"/>
      <c r="QFH108" s="511"/>
      <c r="QFI108" s="511"/>
      <c r="QFJ108" s="511"/>
      <c r="QFK108" s="511"/>
      <c r="QFL108" s="511"/>
      <c r="QFM108" s="511"/>
      <c r="QFN108" s="511"/>
      <c r="QFO108" s="511"/>
      <c r="QFP108" s="511"/>
      <c r="QFQ108" s="511"/>
      <c r="QFR108" s="511"/>
      <c r="QFS108" s="511"/>
      <c r="QFT108" s="511"/>
      <c r="QFU108" s="511"/>
      <c r="QFV108" s="511"/>
      <c r="QFW108" s="511"/>
      <c r="QFX108" s="511"/>
      <c r="QFY108" s="511"/>
      <c r="QFZ108" s="511"/>
      <c r="QGA108" s="511"/>
      <c r="QGB108" s="511"/>
      <c r="QGC108" s="511"/>
      <c r="QGD108" s="511"/>
      <c r="QGE108" s="511"/>
      <c r="QGF108" s="511"/>
      <c r="QGG108" s="511"/>
      <c r="QGH108" s="511"/>
      <c r="QGI108" s="511"/>
      <c r="QGJ108" s="511"/>
      <c r="QGK108" s="511"/>
      <c r="QGL108" s="511"/>
      <c r="QGM108" s="511"/>
      <c r="QGN108" s="511"/>
      <c r="QGO108" s="511"/>
      <c r="QGP108" s="511"/>
      <c r="QGQ108" s="511"/>
      <c r="QGR108" s="511"/>
      <c r="QGS108" s="511"/>
      <c r="QGT108" s="511"/>
      <c r="QGU108" s="511"/>
      <c r="QGV108" s="511"/>
      <c r="QGW108" s="511"/>
      <c r="QGX108" s="511"/>
      <c r="QGY108" s="511"/>
      <c r="QGZ108" s="511"/>
      <c r="QHA108" s="511"/>
      <c r="QHB108" s="511"/>
      <c r="QHC108" s="511"/>
      <c r="QHD108" s="511"/>
      <c r="QHE108" s="511"/>
      <c r="QHF108" s="511"/>
      <c r="QHG108" s="511"/>
      <c r="QHH108" s="511"/>
      <c r="QHI108" s="511"/>
      <c r="QHJ108" s="511"/>
      <c r="QHK108" s="511"/>
      <c r="QHL108" s="511"/>
      <c r="QHM108" s="511"/>
      <c r="QHN108" s="511"/>
      <c r="QHO108" s="511"/>
      <c r="QHP108" s="511"/>
      <c r="QHQ108" s="511"/>
      <c r="QHR108" s="511"/>
      <c r="QHS108" s="511"/>
      <c r="QHT108" s="511"/>
      <c r="QHU108" s="511"/>
      <c r="QHV108" s="511"/>
      <c r="QHW108" s="511"/>
      <c r="QHX108" s="511"/>
      <c r="QHY108" s="511"/>
      <c r="QHZ108" s="511"/>
      <c r="QIA108" s="511"/>
      <c r="QIB108" s="511"/>
      <c r="QIC108" s="511"/>
      <c r="QID108" s="511"/>
      <c r="QIE108" s="511"/>
      <c r="QIF108" s="511"/>
      <c r="QIG108" s="511"/>
      <c r="QIH108" s="511"/>
      <c r="QII108" s="511"/>
      <c r="QIJ108" s="511"/>
      <c r="QIK108" s="511"/>
      <c r="QIL108" s="511"/>
      <c r="QIM108" s="511"/>
      <c r="QIN108" s="511"/>
      <c r="QIO108" s="511"/>
      <c r="QIP108" s="511"/>
      <c r="QIQ108" s="511"/>
      <c r="QIR108" s="511"/>
      <c r="QIS108" s="511"/>
      <c r="QIT108" s="511"/>
      <c r="QIU108" s="511"/>
      <c r="QIV108" s="511"/>
      <c r="QIW108" s="511"/>
      <c r="QIX108" s="511"/>
      <c r="QIY108" s="511"/>
      <c r="QIZ108" s="511"/>
      <c r="QJA108" s="511"/>
      <c r="QJB108" s="511"/>
      <c r="QJC108" s="511"/>
      <c r="QJD108" s="511"/>
      <c r="QJE108" s="511"/>
      <c r="QJF108" s="511"/>
      <c r="QJG108" s="511"/>
      <c r="QJH108" s="511"/>
      <c r="QJI108" s="511"/>
      <c r="QJJ108" s="511"/>
      <c r="QJK108" s="511"/>
      <c r="QJL108" s="511"/>
      <c r="QJM108" s="511"/>
      <c r="QJN108" s="511"/>
      <c r="QJO108" s="511"/>
      <c r="QJP108" s="511"/>
      <c r="QJQ108" s="511"/>
      <c r="QJR108" s="511"/>
      <c r="QJS108" s="511"/>
      <c r="QJT108" s="511"/>
      <c r="QJU108" s="511"/>
      <c r="QJV108" s="511"/>
      <c r="QJW108" s="511"/>
      <c r="QJX108" s="511"/>
      <c r="QJY108" s="511"/>
      <c r="QJZ108" s="511"/>
      <c r="QKA108" s="511"/>
      <c r="QKB108" s="511"/>
      <c r="QKC108" s="511"/>
      <c r="QKD108" s="511"/>
      <c r="QKE108" s="511"/>
      <c r="QKF108" s="511"/>
      <c r="QKG108" s="511"/>
      <c r="QKH108" s="511"/>
      <c r="QKI108" s="511"/>
      <c r="QKJ108" s="511"/>
      <c r="QKK108" s="511"/>
      <c r="QKL108" s="511"/>
      <c r="QKM108" s="511"/>
      <c r="QKN108" s="511"/>
      <c r="QKO108" s="511"/>
      <c r="QKP108" s="511"/>
      <c r="QKQ108" s="511"/>
      <c r="QKR108" s="511"/>
      <c r="QKS108" s="511"/>
      <c r="QKT108" s="511"/>
      <c r="QKU108" s="511"/>
      <c r="QKV108" s="511"/>
      <c r="QKW108" s="511"/>
      <c r="QKX108" s="511"/>
      <c r="QKY108" s="511"/>
      <c r="QKZ108" s="511"/>
      <c r="QLA108" s="511"/>
      <c r="QLB108" s="511"/>
      <c r="QLC108" s="511"/>
      <c r="QLD108" s="511"/>
      <c r="QLE108" s="511"/>
      <c r="QLF108" s="511"/>
      <c r="QLG108" s="511"/>
      <c r="QLH108" s="511"/>
      <c r="QLI108" s="511"/>
      <c r="QLJ108" s="511"/>
      <c r="QLK108" s="511"/>
      <c r="QLL108" s="511"/>
      <c r="QLM108" s="511"/>
      <c r="QLN108" s="511"/>
      <c r="QLO108" s="511"/>
      <c r="QLP108" s="511"/>
      <c r="QLQ108" s="511"/>
      <c r="QLR108" s="511"/>
      <c r="QLS108" s="511"/>
      <c r="QLT108" s="511"/>
      <c r="QLU108" s="511"/>
      <c r="QLV108" s="511"/>
      <c r="QLW108" s="511"/>
      <c r="QLX108" s="511"/>
      <c r="QLY108" s="511"/>
      <c r="QLZ108" s="511"/>
      <c r="QMA108" s="511"/>
      <c r="QMB108" s="511"/>
      <c r="QMC108" s="511"/>
      <c r="QMD108" s="511"/>
      <c r="QME108" s="511"/>
      <c r="QMF108" s="511"/>
      <c r="QMG108" s="511"/>
      <c r="QMH108" s="511"/>
      <c r="QMI108" s="511"/>
      <c r="QMJ108" s="511"/>
      <c r="QMK108" s="511"/>
      <c r="QML108" s="511"/>
      <c r="QMM108" s="511"/>
      <c r="QMN108" s="511"/>
      <c r="QMO108" s="511"/>
      <c r="QMP108" s="511"/>
      <c r="QMQ108" s="511"/>
      <c r="QMR108" s="511"/>
      <c r="QMS108" s="511"/>
      <c r="QMT108" s="511"/>
      <c r="QMU108" s="511"/>
      <c r="QMV108" s="511"/>
      <c r="QMW108" s="511"/>
      <c r="QMX108" s="511"/>
      <c r="QMY108" s="511"/>
      <c r="QMZ108" s="511"/>
      <c r="QNA108" s="511"/>
      <c r="QNB108" s="511"/>
      <c r="QNC108" s="511"/>
      <c r="QND108" s="511"/>
      <c r="QNE108" s="511"/>
      <c r="QNF108" s="511"/>
      <c r="QNG108" s="511"/>
      <c r="QNH108" s="511"/>
      <c r="QNI108" s="511"/>
      <c r="QNJ108" s="511"/>
      <c r="QNK108" s="511"/>
      <c r="QNL108" s="511"/>
      <c r="QNM108" s="511"/>
      <c r="QNN108" s="511"/>
      <c r="QNO108" s="511"/>
      <c r="QNP108" s="511"/>
      <c r="QNQ108" s="511"/>
      <c r="QNR108" s="511"/>
      <c r="QNS108" s="511"/>
      <c r="QNT108" s="511"/>
      <c r="QNU108" s="511"/>
      <c r="QNV108" s="511"/>
      <c r="QNW108" s="511"/>
      <c r="QNX108" s="511"/>
      <c r="QNY108" s="511"/>
      <c r="QNZ108" s="511"/>
      <c r="QOA108" s="511"/>
      <c r="QOB108" s="511"/>
      <c r="QOC108" s="511"/>
      <c r="QOD108" s="511"/>
      <c r="QOE108" s="511"/>
      <c r="QOF108" s="511"/>
      <c r="QOG108" s="511"/>
      <c r="QOH108" s="511"/>
      <c r="QOI108" s="511"/>
      <c r="QOJ108" s="511"/>
      <c r="QOK108" s="511"/>
      <c r="QOL108" s="511"/>
      <c r="QOM108" s="511"/>
      <c r="QON108" s="511"/>
      <c r="QOO108" s="511"/>
      <c r="QOP108" s="511"/>
      <c r="QOQ108" s="511"/>
      <c r="QOR108" s="511"/>
      <c r="QOS108" s="511"/>
      <c r="QOT108" s="511"/>
      <c r="QOU108" s="511"/>
      <c r="QOV108" s="511"/>
      <c r="QOW108" s="511"/>
      <c r="QOX108" s="511"/>
      <c r="QOY108" s="511"/>
      <c r="QOZ108" s="511"/>
      <c r="QPA108" s="511"/>
      <c r="QPB108" s="511"/>
      <c r="QPC108" s="511"/>
      <c r="QPD108" s="511"/>
      <c r="QPE108" s="511"/>
      <c r="QPF108" s="511"/>
      <c r="QPG108" s="511"/>
      <c r="QPH108" s="511"/>
      <c r="QPI108" s="511"/>
      <c r="QPJ108" s="511"/>
      <c r="QPK108" s="511"/>
      <c r="QPL108" s="511"/>
      <c r="QPM108" s="511"/>
      <c r="QPN108" s="511"/>
      <c r="QPO108" s="511"/>
      <c r="QPP108" s="511"/>
      <c r="QPQ108" s="511"/>
      <c r="QPR108" s="511"/>
      <c r="QPS108" s="511"/>
      <c r="QPT108" s="511"/>
      <c r="QPU108" s="511"/>
      <c r="QPV108" s="511"/>
      <c r="QPW108" s="511"/>
      <c r="QPX108" s="511"/>
      <c r="QPY108" s="511"/>
      <c r="QPZ108" s="511"/>
      <c r="QQA108" s="511"/>
      <c r="QQB108" s="511"/>
      <c r="QQC108" s="511"/>
      <c r="QQD108" s="511"/>
      <c r="QQE108" s="511"/>
      <c r="QQF108" s="511"/>
      <c r="QQG108" s="511"/>
      <c r="QQH108" s="511"/>
      <c r="QQI108" s="511"/>
      <c r="QQJ108" s="511"/>
      <c r="QQK108" s="511"/>
      <c r="QQL108" s="511"/>
      <c r="QQM108" s="511"/>
      <c r="QQN108" s="511"/>
      <c r="QQO108" s="511"/>
      <c r="QQP108" s="511"/>
      <c r="QQQ108" s="511"/>
      <c r="QQR108" s="511"/>
      <c r="QQS108" s="511"/>
      <c r="QQT108" s="511"/>
      <c r="QQU108" s="511"/>
      <c r="QQV108" s="511"/>
      <c r="QQW108" s="511"/>
      <c r="QQX108" s="511"/>
      <c r="QQY108" s="511"/>
      <c r="QQZ108" s="511"/>
      <c r="QRA108" s="511"/>
      <c r="QRB108" s="511"/>
      <c r="QRC108" s="511"/>
      <c r="QRD108" s="511"/>
      <c r="QRE108" s="511"/>
      <c r="QRF108" s="511"/>
      <c r="QRG108" s="511"/>
      <c r="QRH108" s="511"/>
      <c r="QRI108" s="511"/>
      <c r="QRJ108" s="511"/>
      <c r="QRK108" s="511"/>
      <c r="QRL108" s="511"/>
      <c r="QRM108" s="511"/>
      <c r="QRN108" s="511"/>
      <c r="QRO108" s="511"/>
      <c r="QRP108" s="511"/>
      <c r="QRQ108" s="511"/>
      <c r="QRR108" s="511"/>
      <c r="QRS108" s="511"/>
      <c r="QRT108" s="511"/>
      <c r="QRU108" s="511"/>
      <c r="QRV108" s="511"/>
      <c r="QRW108" s="511"/>
      <c r="QRX108" s="511"/>
      <c r="QRY108" s="511"/>
      <c r="QRZ108" s="511"/>
      <c r="QSA108" s="511"/>
      <c r="QSB108" s="511"/>
      <c r="QSC108" s="511"/>
      <c r="QSD108" s="511"/>
      <c r="QSE108" s="511"/>
      <c r="QSF108" s="511"/>
      <c r="QSG108" s="511"/>
      <c r="QSH108" s="511"/>
      <c r="QSI108" s="511"/>
      <c r="QSJ108" s="511"/>
      <c r="QSK108" s="511"/>
      <c r="QSL108" s="511"/>
      <c r="QSM108" s="511"/>
      <c r="QSN108" s="511"/>
      <c r="QSO108" s="511"/>
      <c r="QSP108" s="511"/>
      <c r="QSQ108" s="511"/>
      <c r="QSR108" s="511"/>
      <c r="QSS108" s="511"/>
      <c r="QST108" s="511"/>
      <c r="QSU108" s="511"/>
      <c r="QSV108" s="511"/>
      <c r="QSW108" s="511"/>
      <c r="QSX108" s="511"/>
      <c r="QSY108" s="511"/>
      <c r="QSZ108" s="511"/>
      <c r="QTA108" s="511"/>
      <c r="QTB108" s="511"/>
      <c r="QTC108" s="511"/>
      <c r="QTD108" s="511"/>
      <c r="QTE108" s="511"/>
      <c r="QTF108" s="511"/>
      <c r="QTG108" s="511"/>
      <c r="QTH108" s="511"/>
      <c r="QTI108" s="511"/>
      <c r="QTJ108" s="511"/>
      <c r="QTK108" s="511"/>
      <c r="QTL108" s="511"/>
      <c r="QTM108" s="511"/>
      <c r="QTN108" s="511"/>
      <c r="QTO108" s="511"/>
      <c r="QTP108" s="511"/>
      <c r="QTQ108" s="511"/>
      <c r="QTR108" s="511"/>
      <c r="QTS108" s="511"/>
      <c r="QTT108" s="511"/>
      <c r="QTU108" s="511"/>
      <c r="QTV108" s="511"/>
      <c r="QTW108" s="511"/>
      <c r="QTX108" s="511"/>
      <c r="QTY108" s="511"/>
      <c r="QTZ108" s="511"/>
      <c r="QUA108" s="511"/>
      <c r="QUB108" s="511"/>
      <c r="QUC108" s="511"/>
      <c r="QUD108" s="511"/>
      <c r="QUE108" s="511"/>
      <c r="QUF108" s="511"/>
      <c r="QUG108" s="511"/>
      <c r="QUH108" s="511"/>
      <c r="QUI108" s="511"/>
      <c r="QUJ108" s="511"/>
      <c r="QUK108" s="511"/>
      <c r="QUL108" s="511"/>
      <c r="QUM108" s="511"/>
      <c r="QUN108" s="511"/>
      <c r="QUO108" s="511"/>
      <c r="QUP108" s="511"/>
      <c r="QUQ108" s="511"/>
      <c r="QUR108" s="511"/>
      <c r="QUS108" s="511"/>
      <c r="QUT108" s="511"/>
      <c r="QUU108" s="511"/>
      <c r="QUV108" s="511"/>
      <c r="QUW108" s="511"/>
      <c r="QUX108" s="511"/>
      <c r="QUY108" s="511"/>
      <c r="QUZ108" s="511"/>
      <c r="QVA108" s="511"/>
      <c r="QVB108" s="511"/>
      <c r="QVC108" s="511"/>
      <c r="QVD108" s="511"/>
      <c r="QVE108" s="511"/>
      <c r="QVF108" s="511"/>
      <c r="QVG108" s="511"/>
      <c r="QVH108" s="511"/>
      <c r="QVI108" s="511"/>
      <c r="QVJ108" s="511"/>
      <c r="QVK108" s="511"/>
      <c r="QVL108" s="511"/>
      <c r="QVM108" s="511"/>
      <c r="QVN108" s="511"/>
      <c r="QVO108" s="511"/>
      <c r="QVP108" s="511"/>
      <c r="QVQ108" s="511"/>
      <c r="QVR108" s="511"/>
      <c r="QVS108" s="511"/>
      <c r="QVT108" s="511"/>
      <c r="QVU108" s="511"/>
      <c r="QVV108" s="511"/>
      <c r="QVW108" s="511"/>
      <c r="QVX108" s="511"/>
      <c r="QVY108" s="511"/>
      <c r="QVZ108" s="511"/>
      <c r="QWA108" s="511"/>
      <c r="QWB108" s="511"/>
      <c r="QWC108" s="511"/>
      <c r="QWD108" s="511"/>
      <c r="QWE108" s="511"/>
      <c r="QWF108" s="511"/>
      <c r="QWG108" s="511"/>
      <c r="QWH108" s="511"/>
      <c r="QWI108" s="511"/>
      <c r="QWJ108" s="511"/>
      <c r="QWK108" s="511"/>
      <c r="QWL108" s="511"/>
      <c r="QWM108" s="511"/>
      <c r="QWN108" s="511"/>
      <c r="QWO108" s="511"/>
      <c r="QWP108" s="511"/>
      <c r="QWQ108" s="511"/>
      <c r="QWR108" s="511"/>
      <c r="QWS108" s="511"/>
      <c r="QWT108" s="511"/>
      <c r="QWU108" s="511"/>
      <c r="QWV108" s="511"/>
      <c r="QWW108" s="511"/>
      <c r="QWX108" s="511"/>
      <c r="QWY108" s="511"/>
      <c r="QWZ108" s="511"/>
      <c r="QXA108" s="511"/>
      <c r="QXB108" s="511"/>
      <c r="QXC108" s="511"/>
      <c r="QXD108" s="511"/>
      <c r="QXE108" s="511"/>
      <c r="QXF108" s="511"/>
      <c r="QXG108" s="511"/>
      <c r="QXH108" s="511"/>
      <c r="QXI108" s="511"/>
      <c r="QXJ108" s="511"/>
      <c r="QXK108" s="511"/>
      <c r="QXL108" s="511"/>
      <c r="QXM108" s="511"/>
      <c r="QXN108" s="511"/>
      <c r="QXO108" s="511"/>
      <c r="QXP108" s="511"/>
      <c r="QXQ108" s="511"/>
      <c r="QXR108" s="511"/>
      <c r="QXS108" s="511"/>
      <c r="QXT108" s="511"/>
      <c r="QXU108" s="511"/>
      <c r="QXV108" s="511"/>
      <c r="QXW108" s="511"/>
      <c r="QXX108" s="511"/>
      <c r="QXY108" s="511"/>
      <c r="QXZ108" s="511"/>
      <c r="QYA108" s="511"/>
      <c r="QYB108" s="511"/>
      <c r="QYC108" s="511"/>
      <c r="QYD108" s="511"/>
      <c r="QYE108" s="511"/>
      <c r="QYF108" s="511"/>
      <c r="QYG108" s="511"/>
      <c r="QYH108" s="511"/>
      <c r="QYI108" s="511"/>
      <c r="QYJ108" s="511"/>
      <c r="QYK108" s="511"/>
      <c r="QYL108" s="511"/>
      <c r="QYM108" s="511"/>
      <c r="QYN108" s="511"/>
      <c r="QYO108" s="511"/>
      <c r="QYP108" s="511"/>
      <c r="QYQ108" s="511"/>
      <c r="QYR108" s="511"/>
      <c r="QYS108" s="511"/>
      <c r="QYT108" s="511"/>
      <c r="QYU108" s="511"/>
      <c r="QYV108" s="511"/>
      <c r="QYW108" s="511"/>
      <c r="QYX108" s="511"/>
      <c r="QYY108" s="511"/>
      <c r="QYZ108" s="511"/>
      <c r="QZA108" s="511"/>
      <c r="QZB108" s="511"/>
      <c r="QZC108" s="511"/>
      <c r="QZD108" s="511"/>
      <c r="QZE108" s="511"/>
      <c r="QZF108" s="511"/>
      <c r="QZG108" s="511"/>
      <c r="QZH108" s="511"/>
      <c r="QZI108" s="511"/>
      <c r="QZJ108" s="511"/>
      <c r="QZK108" s="511"/>
      <c r="QZL108" s="511"/>
      <c r="QZM108" s="511"/>
      <c r="QZN108" s="511"/>
      <c r="QZO108" s="511"/>
      <c r="QZP108" s="511"/>
      <c r="QZQ108" s="511"/>
      <c r="QZR108" s="511"/>
      <c r="QZS108" s="511"/>
      <c r="QZT108" s="511"/>
      <c r="QZU108" s="511"/>
      <c r="QZV108" s="511"/>
      <c r="QZW108" s="511"/>
      <c r="QZX108" s="511"/>
      <c r="QZY108" s="511"/>
      <c r="QZZ108" s="511"/>
      <c r="RAA108" s="511"/>
      <c r="RAB108" s="511"/>
      <c r="RAC108" s="511"/>
      <c r="RAD108" s="511"/>
      <c r="RAE108" s="511"/>
      <c r="RAF108" s="511"/>
      <c r="RAG108" s="511"/>
      <c r="RAH108" s="511"/>
      <c r="RAI108" s="511"/>
      <c r="RAJ108" s="511"/>
      <c r="RAK108" s="511"/>
      <c r="RAL108" s="511"/>
      <c r="RAM108" s="511"/>
      <c r="RAN108" s="511"/>
      <c r="RAO108" s="511"/>
      <c r="RAP108" s="511"/>
      <c r="RAQ108" s="511"/>
      <c r="RAR108" s="511"/>
      <c r="RAS108" s="511"/>
      <c r="RAT108" s="511"/>
      <c r="RAU108" s="511"/>
      <c r="RAV108" s="511"/>
      <c r="RAW108" s="511"/>
      <c r="RAX108" s="511"/>
      <c r="RAY108" s="511"/>
      <c r="RAZ108" s="511"/>
      <c r="RBA108" s="511"/>
      <c r="RBB108" s="511"/>
      <c r="RBC108" s="511"/>
      <c r="RBD108" s="511"/>
      <c r="RBE108" s="511"/>
      <c r="RBF108" s="511"/>
      <c r="RBG108" s="511"/>
      <c r="RBH108" s="511"/>
      <c r="RBI108" s="511"/>
      <c r="RBJ108" s="511"/>
      <c r="RBK108" s="511"/>
      <c r="RBL108" s="511"/>
      <c r="RBM108" s="511"/>
      <c r="RBN108" s="511"/>
      <c r="RBO108" s="511"/>
      <c r="RBP108" s="511"/>
      <c r="RBQ108" s="511"/>
      <c r="RBR108" s="511"/>
      <c r="RBS108" s="511"/>
      <c r="RBT108" s="511"/>
      <c r="RBU108" s="511"/>
      <c r="RBV108" s="511"/>
      <c r="RBW108" s="511"/>
      <c r="RBX108" s="511"/>
      <c r="RBY108" s="511"/>
      <c r="RBZ108" s="511"/>
      <c r="RCA108" s="511"/>
      <c r="RCB108" s="511"/>
      <c r="RCC108" s="511"/>
      <c r="RCD108" s="511"/>
      <c r="RCE108" s="511"/>
      <c r="RCF108" s="511"/>
      <c r="RCG108" s="511"/>
      <c r="RCH108" s="511"/>
      <c r="RCI108" s="511"/>
      <c r="RCJ108" s="511"/>
      <c r="RCK108" s="511"/>
      <c r="RCL108" s="511"/>
      <c r="RCM108" s="511"/>
      <c r="RCN108" s="511"/>
      <c r="RCO108" s="511"/>
      <c r="RCP108" s="511"/>
      <c r="RCQ108" s="511"/>
      <c r="RCR108" s="511"/>
      <c r="RCS108" s="511"/>
      <c r="RCT108" s="511"/>
      <c r="RCU108" s="511"/>
      <c r="RCV108" s="511"/>
      <c r="RCW108" s="511"/>
      <c r="RCX108" s="511"/>
      <c r="RCY108" s="511"/>
      <c r="RCZ108" s="511"/>
      <c r="RDA108" s="511"/>
      <c r="RDB108" s="511"/>
      <c r="RDC108" s="511"/>
      <c r="RDD108" s="511"/>
      <c r="RDE108" s="511"/>
      <c r="RDF108" s="511"/>
      <c r="RDG108" s="511"/>
      <c r="RDH108" s="511"/>
      <c r="RDI108" s="511"/>
      <c r="RDJ108" s="511"/>
      <c r="RDK108" s="511"/>
      <c r="RDL108" s="511"/>
      <c r="RDM108" s="511"/>
      <c r="RDN108" s="511"/>
      <c r="RDO108" s="511"/>
      <c r="RDP108" s="511"/>
      <c r="RDQ108" s="511"/>
      <c r="RDR108" s="511"/>
      <c r="RDS108" s="511"/>
      <c r="RDT108" s="511"/>
      <c r="RDU108" s="511"/>
      <c r="RDV108" s="511"/>
      <c r="RDW108" s="511"/>
      <c r="RDX108" s="511"/>
      <c r="RDY108" s="511"/>
      <c r="RDZ108" s="511"/>
      <c r="REA108" s="511"/>
      <c r="REB108" s="511"/>
      <c r="REC108" s="511"/>
      <c r="RED108" s="511"/>
      <c r="REE108" s="511"/>
      <c r="REF108" s="511"/>
      <c r="REG108" s="511"/>
      <c r="REH108" s="511"/>
      <c r="REI108" s="511"/>
      <c r="REJ108" s="511"/>
      <c r="REK108" s="511"/>
      <c r="REL108" s="511"/>
      <c r="REM108" s="511"/>
      <c r="REN108" s="511"/>
      <c r="REO108" s="511"/>
      <c r="REP108" s="511"/>
      <c r="REQ108" s="511"/>
      <c r="RER108" s="511"/>
      <c r="RES108" s="511"/>
      <c r="RET108" s="511"/>
      <c r="REU108" s="511"/>
      <c r="REV108" s="511"/>
      <c r="REW108" s="511"/>
      <c r="REX108" s="511"/>
      <c r="REY108" s="511"/>
      <c r="REZ108" s="511"/>
      <c r="RFA108" s="511"/>
      <c r="RFB108" s="511"/>
      <c r="RFC108" s="511"/>
      <c r="RFD108" s="511"/>
      <c r="RFE108" s="511"/>
      <c r="RFF108" s="511"/>
      <c r="RFG108" s="511"/>
      <c r="RFH108" s="511"/>
      <c r="RFI108" s="511"/>
      <c r="RFJ108" s="511"/>
      <c r="RFK108" s="511"/>
      <c r="RFL108" s="511"/>
      <c r="RFM108" s="511"/>
      <c r="RFN108" s="511"/>
      <c r="RFO108" s="511"/>
      <c r="RFP108" s="511"/>
      <c r="RFQ108" s="511"/>
      <c r="RFR108" s="511"/>
      <c r="RFS108" s="511"/>
      <c r="RFT108" s="511"/>
      <c r="RFU108" s="511"/>
      <c r="RFV108" s="511"/>
      <c r="RFW108" s="511"/>
      <c r="RFX108" s="511"/>
      <c r="RFY108" s="511"/>
      <c r="RFZ108" s="511"/>
      <c r="RGA108" s="511"/>
      <c r="RGB108" s="511"/>
      <c r="RGC108" s="511"/>
      <c r="RGD108" s="511"/>
      <c r="RGE108" s="511"/>
      <c r="RGF108" s="511"/>
      <c r="RGG108" s="511"/>
      <c r="RGH108" s="511"/>
      <c r="RGI108" s="511"/>
      <c r="RGJ108" s="511"/>
      <c r="RGK108" s="511"/>
      <c r="RGL108" s="511"/>
      <c r="RGM108" s="511"/>
      <c r="RGN108" s="511"/>
      <c r="RGO108" s="511"/>
      <c r="RGP108" s="511"/>
      <c r="RGQ108" s="511"/>
      <c r="RGR108" s="511"/>
      <c r="RGS108" s="511"/>
      <c r="RGT108" s="511"/>
      <c r="RGU108" s="511"/>
      <c r="RGV108" s="511"/>
      <c r="RGW108" s="511"/>
      <c r="RGX108" s="511"/>
      <c r="RGY108" s="511"/>
      <c r="RGZ108" s="511"/>
      <c r="RHA108" s="511"/>
      <c r="RHB108" s="511"/>
      <c r="RHC108" s="511"/>
      <c r="RHD108" s="511"/>
      <c r="RHE108" s="511"/>
      <c r="RHF108" s="511"/>
      <c r="RHG108" s="511"/>
      <c r="RHH108" s="511"/>
      <c r="RHI108" s="511"/>
      <c r="RHJ108" s="511"/>
      <c r="RHK108" s="511"/>
      <c r="RHL108" s="511"/>
      <c r="RHM108" s="511"/>
      <c r="RHN108" s="511"/>
      <c r="RHO108" s="511"/>
      <c r="RHP108" s="511"/>
      <c r="RHQ108" s="511"/>
      <c r="RHR108" s="511"/>
      <c r="RHS108" s="511"/>
      <c r="RHT108" s="511"/>
      <c r="RHU108" s="511"/>
      <c r="RHV108" s="511"/>
      <c r="RHW108" s="511"/>
      <c r="RHX108" s="511"/>
      <c r="RHY108" s="511"/>
      <c r="RHZ108" s="511"/>
      <c r="RIA108" s="511"/>
      <c r="RIB108" s="511"/>
      <c r="RIC108" s="511"/>
      <c r="RID108" s="511"/>
      <c r="RIE108" s="511"/>
      <c r="RIF108" s="511"/>
      <c r="RIG108" s="511"/>
      <c r="RIH108" s="511"/>
      <c r="RII108" s="511"/>
      <c r="RIJ108" s="511"/>
      <c r="RIK108" s="511"/>
      <c r="RIL108" s="511"/>
      <c r="RIM108" s="511"/>
      <c r="RIN108" s="511"/>
      <c r="RIO108" s="511"/>
      <c r="RIP108" s="511"/>
      <c r="RIQ108" s="511"/>
      <c r="RIR108" s="511"/>
      <c r="RIS108" s="511"/>
      <c r="RIT108" s="511"/>
      <c r="RIU108" s="511"/>
      <c r="RIV108" s="511"/>
      <c r="RIW108" s="511"/>
      <c r="RIX108" s="511"/>
      <c r="RIY108" s="511"/>
      <c r="RIZ108" s="511"/>
      <c r="RJA108" s="511"/>
      <c r="RJB108" s="511"/>
      <c r="RJC108" s="511"/>
      <c r="RJD108" s="511"/>
      <c r="RJE108" s="511"/>
      <c r="RJF108" s="511"/>
      <c r="RJG108" s="511"/>
      <c r="RJH108" s="511"/>
      <c r="RJI108" s="511"/>
      <c r="RJJ108" s="511"/>
      <c r="RJK108" s="511"/>
      <c r="RJL108" s="511"/>
      <c r="RJM108" s="511"/>
      <c r="RJN108" s="511"/>
      <c r="RJO108" s="511"/>
      <c r="RJP108" s="511"/>
      <c r="RJQ108" s="511"/>
      <c r="RJR108" s="511"/>
      <c r="RJS108" s="511"/>
      <c r="RJT108" s="511"/>
      <c r="RJU108" s="511"/>
      <c r="RJV108" s="511"/>
      <c r="RJW108" s="511"/>
      <c r="RJX108" s="511"/>
      <c r="RJY108" s="511"/>
      <c r="RJZ108" s="511"/>
      <c r="RKA108" s="511"/>
      <c r="RKB108" s="511"/>
      <c r="RKC108" s="511"/>
      <c r="RKD108" s="511"/>
      <c r="RKE108" s="511"/>
      <c r="RKF108" s="511"/>
      <c r="RKG108" s="511"/>
      <c r="RKH108" s="511"/>
      <c r="RKI108" s="511"/>
      <c r="RKJ108" s="511"/>
      <c r="RKK108" s="511"/>
      <c r="RKL108" s="511"/>
      <c r="RKM108" s="511"/>
      <c r="RKN108" s="511"/>
      <c r="RKO108" s="511"/>
      <c r="RKP108" s="511"/>
      <c r="RKQ108" s="511"/>
      <c r="RKR108" s="511"/>
      <c r="RKS108" s="511"/>
      <c r="RKT108" s="511"/>
      <c r="RKU108" s="511"/>
      <c r="RKV108" s="511"/>
      <c r="RKW108" s="511"/>
      <c r="RKX108" s="511"/>
      <c r="RKY108" s="511"/>
      <c r="RKZ108" s="511"/>
      <c r="RLA108" s="511"/>
      <c r="RLB108" s="511"/>
      <c r="RLC108" s="511"/>
      <c r="RLD108" s="511"/>
      <c r="RLE108" s="511"/>
      <c r="RLF108" s="511"/>
      <c r="RLG108" s="511"/>
      <c r="RLH108" s="511"/>
      <c r="RLI108" s="511"/>
      <c r="RLJ108" s="511"/>
      <c r="RLK108" s="511"/>
      <c r="RLL108" s="511"/>
      <c r="RLM108" s="511"/>
      <c r="RLN108" s="511"/>
      <c r="RLO108" s="511"/>
      <c r="RLP108" s="511"/>
      <c r="RLQ108" s="511"/>
      <c r="RLR108" s="511"/>
      <c r="RLS108" s="511"/>
      <c r="RLT108" s="511"/>
      <c r="RLU108" s="511"/>
      <c r="RLV108" s="511"/>
      <c r="RLW108" s="511"/>
      <c r="RLX108" s="511"/>
      <c r="RLY108" s="511"/>
      <c r="RLZ108" s="511"/>
      <c r="RMA108" s="511"/>
      <c r="RMB108" s="511"/>
      <c r="RMC108" s="511"/>
      <c r="RMD108" s="511"/>
      <c r="RME108" s="511"/>
      <c r="RMF108" s="511"/>
      <c r="RMG108" s="511"/>
      <c r="RMH108" s="511"/>
      <c r="RMI108" s="511"/>
      <c r="RMJ108" s="511"/>
      <c r="RMK108" s="511"/>
      <c r="RML108" s="511"/>
      <c r="RMM108" s="511"/>
      <c r="RMN108" s="511"/>
      <c r="RMO108" s="511"/>
      <c r="RMP108" s="511"/>
      <c r="RMQ108" s="511"/>
      <c r="RMR108" s="511"/>
      <c r="RMS108" s="511"/>
      <c r="RMT108" s="511"/>
      <c r="RMU108" s="511"/>
      <c r="RMV108" s="511"/>
      <c r="RMW108" s="511"/>
      <c r="RMX108" s="511"/>
      <c r="RMY108" s="511"/>
      <c r="RMZ108" s="511"/>
      <c r="RNA108" s="511"/>
      <c r="RNB108" s="511"/>
      <c r="RNC108" s="511"/>
      <c r="RND108" s="511"/>
      <c r="RNE108" s="511"/>
      <c r="RNF108" s="511"/>
      <c r="RNG108" s="511"/>
      <c r="RNH108" s="511"/>
      <c r="RNI108" s="511"/>
      <c r="RNJ108" s="511"/>
      <c r="RNK108" s="511"/>
      <c r="RNL108" s="511"/>
      <c r="RNM108" s="511"/>
      <c r="RNN108" s="511"/>
      <c r="RNO108" s="511"/>
      <c r="RNP108" s="511"/>
      <c r="RNQ108" s="511"/>
      <c r="RNR108" s="511"/>
      <c r="RNS108" s="511"/>
      <c r="RNT108" s="511"/>
      <c r="RNU108" s="511"/>
      <c r="RNV108" s="511"/>
      <c r="RNW108" s="511"/>
      <c r="RNX108" s="511"/>
      <c r="RNY108" s="511"/>
      <c r="RNZ108" s="511"/>
      <c r="ROA108" s="511"/>
      <c r="ROB108" s="511"/>
      <c r="ROC108" s="511"/>
      <c r="ROD108" s="511"/>
      <c r="ROE108" s="511"/>
      <c r="ROF108" s="511"/>
      <c r="ROG108" s="511"/>
      <c r="ROH108" s="511"/>
      <c r="ROI108" s="511"/>
      <c r="ROJ108" s="511"/>
      <c r="ROK108" s="511"/>
      <c r="ROL108" s="511"/>
      <c r="ROM108" s="511"/>
      <c r="RON108" s="511"/>
      <c r="ROO108" s="511"/>
      <c r="ROP108" s="511"/>
      <c r="ROQ108" s="511"/>
      <c r="ROR108" s="511"/>
      <c r="ROS108" s="511"/>
      <c r="ROT108" s="511"/>
      <c r="ROU108" s="511"/>
      <c r="ROV108" s="511"/>
      <c r="ROW108" s="511"/>
      <c r="ROX108" s="511"/>
      <c r="ROY108" s="511"/>
      <c r="ROZ108" s="511"/>
      <c r="RPA108" s="511"/>
      <c r="RPB108" s="511"/>
      <c r="RPC108" s="511"/>
      <c r="RPD108" s="511"/>
      <c r="RPE108" s="511"/>
      <c r="RPF108" s="511"/>
      <c r="RPG108" s="511"/>
      <c r="RPH108" s="511"/>
      <c r="RPI108" s="511"/>
      <c r="RPJ108" s="511"/>
      <c r="RPK108" s="511"/>
      <c r="RPL108" s="511"/>
      <c r="RPM108" s="511"/>
      <c r="RPN108" s="511"/>
      <c r="RPO108" s="511"/>
      <c r="RPP108" s="511"/>
      <c r="RPQ108" s="511"/>
      <c r="RPR108" s="511"/>
      <c r="RPS108" s="511"/>
      <c r="RPT108" s="511"/>
      <c r="RPU108" s="511"/>
      <c r="RPV108" s="511"/>
      <c r="RPW108" s="511"/>
      <c r="RPX108" s="511"/>
      <c r="RPY108" s="511"/>
      <c r="RPZ108" s="511"/>
      <c r="RQA108" s="511"/>
      <c r="RQB108" s="511"/>
      <c r="RQC108" s="511"/>
      <c r="RQD108" s="511"/>
      <c r="RQE108" s="511"/>
      <c r="RQF108" s="511"/>
      <c r="RQG108" s="511"/>
      <c r="RQH108" s="511"/>
      <c r="RQI108" s="511"/>
      <c r="RQJ108" s="511"/>
      <c r="RQK108" s="511"/>
      <c r="RQL108" s="511"/>
      <c r="RQM108" s="511"/>
      <c r="RQN108" s="511"/>
      <c r="RQO108" s="511"/>
      <c r="RQP108" s="511"/>
      <c r="RQQ108" s="511"/>
      <c r="RQR108" s="511"/>
      <c r="RQS108" s="511"/>
      <c r="RQT108" s="511"/>
      <c r="RQU108" s="511"/>
      <c r="RQV108" s="511"/>
      <c r="RQW108" s="511"/>
      <c r="RQX108" s="511"/>
      <c r="RQY108" s="511"/>
      <c r="RQZ108" s="511"/>
      <c r="RRA108" s="511"/>
      <c r="RRB108" s="511"/>
      <c r="RRC108" s="511"/>
      <c r="RRD108" s="511"/>
      <c r="RRE108" s="511"/>
      <c r="RRF108" s="511"/>
      <c r="RRG108" s="511"/>
      <c r="RRH108" s="511"/>
      <c r="RRI108" s="511"/>
      <c r="RRJ108" s="511"/>
      <c r="RRK108" s="511"/>
      <c r="RRL108" s="511"/>
      <c r="RRM108" s="511"/>
      <c r="RRN108" s="511"/>
      <c r="RRO108" s="511"/>
      <c r="RRP108" s="511"/>
      <c r="RRQ108" s="511"/>
      <c r="RRR108" s="511"/>
      <c r="RRS108" s="511"/>
      <c r="RRT108" s="511"/>
      <c r="RRU108" s="511"/>
      <c r="RRV108" s="511"/>
      <c r="RRW108" s="511"/>
      <c r="RRX108" s="511"/>
      <c r="RRY108" s="511"/>
      <c r="RRZ108" s="511"/>
      <c r="RSA108" s="511"/>
      <c r="RSB108" s="511"/>
      <c r="RSC108" s="511"/>
      <c r="RSD108" s="511"/>
      <c r="RSE108" s="511"/>
      <c r="RSF108" s="511"/>
      <c r="RSG108" s="511"/>
      <c r="RSH108" s="511"/>
      <c r="RSI108" s="511"/>
      <c r="RSJ108" s="511"/>
      <c r="RSK108" s="511"/>
      <c r="RSL108" s="511"/>
      <c r="RSM108" s="511"/>
      <c r="RSN108" s="511"/>
      <c r="RSO108" s="511"/>
      <c r="RSP108" s="511"/>
      <c r="RSQ108" s="511"/>
      <c r="RSR108" s="511"/>
      <c r="RSS108" s="511"/>
      <c r="RST108" s="511"/>
      <c r="RSU108" s="511"/>
      <c r="RSV108" s="511"/>
      <c r="RSW108" s="511"/>
      <c r="RSX108" s="511"/>
      <c r="RSY108" s="511"/>
      <c r="RSZ108" s="511"/>
      <c r="RTA108" s="511"/>
      <c r="RTB108" s="511"/>
      <c r="RTC108" s="511"/>
      <c r="RTD108" s="511"/>
      <c r="RTE108" s="511"/>
      <c r="RTF108" s="511"/>
      <c r="RTG108" s="511"/>
      <c r="RTH108" s="511"/>
      <c r="RTI108" s="511"/>
      <c r="RTJ108" s="511"/>
      <c r="RTK108" s="511"/>
      <c r="RTL108" s="511"/>
      <c r="RTM108" s="511"/>
      <c r="RTN108" s="511"/>
      <c r="RTO108" s="511"/>
      <c r="RTP108" s="511"/>
      <c r="RTQ108" s="511"/>
      <c r="RTR108" s="511"/>
      <c r="RTS108" s="511"/>
      <c r="RTT108" s="511"/>
      <c r="RTU108" s="511"/>
      <c r="RTV108" s="511"/>
      <c r="RTW108" s="511"/>
      <c r="RTX108" s="511"/>
      <c r="RTY108" s="511"/>
      <c r="RTZ108" s="511"/>
      <c r="RUA108" s="511"/>
      <c r="RUB108" s="511"/>
      <c r="RUC108" s="511"/>
      <c r="RUD108" s="511"/>
      <c r="RUE108" s="511"/>
      <c r="RUF108" s="511"/>
      <c r="RUG108" s="511"/>
      <c r="RUH108" s="511"/>
      <c r="RUI108" s="511"/>
      <c r="RUJ108" s="511"/>
      <c r="RUK108" s="511"/>
      <c r="RUL108" s="511"/>
      <c r="RUM108" s="511"/>
      <c r="RUN108" s="511"/>
      <c r="RUO108" s="511"/>
      <c r="RUP108" s="511"/>
      <c r="RUQ108" s="511"/>
      <c r="RUR108" s="511"/>
      <c r="RUS108" s="511"/>
      <c r="RUT108" s="511"/>
      <c r="RUU108" s="511"/>
      <c r="RUV108" s="511"/>
      <c r="RUW108" s="511"/>
      <c r="RUX108" s="511"/>
      <c r="RUY108" s="511"/>
      <c r="RUZ108" s="511"/>
      <c r="RVA108" s="511"/>
      <c r="RVB108" s="511"/>
      <c r="RVC108" s="511"/>
      <c r="RVD108" s="511"/>
      <c r="RVE108" s="511"/>
      <c r="RVF108" s="511"/>
      <c r="RVG108" s="511"/>
      <c r="RVH108" s="511"/>
      <c r="RVI108" s="511"/>
      <c r="RVJ108" s="511"/>
      <c r="RVK108" s="511"/>
      <c r="RVL108" s="511"/>
      <c r="RVM108" s="511"/>
      <c r="RVN108" s="511"/>
      <c r="RVO108" s="511"/>
      <c r="RVP108" s="511"/>
      <c r="RVQ108" s="511"/>
      <c r="RVR108" s="511"/>
      <c r="RVS108" s="511"/>
      <c r="RVT108" s="511"/>
      <c r="RVU108" s="511"/>
      <c r="RVV108" s="511"/>
      <c r="RVW108" s="511"/>
      <c r="RVX108" s="511"/>
      <c r="RVY108" s="511"/>
      <c r="RVZ108" s="511"/>
      <c r="RWA108" s="511"/>
      <c r="RWB108" s="511"/>
      <c r="RWC108" s="511"/>
      <c r="RWD108" s="511"/>
      <c r="RWE108" s="511"/>
      <c r="RWF108" s="511"/>
      <c r="RWG108" s="511"/>
      <c r="RWH108" s="511"/>
      <c r="RWI108" s="511"/>
      <c r="RWJ108" s="511"/>
      <c r="RWK108" s="511"/>
      <c r="RWL108" s="511"/>
      <c r="RWM108" s="511"/>
      <c r="RWN108" s="511"/>
      <c r="RWO108" s="511"/>
      <c r="RWP108" s="511"/>
      <c r="RWQ108" s="511"/>
      <c r="RWR108" s="511"/>
      <c r="RWS108" s="511"/>
      <c r="RWT108" s="511"/>
      <c r="RWU108" s="511"/>
      <c r="RWV108" s="511"/>
      <c r="RWW108" s="511"/>
      <c r="RWX108" s="511"/>
      <c r="RWY108" s="511"/>
      <c r="RWZ108" s="511"/>
      <c r="RXA108" s="511"/>
      <c r="RXB108" s="511"/>
      <c r="RXC108" s="511"/>
      <c r="RXD108" s="511"/>
      <c r="RXE108" s="511"/>
      <c r="RXF108" s="511"/>
      <c r="RXG108" s="511"/>
      <c r="RXH108" s="511"/>
      <c r="RXI108" s="511"/>
      <c r="RXJ108" s="511"/>
      <c r="RXK108" s="511"/>
      <c r="RXL108" s="511"/>
      <c r="RXM108" s="511"/>
      <c r="RXN108" s="511"/>
      <c r="RXO108" s="511"/>
      <c r="RXP108" s="511"/>
      <c r="RXQ108" s="511"/>
      <c r="RXR108" s="511"/>
      <c r="RXS108" s="511"/>
      <c r="RXT108" s="511"/>
      <c r="RXU108" s="511"/>
      <c r="RXV108" s="511"/>
      <c r="RXW108" s="511"/>
      <c r="RXX108" s="511"/>
      <c r="RXY108" s="511"/>
      <c r="RXZ108" s="511"/>
      <c r="RYA108" s="511"/>
      <c r="RYB108" s="511"/>
      <c r="RYC108" s="511"/>
      <c r="RYD108" s="511"/>
      <c r="RYE108" s="511"/>
      <c r="RYF108" s="511"/>
      <c r="RYG108" s="511"/>
      <c r="RYH108" s="511"/>
      <c r="RYI108" s="511"/>
      <c r="RYJ108" s="511"/>
      <c r="RYK108" s="511"/>
      <c r="RYL108" s="511"/>
      <c r="RYM108" s="511"/>
      <c r="RYN108" s="511"/>
      <c r="RYO108" s="511"/>
      <c r="RYP108" s="511"/>
      <c r="RYQ108" s="511"/>
      <c r="RYR108" s="511"/>
      <c r="RYS108" s="511"/>
      <c r="RYT108" s="511"/>
      <c r="RYU108" s="511"/>
      <c r="RYV108" s="511"/>
      <c r="RYW108" s="511"/>
      <c r="RYX108" s="511"/>
      <c r="RYY108" s="511"/>
      <c r="RYZ108" s="511"/>
      <c r="RZA108" s="511"/>
      <c r="RZB108" s="511"/>
      <c r="RZC108" s="511"/>
      <c r="RZD108" s="511"/>
      <c r="RZE108" s="511"/>
      <c r="RZF108" s="511"/>
      <c r="RZG108" s="511"/>
      <c r="RZH108" s="511"/>
      <c r="RZI108" s="511"/>
      <c r="RZJ108" s="511"/>
      <c r="RZK108" s="511"/>
      <c r="RZL108" s="511"/>
      <c r="RZM108" s="511"/>
      <c r="RZN108" s="511"/>
      <c r="RZO108" s="511"/>
      <c r="RZP108" s="511"/>
      <c r="RZQ108" s="511"/>
      <c r="RZR108" s="511"/>
      <c r="RZS108" s="511"/>
      <c r="RZT108" s="511"/>
      <c r="RZU108" s="511"/>
      <c r="RZV108" s="511"/>
      <c r="RZW108" s="511"/>
      <c r="RZX108" s="511"/>
      <c r="RZY108" s="511"/>
      <c r="RZZ108" s="511"/>
      <c r="SAA108" s="511"/>
      <c r="SAB108" s="511"/>
      <c r="SAC108" s="511"/>
      <c r="SAD108" s="511"/>
      <c r="SAE108" s="511"/>
      <c r="SAF108" s="511"/>
      <c r="SAG108" s="511"/>
      <c r="SAH108" s="511"/>
      <c r="SAI108" s="511"/>
      <c r="SAJ108" s="511"/>
      <c r="SAK108" s="511"/>
      <c r="SAL108" s="511"/>
      <c r="SAM108" s="511"/>
      <c r="SAN108" s="511"/>
      <c r="SAO108" s="511"/>
      <c r="SAP108" s="511"/>
      <c r="SAQ108" s="511"/>
      <c r="SAR108" s="511"/>
      <c r="SAS108" s="511"/>
      <c r="SAT108" s="511"/>
      <c r="SAU108" s="511"/>
      <c r="SAV108" s="511"/>
      <c r="SAW108" s="511"/>
      <c r="SAX108" s="511"/>
      <c r="SAY108" s="511"/>
      <c r="SAZ108" s="511"/>
      <c r="SBA108" s="511"/>
      <c r="SBB108" s="511"/>
      <c r="SBC108" s="511"/>
      <c r="SBD108" s="511"/>
      <c r="SBE108" s="511"/>
      <c r="SBF108" s="511"/>
      <c r="SBG108" s="511"/>
      <c r="SBH108" s="511"/>
      <c r="SBI108" s="511"/>
      <c r="SBJ108" s="511"/>
      <c r="SBK108" s="511"/>
      <c r="SBL108" s="511"/>
      <c r="SBM108" s="511"/>
      <c r="SBN108" s="511"/>
      <c r="SBO108" s="511"/>
      <c r="SBP108" s="511"/>
      <c r="SBQ108" s="511"/>
      <c r="SBR108" s="511"/>
      <c r="SBS108" s="511"/>
      <c r="SBT108" s="511"/>
      <c r="SBU108" s="511"/>
      <c r="SBV108" s="511"/>
      <c r="SBW108" s="511"/>
      <c r="SBX108" s="511"/>
      <c r="SBY108" s="511"/>
      <c r="SBZ108" s="511"/>
      <c r="SCA108" s="511"/>
      <c r="SCB108" s="511"/>
      <c r="SCC108" s="511"/>
      <c r="SCD108" s="511"/>
      <c r="SCE108" s="511"/>
      <c r="SCF108" s="511"/>
      <c r="SCG108" s="511"/>
      <c r="SCH108" s="511"/>
      <c r="SCI108" s="511"/>
      <c r="SCJ108" s="511"/>
      <c r="SCK108" s="511"/>
      <c r="SCL108" s="511"/>
      <c r="SCM108" s="511"/>
      <c r="SCN108" s="511"/>
      <c r="SCO108" s="511"/>
      <c r="SCP108" s="511"/>
      <c r="SCQ108" s="511"/>
      <c r="SCR108" s="511"/>
      <c r="SCS108" s="511"/>
      <c r="SCT108" s="511"/>
      <c r="SCU108" s="511"/>
      <c r="SCV108" s="511"/>
      <c r="SCW108" s="511"/>
      <c r="SCX108" s="511"/>
      <c r="SCY108" s="511"/>
      <c r="SCZ108" s="511"/>
      <c r="SDA108" s="511"/>
      <c r="SDB108" s="511"/>
      <c r="SDC108" s="511"/>
      <c r="SDD108" s="511"/>
      <c r="SDE108" s="511"/>
      <c r="SDF108" s="511"/>
      <c r="SDG108" s="511"/>
      <c r="SDH108" s="511"/>
      <c r="SDI108" s="511"/>
      <c r="SDJ108" s="511"/>
      <c r="SDK108" s="511"/>
      <c r="SDL108" s="511"/>
      <c r="SDM108" s="511"/>
      <c r="SDN108" s="511"/>
      <c r="SDO108" s="511"/>
      <c r="SDP108" s="511"/>
      <c r="SDQ108" s="511"/>
      <c r="SDR108" s="511"/>
      <c r="SDS108" s="511"/>
      <c r="SDT108" s="511"/>
      <c r="SDU108" s="511"/>
      <c r="SDV108" s="511"/>
      <c r="SDW108" s="511"/>
      <c r="SDX108" s="511"/>
      <c r="SDY108" s="511"/>
      <c r="SDZ108" s="511"/>
      <c r="SEA108" s="511"/>
      <c r="SEB108" s="511"/>
      <c r="SEC108" s="511"/>
      <c r="SED108" s="511"/>
      <c r="SEE108" s="511"/>
      <c r="SEF108" s="511"/>
      <c r="SEG108" s="511"/>
      <c r="SEH108" s="511"/>
      <c r="SEI108" s="511"/>
      <c r="SEJ108" s="511"/>
      <c r="SEK108" s="511"/>
      <c r="SEL108" s="511"/>
      <c r="SEM108" s="511"/>
      <c r="SEN108" s="511"/>
      <c r="SEO108" s="511"/>
      <c r="SEP108" s="511"/>
      <c r="SEQ108" s="511"/>
      <c r="SER108" s="511"/>
      <c r="SES108" s="511"/>
      <c r="SET108" s="511"/>
      <c r="SEU108" s="511"/>
      <c r="SEV108" s="511"/>
      <c r="SEW108" s="511"/>
      <c r="SEX108" s="511"/>
      <c r="SEY108" s="511"/>
      <c r="SEZ108" s="511"/>
      <c r="SFA108" s="511"/>
      <c r="SFB108" s="511"/>
      <c r="SFC108" s="511"/>
      <c r="SFD108" s="511"/>
      <c r="SFE108" s="511"/>
      <c r="SFF108" s="511"/>
      <c r="SFG108" s="511"/>
      <c r="SFH108" s="511"/>
      <c r="SFI108" s="511"/>
      <c r="SFJ108" s="511"/>
      <c r="SFK108" s="511"/>
      <c r="SFL108" s="511"/>
      <c r="SFM108" s="511"/>
      <c r="SFN108" s="511"/>
      <c r="SFO108" s="511"/>
      <c r="SFP108" s="511"/>
      <c r="SFQ108" s="511"/>
      <c r="SFR108" s="511"/>
      <c r="SFS108" s="511"/>
      <c r="SFT108" s="511"/>
      <c r="SFU108" s="511"/>
      <c r="SFV108" s="511"/>
      <c r="SFW108" s="511"/>
      <c r="SFX108" s="511"/>
      <c r="SFY108" s="511"/>
      <c r="SFZ108" s="511"/>
      <c r="SGA108" s="511"/>
      <c r="SGB108" s="511"/>
      <c r="SGC108" s="511"/>
      <c r="SGD108" s="511"/>
      <c r="SGE108" s="511"/>
      <c r="SGF108" s="511"/>
      <c r="SGG108" s="511"/>
      <c r="SGH108" s="511"/>
      <c r="SGI108" s="511"/>
      <c r="SGJ108" s="511"/>
      <c r="SGK108" s="511"/>
      <c r="SGL108" s="511"/>
      <c r="SGM108" s="511"/>
      <c r="SGN108" s="511"/>
      <c r="SGO108" s="511"/>
      <c r="SGP108" s="511"/>
      <c r="SGQ108" s="511"/>
      <c r="SGR108" s="511"/>
      <c r="SGS108" s="511"/>
      <c r="SGT108" s="511"/>
      <c r="SGU108" s="511"/>
      <c r="SGV108" s="511"/>
      <c r="SGW108" s="511"/>
      <c r="SGX108" s="511"/>
      <c r="SGY108" s="511"/>
      <c r="SGZ108" s="511"/>
      <c r="SHA108" s="511"/>
      <c r="SHB108" s="511"/>
      <c r="SHC108" s="511"/>
      <c r="SHD108" s="511"/>
      <c r="SHE108" s="511"/>
      <c r="SHF108" s="511"/>
      <c r="SHG108" s="511"/>
      <c r="SHH108" s="511"/>
      <c r="SHI108" s="511"/>
      <c r="SHJ108" s="511"/>
      <c r="SHK108" s="511"/>
      <c r="SHL108" s="511"/>
      <c r="SHM108" s="511"/>
      <c r="SHN108" s="511"/>
      <c r="SHO108" s="511"/>
      <c r="SHP108" s="511"/>
      <c r="SHQ108" s="511"/>
      <c r="SHR108" s="511"/>
      <c r="SHS108" s="511"/>
      <c r="SHT108" s="511"/>
      <c r="SHU108" s="511"/>
      <c r="SHV108" s="511"/>
      <c r="SHW108" s="511"/>
      <c r="SHX108" s="511"/>
      <c r="SHY108" s="511"/>
      <c r="SHZ108" s="511"/>
      <c r="SIA108" s="511"/>
      <c r="SIB108" s="511"/>
      <c r="SIC108" s="511"/>
      <c r="SID108" s="511"/>
      <c r="SIE108" s="511"/>
      <c r="SIF108" s="511"/>
      <c r="SIG108" s="511"/>
      <c r="SIH108" s="511"/>
      <c r="SII108" s="511"/>
      <c r="SIJ108" s="511"/>
      <c r="SIK108" s="511"/>
      <c r="SIL108" s="511"/>
      <c r="SIM108" s="511"/>
      <c r="SIN108" s="511"/>
      <c r="SIO108" s="511"/>
      <c r="SIP108" s="511"/>
      <c r="SIQ108" s="511"/>
      <c r="SIR108" s="511"/>
      <c r="SIS108" s="511"/>
      <c r="SIT108" s="511"/>
      <c r="SIU108" s="511"/>
      <c r="SIV108" s="511"/>
      <c r="SIW108" s="511"/>
      <c r="SIX108" s="511"/>
      <c r="SIY108" s="511"/>
      <c r="SIZ108" s="511"/>
      <c r="SJA108" s="511"/>
      <c r="SJB108" s="511"/>
      <c r="SJC108" s="511"/>
      <c r="SJD108" s="511"/>
      <c r="SJE108" s="511"/>
      <c r="SJF108" s="511"/>
      <c r="SJG108" s="511"/>
      <c r="SJH108" s="511"/>
      <c r="SJI108" s="511"/>
      <c r="SJJ108" s="511"/>
      <c r="SJK108" s="511"/>
      <c r="SJL108" s="511"/>
      <c r="SJM108" s="511"/>
      <c r="SJN108" s="511"/>
      <c r="SJO108" s="511"/>
      <c r="SJP108" s="511"/>
      <c r="SJQ108" s="511"/>
      <c r="SJR108" s="511"/>
      <c r="SJS108" s="511"/>
      <c r="SJT108" s="511"/>
      <c r="SJU108" s="511"/>
      <c r="SJV108" s="511"/>
      <c r="SJW108" s="511"/>
      <c r="SJX108" s="511"/>
      <c r="SJY108" s="511"/>
      <c r="SJZ108" s="511"/>
      <c r="SKA108" s="511"/>
      <c r="SKB108" s="511"/>
      <c r="SKC108" s="511"/>
      <c r="SKD108" s="511"/>
      <c r="SKE108" s="511"/>
      <c r="SKF108" s="511"/>
      <c r="SKG108" s="511"/>
      <c r="SKH108" s="511"/>
      <c r="SKI108" s="511"/>
      <c r="SKJ108" s="511"/>
      <c r="SKK108" s="511"/>
      <c r="SKL108" s="511"/>
      <c r="SKM108" s="511"/>
      <c r="SKN108" s="511"/>
      <c r="SKO108" s="511"/>
      <c r="SKP108" s="511"/>
      <c r="SKQ108" s="511"/>
      <c r="SKR108" s="511"/>
      <c r="SKS108" s="511"/>
      <c r="SKT108" s="511"/>
      <c r="SKU108" s="511"/>
      <c r="SKV108" s="511"/>
      <c r="SKW108" s="511"/>
      <c r="SKX108" s="511"/>
      <c r="SKY108" s="511"/>
      <c r="SKZ108" s="511"/>
      <c r="SLA108" s="511"/>
      <c r="SLB108" s="511"/>
      <c r="SLC108" s="511"/>
      <c r="SLD108" s="511"/>
      <c r="SLE108" s="511"/>
      <c r="SLF108" s="511"/>
      <c r="SLG108" s="511"/>
      <c r="SLH108" s="511"/>
      <c r="SLI108" s="511"/>
      <c r="SLJ108" s="511"/>
      <c r="SLK108" s="511"/>
      <c r="SLL108" s="511"/>
      <c r="SLM108" s="511"/>
      <c r="SLN108" s="511"/>
      <c r="SLO108" s="511"/>
      <c r="SLP108" s="511"/>
      <c r="SLQ108" s="511"/>
      <c r="SLR108" s="511"/>
      <c r="SLS108" s="511"/>
      <c r="SLT108" s="511"/>
      <c r="SLU108" s="511"/>
      <c r="SLV108" s="511"/>
      <c r="SLW108" s="511"/>
      <c r="SLX108" s="511"/>
      <c r="SLY108" s="511"/>
      <c r="SLZ108" s="511"/>
      <c r="SMA108" s="511"/>
      <c r="SMB108" s="511"/>
      <c r="SMC108" s="511"/>
      <c r="SMD108" s="511"/>
      <c r="SME108" s="511"/>
      <c r="SMF108" s="511"/>
      <c r="SMG108" s="511"/>
      <c r="SMH108" s="511"/>
      <c r="SMI108" s="511"/>
      <c r="SMJ108" s="511"/>
      <c r="SMK108" s="511"/>
      <c r="SML108" s="511"/>
      <c r="SMM108" s="511"/>
      <c r="SMN108" s="511"/>
      <c r="SMO108" s="511"/>
      <c r="SMP108" s="511"/>
      <c r="SMQ108" s="511"/>
      <c r="SMR108" s="511"/>
      <c r="SMS108" s="511"/>
      <c r="SMT108" s="511"/>
      <c r="SMU108" s="511"/>
      <c r="SMV108" s="511"/>
      <c r="SMW108" s="511"/>
      <c r="SMX108" s="511"/>
      <c r="SMY108" s="511"/>
      <c r="SMZ108" s="511"/>
      <c r="SNA108" s="511"/>
      <c r="SNB108" s="511"/>
      <c r="SNC108" s="511"/>
      <c r="SND108" s="511"/>
      <c r="SNE108" s="511"/>
      <c r="SNF108" s="511"/>
      <c r="SNG108" s="511"/>
      <c r="SNH108" s="511"/>
      <c r="SNI108" s="511"/>
      <c r="SNJ108" s="511"/>
      <c r="SNK108" s="511"/>
      <c r="SNL108" s="511"/>
      <c r="SNM108" s="511"/>
      <c r="SNN108" s="511"/>
      <c r="SNO108" s="511"/>
      <c r="SNP108" s="511"/>
      <c r="SNQ108" s="511"/>
      <c r="SNR108" s="511"/>
      <c r="SNS108" s="511"/>
      <c r="SNT108" s="511"/>
      <c r="SNU108" s="511"/>
      <c r="SNV108" s="511"/>
      <c r="SNW108" s="511"/>
      <c r="SNX108" s="511"/>
      <c r="SNY108" s="511"/>
      <c r="SNZ108" s="511"/>
      <c r="SOA108" s="511"/>
      <c r="SOB108" s="511"/>
      <c r="SOC108" s="511"/>
      <c r="SOD108" s="511"/>
      <c r="SOE108" s="511"/>
      <c r="SOF108" s="511"/>
      <c r="SOG108" s="511"/>
      <c r="SOH108" s="511"/>
      <c r="SOI108" s="511"/>
      <c r="SOJ108" s="511"/>
      <c r="SOK108" s="511"/>
      <c r="SOL108" s="511"/>
      <c r="SOM108" s="511"/>
      <c r="SON108" s="511"/>
      <c r="SOO108" s="511"/>
      <c r="SOP108" s="511"/>
      <c r="SOQ108" s="511"/>
      <c r="SOR108" s="511"/>
      <c r="SOS108" s="511"/>
      <c r="SOT108" s="511"/>
      <c r="SOU108" s="511"/>
      <c r="SOV108" s="511"/>
      <c r="SOW108" s="511"/>
      <c r="SOX108" s="511"/>
      <c r="SOY108" s="511"/>
      <c r="SOZ108" s="511"/>
      <c r="SPA108" s="511"/>
      <c r="SPB108" s="511"/>
      <c r="SPC108" s="511"/>
      <c r="SPD108" s="511"/>
      <c r="SPE108" s="511"/>
      <c r="SPF108" s="511"/>
      <c r="SPG108" s="511"/>
      <c r="SPH108" s="511"/>
      <c r="SPI108" s="511"/>
      <c r="SPJ108" s="511"/>
      <c r="SPK108" s="511"/>
      <c r="SPL108" s="511"/>
      <c r="SPM108" s="511"/>
      <c r="SPN108" s="511"/>
      <c r="SPO108" s="511"/>
      <c r="SPP108" s="511"/>
      <c r="SPQ108" s="511"/>
      <c r="SPR108" s="511"/>
      <c r="SPS108" s="511"/>
      <c r="SPT108" s="511"/>
      <c r="SPU108" s="511"/>
      <c r="SPV108" s="511"/>
      <c r="SPW108" s="511"/>
      <c r="SPX108" s="511"/>
      <c r="SPY108" s="511"/>
      <c r="SPZ108" s="511"/>
      <c r="SQA108" s="511"/>
      <c r="SQB108" s="511"/>
      <c r="SQC108" s="511"/>
      <c r="SQD108" s="511"/>
      <c r="SQE108" s="511"/>
      <c r="SQF108" s="511"/>
      <c r="SQG108" s="511"/>
      <c r="SQH108" s="511"/>
      <c r="SQI108" s="511"/>
      <c r="SQJ108" s="511"/>
      <c r="SQK108" s="511"/>
      <c r="SQL108" s="511"/>
      <c r="SQM108" s="511"/>
      <c r="SQN108" s="511"/>
      <c r="SQO108" s="511"/>
      <c r="SQP108" s="511"/>
      <c r="SQQ108" s="511"/>
      <c r="SQR108" s="511"/>
      <c r="SQS108" s="511"/>
      <c r="SQT108" s="511"/>
      <c r="SQU108" s="511"/>
      <c r="SQV108" s="511"/>
      <c r="SQW108" s="511"/>
      <c r="SQX108" s="511"/>
      <c r="SQY108" s="511"/>
      <c r="SQZ108" s="511"/>
      <c r="SRA108" s="511"/>
      <c r="SRB108" s="511"/>
      <c r="SRC108" s="511"/>
      <c r="SRD108" s="511"/>
      <c r="SRE108" s="511"/>
      <c r="SRF108" s="511"/>
      <c r="SRG108" s="511"/>
      <c r="SRH108" s="511"/>
      <c r="SRI108" s="511"/>
      <c r="SRJ108" s="511"/>
      <c r="SRK108" s="511"/>
      <c r="SRL108" s="511"/>
      <c r="SRM108" s="511"/>
      <c r="SRN108" s="511"/>
      <c r="SRO108" s="511"/>
      <c r="SRP108" s="511"/>
      <c r="SRQ108" s="511"/>
      <c r="SRR108" s="511"/>
      <c r="SRS108" s="511"/>
      <c r="SRT108" s="511"/>
      <c r="SRU108" s="511"/>
      <c r="SRV108" s="511"/>
      <c r="SRW108" s="511"/>
      <c r="SRX108" s="511"/>
      <c r="SRY108" s="511"/>
      <c r="SRZ108" s="511"/>
      <c r="SSA108" s="511"/>
      <c r="SSB108" s="511"/>
      <c r="SSC108" s="511"/>
      <c r="SSD108" s="511"/>
      <c r="SSE108" s="511"/>
      <c r="SSF108" s="511"/>
      <c r="SSG108" s="511"/>
      <c r="SSH108" s="511"/>
      <c r="SSI108" s="511"/>
      <c r="SSJ108" s="511"/>
      <c r="SSK108" s="511"/>
      <c r="SSL108" s="511"/>
      <c r="SSM108" s="511"/>
      <c r="SSN108" s="511"/>
      <c r="SSO108" s="511"/>
      <c r="SSP108" s="511"/>
      <c r="SSQ108" s="511"/>
      <c r="SSR108" s="511"/>
      <c r="SSS108" s="511"/>
      <c r="SST108" s="511"/>
      <c r="SSU108" s="511"/>
      <c r="SSV108" s="511"/>
      <c r="SSW108" s="511"/>
      <c r="SSX108" s="511"/>
      <c r="SSY108" s="511"/>
      <c r="SSZ108" s="511"/>
      <c r="STA108" s="511"/>
      <c r="STB108" s="511"/>
      <c r="STC108" s="511"/>
      <c r="STD108" s="511"/>
      <c r="STE108" s="511"/>
      <c r="STF108" s="511"/>
      <c r="STG108" s="511"/>
      <c r="STH108" s="511"/>
      <c r="STI108" s="511"/>
      <c r="STJ108" s="511"/>
      <c r="STK108" s="511"/>
      <c r="STL108" s="511"/>
      <c r="STM108" s="511"/>
      <c r="STN108" s="511"/>
      <c r="STO108" s="511"/>
      <c r="STP108" s="511"/>
      <c r="STQ108" s="511"/>
      <c r="STR108" s="511"/>
      <c r="STS108" s="511"/>
      <c r="STT108" s="511"/>
      <c r="STU108" s="511"/>
      <c r="STV108" s="511"/>
      <c r="STW108" s="511"/>
      <c r="STX108" s="511"/>
      <c r="STY108" s="511"/>
      <c r="STZ108" s="511"/>
      <c r="SUA108" s="511"/>
      <c r="SUB108" s="511"/>
      <c r="SUC108" s="511"/>
      <c r="SUD108" s="511"/>
      <c r="SUE108" s="511"/>
      <c r="SUF108" s="511"/>
      <c r="SUG108" s="511"/>
      <c r="SUH108" s="511"/>
      <c r="SUI108" s="511"/>
      <c r="SUJ108" s="511"/>
      <c r="SUK108" s="511"/>
      <c r="SUL108" s="511"/>
      <c r="SUM108" s="511"/>
      <c r="SUN108" s="511"/>
      <c r="SUO108" s="511"/>
      <c r="SUP108" s="511"/>
      <c r="SUQ108" s="511"/>
      <c r="SUR108" s="511"/>
      <c r="SUS108" s="511"/>
      <c r="SUT108" s="511"/>
      <c r="SUU108" s="511"/>
      <c r="SUV108" s="511"/>
      <c r="SUW108" s="511"/>
      <c r="SUX108" s="511"/>
      <c r="SUY108" s="511"/>
      <c r="SUZ108" s="511"/>
      <c r="SVA108" s="511"/>
      <c r="SVB108" s="511"/>
      <c r="SVC108" s="511"/>
      <c r="SVD108" s="511"/>
      <c r="SVE108" s="511"/>
      <c r="SVF108" s="511"/>
      <c r="SVG108" s="511"/>
      <c r="SVH108" s="511"/>
      <c r="SVI108" s="511"/>
      <c r="SVJ108" s="511"/>
      <c r="SVK108" s="511"/>
      <c r="SVL108" s="511"/>
      <c r="SVM108" s="511"/>
      <c r="SVN108" s="511"/>
      <c r="SVO108" s="511"/>
      <c r="SVP108" s="511"/>
      <c r="SVQ108" s="511"/>
      <c r="SVR108" s="511"/>
      <c r="SVS108" s="511"/>
      <c r="SVT108" s="511"/>
      <c r="SVU108" s="511"/>
      <c r="SVV108" s="511"/>
      <c r="SVW108" s="511"/>
      <c r="SVX108" s="511"/>
      <c r="SVY108" s="511"/>
      <c r="SVZ108" s="511"/>
      <c r="SWA108" s="511"/>
      <c r="SWB108" s="511"/>
      <c r="SWC108" s="511"/>
      <c r="SWD108" s="511"/>
      <c r="SWE108" s="511"/>
      <c r="SWF108" s="511"/>
      <c r="SWG108" s="511"/>
      <c r="SWH108" s="511"/>
      <c r="SWI108" s="511"/>
      <c r="SWJ108" s="511"/>
      <c r="SWK108" s="511"/>
      <c r="SWL108" s="511"/>
      <c r="SWM108" s="511"/>
      <c r="SWN108" s="511"/>
      <c r="SWO108" s="511"/>
      <c r="SWP108" s="511"/>
      <c r="SWQ108" s="511"/>
      <c r="SWR108" s="511"/>
      <c r="SWS108" s="511"/>
      <c r="SWT108" s="511"/>
      <c r="SWU108" s="511"/>
      <c r="SWV108" s="511"/>
      <c r="SWW108" s="511"/>
      <c r="SWX108" s="511"/>
      <c r="SWY108" s="511"/>
      <c r="SWZ108" s="511"/>
      <c r="SXA108" s="511"/>
      <c r="SXB108" s="511"/>
      <c r="SXC108" s="511"/>
      <c r="SXD108" s="511"/>
      <c r="SXE108" s="511"/>
      <c r="SXF108" s="511"/>
      <c r="SXG108" s="511"/>
      <c r="SXH108" s="511"/>
      <c r="SXI108" s="511"/>
      <c r="SXJ108" s="511"/>
      <c r="SXK108" s="511"/>
      <c r="SXL108" s="511"/>
      <c r="SXM108" s="511"/>
      <c r="SXN108" s="511"/>
      <c r="SXO108" s="511"/>
      <c r="SXP108" s="511"/>
      <c r="SXQ108" s="511"/>
      <c r="SXR108" s="511"/>
      <c r="SXS108" s="511"/>
      <c r="SXT108" s="511"/>
      <c r="SXU108" s="511"/>
      <c r="SXV108" s="511"/>
      <c r="SXW108" s="511"/>
      <c r="SXX108" s="511"/>
      <c r="SXY108" s="511"/>
      <c r="SXZ108" s="511"/>
      <c r="SYA108" s="511"/>
      <c r="SYB108" s="511"/>
      <c r="SYC108" s="511"/>
      <c r="SYD108" s="511"/>
      <c r="SYE108" s="511"/>
      <c r="SYF108" s="511"/>
      <c r="SYG108" s="511"/>
      <c r="SYH108" s="511"/>
      <c r="SYI108" s="511"/>
      <c r="SYJ108" s="511"/>
      <c r="SYK108" s="511"/>
      <c r="SYL108" s="511"/>
      <c r="SYM108" s="511"/>
      <c r="SYN108" s="511"/>
      <c r="SYO108" s="511"/>
      <c r="SYP108" s="511"/>
      <c r="SYQ108" s="511"/>
      <c r="SYR108" s="511"/>
      <c r="SYS108" s="511"/>
      <c r="SYT108" s="511"/>
      <c r="SYU108" s="511"/>
      <c r="SYV108" s="511"/>
      <c r="SYW108" s="511"/>
      <c r="SYX108" s="511"/>
      <c r="SYY108" s="511"/>
      <c r="SYZ108" s="511"/>
      <c r="SZA108" s="511"/>
      <c r="SZB108" s="511"/>
      <c r="SZC108" s="511"/>
      <c r="SZD108" s="511"/>
      <c r="SZE108" s="511"/>
      <c r="SZF108" s="511"/>
      <c r="SZG108" s="511"/>
      <c r="SZH108" s="511"/>
      <c r="SZI108" s="511"/>
      <c r="SZJ108" s="511"/>
      <c r="SZK108" s="511"/>
      <c r="SZL108" s="511"/>
      <c r="SZM108" s="511"/>
      <c r="SZN108" s="511"/>
      <c r="SZO108" s="511"/>
      <c r="SZP108" s="511"/>
      <c r="SZQ108" s="511"/>
      <c r="SZR108" s="511"/>
      <c r="SZS108" s="511"/>
      <c r="SZT108" s="511"/>
      <c r="SZU108" s="511"/>
      <c r="SZV108" s="511"/>
      <c r="SZW108" s="511"/>
      <c r="SZX108" s="511"/>
      <c r="SZY108" s="511"/>
      <c r="SZZ108" s="511"/>
      <c r="TAA108" s="511"/>
      <c r="TAB108" s="511"/>
      <c r="TAC108" s="511"/>
      <c r="TAD108" s="511"/>
      <c r="TAE108" s="511"/>
      <c r="TAF108" s="511"/>
      <c r="TAG108" s="511"/>
      <c r="TAH108" s="511"/>
      <c r="TAI108" s="511"/>
      <c r="TAJ108" s="511"/>
      <c r="TAK108" s="511"/>
      <c r="TAL108" s="511"/>
      <c r="TAM108" s="511"/>
      <c r="TAN108" s="511"/>
      <c r="TAO108" s="511"/>
      <c r="TAP108" s="511"/>
      <c r="TAQ108" s="511"/>
      <c r="TAR108" s="511"/>
      <c r="TAS108" s="511"/>
      <c r="TAT108" s="511"/>
      <c r="TAU108" s="511"/>
      <c r="TAV108" s="511"/>
      <c r="TAW108" s="511"/>
      <c r="TAX108" s="511"/>
      <c r="TAY108" s="511"/>
      <c r="TAZ108" s="511"/>
      <c r="TBA108" s="511"/>
      <c r="TBB108" s="511"/>
      <c r="TBC108" s="511"/>
      <c r="TBD108" s="511"/>
      <c r="TBE108" s="511"/>
      <c r="TBF108" s="511"/>
      <c r="TBG108" s="511"/>
      <c r="TBH108" s="511"/>
      <c r="TBI108" s="511"/>
      <c r="TBJ108" s="511"/>
      <c r="TBK108" s="511"/>
      <c r="TBL108" s="511"/>
      <c r="TBM108" s="511"/>
      <c r="TBN108" s="511"/>
      <c r="TBO108" s="511"/>
      <c r="TBP108" s="511"/>
      <c r="TBQ108" s="511"/>
      <c r="TBR108" s="511"/>
      <c r="TBS108" s="511"/>
      <c r="TBT108" s="511"/>
      <c r="TBU108" s="511"/>
      <c r="TBV108" s="511"/>
      <c r="TBW108" s="511"/>
      <c r="TBX108" s="511"/>
      <c r="TBY108" s="511"/>
      <c r="TBZ108" s="511"/>
      <c r="TCA108" s="511"/>
      <c r="TCB108" s="511"/>
      <c r="TCC108" s="511"/>
      <c r="TCD108" s="511"/>
      <c r="TCE108" s="511"/>
      <c r="TCF108" s="511"/>
      <c r="TCG108" s="511"/>
      <c r="TCH108" s="511"/>
      <c r="TCI108" s="511"/>
      <c r="TCJ108" s="511"/>
      <c r="TCK108" s="511"/>
      <c r="TCL108" s="511"/>
      <c r="TCM108" s="511"/>
      <c r="TCN108" s="511"/>
      <c r="TCO108" s="511"/>
      <c r="TCP108" s="511"/>
      <c r="TCQ108" s="511"/>
      <c r="TCR108" s="511"/>
      <c r="TCS108" s="511"/>
      <c r="TCT108" s="511"/>
      <c r="TCU108" s="511"/>
      <c r="TCV108" s="511"/>
      <c r="TCW108" s="511"/>
      <c r="TCX108" s="511"/>
      <c r="TCY108" s="511"/>
      <c r="TCZ108" s="511"/>
      <c r="TDA108" s="511"/>
      <c r="TDB108" s="511"/>
      <c r="TDC108" s="511"/>
      <c r="TDD108" s="511"/>
      <c r="TDE108" s="511"/>
      <c r="TDF108" s="511"/>
      <c r="TDG108" s="511"/>
      <c r="TDH108" s="511"/>
      <c r="TDI108" s="511"/>
      <c r="TDJ108" s="511"/>
      <c r="TDK108" s="511"/>
      <c r="TDL108" s="511"/>
      <c r="TDM108" s="511"/>
      <c r="TDN108" s="511"/>
      <c r="TDO108" s="511"/>
      <c r="TDP108" s="511"/>
      <c r="TDQ108" s="511"/>
      <c r="TDR108" s="511"/>
      <c r="TDS108" s="511"/>
      <c r="TDT108" s="511"/>
      <c r="TDU108" s="511"/>
      <c r="TDV108" s="511"/>
      <c r="TDW108" s="511"/>
      <c r="TDX108" s="511"/>
      <c r="TDY108" s="511"/>
      <c r="TDZ108" s="511"/>
      <c r="TEA108" s="511"/>
      <c r="TEB108" s="511"/>
      <c r="TEC108" s="511"/>
      <c r="TED108" s="511"/>
      <c r="TEE108" s="511"/>
      <c r="TEF108" s="511"/>
      <c r="TEG108" s="511"/>
      <c r="TEH108" s="511"/>
      <c r="TEI108" s="511"/>
      <c r="TEJ108" s="511"/>
      <c r="TEK108" s="511"/>
      <c r="TEL108" s="511"/>
      <c r="TEM108" s="511"/>
      <c r="TEN108" s="511"/>
      <c r="TEO108" s="511"/>
      <c r="TEP108" s="511"/>
      <c r="TEQ108" s="511"/>
      <c r="TER108" s="511"/>
      <c r="TES108" s="511"/>
      <c r="TET108" s="511"/>
      <c r="TEU108" s="511"/>
      <c r="TEV108" s="511"/>
      <c r="TEW108" s="511"/>
      <c r="TEX108" s="511"/>
      <c r="TEY108" s="511"/>
      <c r="TEZ108" s="511"/>
      <c r="TFA108" s="511"/>
      <c r="TFB108" s="511"/>
      <c r="TFC108" s="511"/>
      <c r="TFD108" s="511"/>
      <c r="TFE108" s="511"/>
      <c r="TFF108" s="511"/>
      <c r="TFG108" s="511"/>
      <c r="TFH108" s="511"/>
      <c r="TFI108" s="511"/>
      <c r="TFJ108" s="511"/>
      <c r="TFK108" s="511"/>
      <c r="TFL108" s="511"/>
      <c r="TFM108" s="511"/>
      <c r="TFN108" s="511"/>
      <c r="TFO108" s="511"/>
      <c r="TFP108" s="511"/>
      <c r="TFQ108" s="511"/>
      <c r="TFR108" s="511"/>
      <c r="TFS108" s="511"/>
      <c r="TFT108" s="511"/>
      <c r="TFU108" s="511"/>
      <c r="TFV108" s="511"/>
      <c r="TFW108" s="511"/>
      <c r="TFX108" s="511"/>
      <c r="TFY108" s="511"/>
      <c r="TFZ108" s="511"/>
      <c r="TGA108" s="511"/>
      <c r="TGB108" s="511"/>
      <c r="TGC108" s="511"/>
      <c r="TGD108" s="511"/>
      <c r="TGE108" s="511"/>
      <c r="TGF108" s="511"/>
      <c r="TGG108" s="511"/>
      <c r="TGH108" s="511"/>
      <c r="TGI108" s="511"/>
      <c r="TGJ108" s="511"/>
      <c r="TGK108" s="511"/>
      <c r="TGL108" s="511"/>
      <c r="TGM108" s="511"/>
      <c r="TGN108" s="511"/>
      <c r="TGO108" s="511"/>
      <c r="TGP108" s="511"/>
      <c r="TGQ108" s="511"/>
      <c r="TGR108" s="511"/>
      <c r="TGS108" s="511"/>
      <c r="TGT108" s="511"/>
      <c r="TGU108" s="511"/>
      <c r="TGV108" s="511"/>
      <c r="TGW108" s="511"/>
      <c r="TGX108" s="511"/>
      <c r="TGY108" s="511"/>
      <c r="TGZ108" s="511"/>
      <c r="THA108" s="511"/>
      <c r="THB108" s="511"/>
      <c r="THC108" s="511"/>
      <c r="THD108" s="511"/>
      <c r="THE108" s="511"/>
      <c r="THF108" s="511"/>
      <c r="THG108" s="511"/>
      <c r="THH108" s="511"/>
      <c r="THI108" s="511"/>
      <c r="THJ108" s="511"/>
      <c r="THK108" s="511"/>
      <c r="THL108" s="511"/>
      <c r="THM108" s="511"/>
      <c r="THN108" s="511"/>
      <c r="THO108" s="511"/>
      <c r="THP108" s="511"/>
      <c r="THQ108" s="511"/>
      <c r="THR108" s="511"/>
      <c r="THS108" s="511"/>
      <c r="THT108" s="511"/>
      <c r="THU108" s="511"/>
      <c r="THV108" s="511"/>
      <c r="THW108" s="511"/>
      <c r="THX108" s="511"/>
      <c r="THY108" s="511"/>
      <c r="THZ108" s="511"/>
      <c r="TIA108" s="511"/>
      <c r="TIB108" s="511"/>
      <c r="TIC108" s="511"/>
      <c r="TID108" s="511"/>
      <c r="TIE108" s="511"/>
      <c r="TIF108" s="511"/>
      <c r="TIG108" s="511"/>
      <c r="TIH108" s="511"/>
      <c r="TII108" s="511"/>
      <c r="TIJ108" s="511"/>
      <c r="TIK108" s="511"/>
      <c r="TIL108" s="511"/>
      <c r="TIM108" s="511"/>
      <c r="TIN108" s="511"/>
      <c r="TIO108" s="511"/>
      <c r="TIP108" s="511"/>
      <c r="TIQ108" s="511"/>
      <c r="TIR108" s="511"/>
      <c r="TIS108" s="511"/>
      <c r="TIT108" s="511"/>
      <c r="TIU108" s="511"/>
      <c r="TIV108" s="511"/>
      <c r="TIW108" s="511"/>
      <c r="TIX108" s="511"/>
      <c r="TIY108" s="511"/>
      <c r="TIZ108" s="511"/>
      <c r="TJA108" s="511"/>
      <c r="TJB108" s="511"/>
      <c r="TJC108" s="511"/>
      <c r="TJD108" s="511"/>
      <c r="TJE108" s="511"/>
      <c r="TJF108" s="511"/>
      <c r="TJG108" s="511"/>
      <c r="TJH108" s="511"/>
      <c r="TJI108" s="511"/>
      <c r="TJJ108" s="511"/>
      <c r="TJK108" s="511"/>
      <c r="TJL108" s="511"/>
      <c r="TJM108" s="511"/>
      <c r="TJN108" s="511"/>
      <c r="TJO108" s="511"/>
      <c r="TJP108" s="511"/>
      <c r="TJQ108" s="511"/>
      <c r="TJR108" s="511"/>
      <c r="TJS108" s="511"/>
      <c r="TJT108" s="511"/>
      <c r="TJU108" s="511"/>
      <c r="TJV108" s="511"/>
      <c r="TJW108" s="511"/>
      <c r="TJX108" s="511"/>
      <c r="TJY108" s="511"/>
      <c r="TJZ108" s="511"/>
      <c r="TKA108" s="511"/>
      <c r="TKB108" s="511"/>
      <c r="TKC108" s="511"/>
      <c r="TKD108" s="511"/>
      <c r="TKE108" s="511"/>
      <c r="TKF108" s="511"/>
      <c r="TKG108" s="511"/>
      <c r="TKH108" s="511"/>
      <c r="TKI108" s="511"/>
      <c r="TKJ108" s="511"/>
      <c r="TKK108" s="511"/>
      <c r="TKL108" s="511"/>
      <c r="TKM108" s="511"/>
      <c r="TKN108" s="511"/>
      <c r="TKO108" s="511"/>
      <c r="TKP108" s="511"/>
      <c r="TKQ108" s="511"/>
      <c r="TKR108" s="511"/>
      <c r="TKS108" s="511"/>
      <c r="TKT108" s="511"/>
      <c r="TKU108" s="511"/>
      <c r="TKV108" s="511"/>
      <c r="TKW108" s="511"/>
      <c r="TKX108" s="511"/>
      <c r="TKY108" s="511"/>
      <c r="TKZ108" s="511"/>
      <c r="TLA108" s="511"/>
      <c r="TLB108" s="511"/>
      <c r="TLC108" s="511"/>
      <c r="TLD108" s="511"/>
      <c r="TLE108" s="511"/>
      <c r="TLF108" s="511"/>
      <c r="TLG108" s="511"/>
      <c r="TLH108" s="511"/>
      <c r="TLI108" s="511"/>
      <c r="TLJ108" s="511"/>
      <c r="TLK108" s="511"/>
      <c r="TLL108" s="511"/>
      <c r="TLM108" s="511"/>
      <c r="TLN108" s="511"/>
      <c r="TLO108" s="511"/>
      <c r="TLP108" s="511"/>
      <c r="TLQ108" s="511"/>
      <c r="TLR108" s="511"/>
      <c r="TLS108" s="511"/>
      <c r="TLT108" s="511"/>
      <c r="TLU108" s="511"/>
      <c r="TLV108" s="511"/>
      <c r="TLW108" s="511"/>
      <c r="TLX108" s="511"/>
      <c r="TLY108" s="511"/>
      <c r="TLZ108" s="511"/>
      <c r="TMA108" s="511"/>
      <c r="TMB108" s="511"/>
      <c r="TMC108" s="511"/>
      <c r="TMD108" s="511"/>
      <c r="TME108" s="511"/>
      <c r="TMF108" s="511"/>
      <c r="TMG108" s="511"/>
      <c r="TMH108" s="511"/>
      <c r="TMI108" s="511"/>
      <c r="TMJ108" s="511"/>
      <c r="TMK108" s="511"/>
      <c r="TML108" s="511"/>
      <c r="TMM108" s="511"/>
      <c r="TMN108" s="511"/>
      <c r="TMO108" s="511"/>
      <c r="TMP108" s="511"/>
      <c r="TMQ108" s="511"/>
      <c r="TMR108" s="511"/>
      <c r="TMS108" s="511"/>
      <c r="TMT108" s="511"/>
      <c r="TMU108" s="511"/>
      <c r="TMV108" s="511"/>
      <c r="TMW108" s="511"/>
      <c r="TMX108" s="511"/>
      <c r="TMY108" s="511"/>
      <c r="TMZ108" s="511"/>
      <c r="TNA108" s="511"/>
      <c r="TNB108" s="511"/>
      <c r="TNC108" s="511"/>
      <c r="TND108" s="511"/>
      <c r="TNE108" s="511"/>
      <c r="TNF108" s="511"/>
      <c r="TNG108" s="511"/>
      <c r="TNH108" s="511"/>
      <c r="TNI108" s="511"/>
      <c r="TNJ108" s="511"/>
      <c r="TNK108" s="511"/>
      <c r="TNL108" s="511"/>
      <c r="TNM108" s="511"/>
      <c r="TNN108" s="511"/>
      <c r="TNO108" s="511"/>
      <c r="TNP108" s="511"/>
      <c r="TNQ108" s="511"/>
      <c r="TNR108" s="511"/>
      <c r="TNS108" s="511"/>
      <c r="TNT108" s="511"/>
      <c r="TNU108" s="511"/>
      <c r="TNV108" s="511"/>
      <c r="TNW108" s="511"/>
      <c r="TNX108" s="511"/>
      <c r="TNY108" s="511"/>
      <c r="TNZ108" s="511"/>
      <c r="TOA108" s="511"/>
      <c r="TOB108" s="511"/>
      <c r="TOC108" s="511"/>
      <c r="TOD108" s="511"/>
      <c r="TOE108" s="511"/>
      <c r="TOF108" s="511"/>
      <c r="TOG108" s="511"/>
      <c r="TOH108" s="511"/>
      <c r="TOI108" s="511"/>
      <c r="TOJ108" s="511"/>
      <c r="TOK108" s="511"/>
      <c r="TOL108" s="511"/>
      <c r="TOM108" s="511"/>
      <c r="TON108" s="511"/>
      <c r="TOO108" s="511"/>
      <c r="TOP108" s="511"/>
      <c r="TOQ108" s="511"/>
      <c r="TOR108" s="511"/>
      <c r="TOS108" s="511"/>
      <c r="TOT108" s="511"/>
      <c r="TOU108" s="511"/>
      <c r="TOV108" s="511"/>
      <c r="TOW108" s="511"/>
      <c r="TOX108" s="511"/>
      <c r="TOY108" s="511"/>
      <c r="TOZ108" s="511"/>
      <c r="TPA108" s="511"/>
      <c r="TPB108" s="511"/>
      <c r="TPC108" s="511"/>
      <c r="TPD108" s="511"/>
      <c r="TPE108" s="511"/>
      <c r="TPF108" s="511"/>
      <c r="TPG108" s="511"/>
      <c r="TPH108" s="511"/>
      <c r="TPI108" s="511"/>
      <c r="TPJ108" s="511"/>
      <c r="TPK108" s="511"/>
      <c r="TPL108" s="511"/>
      <c r="TPM108" s="511"/>
      <c r="TPN108" s="511"/>
      <c r="TPO108" s="511"/>
      <c r="TPP108" s="511"/>
      <c r="TPQ108" s="511"/>
      <c r="TPR108" s="511"/>
      <c r="TPS108" s="511"/>
      <c r="TPT108" s="511"/>
      <c r="TPU108" s="511"/>
      <c r="TPV108" s="511"/>
      <c r="TPW108" s="511"/>
      <c r="TPX108" s="511"/>
      <c r="TPY108" s="511"/>
      <c r="TPZ108" s="511"/>
      <c r="TQA108" s="511"/>
      <c r="TQB108" s="511"/>
      <c r="TQC108" s="511"/>
      <c r="TQD108" s="511"/>
      <c r="TQE108" s="511"/>
      <c r="TQF108" s="511"/>
      <c r="TQG108" s="511"/>
      <c r="TQH108" s="511"/>
      <c r="TQI108" s="511"/>
      <c r="TQJ108" s="511"/>
      <c r="TQK108" s="511"/>
      <c r="TQL108" s="511"/>
      <c r="TQM108" s="511"/>
      <c r="TQN108" s="511"/>
      <c r="TQO108" s="511"/>
      <c r="TQP108" s="511"/>
      <c r="TQQ108" s="511"/>
      <c r="TQR108" s="511"/>
      <c r="TQS108" s="511"/>
      <c r="TQT108" s="511"/>
      <c r="TQU108" s="511"/>
      <c r="TQV108" s="511"/>
      <c r="TQW108" s="511"/>
      <c r="TQX108" s="511"/>
      <c r="TQY108" s="511"/>
      <c r="TQZ108" s="511"/>
      <c r="TRA108" s="511"/>
      <c r="TRB108" s="511"/>
      <c r="TRC108" s="511"/>
      <c r="TRD108" s="511"/>
      <c r="TRE108" s="511"/>
      <c r="TRF108" s="511"/>
      <c r="TRG108" s="511"/>
      <c r="TRH108" s="511"/>
      <c r="TRI108" s="511"/>
      <c r="TRJ108" s="511"/>
      <c r="TRK108" s="511"/>
      <c r="TRL108" s="511"/>
      <c r="TRM108" s="511"/>
      <c r="TRN108" s="511"/>
      <c r="TRO108" s="511"/>
      <c r="TRP108" s="511"/>
      <c r="TRQ108" s="511"/>
      <c r="TRR108" s="511"/>
      <c r="TRS108" s="511"/>
      <c r="TRT108" s="511"/>
      <c r="TRU108" s="511"/>
      <c r="TRV108" s="511"/>
      <c r="TRW108" s="511"/>
      <c r="TRX108" s="511"/>
      <c r="TRY108" s="511"/>
      <c r="TRZ108" s="511"/>
      <c r="TSA108" s="511"/>
      <c r="TSB108" s="511"/>
      <c r="TSC108" s="511"/>
      <c r="TSD108" s="511"/>
      <c r="TSE108" s="511"/>
      <c r="TSF108" s="511"/>
      <c r="TSG108" s="511"/>
      <c r="TSH108" s="511"/>
      <c r="TSI108" s="511"/>
      <c r="TSJ108" s="511"/>
      <c r="TSK108" s="511"/>
      <c r="TSL108" s="511"/>
      <c r="TSM108" s="511"/>
      <c r="TSN108" s="511"/>
      <c r="TSO108" s="511"/>
      <c r="TSP108" s="511"/>
      <c r="TSQ108" s="511"/>
      <c r="TSR108" s="511"/>
      <c r="TSS108" s="511"/>
      <c r="TST108" s="511"/>
      <c r="TSU108" s="511"/>
      <c r="TSV108" s="511"/>
      <c r="TSW108" s="511"/>
      <c r="TSX108" s="511"/>
      <c r="TSY108" s="511"/>
      <c r="TSZ108" s="511"/>
      <c r="TTA108" s="511"/>
      <c r="TTB108" s="511"/>
      <c r="TTC108" s="511"/>
      <c r="TTD108" s="511"/>
      <c r="TTE108" s="511"/>
      <c r="TTF108" s="511"/>
      <c r="TTG108" s="511"/>
      <c r="TTH108" s="511"/>
      <c r="TTI108" s="511"/>
      <c r="TTJ108" s="511"/>
      <c r="TTK108" s="511"/>
      <c r="TTL108" s="511"/>
      <c r="TTM108" s="511"/>
      <c r="TTN108" s="511"/>
      <c r="TTO108" s="511"/>
      <c r="TTP108" s="511"/>
      <c r="TTQ108" s="511"/>
      <c r="TTR108" s="511"/>
      <c r="TTS108" s="511"/>
      <c r="TTT108" s="511"/>
      <c r="TTU108" s="511"/>
      <c r="TTV108" s="511"/>
      <c r="TTW108" s="511"/>
      <c r="TTX108" s="511"/>
      <c r="TTY108" s="511"/>
      <c r="TTZ108" s="511"/>
      <c r="TUA108" s="511"/>
      <c r="TUB108" s="511"/>
      <c r="TUC108" s="511"/>
      <c r="TUD108" s="511"/>
      <c r="TUE108" s="511"/>
      <c r="TUF108" s="511"/>
      <c r="TUG108" s="511"/>
      <c r="TUH108" s="511"/>
      <c r="TUI108" s="511"/>
      <c r="TUJ108" s="511"/>
      <c r="TUK108" s="511"/>
      <c r="TUL108" s="511"/>
      <c r="TUM108" s="511"/>
      <c r="TUN108" s="511"/>
      <c r="TUO108" s="511"/>
      <c r="TUP108" s="511"/>
      <c r="TUQ108" s="511"/>
      <c r="TUR108" s="511"/>
      <c r="TUS108" s="511"/>
      <c r="TUT108" s="511"/>
      <c r="TUU108" s="511"/>
      <c r="TUV108" s="511"/>
      <c r="TUW108" s="511"/>
      <c r="TUX108" s="511"/>
      <c r="TUY108" s="511"/>
      <c r="TUZ108" s="511"/>
      <c r="TVA108" s="511"/>
      <c r="TVB108" s="511"/>
      <c r="TVC108" s="511"/>
      <c r="TVD108" s="511"/>
      <c r="TVE108" s="511"/>
      <c r="TVF108" s="511"/>
      <c r="TVG108" s="511"/>
      <c r="TVH108" s="511"/>
      <c r="TVI108" s="511"/>
      <c r="TVJ108" s="511"/>
      <c r="TVK108" s="511"/>
      <c r="TVL108" s="511"/>
      <c r="TVM108" s="511"/>
      <c r="TVN108" s="511"/>
      <c r="TVO108" s="511"/>
      <c r="TVP108" s="511"/>
      <c r="TVQ108" s="511"/>
      <c r="TVR108" s="511"/>
      <c r="TVS108" s="511"/>
      <c r="TVT108" s="511"/>
      <c r="TVU108" s="511"/>
      <c r="TVV108" s="511"/>
      <c r="TVW108" s="511"/>
      <c r="TVX108" s="511"/>
      <c r="TVY108" s="511"/>
      <c r="TVZ108" s="511"/>
      <c r="TWA108" s="511"/>
      <c r="TWB108" s="511"/>
      <c r="TWC108" s="511"/>
      <c r="TWD108" s="511"/>
      <c r="TWE108" s="511"/>
      <c r="TWF108" s="511"/>
      <c r="TWG108" s="511"/>
      <c r="TWH108" s="511"/>
      <c r="TWI108" s="511"/>
      <c r="TWJ108" s="511"/>
      <c r="TWK108" s="511"/>
      <c r="TWL108" s="511"/>
      <c r="TWM108" s="511"/>
      <c r="TWN108" s="511"/>
      <c r="TWO108" s="511"/>
      <c r="TWP108" s="511"/>
      <c r="TWQ108" s="511"/>
      <c r="TWR108" s="511"/>
      <c r="TWS108" s="511"/>
      <c r="TWT108" s="511"/>
      <c r="TWU108" s="511"/>
      <c r="TWV108" s="511"/>
      <c r="TWW108" s="511"/>
      <c r="TWX108" s="511"/>
      <c r="TWY108" s="511"/>
      <c r="TWZ108" s="511"/>
      <c r="TXA108" s="511"/>
      <c r="TXB108" s="511"/>
      <c r="TXC108" s="511"/>
      <c r="TXD108" s="511"/>
      <c r="TXE108" s="511"/>
      <c r="TXF108" s="511"/>
      <c r="TXG108" s="511"/>
      <c r="TXH108" s="511"/>
      <c r="TXI108" s="511"/>
      <c r="TXJ108" s="511"/>
      <c r="TXK108" s="511"/>
      <c r="TXL108" s="511"/>
      <c r="TXM108" s="511"/>
      <c r="TXN108" s="511"/>
      <c r="TXO108" s="511"/>
      <c r="TXP108" s="511"/>
      <c r="TXQ108" s="511"/>
      <c r="TXR108" s="511"/>
      <c r="TXS108" s="511"/>
      <c r="TXT108" s="511"/>
      <c r="TXU108" s="511"/>
      <c r="TXV108" s="511"/>
      <c r="TXW108" s="511"/>
      <c r="TXX108" s="511"/>
      <c r="TXY108" s="511"/>
      <c r="TXZ108" s="511"/>
      <c r="TYA108" s="511"/>
      <c r="TYB108" s="511"/>
      <c r="TYC108" s="511"/>
      <c r="TYD108" s="511"/>
      <c r="TYE108" s="511"/>
      <c r="TYF108" s="511"/>
      <c r="TYG108" s="511"/>
      <c r="TYH108" s="511"/>
      <c r="TYI108" s="511"/>
      <c r="TYJ108" s="511"/>
      <c r="TYK108" s="511"/>
      <c r="TYL108" s="511"/>
      <c r="TYM108" s="511"/>
      <c r="TYN108" s="511"/>
      <c r="TYO108" s="511"/>
      <c r="TYP108" s="511"/>
      <c r="TYQ108" s="511"/>
      <c r="TYR108" s="511"/>
      <c r="TYS108" s="511"/>
      <c r="TYT108" s="511"/>
      <c r="TYU108" s="511"/>
      <c r="TYV108" s="511"/>
      <c r="TYW108" s="511"/>
      <c r="TYX108" s="511"/>
      <c r="TYY108" s="511"/>
      <c r="TYZ108" s="511"/>
      <c r="TZA108" s="511"/>
      <c r="TZB108" s="511"/>
      <c r="TZC108" s="511"/>
      <c r="TZD108" s="511"/>
      <c r="TZE108" s="511"/>
      <c r="TZF108" s="511"/>
      <c r="TZG108" s="511"/>
      <c r="TZH108" s="511"/>
      <c r="TZI108" s="511"/>
      <c r="TZJ108" s="511"/>
      <c r="TZK108" s="511"/>
      <c r="TZL108" s="511"/>
      <c r="TZM108" s="511"/>
      <c r="TZN108" s="511"/>
      <c r="TZO108" s="511"/>
      <c r="TZP108" s="511"/>
      <c r="TZQ108" s="511"/>
      <c r="TZR108" s="511"/>
      <c r="TZS108" s="511"/>
      <c r="TZT108" s="511"/>
      <c r="TZU108" s="511"/>
      <c r="TZV108" s="511"/>
      <c r="TZW108" s="511"/>
      <c r="TZX108" s="511"/>
      <c r="TZY108" s="511"/>
      <c r="TZZ108" s="511"/>
      <c r="UAA108" s="511"/>
      <c r="UAB108" s="511"/>
      <c r="UAC108" s="511"/>
      <c r="UAD108" s="511"/>
      <c r="UAE108" s="511"/>
      <c r="UAF108" s="511"/>
      <c r="UAG108" s="511"/>
      <c r="UAH108" s="511"/>
      <c r="UAI108" s="511"/>
      <c r="UAJ108" s="511"/>
      <c r="UAK108" s="511"/>
      <c r="UAL108" s="511"/>
      <c r="UAM108" s="511"/>
      <c r="UAN108" s="511"/>
      <c r="UAO108" s="511"/>
      <c r="UAP108" s="511"/>
      <c r="UAQ108" s="511"/>
      <c r="UAR108" s="511"/>
      <c r="UAS108" s="511"/>
      <c r="UAT108" s="511"/>
      <c r="UAU108" s="511"/>
      <c r="UAV108" s="511"/>
      <c r="UAW108" s="511"/>
      <c r="UAX108" s="511"/>
      <c r="UAY108" s="511"/>
      <c r="UAZ108" s="511"/>
      <c r="UBA108" s="511"/>
      <c r="UBB108" s="511"/>
      <c r="UBC108" s="511"/>
      <c r="UBD108" s="511"/>
      <c r="UBE108" s="511"/>
      <c r="UBF108" s="511"/>
      <c r="UBG108" s="511"/>
      <c r="UBH108" s="511"/>
      <c r="UBI108" s="511"/>
      <c r="UBJ108" s="511"/>
      <c r="UBK108" s="511"/>
      <c r="UBL108" s="511"/>
      <c r="UBM108" s="511"/>
      <c r="UBN108" s="511"/>
      <c r="UBO108" s="511"/>
      <c r="UBP108" s="511"/>
      <c r="UBQ108" s="511"/>
      <c r="UBR108" s="511"/>
      <c r="UBS108" s="511"/>
      <c r="UBT108" s="511"/>
      <c r="UBU108" s="511"/>
      <c r="UBV108" s="511"/>
      <c r="UBW108" s="511"/>
      <c r="UBX108" s="511"/>
      <c r="UBY108" s="511"/>
      <c r="UBZ108" s="511"/>
      <c r="UCA108" s="511"/>
      <c r="UCB108" s="511"/>
      <c r="UCC108" s="511"/>
      <c r="UCD108" s="511"/>
      <c r="UCE108" s="511"/>
      <c r="UCF108" s="511"/>
      <c r="UCG108" s="511"/>
      <c r="UCH108" s="511"/>
      <c r="UCI108" s="511"/>
      <c r="UCJ108" s="511"/>
      <c r="UCK108" s="511"/>
      <c r="UCL108" s="511"/>
      <c r="UCM108" s="511"/>
      <c r="UCN108" s="511"/>
      <c r="UCO108" s="511"/>
      <c r="UCP108" s="511"/>
      <c r="UCQ108" s="511"/>
      <c r="UCR108" s="511"/>
      <c r="UCS108" s="511"/>
      <c r="UCT108" s="511"/>
      <c r="UCU108" s="511"/>
      <c r="UCV108" s="511"/>
      <c r="UCW108" s="511"/>
      <c r="UCX108" s="511"/>
      <c r="UCY108" s="511"/>
      <c r="UCZ108" s="511"/>
      <c r="UDA108" s="511"/>
      <c r="UDB108" s="511"/>
      <c r="UDC108" s="511"/>
      <c r="UDD108" s="511"/>
      <c r="UDE108" s="511"/>
      <c r="UDF108" s="511"/>
      <c r="UDG108" s="511"/>
      <c r="UDH108" s="511"/>
      <c r="UDI108" s="511"/>
      <c r="UDJ108" s="511"/>
      <c r="UDK108" s="511"/>
      <c r="UDL108" s="511"/>
      <c r="UDM108" s="511"/>
      <c r="UDN108" s="511"/>
      <c r="UDO108" s="511"/>
      <c r="UDP108" s="511"/>
      <c r="UDQ108" s="511"/>
      <c r="UDR108" s="511"/>
      <c r="UDS108" s="511"/>
      <c r="UDT108" s="511"/>
      <c r="UDU108" s="511"/>
      <c r="UDV108" s="511"/>
      <c r="UDW108" s="511"/>
      <c r="UDX108" s="511"/>
      <c r="UDY108" s="511"/>
      <c r="UDZ108" s="511"/>
      <c r="UEA108" s="511"/>
      <c r="UEB108" s="511"/>
      <c r="UEC108" s="511"/>
      <c r="UED108" s="511"/>
      <c r="UEE108" s="511"/>
      <c r="UEF108" s="511"/>
      <c r="UEG108" s="511"/>
      <c r="UEH108" s="511"/>
      <c r="UEI108" s="511"/>
      <c r="UEJ108" s="511"/>
      <c r="UEK108" s="511"/>
      <c r="UEL108" s="511"/>
      <c r="UEM108" s="511"/>
      <c r="UEN108" s="511"/>
      <c r="UEO108" s="511"/>
      <c r="UEP108" s="511"/>
      <c r="UEQ108" s="511"/>
      <c r="UER108" s="511"/>
      <c r="UES108" s="511"/>
      <c r="UET108" s="511"/>
      <c r="UEU108" s="511"/>
      <c r="UEV108" s="511"/>
      <c r="UEW108" s="511"/>
      <c r="UEX108" s="511"/>
      <c r="UEY108" s="511"/>
      <c r="UEZ108" s="511"/>
      <c r="UFA108" s="511"/>
      <c r="UFB108" s="511"/>
      <c r="UFC108" s="511"/>
      <c r="UFD108" s="511"/>
      <c r="UFE108" s="511"/>
      <c r="UFF108" s="511"/>
      <c r="UFG108" s="511"/>
      <c r="UFH108" s="511"/>
      <c r="UFI108" s="511"/>
      <c r="UFJ108" s="511"/>
      <c r="UFK108" s="511"/>
      <c r="UFL108" s="511"/>
      <c r="UFM108" s="511"/>
      <c r="UFN108" s="511"/>
      <c r="UFO108" s="511"/>
      <c r="UFP108" s="511"/>
      <c r="UFQ108" s="511"/>
      <c r="UFR108" s="511"/>
      <c r="UFS108" s="511"/>
      <c r="UFT108" s="511"/>
      <c r="UFU108" s="511"/>
      <c r="UFV108" s="511"/>
      <c r="UFW108" s="511"/>
      <c r="UFX108" s="511"/>
      <c r="UFY108" s="511"/>
      <c r="UFZ108" s="511"/>
      <c r="UGA108" s="511"/>
      <c r="UGB108" s="511"/>
      <c r="UGC108" s="511"/>
      <c r="UGD108" s="511"/>
      <c r="UGE108" s="511"/>
      <c r="UGF108" s="511"/>
      <c r="UGG108" s="511"/>
      <c r="UGH108" s="511"/>
      <c r="UGI108" s="511"/>
      <c r="UGJ108" s="511"/>
      <c r="UGK108" s="511"/>
      <c r="UGL108" s="511"/>
      <c r="UGM108" s="511"/>
      <c r="UGN108" s="511"/>
      <c r="UGO108" s="511"/>
      <c r="UGP108" s="511"/>
      <c r="UGQ108" s="511"/>
      <c r="UGR108" s="511"/>
      <c r="UGS108" s="511"/>
      <c r="UGT108" s="511"/>
      <c r="UGU108" s="511"/>
      <c r="UGV108" s="511"/>
      <c r="UGW108" s="511"/>
      <c r="UGX108" s="511"/>
      <c r="UGY108" s="511"/>
      <c r="UGZ108" s="511"/>
      <c r="UHA108" s="511"/>
      <c r="UHB108" s="511"/>
      <c r="UHC108" s="511"/>
      <c r="UHD108" s="511"/>
      <c r="UHE108" s="511"/>
      <c r="UHF108" s="511"/>
      <c r="UHG108" s="511"/>
      <c r="UHH108" s="511"/>
      <c r="UHI108" s="511"/>
      <c r="UHJ108" s="511"/>
      <c r="UHK108" s="511"/>
      <c r="UHL108" s="511"/>
      <c r="UHM108" s="511"/>
      <c r="UHN108" s="511"/>
      <c r="UHO108" s="511"/>
      <c r="UHP108" s="511"/>
      <c r="UHQ108" s="511"/>
      <c r="UHR108" s="511"/>
      <c r="UHS108" s="511"/>
      <c r="UHT108" s="511"/>
      <c r="UHU108" s="511"/>
      <c r="UHV108" s="511"/>
      <c r="UHW108" s="511"/>
      <c r="UHX108" s="511"/>
      <c r="UHY108" s="511"/>
      <c r="UHZ108" s="511"/>
      <c r="UIA108" s="511"/>
      <c r="UIB108" s="511"/>
      <c r="UIC108" s="511"/>
      <c r="UID108" s="511"/>
      <c r="UIE108" s="511"/>
      <c r="UIF108" s="511"/>
      <c r="UIG108" s="511"/>
      <c r="UIH108" s="511"/>
      <c r="UII108" s="511"/>
      <c r="UIJ108" s="511"/>
      <c r="UIK108" s="511"/>
      <c r="UIL108" s="511"/>
      <c r="UIM108" s="511"/>
      <c r="UIN108" s="511"/>
      <c r="UIO108" s="511"/>
      <c r="UIP108" s="511"/>
      <c r="UIQ108" s="511"/>
      <c r="UIR108" s="511"/>
      <c r="UIS108" s="511"/>
      <c r="UIT108" s="511"/>
      <c r="UIU108" s="511"/>
      <c r="UIV108" s="511"/>
      <c r="UIW108" s="511"/>
      <c r="UIX108" s="511"/>
      <c r="UIY108" s="511"/>
      <c r="UIZ108" s="511"/>
      <c r="UJA108" s="511"/>
      <c r="UJB108" s="511"/>
      <c r="UJC108" s="511"/>
      <c r="UJD108" s="511"/>
      <c r="UJE108" s="511"/>
      <c r="UJF108" s="511"/>
      <c r="UJG108" s="511"/>
      <c r="UJH108" s="511"/>
      <c r="UJI108" s="511"/>
      <c r="UJJ108" s="511"/>
      <c r="UJK108" s="511"/>
      <c r="UJL108" s="511"/>
      <c r="UJM108" s="511"/>
      <c r="UJN108" s="511"/>
      <c r="UJO108" s="511"/>
      <c r="UJP108" s="511"/>
      <c r="UJQ108" s="511"/>
      <c r="UJR108" s="511"/>
      <c r="UJS108" s="511"/>
      <c r="UJT108" s="511"/>
      <c r="UJU108" s="511"/>
      <c r="UJV108" s="511"/>
      <c r="UJW108" s="511"/>
      <c r="UJX108" s="511"/>
      <c r="UJY108" s="511"/>
      <c r="UJZ108" s="511"/>
      <c r="UKA108" s="511"/>
      <c r="UKB108" s="511"/>
      <c r="UKC108" s="511"/>
      <c r="UKD108" s="511"/>
      <c r="UKE108" s="511"/>
      <c r="UKF108" s="511"/>
      <c r="UKG108" s="511"/>
      <c r="UKH108" s="511"/>
      <c r="UKI108" s="511"/>
      <c r="UKJ108" s="511"/>
      <c r="UKK108" s="511"/>
      <c r="UKL108" s="511"/>
      <c r="UKM108" s="511"/>
      <c r="UKN108" s="511"/>
      <c r="UKO108" s="511"/>
      <c r="UKP108" s="511"/>
      <c r="UKQ108" s="511"/>
      <c r="UKR108" s="511"/>
      <c r="UKS108" s="511"/>
      <c r="UKT108" s="511"/>
      <c r="UKU108" s="511"/>
      <c r="UKV108" s="511"/>
      <c r="UKW108" s="511"/>
      <c r="UKX108" s="511"/>
      <c r="UKY108" s="511"/>
      <c r="UKZ108" s="511"/>
      <c r="ULA108" s="511"/>
      <c r="ULB108" s="511"/>
      <c r="ULC108" s="511"/>
      <c r="ULD108" s="511"/>
      <c r="ULE108" s="511"/>
      <c r="ULF108" s="511"/>
      <c r="ULG108" s="511"/>
      <c r="ULH108" s="511"/>
      <c r="ULI108" s="511"/>
      <c r="ULJ108" s="511"/>
      <c r="ULK108" s="511"/>
      <c r="ULL108" s="511"/>
      <c r="ULM108" s="511"/>
      <c r="ULN108" s="511"/>
      <c r="ULO108" s="511"/>
      <c r="ULP108" s="511"/>
      <c r="ULQ108" s="511"/>
      <c r="ULR108" s="511"/>
      <c r="ULS108" s="511"/>
      <c r="ULT108" s="511"/>
      <c r="ULU108" s="511"/>
      <c r="ULV108" s="511"/>
      <c r="ULW108" s="511"/>
      <c r="ULX108" s="511"/>
      <c r="ULY108" s="511"/>
      <c r="ULZ108" s="511"/>
      <c r="UMA108" s="511"/>
      <c r="UMB108" s="511"/>
      <c r="UMC108" s="511"/>
      <c r="UMD108" s="511"/>
      <c r="UME108" s="511"/>
      <c r="UMF108" s="511"/>
      <c r="UMG108" s="511"/>
      <c r="UMH108" s="511"/>
      <c r="UMI108" s="511"/>
      <c r="UMJ108" s="511"/>
      <c r="UMK108" s="511"/>
      <c r="UML108" s="511"/>
      <c r="UMM108" s="511"/>
      <c r="UMN108" s="511"/>
      <c r="UMO108" s="511"/>
      <c r="UMP108" s="511"/>
      <c r="UMQ108" s="511"/>
      <c r="UMR108" s="511"/>
      <c r="UMS108" s="511"/>
      <c r="UMT108" s="511"/>
      <c r="UMU108" s="511"/>
      <c r="UMV108" s="511"/>
      <c r="UMW108" s="511"/>
      <c r="UMX108" s="511"/>
      <c r="UMY108" s="511"/>
      <c r="UMZ108" s="511"/>
      <c r="UNA108" s="511"/>
      <c r="UNB108" s="511"/>
      <c r="UNC108" s="511"/>
      <c r="UND108" s="511"/>
      <c r="UNE108" s="511"/>
      <c r="UNF108" s="511"/>
      <c r="UNG108" s="511"/>
      <c r="UNH108" s="511"/>
      <c r="UNI108" s="511"/>
      <c r="UNJ108" s="511"/>
      <c r="UNK108" s="511"/>
      <c r="UNL108" s="511"/>
      <c r="UNM108" s="511"/>
      <c r="UNN108" s="511"/>
      <c r="UNO108" s="511"/>
      <c r="UNP108" s="511"/>
      <c r="UNQ108" s="511"/>
      <c r="UNR108" s="511"/>
      <c r="UNS108" s="511"/>
      <c r="UNT108" s="511"/>
      <c r="UNU108" s="511"/>
      <c r="UNV108" s="511"/>
      <c r="UNW108" s="511"/>
      <c r="UNX108" s="511"/>
      <c r="UNY108" s="511"/>
      <c r="UNZ108" s="511"/>
      <c r="UOA108" s="511"/>
      <c r="UOB108" s="511"/>
      <c r="UOC108" s="511"/>
      <c r="UOD108" s="511"/>
      <c r="UOE108" s="511"/>
      <c r="UOF108" s="511"/>
      <c r="UOG108" s="511"/>
      <c r="UOH108" s="511"/>
      <c r="UOI108" s="511"/>
      <c r="UOJ108" s="511"/>
      <c r="UOK108" s="511"/>
      <c r="UOL108" s="511"/>
      <c r="UOM108" s="511"/>
      <c r="UON108" s="511"/>
      <c r="UOO108" s="511"/>
      <c r="UOP108" s="511"/>
      <c r="UOQ108" s="511"/>
      <c r="UOR108" s="511"/>
      <c r="UOS108" s="511"/>
      <c r="UOT108" s="511"/>
      <c r="UOU108" s="511"/>
      <c r="UOV108" s="511"/>
      <c r="UOW108" s="511"/>
      <c r="UOX108" s="511"/>
      <c r="UOY108" s="511"/>
      <c r="UOZ108" s="511"/>
      <c r="UPA108" s="511"/>
      <c r="UPB108" s="511"/>
      <c r="UPC108" s="511"/>
      <c r="UPD108" s="511"/>
      <c r="UPE108" s="511"/>
      <c r="UPF108" s="511"/>
      <c r="UPG108" s="511"/>
      <c r="UPH108" s="511"/>
      <c r="UPI108" s="511"/>
      <c r="UPJ108" s="511"/>
      <c r="UPK108" s="511"/>
      <c r="UPL108" s="511"/>
      <c r="UPM108" s="511"/>
      <c r="UPN108" s="511"/>
      <c r="UPO108" s="511"/>
      <c r="UPP108" s="511"/>
      <c r="UPQ108" s="511"/>
      <c r="UPR108" s="511"/>
      <c r="UPS108" s="511"/>
      <c r="UPT108" s="511"/>
      <c r="UPU108" s="511"/>
      <c r="UPV108" s="511"/>
      <c r="UPW108" s="511"/>
      <c r="UPX108" s="511"/>
      <c r="UPY108" s="511"/>
      <c r="UPZ108" s="511"/>
      <c r="UQA108" s="511"/>
      <c r="UQB108" s="511"/>
      <c r="UQC108" s="511"/>
      <c r="UQD108" s="511"/>
      <c r="UQE108" s="511"/>
      <c r="UQF108" s="511"/>
      <c r="UQG108" s="511"/>
      <c r="UQH108" s="511"/>
      <c r="UQI108" s="511"/>
      <c r="UQJ108" s="511"/>
      <c r="UQK108" s="511"/>
      <c r="UQL108" s="511"/>
      <c r="UQM108" s="511"/>
      <c r="UQN108" s="511"/>
      <c r="UQO108" s="511"/>
      <c r="UQP108" s="511"/>
      <c r="UQQ108" s="511"/>
      <c r="UQR108" s="511"/>
      <c r="UQS108" s="511"/>
      <c r="UQT108" s="511"/>
      <c r="UQU108" s="511"/>
      <c r="UQV108" s="511"/>
      <c r="UQW108" s="511"/>
      <c r="UQX108" s="511"/>
      <c r="UQY108" s="511"/>
      <c r="UQZ108" s="511"/>
      <c r="URA108" s="511"/>
      <c r="URB108" s="511"/>
      <c r="URC108" s="511"/>
      <c r="URD108" s="511"/>
      <c r="URE108" s="511"/>
      <c r="URF108" s="511"/>
      <c r="URG108" s="511"/>
      <c r="URH108" s="511"/>
      <c r="URI108" s="511"/>
      <c r="URJ108" s="511"/>
      <c r="URK108" s="511"/>
      <c r="URL108" s="511"/>
      <c r="URM108" s="511"/>
      <c r="URN108" s="511"/>
      <c r="URO108" s="511"/>
      <c r="URP108" s="511"/>
      <c r="URQ108" s="511"/>
      <c r="URR108" s="511"/>
      <c r="URS108" s="511"/>
      <c r="URT108" s="511"/>
      <c r="URU108" s="511"/>
      <c r="URV108" s="511"/>
      <c r="URW108" s="511"/>
      <c r="URX108" s="511"/>
      <c r="URY108" s="511"/>
      <c r="URZ108" s="511"/>
      <c r="USA108" s="511"/>
      <c r="USB108" s="511"/>
      <c r="USC108" s="511"/>
      <c r="USD108" s="511"/>
      <c r="USE108" s="511"/>
      <c r="USF108" s="511"/>
      <c r="USG108" s="511"/>
      <c r="USH108" s="511"/>
      <c r="USI108" s="511"/>
      <c r="USJ108" s="511"/>
      <c r="USK108" s="511"/>
      <c r="USL108" s="511"/>
      <c r="USM108" s="511"/>
      <c r="USN108" s="511"/>
      <c r="USO108" s="511"/>
      <c r="USP108" s="511"/>
      <c r="USQ108" s="511"/>
      <c r="USR108" s="511"/>
      <c r="USS108" s="511"/>
      <c r="UST108" s="511"/>
      <c r="USU108" s="511"/>
      <c r="USV108" s="511"/>
      <c r="USW108" s="511"/>
      <c r="USX108" s="511"/>
      <c r="USY108" s="511"/>
      <c r="USZ108" s="511"/>
      <c r="UTA108" s="511"/>
      <c r="UTB108" s="511"/>
      <c r="UTC108" s="511"/>
      <c r="UTD108" s="511"/>
      <c r="UTE108" s="511"/>
      <c r="UTF108" s="511"/>
      <c r="UTG108" s="511"/>
      <c r="UTH108" s="511"/>
      <c r="UTI108" s="511"/>
      <c r="UTJ108" s="511"/>
      <c r="UTK108" s="511"/>
      <c r="UTL108" s="511"/>
      <c r="UTM108" s="511"/>
      <c r="UTN108" s="511"/>
      <c r="UTO108" s="511"/>
      <c r="UTP108" s="511"/>
      <c r="UTQ108" s="511"/>
      <c r="UTR108" s="511"/>
      <c r="UTS108" s="511"/>
      <c r="UTT108" s="511"/>
      <c r="UTU108" s="511"/>
      <c r="UTV108" s="511"/>
      <c r="UTW108" s="511"/>
      <c r="UTX108" s="511"/>
      <c r="UTY108" s="511"/>
      <c r="UTZ108" s="511"/>
      <c r="UUA108" s="511"/>
      <c r="UUB108" s="511"/>
      <c r="UUC108" s="511"/>
      <c r="UUD108" s="511"/>
      <c r="UUE108" s="511"/>
      <c r="UUF108" s="511"/>
      <c r="UUG108" s="511"/>
      <c r="UUH108" s="511"/>
      <c r="UUI108" s="511"/>
      <c r="UUJ108" s="511"/>
      <c r="UUK108" s="511"/>
      <c r="UUL108" s="511"/>
      <c r="UUM108" s="511"/>
      <c r="UUN108" s="511"/>
      <c r="UUO108" s="511"/>
      <c r="UUP108" s="511"/>
      <c r="UUQ108" s="511"/>
      <c r="UUR108" s="511"/>
      <c r="UUS108" s="511"/>
      <c r="UUT108" s="511"/>
      <c r="UUU108" s="511"/>
      <c r="UUV108" s="511"/>
      <c r="UUW108" s="511"/>
      <c r="UUX108" s="511"/>
      <c r="UUY108" s="511"/>
      <c r="UUZ108" s="511"/>
      <c r="UVA108" s="511"/>
      <c r="UVB108" s="511"/>
      <c r="UVC108" s="511"/>
      <c r="UVD108" s="511"/>
      <c r="UVE108" s="511"/>
      <c r="UVF108" s="511"/>
      <c r="UVG108" s="511"/>
      <c r="UVH108" s="511"/>
      <c r="UVI108" s="511"/>
      <c r="UVJ108" s="511"/>
      <c r="UVK108" s="511"/>
      <c r="UVL108" s="511"/>
      <c r="UVM108" s="511"/>
      <c r="UVN108" s="511"/>
      <c r="UVO108" s="511"/>
      <c r="UVP108" s="511"/>
      <c r="UVQ108" s="511"/>
      <c r="UVR108" s="511"/>
      <c r="UVS108" s="511"/>
      <c r="UVT108" s="511"/>
      <c r="UVU108" s="511"/>
      <c r="UVV108" s="511"/>
      <c r="UVW108" s="511"/>
      <c r="UVX108" s="511"/>
      <c r="UVY108" s="511"/>
      <c r="UVZ108" s="511"/>
      <c r="UWA108" s="511"/>
      <c r="UWB108" s="511"/>
      <c r="UWC108" s="511"/>
      <c r="UWD108" s="511"/>
      <c r="UWE108" s="511"/>
      <c r="UWF108" s="511"/>
      <c r="UWG108" s="511"/>
      <c r="UWH108" s="511"/>
      <c r="UWI108" s="511"/>
      <c r="UWJ108" s="511"/>
      <c r="UWK108" s="511"/>
      <c r="UWL108" s="511"/>
      <c r="UWM108" s="511"/>
      <c r="UWN108" s="511"/>
      <c r="UWO108" s="511"/>
      <c r="UWP108" s="511"/>
      <c r="UWQ108" s="511"/>
      <c r="UWR108" s="511"/>
      <c r="UWS108" s="511"/>
      <c r="UWT108" s="511"/>
      <c r="UWU108" s="511"/>
      <c r="UWV108" s="511"/>
      <c r="UWW108" s="511"/>
      <c r="UWX108" s="511"/>
      <c r="UWY108" s="511"/>
      <c r="UWZ108" s="511"/>
      <c r="UXA108" s="511"/>
      <c r="UXB108" s="511"/>
      <c r="UXC108" s="511"/>
      <c r="UXD108" s="511"/>
      <c r="UXE108" s="511"/>
      <c r="UXF108" s="511"/>
      <c r="UXG108" s="511"/>
      <c r="UXH108" s="511"/>
      <c r="UXI108" s="511"/>
      <c r="UXJ108" s="511"/>
      <c r="UXK108" s="511"/>
      <c r="UXL108" s="511"/>
      <c r="UXM108" s="511"/>
      <c r="UXN108" s="511"/>
      <c r="UXO108" s="511"/>
      <c r="UXP108" s="511"/>
      <c r="UXQ108" s="511"/>
      <c r="UXR108" s="511"/>
      <c r="UXS108" s="511"/>
      <c r="UXT108" s="511"/>
      <c r="UXU108" s="511"/>
      <c r="UXV108" s="511"/>
      <c r="UXW108" s="511"/>
      <c r="UXX108" s="511"/>
      <c r="UXY108" s="511"/>
      <c r="UXZ108" s="511"/>
      <c r="UYA108" s="511"/>
      <c r="UYB108" s="511"/>
      <c r="UYC108" s="511"/>
      <c r="UYD108" s="511"/>
      <c r="UYE108" s="511"/>
      <c r="UYF108" s="511"/>
      <c r="UYG108" s="511"/>
      <c r="UYH108" s="511"/>
      <c r="UYI108" s="511"/>
      <c r="UYJ108" s="511"/>
      <c r="UYK108" s="511"/>
      <c r="UYL108" s="511"/>
      <c r="UYM108" s="511"/>
      <c r="UYN108" s="511"/>
      <c r="UYO108" s="511"/>
      <c r="UYP108" s="511"/>
      <c r="UYQ108" s="511"/>
      <c r="UYR108" s="511"/>
      <c r="UYS108" s="511"/>
      <c r="UYT108" s="511"/>
      <c r="UYU108" s="511"/>
      <c r="UYV108" s="511"/>
      <c r="UYW108" s="511"/>
      <c r="UYX108" s="511"/>
      <c r="UYY108" s="511"/>
      <c r="UYZ108" s="511"/>
      <c r="UZA108" s="511"/>
      <c r="UZB108" s="511"/>
      <c r="UZC108" s="511"/>
      <c r="UZD108" s="511"/>
      <c r="UZE108" s="511"/>
      <c r="UZF108" s="511"/>
      <c r="UZG108" s="511"/>
      <c r="UZH108" s="511"/>
      <c r="UZI108" s="511"/>
      <c r="UZJ108" s="511"/>
      <c r="UZK108" s="511"/>
      <c r="UZL108" s="511"/>
      <c r="UZM108" s="511"/>
      <c r="UZN108" s="511"/>
      <c r="UZO108" s="511"/>
      <c r="UZP108" s="511"/>
      <c r="UZQ108" s="511"/>
      <c r="UZR108" s="511"/>
      <c r="UZS108" s="511"/>
      <c r="UZT108" s="511"/>
      <c r="UZU108" s="511"/>
      <c r="UZV108" s="511"/>
      <c r="UZW108" s="511"/>
      <c r="UZX108" s="511"/>
      <c r="UZY108" s="511"/>
      <c r="UZZ108" s="511"/>
      <c r="VAA108" s="511"/>
      <c r="VAB108" s="511"/>
      <c r="VAC108" s="511"/>
      <c r="VAD108" s="511"/>
      <c r="VAE108" s="511"/>
      <c r="VAF108" s="511"/>
      <c r="VAG108" s="511"/>
      <c r="VAH108" s="511"/>
      <c r="VAI108" s="511"/>
      <c r="VAJ108" s="511"/>
      <c r="VAK108" s="511"/>
      <c r="VAL108" s="511"/>
      <c r="VAM108" s="511"/>
      <c r="VAN108" s="511"/>
      <c r="VAO108" s="511"/>
      <c r="VAP108" s="511"/>
      <c r="VAQ108" s="511"/>
      <c r="VAR108" s="511"/>
      <c r="VAS108" s="511"/>
      <c r="VAT108" s="511"/>
      <c r="VAU108" s="511"/>
      <c r="VAV108" s="511"/>
      <c r="VAW108" s="511"/>
      <c r="VAX108" s="511"/>
      <c r="VAY108" s="511"/>
      <c r="VAZ108" s="511"/>
      <c r="VBA108" s="511"/>
      <c r="VBB108" s="511"/>
      <c r="VBC108" s="511"/>
      <c r="VBD108" s="511"/>
      <c r="VBE108" s="511"/>
      <c r="VBF108" s="511"/>
      <c r="VBG108" s="511"/>
      <c r="VBH108" s="511"/>
      <c r="VBI108" s="511"/>
      <c r="VBJ108" s="511"/>
      <c r="VBK108" s="511"/>
      <c r="VBL108" s="511"/>
      <c r="VBM108" s="511"/>
      <c r="VBN108" s="511"/>
      <c r="VBO108" s="511"/>
      <c r="VBP108" s="511"/>
      <c r="VBQ108" s="511"/>
      <c r="VBR108" s="511"/>
      <c r="VBS108" s="511"/>
      <c r="VBT108" s="511"/>
      <c r="VBU108" s="511"/>
      <c r="VBV108" s="511"/>
      <c r="VBW108" s="511"/>
      <c r="VBX108" s="511"/>
      <c r="VBY108" s="511"/>
      <c r="VBZ108" s="511"/>
      <c r="VCA108" s="511"/>
      <c r="VCB108" s="511"/>
      <c r="VCC108" s="511"/>
      <c r="VCD108" s="511"/>
      <c r="VCE108" s="511"/>
      <c r="VCF108" s="511"/>
      <c r="VCG108" s="511"/>
      <c r="VCH108" s="511"/>
      <c r="VCI108" s="511"/>
      <c r="VCJ108" s="511"/>
      <c r="VCK108" s="511"/>
      <c r="VCL108" s="511"/>
      <c r="VCM108" s="511"/>
      <c r="VCN108" s="511"/>
      <c r="VCO108" s="511"/>
      <c r="VCP108" s="511"/>
      <c r="VCQ108" s="511"/>
      <c r="VCR108" s="511"/>
      <c r="VCS108" s="511"/>
      <c r="VCT108" s="511"/>
      <c r="VCU108" s="511"/>
      <c r="VCV108" s="511"/>
      <c r="VCW108" s="511"/>
      <c r="VCX108" s="511"/>
      <c r="VCY108" s="511"/>
      <c r="VCZ108" s="511"/>
      <c r="VDA108" s="511"/>
      <c r="VDB108" s="511"/>
      <c r="VDC108" s="511"/>
      <c r="VDD108" s="511"/>
      <c r="VDE108" s="511"/>
      <c r="VDF108" s="511"/>
      <c r="VDG108" s="511"/>
      <c r="VDH108" s="511"/>
      <c r="VDI108" s="511"/>
      <c r="VDJ108" s="511"/>
      <c r="VDK108" s="511"/>
      <c r="VDL108" s="511"/>
      <c r="VDM108" s="511"/>
      <c r="VDN108" s="511"/>
      <c r="VDO108" s="511"/>
      <c r="VDP108" s="511"/>
      <c r="VDQ108" s="511"/>
      <c r="VDR108" s="511"/>
      <c r="VDS108" s="511"/>
      <c r="VDT108" s="511"/>
      <c r="VDU108" s="511"/>
      <c r="VDV108" s="511"/>
      <c r="VDW108" s="511"/>
      <c r="VDX108" s="511"/>
      <c r="VDY108" s="511"/>
      <c r="VDZ108" s="511"/>
      <c r="VEA108" s="511"/>
      <c r="VEB108" s="511"/>
      <c r="VEC108" s="511"/>
      <c r="VED108" s="511"/>
      <c r="VEE108" s="511"/>
      <c r="VEF108" s="511"/>
      <c r="VEG108" s="511"/>
      <c r="VEH108" s="511"/>
      <c r="VEI108" s="511"/>
      <c r="VEJ108" s="511"/>
      <c r="VEK108" s="511"/>
      <c r="VEL108" s="511"/>
      <c r="VEM108" s="511"/>
      <c r="VEN108" s="511"/>
      <c r="VEO108" s="511"/>
      <c r="VEP108" s="511"/>
      <c r="VEQ108" s="511"/>
      <c r="VER108" s="511"/>
      <c r="VES108" s="511"/>
      <c r="VET108" s="511"/>
      <c r="VEU108" s="511"/>
      <c r="VEV108" s="511"/>
      <c r="VEW108" s="511"/>
      <c r="VEX108" s="511"/>
      <c r="VEY108" s="511"/>
      <c r="VEZ108" s="511"/>
      <c r="VFA108" s="511"/>
      <c r="VFB108" s="511"/>
      <c r="VFC108" s="511"/>
      <c r="VFD108" s="511"/>
      <c r="VFE108" s="511"/>
      <c r="VFF108" s="511"/>
      <c r="VFG108" s="511"/>
      <c r="VFH108" s="511"/>
      <c r="VFI108" s="511"/>
      <c r="VFJ108" s="511"/>
      <c r="VFK108" s="511"/>
      <c r="VFL108" s="511"/>
      <c r="VFM108" s="511"/>
      <c r="VFN108" s="511"/>
      <c r="VFO108" s="511"/>
      <c r="VFP108" s="511"/>
      <c r="VFQ108" s="511"/>
      <c r="VFR108" s="511"/>
      <c r="VFS108" s="511"/>
      <c r="VFT108" s="511"/>
      <c r="VFU108" s="511"/>
      <c r="VFV108" s="511"/>
      <c r="VFW108" s="511"/>
      <c r="VFX108" s="511"/>
      <c r="VFY108" s="511"/>
      <c r="VFZ108" s="511"/>
      <c r="VGA108" s="511"/>
      <c r="VGB108" s="511"/>
      <c r="VGC108" s="511"/>
      <c r="VGD108" s="511"/>
      <c r="VGE108" s="511"/>
      <c r="VGF108" s="511"/>
      <c r="VGG108" s="511"/>
      <c r="VGH108" s="511"/>
      <c r="VGI108" s="511"/>
      <c r="VGJ108" s="511"/>
      <c r="VGK108" s="511"/>
      <c r="VGL108" s="511"/>
      <c r="VGM108" s="511"/>
      <c r="VGN108" s="511"/>
      <c r="VGO108" s="511"/>
      <c r="VGP108" s="511"/>
      <c r="VGQ108" s="511"/>
      <c r="VGR108" s="511"/>
      <c r="VGS108" s="511"/>
      <c r="VGT108" s="511"/>
      <c r="VGU108" s="511"/>
      <c r="VGV108" s="511"/>
      <c r="VGW108" s="511"/>
      <c r="VGX108" s="511"/>
      <c r="VGY108" s="511"/>
      <c r="VGZ108" s="511"/>
      <c r="VHA108" s="511"/>
      <c r="VHB108" s="511"/>
      <c r="VHC108" s="511"/>
      <c r="VHD108" s="511"/>
      <c r="VHE108" s="511"/>
      <c r="VHF108" s="511"/>
      <c r="VHG108" s="511"/>
      <c r="VHH108" s="511"/>
      <c r="VHI108" s="511"/>
      <c r="VHJ108" s="511"/>
      <c r="VHK108" s="511"/>
      <c r="VHL108" s="511"/>
      <c r="VHM108" s="511"/>
      <c r="VHN108" s="511"/>
      <c r="VHO108" s="511"/>
      <c r="VHP108" s="511"/>
      <c r="VHQ108" s="511"/>
      <c r="VHR108" s="511"/>
      <c r="VHS108" s="511"/>
      <c r="VHT108" s="511"/>
      <c r="VHU108" s="511"/>
      <c r="VHV108" s="511"/>
      <c r="VHW108" s="511"/>
      <c r="VHX108" s="511"/>
      <c r="VHY108" s="511"/>
      <c r="VHZ108" s="511"/>
      <c r="VIA108" s="511"/>
      <c r="VIB108" s="511"/>
      <c r="VIC108" s="511"/>
      <c r="VID108" s="511"/>
      <c r="VIE108" s="511"/>
      <c r="VIF108" s="511"/>
      <c r="VIG108" s="511"/>
      <c r="VIH108" s="511"/>
      <c r="VII108" s="511"/>
      <c r="VIJ108" s="511"/>
      <c r="VIK108" s="511"/>
      <c r="VIL108" s="511"/>
      <c r="VIM108" s="511"/>
      <c r="VIN108" s="511"/>
      <c r="VIO108" s="511"/>
      <c r="VIP108" s="511"/>
      <c r="VIQ108" s="511"/>
      <c r="VIR108" s="511"/>
      <c r="VIS108" s="511"/>
      <c r="VIT108" s="511"/>
      <c r="VIU108" s="511"/>
      <c r="VIV108" s="511"/>
      <c r="VIW108" s="511"/>
      <c r="VIX108" s="511"/>
      <c r="VIY108" s="511"/>
      <c r="VIZ108" s="511"/>
      <c r="VJA108" s="511"/>
      <c r="VJB108" s="511"/>
      <c r="VJC108" s="511"/>
      <c r="VJD108" s="511"/>
      <c r="VJE108" s="511"/>
      <c r="VJF108" s="511"/>
      <c r="VJG108" s="511"/>
      <c r="VJH108" s="511"/>
      <c r="VJI108" s="511"/>
      <c r="VJJ108" s="511"/>
      <c r="VJK108" s="511"/>
      <c r="VJL108" s="511"/>
      <c r="VJM108" s="511"/>
      <c r="VJN108" s="511"/>
      <c r="VJO108" s="511"/>
      <c r="VJP108" s="511"/>
      <c r="VJQ108" s="511"/>
      <c r="VJR108" s="511"/>
      <c r="VJS108" s="511"/>
      <c r="VJT108" s="511"/>
      <c r="VJU108" s="511"/>
      <c r="VJV108" s="511"/>
      <c r="VJW108" s="511"/>
      <c r="VJX108" s="511"/>
      <c r="VJY108" s="511"/>
      <c r="VJZ108" s="511"/>
      <c r="VKA108" s="511"/>
      <c r="VKB108" s="511"/>
      <c r="VKC108" s="511"/>
      <c r="VKD108" s="511"/>
      <c r="VKE108" s="511"/>
      <c r="VKF108" s="511"/>
      <c r="VKG108" s="511"/>
      <c r="VKH108" s="511"/>
      <c r="VKI108" s="511"/>
      <c r="VKJ108" s="511"/>
      <c r="VKK108" s="511"/>
      <c r="VKL108" s="511"/>
      <c r="VKM108" s="511"/>
      <c r="VKN108" s="511"/>
      <c r="VKO108" s="511"/>
      <c r="VKP108" s="511"/>
      <c r="VKQ108" s="511"/>
      <c r="VKR108" s="511"/>
      <c r="VKS108" s="511"/>
      <c r="VKT108" s="511"/>
      <c r="VKU108" s="511"/>
      <c r="VKV108" s="511"/>
      <c r="VKW108" s="511"/>
      <c r="VKX108" s="511"/>
      <c r="VKY108" s="511"/>
      <c r="VKZ108" s="511"/>
      <c r="VLA108" s="511"/>
      <c r="VLB108" s="511"/>
      <c r="VLC108" s="511"/>
      <c r="VLD108" s="511"/>
      <c r="VLE108" s="511"/>
      <c r="VLF108" s="511"/>
      <c r="VLG108" s="511"/>
      <c r="VLH108" s="511"/>
      <c r="VLI108" s="511"/>
      <c r="VLJ108" s="511"/>
      <c r="VLK108" s="511"/>
      <c r="VLL108" s="511"/>
      <c r="VLM108" s="511"/>
      <c r="VLN108" s="511"/>
      <c r="VLO108" s="511"/>
      <c r="VLP108" s="511"/>
      <c r="VLQ108" s="511"/>
      <c r="VLR108" s="511"/>
      <c r="VLS108" s="511"/>
      <c r="VLT108" s="511"/>
      <c r="VLU108" s="511"/>
      <c r="VLV108" s="511"/>
      <c r="VLW108" s="511"/>
      <c r="VLX108" s="511"/>
      <c r="VLY108" s="511"/>
      <c r="VLZ108" s="511"/>
      <c r="VMA108" s="511"/>
      <c r="VMB108" s="511"/>
      <c r="VMC108" s="511"/>
      <c r="VMD108" s="511"/>
      <c r="VME108" s="511"/>
      <c r="VMF108" s="511"/>
      <c r="VMG108" s="511"/>
      <c r="VMH108" s="511"/>
      <c r="VMI108" s="511"/>
      <c r="VMJ108" s="511"/>
      <c r="VMK108" s="511"/>
      <c r="VML108" s="511"/>
      <c r="VMM108" s="511"/>
      <c r="VMN108" s="511"/>
      <c r="VMO108" s="511"/>
      <c r="VMP108" s="511"/>
      <c r="VMQ108" s="511"/>
      <c r="VMR108" s="511"/>
      <c r="VMS108" s="511"/>
      <c r="VMT108" s="511"/>
      <c r="VMU108" s="511"/>
      <c r="VMV108" s="511"/>
      <c r="VMW108" s="511"/>
      <c r="VMX108" s="511"/>
      <c r="VMY108" s="511"/>
      <c r="VMZ108" s="511"/>
      <c r="VNA108" s="511"/>
      <c r="VNB108" s="511"/>
      <c r="VNC108" s="511"/>
      <c r="VND108" s="511"/>
      <c r="VNE108" s="511"/>
      <c r="VNF108" s="511"/>
      <c r="VNG108" s="511"/>
      <c r="VNH108" s="511"/>
      <c r="VNI108" s="511"/>
      <c r="VNJ108" s="511"/>
      <c r="VNK108" s="511"/>
      <c r="VNL108" s="511"/>
      <c r="VNM108" s="511"/>
      <c r="VNN108" s="511"/>
      <c r="VNO108" s="511"/>
      <c r="VNP108" s="511"/>
      <c r="VNQ108" s="511"/>
      <c r="VNR108" s="511"/>
      <c r="VNS108" s="511"/>
      <c r="VNT108" s="511"/>
      <c r="VNU108" s="511"/>
      <c r="VNV108" s="511"/>
      <c r="VNW108" s="511"/>
      <c r="VNX108" s="511"/>
      <c r="VNY108" s="511"/>
      <c r="VNZ108" s="511"/>
      <c r="VOA108" s="511"/>
      <c r="VOB108" s="511"/>
      <c r="VOC108" s="511"/>
      <c r="VOD108" s="511"/>
      <c r="VOE108" s="511"/>
      <c r="VOF108" s="511"/>
      <c r="VOG108" s="511"/>
      <c r="VOH108" s="511"/>
      <c r="VOI108" s="511"/>
      <c r="VOJ108" s="511"/>
      <c r="VOK108" s="511"/>
      <c r="VOL108" s="511"/>
      <c r="VOM108" s="511"/>
      <c r="VON108" s="511"/>
      <c r="VOO108" s="511"/>
      <c r="VOP108" s="511"/>
      <c r="VOQ108" s="511"/>
      <c r="VOR108" s="511"/>
      <c r="VOS108" s="511"/>
      <c r="VOT108" s="511"/>
      <c r="VOU108" s="511"/>
      <c r="VOV108" s="511"/>
      <c r="VOW108" s="511"/>
      <c r="VOX108" s="511"/>
      <c r="VOY108" s="511"/>
      <c r="VOZ108" s="511"/>
      <c r="VPA108" s="511"/>
      <c r="VPB108" s="511"/>
      <c r="VPC108" s="511"/>
      <c r="VPD108" s="511"/>
      <c r="VPE108" s="511"/>
      <c r="VPF108" s="511"/>
      <c r="VPG108" s="511"/>
      <c r="VPH108" s="511"/>
      <c r="VPI108" s="511"/>
      <c r="VPJ108" s="511"/>
      <c r="VPK108" s="511"/>
      <c r="VPL108" s="511"/>
      <c r="VPM108" s="511"/>
      <c r="VPN108" s="511"/>
      <c r="VPO108" s="511"/>
      <c r="VPP108" s="511"/>
      <c r="VPQ108" s="511"/>
      <c r="VPR108" s="511"/>
      <c r="VPS108" s="511"/>
      <c r="VPT108" s="511"/>
      <c r="VPU108" s="511"/>
      <c r="VPV108" s="511"/>
      <c r="VPW108" s="511"/>
      <c r="VPX108" s="511"/>
      <c r="VPY108" s="511"/>
      <c r="VPZ108" s="511"/>
      <c r="VQA108" s="511"/>
      <c r="VQB108" s="511"/>
      <c r="VQC108" s="511"/>
      <c r="VQD108" s="511"/>
      <c r="VQE108" s="511"/>
      <c r="VQF108" s="511"/>
      <c r="VQG108" s="511"/>
      <c r="VQH108" s="511"/>
      <c r="VQI108" s="511"/>
      <c r="VQJ108" s="511"/>
      <c r="VQK108" s="511"/>
      <c r="VQL108" s="511"/>
      <c r="VQM108" s="511"/>
      <c r="VQN108" s="511"/>
      <c r="VQO108" s="511"/>
      <c r="VQP108" s="511"/>
      <c r="VQQ108" s="511"/>
      <c r="VQR108" s="511"/>
      <c r="VQS108" s="511"/>
      <c r="VQT108" s="511"/>
      <c r="VQU108" s="511"/>
      <c r="VQV108" s="511"/>
      <c r="VQW108" s="511"/>
      <c r="VQX108" s="511"/>
      <c r="VQY108" s="511"/>
      <c r="VQZ108" s="511"/>
      <c r="VRA108" s="511"/>
      <c r="VRB108" s="511"/>
      <c r="VRC108" s="511"/>
      <c r="VRD108" s="511"/>
      <c r="VRE108" s="511"/>
      <c r="VRF108" s="511"/>
      <c r="VRG108" s="511"/>
      <c r="VRH108" s="511"/>
      <c r="VRI108" s="511"/>
      <c r="VRJ108" s="511"/>
      <c r="VRK108" s="511"/>
      <c r="VRL108" s="511"/>
      <c r="VRM108" s="511"/>
      <c r="VRN108" s="511"/>
      <c r="VRO108" s="511"/>
      <c r="VRP108" s="511"/>
      <c r="VRQ108" s="511"/>
      <c r="VRR108" s="511"/>
      <c r="VRS108" s="511"/>
      <c r="VRT108" s="511"/>
      <c r="VRU108" s="511"/>
      <c r="VRV108" s="511"/>
      <c r="VRW108" s="511"/>
      <c r="VRX108" s="511"/>
      <c r="VRY108" s="511"/>
      <c r="VRZ108" s="511"/>
      <c r="VSA108" s="511"/>
      <c r="VSB108" s="511"/>
      <c r="VSC108" s="511"/>
      <c r="VSD108" s="511"/>
      <c r="VSE108" s="511"/>
      <c r="VSF108" s="511"/>
      <c r="VSG108" s="511"/>
      <c r="VSH108" s="511"/>
      <c r="VSI108" s="511"/>
      <c r="VSJ108" s="511"/>
      <c r="VSK108" s="511"/>
      <c r="VSL108" s="511"/>
      <c r="VSM108" s="511"/>
      <c r="VSN108" s="511"/>
      <c r="VSO108" s="511"/>
      <c r="VSP108" s="511"/>
      <c r="VSQ108" s="511"/>
      <c r="VSR108" s="511"/>
      <c r="VSS108" s="511"/>
      <c r="VST108" s="511"/>
      <c r="VSU108" s="511"/>
      <c r="VSV108" s="511"/>
      <c r="VSW108" s="511"/>
      <c r="VSX108" s="511"/>
      <c r="VSY108" s="511"/>
      <c r="VSZ108" s="511"/>
      <c r="VTA108" s="511"/>
      <c r="VTB108" s="511"/>
      <c r="VTC108" s="511"/>
      <c r="VTD108" s="511"/>
      <c r="VTE108" s="511"/>
      <c r="VTF108" s="511"/>
      <c r="VTG108" s="511"/>
      <c r="VTH108" s="511"/>
      <c r="VTI108" s="511"/>
      <c r="VTJ108" s="511"/>
      <c r="VTK108" s="511"/>
      <c r="VTL108" s="511"/>
      <c r="VTM108" s="511"/>
      <c r="VTN108" s="511"/>
      <c r="VTO108" s="511"/>
      <c r="VTP108" s="511"/>
      <c r="VTQ108" s="511"/>
      <c r="VTR108" s="511"/>
      <c r="VTS108" s="511"/>
      <c r="VTT108" s="511"/>
      <c r="VTU108" s="511"/>
      <c r="VTV108" s="511"/>
      <c r="VTW108" s="511"/>
      <c r="VTX108" s="511"/>
      <c r="VTY108" s="511"/>
      <c r="VTZ108" s="511"/>
      <c r="VUA108" s="511"/>
      <c r="VUB108" s="511"/>
      <c r="VUC108" s="511"/>
      <c r="VUD108" s="511"/>
      <c r="VUE108" s="511"/>
      <c r="VUF108" s="511"/>
      <c r="VUG108" s="511"/>
      <c r="VUH108" s="511"/>
      <c r="VUI108" s="511"/>
      <c r="VUJ108" s="511"/>
      <c r="VUK108" s="511"/>
      <c r="VUL108" s="511"/>
      <c r="VUM108" s="511"/>
      <c r="VUN108" s="511"/>
      <c r="VUO108" s="511"/>
      <c r="VUP108" s="511"/>
      <c r="VUQ108" s="511"/>
      <c r="VUR108" s="511"/>
      <c r="VUS108" s="511"/>
      <c r="VUT108" s="511"/>
      <c r="VUU108" s="511"/>
      <c r="VUV108" s="511"/>
      <c r="VUW108" s="511"/>
      <c r="VUX108" s="511"/>
      <c r="VUY108" s="511"/>
      <c r="VUZ108" s="511"/>
      <c r="VVA108" s="511"/>
      <c r="VVB108" s="511"/>
      <c r="VVC108" s="511"/>
      <c r="VVD108" s="511"/>
      <c r="VVE108" s="511"/>
      <c r="VVF108" s="511"/>
      <c r="VVG108" s="511"/>
      <c r="VVH108" s="511"/>
      <c r="VVI108" s="511"/>
      <c r="VVJ108" s="511"/>
      <c r="VVK108" s="511"/>
      <c r="VVL108" s="511"/>
      <c r="VVM108" s="511"/>
      <c r="VVN108" s="511"/>
      <c r="VVO108" s="511"/>
      <c r="VVP108" s="511"/>
      <c r="VVQ108" s="511"/>
      <c r="VVR108" s="511"/>
      <c r="VVS108" s="511"/>
      <c r="VVT108" s="511"/>
      <c r="VVU108" s="511"/>
      <c r="VVV108" s="511"/>
      <c r="VVW108" s="511"/>
      <c r="VVX108" s="511"/>
      <c r="VVY108" s="511"/>
      <c r="VVZ108" s="511"/>
      <c r="VWA108" s="511"/>
      <c r="VWB108" s="511"/>
      <c r="VWC108" s="511"/>
      <c r="VWD108" s="511"/>
      <c r="VWE108" s="511"/>
      <c r="VWF108" s="511"/>
      <c r="VWG108" s="511"/>
      <c r="VWH108" s="511"/>
      <c r="VWI108" s="511"/>
      <c r="VWJ108" s="511"/>
      <c r="VWK108" s="511"/>
      <c r="VWL108" s="511"/>
      <c r="VWM108" s="511"/>
      <c r="VWN108" s="511"/>
      <c r="VWO108" s="511"/>
      <c r="VWP108" s="511"/>
      <c r="VWQ108" s="511"/>
      <c r="VWR108" s="511"/>
      <c r="VWS108" s="511"/>
      <c r="VWT108" s="511"/>
      <c r="VWU108" s="511"/>
      <c r="VWV108" s="511"/>
      <c r="VWW108" s="511"/>
      <c r="VWX108" s="511"/>
      <c r="VWY108" s="511"/>
      <c r="VWZ108" s="511"/>
      <c r="VXA108" s="511"/>
      <c r="VXB108" s="511"/>
      <c r="VXC108" s="511"/>
      <c r="VXD108" s="511"/>
      <c r="VXE108" s="511"/>
      <c r="VXF108" s="511"/>
      <c r="VXG108" s="511"/>
      <c r="VXH108" s="511"/>
      <c r="VXI108" s="511"/>
      <c r="VXJ108" s="511"/>
      <c r="VXK108" s="511"/>
      <c r="VXL108" s="511"/>
      <c r="VXM108" s="511"/>
      <c r="VXN108" s="511"/>
      <c r="VXO108" s="511"/>
      <c r="VXP108" s="511"/>
      <c r="VXQ108" s="511"/>
      <c r="VXR108" s="511"/>
      <c r="VXS108" s="511"/>
      <c r="VXT108" s="511"/>
      <c r="VXU108" s="511"/>
      <c r="VXV108" s="511"/>
      <c r="VXW108" s="511"/>
      <c r="VXX108" s="511"/>
      <c r="VXY108" s="511"/>
      <c r="VXZ108" s="511"/>
      <c r="VYA108" s="511"/>
      <c r="VYB108" s="511"/>
      <c r="VYC108" s="511"/>
      <c r="VYD108" s="511"/>
      <c r="VYE108" s="511"/>
      <c r="VYF108" s="511"/>
      <c r="VYG108" s="511"/>
      <c r="VYH108" s="511"/>
      <c r="VYI108" s="511"/>
      <c r="VYJ108" s="511"/>
      <c r="VYK108" s="511"/>
      <c r="VYL108" s="511"/>
      <c r="VYM108" s="511"/>
      <c r="VYN108" s="511"/>
      <c r="VYO108" s="511"/>
      <c r="VYP108" s="511"/>
      <c r="VYQ108" s="511"/>
      <c r="VYR108" s="511"/>
      <c r="VYS108" s="511"/>
      <c r="VYT108" s="511"/>
      <c r="VYU108" s="511"/>
      <c r="VYV108" s="511"/>
      <c r="VYW108" s="511"/>
      <c r="VYX108" s="511"/>
      <c r="VYY108" s="511"/>
      <c r="VYZ108" s="511"/>
      <c r="VZA108" s="511"/>
      <c r="VZB108" s="511"/>
      <c r="VZC108" s="511"/>
      <c r="VZD108" s="511"/>
      <c r="VZE108" s="511"/>
      <c r="VZF108" s="511"/>
      <c r="VZG108" s="511"/>
      <c r="VZH108" s="511"/>
      <c r="VZI108" s="511"/>
      <c r="VZJ108" s="511"/>
      <c r="VZK108" s="511"/>
      <c r="VZL108" s="511"/>
      <c r="VZM108" s="511"/>
      <c r="VZN108" s="511"/>
      <c r="VZO108" s="511"/>
      <c r="VZP108" s="511"/>
      <c r="VZQ108" s="511"/>
      <c r="VZR108" s="511"/>
      <c r="VZS108" s="511"/>
      <c r="VZT108" s="511"/>
      <c r="VZU108" s="511"/>
      <c r="VZV108" s="511"/>
      <c r="VZW108" s="511"/>
      <c r="VZX108" s="511"/>
      <c r="VZY108" s="511"/>
      <c r="VZZ108" s="511"/>
      <c r="WAA108" s="511"/>
      <c r="WAB108" s="511"/>
      <c r="WAC108" s="511"/>
      <c r="WAD108" s="511"/>
      <c r="WAE108" s="511"/>
      <c r="WAF108" s="511"/>
      <c r="WAG108" s="511"/>
      <c r="WAH108" s="511"/>
      <c r="WAI108" s="511"/>
      <c r="WAJ108" s="511"/>
      <c r="WAK108" s="511"/>
      <c r="WAL108" s="511"/>
      <c r="WAM108" s="511"/>
      <c r="WAN108" s="511"/>
      <c r="WAO108" s="511"/>
      <c r="WAP108" s="511"/>
      <c r="WAQ108" s="511"/>
      <c r="WAR108" s="511"/>
      <c r="WAS108" s="511"/>
      <c r="WAT108" s="511"/>
      <c r="WAU108" s="511"/>
      <c r="WAV108" s="511"/>
      <c r="WAW108" s="511"/>
      <c r="WAX108" s="511"/>
      <c r="WAY108" s="511"/>
      <c r="WAZ108" s="511"/>
      <c r="WBA108" s="511"/>
      <c r="WBB108" s="511"/>
      <c r="WBC108" s="511"/>
      <c r="WBD108" s="511"/>
      <c r="WBE108" s="511"/>
      <c r="WBF108" s="511"/>
      <c r="WBG108" s="511"/>
      <c r="WBH108" s="511"/>
      <c r="WBI108" s="511"/>
      <c r="WBJ108" s="511"/>
      <c r="WBK108" s="511"/>
      <c r="WBL108" s="511"/>
      <c r="WBM108" s="511"/>
      <c r="WBN108" s="511"/>
      <c r="WBO108" s="511"/>
      <c r="WBP108" s="511"/>
      <c r="WBQ108" s="511"/>
      <c r="WBR108" s="511"/>
      <c r="WBS108" s="511"/>
      <c r="WBT108" s="511"/>
      <c r="WBU108" s="511"/>
      <c r="WBV108" s="511"/>
      <c r="WBW108" s="511"/>
      <c r="WBX108" s="511"/>
      <c r="WBY108" s="511"/>
      <c r="WBZ108" s="511"/>
      <c r="WCA108" s="511"/>
      <c r="WCB108" s="511"/>
      <c r="WCC108" s="511"/>
      <c r="WCD108" s="511"/>
      <c r="WCE108" s="511"/>
      <c r="WCF108" s="511"/>
      <c r="WCG108" s="511"/>
      <c r="WCH108" s="511"/>
      <c r="WCI108" s="511"/>
      <c r="WCJ108" s="511"/>
      <c r="WCK108" s="511"/>
      <c r="WCL108" s="511"/>
      <c r="WCM108" s="511"/>
      <c r="WCN108" s="511"/>
      <c r="WCO108" s="511"/>
      <c r="WCP108" s="511"/>
      <c r="WCQ108" s="511"/>
      <c r="WCR108" s="511"/>
      <c r="WCS108" s="511"/>
      <c r="WCT108" s="511"/>
      <c r="WCU108" s="511"/>
      <c r="WCV108" s="511"/>
      <c r="WCW108" s="511"/>
      <c r="WCX108" s="511"/>
      <c r="WCY108" s="511"/>
      <c r="WCZ108" s="511"/>
      <c r="WDA108" s="511"/>
      <c r="WDB108" s="511"/>
      <c r="WDC108" s="511"/>
      <c r="WDD108" s="511"/>
      <c r="WDE108" s="511"/>
      <c r="WDF108" s="511"/>
      <c r="WDG108" s="511"/>
      <c r="WDH108" s="511"/>
      <c r="WDI108" s="511"/>
      <c r="WDJ108" s="511"/>
      <c r="WDK108" s="511"/>
      <c r="WDL108" s="511"/>
      <c r="WDM108" s="511"/>
      <c r="WDN108" s="511"/>
      <c r="WDO108" s="511"/>
      <c r="WDP108" s="511"/>
      <c r="WDQ108" s="511"/>
      <c r="WDR108" s="511"/>
      <c r="WDS108" s="511"/>
      <c r="WDT108" s="511"/>
      <c r="WDU108" s="511"/>
      <c r="WDV108" s="511"/>
      <c r="WDW108" s="511"/>
      <c r="WDX108" s="511"/>
      <c r="WDY108" s="511"/>
      <c r="WDZ108" s="511"/>
      <c r="WEA108" s="511"/>
      <c r="WEB108" s="511"/>
      <c r="WEC108" s="511"/>
      <c r="WED108" s="511"/>
      <c r="WEE108" s="511"/>
      <c r="WEF108" s="511"/>
      <c r="WEG108" s="511"/>
      <c r="WEH108" s="511"/>
      <c r="WEI108" s="511"/>
      <c r="WEJ108" s="511"/>
      <c r="WEK108" s="511"/>
      <c r="WEL108" s="511"/>
      <c r="WEM108" s="511"/>
      <c r="WEN108" s="511"/>
      <c r="WEO108" s="511"/>
      <c r="WEP108" s="511"/>
      <c r="WEQ108" s="511"/>
      <c r="WER108" s="511"/>
      <c r="WES108" s="511"/>
      <c r="WET108" s="511"/>
      <c r="WEU108" s="511"/>
      <c r="WEV108" s="511"/>
      <c r="WEW108" s="511"/>
      <c r="WEX108" s="511"/>
      <c r="WEY108" s="511"/>
      <c r="WEZ108" s="511"/>
      <c r="WFA108" s="511"/>
      <c r="WFB108" s="511"/>
      <c r="WFC108" s="511"/>
      <c r="WFD108" s="511"/>
      <c r="WFE108" s="511"/>
      <c r="WFF108" s="511"/>
      <c r="WFG108" s="511"/>
      <c r="WFH108" s="511"/>
      <c r="WFI108" s="511"/>
      <c r="WFJ108" s="511"/>
      <c r="WFK108" s="511"/>
      <c r="WFL108" s="511"/>
      <c r="WFM108" s="511"/>
      <c r="WFN108" s="511"/>
      <c r="WFO108" s="511"/>
      <c r="WFP108" s="511"/>
      <c r="WFQ108" s="511"/>
      <c r="WFR108" s="511"/>
      <c r="WFS108" s="511"/>
      <c r="WFT108" s="511"/>
      <c r="WFU108" s="511"/>
      <c r="WFV108" s="511"/>
      <c r="WFW108" s="511"/>
      <c r="WFX108" s="511"/>
      <c r="WFY108" s="511"/>
      <c r="WFZ108" s="511"/>
      <c r="WGA108" s="511"/>
      <c r="WGB108" s="511"/>
      <c r="WGC108" s="511"/>
      <c r="WGD108" s="511"/>
      <c r="WGE108" s="511"/>
      <c r="WGF108" s="511"/>
      <c r="WGG108" s="511"/>
      <c r="WGH108" s="511"/>
      <c r="WGI108" s="511"/>
      <c r="WGJ108" s="511"/>
      <c r="WGK108" s="511"/>
      <c r="WGL108" s="511"/>
      <c r="WGM108" s="511"/>
      <c r="WGN108" s="511"/>
      <c r="WGO108" s="511"/>
      <c r="WGP108" s="511"/>
      <c r="WGQ108" s="511"/>
      <c r="WGR108" s="511"/>
      <c r="WGS108" s="511"/>
      <c r="WGT108" s="511"/>
      <c r="WGU108" s="511"/>
      <c r="WGV108" s="511"/>
      <c r="WGW108" s="511"/>
      <c r="WGX108" s="511"/>
      <c r="WGY108" s="511"/>
      <c r="WGZ108" s="511"/>
      <c r="WHA108" s="511"/>
      <c r="WHB108" s="511"/>
      <c r="WHC108" s="511"/>
      <c r="WHD108" s="511"/>
      <c r="WHE108" s="511"/>
      <c r="WHF108" s="511"/>
      <c r="WHG108" s="511"/>
      <c r="WHH108" s="511"/>
      <c r="WHI108" s="511"/>
      <c r="WHJ108" s="511"/>
      <c r="WHK108" s="511"/>
      <c r="WHL108" s="511"/>
      <c r="WHM108" s="511"/>
      <c r="WHN108" s="511"/>
      <c r="WHO108" s="511"/>
      <c r="WHP108" s="511"/>
      <c r="WHQ108" s="511"/>
      <c r="WHR108" s="511"/>
      <c r="WHS108" s="511"/>
      <c r="WHT108" s="511"/>
      <c r="WHU108" s="511"/>
      <c r="WHV108" s="511"/>
      <c r="WHW108" s="511"/>
      <c r="WHX108" s="511"/>
      <c r="WHY108" s="511"/>
      <c r="WHZ108" s="511"/>
      <c r="WIA108" s="511"/>
      <c r="WIB108" s="511"/>
      <c r="WIC108" s="511"/>
      <c r="WID108" s="511"/>
      <c r="WIE108" s="511"/>
      <c r="WIF108" s="511"/>
      <c r="WIG108" s="511"/>
      <c r="WIH108" s="511"/>
      <c r="WII108" s="511"/>
      <c r="WIJ108" s="511"/>
      <c r="WIK108" s="511"/>
      <c r="WIL108" s="511"/>
      <c r="WIM108" s="511"/>
      <c r="WIN108" s="511"/>
      <c r="WIO108" s="511"/>
      <c r="WIP108" s="511"/>
      <c r="WIQ108" s="511"/>
      <c r="WIR108" s="511"/>
      <c r="WIS108" s="511"/>
      <c r="WIT108" s="511"/>
      <c r="WIU108" s="511"/>
      <c r="WIV108" s="511"/>
      <c r="WIW108" s="511"/>
      <c r="WIX108" s="511"/>
      <c r="WIY108" s="511"/>
      <c r="WIZ108" s="511"/>
      <c r="WJA108" s="511"/>
      <c r="WJB108" s="511"/>
      <c r="WJC108" s="511"/>
      <c r="WJD108" s="511"/>
      <c r="WJE108" s="511"/>
      <c r="WJF108" s="511"/>
      <c r="WJG108" s="511"/>
      <c r="WJH108" s="511"/>
      <c r="WJI108" s="511"/>
      <c r="WJJ108" s="511"/>
      <c r="WJK108" s="511"/>
      <c r="WJL108" s="511"/>
      <c r="WJM108" s="511"/>
      <c r="WJN108" s="511"/>
      <c r="WJO108" s="511"/>
      <c r="WJP108" s="511"/>
      <c r="WJQ108" s="511"/>
      <c r="WJR108" s="511"/>
      <c r="WJS108" s="511"/>
      <c r="WJT108" s="511"/>
      <c r="WJU108" s="511"/>
      <c r="WJV108" s="511"/>
      <c r="WJW108" s="511"/>
      <c r="WJX108" s="511"/>
      <c r="WJY108" s="511"/>
      <c r="WJZ108" s="511"/>
      <c r="WKA108" s="511"/>
      <c r="WKB108" s="511"/>
      <c r="WKC108" s="511"/>
      <c r="WKD108" s="511"/>
      <c r="WKE108" s="511"/>
      <c r="WKF108" s="511"/>
      <c r="WKG108" s="511"/>
      <c r="WKH108" s="511"/>
      <c r="WKI108" s="511"/>
      <c r="WKJ108" s="511"/>
      <c r="WKK108" s="511"/>
      <c r="WKL108" s="511"/>
      <c r="WKM108" s="511"/>
      <c r="WKN108" s="511"/>
      <c r="WKO108" s="511"/>
      <c r="WKP108" s="511"/>
      <c r="WKQ108" s="511"/>
      <c r="WKR108" s="511"/>
      <c r="WKS108" s="511"/>
      <c r="WKT108" s="511"/>
      <c r="WKU108" s="511"/>
      <c r="WKV108" s="511"/>
      <c r="WKW108" s="511"/>
      <c r="WKX108" s="511"/>
      <c r="WKY108" s="511"/>
      <c r="WKZ108" s="511"/>
      <c r="WLA108" s="511"/>
      <c r="WLB108" s="511"/>
      <c r="WLC108" s="511"/>
      <c r="WLD108" s="511"/>
      <c r="WLE108" s="511"/>
      <c r="WLF108" s="511"/>
      <c r="WLG108" s="511"/>
      <c r="WLH108" s="511"/>
      <c r="WLI108" s="511"/>
      <c r="WLJ108" s="511"/>
      <c r="WLK108" s="511"/>
      <c r="WLL108" s="511"/>
      <c r="WLM108" s="511"/>
      <c r="WLN108" s="511"/>
      <c r="WLO108" s="511"/>
      <c r="WLP108" s="511"/>
      <c r="WLQ108" s="511"/>
      <c r="WLR108" s="511"/>
      <c r="WLS108" s="511"/>
      <c r="WLT108" s="511"/>
      <c r="WLU108" s="511"/>
      <c r="WLV108" s="511"/>
      <c r="WLW108" s="511"/>
      <c r="WLX108" s="511"/>
      <c r="WLY108" s="511"/>
      <c r="WLZ108" s="511"/>
      <c r="WMA108" s="511"/>
      <c r="WMB108" s="511"/>
      <c r="WMC108" s="511"/>
      <c r="WMD108" s="511"/>
      <c r="WME108" s="511"/>
      <c r="WMF108" s="511"/>
      <c r="WMG108" s="511"/>
      <c r="WMH108" s="511"/>
      <c r="WMI108" s="511"/>
      <c r="WMJ108" s="511"/>
      <c r="WMK108" s="511"/>
      <c r="WML108" s="511"/>
      <c r="WMM108" s="511"/>
      <c r="WMN108" s="511"/>
      <c r="WMO108" s="511"/>
      <c r="WMP108" s="511"/>
      <c r="WMQ108" s="511"/>
      <c r="WMR108" s="511"/>
      <c r="WMS108" s="511"/>
      <c r="WMT108" s="511"/>
      <c r="WMU108" s="511"/>
      <c r="WMV108" s="511"/>
      <c r="WMW108" s="511"/>
      <c r="WMX108" s="511"/>
      <c r="WMY108" s="511"/>
      <c r="WMZ108" s="511"/>
      <c r="WNA108" s="511"/>
      <c r="WNB108" s="511"/>
      <c r="WNC108" s="511"/>
      <c r="WND108" s="511"/>
      <c r="WNE108" s="511"/>
      <c r="WNF108" s="511"/>
      <c r="WNG108" s="511"/>
      <c r="WNH108" s="511"/>
      <c r="WNI108" s="511"/>
      <c r="WNJ108" s="511"/>
      <c r="WNK108" s="511"/>
      <c r="WNL108" s="511"/>
      <c r="WNM108" s="511"/>
      <c r="WNN108" s="511"/>
      <c r="WNO108" s="511"/>
      <c r="WNP108" s="511"/>
      <c r="WNQ108" s="511"/>
      <c r="WNR108" s="511"/>
      <c r="WNS108" s="511"/>
      <c r="WNT108" s="511"/>
      <c r="WNU108" s="511"/>
      <c r="WNV108" s="511"/>
      <c r="WNW108" s="511"/>
      <c r="WNX108" s="511"/>
      <c r="WNY108" s="511"/>
      <c r="WNZ108" s="511"/>
      <c r="WOA108" s="511"/>
      <c r="WOB108" s="511"/>
      <c r="WOC108" s="511"/>
      <c r="WOD108" s="511"/>
      <c r="WOE108" s="511"/>
      <c r="WOF108" s="511"/>
      <c r="WOG108" s="511"/>
      <c r="WOH108" s="511"/>
      <c r="WOI108" s="511"/>
      <c r="WOJ108" s="511"/>
      <c r="WOK108" s="511"/>
      <c r="WOL108" s="511"/>
      <c r="WOM108" s="511"/>
      <c r="WON108" s="511"/>
      <c r="WOO108" s="511"/>
      <c r="WOP108" s="511"/>
      <c r="WOQ108" s="511"/>
      <c r="WOR108" s="511"/>
      <c r="WOS108" s="511"/>
      <c r="WOT108" s="511"/>
      <c r="WOU108" s="511"/>
      <c r="WOV108" s="511"/>
      <c r="WOW108" s="511"/>
      <c r="WOX108" s="511"/>
      <c r="WOY108" s="511"/>
      <c r="WOZ108" s="511"/>
      <c r="WPA108" s="511"/>
      <c r="WPB108" s="511"/>
      <c r="WPC108" s="511"/>
      <c r="WPD108" s="511"/>
      <c r="WPE108" s="511"/>
      <c r="WPF108" s="511"/>
      <c r="WPG108" s="511"/>
      <c r="WPH108" s="511"/>
      <c r="WPI108" s="511"/>
      <c r="WPJ108" s="511"/>
      <c r="WPK108" s="511"/>
      <c r="WPL108" s="511"/>
      <c r="WPM108" s="511"/>
      <c r="WPN108" s="511"/>
      <c r="WPO108" s="511"/>
      <c r="WPP108" s="511"/>
      <c r="WPQ108" s="511"/>
      <c r="WPR108" s="511"/>
      <c r="WPS108" s="511"/>
      <c r="WPT108" s="511"/>
      <c r="WPU108" s="511"/>
      <c r="WPV108" s="511"/>
      <c r="WPW108" s="511"/>
      <c r="WPX108" s="511"/>
      <c r="WPY108" s="511"/>
      <c r="WPZ108" s="511"/>
      <c r="WQA108" s="511"/>
      <c r="WQB108" s="511"/>
      <c r="WQC108" s="511"/>
      <c r="WQD108" s="511"/>
      <c r="WQE108" s="511"/>
      <c r="WQF108" s="511"/>
      <c r="WQG108" s="511"/>
      <c r="WQH108" s="511"/>
      <c r="WQI108" s="511"/>
      <c r="WQJ108" s="511"/>
      <c r="WQK108" s="511"/>
      <c r="WQL108" s="511"/>
      <c r="WQM108" s="511"/>
      <c r="WQN108" s="511"/>
      <c r="WQO108" s="511"/>
      <c r="WQP108" s="511"/>
      <c r="WQQ108" s="511"/>
      <c r="WQR108" s="511"/>
      <c r="WQS108" s="511"/>
      <c r="WQT108" s="511"/>
      <c r="WQU108" s="511"/>
      <c r="WQV108" s="511"/>
      <c r="WQW108" s="511"/>
      <c r="WQX108" s="511"/>
      <c r="WQY108" s="511"/>
      <c r="WQZ108" s="511"/>
      <c r="WRA108" s="511"/>
      <c r="WRB108" s="511"/>
      <c r="WRC108" s="511"/>
      <c r="WRD108" s="511"/>
      <c r="WRE108" s="511"/>
      <c r="WRF108" s="511"/>
      <c r="WRG108" s="511"/>
      <c r="WRH108" s="511"/>
      <c r="WRI108" s="511"/>
      <c r="WRJ108" s="511"/>
      <c r="WRK108" s="511"/>
      <c r="WRL108" s="511"/>
      <c r="WRM108" s="511"/>
      <c r="WRN108" s="511"/>
      <c r="WRO108" s="511"/>
      <c r="WRP108" s="511"/>
      <c r="WRQ108" s="511"/>
      <c r="WRR108" s="511"/>
      <c r="WRS108" s="511"/>
      <c r="WRT108" s="511"/>
      <c r="WRU108" s="511"/>
      <c r="WRV108" s="511"/>
      <c r="WRW108" s="511"/>
      <c r="WRX108" s="511"/>
      <c r="WRY108" s="511"/>
      <c r="WRZ108" s="511"/>
      <c r="WSA108" s="511"/>
      <c r="WSB108" s="511"/>
      <c r="WSC108" s="511"/>
      <c r="WSD108" s="511"/>
      <c r="WSE108" s="511"/>
      <c r="WSF108" s="511"/>
      <c r="WSG108" s="511"/>
      <c r="WSH108" s="511"/>
      <c r="WSI108" s="511"/>
      <c r="WSJ108" s="511"/>
      <c r="WSK108" s="511"/>
      <c r="WSL108" s="511"/>
      <c r="WSM108" s="511"/>
      <c r="WSN108" s="511"/>
      <c r="WSO108" s="511"/>
      <c r="WSP108" s="511"/>
      <c r="WSQ108" s="511"/>
      <c r="WSR108" s="511"/>
      <c r="WSS108" s="511"/>
      <c r="WST108" s="511"/>
      <c r="WSU108" s="511"/>
      <c r="WSV108" s="511"/>
      <c r="WSW108" s="511"/>
      <c r="WSX108" s="511"/>
      <c r="WSY108" s="511"/>
      <c r="WSZ108" s="511"/>
      <c r="WTA108" s="511"/>
      <c r="WTB108" s="511"/>
      <c r="WTC108" s="511"/>
      <c r="WTD108" s="511"/>
      <c r="WTE108" s="511"/>
      <c r="WTF108" s="511"/>
      <c r="WTG108" s="511"/>
      <c r="WTH108" s="511"/>
      <c r="WTI108" s="511"/>
      <c r="WTJ108" s="511"/>
      <c r="WTK108" s="511"/>
      <c r="WTL108" s="511"/>
      <c r="WTM108" s="511"/>
      <c r="WTN108" s="511"/>
      <c r="WTO108" s="511"/>
      <c r="WTP108" s="511"/>
      <c r="WTQ108" s="511"/>
      <c r="WTR108" s="511"/>
      <c r="WTS108" s="511"/>
      <c r="WTT108" s="511"/>
      <c r="WTU108" s="511"/>
      <c r="WTV108" s="511"/>
      <c r="WTW108" s="511"/>
      <c r="WTX108" s="511"/>
      <c r="WTY108" s="511"/>
      <c r="WTZ108" s="511"/>
      <c r="WUA108" s="511"/>
      <c r="WUB108" s="511"/>
      <c r="WUC108" s="511"/>
      <c r="WUD108" s="511"/>
      <c r="WUE108" s="511"/>
      <c r="WUF108" s="511"/>
      <c r="WUG108" s="511"/>
      <c r="WUH108" s="511"/>
      <c r="WUI108" s="511"/>
      <c r="WUJ108" s="511"/>
      <c r="WUK108" s="511"/>
      <c r="WUL108" s="511"/>
      <c r="WUM108" s="511"/>
      <c r="WUN108" s="511"/>
      <c r="WUO108" s="511"/>
      <c r="WUP108" s="511"/>
      <c r="WUQ108" s="511"/>
      <c r="WUR108" s="511"/>
      <c r="WUS108" s="511"/>
      <c r="WUT108" s="511"/>
      <c r="WUU108" s="511"/>
      <c r="WUV108" s="511"/>
      <c r="WUW108" s="511"/>
      <c r="WUX108" s="511"/>
      <c r="WUY108" s="511"/>
      <c r="WUZ108" s="511"/>
      <c r="WVA108" s="511"/>
      <c r="WVB108" s="511"/>
      <c r="WVC108" s="511"/>
      <c r="WVD108" s="511"/>
      <c r="WVE108" s="511"/>
      <c r="WVF108" s="511"/>
      <c r="WVG108" s="511"/>
      <c r="WVH108" s="511"/>
      <c r="WVI108" s="511"/>
      <c r="WVJ108" s="511"/>
      <c r="WVK108" s="511"/>
      <c r="WVL108" s="511"/>
      <c r="WVM108" s="511"/>
      <c r="WVN108" s="511"/>
      <c r="WVO108" s="511"/>
      <c r="WVP108" s="511"/>
      <c r="WVQ108" s="511"/>
      <c r="WVR108" s="511"/>
      <c r="WVS108" s="511"/>
      <c r="WVT108" s="511"/>
      <c r="WVU108" s="511"/>
      <c r="WVV108" s="511"/>
      <c r="WVW108" s="511"/>
      <c r="WVX108" s="511"/>
      <c r="WVY108" s="511"/>
      <c r="WVZ108" s="511"/>
      <c r="WWA108" s="511"/>
      <c r="WWB108" s="511"/>
      <c r="WWC108" s="511"/>
      <c r="WWD108" s="511"/>
      <c r="WWE108" s="511"/>
      <c r="WWF108" s="511"/>
      <c r="WWG108" s="511"/>
      <c r="WWH108" s="511"/>
      <c r="WWI108" s="511"/>
      <c r="WWJ108" s="511"/>
      <c r="WWK108" s="511"/>
      <c r="WWL108" s="511"/>
      <c r="WWM108" s="511"/>
      <c r="WWN108" s="511"/>
      <c r="WWO108" s="511"/>
      <c r="WWP108" s="511"/>
      <c r="WWQ108" s="511"/>
      <c r="WWR108" s="511"/>
      <c r="WWS108" s="511"/>
      <c r="WWT108" s="511"/>
      <c r="WWU108" s="511"/>
      <c r="WWV108" s="511"/>
      <c r="WWW108" s="511"/>
      <c r="WWX108" s="511"/>
      <c r="WWY108" s="511"/>
      <c r="WWZ108" s="511"/>
      <c r="WXA108" s="511"/>
      <c r="WXB108" s="511"/>
      <c r="WXC108" s="511"/>
      <c r="WXD108" s="511"/>
      <c r="WXE108" s="511"/>
      <c r="WXF108" s="511"/>
      <c r="WXG108" s="511"/>
      <c r="WXH108" s="511"/>
      <c r="WXI108" s="511"/>
      <c r="WXJ108" s="511"/>
      <c r="WXK108" s="511"/>
      <c r="WXL108" s="511"/>
      <c r="WXM108" s="511"/>
      <c r="WXN108" s="511"/>
      <c r="WXO108" s="511"/>
      <c r="WXP108" s="511"/>
      <c r="WXQ108" s="511"/>
      <c r="WXR108" s="511"/>
      <c r="WXS108" s="511"/>
      <c r="WXT108" s="511"/>
      <c r="WXU108" s="511"/>
      <c r="WXV108" s="511"/>
      <c r="WXW108" s="511"/>
      <c r="WXX108" s="511"/>
      <c r="WXY108" s="511"/>
      <c r="WXZ108" s="511"/>
      <c r="WYA108" s="511"/>
      <c r="WYB108" s="511"/>
      <c r="WYC108" s="511"/>
      <c r="WYD108" s="511"/>
      <c r="WYE108" s="511"/>
      <c r="WYF108" s="511"/>
      <c r="WYG108" s="511"/>
      <c r="WYH108" s="511"/>
      <c r="WYI108" s="511"/>
      <c r="WYJ108" s="511"/>
      <c r="WYK108" s="511"/>
      <c r="WYL108" s="511"/>
      <c r="WYM108" s="511"/>
      <c r="WYN108" s="511"/>
      <c r="WYO108" s="511"/>
      <c r="WYP108" s="511"/>
      <c r="WYQ108" s="511"/>
      <c r="WYR108" s="511"/>
      <c r="WYS108" s="511"/>
      <c r="WYT108" s="511"/>
      <c r="WYU108" s="511"/>
      <c r="WYV108" s="511"/>
      <c r="WYW108" s="511"/>
      <c r="WYX108" s="511"/>
      <c r="WYY108" s="511"/>
      <c r="WYZ108" s="511"/>
      <c r="WZA108" s="511"/>
      <c r="WZB108" s="511"/>
      <c r="WZC108" s="511"/>
      <c r="WZD108" s="511"/>
      <c r="WZE108" s="511"/>
      <c r="WZF108" s="511"/>
      <c r="WZG108" s="511"/>
      <c r="WZH108" s="511"/>
      <c r="WZI108" s="511"/>
      <c r="WZJ108" s="511"/>
      <c r="WZK108" s="511"/>
      <c r="WZL108" s="511"/>
      <c r="WZM108" s="511"/>
      <c r="WZN108" s="511"/>
      <c r="WZO108" s="511"/>
      <c r="WZP108" s="511"/>
      <c r="WZQ108" s="511"/>
      <c r="WZR108" s="511"/>
      <c r="WZS108" s="511"/>
      <c r="WZT108" s="511"/>
      <c r="WZU108" s="511"/>
      <c r="WZV108" s="511"/>
      <c r="WZW108" s="511"/>
      <c r="WZX108" s="511"/>
      <c r="WZY108" s="511"/>
      <c r="WZZ108" s="511"/>
      <c r="XAA108" s="511"/>
      <c r="XAB108" s="511"/>
      <c r="XAC108" s="511"/>
      <c r="XAD108" s="511"/>
      <c r="XAE108" s="511"/>
      <c r="XAF108" s="511"/>
      <c r="XAG108" s="511"/>
      <c r="XAH108" s="511"/>
      <c r="XAI108" s="511"/>
      <c r="XAJ108" s="511"/>
      <c r="XAK108" s="511"/>
      <c r="XAL108" s="511"/>
      <c r="XAM108" s="511"/>
      <c r="XAN108" s="511"/>
      <c r="XAO108" s="511"/>
      <c r="XAP108" s="511"/>
      <c r="XAQ108" s="511"/>
      <c r="XAR108" s="511"/>
      <c r="XAS108" s="511"/>
      <c r="XAT108" s="511"/>
      <c r="XAU108" s="511"/>
      <c r="XAV108" s="511"/>
      <c r="XAW108" s="511"/>
      <c r="XAX108" s="511"/>
      <c r="XAY108" s="511"/>
      <c r="XAZ108" s="511"/>
      <c r="XBA108" s="511"/>
      <c r="XBB108" s="511"/>
      <c r="XBC108" s="511"/>
      <c r="XBD108" s="511"/>
      <c r="XBE108" s="511"/>
      <c r="XBF108" s="511"/>
      <c r="XBG108" s="511"/>
      <c r="XBH108" s="511"/>
      <c r="XBI108" s="511"/>
      <c r="XBJ108" s="511"/>
      <c r="XBK108" s="511"/>
      <c r="XBL108" s="511"/>
      <c r="XBM108" s="511"/>
      <c r="XBN108" s="511"/>
      <c r="XBO108" s="511"/>
      <c r="XBP108" s="511"/>
      <c r="XBQ108" s="511"/>
      <c r="XBR108" s="511"/>
      <c r="XBS108" s="511"/>
      <c r="XBT108" s="511"/>
      <c r="XBU108" s="511"/>
      <c r="XBV108" s="511"/>
      <c r="XBW108" s="511"/>
      <c r="XBX108" s="511"/>
      <c r="XBY108" s="511"/>
      <c r="XBZ108" s="511"/>
      <c r="XCA108" s="511"/>
      <c r="XCB108" s="511"/>
      <c r="XCC108" s="511"/>
      <c r="XCD108" s="511"/>
      <c r="XCE108" s="511"/>
      <c r="XCF108" s="511"/>
      <c r="XCG108" s="511"/>
      <c r="XCH108" s="511"/>
      <c r="XCI108" s="511"/>
      <c r="XCJ108" s="511"/>
      <c r="XCK108" s="511"/>
      <c r="XCL108" s="511"/>
      <c r="XCM108" s="511"/>
      <c r="XCN108" s="511"/>
      <c r="XCO108" s="511"/>
      <c r="XCP108" s="511"/>
      <c r="XCQ108" s="511"/>
      <c r="XCR108" s="511"/>
      <c r="XCS108" s="511"/>
      <c r="XCT108" s="511"/>
      <c r="XCU108" s="511"/>
      <c r="XCV108" s="511"/>
      <c r="XCW108" s="511"/>
      <c r="XCX108" s="511"/>
      <c r="XCY108" s="511"/>
      <c r="XCZ108" s="511"/>
      <c r="XDA108" s="511"/>
      <c r="XDB108" s="511"/>
      <c r="XDC108" s="511"/>
      <c r="XDD108" s="511"/>
      <c r="XDE108" s="511"/>
      <c r="XDF108" s="511"/>
      <c r="XDG108" s="511"/>
      <c r="XDH108" s="511"/>
      <c r="XDI108" s="511"/>
      <c r="XDJ108" s="511"/>
      <c r="XDK108" s="511"/>
      <c r="XDL108" s="511"/>
      <c r="XDM108" s="511"/>
      <c r="XDN108" s="511"/>
      <c r="XDO108" s="511"/>
      <c r="XDP108" s="511"/>
      <c r="XDQ108" s="511"/>
      <c r="XDR108" s="511"/>
      <c r="XDS108" s="511"/>
      <c r="XDT108" s="511"/>
      <c r="XDU108" s="511"/>
      <c r="XDV108" s="511"/>
      <c r="XDW108" s="511"/>
      <c r="XDX108" s="511"/>
      <c r="XDY108" s="511"/>
      <c r="XDZ108" s="511"/>
      <c r="XEA108" s="511"/>
      <c r="XEB108" s="511"/>
      <c r="XEC108" s="511"/>
      <c r="XED108" s="511"/>
      <c r="XEE108" s="511"/>
      <c r="XEF108" s="511"/>
      <c r="XEG108" s="511"/>
      <c r="XEH108" s="511"/>
      <c r="XEI108" s="511"/>
      <c r="XEJ108" s="511"/>
      <c r="XEK108" s="511"/>
      <c r="XEL108" s="511"/>
      <c r="XEM108" s="511"/>
      <c r="XEN108" s="511"/>
      <c r="XEO108" s="511"/>
      <c r="XEP108" s="511"/>
      <c r="XEQ108" s="511"/>
      <c r="XER108" s="511"/>
      <c r="XES108" s="511"/>
      <c r="XET108" s="511"/>
      <c r="XEU108" s="511"/>
      <c r="XEV108" s="511"/>
      <c r="XEW108" s="511"/>
      <c r="XEX108" s="511"/>
      <c r="XEY108" s="511"/>
      <c r="XEZ108" s="511"/>
      <c r="XFA108" s="511"/>
      <c r="XFB108" s="511"/>
      <c r="XFC108" s="511"/>
      <c r="XFD108" s="511"/>
    </row>
    <row r="109" spans="1:16384" ht="15" customHeight="1">
      <c r="A109" s="567"/>
      <c r="B109" s="567"/>
      <c r="C109" s="567"/>
      <c r="D109" s="567"/>
      <c r="E109" s="567"/>
      <c r="F109" s="567"/>
      <c r="G109" s="567"/>
      <c r="H109" s="567"/>
      <c r="I109" s="567"/>
      <c r="J109" s="567"/>
      <c r="K109" s="511"/>
      <c r="L109" s="511"/>
      <c r="M109" s="511"/>
      <c r="N109" s="511"/>
      <c r="O109" s="511"/>
      <c r="P109" s="511"/>
      <c r="Q109" s="511"/>
      <c r="R109" s="511"/>
      <c r="S109" s="511"/>
      <c r="T109" s="511"/>
      <c r="U109" s="511"/>
      <c r="V109" s="511"/>
      <c r="W109" s="511"/>
      <c r="X109" s="511"/>
      <c r="Y109" s="511"/>
      <c r="Z109" s="511"/>
      <c r="AA109" s="511"/>
      <c r="AB109" s="511"/>
      <c r="AC109" s="511"/>
      <c r="AD109" s="511"/>
      <c r="AE109" s="511"/>
      <c r="AF109" s="511"/>
      <c r="AG109" s="511"/>
      <c r="AH109" s="511"/>
      <c r="AI109" s="511"/>
      <c r="AJ109" s="511"/>
      <c r="AK109" s="511"/>
      <c r="AL109" s="511"/>
      <c r="AM109" s="511"/>
      <c r="AN109" s="511"/>
      <c r="AO109" s="511"/>
      <c r="AP109" s="511"/>
      <c r="AQ109" s="511"/>
      <c r="AR109" s="511"/>
      <c r="AS109" s="511"/>
      <c r="AT109" s="511"/>
      <c r="AU109" s="511"/>
      <c r="AV109" s="511"/>
      <c r="AW109" s="511"/>
      <c r="AX109" s="511"/>
      <c r="AY109" s="511"/>
      <c r="AZ109" s="511"/>
      <c r="BA109" s="511"/>
      <c r="BB109" s="511"/>
      <c r="BC109" s="511"/>
      <c r="BD109" s="511"/>
      <c r="BE109" s="511"/>
      <c r="BF109" s="511"/>
      <c r="BG109" s="511"/>
      <c r="BH109" s="511"/>
      <c r="BI109" s="511"/>
      <c r="BJ109" s="511"/>
      <c r="BK109" s="511"/>
      <c r="BL109" s="511"/>
      <c r="BM109" s="511"/>
      <c r="BN109" s="511"/>
      <c r="BO109" s="511"/>
      <c r="BP109" s="511"/>
      <c r="BQ109" s="511"/>
      <c r="BR109" s="511"/>
      <c r="BS109" s="511"/>
      <c r="BT109" s="511"/>
      <c r="BU109" s="511"/>
      <c r="BV109" s="511"/>
      <c r="BW109" s="511"/>
      <c r="BX109" s="511"/>
      <c r="BY109" s="511"/>
      <c r="BZ109" s="511"/>
      <c r="CA109" s="511"/>
      <c r="CB109" s="511"/>
      <c r="CC109" s="511"/>
      <c r="CD109" s="511"/>
      <c r="CE109" s="511"/>
      <c r="CF109" s="511"/>
      <c r="CG109" s="511"/>
      <c r="CH109" s="511"/>
      <c r="CI109" s="511"/>
      <c r="CJ109" s="511"/>
      <c r="CK109" s="511"/>
      <c r="CL109" s="511"/>
      <c r="CM109" s="511"/>
      <c r="CN109" s="511"/>
      <c r="CO109" s="511"/>
      <c r="CP109" s="511"/>
      <c r="CQ109" s="511"/>
      <c r="CR109" s="511"/>
      <c r="CS109" s="511"/>
      <c r="CT109" s="511"/>
      <c r="CU109" s="511"/>
      <c r="CV109" s="511"/>
      <c r="CW109" s="511"/>
      <c r="CX109" s="511"/>
      <c r="CY109" s="511"/>
      <c r="CZ109" s="511"/>
      <c r="DA109" s="511"/>
      <c r="DB109" s="511"/>
      <c r="DC109" s="511"/>
      <c r="DD109" s="511"/>
      <c r="DE109" s="511"/>
      <c r="DF109" s="511"/>
      <c r="DG109" s="511"/>
      <c r="DH109" s="511"/>
      <c r="DI109" s="511"/>
      <c r="DJ109" s="511"/>
      <c r="DK109" s="511"/>
      <c r="DL109" s="511"/>
      <c r="DM109" s="511"/>
      <c r="DN109" s="511"/>
      <c r="DO109" s="511"/>
      <c r="DP109" s="511"/>
      <c r="DQ109" s="511"/>
      <c r="DR109" s="511"/>
      <c r="DS109" s="511"/>
      <c r="DT109" s="511"/>
      <c r="DU109" s="511"/>
      <c r="DV109" s="511"/>
      <c r="DW109" s="511"/>
      <c r="DX109" s="511"/>
      <c r="DY109" s="511"/>
      <c r="DZ109" s="511"/>
      <c r="EA109" s="511"/>
      <c r="EB109" s="511"/>
      <c r="EC109" s="511"/>
      <c r="ED109" s="511"/>
      <c r="EE109" s="511"/>
      <c r="EF109" s="511"/>
      <c r="EG109" s="511"/>
      <c r="EH109" s="511"/>
      <c r="EI109" s="511"/>
      <c r="EJ109" s="511"/>
      <c r="EK109" s="511"/>
      <c r="EL109" s="511"/>
      <c r="EM109" s="511"/>
      <c r="EN109" s="511"/>
      <c r="EO109" s="511"/>
      <c r="EP109" s="511"/>
      <c r="EQ109" s="511"/>
      <c r="ER109" s="511"/>
      <c r="ES109" s="511"/>
      <c r="ET109" s="511"/>
      <c r="EU109" s="511"/>
      <c r="EV109" s="511"/>
      <c r="EW109" s="511"/>
      <c r="EX109" s="511"/>
      <c r="EY109" s="511"/>
      <c r="EZ109" s="511"/>
      <c r="FA109" s="511"/>
      <c r="FB109" s="511"/>
      <c r="FC109" s="511"/>
      <c r="FD109" s="511"/>
      <c r="FE109" s="511"/>
      <c r="FF109" s="511"/>
      <c r="FG109" s="511"/>
      <c r="FH109" s="511"/>
      <c r="FI109" s="511"/>
      <c r="FJ109" s="511"/>
      <c r="FK109" s="511"/>
      <c r="FL109" s="511"/>
      <c r="FM109" s="511"/>
      <c r="FN109" s="511"/>
      <c r="FO109" s="511"/>
      <c r="FP109" s="511"/>
      <c r="FQ109" s="511"/>
      <c r="FR109" s="511"/>
      <c r="FS109" s="511"/>
      <c r="FT109" s="511"/>
      <c r="FU109" s="511"/>
      <c r="FV109" s="511"/>
      <c r="FW109" s="511"/>
      <c r="FX109" s="511"/>
      <c r="FY109" s="511"/>
      <c r="FZ109" s="511"/>
      <c r="GA109" s="511"/>
      <c r="GB109" s="511"/>
      <c r="GC109" s="511"/>
      <c r="GD109" s="511"/>
      <c r="GE109" s="511"/>
      <c r="GF109" s="511"/>
      <c r="GG109" s="511"/>
      <c r="GH109" s="511"/>
      <c r="GI109" s="511"/>
      <c r="GJ109" s="511"/>
      <c r="GK109" s="511"/>
      <c r="GL109" s="511"/>
      <c r="GM109" s="511"/>
      <c r="GN109" s="511"/>
      <c r="GO109" s="511"/>
      <c r="GP109" s="511"/>
      <c r="GQ109" s="511"/>
      <c r="GR109" s="511"/>
      <c r="GS109" s="511"/>
      <c r="GT109" s="511"/>
      <c r="GU109" s="511"/>
      <c r="GV109" s="511"/>
      <c r="GW109" s="511"/>
      <c r="GX109" s="511"/>
      <c r="GY109" s="511"/>
      <c r="GZ109" s="511"/>
      <c r="HA109" s="511"/>
      <c r="HB109" s="511"/>
      <c r="HC109" s="511"/>
      <c r="HD109" s="511"/>
      <c r="HE109" s="511"/>
      <c r="HF109" s="511"/>
      <c r="HG109" s="511"/>
      <c r="HH109" s="511"/>
      <c r="HI109" s="511"/>
      <c r="HJ109" s="511"/>
      <c r="HK109" s="511"/>
      <c r="HL109" s="511"/>
      <c r="HM109" s="511"/>
      <c r="HN109" s="511"/>
      <c r="HO109" s="511"/>
      <c r="HP109" s="511"/>
      <c r="HQ109" s="511"/>
      <c r="HR109" s="511"/>
      <c r="HS109" s="511"/>
      <c r="HT109" s="511"/>
      <c r="HU109" s="511"/>
      <c r="HV109" s="511"/>
      <c r="HW109" s="511"/>
      <c r="HX109" s="511"/>
      <c r="HY109" s="511"/>
      <c r="HZ109" s="511"/>
      <c r="IA109" s="511"/>
      <c r="IB109" s="511"/>
      <c r="IC109" s="511"/>
      <c r="ID109" s="511"/>
      <c r="IE109" s="511"/>
      <c r="IF109" s="511"/>
      <c r="IG109" s="511"/>
      <c r="IH109" s="511"/>
      <c r="II109" s="511"/>
      <c r="IJ109" s="511"/>
      <c r="IK109" s="511"/>
      <c r="IL109" s="511"/>
      <c r="IM109" s="511"/>
      <c r="IN109" s="511"/>
      <c r="IO109" s="511"/>
      <c r="IP109" s="511"/>
      <c r="IQ109" s="511"/>
      <c r="IR109" s="511"/>
      <c r="IS109" s="511"/>
      <c r="IT109" s="511"/>
      <c r="IU109" s="511"/>
      <c r="IV109" s="511"/>
      <c r="IW109" s="511"/>
      <c r="IX109" s="511"/>
      <c r="IY109" s="511"/>
      <c r="IZ109" s="511"/>
      <c r="JA109" s="511"/>
      <c r="JB109" s="511"/>
      <c r="JC109" s="511"/>
      <c r="JD109" s="511"/>
      <c r="JE109" s="511"/>
      <c r="JF109" s="511"/>
      <c r="JG109" s="511"/>
      <c r="JH109" s="511"/>
      <c r="JI109" s="511"/>
      <c r="JJ109" s="511"/>
      <c r="JK109" s="511"/>
      <c r="JL109" s="511"/>
      <c r="JM109" s="511"/>
      <c r="JN109" s="511"/>
      <c r="JO109" s="511"/>
      <c r="JP109" s="511"/>
      <c r="JQ109" s="511"/>
      <c r="JR109" s="511"/>
      <c r="JS109" s="511"/>
      <c r="JT109" s="511"/>
      <c r="JU109" s="511"/>
      <c r="JV109" s="511"/>
      <c r="JW109" s="511"/>
      <c r="JX109" s="511"/>
      <c r="JY109" s="511"/>
      <c r="JZ109" s="511"/>
      <c r="KA109" s="511"/>
      <c r="KB109" s="511"/>
      <c r="KC109" s="511"/>
      <c r="KD109" s="511"/>
      <c r="KE109" s="511"/>
      <c r="KF109" s="511"/>
      <c r="KG109" s="511"/>
      <c r="KH109" s="511"/>
      <c r="KI109" s="511"/>
      <c r="KJ109" s="511"/>
      <c r="KK109" s="511"/>
      <c r="KL109" s="511"/>
      <c r="KM109" s="511"/>
      <c r="KN109" s="511"/>
      <c r="KO109" s="511"/>
      <c r="KP109" s="511"/>
      <c r="KQ109" s="511"/>
      <c r="KR109" s="511"/>
      <c r="KS109" s="511"/>
      <c r="KT109" s="511"/>
      <c r="KU109" s="511"/>
      <c r="KV109" s="511"/>
      <c r="KW109" s="511"/>
      <c r="KX109" s="511"/>
      <c r="KY109" s="511"/>
      <c r="KZ109" s="511"/>
      <c r="LA109" s="511"/>
      <c r="LB109" s="511"/>
      <c r="LC109" s="511"/>
      <c r="LD109" s="511"/>
      <c r="LE109" s="511"/>
      <c r="LF109" s="511"/>
      <c r="LG109" s="511"/>
      <c r="LH109" s="511"/>
      <c r="LI109" s="511"/>
      <c r="LJ109" s="511"/>
      <c r="LK109" s="511"/>
      <c r="LL109" s="511"/>
      <c r="LM109" s="511"/>
      <c r="LN109" s="511"/>
      <c r="LO109" s="511"/>
      <c r="LP109" s="511"/>
      <c r="LQ109" s="511"/>
      <c r="LR109" s="511"/>
      <c r="LS109" s="511"/>
      <c r="LT109" s="511"/>
      <c r="LU109" s="511"/>
      <c r="LV109" s="511"/>
      <c r="LW109" s="511"/>
      <c r="LX109" s="511"/>
      <c r="LY109" s="511"/>
      <c r="LZ109" s="511"/>
      <c r="MA109" s="511"/>
      <c r="MB109" s="511"/>
      <c r="MC109" s="511"/>
      <c r="MD109" s="511"/>
      <c r="ME109" s="511"/>
      <c r="MF109" s="511"/>
      <c r="MG109" s="511"/>
      <c r="MH109" s="511"/>
      <c r="MI109" s="511"/>
      <c r="MJ109" s="511"/>
      <c r="MK109" s="511"/>
      <c r="ML109" s="511"/>
      <c r="MM109" s="511"/>
      <c r="MN109" s="511"/>
      <c r="MO109" s="511"/>
      <c r="MP109" s="511"/>
      <c r="MQ109" s="511"/>
      <c r="MR109" s="511"/>
      <c r="MS109" s="511"/>
      <c r="MT109" s="511"/>
      <c r="MU109" s="511"/>
      <c r="MV109" s="511"/>
      <c r="MW109" s="511"/>
      <c r="MX109" s="511"/>
      <c r="MY109" s="511"/>
      <c r="MZ109" s="511"/>
      <c r="NA109" s="511"/>
      <c r="NB109" s="511"/>
      <c r="NC109" s="511"/>
      <c r="ND109" s="511"/>
      <c r="NE109" s="511"/>
      <c r="NF109" s="511"/>
      <c r="NG109" s="511"/>
      <c r="NH109" s="511"/>
      <c r="NI109" s="511"/>
      <c r="NJ109" s="511"/>
      <c r="NK109" s="511"/>
      <c r="NL109" s="511"/>
      <c r="NM109" s="511"/>
      <c r="NN109" s="511"/>
      <c r="NO109" s="511"/>
      <c r="NP109" s="511"/>
      <c r="NQ109" s="511"/>
      <c r="NR109" s="511"/>
      <c r="NS109" s="511"/>
      <c r="NT109" s="511"/>
      <c r="NU109" s="511"/>
      <c r="NV109" s="511"/>
      <c r="NW109" s="511"/>
      <c r="NX109" s="511"/>
      <c r="NY109" s="511"/>
      <c r="NZ109" s="511"/>
      <c r="OA109" s="511"/>
      <c r="OB109" s="511"/>
      <c r="OC109" s="511"/>
      <c r="OD109" s="511"/>
      <c r="OE109" s="511"/>
      <c r="OF109" s="511"/>
      <c r="OG109" s="511"/>
      <c r="OH109" s="511"/>
      <c r="OI109" s="511"/>
      <c r="OJ109" s="511"/>
      <c r="OK109" s="511"/>
      <c r="OL109" s="511"/>
      <c r="OM109" s="511"/>
      <c r="ON109" s="511"/>
      <c r="OO109" s="511"/>
      <c r="OP109" s="511"/>
      <c r="OQ109" s="511"/>
      <c r="OR109" s="511"/>
      <c r="OS109" s="511"/>
      <c r="OT109" s="511"/>
      <c r="OU109" s="511"/>
      <c r="OV109" s="511"/>
      <c r="OW109" s="511"/>
      <c r="OX109" s="511"/>
      <c r="OY109" s="511"/>
      <c r="OZ109" s="511"/>
      <c r="PA109" s="511"/>
      <c r="PB109" s="511"/>
      <c r="PC109" s="511"/>
      <c r="PD109" s="511"/>
      <c r="PE109" s="511"/>
      <c r="PF109" s="511"/>
      <c r="PG109" s="511"/>
      <c r="PH109" s="511"/>
      <c r="PI109" s="511"/>
      <c r="PJ109" s="511"/>
      <c r="PK109" s="511"/>
      <c r="PL109" s="511"/>
      <c r="PM109" s="511"/>
      <c r="PN109" s="511"/>
      <c r="PO109" s="511"/>
      <c r="PP109" s="511"/>
      <c r="PQ109" s="511"/>
      <c r="PR109" s="511"/>
      <c r="PS109" s="511"/>
      <c r="PT109" s="511"/>
      <c r="PU109" s="511"/>
      <c r="PV109" s="511"/>
      <c r="PW109" s="511"/>
      <c r="PX109" s="511"/>
      <c r="PY109" s="511"/>
      <c r="PZ109" s="511"/>
      <c r="QA109" s="511"/>
      <c r="QB109" s="511"/>
      <c r="QC109" s="511"/>
      <c r="QD109" s="511"/>
      <c r="QE109" s="511"/>
      <c r="QF109" s="511"/>
      <c r="QG109" s="511"/>
      <c r="QH109" s="511"/>
      <c r="QI109" s="511"/>
      <c r="QJ109" s="511"/>
      <c r="QK109" s="511"/>
      <c r="QL109" s="511"/>
      <c r="QM109" s="511"/>
      <c r="QN109" s="511"/>
      <c r="QO109" s="511"/>
      <c r="QP109" s="511"/>
      <c r="QQ109" s="511"/>
      <c r="QR109" s="511"/>
      <c r="QS109" s="511"/>
      <c r="QT109" s="511"/>
      <c r="QU109" s="511"/>
      <c r="QV109" s="511"/>
      <c r="QW109" s="511"/>
      <c r="QX109" s="511"/>
      <c r="QY109" s="511"/>
      <c r="QZ109" s="511"/>
      <c r="RA109" s="511"/>
      <c r="RB109" s="511"/>
      <c r="RC109" s="511"/>
      <c r="RD109" s="511"/>
      <c r="RE109" s="511"/>
      <c r="RF109" s="511"/>
      <c r="RG109" s="511"/>
      <c r="RH109" s="511"/>
      <c r="RI109" s="511"/>
      <c r="RJ109" s="511"/>
      <c r="RK109" s="511"/>
      <c r="RL109" s="511"/>
      <c r="RM109" s="511"/>
      <c r="RN109" s="511"/>
      <c r="RO109" s="511"/>
      <c r="RP109" s="511"/>
      <c r="RQ109" s="511"/>
      <c r="RR109" s="511"/>
      <c r="RS109" s="511"/>
      <c r="RT109" s="511"/>
      <c r="RU109" s="511"/>
      <c r="RV109" s="511"/>
      <c r="RW109" s="511"/>
      <c r="RX109" s="511"/>
      <c r="RY109" s="511"/>
      <c r="RZ109" s="511"/>
      <c r="SA109" s="511"/>
      <c r="SB109" s="511"/>
      <c r="SC109" s="511"/>
      <c r="SD109" s="511"/>
      <c r="SE109" s="511"/>
      <c r="SF109" s="511"/>
      <c r="SG109" s="511"/>
      <c r="SH109" s="511"/>
      <c r="SI109" s="511"/>
      <c r="SJ109" s="511"/>
      <c r="SK109" s="511"/>
      <c r="SL109" s="511"/>
      <c r="SM109" s="511"/>
      <c r="SN109" s="511"/>
      <c r="SO109" s="511"/>
      <c r="SP109" s="511"/>
      <c r="SQ109" s="511"/>
      <c r="SR109" s="511"/>
      <c r="SS109" s="511"/>
      <c r="ST109" s="511"/>
      <c r="SU109" s="511"/>
      <c r="SV109" s="511"/>
      <c r="SW109" s="511"/>
      <c r="SX109" s="511"/>
      <c r="SY109" s="511"/>
      <c r="SZ109" s="511"/>
      <c r="TA109" s="511"/>
      <c r="TB109" s="511"/>
      <c r="TC109" s="511"/>
      <c r="TD109" s="511"/>
      <c r="TE109" s="511"/>
      <c r="TF109" s="511"/>
      <c r="TG109" s="511"/>
      <c r="TH109" s="511"/>
      <c r="TI109" s="511"/>
      <c r="TJ109" s="511"/>
      <c r="TK109" s="511"/>
      <c r="TL109" s="511"/>
      <c r="TM109" s="511"/>
      <c r="TN109" s="511"/>
      <c r="TO109" s="511"/>
      <c r="TP109" s="511"/>
      <c r="TQ109" s="511"/>
      <c r="TR109" s="511"/>
      <c r="TS109" s="511"/>
      <c r="TT109" s="511"/>
      <c r="TU109" s="511"/>
      <c r="TV109" s="511"/>
      <c r="TW109" s="511"/>
      <c r="TX109" s="511"/>
      <c r="TY109" s="511"/>
      <c r="TZ109" s="511"/>
      <c r="UA109" s="511"/>
      <c r="UB109" s="511"/>
      <c r="UC109" s="511"/>
      <c r="UD109" s="511"/>
      <c r="UE109" s="511"/>
      <c r="UF109" s="511"/>
      <c r="UG109" s="511"/>
      <c r="UH109" s="511"/>
      <c r="UI109" s="511"/>
      <c r="UJ109" s="511"/>
      <c r="UK109" s="511"/>
      <c r="UL109" s="511"/>
      <c r="UM109" s="511"/>
      <c r="UN109" s="511"/>
      <c r="UO109" s="511"/>
      <c r="UP109" s="511"/>
      <c r="UQ109" s="511"/>
      <c r="UR109" s="511"/>
      <c r="US109" s="511"/>
      <c r="UT109" s="511"/>
      <c r="UU109" s="511"/>
      <c r="UV109" s="511"/>
      <c r="UW109" s="511"/>
      <c r="UX109" s="511"/>
      <c r="UY109" s="511"/>
      <c r="UZ109" s="511"/>
      <c r="VA109" s="511"/>
      <c r="VB109" s="511"/>
      <c r="VC109" s="511"/>
      <c r="VD109" s="511"/>
      <c r="VE109" s="511"/>
      <c r="VF109" s="511"/>
      <c r="VG109" s="511"/>
      <c r="VH109" s="511"/>
      <c r="VI109" s="511"/>
      <c r="VJ109" s="511"/>
      <c r="VK109" s="511"/>
      <c r="VL109" s="511"/>
      <c r="VM109" s="511"/>
      <c r="VN109" s="511"/>
      <c r="VO109" s="511"/>
      <c r="VP109" s="511"/>
      <c r="VQ109" s="511"/>
      <c r="VR109" s="511"/>
      <c r="VS109" s="511"/>
      <c r="VT109" s="511"/>
      <c r="VU109" s="511"/>
      <c r="VV109" s="511"/>
      <c r="VW109" s="511"/>
      <c r="VX109" s="511"/>
      <c r="VY109" s="511"/>
      <c r="VZ109" s="511"/>
      <c r="WA109" s="511"/>
      <c r="WB109" s="511"/>
      <c r="WC109" s="511"/>
      <c r="WD109" s="511"/>
      <c r="WE109" s="511"/>
      <c r="WF109" s="511"/>
      <c r="WG109" s="511"/>
      <c r="WH109" s="511"/>
      <c r="WI109" s="511"/>
      <c r="WJ109" s="511"/>
      <c r="WK109" s="511"/>
      <c r="WL109" s="511"/>
      <c r="WM109" s="511"/>
      <c r="WN109" s="511"/>
      <c r="WO109" s="511"/>
      <c r="WP109" s="511"/>
      <c r="WQ109" s="511"/>
      <c r="WR109" s="511"/>
      <c r="WS109" s="511"/>
      <c r="WT109" s="511"/>
      <c r="WU109" s="511"/>
      <c r="WV109" s="511"/>
      <c r="WW109" s="511"/>
      <c r="WX109" s="511"/>
      <c r="WY109" s="511"/>
      <c r="WZ109" s="511"/>
      <c r="XA109" s="511"/>
      <c r="XB109" s="511"/>
      <c r="XC109" s="511"/>
      <c r="XD109" s="511"/>
      <c r="XE109" s="511"/>
      <c r="XF109" s="511"/>
      <c r="XG109" s="511"/>
      <c r="XH109" s="511"/>
      <c r="XI109" s="511"/>
      <c r="XJ109" s="511"/>
      <c r="XK109" s="511"/>
      <c r="XL109" s="511"/>
      <c r="XM109" s="511"/>
      <c r="XN109" s="511"/>
      <c r="XO109" s="511"/>
      <c r="XP109" s="511"/>
      <c r="XQ109" s="511"/>
      <c r="XR109" s="511"/>
      <c r="XS109" s="511"/>
      <c r="XT109" s="511"/>
      <c r="XU109" s="511"/>
      <c r="XV109" s="511"/>
      <c r="XW109" s="511"/>
      <c r="XX109" s="511"/>
      <c r="XY109" s="511"/>
      <c r="XZ109" s="511"/>
      <c r="YA109" s="511"/>
      <c r="YB109" s="511"/>
      <c r="YC109" s="511"/>
      <c r="YD109" s="511"/>
      <c r="YE109" s="511"/>
      <c r="YF109" s="511"/>
      <c r="YG109" s="511"/>
      <c r="YH109" s="511"/>
      <c r="YI109" s="511"/>
      <c r="YJ109" s="511"/>
      <c r="YK109" s="511"/>
      <c r="YL109" s="511"/>
      <c r="YM109" s="511"/>
      <c r="YN109" s="511"/>
      <c r="YO109" s="511"/>
      <c r="YP109" s="511"/>
      <c r="YQ109" s="511"/>
      <c r="YR109" s="511"/>
      <c r="YS109" s="511"/>
      <c r="YT109" s="511"/>
      <c r="YU109" s="511"/>
      <c r="YV109" s="511"/>
      <c r="YW109" s="511"/>
      <c r="YX109" s="511"/>
      <c r="YY109" s="511"/>
      <c r="YZ109" s="511"/>
      <c r="ZA109" s="511"/>
      <c r="ZB109" s="511"/>
      <c r="ZC109" s="511"/>
      <c r="ZD109" s="511"/>
      <c r="ZE109" s="511"/>
      <c r="ZF109" s="511"/>
      <c r="ZG109" s="511"/>
      <c r="ZH109" s="511"/>
      <c r="ZI109" s="511"/>
      <c r="ZJ109" s="511"/>
      <c r="ZK109" s="511"/>
      <c r="ZL109" s="511"/>
      <c r="ZM109" s="511"/>
      <c r="ZN109" s="511"/>
      <c r="ZO109" s="511"/>
      <c r="ZP109" s="511"/>
      <c r="ZQ109" s="511"/>
      <c r="ZR109" s="511"/>
      <c r="ZS109" s="511"/>
      <c r="ZT109" s="511"/>
      <c r="ZU109" s="511"/>
      <c r="ZV109" s="511"/>
      <c r="ZW109" s="511"/>
      <c r="ZX109" s="511"/>
      <c r="ZY109" s="511"/>
      <c r="ZZ109" s="511"/>
      <c r="AAA109" s="511"/>
      <c r="AAB109" s="511"/>
      <c r="AAC109" s="511"/>
      <c r="AAD109" s="511"/>
      <c r="AAE109" s="511"/>
      <c r="AAF109" s="511"/>
      <c r="AAG109" s="511"/>
      <c r="AAH109" s="511"/>
      <c r="AAI109" s="511"/>
      <c r="AAJ109" s="511"/>
      <c r="AAK109" s="511"/>
      <c r="AAL109" s="511"/>
      <c r="AAM109" s="511"/>
      <c r="AAN109" s="511"/>
      <c r="AAO109" s="511"/>
      <c r="AAP109" s="511"/>
      <c r="AAQ109" s="511"/>
      <c r="AAR109" s="511"/>
      <c r="AAS109" s="511"/>
      <c r="AAT109" s="511"/>
      <c r="AAU109" s="511"/>
      <c r="AAV109" s="511"/>
      <c r="AAW109" s="511"/>
      <c r="AAX109" s="511"/>
      <c r="AAY109" s="511"/>
      <c r="AAZ109" s="511"/>
      <c r="ABA109" s="511"/>
      <c r="ABB109" s="511"/>
      <c r="ABC109" s="511"/>
      <c r="ABD109" s="511"/>
      <c r="ABE109" s="511"/>
      <c r="ABF109" s="511"/>
      <c r="ABG109" s="511"/>
      <c r="ABH109" s="511"/>
      <c r="ABI109" s="511"/>
      <c r="ABJ109" s="511"/>
      <c r="ABK109" s="511"/>
      <c r="ABL109" s="511"/>
      <c r="ABM109" s="511"/>
      <c r="ABN109" s="511"/>
      <c r="ABO109" s="511"/>
      <c r="ABP109" s="511"/>
      <c r="ABQ109" s="511"/>
      <c r="ABR109" s="511"/>
      <c r="ABS109" s="511"/>
      <c r="ABT109" s="511"/>
      <c r="ABU109" s="511"/>
      <c r="ABV109" s="511"/>
      <c r="ABW109" s="511"/>
      <c r="ABX109" s="511"/>
      <c r="ABY109" s="511"/>
      <c r="ABZ109" s="511"/>
      <c r="ACA109" s="511"/>
      <c r="ACB109" s="511"/>
      <c r="ACC109" s="511"/>
      <c r="ACD109" s="511"/>
      <c r="ACE109" s="511"/>
      <c r="ACF109" s="511"/>
      <c r="ACG109" s="511"/>
      <c r="ACH109" s="511"/>
      <c r="ACI109" s="511"/>
      <c r="ACJ109" s="511"/>
      <c r="ACK109" s="511"/>
      <c r="ACL109" s="511"/>
      <c r="ACM109" s="511"/>
      <c r="ACN109" s="511"/>
      <c r="ACO109" s="511"/>
      <c r="ACP109" s="511"/>
      <c r="ACQ109" s="511"/>
      <c r="ACR109" s="511"/>
      <c r="ACS109" s="511"/>
      <c r="ACT109" s="511"/>
      <c r="ACU109" s="511"/>
      <c r="ACV109" s="511"/>
      <c r="ACW109" s="511"/>
      <c r="ACX109" s="511"/>
      <c r="ACY109" s="511"/>
      <c r="ACZ109" s="511"/>
      <c r="ADA109" s="511"/>
      <c r="ADB109" s="511"/>
      <c r="ADC109" s="511"/>
      <c r="ADD109" s="511"/>
      <c r="ADE109" s="511"/>
      <c r="ADF109" s="511"/>
      <c r="ADG109" s="511"/>
      <c r="ADH109" s="511"/>
      <c r="ADI109" s="511"/>
      <c r="ADJ109" s="511"/>
      <c r="ADK109" s="511"/>
      <c r="ADL109" s="511"/>
      <c r="ADM109" s="511"/>
      <c r="ADN109" s="511"/>
      <c r="ADO109" s="511"/>
      <c r="ADP109" s="511"/>
      <c r="ADQ109" s="511"/>
      <c r="ADR109" s="511"/>
      <c r="ADS109" s="511"/>
      <c r="ADT109" s="511"/>
      <c r="ADU109" s="511"/>
      <c r="ADV109" s="511"/>
      <c r="ADW109" s="511"/>
      <c r="ADX109" s="511"/>
      <c r="ADY109" s="511"/>
      <c r="ADZ109" s="511"/>
      <c r="AEA109" s="511"/>
      <c r="AEB109" s="511"/>
      <c r="AEC109" s="511"/>
      <c r="AED109" s="511"/>
      <c r="AEE109" s="511"/>
      <c r="AEF109" s="511"/>
      <c r="AEG109" s="511"/>
      <c r="AEH109" s="511"/>
      <c r="AEI109" s="511"/>
      <c r="AEJ109" s="511"/>
      <c r="AEK109" s="511"/>
      <c r="AEL109" s="511"/>
      <c r="AEM109" s="511"/>
      <c r="AEN109" s="511"/>
      <c r="AEO109" s="511"/>
      <c r="AEP109" s="511"/>
      <c r="AEQ109" s="511"/>
      <c r="AER109" s="511"/>
      <c r="AES109" s="511"/>
      <c r="AET109" s="511"/>
      <c r="AEU109" s="511"/>
      <c r="AEV109" s="511"/>
      <c r="AEW109" s="511"/>
      <c r="AEX109" s="511"/>
      <c r="AEY109" s="511"/>
      <c r="AEZ109" s="511"/>
      <c r="AFA109" s="511"/>
      <c r="AFB109" s="511"/>
      <c r="AFC109" s="511"/>
      <c r="AFD109" s="511"/>
      <c r="AFE109" s="511"/>
      <c r="AFF109" s="511"/>
      <c r="AFG109" s="511"/>
      <c r="AFH109" s="511"/>
      <c r="AFI109" s="511"/>
      <c r="AFJ109" s="511"/>
      <c r="AFK109" s="511"/>
      <c r="AFL109" s="511"/>
      <c r="AFM109" s="511"/>
      <c r="AFN109" s="511"/>
      <c r="AFO109" s="511"/>
      <c r="AFP109" s="511"/>
      <c r="AFQ109" s="511"/>
      <c r="AFR109" s="511"/>
      <c r="AFS109" s="511"/>
      <c r="AFT109" s="511"/>
      <c r="AFU109" s="511"/>
      <c r="AFV109" s="511"/>
      <c r="AFW109" s="511"/>
      <c r="AFX109" s="511"/>
      <c r="AFY109" s="511"/>
      <c r="AFZ109" s="511"/>
      <c r="AGA109" s="511"/>
      <c r="AGB109" s="511"/>
      <c r="AGC109" s="511"/>
      <c r="AGD109" s="511"/>
      <c r="AGE109" s="511"/>
      <c r="AGF109" s="511"/>
      <c r="AGG109" s="511"/>
      <c r="AGH109" s="511"/>
      <c r="AGI109" s="511"/>
      <c r="AGJ109" s="511"/>
      <c r="AGK109" s="511"/>
      <c r="AGL109" s="511"/>
      <c r="AGM109" s="511"/>
      <c r="AGN109" s="511"/>
      <c r="AGO109" s="511"/>
      <c r="AGP109" s="511"/>
      <c r="AGQ109" s="511"/>
      <c r="AGR109" s="511"/>
      <c r="AGS109" s="511"/>
      <c r="AGT109" s="511"/>
      <c r="AGU109" s="511"/>
      <c r="AGV109" s="511"/>
      <c r="AGW109" s="511"/>
      <c r="AGX109" s="511"/>
      <c r="AGY109" s="511"/>
      <c r="AGZ109" s="511"/>
      <c r="AHA109" s="511"/>
      <c r="AHB109" s="511"/>
      <c r="AHC109" s="511"/>
      <c r="AHD109" s="511"/>
      <c r="AHE109" s="511"/>
      <c r="AHF109" s="511"/>
      <c r="AHG109" s="511"/>
      <c r="AHH109" s="511"/>
      <c r="AHI109" s="511"/>
      <c r="AHJ109" s="511"/>
      <c r="AHK109" s="511"/>
      <c r="AHL109" s="511"/>
      <c r="AHM109" s="511"/>
      <c r="AHN109" s="511"/>
      <c r="AHO109" s="511"/>
      <c r="AHP109" s="511"/>
      <c r="AHQ109" s="511"/>
      <c r="AHR109" s="511"/>
      <c r="AHS109" s="511"/>
      <c r="AHT109" s="511"/>
      <c r="AHU109" s="511"/>
      <c r="AHV109" s="511"/>
      <c r="AHW109" s="511"/>
      <c r="AHX109" s="511"/>
      <c r="AHY109" s="511"/>
      <c r="AHZ109" s="511"/>
      <c r="AIA109" s="511"/>
      <c r="AIB109" s="511"/>
      <c r="AIC109" s="511"/>
      <c r="AID109" s="511"/>
      <c r="AIE109" s="511"/>
      <c r="AIF109" s="511"/>
      <c r="AIG109" s="511"/>
      <c r="AIH109" s="511"/>
      <c r="AII109" s="511"/>
      <c r="AIJ109" s="511"/>
      <c r="AIK109" s="511"/>
      <c r="AIL109" s="511"/>
      <c r="AIM109" s="511"/>
      <c r="AIN109" s="511"/>
      <c r="AIO109" s="511"/>
      <c r="AIP109" s="511"/>
      <c r="AIQ109" s="511"/>
      <c r="AIR109" s="511"/>
      <c r="AIS109" s="511"/>
      <c r="AIT109" s="511"/>
      <c r="AIU109" s="511"/>
      <c r="AIV109" s="511"/>
      <c r="AIW109" s="511"/>
      <c r="AIX109" s="511"/>
      <c r="AIY109" s="511"/>
      <c r="AIZ109" s="511"/>
      <c r="AJA109" s="511"/>
      <c r="AJB109" s="511"/>
      <c r="AJC109" s="511"/>
      <c r="AJD109" s="511"/>
      <c r="AJE109" s="511"/>
      <c r="AJF109" s="511"/>
      <c r="AJG109" s="511"/>
      <c r="AJH109" s="511"/>
      <c r="AJI109" s="511"/>
      <c r="AJJ109" s="511"/>
      <c r="AJK109" s="511"/>
      <c r="AJL109" s="511"/>
      <c r="AJM109" s="511"/>
      <c r="AJN109" s="511"/>
      <c r="AJO109" s="511"/>
      <c r="AJP109" s="511"/>
      <c r="AJQ109" s="511"/>
      <c r="AJR109" s="511"/>
      <c r="AJS109" s="511"/>
      <c r="AJT109" s="511"/>
      <c r="AJU109" s="511"/>
      <c r="AJV109" s="511"/>
      <c r="AJW109" s="511"/>
      <c r="AJX109" s="511"/>
      <c r="AJY109" s="511"/>
      <c r="AJZ109" s="511"/>
      <c r="AKA109" s="511"/>
      <c r="AKB109" s="511"/>
      <c r="AKC109" s="511"/>
      <c r="AKD109" s="511"/>
      <c r="AKE109" s="511"/>
      <c r="AKF109" s="511"/>
      <c r="AKG109" s="511"/>
      <c r="AKH109" s="511"/>
      <c r="AKI109" s="511"/>
      <c r="AKJ109" s="511"/>
      <c r="AKK109" s="511"/>
      <c r="AKL109" s="511"/>
      <c r="AKM109" s="511"/>
      <c r="AKN109" s="511"/>
      <c r="AKO109" s="511"/>
      <c r="AKP109" s="511"/>
      <c r="AKQ109" s="511"/>
      <c r="AKR109" s="511"/>
      <c r="AKS109" s="511"/>
      <c r="AKT109" s="511"/>
      <c r="AKU109" s="511"/>
      <c r="AKV109" s="511"/>
      <c r="AKW109" s="511"/>
      <c r="AKX109" s="511"/>
      <c r="AKY109" s="511"/>
      <c r="AKZ109" s="511"/>
      <c r="ALA109" s="511"/>
      <c r="ALB109" s="511"/>
      <c r="ALC109" s="511"/>
      <c r="ALD109" s="511"/>
      <c r="ALE109" s="511"/>
      <c r="ALF109" s="511"/>
      <c r="ALG109" s="511"/>
      <c r="ALH109" s="511"/>
      <c r="ALI109" s="511"/>
      <c r="ALJ109" s="511"/>
      <c r="ALK109" s="511"/>
      <c r="ALL109" s="511"/>
      <c r="ALM109" s="511"/>
      <c r="ALN109" s="511"/>
      <c r="ALO109" s="511"/>
      <c r="ALP109" s="511"/>
      <c r="ALQ109" s="511"/>
      <c r="ALR109" s="511"/>
      <c r="ALS109" s="511"/>
      <c r="ALT109" s="511"/>
      <c r="ALU109" s="511"/>
      <c r="ALV109" s="511"/>
      <c r="ALW109" s="511"/>
      <c r="ALX109" s="511"/>
      <c r="ALY109" s="511"/>
      <c r="ALZ109" s="511"/>
      <c r="AMA109" s="511"/>
      <c r="AMB109" s="511"/>
      <c r="AMC109" s="511"/>
      <c r="AMD109" s="511"/>
      <c r="AME109" s="511"/>
      <c r="AMF109" s="511"/>
      <c r="AMG109" s="511"/>
      <c r="AMH109" s="511"/>
      <c r="AMI109" s="511"/>
      <c r="AMJ109" s="511"/>
      <c r="AMK109" s="511"/>
      <c r="AML109" s="511"/>
      <c r="AMM109" s="511"/>
      <c r="AMN109" s="511"/>
      <c r="AMO109" s="511"/>
      <c r="AMP109" s="511"/>
      <c r="AMQ109" s="511"/>
      <c r="AMR109" s="511"/>
      <c r="AMS109" s="511"/>
      <c r="AMT109" s="511"/>
      <c r="AMU109" s="511"/>
      <c r="AMV109" s="511"/>
      <c r="AMW109" s="511"/>
      <c r="AMX109" s="511"/>
      <c r="AMY109" s="511"/>
      <c r="AMZ109" s="511"/>
      <c r="ANA109" s="511"/>
      <c r="ANB109" s="511"/>
      <c r="ANC109" s="511"/>
      <c r="AND109" s="511"/>
      <c r="ANE109" s="511"/>
      <c r="ANF109" s="511"/>
      <c r="ANG109" s="511"/>
      <c r="ANH109" s="511"/>
      <c r="ANI109" s="511"/>
      <c r="ANJ109" s="511"/>
      <c r="ANK109" s="511"/>
      <c r="ANL109" s="511"/>
      <c r="ANM109" s="511"/>
      <c r="ANN109" s="511"/>
      <c r="ANO109" s="511"/>
      <c r="ANP109" s="511"/>
      <c r="ANQ109" s="511"/>
      <c r="ANR109" s="511"/>
      <c r="ANS109" s="511"/>
      <c r="ANT109" s="511"/>
      <c r="ANU109" s="511"/>
      <c r="ANV109" s="511"/>
      <c r="ANW109" s="511"/>
      <c r="ANX109" s="511"/>
      <c r="ANY109" s="511"/>
      <c r="ANZ109" s="511"/>
      <c r="AOA109" s="511"/>
      <c r="AOB109" s="511"/>
      <c r="AOC109" s="511"/>
      <c r="AOD109" s="511"/>
      <c r="AOE109" s="511"/>
      <c r="AOF109" s="511"/>
      <c r="AOG109" s="511"/>
      <c r="AOH109" s="511"/>
      <c r="AOI109" s="511"/>
      <c r="AOJ109" s="511"/>
      <c r="AOK109" s="511"/>
      <c r="AOL109" s="511"/>
      <c r="AOM109" s="511"/>
      <c r="AON109" s="511"/>
      <c r="AOO109" s="511"/>
      <c r="AOP109" s="511"/>
      <c r="AOQ109" s="511"/>
      <c r="AOR109" s="511"/>
      <c r="AOS109" s="511"/>
      <c r="AOT109" s="511"/>
      <c r="AOU109" s="511"/>
      <c r="AOV109" s="511"/>
      <c r="AOW109" s="511"/>
      <c r="AOX109" s="511"/>
      <c r="AOY109" s="511"/>
      <c r="AOZ109" s="511"/>
      <c r="APA109" s="511"/>
      <c r="APB109" s="511"/>
      <c r="APC109" s="511"/>
      <c r="APD109" s="511"/>
      <c r="APE109" s="511"/>
      <c r="APF109" s="511"/>
      <c r="APG109" s="511"/>
      <c r="APH109" s="511"/>
      <c r="API109" s="511"/>
      <c r="APJ109" s="511"/>
      <c r="APK109" s="511"/>
      <c r="APL109" s="511"/>
      <c r="APM109" s="511"/>
      <c r="APN109" s="511"/>
      <c r="APO109" s="511"/>
      <c r="APP109" s="511"/>
      <c r="APQ109" s="511"/>
      <c r="APR109" s="511"/>
      <c r="APS109" s="511"/>
      <c r="APT109" s="511"/>
      <c r="APU109" s="511"/>
      <c r="APV109" s="511"/>
      <c r="APW109" s="511"/>
      <c r="APX109" s="511"/>
      <c r="APY109" s="511"/>
      <c r="APZ109" s="511"/>
      <c r="AQA109" s="511"/>
      <c r="AQB109" s="511"/>
      <c r="AQC109" s="511"/>
      <c r="AQD109" s="511"/>
      <c r="AQE109" s="511"/>
      <c r="AQF109" s="511"/>
      <c r="AQG109" s="511"/>
      <c r="AQH109" s="511"/>
      <c r="AQI109" s="511"/>
      <c r="AQJ109" s="511"/>
      <c r="AQK109" s="511"/>
      <c r="AQL109" s="511"/>
      <c r="AQM109" s="511"/>
      <c r="AQN109" s="511"/>
      <c r="AQO109" s="511"/>
      <c r="AQP109" s="511"/>
      <c r="AQQ109" s="511"/>
      <c r="AQR109" s="511"/>
      <c r="AQS109" s="511"/>
      <c r="AQT109" s="511"/>
      <c r="AQU109" s="511"/>
      <c r="AQV109" s="511"/>
      <c r="AQW109" s="511"/>
      <c r="AQX109" s="511"/>
      <c r="AQY109" s="511"/>
      <c r="AQZ109" s="511"/>
      <c r="ARA109" s="511"/>
      <c r="ARB109" s="511"/>
      <c r="ARC109" s="511"/>
      <c r="ARD109" s="511"/>
      <c r="ARE109" s="511"/>
      <c r="ARF109" s="511"/>
      <c r="ARG109" s="511"/>
      <c r="ARH109" s="511"/>
      <c r="ARI109" s="511"/>
      <c r="ARJ109" s="511"/>
      <c r="ARK109" s="511"/>
      <c r="ARL109" s="511"/>
      <c r="ARM109" s="511"/>
      <c r="ARN109" s="511"/>
      <c r="ARO109" s="511"/>
      <c r="ARP109" s="511"/>
      <c r="ARQ109" s="511"/>
      <c r="ARR109" s="511"/>
      <c r="ARS109" s="511"/>
      <c r="ART109" s="511"/>
      <c r="ARU109" s="511"/>
      <c r="ARV109" s="511"/>
      <c r="ARW109" s="511"/>
      <c r="ARX109" s="511"/>
      <c r="ARY109" s="511"/>
      <c r="ARZ109" s="511"/>
      <c r="ASA109" s="511"/>
      <c r="ASB109" s="511"/>
      <c r="ASC109" s="511"/>
      <c r="ASD109" s="511"/>
      <c r="ASE109" s="511"/>
      <c r="ASF109" s="511"/>
      <c r="ASG109" s="511"/>
      <c r="ASH109" s="511"/>
      <c r="ASI109" s="511"/>
      <c r="ASJ109" s="511"/>
      <c r="ASK109" s="511"/>
      <c r="ASL109" s="511"/>
      <c r="ASM109" s="511"/>
      <c r="ASN109" s="511"/>
      <c r="ASO109" s="511"/>
      <c r="ASP109" s="511"/>
      <c r="ASQ109" s="511"/>
      <c r="ASR109" s="511"/>
      <c r="ASS109" s="511"/>
      <c r="AST109" s="511"/>
      <c r="ASU109" s="511"/>
      <c r="ASV109" s="511"/>
      <c r="ASW109" s="511"/>
      <c r="ASX109" s="511"/>
      <c r="ASY109" s="511"/>
      <c r="ASZ109" s="511"/>
      <c r="ATA109" s="511"/>
      <c r="ATB109" s="511"/>
      <c r="ATC109" s="511"/>
      <c r="ATD109" s="511"/>
      <c r="ATE109" s="511"/>
      <c r="ATF109" s="511"/>
      <c r="ATG109" s="511"/>
      <c r="ATH109" s="511"/>
      <c r="ATI109" s="511"/>
      <c r="ATJ109" s="511"/>
      <c r="ATK109" s="511"/>
      <c r="ATL109" s="511"/>
      <c r="ATM109" s="511"/>
      <c r="ATN109" s="511"/>
      <c r="ATO109" s="511"/>
      <c r="ATP109" s="511"/>
      <c r="ATQ109" s="511"/>
      <c r="ATR109" s="511"/>
      <c r="ATS109" s="511"/>
      <c r="ATT109" s="511"/>
      <c r="ATU109" s="511"/>
      <c r="ATV109" s="511"/>
      <c r="ATW109" s="511"/>
      <c r="ATX109" s="511"/>
      <c r="ATY109" s="511"/>
      <c r="ATZ109" s="511"/>
      <c r="AUA109" s="511"/>
      <c r="AUB109" s="511"/>
      <c r="AUC109" s="511"/>
      <c r="AUD109" s="511"/>
      <c r="AUE109" s="511"/>
      <c r="AUF109" s="511"/>
      <c r="AUG109" s="511"/>
      <c r="AUH109" s="511"/>
      <c r="AUI109" s="511"/>
      <c r="AUJ109" s="511"/>
      <c r="AUK109" s="511"/>
      <c r="AUL109" s="511"/>
      <c r="AUM109" s="511"/>
      <c r="AUN109" s="511"/>
      <c r="AUO109" s="511"/>
      <c r="AUP109" s="511"/>
      <c r="AUQ109" s="511"/>
      <c r="AUR109" s="511"/>
      <c r="AUS109" s="511"/>
      <c r="AUT109" s="511"/>
      <c r="AUU109" s="511"/>
      <c r="AUV109" s="511"/>
      <c r="AUW109" s="511"/>
      <c r="AUX109" s="511"/>
      <c r="AUY109" s="511"/>
      <c r="AUZ109" s="511"/>
      <c r="AVA109" s="511"/>
      <c r="AVB109" s="511"/>
      <c r="AVC109" s="511"/>
      <c r="AVD109" s="511"/>
      <c r="AVE109" s="511"/>
      <c r="AVF109" s="511"/>
      <c r="AVG109" s="511"/>
      <c r="AVH109" s="511"/>
      <c r="AVI109" s="511"/>
      <c r="AVJ109" s="511"/>
      <c r="AVK109" s="511"/>
      <c r="AVL109" s="511"/>
      <c r="AVM109" s="511"/>
      <c r="AVN109" s="511"/>
      <c r="AVO109" s="511"/>
      <c r="AVP109" s="511"/>
      <c r="AVQ109" s="511"/>
      <c r="AVR109" s="511"/>
      <c r="AVS109" s="511"/>
      <c r="AVT109" s="511"/>
      <c r="AVU109" s="511"/>
      <c r="AVV109" s="511"/>
      <c r="AVW109" s="511"/>
      <c r="AVX109" s="511"/>
      <c r="AVY109" s="511"/>
      <c r="AVZ109" s="511"/>
      <c r="AWA109" s="511"/>
      <c r="AWB109" s="511"/>
      <c r="AWC109" s="511"/>
      <c r="AWD109" s="511"/>
      <c r="AWE109" s="511"/>
      <c r="AWF109" s="511"/>
      <c r="AWG109" s="511"/>
      <c r="AWH109" s="511"/>
      <c r="AWI109" s="511"/>
      <c r="AWJ109" s="511"/>
      <c r="AWK109" s="511"/>
      <c r="AWL109" s="511"/>
      <c r="AWM109" s="511"/>
      <c r="AWN109" s="511"/>
      <c r="AWO109" s="511"/>
      <c r="AWP109" s="511"/>
      <c r="AWQ109" s="511"/>
      <c r="AWR109" s="511"/>
      <c r="AWS109" s="511"/>
      <c r="AWT109" s="511"/>
      <c r="AWU109" s="511"/>
      <c r="AWV109" s="511"/>
      <c r="AWW109" s="511"/>
      <c r="AWX109" s="511"/>
      <c r="AWY109" s="511"/>
      <c r="AWZ109" s="511"/>
      <c r="AXA109" s="511"/>
      <c r="AXB109" s="511"/>
      <c r="AXC109" s="511"/>
      <c r="AXD109" s="511"/>
      <c r="AXE109" s="511"/>
      <c r="AXF109" s="511"/>
      <c r="AXG109" s="511"/>
      <c r="AXH109" s="511"/>
      <c r="AXI109" s="511"/>
      <c r="AXJ109" s="511"/>
      <c r="AXK109" s="511"/>
      <c r="AXL109" s="511"/>
      <c r="AXM109" s="511"/>
      <c r="AXN109" s="511"/>
      <c r="AXO109" s="511"/>
      <c r="AXP109" s="511"/>
      <c r="AXQ109" s="511"/>
      <c r="AXR109" s="511"/>
      <c r="AXS109" s="511"/>
      <c r="AXT109" s="511"/>
      <c r="AXU109" s="511"/>
      <c r="AXV109" s="511"/>
      <c r="AXW109" s="511"/>
      <c r="AXX109" s="511"/>
      <c r="AXY109" s="511"/>
      <c r="AXZ109" s="511"/>
      <c r="AYA109" s="511"/>
      <c r="AYB109" s="511"/>
      <c r="AYC109" s="511"/>
      <c r="AYD109" s="511"/>
      <c r="AYE109" s="511"/>
      <c r="AYF109" s="511"/>
      <c r="AYG109" s="511"/>
      <c r="AYH109" s="511"/>
      <c r="AYI109" s="511"/>
      <c r="AYJ109" s="511"/>
      <c r="AYK109" s="511"/>
      <c r="AYL109" s="511"/>
      <c r="AYM109" s="511"/>
      <c r="AYN109" s="511"/>
      <c r="AYO109" s="511"/>
      <c r="AYP109" s="511"/>
      <c r="AYQ109" s="511"/>
      <c r="AYR109" s="511"/>
      <c r="AYS109" s="511"/>
      <c r="AYT109" s="511"/>
      <c r="AYU109" s="511"/>
      <c r="AYV109" s="511"/>
      <c r="AYW109" s="511"/>
      <c r="AYX109" s="511"/>
      <c r="AYY109" s="511"/>
      <c r="AYZ109" s="511"/>
      <c r="AZA109" s="511"/>
      <c r="AZB109" s="511"/>
      <c r="AZC109" s="511"/>
      <c r="AZD109" s="511"/>
      <c r="AZE109" s="511"/>
      <c r="AZF109" s="511"/>
      <c r="AZG109" s="511"/>
      <c r="AZH109" s="511"/>
      <c r="AZI109" s="511"/>
      <c r="AZJ109" s="511"/>
      <c r="AZK109" s="511"/>
      <c r="AZL109" s="511"/>
      <c r="AZM109" s="511"/>
      <c r="AZN109" s="511"/>
      <c r="AZO109" s="511"/>
      <c r="AZP109" s="511"/>
      <c r="AZQ109" s="511"/>
      <c r="AZR109" s="511"/>
      <c r="AZS109" s="511"/>
      <c r="AZT109" s="511"/>
      <c r="AZU109" s="511"/>
      <c r="AZV109" s="511"/>
      <c r="AZW109" s="511"/>
      <c r="AZX109" s="511"/>
      <c r="AZY109" s="511"/>
      <c r="AZZ109" s="511"/>
      <c r="BAA109" s="511"/>
      <c r="BAB109" s="511"/>
      <c r="BAC109" s="511"/>
      <c r="BAD109" s="511"/>
      <c r="BAE109" s="511"/>
      <c r="BAF109" s="511"/>
      <c r="BAG109" s="511"/>
      <c r="BAH109" s="511"/>
      <c r="BAI109" s="511"/>
      <c r="BAJ109" s="511"/>
      <c r="BAK109" s="511"/>
      <c r="BAL109" s="511"/>
      <c r="BAM109" s="511"/>
      <c r="BAN109" s="511"/>
      <c r="BAO109" s="511"/>
      <c r="BAP109" s="511"/>
      <c r="BAQ109" s="511"/>
      <c r="BAR109" s="511"/>
      <c r="BAS109" s="511"/>
      <c r="BAT109" s="511"/>
      <c r="BAU109" s="511"/>
      <c r="BAV109" s="511"/>
      <c r="BAW109" s="511"/>
      <c r="BAX109" s="511"/>
      <c r="BAY109" s="511"/>
      <c r="BAZ109" s="511"/>
      <c r="BBA109" s="511"/>
      <c r="BBB109" s="511"/>
      <c r="BBC109" s="511"/>
      <c r="BBD109" s="511"/>
      <c r="BBE109" s="511"/>
      <c r="BBF109" s="511"/>
      <c r="BBG109" s="511"/>
      <c r="BBH109" s="511"/>
      <c r="BBI109" s="511"/>
      <c r="BBJ109" s="511"/>
      <c r="BBK109" s="511"/>
      <c r="BBL109" s="511"/>
      <c r="BBM109" s="511"/>
      <c r="BBN109" s="511"/>
      <c r="BBO109" s="511"/>
      <c r="BBP109" s="511"/>
      <c r="BBQ109" s="511"/>
      <c r="BBR109" s="511"/>
      <c r="BBS109" s="511"/>
      <c r="BBT109" s="511"/>
      <c r="BBU109" s="511"/>
      <c r="BBV109" s="511"/>
      <c r="BBW109" s="511"/>
      <c r="BBX109" s="511"/>
      <c r="BBY109" s="511"/>
      <c r="BBZ109" s="511"/>
      <c r="BCA109" s="511"/>
      <c r="BCB109" s="511"/>
      <c r="BCC109" s="511"/>
      <c r="BCD109" s="511"/>
      <c r="BCE109" s="511"/>
      <c r="BCF109" s="511"/>
      <c r="BCG109" s="511"/>
      <c r="BCH109" s="511"/>
      <c r="BCI109" s="511"/>
      <c r="BCJ109" s="511"/>
      <c r="BCK109" s="511"/>
      <c r="BCL109" s="511"/>
      <c r="BCM109" s="511"/>
      <c r="BCN109" s="511"/>
      <c r="BCO109" s="511"/>
      <c r="BCP109" s="511"/>
      <c r="BCQ109" s="511"/>
      <c r="BCR109" s="511"/>
      <c r="BCS109" s="511"/>
      <c r="BCT109" s="511"/>
      <c r="BCU109" s="511"/>
      <c r="BCV109" s="511"/>
      <c r="BCW109" s="511"/>
      <c r="BCX109" s="511"/>
      <c r="BCY109" s="511"/>
      <c r="BCZ109" s="511"/>
      <c r="BDA109" s="511"/>
      <c r="BDB109" s="511"/>
      <c r="BDC109" s="511"/>
      <c r="BDD109" s="511"/>
      <c r="BDE109" s="511"/>
      <c r="BDF109" s="511"/>
      <c r="BDG109" s="511"/>
      <c r="BDH109" s="511"/>
      <c r="BDI109" s="511"/>
      <c r="BDJ109" s="511"/>
      <c r="BDK109" s="511"/>
      <c r="BDL109" s="511"/>
      <c r="BDM109" s="511"/>
      <c r="BDN109" s="511"/>
      <c r="BDO109" s="511"/>
      <c r="BDP109" s="511"/>
      <c r="BDQ109" s="511"/>
      <c r="BDR109" s="511"/>
      <c r="BDS109" s="511"/>
      <c r="BDT109" s="511"/>
      <c r="BDU109" s="511"/>
      <c r="BDV109" s="511"/>
      <c r="BDW109" s="511"/>
      <c r="BDX109" s="511"/>
      <c r="BDY109" s="511"/>
      <c r="BDZ109" s="511"/>
      <c r="BEA109" s="511"/>
      <c r="BEB109" s="511"/>
      <c r="BEC109" s="511"/>
      <c r="BED109" s="511"/>
      <c r="BEE109" s="511"/>
      <c r="BEF109" s="511"/>
      <c r="BEG109" s="511"/>
      <c r="BEH109" s="511"/>
      <c r="BEI109" s="511"/>
      <c r="BEJ109" s="511"/>
      <c r="BEK109" s="511"/>
      <c r="BEL109" s="511"/>
      <c r="BEM109" s="511"/>
      <c r="BEN109" s="511"/>
      <c r="BEO109" s="511"/>
      <c r="BEP109" s="511"/>
      <c r="BEQ109" s="511"/>
      <c r="BER109" s="511"/>
      <c r="BES109" s="511"/>
      <c r="BET109" s="511"/>
      <c r="BEU109" s="511"/>
      <c r="BEV109" s="511"/>
      <c r="BEW109" s="511"/>
      <c r="BEX109" s="511"/>
      <c r="BEY109" s="511"/>
      <c r="BEZ109" s="511"/>
      <c r="BFA109" s="511"/>
      <c r="BFB109" s="511"/>
      <c r="BFC109" s="511"/>
      <c r="BFD109" s="511"/>
      <c r="BFE109" s="511"/>
      <c r="BFF109" s="511"/>
      <c r="BFG109" s="511"/>
      <c r="BFH109" s="511"/>
      <c r="BFI109" s="511"/>
      <c r="BFJ109" s="511"/>
      <c r="BFK109" s="511"/>
      <c r="BFL109" s="511"/>
      <c r="BFM109" s="511"/>
      <c r="BFN109" s="511"/>
      <c r="BFO109" s="511"/>
      <c r="BFP109" s="511"/>
      <c r="BFQ109" s="511"/>
      <c r="BFR109" s="511"/>
      <c r="BFS109" s="511"/>
      <c r="BFT109" s="511"/>
      <c r="BFU109" s="511"/>
      <c r="BFV109" s="511"/>
      <c r="BFW109" s="511"/>
      <c r="BFX109" s="511"/>
      <c r="BFY109" s="511"/>
      <c r="BFZ109" s="511"/>
      <c r="BGA109" s="511"/>
      <c r="BGB109" s="511"/>
      <c r="BGC109" s="511"/>
      <c r="BGD109" s="511"/>
      <c r="BGE109" s="511"/>
      <c r="BGF109" s="511"/>
      <c r="BGG109" s="511"/>
      <c r="BGH109" s="511"/>
      <c r="BGI109" s="511"/>
      <c r="BGJ109" s="511"/>
      <c r="BGK109" s="511"/>
      <c r="BGL109" s="511"/>
      <c r="BGM109" s="511"/>
      <c r="BGN109" s="511"/>
      <c r="BGO109" s="511"/>
      <c r="BGP109" s="511"/>
      <c r="BGQ109" s="511"/>
      <c r="BGR109" s="511"/>
      <c r="BGS109" s="511"/>
      <c r="BGT109" s="511"/>
      <c r="BGU109" s="511"/>
      <c r="BGV109" s="511"/>
      <c r="BGW109" s="511"/>
      <c r="BGX109" s="511"/>
      <c r="BGY109" s="511"/>
      <c r="BGZ109" s="511"/>
      <c r="BHA109" s="511"/>
      <c r="BHB109" s="511"/>
      <c r="BHC109" s="511"/>
      <c r="BHD109" s="511"/>
      <c r="BHE109" s="511"/>
      <c r="BHF109" s="511"/>
      <c r="BHG109" s="511"/>
      <c r="BHH109" s="511"/>
      <c r="BHI109" s="511"/>
      <c r="BHJ109" s="511"/>
      <c r="BHK109" s="511"/>
      <c r="BHL109" s="511"/>
      <c r="BHM109" s="511"/>
      <c r="BHN109" s="511"/>
      <c r="BHO109" s="511"/>
      <c r="BHP109" s="511"/>
      <c r="BHQ109" s="511"/>
      <c r="BHR109" s="511"/>
      <c r="BHS109" s="511"/>
      <c r="BHT109" s="511"/>
      <c r="BHU109" s="511"/>
      <c r="BHV109" s="511"/>
      <c r="BHW109" s="511"/>
      <c r="BHX109" s="511"/>
      <c r="BHY109" s="511"/>
      <c r="BHZ109" s="511"/>
      <c r="BIA109" s="511"/>
      <c r="BIB109" s="511"/>
      <c r="BIC109" s="511"/>
      <c r="BID109" s="511"/>
      <c r="BIE109" s="511"/>
      <c r="BIF109" s="511"/>
      <c r="BIG109" s="511"/>
      <c r="BIH109" s="511"/>
      <c r="BII109" s="511"/>
      <c r="BIJ109" s="511"/>
      <c r="BIK109" s="511"/>
      <c r="BIL109" s="511"/>
      <c r="BIM109" s="511"/>
      <c r="BIN109" s="511"/>
      <c r="BIO109" s="511"/>
      <c r="BIP109" s="511"/>
      <c r="BIQ109" s="511"/>
      <c r="BIR109" s="511"/>
      <c r="BIS109" s="511"/>
      <c r="BIT109" s="511"/>
      <c r="BIU109" s="511"/>
      <c r="BIV109" s="511"/>
      <c r="BIW109" s="511"/>
      <c r="BIX109" s="511"/>
      <c r="BIY109" s="511"/>
      <c r="BIZ109" s="511"/>
      <c r="BJA109" s="511"/>
      <c r="BJB109" s="511"/>
      <c r="BJC109" s="511"/>
      <c r="BJD109" s="511"/>
      <c r="BJE109" s="511"/>
      <c r="BJF109" s="511"/>
      <c r="BJG109" s="511"/>
      <c r="BJH109" s="511"/>
      <c r="BJI109" s="511"/>
      <c r="BJJ109" s="511"/>
      <c r="BJK109" s="511"/>
      <c r="BJL109" s="511"/>
      <c r="BJM109" s="511"/>
      <c r="BJN109" s="511"/>
      <c r="BJO109" s="511"/>
      <c r="BJP109" s="511"/>
      <c r="BJQ109" s="511"/>
      <c r="BJR109" s="511"/>
      <c r="BJS109" s="511"/>
      <c r="BJT109" s="511"/>
      <c r="BJU109" s="511"/>
      <c r="BJV109" s="511"/>
      <c r="BJW109" s="511"/>
      <c r="BJX109" s="511"/>
      <c r="BJY109" s="511"/>
      <c r="BJZ109" s="511"/>
      <c r="BKA109" s="511"/>
      <c r="BKB109" s="511"/>
      <c r="BKC109" s="511"/>
      <c r="BKD109" s="511"/>
      <c r="BKE109" s="511"/>
      <c r="BKF109" s="511"/>
      <c r="BKG109" s="511"/>
      <c r="BKH109" s="511"/>
      <c r="BKI109" s="511"/>
      <c r="BKJ109" s="511"/>
      <c r="BKK109" s="511"/>
      <c r="BKL109" s="511"/>
      <c r="BKM109" s="511"/>
      <c r="BKN109" s="511"/>
      <c r="BKO109" s="511"/>
      <c r="BKP109" s="511"/>
      <c r="BKQ109" s="511"/>
      <c r="BKR109" s="511"/>
      <c r="BKS109" s="511"/>
      <c r="BKT109" s="511"/>
      <c r="BKU109" s="511"/>
      <c r="BKV109" s="511"/>
      <c r="BKW109" s="511"/>
      <c r="BKX109" s="511"/>
      <c r="BKY109" s="511"/>
      <c r="BKZ109" s="511"/>
      <c r="BLA109" s="511"/>
      <c r="BLB109" s="511"/>
      <c r="BLC109" s="511"/>
      <c r="BLD109" s="511"/>
      <c r="BLE109" s="511"/>
      <c r="BLF109" s="511"/>
      <c r="BLG109" s="511"/>
      <c r="BLH109" s="511"/>
      <c r="BLI109" s="511"/>
      <c r="BLJ109" s="511"/>
      <c r="BLK109" s="511"/>
      <c r="BLL109" s="511"/>
      <c r="BLM109" s="511"/>
      <c r="BLN109" s="511"/>
      <c r="BLO109" s="511"/>
      <c r="BLP109" s="511"/>
      <c r="BLQ109" s="511"/>
      <c r="BLR109" s="511"/>
      <c r="BLS109" s="511"/>
      <c r="BLT109" s="511"/>
      <c r="BLU109" s="511"/>
      <c r="BLV109" s="511"/>
      <c r="BLW109" s="511"/>
      <c r="BLX109" s="511"/>
      <c r="BLY109" s="511"/>
      <c r="BLZ109" s="511"/>
      <c r="BMA109" s="511"/>
      <c r="BMB109" s="511"/>
      <c r="BMC109" s="511"/>
      <c r="BMD109" s="511"/>
      <c r="BME109" s="511"/>
      <c r="BMF109" s="511"/>
      <c r="BMG109" s="511"/>
      <c r="BMH109" s="511"/>
      <c r="BMI109" s="511"/>
      <c r="BMJ109" s="511"/>
      <c r="BMK109" s="511"/>
      <c r="BML109" s="511"/>
      <c r="BMM109" s="511"/>
      <c r="BMN109" s="511"/>
      <c r="BMO109" s="511"/>
      <c r="BMP109" s="511"/>
      <c r="BMQ109" s="511"/>
      <c r="BMR109" s="511"/>
      <c r="BMS109" s="511"/>
      <c r="BMT109" s="511"/>
      <c r="BMU109" s="511"/>
      <c r="BMV109" s="511"/>
      <c r="BMW109" s="511"/>
      <c r="BMX109" s="511"/>
      <c r="BMY109" s="511"/>
      <c r="BMZ109" s="511"/>
      <c r="BNA109" s="511"/>
      <c r="BNB109" s="511"/>
      <c r="BNC109" s="511"/>
      <c r="BND109" s="511"/>
      <c r="BNE109" s="511"/>
      <c r="BNF109" s="511"/>
      <c r="BNG109" s="511"/>
      <c r="BNH109" s="511"/>
      <c r="BNI109" s="511"/>
      <c r="BNJ109" s="511"/>
      <c r="BNK109" s="511"/>
      <c r="BNL109" s="511"/>
      <c r="BNM109" s="511"/>
      <c r="BNN109" s="511"/>
      <c r="BNO109" s="511"/>
      <c r="BNP109" s="511"/>
      <c r="BNQ109" s="511"/>
      <c r="BNR109" s="511"/>
      <c r="BNS109" s="511"/>
      <c r="BNT109" s="511"/>
      <c r="BNU109" s="511"/>
      <c r="BNV109" s="511"/>
      <c r="BNW109" s="511"/>
      <c r="BNX109" s="511"/>
      <c r="BNY109" s="511"/>
      <c r="BNZ109" s="511"/>
      <c r="BOA109" s="511"/>
      <c r="BOB109" s="511"/>
      <c r="BOC109" s="511"/>
      <c r="BOD109" s="511"/>
      <c r="BOE109" s="511"/>
      <c r="BOF109" s="511"/>
      <c r="BOG109" s="511"/>
      <c r="BOH109" s="511"/>
      <c r="BOI109" s="511"/>
      <c r="BOJ109" s="511"/>
      <c r="BOK109" s="511"/>
      <c r="BOL109" s="511"/>
      <c r="BOM109" s="511"/>
      <c r="BON109" s="511"/>
      <c r="BOO109" s="511"/>
      <c r="BOP109" s="511"/>
      <c r="BOQ109" s="511"/>
      <c r="BOR109" s="511"/>
      <c r="BOS109" s="511"/>
      <c r="BOT109" s="511"/>
      <c r="BOU109" s="511"/>
      <c r="BOV109" s="511"/>
      <c r="BOW109" s="511"/>
      <c r="BOX109" s="511"/>
      <c r="BOY109" s="511"/>
      <c r="BOZ109" s="511"/>
      <c r="BPA109" s="511"/>
      <c r="BPB109" s="511"/>
      <c r="BPC109" s="511"/>
      <c r="BPD109" s="511"/>
      <c r="BPE109" s="511"/>
      <c r="BPF109" s="511"/>
      <c r="BPG109" s="511"/>
      <c r="BPH109" s="511"/>
      <c r="BPI109" s="511"/>
      <c r="BPJ109" s="511"/>
      <c r="BPK109" s="511"/>
      <c r="BPL109" s="511"/>
      <c r="BPM109" s="511"/>
      <c r="BPN109" s="511"/>
      <c r="BPO109" s="511"/>
      <c r="BPP109" s="511"/>
      <c r="BPQ109" s="511"/>
      <c r="BPR109" s="511"/>
      <c r="BPS109" s="511"/>
      <c r="BPT109" s="511"/>
      <c r="BPU109" s="511"/>
      <c r="BPV109" s="511"/>
      <c r="BPW109" s="511"/>
      <c r="BPX109" s="511"/>
      <c r="BPY109" s="511"/>
      <c r="BPZ109" s="511"/>
      <c r="BQA109" s="511"/>
      <c r="BQB109" s="511"/>
      <c r="BQC109" s="511"/>
      <c r="BQD109" s="511"/>
      <c r="BQE109" s="511"/>
      <c r="BQF109" s="511"/>
      <c r="BQG109" s="511"/>
      <c r="BQH109" s="511"/>
      <c r="BQI109" s="511"/>
      <c r="BQJ109" s="511"/>
      <c r="BQK109" s="511"/>
      <c r="BQL109" s="511"/>
      <c r="BQM109" s="511"/>
      <c r="BQN109" s="511"/>
      <c r="BQO109" s="511"/>
      <c r="BQP109" s="511"/>
      <c r="BQQ109" s="511"/>
      <c r="BQR109" s="511"/>
      <c r="BQS109" s="511"/>
      <c r="BQT109" s="511"/>
      <c r="BQU109" s="511"/>
      <c r="BQV109" s="511"/>
      <c r="BQW109" s="511"/>
      <c r="BQX109" s="511"/>
      <c r="BQY109" s="511"/>
      <c r="BQZ109" s="511"/>
      <c r="BRA109" s="511"/>
      <c r="BRB109" s="511"/>
      <c r="BRC109" s="511"/>
      <c r="BRD109" s="511"/>
      <c r="BRE109" s="511"/>
      <c r="BRF109" s="511"/>
      <c r="BRG109" s="511"/>
      <c r="BRH109" s="511"/>
      <c r="BRI109" s="511"/>
      <c r="BRJ109" s="511"/>
      <c r="BRK109" s="511"/>
      <c r="BRL109" s="511"/>
      <c r="BRM109" s="511"/>
      <c r="BRN109" s="511"/>
      <c r="BRO109" s="511"/>
      <c r="BRP109" s="511"/>
      <c r="BRQ109" s="511"/>
      <c r="BRR109" s="511"/>
      <c r="BRS109" s="511"/>
      <c r="BRT109" s="511"/>
      <c r="BRU109" s="511"/>
      <c r="BRV109" s="511"/>
      <c r="BRW109" s="511"/>
      <c r="BRX109" s="511"/>
      <c r="BRY109" s="511"/>
      <c r="BRZ109" s="511"/>
      <c r="BSA109" s="511"/>
      <c r="BSB109" s="511"/>
      <c r="BSC109" s="511"/>
      <c r="BSD109" s="511"/>
      <c r="BSE109" s="511"/>
      <c r="BSF109" s="511"/>
      <c r="BSG109" s="511"/>
      <c r="BSH109" s="511"/>
      <c r="BSI109" s="511"/>
      <c r="BSJ109" s="511"/>
      <c r="BSK109" s="511"/>
      <c r="BSL109" s="511"/>
      <c r="BSM109" s="511"/>
      <c r="BSN109" s="511"/>
      <c r="BSO109" s="511"/>
      <c r="BSP109" s="511"/>
      <c r="BSQ109" s="511"/>
      <c r="BSR109" s="511"/>
      <c r="BSS109" s="511"/>
      <c r="BST109" s="511"/>
      <c r="BSU109" s="511"/>
      <c r="BSV109" s="511"/>
      <c r="BSW109" s="511"/>
      <c r="BSX109" s="511"/>
      <c r="BSY109" s="511"/>
      <c r="BSZ109" s="511"/>
      <c r="BTA109" s="511"/>
      <c r="BTB109" s="511"/>
      <c r="BTC109" s="511"/>
      <c r="BTD109" s="511"/>
      <c r="BTE109" s="511"/>
      <c r="BTF109" s="511"/>
      <c r="BTG109" s="511"/>
      <c r="BTH109" s="511"/>
      <c r="BTI109" s="511"/>
      <c r="BTJ109" s="511"/>
      <c r="BTK109" s="511"/>
      <c r="BTL109" s="511"/>
      <c r="BTM109" s="511"/>
      <c r="BTN109" s="511"/>
      <c r="BTO109" s="511"/>
      <c r="BTP109" s="511"/>
      <c r="BTQ109" s="511"/>
      <c r="BTR109" s="511"/>
      <c r="BTS109" s="511"/>
      <c r="BTT109" s="511"/>
      <c r="BTU109" s="511"/>
      <c r="BTV109" s="511"/>
      <c r="BTW109" s="511"/>
      <c r="BTX109" s="511"/>
      <c r="BTY109" s="511"/>
      <c r="BTZ109" s="511"/>
      <c r="BUA109" s="511"/>
      <c r="BUB109" s="511"/>
      <c r="BUC109" s="511"/>
      <c r="BUD109" s="511"/>
      <c r="BUE109" s="511"/>
      <c r="BUF109" s="511"/>
      <c r="BUG109" s="511"/>
      <c r="BUH109" s="511"/>
      <c r="BUI109" s="511"/>
      <c r="BUJ109" s="511"/>
      <c r="BUK109" s="511"/>
      <c r="BUL109" s="511"/>
      <c r="BUM109" s="511"/>
      <c r="BUN109" s="511"/>
      <c r="BUO109" s="511"/>
      <c r="BUP109" s="511"/>
      <c r="BUQ109" s="511"/>
      <c r="BUR109" s="511"/>
      <c r="BUS109" s="511"/>
      <c r="BUT109" s="511"/>
      <c r="BUU109" s="511"/>
      <c r="BUV109" s="511"/>
      <c r="BUW109" s="511"/>
      <c r="BUX109" s="511"/>
      <c r="BUY109" s="511"/>
      <c r="BUZ109" s="511"/>
      <c r="BVA109" s="511"/>
      <c r="BVB109" s="511"/>
      <c r="BVC109" s="511"/>
      <c r="BVD109" s="511"/>
      <c r="BVE109" s="511"/>
      <c r="BVF109" s="511"/>
      <c r="BVG109" s="511"/>
      <c r="BVH109" s="511"/>
      <c r="BVI109" s="511"/>
      <c r="BVJ109" s="511"/>
      <c r="BVK109" s="511"/>
      <c r="BVL109" s="511"/>
      <c r="BVM109" s="511"/>
      <c r="BVN109" s="511"/>
      <c r="BVO109" s="511"/>
      <c r="BVP109" s="511"/>
      <c r="BVQ109" s="511"/>
      <c r="BVR109" s="511"/>
      <c r="BVS109" s="511"/>
      <c r="BVT109" s="511"/>
      <c r="BVU109" s="511"/>
      <c r="BVV109" s="511"/>
      <c r="BVW109" s="511"/>
      <c r="BVX109" s="511"/>
      <c r="BVY109" s="511"/>
      <c r="BVZ109" s="511"/>
      <c r="BWA109" s="511"/>
      <c r="BWB109" s="511"/>
      <c r="BWC109" s="511"/>
      <c r="BWD109" s="511"/>
      <c r="BWE109" s="511"/>
      <c r="BWF109" s="511"/>
      <c r="BWG109" s="511"/>
      <c r="BWH109" s="511"/>
      <c r="BWI109" s="511"/>
      <c r="BWJ109" s="511"/>
      <c r="BWK109" s="511"/>
      <c r="BWL109" s="511"/>
      <c r="BWM109" s="511"/>
      <c r="BWN109" s="511"/>
      <c r="BWO109" s="511"/>
      <c r="BWP109" s="511"/>
      <c r="BWQ109" s="511"/>
      <c r="BWR109" s="511"/>
      <c r="BWS109" s="511"/>
      <c r="BWT109" s="511"/>
      <c r="BWU109" s="511"/>
      <c r="BWV109" s="511"/>
      <c r="BWW109" s="511"/>
      <c r="BWX109" s="511"/>
      <c r="BWY109" s="511"/>
      <c r="BWZ109" s="511"/>
      <c r="BXA109" s="511"/>
      <c r="BXB109" s="511"/>
      <c r="BXC109" s="511"/>
      <c r="BXD109" s="511"/>
      <c r="BXE109" s="511"/>
      <c r="BXF109" s="511"/>
      <c r="BXG109" s="511"/>
      <c r="BXH109" s="511"/>
      <c r="BXI109" s="511"/>
      <c r="BXJ109" s="511"/>
      <c r="BXK109" s="511"/>
      <c r="BXL109" s="511"/>
      <c r="BXM109" s="511"/>
      <c r="BXN109" s="511"/>
      <c r="BXO109" s="511"/>
      <c r="BXP109" s="511"/>
      <c r="BXQ109" s="511"/>
      <c r="BXR109" s="511"/>
      <c r="BXS109" s="511"/>
      <c r="BXT109" s="511"/>
      <c r="BXU109" s="511"/>
      <c r="BXV109" s="511"/>
      <c r="BXW109" s="511"/>
      <c r="BXX109" s="511"/>
      <c r="BXY109" s="511"/>
      <c r="BXZ109" s="511"/>
      <c r="BYA109" s="511"/>
      <c r="BYB109" s="511"/>
      <c r="BYC109" s="511"/>
      <c r="BYD109" s="511"/>
      <c r="BYE109" s="511"/>
      <c r="BYF109" s="511"/>
      <c r="BYG109" s="511"/>
      <c r="BYH109" s="511"/>
      <c r="BYI109" s="511"/>
      <c r="BYJ109" s="511"/>
      <c r="BYK109" s="511"/>
      <c r="BYL109" s="511"/>
      <c r="BYM109" s="511"/>
      <c r="BYN109" s="511"/>
      <c r="BYO109" s="511"/>
      <c r="BYP109" s="511"/>
      <c r="BYQ109" s="511"/>
      <c r="BYR109" s="511"/>
      <c r="BYS109" s="511"/>
      <c r="BYT109" s="511"/>
      <c r="BYU109" s="511"/>
      <c r="BYV109" s="511"/>
      <c r="BYW109" s="511"/>
      <c r="BYX109" s="511"/>
      <c r="BYY109" s="511"/>
      <c r="BYZ109" s="511"/>
      <c r="BZA109" s="511"/>
      <c r="BZB109" s="511"/>
      <c r="BZC109" s="511"/>
      <c r="BZD109" s="511"/>
      <c r="BZE109" s="511"/>
      <c r="BZF109" s="511"/>
      <c r="BZG109" s="511"/>
      <c r="BZH109" s="511"/>
      <c r="BZI109" s="511"/>
      <c r="BZJ109" s="511"/>
      <c r="BZK109" s="511"/>
      <c r="BZL109" s="511"/>
      <c r="BZM109" s="511"/>
      <c r="BZN109" s="511"/>
      <c r="BZO109" s="511"/>
      <c r="BZP109" s="511"/>
      <c r="BZQ109" s="511"/>
      <c r="BZR109" s="511"/>
      <c r="BZS109" s="511"/>
      <c r="BZT109" s="511"/>
      <c r="BZU109" s="511"/>
      <c r="BZV109" s="511"/>
      <c r="BZW109" s="511"/>
      <c r="BZX109" s="511"/>
      <c r="BZY109" s="511"/>
      <c r="BZZ109" s="511"/>
      <c r="CAA109" s="511"/>
      <c r="CAB109" s="511"/>
      <c r="CAC109" s="511"/>
      <c r="CAD109" s="511"/>
      <c r="CAE109" s="511"/>
      <c r="CAF109" s="511"/>
      <c r="CAG109" s="511"/>
      <c r="CAH109" s="511"/>
      <c r="CAI109" s="511"/>
      <c r="CAJ109" s="511"/>
      <c r="CAK109" s="511"/>
      <c r="CAL109" s="511"/>
      <c r="CAM109" s="511"/>
      <c r="CAN109" s="511"/>
      <c r="CAO109" s="511"/>
      <c r="CAP109" s="511"/>
      <c r="CAQ109" s="511"/>
      <c r="CAR109" s="511"/>
      <c r="CAS109" s="511"/>
      <c r="CAT109" s="511"/>
      <c r="CAU109" s="511"/>
      <c r="CAV109" s="511"/>
      <c r="CAW109" s="511"/>
      <c r="CAX109" s="511"/>
      <c r="CAY109" s="511"/>
      <c r="CAZ109" s="511"/>
      <c r="CBA109" s="511"/>
      <c r="CBB109" s="511"/>
      <c r="CBC109" s="511"/>
      <c r="CBD109" s="511"/>
      <c r="CBE109" s="511"/>
      <c r="CBF109" s="511"/>
      <c r="CBG109" s="511"/>
      <c r="CBH109" s="511"/>
      <c r="CBI109" s="511"/>
      <c r="CBJ109" s="511"/>
      <c r="CBK109" s="511"/>
      <c r="CBL109" s="511"/>
      <c r="CBM109" s="511"/>
      <c r="CBN109" s="511"/>
      <c r="CBO109" s="511"/>
      <c r="CBP109" s="511"/>
      <c r="CBQ109" s="511"/>
      <c r="CBR109" s="511"/>
      <c r="CBS109" s="511"/>
      <c r="CBT109" s="511"/>
      <c r="CBU109" s="511"/>
      <c r="CBV109" s="511"/>
      <c r="CBW109" s="511"/>
      <c r="CBX109" s="511"/>
      <c r="CBY109" s="511"/>
      <c r="CBZ109" s="511"/>
      <c r="CCA109" s="511"/>
      <c r="CCB109" s="511"/>
      <c r="CCC109" s="511"/>
      <c r="CCD109" s="511"/>
      <c r="CCE109" s="511"/>
      <c r="CCF109" s="511"/>
      <c r="CCG109" s="511"/>
      <c r="CCH109" s="511"/>
      <c r="CCI109" s="511"/>
      <c r="CCJ109" s="511"/>
      <c r="CCK109" s="511"/>
      <c r="CCL109" s="511"/>
      <c r="CCM109" s="511"/>
      <c r="CCN109" s="511"/>
      <c r="CCO109" s="511"/>
      <c r="CCP109" s="511"/>
      <c r="CCQ109" s="511"/>
      <c r="CCR109" s="511"/>
      <c r="CCS109" s="511"/>
      <c r="CCT109" s="511"/>
      <c r="CCU109" s="511"/>
      <c r="CCV109" s="511"/>
      <c r="CCW109" s="511"/>
      <c r="CCX109" s="511"/>
      <c r="CCY109" s="511"/>
      <c r="CCZ109" s="511"/>
      <c r="CDA109" s="511"/>
      <c r="CDB109" s="511"/>
      <c r="CDC109" s="511"/>
      <c r="CDD109" s="511"/>
      <c r="CDE109" s="511"/>
      <c r="CDF109" s="511"/>
      <c r="CDG109" s="511"/>
      <c r="CDH109" s="511"/>
      <c r="CDI109" s="511"/>
      <c r="CDJ109" s="511"/>
      <c r="CDK109" s="511"/>
      <c r="CDL109" s="511"/>
      <c r="CDM109" s="511"/>
      <c r="CDN109" s="511"/>
      <c r="CDO109" s="511"/>
      <c r="CDP109" s="511"/>
      <c r="CDQ109" s="511"/>
      <c r="CDR109" s="511"/>
      <c r="CDS109" s="511"/>
      <c r="CDT109" s="511"/>
      <c r="CDU109" s="511"/>
      <c r="CDV109" s="511"/>
      <c r="CDW109" s="511"/>
      <c r="CDX109" s="511"/>
      <c r="CDY109" s="511"/>
      <c r="CDZ109" s="511"/>
      <c r="CEA109" s="511"/>
      <c r="CEB109" s="511"/>
      <c r="CEC109" s="511"/>
      <c r="CED109" s="511"/>
      <c r="CEE109" s="511"/>
      <c r="CEF109" s="511"/>
      <c r="CEG109" s="511"/>
      <c r="CEH109" s="511"/>
      <c r="CEI109" s="511"/>
      <c r="CEJ109" s="511"/>
      <c r="CEK109" s="511"/>
      <c r="CEL109" s="511"/>
      <c r="CEM109" s="511"/>
      <c r="CEN109" s="511"/>
      <c r="CEO109" s="511"/>
      <c r="CEP109" s="511"/>
      <c r="CEQ109" s="511"/>
      <c r="CER109" s="511"/>
      <c r="CES109" s="511"/>
      <c r="CET109" s="511"/>
      <c r="CEU109" s="511"/>
      <c r="CEV109" s="511"/>
      <c r="CEW109" s="511"/>
      <c r="CEX109" s="511"/>
      <c r="CEY109" s="511"/>
      <c r="CEZ109" s="511"/>
      <c r="CFA109" s="511"/>
      <c r="CFB109" s="511"/>
      <c r="CFC109" s="511"/>
      <c r="CFD109" s="511"/>
      <c r="CFE109" s="511"/>
      <c r="CFF109" s="511"/>
      <c r="CFG109" s="511"/>
      <c r="CFH109" s="511"/>
      <c r="CFI109" s="511"/>
      <c r="CFJ109" s="511"/>
      <c r="CFK109" s="511"/>
      <c r="CFL109" s="511"/>
      <c r="CFM109" s="511"/>
      <c r="CFN109" s="511"/>
      <c r="CFO109" s="511"/>
      <c r="CFP109" s="511"/>
      <c r="CFQ109" s="511"/>
      <c r="CFR109" s="511"/>
      <c r="CFS109" s="511"/>
      <c r="CFT109" s="511"/>
      <c r="CFU109" s="511"/>
      <c r="CFV109" s="511"/>
      <c r="CFW109" s="511"/>
      <c r="CFX109" s="511"/>
      <c r="CFY109" s="511"/>
      <c r="CFZ109" s="511"/>
      <c r="CGA109" s="511"/>
      <c r="CGB109" s="511"/>
      <c r="CGC109" s="511"/>
      <c r="CGD109" s="511"/>
      <c r="CGE109" s="511"/>
      <c r="CGF109" s="511"/>
      <c r="CGG109" s="511"/>
      <c r="CGH109" s="511"/>
      <c r="CGI109" s="511"/>
      <c r="CGJ109" s="511"/>
      <c r="CGK109" s="511"/>
      <c r="CGL109" s="511"/>
      <c r="CGM109" s="511"/>
      <c r="CGN109" s="511"/>
      <c r="CGO109" s="511"/>
      <c r="CGP109" s="511"/>
      <c r="CGQ109" s="511"/>
      <c r="CGR109" s="511"/>
      <c r="CGS109" s="511"/>
      <c r="CGT109" s="511"/>
      <c r="CGU109" s="511"/>
      <c r="CGV109" s="511"/>
      <c r="CGW109" s="511"/>
      <c r="CGX109" s="511"/>
      <c r="CGY109" s="511"/>
      <c r="CGZ109" s="511"/>
      <c r="CHA109" s="511"/>
      <c r="CHB109" s="511"/>
      <c r="CHC109" s="511"/>
      <c r="CHD109" s="511"/>
      <c r="CHE109" s="511"/>
      <c r="CHF109" s="511"/>
      <c r="CHG109" s="511"/>
      <c r="CHH109" s="511"/>
      <c r="CHI109" s="511"/>
      <c r="CHJ109" s="511"/>
      <c r="CHK109" s="511"/>
      <c r="CHL109" s="511"/>
      <c r="CHM109" s="511"/>
      <c r="CHN109" s="511"/>
      <c r="CHO109" s="511"/>
      <c r="CHP109" s="511"/>
      <c r="CHQ109" s="511"/>
      <c r="CHR109" s="511"/>
      <c r="CHS109" s="511"/>
      <c r="CHT109" s="511"/>
      <c r="CHU109" s="511"/>
      <c r="CHV109" s="511"/>
      <c r="CHW109" s="511"/>
      <c r="CHX109" s="511"/>
      <c r="CHY109" s="511"/>
      <c r="CHZ109" s="511"/>
      <c r="CIA109" s="511"/>
      <c r="CIB109" s="511"/>
      <c r="CIC109" s="511"/>
      <c r="CID109" s="511"/>
      <c r="CIE109" s="511"/>
      <c r="CIF109" s="511"/>
      <c r="CIG109" s="511"/>
      <c r="CIH109" s="511"/>
      <c r="CII109" s="511"/>
      <c r="CIJ109" s="511"/>
      <c r="CIK109" s="511"/>
      <c r="CIL109" s="511"/>
      <c r="CIM109" s="511"/>
      <c r="CIN109" s="511"/>
      <c r="CIO109" s="511"/>
      <c r="CIP109" s="511"/>
      <c r="CIQ109" s="511"/>
      <c r="CIR109" s="511"/>
      <c r="CIS109" s="511"/>
      <c r="CIT109" s="511"/>
      <c r="CIU109" s="511"/>
      <c r="CIV109" s="511"/>
      <c r="CIW109" s="511"/>
      <c r="CIX109" s="511"/>
      <c r="CIY109" s="511"/>
      <c r="CIZ109" s="511"/>
      <c r="CJA109" s="511"/>
      <c r="CJB109" s="511"/>
      <c r="CJC109" s="511"/>
      <c r="CJD109" s="511"/>
      <c r="CJE109" s="511"/>
      <c r="CJF109" s="511"/>
      <c r="CJG109" s="511"/>
      <c r="CJH109" s="511"/>
      <c r="CJI109" s="511"/>
      <c r="CJJ109" s="511"/>
      <c r="CJK109" s="511"/>
      <c r="CJL109" s="511"/>
      <c r="CJM109" s="511"/>
      <c r="CJN109" s="511"/>
      <c r="CJO109" s="511"/>
      <c r="CJP109" s="511"/>
      <c r="CJQ109" s="511"/>
      <c r="CJR109" s="511"/>
      <c r="CJS109" s="511"/>
      <c r="CJT109" s="511"/>
      <c r="CJU109" s="511"/>
      <c r="CJV109" s="511"/>
      <c r="CJW109" s="511"/>
      <c r="CJX109" s="511"/>
      <c r="CJY109" s="511"/>
      <c r="CJZ109" s="511"/>
      <c r="CKA109" s="511"/>
      <c r="CKB109" s="511"/>
      <c r="CKC109" s="511"/>
      <c r="CKD109" s="511"/>
      <c r="CKE109" s="511"/>
      <c r="CKF109" s="511"/>
      <c r="CKG109" s="511"/>
      <c r="CKH109" s="511"/>
      <c r="CKI109" s="511"/>
      <c r="CKJ109" s="511"/>
      <c r="CKK109" s="511"/>
      <c r="CKL109" s="511"/>
      <c r="CKM109" s="511"/>
      <c r="CKN109" s="511"/>
      <c r="CKO109" s="511"/>
      <c r="CKP109" s="511"/>
      <c r="CKQ109" s="511"/>
      <c r="CKR109" s="511"/>
      <c r="CKS109" s="511"/>
      <c r="CKT109" s="511"/>
      <c r="CKU109" s="511"/>
      <c r="CKV109" s="511"/>
      <c r="CKW109" s="511"/>
      <c r="CKX109" s="511"/>
      <c r="CKY109" s="511"/>
      <c r="CKZ109" s="511"/>
      <c r="CLA109" s="511"/>
      <c r="CLB109" s="511"/>
      <c r="CLC109" s="511"/>
      <c r="CLD109" s="511"/>
      <c r="CLE109" s="511"/>
      <c r="CLF109" s="511"/>
      <c r="CLG109" s="511"/>
      <c r="CLH109" s="511"/>
      <c r="CLI109" s="511"/>
      <c r="CLJ109" s="511"/>
      <c r="CLK109" s="511"/>
      <c r="CLL109" s="511"/>
      <c r="CLM109" s="511"/>
      <c r="CLN109" s="511"/>
      <c r="CLO109" s="511"/>
      <c r="CLP109" s="511"/>
      <c r="CLQ109" s="511"/>
      <c r="CLR109" s="511"/>
      <c r="CLS109" s="511"/>
      <c r="CLT109" s="511"/>
      <c r="CLU109" s="511"/>
      <c r="CLV109" s="511"/>
      <c r="CLW109" s="511"/>
      <c r="CLX109" s="511"/>
      <c r="CLY109" s="511"/>
      <c r="CLZ109" s="511"/>
      <c r="CMA109" s="511"/>
      <c r="CMB109" s="511"/>
      <c r="CMC109" s="511"/>
      <c r="CMD109" s="511"/>
      <c r="CME109" s="511"/>
      <c r="CMF109" s="511"/>
      <c r="CMG109" s="511"/>
      <c r="CMH109" s="511"/>
      <c r="CMI109" s="511"/>
      <c r="CMJ109" s="511"/>
      <c r="CMK109" s="511"/>
      <c r="CML109" s="511"/>
      <c r="CMM109" s="511"/>
      <c r="CMN109" s="511"/>
      <c r="CMO109" s="511"/>
      <c r="CMP109" s="511"/>
      <c r="CMQ109" s="511"/>
      <c r="CMR109" s="511"/>
      <c r="CMS109" s="511"/>
      <c r="CMT109" s="511"/>
      <c r="CMU109" s="511"/>
      <c r="CMV109" s="511"/>
      <c r="CMW109" s="511"/>
      <c r="CMX109" s="511"/>
      <c r="CMY109" s="511"/>
      <c r="CMZ109" s="511"/>
      <c r="CNA109" s="511"/>
      <c r="CNB109" s="511"/>
      <c r="CNC109" s="511"/>
      <c r="CND109" s="511"/>
      <c r="CNE109" s="511"/>
      <c r="CNF109" s="511"/>
      <c r="CNG109" s="511"/>
      <c r="CNH109" s="511"/>
      <c r="CNI109" s="511"/>
      <c r="CNJ109" s="511"/>
      <c r="CNK109" s="511"/>
      <c r="CNL109" s="511"/>
      <c r="CNM109" s="511"/>
      <c r="CNN109" s="511"/>
      <c r="CNO109" s="511"/>
      <c r="CNP109" s="511"/>
      <c r="CNQ109" s="511"/>
      <c r="CNR109" s="511"/>
      <c r="CNS109" s="511"/>
      <c r="CNT109" s="511"/>
      <c r="CNU109" s="511"/>
      <c r="CNV109" s="511"/>
      <c r="CNW109" s="511"/>
      <c r="CNX109" s="511"/>
      <c r="CNY109" s="511"/>
      <c r="CNZ109" s="511"/>
      <c r="COA109" s="511"/>
      <c r="COB109" s="511"/>
      <c r="COC109" s="511"/>
      <c r="COD109" s="511"/>
      <c r="COE109" s="511"/>
      <c r="COF109" s="511"/>
      <c r="COG109" s="511"/>
      <c r="COH109" s="511"/>
      <c r="COI109" s="511"/>
      <c r="COJ109" s="511"/>
      <c r="COK109" s="511"/>
      <c r="COL109" s="511"/>
      <c r="COM109" s="511"/>
      <c r="CON109" s="511"/>
      <c r="COO109" s="511"/>
      <c r="COP109" s="511"/>
      <c r="COQ109" s="511"/>
      <c r="COR109" s="511"/>
      <c r="COS109" s="511"/>
      <c r="COT109" s="511"/>
      <c r="COU109" s="511"/>
      <c r="COV109" s="511"/>
      <c r="COW109" s="511"/>
      <c r="COX109" s="511"/>
      <c r="COY109" s="511"/>
      <c r="COZ109" s="511"/>
      <c r="CPA109" s="511"/>
      <c r="CPB109" s="511"/>
      <c r="CPC109" s="511"/>
      <c r="CPD109" s="511"/>
      <c r="CPE109" s="511"/>
      <c r="CPF109" s="511"/>
      <c r="CPG109" s="511"/>
      <c r="CPH109" s="511"/>
      <c r="CPI109" s="511"/>
      <c r="CPJ109" s="511"/>
      <c r="CPK109" s="511"/>
      <c r="CPL109" s="511"/>
      <c r="CPM109" s="511"/>
      <c r="CPN109" s="511"/>
      <c r="CPO109" s="511"/>
      <c r="CPP109" s="511"/>
      <c r="CPQ109" s="511"/>
      <c r="CPR109" s="511"/>
      <c r="CPS109" s="511"/>
      <c r="CPT109" s="511"/>
      <c r="CPU109" s="511"/>
      <c r="CPV109" s="511"/>
      <c r="CPW109" s="511"/>
      <c r="CPX109" s="511"/>
      <c r="CPY109" s="511"/>
      <c r="CPZ109" s="511"/>
      <c r="CQA109" s="511"/>
      <c r="CQB109" s="511"/>
      <c r="CQC109" s="511"/>
      <c r="CQD109" s="511"/>
      <c r="CQE109" s="511"/>
      <c r="CQF109" s="511"/>
      <c r="CQG109" s="511"/>
      <c r="CQH109" s="511"/>
      <c r="CQI109" s="511"/>
      <c r="CQJ109" s="511"/>
      <c r="CQK109" s="511"/>
      <c r="CQL109" s="511"/>
      <c r="CQM109" s="511"/>
      <c r="CQN109" s="511"/>
      <c r="CQO109" s="511"/>
      <c r="CQP109" s="511"/>
      <c r="CQQ109" s="511"/>
      <c r="CQR109" s="511"/>
      <c r="CQS109" s="511"/>
      <c r="CQT109" s="511"/>
      <c r="CQU109" s="511"/>
      <c r="CQV109" s="511"/>
      <c r="CQW109" s="511"/>
      <c r="CQX109" s="511"/>
      <c r="CQY109" s="511"/>
      <c r="CQZ109" s="511"/>
      <c r="CRA109" s="511"/>
      <c r="CRB109" s="511"/>
      <c r="CRC109" s="511"/>
      <c r="CRD109" s="511"/>
      <c r="CRE109" s="511"/>
      <c r="CRF109" s="511"/>
      <c r="CRG109" s="511"/>
      <c r="CRH109" s="511"/>
      <c r="CRI109" s="511"/>
      <c r="CRJ109" s="511"/>
      <c r="CRK109" s="511"/>
      <c r="CRL109" s="511"/>
      <c r="CRM109" s="511"/>
      <c r="CRN109" s="511"/>
      <c r="CRO109" s="511"/>
      <c r="CRP109" s="511"/>
      <c r="CRQ109" s="511"/>
      <c r="CRR109" s="511"/>
      <c r="CRS109" s="511"/>
      <c r="CRT109" s="511"/>
      <c r="CRU109" s="511"/>
      <c r="CRV109" s="511"/>
      <c r="CRW109" s="511"/>
      <c r="CRX109" s="511"/>
      <c r="CRY109" s="511"/>
      <c r="CRZ109" s="511"/>
      <c r="CSA109" s="511"/>
      <c r="CSB109" s="511"/>
      <c r="CSC109" s="511"/>
      <c r="CSD109" s="511"/>
      <c r="CSE109" s="511"/>
      <c r="CSF109" s="511"/>
      <c r="CSG109" s="511"/>
      <c r="CSH109" s="511"/>
      <c r="CSI109" s="511"/>
      <c r="CSJ109" s="511"/>
      <c r="CSK109" s="511"/>
      <c r="CSL109" s="511"/>
      <c r="CSM109" s="511"/>
      <c r="CSN109" s="511"/>
      <c r="CSO109" s="511"/>
      <c r="CSP109" s="511"/>
      <c r="CSQ109" s="511"/>
      <c r="CSR109" s="511"/>
      <c r="CSS109" s="511"/>
      <c r="CST109" s="511"/>
      <c r="CSU109" s="511"/>
      <c r="CSV109" s="511"/>
      <c r="CSW109" s="511"/>
      <c r="CSX109" s="511"/>
      <c r="CSY109" s="511"/>
      <c r="CSZ109" s="511"/>
      <c r="CTA109" s="511"/>
      <c r="CTB109" s="511"/>
      <c r="CTC109" s="511"/>
      <c r="CTD109" s="511"/>
      <c r="CTE109" s="511"/>
      <c r="CTF109" s="511"/>
      <c r="CTG109" s="511"/>
      <c r="CTH109" s="511"/>
      <c r="CTI109" s="511"/>
      <c r="CTJ109" s="511"/>
      <c r="CTK109" s="511"/>
      <c r="CTL109" s="511"/>
      <c r="CTM109" s="511"/>
      <c r="CTN109" s="511"/>
      <c r="CTO109" s="511"/>
      <c r="CTP109" s="511"/>
      <c r="CTQ109" s="511"/>
      <c r="CTR109" s="511"/>
      <c r="CTS109" s="511"/>
      <c r="CTT109" s="511"/>
      <c r="CTU109" s="511"/>
      <c r="CTV109" s="511"/>
      <c r="CTW109" s="511"/>
      <c r="CTX109" s="511"/>
      <c r="CTY109" s="511"/>
      <c r="CTZ109" s="511"/>
      <c r="CUA109" s="511"/>
      <c r="CUB109" s="511"/>
      <c r="CUC109" s="511"/>
      <c r="CUD109" s="511"/>
      <c r="CUE109" s="511"/>
      <c r="CUF109" s="511"/>
      <c r="CUG109" s="511"/>
      <c r="CUH109" s="511"/>
      <c r="CUI109" s="511"/>
      <c r="CUJ109" s="511"/>
      <c r="CUK109" s="511"/>
      <c r="CUL109" s="511"/>
      <c r="CUM109" s="511"/>
      <c r="CUN109" s="511"/>
      <c r="CUO109" s="511"/>
      <c r="CUP109" s="511"/>
      <c r="CUQ109" s="511"/>
      <c r="CUR109" s="511"/>
      <c r="CUS109" s="511"/>
      <c r="CUT109" s="511"/>
      <c r="CUU109" s="511"/>
      <c r="CUV109" s="511"/>
      <c r="CUW109" s="511"/>
      <c r="CUX109" s="511"/>
      <c r="CUY109" s="511"/>
      <c r="CUZ109" s="511"/>
      <c r="CVA109" s="511"/>
      <c r="CVB109" s="511"/>
      <c r="CVC109" s="511"/>
      <c r="CVD109" s="511"/>
      <c r="CVE109" s="511"/>
      <c r="CVF109" s="511"/>
      <c r="CVG109" s="511"/>
      <c r="CVH109" s="511"/>
      <c r="CVI109" s="511"/>
      <c r="CVJ109" s="511"/>
      <c r="CVK109" s="511"/>
      <c r="CVL109" s="511"/>
      <c r="CVM109" s="511"/>
      <c r="CVN109" s="511"/>
      <c r="CVO109" s="511"/>
      <c r="CVP109" s="511"/>
      <c r="CVQ109" s="511"/>
      <c r="CVR109" s="511"/>
      <c r="CVS109" s="511"/>
      <c r="CVT109" s="511"/>
      <c r="CVU109" s="511"/>
      <c r="CVV109" s="511"/>
      <c r="CVW109" s="511"/>
      <c r="CVX109" s="511"/>
      <c r="CVY109" s="511"/>
      <c r="CVZ109" s="511"/>
      <c r="CWA109" s="511"/>
      <c r="CWB109" s="511"/>
      <c r="CWC109" s="511"/>
      <c r="CWD109" s="511"/>
      <c r="CWE109" s="511"/>
      <c r="CWF109" s="511"/>
      <c r="CWG109" s="511"/>
      <c r="CWH109" s="511"/>
      <c r="CWI109" s="511"/>
      <c r="CWJ109" s="511"/>
      <c r="CWK109" s="511"/>
      <c r="CWL109" s="511"/>
      <c r="CWM109" s="511"/>
      <c r="CWN109" s="511"/>
      <c r="CWO109" s="511"/>
      <c r="CWP109" s="511"/>
      <c r="CWQ109" s="511"/>
      <c r="CWR109" s="511"/>
      <c r="CWS109" s="511"/>
      <c r="CWT109" s="511"/>
      <c r="CWU109" s="511"/>
      <c r="CWV109" s="511"/>
      <c r="CWW109" s="511"/>
      <c r="CWX109" s="511"/>
      <c r="CWY109" s="511"/>
      <c r="CWZ109" s="511"/>
      <c r="CXA109" s="511"/>
      <c r="CXB109" s="511"/>
      <c r="CXC109" s="511"/>
      <c r="CXD109" s="511"/>
      <c r="CXE109" s="511"/>
      <c r="CXF109" s="511"/>
      <c r="CXG109" s="511"/>
      <c r="CXH109" s="511"/>
      <c r="CXI109" s="511"/>
      <c r="CXJ109" s="511"/>
      <c r="CXK109" s="511"/>
      <c r="CXL109" s="511"/>
      <c r="CXM109" s="511"/>
      <c r="CXN109" s="511"/>
      <c r="CXO109" s="511"/>
      <c r="CXP109" s="511"/>
      <c r="CXQ109" s="511"/>
      <c r="CXR109" s="511"/>
      <c r="CXS109" s="511"/>
      <c r="CXT109" s="511"/>
      <c r="CXU109" s="511"/>
      <c r="CXV109" s="511"/>
      <c r="CXW109" s="511"/>
      <c r="CXX109" s="511"/>
      <c r="CXY109" s="511"/>
      <c r="CXZ109" s="511"/>
      <c r="CYA109" s="511"/>
      <c r="CYB109" s="511"/>
      <c r="CYC109" s="511"/>
      <c r="CYD109" s="511"/>
      <c r="CYE109" s="511"/>
      <c r="CYF109" s="511"/>
      <c r="CYG109" s="511"/>
      <c r="CYH109" s="511"/>
      <c r="CYI109" s="511"/>
      <c r="CYJ109" s="511"/>
      <c r="CYK109" s="511"/>
      <c r="CYL109" s="511"/>
      <c r="CYM109" s="511"/>
      <c r="CYN109" s="511"/>
      <c r="CYO109" s="511"/>
      <c r="CYP109" s="511"/>
      <c r="CYQ109" s="511"/>
      <c r="CYR109" s="511"/>
      <c r="CYS109" s="511"/>
      <c r="CYT109" s="511"/>
      <c r="CYU109" s="511"/>
      <c r="CYV109" s="511"/>
      <c r="CYW109" s="511"/>
      <c r="CYX109" s="511"/>
      <c r="CYY109" s="511"/>
      <c r="CYZ109" s="511"/>
      <c r="CZA109" s="511"/>
      <c r="CZB109" s="511"/>
      <c r="CZC109" s="511"/>
      <c r="CZD109" s="511"/>
      <c r="CZE109" s="511"/>
      <c r="CZF109" s="511"/>
      <c r="CZG109" s="511"/>
      <c r="CZH109" s="511"/>
      <c r="CZI109" s="511"/>
      <c r="CZJ109" s="511"/>
      <c r="CZK109" s="511"/>
      <c r="CZL109" s="511"/>
      <c r="CZM109" s="511"/>
      <c r="CZN109" s="511"/>
      <c r="CZO109" s="511"/>
      <c r="CZP109" s="511"/>
      <c r="CZQ109" s="511"/>
      <c r="CZR109" s="511"/>
      <c r="CZS109" s="511"/>
      <c r="CZT109" s="511"/>
      <c r="CZU109" s="511"/>
      <c r="CZV109" s="511"/>
      <c r="CZW109" s="511"/>
      <c r="CZX109" s="511"/>
      <c r="CZY109" s="511"/>
      <c r="CZZ109" s="511"/>
      <c r="DAA109" s="511"/>
      <c r="DAB109" s="511"/>
      <c r="DAC109" s="511"/>
      <c r="DAD109" s="511"/>
      <c r="DAE109" s="511"/>
      <c r="DAF109" s="511"/>
      <c r="DAG109" s="511"/>
      <c r="DAH109" s="511"/>
      <c r="DAI109" s="511"/>
      <c r="DAJ109" s="511"/>
      <c r="DAK109" s="511"/>
      <c r="DAL109" s="511"/>
      <c r="DAM109" s="511"/>
      <c r="DAN109" s="511"/>
      <c r="DAO109" s="511"/>
      <c r="DAP109" s="511"/>
      <c r="DAQ109" s="511"/>
      <c r="DAR109" s="511"/>
      <c r="DAS109" s="511"/>
      <c r="DAT109" s="511"/>
      <c r="DAU109" s="511"/>
      <c r="DAV109" s="511"/>
      <c r="DAW109" s="511"/>
      <c r="DAX109" s="511"/>
      <c r="DAY109" s="511"/>
      <c r="DAZ109" s="511"/>
      <c r="DBA109" s="511"/>
      <c r="DBB109" s="511"/>
      <c r="DBC109" s="511"/>
      <c r="DBD109" s="511"/>
      <c r="DBE109" s="511"/>
      <c r="DBF109" s="511"/>
      <c r="DBG109" s="511"/>
      <c r="DBH109" s="511"/>
      <c r="DBI109" s="511"/>
      <c r="DBJ109" s="511"/>
      <c r="DBK109" s="511"/>
      <c r="DBL109" s="511"/>
      <c r="DBM109" s="511"/>
      <c r="DBN109" s="511"/>
      <c r="DBO109" s="511"/>
      <c r="DBP109" s="511"/>
      <c r="DBQ109" s="511"/>
      <c r="DBR109" s="511"/>
      <c r="DBS109" s="511"/>
      <c r="DBT109" s="511"/>
      <c r="DBU109" s="511"/>
      <c r="DBV109" s="511"/>
      <c r="DBW109" s="511"/>
      <c r="DBX109" s="511"/>
      <c r="DBY109" s="511"/>
      <c r="DBZ109" s="511"/>
      <c r="DCA109" s="511"/>
      <c r="DCB109" s="511"/>
      <c r="DCC109" s="511"/>
      <c r="DCD109" s="511"/>
      <c r="DCE109" s="511"/>
      <c r="DCF109" s="511"/>
      <c r="DCG109" s="511"/>
      <c r="DCH109" s="511"/>
      <c r="DCI109" s="511"/>
      <c r="DCJ109" s="511"/>
      <c r="DCK109" s="511"/>
      <c r="DCL109" s="511"/>
      <c r="DCM109" s="511"/>
      <c r="DCN109" s="511"/>
      <c r="DCO109" s="511"/>
      <c r="DCP109" s="511"/>
      <c r="DCQ109" s="511"/>
      <c r="DCR109" s="511"/>
      <c r="DCS109" s="511"/>
      <c r="DCT109" s="511"/>
      <c r="DCU109" s="511"/>
      <c r="DCV109" s="511"/>
      <c r="DCW109" s="511"/>
      <c r="DCX109" s="511"/>
      <c r="DCY109" s="511"/>
      <c r="DCZ109" s="511"/>
      <c r="DDA109" s="511"/>
      <c r="DDB109" s="511"/>
      <c r="DDC109" s="511"/>
      <c r="DDD109" s="511"/>
      <c r="DDE109" s="511"/>
      <c r="DDF109" s="511"/>
      <c r="DDG109" s="511"/>
      <c r="DDH109" s="511"/>
      <c r="DDI109" s="511"/>
      <c r="DDJ109" s="511"/>
      <c r="DDK109" s="511"/>
      <c r="DDL109" s="511"/>
      <c r="DDM109" s="511"/>
      <c r="DDN109" s="511"/>
      <c r="DDO109" s="511"/>
      <c r="DDP109" s="511"/>
      <c r="DDQ109" s="511"/>
      <c r="DDR109" s="511"/>
      <c r="DDS109" s="511"/>
      <c r="DDT109" s="511"/>
      <c r="DDU109" s="511"/>
      <c r="DDV109" s="511"/>
      <c r="DDW109" s="511"/>
      <c r="DDX109" s="511"/>
      <c r="DDY109" s="511"/>
      <c r="DDZ109" s="511"/>
      <c r="DEA109" s="511"/>
      <c r="DEB109" s="511"/>
      <c r="DEC109" s="511"/>
      <c r="DED109" s="511"/>
      <c r="DEE109" s="511"/>
      <c r="DEF109" s="511"/>
      <c r="DEG109" s="511"/>
      <c r="DEH109" s="511"/>
      <c r="DEI109" s="511"/>
      <c r="DEJ109" s="511"/>
      <c r="DEK109" s="511"/>
      <c r="DEL109" s="511"/>
      <c r="DEM109" s="511"/>
      <c r="DEN109" s="511"/>
      <c r="DEO109" s="511"/>
      <c r="DEP109" s="511"/>
      <c r="DEQ109" s="511"/>
      <c r="DER109" s="511"/>
      <c r="DES109" s="511"/>
      <c r="DET109" s="511"/>
      <c r="DEU109" s="511"/>
      <c r="DEV109" s="511"/>
      <c r="DEW109" s="511"/>
      <c r="DEX109" s="511"/>
      <c r="DEY109" s="511"/>
      <c r="DEZ109" s="511"/>
      <c r="DFA109" s="511"/>
      <c r="DFB109" s="511"/>
      <c r="DFC109" s="511"/>
      <c r="DFD109" s="511"/>
      <c r="DFE109" s="511"/>
      <c r="DFF109" s="511"/>
      <c r="DFG109" s="511"/>
      <c r="DFH109" s="511"/>
      <c r="DFI109" s="511"/>
      <c r="DFJ109" s="511"/>
      <c r="DFK109" s="511"/>
      <c r="DFL109" s="511"/>
      <c r="DFM109" s="511"/>
      <c r="DFN109" s="511"/>
      <c r="DFO109" s="511"/>
      <c r="DFP109" s="511"/>
      <c r="DFQ109" s="511"/>
      <c r="DFR109" s="511"/>
      <c r="DFS109" s="511"/>
      <c r="DFT109" s="511"/>
      <c r="DFU109" s="511"/>
      <c r="DFV109" s="511"/>
      <c r="DFW109" s="511"/>
      <c r="DFX109" s="511"/>
      <c r="DFY109" s="511"/>
      <c r="DFZ109" s="511"/>
      <c r="DGA109" s="511"/>
      <c r="DGB109" s="511"/>
      <c r="DGC109" s="511"/>
      <c r="DGD109" s="511"/>
      <c r="DGE109" s="511"/>
      <c r="DGF109" s="511"/>
      <c r="DGG109" s="511"/>
      <c r="DGH109" s="511"/>
      <c r="DGI109" s="511"/>
      <c r="DGJ109" s="511"/>
      <c r="DGK109" s="511"/>
      <c r="DGL109" s="511"/>
      <c r="DGM109" s="511"/>
      <c r="DGN109" s="511"/>
      <c r="DGO109" s="511"/>
      <c r="DGP109" s="511"/>
      <c r="DGQ109" s="511"/>
      <c r="DGR109" s="511"/>
      <c r="DGS109" s="511"/>
      <c r="DGT109" s="511"/>
      <c r="DGU109" s="511"/>
      <c r="DGV109" s="511"/>
      <c r="DGW109" s="511"/>
      <c r="DGX109" s="511"/>
      <c r="DGY109" s="511"/>
      <c r="DGZ109" s="511"/>
      <c r="DHA109" s="511"/>
      <c r="DHB109" s="511"/>
      <c r="DHC109" s="511"/>
      <c r="DHD109" s="511"/>
      <c r="DHE109" s="511"/>
      <c r="DHF109" s="511"/>
      <c r="DHG109" s="511"/>
      <c r="DHH109" s="511"/>
      <c r="DHI109" s="511"/>
      <c r="DHJ109" s="511"/>
      <c r="DHK109" s="511"/>
      <c r="DHL109" s="511"/>
      <c r="DHM109" s="511"/>
      <c r="DHN109" s="511"/>
      <c r="DHO109" s="511"/>
      <c r="DHP109" s="511"/>
      <c r="DHQ109" s="511"/>
      <c r="DHR109" s="511"/>
      <c r="DHS109" s="511"/>
      <c r="DHT109" s="511"/>
      <c r="DHU109" s="511"/>
      <c r="DHV109" s="511"/>
      <c r="DHW109" s="511"/>
      <c r="DHX109" s="511"/>
      <c r="DHY109" s="511"/>
      <c r="DHZ109" s="511"/>
      <c r="DIA109" s="511"/>
      <c r="DIB109" s="511"/>
      <c r="DIC109" s="511"/>
      <c r="DID109" s="511"/>
      <c r="DIE109" s="511"/>
      <c r="DIF109" s="511"/>
      <c r="DIG109" s="511"/>
      <c r="DIH109" s="511"/>
      <c r="DII109" s="511"/>
      <c r="DIJ109" s="511"/>
      <c r="DIK109" s="511"/>
      <c r="DIL109" s="511"/>
      <c r="DIM109" s="511"/>
      <c r="DIN109" s="511"/>
      <c r="DIO109" s="511"/>
      <c r="DIP109" s="511"/>
      <c r="DIQ109" s="511"/>
      <c r="DIR109" s="511"/>
      <c r="DIS109" s="511"/>
      <c r="DIT109" s="511"/>
      <c r="DIU109" s="511"/>
      <c r="DIV109" s="511"/>
      <c r="DIW109" s="511"/>
      <c r="DIX109" s="511"/>
      <c r="DIY109" s="511"/>
      <c r="DIZ109" s="511"/>
      <c r="DJA109" s="511"/>
      <c r="DJB109" s="511"/>
      <c r="DJC109" s="511"/>
      <c r="DJD109" s="511"/>
      <c r="DJE109" s="511"/>
      <c r="DJF109" s="511"/>
      <c r="DJG109" s="511"/>
      <c r="DJH109" s="511"/>
      <c r="DJI109" s="511"/>
      <c r="DJJ109" s="511"/>
      <c r="DJK109" s="511"/>
      <c r="DJL109" s="511"/>
      <c r="DJM109" s="511"/>
      <c r="DJN109" s="511"/>
      <c r="DJO109" s="511"/>
      <c r="DJP109" s="511"/>
      <c r="DJQ109" s="511"/>
      <c r="DJR109" s="511"/>
      <c r="DJS109" s="511"/>
      <c r="DJT109" s="511"/>
      <c r="DJU109" s="511"/>
      <c r="DJV109" s="511"/>
      <c r="DJW109" s="511"/>
      <c r="DJX109" s="511"/>
      <c r="DJY109" s="511"/>
      <c r="DJZ109" s="511"/>
      <c r="DKA109" s="511"/>
      <c r="DKB109" s="511"/>
      <c r="DKC109" s="511"/>
      <c r="DKD109" s="511"/>
      <c r="DKE109" s="511"/>
      <c r="DKF109" s="511"/>
      <c r="DKG109" s="511"/>
      <c r="DKH109" s="511"/>
      <c r="DKI109" s="511"/>
      <c r="DKJ109" s="511"/>
      <c r="DKK109" s="511"/>
      <c r="DKL109" s="511"/>
      <c r="DKM109" s="511"/>
      <c r="DKN109" s="511"/>
      <c r="DKO109" s="511"/>
      <c r="DKP109" s="511"/>
      <c r="DKQ109" s="511"/>
      <c r="DKR109" s="511"/>
      <c r="DKS109" s="511"/>
      <c r="DKT109" s="511"/>
      <c r="DKU109" s="511"/>
      <c r="DKV109" s="511"/>
      <c r="DKW109" s="511"/>
      <c r="DKX109" s="511"/>
      <c r="DKY109" s="511"/>
      <c r="DKZ109" s="511"/>
      <c r="DLA109" s="511"/>
      <c r="DLB109" s="511"/>
      <c r="DLC109" s="511"/>
      <c r="DLD109" s="511"/>
      <c r="DLE109" s="511"/>
      <c r="DLF109" s="511"/>
      <c r="DLG109" s="511"/>
      <c r="DLH109" s="511"/>
      <c r="DLI109" s="511"/>
      <c r="DLJ109" s="511"/>
      <c r="DLK109" s="511"/>
      <c r="DLL109" s="511"/>
      <c r="DLM109" s="511"/>
      <c r="DLN109" s="511"/>
      <c r="DLO109" s="511"/>
      <c r="DLP109" s="511"/>
      <c r="DLQ109" s="511"/>
      <c r="DLR109" s="511"/>
      <c r="DLS109" s="511"/>
      <c r="DLT109" s="511"/>
      <c r="DLU109" s="511"/>
      <c r="DLV109" s="511"/>
      <c r="DLW109" s="511"/>
      <c r="DLX109" s="511"/>
      <c r="DLY109" s="511"/>
      <c r="DLZ109" s="511"/>
      <c r="DMA109" s="511"/>
      <c r="DMB109" s="511"/>
      <c r="DMC109" s="511"/>
      <c r="DMD109" s="511"/>
      <c r="DME109" s="511"/>
      <c r="DMF109" s="511"/>
      <c r="DMG109" s="511"/>
      <c r="DMH109" s="511"/>
      <c r="DMI109" s="511"/>
      <c r="DMJ109" s="511"/>
      <c r="DMK109" s="511"/>
      <c r="DML109" s="511"/>
      <c r="DMM109" s="511"/>
      <c r="DMN109" s="511"/>
      <c r="DMO109" s="511"/>
      <c r="DMP109" s="511"/>
      <c r="DMQ109" s="511"/>
      <c r="DMR109" s="511"/>
      <c r="DMS109" s="511"/>
      <c r="DMT109" s="511"/>
      <c r="DMU109" s="511"/>
      <c r="DMV109" s="511"/>
      <c r="DMW109" s="511"/>
      <c r="DMX109" s="511"/>
      <c r="DMY109" s="511"/>
      <c r="DMZ109" s="511"/>
      <c r="DNA109" s="511"/>
      <c r="DNB109" s="511"/>
      <c r="DNC109" s="511"/>
      <c r="DND109" s="511"/>
      <c r="DNE109" s="511"/>
      <c r="DNF109" s="511"/>
      <c r="DNG109" s="511"/>
      <c r="DNH109" s="511"/>
      <c r="DNI109" s="511"/>
      <c r="DNJ109" s="511"/>
      <c r="DNK109" s="511"/>
      <c r="DNL109" s="511"/>
      <c r="DNM109" s="511"/>
      <c r="DNN109" s="511"/>
      <c r="DNO109" s="511"/>
      <c r="DNP109" s="511"/>
      <c r="DNQ109" s="511"/>
      <c r="DNR109" s="511"/>
      <c r="DNS109" s="511"/>
      <c r="DNT109" s="511"/>
      <c r="DNU109" s="511"/>
      <c r="DNV109" s="511"/>
      <c r="DNW109" s="511"/>
      <c r="DNX109" s="511"/>
      <c r="DNY109" s="511"/>
      <c r="DNZ109" s="511"/>
      <c r="DOA109" s="511"/>
      <c r="DOB109" s="511"/>
      <c r="DOC109" s="511"/>
      <c r="DOD109" s="511"/>
      <c r="DOE109" s="511"/>
      <c r="DOF109" s="511"/>
      <c r="DOG109" s="511"/>
      <c r="DOH109" s="511"/>
      <c r="DOI109" s="511"/>
      <c r="DOJ109" s="511"/>
      <c r="DOK109" s="511"/>
      <c r="DOL109" s="511"/>
      <c r="DOM109" s="511"/>
      <c r="DON109" s="511"/>
      <c r="DOO109" s="511"/>
      <c r="DOP109" s="511"/>
      <c r="DOQ109" s="511"/>
      <c r="DOR109" s="511"/>
      <c r="DOS109" s="511"/>
      <c r="DOT109" s="511"/>
      <c r="DOU109" s="511"/>
      <c r="DOV109" s="511"/>
      <c r="DOW109" s="511"/>
      <c r="DOX109" s="511"/>
      <c r="DOY109" s="511"/>
      <c r="DOZ109" s="511"/>
      <c r="DPA109" s="511"/>
      <c r="DPB109" s="511"/>
      <c r="DPC109" s="511"/>
      <c r="DPD109" s="511"/>
      <c r="DPE109" s="511"/>
      <c r="DPF109" s="511"/>
      <c r="DPG109" s="511"/>
      <c r="DPH109" s="511"/>
      <c r="DPI109" s="511"/>
      <c r="DPJ109" s="511"/>
      <c r="DPK109" s="511"/>
      <c r="DPL109" s="511"/>
      <c r="DPM109" s="511"/>
      <c r="DPN109" s="511"/>
      <c r="DPO109" s="511"/>
      <c r="DPP109" s="511"/>
      <c r="DPQ109" s="511"/>
      <c r="DPR109" s="511"/>
      <c r="DPS109" s="511"/>
      <c r="DPT109" s="511"/>
      <c r="DPU109" s="511"/>
      <c r="DPV109" s="511"/>
      <c r="DPW109" s="511"/>
      <c r="DPX109" s="511"/>
      <c r="DPY109" s="511"/>
      <c r="DPZ109" s="511"/>
      <c r="DQA109" s="511"/>
      <c r="DQB109" s="511"/>
      <c r="DQC109" s="511"/>
      <c r="DQD109" s="511"/>
      <c r="DQE109" s="511"/>
      <c r="DQF109" s="511"/>
      <c r="DQG109" s="511"/>
      <c r="DQH109" s="511"/>
      <c r="DQI109" s="511"/>
      <c r="DQJ109" s="511"/>
      <c r="DQK109" s="511"/>
      <c r="DQL109" s="511"/>
      <c r="DQM109" s="511"/>
      <c r="DQN109" s="511"/>
      <c r="DQO109" s="511"/>
      <c r="DQP109" s="511"/>
      <c r="DQQ109" s="511"/>
      <c r="DQR109" s="511"/>
      <c r="DQS109" s="511"/>
      <c r="DQT109" s="511"/>
      <c r="DQU109" s="511"/>
      <c r="DQV109" s="511"/>
      <c r="DQW109" s="511"/>
      <c r="DQX109" s="511"/>
      <c r="DQY109" s="511"/>
      <c r="DQZ109" s="511"/>
      <c r="DRA109" s="511"/>
      <c r="DRB109" s="511"/>
      <c r="DRC109" s="511"/>
      <c r="DRD109" s="511"/>
      <c r="DRE109" s="511"/>
      <c r="DRF109" s="511"/>
      <c r="DRG109" s="511"/>
      <c r="DRH109" s="511"/>
      <c r="DRI109" s="511"/>
      <c r="DRJ109" s="511"/>
      <c r="DRK109" s="511"/>
      <c r="DRL109" s="511"/>
      <c r="DRM109" s="511"/>
      <c r="DRN109" s="511"/>
      <c r="DRO109" s="511"/>
      <c r="DRP109" s="511"/>
      <c r="DRQ109" s="511"/>
      <c r="DRR109" s="511"/>
      <c r="DRS109" s="511"/>
      <c r="DRT109" s="511"/>
      <c r="DRU109" s="511"/>
      <c r="DRV109" s="511"/>
      <c r="DRW109" s="511"/>
      <c r="DRX109" s="511"/>
      <c r="DRY109" s="511"/>
      <c r="DRZ109" s="511"/>
      <c r="DSA109" s="511"/>
      <c r="DSB109" s="511"/>
      <c r="DSC109" s="511"/>
      <c r="DSD109" s="511"/>
      <c r="DSE109" s="511"/>
      <c r="DSF109" s="511"/>
      <c r="DSG109" s="511"/>
      <c r="DSH109" s="511"/>
      <c r="DSI109" s="511"/>
      <c r="DSJ109" s="511"/>
      <c r="DSK109" s="511"/>
      <c r="DSL109" s="511"/>
      <c r="DSM109" s="511"/>
      <c r="DSN109" s="511"/>
      <c r="DSO109" s="511"/>
      <c r="DSP109" s="511"/>
      <c r="DSQ109" s="511"/>
      <c r="DSR109" s="511"/>
      <c r="DSS109" s="511"/>
      <c r="DST109" s="511"/>
      <c r="DSU109" s="511"/>
      <c r="DSV109" s="511"/>
      <c r="DSW109" s="511"/>
      <c r="DSX109" s="511"/>
      <c r="DSY109" s="511"/>
      <c r="DSZ109" s="511"/>
      <c r="DTA109" s="511"/>
      <c r="DTB109" s="511"/>
      <c r="DTC109" s="511"/>
      <c r="DTD109" s="511"/>
      <c r="DTE109" s="511"/>
      <c r="DTF109" s="511"/>
      <c r="DTG109" s="511"/>
      <c r="DTH109" s="511"/>
      <c r="DTI109" s="511"/>
      <c r="DTJ109" s="511"/>
      <c r="DTK109" s="511"/>
      <c r="DTL109" s="511"/>
      <c r="DTM109" s="511"/>
      <c r="DTN109" s="511"/>
      <c r="DTO109" s="511"/>
      <c r="DTP109" s="511"/>
      <c r="DTQ109" s="511"/>
      <c r="DTR109" s="511"/>
      <c r="DTS109" s="511"/>
      <c r="DTT109" s="511"/>
      <c r="DTU109" s="511"/>
      <c r="DTV109" s="511"/>
      <c r="DTW109" s="511"/>
      <c r="DTX109" s="511"/>
      <c r="DTY109" s="511"/>
      <c r="DTZ109" s="511"/>
      <c r="DUA109" s="511"/>
      <c r="DUB109" s="511"/>
      <c r="DUC109" s="511"/>
      <c r="DUD109" s="511"/>
      <c r="DUE109" s="511"/>
      <c r="DUF109" s="511"/>
      <c r="DUG109" s="511"/>
      <c r="DUH109" s="511"/>
      <c r="DUI109" s="511"/>
      <c r="DUJ109" s="511"/>
      <c r="DUK109" s="511"/>
      <c r="DUL109" s="511"/>
      <c r="DUM109" s="511"/>
      <c r="DUN109" s="511"/>
      <c r="DUO109" s="511"/>
      <c r="DUP109" s="511"/>
      <c r="DUQ109" s="511"/>
      <c r="DUR109" s="511"/>
      <c r="DUS109" s="511"/>
      <c r="DUT109" s="511"/>
      <c r="DUU109" s="511"/>
      <c r="DUV109" s="511"/>
      <c r="DUW109" s="511"/>
      <c r="DUX109" s="511"/>
      <c r="DUY109" s="511"/>
      <c r="DUZ109" s="511"/>
      <c r="DVA109" s="511"/>
      <c r="DVB109" s="511"/>
      <c r="DVC109" s="511"/>
      <c r="DVD109" s="511"/>
      <c r="DVE109" s="511"/>
      <c r="DVF109" s="511"/>
      <c r="DVG109" s="511"/>
      <c r="DVH109" s="511"/>
      <c r="DVI109" s="511"/>
      <c r="DVJ109" s="511"/>
      <c r="DVK109" s="511"/>
      <c r="DVL109" s="511"/>
      <c r="DVM109" s="511"/>
      <c r="DVN109" s="511"/>
      <c r="DVO109" s="511"/>
      <c r="DVP109" s="511"/>
      <c r="DVQ109" s="511"/>
      <c r="DVR109" s="511"/>
      <c r="DVS109" s="511"/>
      <c r="DVT109" s="511"/>
      <c r="DVU109" s="511"/>
      <c r="DVV109" s="511"/>
      <c r="DVW109" s="511"/>
      <c r="DVX109" s="511"/>
      <c r="DVY109" s="511"/>
      <c r="DVZ109" s="511"/>
      <c r="DWA109" s="511"/>
      <c r="DWB109" s="511"/>
      <c r="DWC109" s="511"/>
      <c r="DWD109" s="511"/>
      <c r="DWE109" s="511"/>
      <c r="DWF109" s="511"/>
      <c r="DWG109" s="511"/>
      <c r="DWH109" s="511"/>
      <c r="DWI109" s="511"/>
      <c r="DWJ109" s="511"/>
      <c r="DWK109" s="511"/>
      <c r="DWL109" s="511"/>
      <c r="DWM109" s="511"/>
      <c r="DWN109" s="511"/>
      <c r="DWO109" s="511"/>
      <c r="DWP109" s="511"/>
      <c r="DWQ109" s="511"/>
      <c r="DWR109" s="511"/>
      <c r="DWS109" s="511"/>
      <c r="DWT109" s="511"/>
      <c r="DWU109" s="511"/>
      <c r="DWV109" s="511"/>
      <c r="DWW109" s="511"/>
      <c r="DWX109" s="511"/>
      <c r="DWY109" s="511"/>
      <c r="DWZ109" s="511"/>
      <c r="DXA109" s="511"/>
      <c r="DXB109" s="511"/>
      <c r="DXC109" s="511"/>
      <c r="DXD109" s="511"/>
      <c r="DXE109" s="511"/>
      <c r="DXF109" s="511"/>
      <c r="DXG109" s="511"/>
      <c r="DXH109" s="511"/>
      <c r="DXI109" s="511"/>
      <c r="DXJ109" s="511"/>
      <c r="DXK109" s="511"/>
      <c r="DXL109" s="511"/>
      <c r="DXM109" s="511"/>
      <c r="DXN109" s="511"/>
      <c r="DXO109" s="511"/>
      <c r="DXP109" s="511"/>
      <c r="DXQ109" s="511"/>
      <c r="DXR109" s="511"/>
      <c r="DXS109" s="511"/>
      <c r="DXT109" s="511"/>
      <c r="DXU109" s="511"/>
      <c r="DXV109" s="511"/>
      <c r="DXW109" s="511"/>
      <c r="DXX109" s="511"/>
      <c r="DXY109" s="511"/>
      <c r="DXZ109" s="511"/>
      <c r="DYA109" s="511"/>
      <c r="DYB109" s="511"/>
      <c r="DYC109" s="511"/>
      <c r="DYD109" s="511"/>
      <c r="DYE109" s="511"/>
      <c r="DYF109" s="511"/>
      <c r="DYG109" s="511"/>
      <c r="DYH109" s="511"/>
      <c r="DYI109" s="511"/>
      <c r="DYJ109" s="511"/>
      <c r="DYK109" s="511"/>
      <c r="DYL109" s="511"/>
      <c r="DYM109" s="511"/>
      <c r="DYN109" s="511"/>
      <c r="DYO109" s="511"/>
      <c r="DYP109" s="511"/>
      <c r="DYQ109" s="511"/>
      <c r="DYR109" s="511"/>
      <c r="DYS109" s="511"/>
      <c r="DYT109" s="511"/>
      <c r="DYU109" s="511"/>
      <c r="DYV109" s="511"/>
      <c r="DYW109" s="511"/>
      <c r="DYX109" s="511"/>
      <c r="DYY109" s="511"/>
      <c r="DYZ109" s="511"/>
      <c r="DZA109" s="511"/>
      <c r="DZB109" s="511"/>
      <c r="DZC109" s="511"/>
      <c r="DZD109" s="511"/>
      <c r="DZE109" s="511"/>
      <c r="DZF109" s="511"/>
      <c r="DZG109" s="511"/>
      <c r="DZH109" s="511"/>
      <c r="DZI109" s="511"/>
      <c r="DZJ109" s="511"/>
      <c r="DZK109" s="511"/>
      <c r="DZL109" s="511"/>
      <c r="DZM109" s="511"/>
      <c r="DZN109" s="511"/>
      <c r="DZO109" s="511"/>
      <c r="DZP109" s="511"/>
      <c r="DZQ109" s="511"/>
      <c r="DZR109" s="511"/>
      <c r="DZS109" s="511"/>
      <c r="DZT109" s="511"/>
      <c r="DZU109" s="511"/>
      <c r="DZV109" s="511"/>
      <c r="DZW109" s="511"/>
      <c r="DZX109" s="511"/>
      <c r="DZY109" s="511"/>
      <c r="DZZ109" s="511"/>
      <c r="EAA109" s="511"/>
      <c r="EAB109" s="511"/>
      <c r="EAC109" s="511"/>
      <c r="EAD109" s="511"/>
      <c r="EAE109" s="511"/>
      <c r="EAF109" s="511"/>
      <c r="EAG109" s="511"/>
      <c r="EAH109" s="511"/>
      <c r="EAI109" s="511"/>
      <c r="EAJ109" s="511"/>
      <c r="EAK109" s="511"/>
      <c r="EAL109" s="511"/>
      <c r="EAM109" s="511"/>
      <c r="EAN109" s="511"/>
      <c r="EAO109" s="511"/>
      <c r="EAP109" s="511"/>
      <c r="EAQ109" s="511"/>
      <c r="EAR109" s="511"/>
      <c r="EAS109" s="511"/>
      <c r="EAT109" s="511"/>
      <c r="EAU109" s="511"/>
      <c r="EAV109" s="511"/>
      <c r="EAW109" s="511"/>
      <c r="EAX109" s="511"/>
      <c r="EAY109" s="511"/>
      <c r="EAZ109" s="511"/>
      <c r="EBA109" s="511"/>
      <c r="EBB109" s="511"/>
      <c r="EBC109" s="511"/>
      <c r="EBD109" s="511"/>
      <c r="EBE109" s="511"/>
      <c r="EBF109" s="511"/>
      <c r="EBG109" s="511"/>
      <c r="EBH109" s="511"/>
      <c r="EBI109" s="511"/>
      <c r="EBJ109" s="511"/>
      <c r="EBK109" s="511"/>
      <c r="EBL109" s="511"/>
      <c r="EBM109" s="511"/>
      <c r="EBN109" s="511"/>
      <c r="EBO109" s="511"/>
      <c r="EBP109" s="511"/>
      <c r="EBQ109" s="511"/>
      <c r="EBR109" s="511"/>
      <c r="EBS109" s="511"/>
      <c r="EBT109" s="511"/>
      <c r="EBU109" s="511"/>
      <c r="EBV109" s="511"/>
      <c r="EBW109" s="511"/>
      <c r="EBX109" s="511"/>
      <c r="EBY109" s="511"/>
      <c r="EBZ109" s="511"/>
      <c r="ECA109" s="511"/>
      <c r="ECB109" s="511"/>
      <c r="ECC109" s="511"/>
      <c r="ECD109" s="511"/>
      <c r="ECE109" s="511"/>
      <c r="ECF109" s="511"/>
      <c r="ECG109" s="511"/>
      <c r="ECH109" s="511"/>
      <c r="ECI109" s="511"/>
      <c r="ECJ109" s="511"/>
      <c r="ECK109" s="511"/>
      <c r="ECL109" s="511"/>
      <c r="ECM109" s="511"/>
      <c r="ECN109" s="511"/>
      <c r="ECO109" s="511"/>
      <c r="ECP109" s="511"/>
      <c r="ECQ109" s="511"/>
      <c r="ECR109" s="511"/>
      <c r="ECS109" s="511"/>
      <c r="ECT109" s="511"/>
      <c r="ECU109" s="511"/>
      <c r="ECV109" s="511"/>
      <c r="ECW109" s="511"/>
      <c r="ECX109" s="511"/>
      <c r="ECY109" s="511"/>
      <c r="ECZ109" s="511"/>
      <c r="EDA109" s="511"/>
      <c r="EDB109" s="511"/>
      <c r="EDC109" s="511"/>
      <c r="EDD109" s="511"/>
      <c r="EDE109" s="511"/>
      <c r="EDF109" s="511"/>
      <c r="EDG109" s="511"/>
      <c r="EDH109" s="511"/>
      <c r="EDI109" s="511"/>
      <c r="EDJ109" s="511"/>
      <c r="EDK109" s="511"/>
      <c r="EDL109" s="511"/>
      <c r="EDM109" s="511"/>
      <c r="EDN109" s="511"/>
      <c r="EDO109" s="511"/>
      <c r="EDP109" s="511"/>
      <c r="EDQ109" s="511"/>
      <c r="EDR109" s="511"/>
      <c r="EDS109" s="511"/>
      <c r="EDT109" s="511"/>
      <c r="EDU109" s="511"/>
      <c r="EDV109" s="511"/>
      <c r="EDW109" s="511"/>
      <c r="EDX109" s="511"/>
      <c r="EDY109" s="511"/>
      <c r="EDZ109" s="511"/>
      <c r="EEA109" s="511"/>
      <c r="EEB109" s="511"/>
      <c r="EEC109" s="511"/>
      <c r="EED109" s="511"/>
      <c r="EEE109" s="511"/>
      <c r="EEF109" s="511"/>
      <c r="EEG109" s="511"/>
      <c r="EEH109" s="511"/>
      <c r="EEI109" s="511"/>
      <c r="EEJ109" s="511"/>
      <c r="EEK109" s="511"/>
      <c r="EEL109" s="511"/>
      <c r="EEM109" s="511"/>
      <c r="EEN109" s="511"/>
      <c r="EEO109" s="511"/>
      <c r="EEP109" s="511"/>
      <c r="EEQ109" s="511"/>
      <c r="EER109" s="511"/>
      <c r="EES109" s="511"/>
      <c r="EET109" s="511"/>
      <c r="EEU109" s="511"/>
      <c r="EEV109" s="511"/>
      <c r="EEW109" s="511"/>
      <c r="EEX109" s="511"/>
      <c r="EEY109" s="511"/>
      <c r="EEZ109" s="511"/>
      <c r="EFA109" s="511"/>
      <c r="EFB109" s="511"/>
      <c r="EFC109" s="511"/>
      <c r="EFD109" s="511"/>
      <c r="EFE109" s="511"/>
      <c r="EFF109" s="511"/>
      <c r="EFG109" s="511"/>
      <c r="EFH109" s="511"/>
      <c r="EFI109" s="511"/>
      <c r="EFJ109" s="511"/>
      <c r="EFK109" s="511"/>
      <c r="EFL109" s="511"/>
      <c r="EFM109" s="511"/>
      <c r="EFN109" s="511"/>
      <c r="EFO109" s="511"/>
      <c r="EFP109" s="511"/>
      <c r="EFQ109" s="511"/>
      <c r="EFR109" s="511"/>
      <c r="EFS109" s="511"/>
      <c r="EFT109" s="511"/>
      <c r="EFU109" s="511"/>
      <c r="EFV109" s="511"/>
      <c r="EFW109" s="511"/>
      <c r="EFX109" s="511"/>
      <c r="EFY109" s="511"/>
      <c r="EFZ109" s="511"/>
      <c r="EGA109" s="511"/>
      <c r="EGB109" s="511"/>
      <c r="EGC109" s="511"/>
      <c r="EGD109" s="511"/>
      <c r="EGE109" s="511"/>
      <c r="EGF109" s="511"/>
      <c r="EGG109" s="511"/>
      <c r="EGH109" s="511"/>
      <c r="EGI109" s="511"/>
      <c r="EGJ109" s="511"/>
      <c r="EGK109" s="511"/>
      <c r="EGL109" s="511"/>
      <c r="EGM109" s="511"/>
      <c r="EGN109" s="511"/>
      <c r="EGO109" s="511"/>
      <c r="EGP109" s="511"/>
      <c r="EGQ109" s="511"/>
      <c r="EGR109" s="511"/>
      <c r="EGS109" s="511"/>
      <c r="EGT109" s="511"/>
      <c r="EGU109" s="511"/>
      <c r="EGV109" s="511"/>
      <c r="EGW109" s="511"/>
      <c r="EGX109" s="511"/>
      <c r="EGY109" s="511"/>
      <c r="EGZ109" s="511"/>
      <c r="EHA109" s="511"/>
      <c r="EHB109" s="511"/>
      <c r="EHC109" s="511"/>
      <c r="EHD109" s="511"/>
      <c r="EHE109" s="511"/>
      <c r="EHF109" s="511"/>
      <c r="EHG109" s="511"/>
      <c r="EHH109" s="511"/>
      <c r="EHI109" s="511"/>
      <c r="EHJ109" s="511"/>
      <c r="EHK109" s="511"/>
      <c r="EHL109" s="511"/>
      <c r="EHM109" s="511"/>
      <c r="EHN109" s="511"/>
      <c r="EHO109" s="511"/>
      <c r="EHP109" s="511"/>
      <c r="EHQ109" s="511"/>
      <c r="EHR109" s="511"/>
      <c r="EHS109" s="511"/>
      <c r="EHT109" s="511"/>
      <c r="EHU109" s="511"/>
      <c r="EHV109" s="511"/>
      <c r="EHW109" s="511"/>
      <c r="EHX109" s="511"/>
      <c r="EHY109" s="511"/>
      <c r="EHZ109" s="511"/>
      <c r="EIA109" s="511"/>
      <c r="EIB109" s="511"/>
      <c r="EIC109" s="511"/>
      <c r="EID109" s="511"/>
      <c r="EIE109" s="511"/>
      <c r="EIF109" s="511"/>
      <c r="EIG109" s="511"/>
      <c r="EIH109" s="511"/>
      <c r="EII109" s="511"/>
      <c r="EIJ109" s="511"/>
      <c r="EIK109" s="511"/>
      <c r="EIL109" s="511"/>
      <c r="EIM109" s="511"/>
      <c r="EIN109" s="511"/>
      <c r="EIO109" s="511"/>
      <c r="EIP109" s="511"/>
      <c r="EIQ109" s="511"/>
      <c r="EIR109" s="511"/>
      <c r="EIS109" s="511"/>
      <c r="EIT109" s="511"/>
      <c r="EIU109" s="511"/>
      <c r="EIV109" s="511"/>
      <c r="EIW109" s="511"/>
      <c r="EIX109" s="511"/>
      <c r="EIY109" s="511"/>
      <c r="EIZ109" s="511"/>
      <c r="EJA109" s="511"/>
      <c r="EJB109" s="511"/>
      <c r="EJC109" s="511"/>
      <c r="EJD109" s="511"/>
      <c r="EJE109" s="511"/>
      <c r="EJF109" s="511"/>
      <c r="EJG109" s="511"/>
      <c r="EJH109" s="511"/>
      <c r="EJI109" s="511"/>
      <c r="EJJ109" s="511"/>
      <c r="EJK109" s="511"/>
      <c r="EJL109" s="511"/>
      <c r="EJM109" s="511"/>
      <c r="EJN109" s="511"/>
      <c r="EJO109" s="511"/>
      <c r="EJP109" s="511"/>
      <c r="EJQ109" s="511"/>
      <c r="EJR109" s="511"/>
      <c r="EJS109" s="511"/>
      <c r="EJT109" s="511"/>
      <c r="EJU109" s="511"/>
      <c r="EJV109" s="511"/>
      <c r="EJW109" s="511"/>
      <c r="EJX109" s="511"/>
      <c r="EJY109" s="511"/>
      <c r="EJZ109" s="511"/>
      <c r="EKA109" s="511"/>
      <c r="EKB109" s="511"/>
      <c r="EKC109" s="511"/>
      <c r="EKD109" s="511"/>
      <c r="EKE109" s="511"/>
      <c r="EKF109" s="511"/>
      <c r="EKG109" s="511"/>
      <c r="EKH109" s="511"/>
      <c r="EKI109" s="511"/>
      <c r="EKJ109" s="511"/>
      <c r="EKK109" s="511"/>
      <c r="EKL109" s="511"/>
      <c r="EKM109" s="511"/>
      <c r="EKN109" s="511"/>
      <c r="EKO109" s="511"/>
      <c r="EKP109" s="511"/>
      <c r="EKQ109" s="511"/>
      <c r="EKR109" s="511"/>
      <c r="EKS109" s="511"/>
      <c r="EKT109" s="511"/>
      <c r="EKU109" s="511"/>
      <c r="EKV109" s="511"/>
      <c r="EKW109" s="511"/>
      <c r="EKX109" s="511"/>
      <c r="EKY109" s="511"/>
      <c r="EKZ109" s="511"/>
      <c r="ELA109" s="511"/>
      <c r="ELB109" s="511"/>
      <c r="ELC109" s="511"/>
      <c r="ELD109" s="511"/>
      <c r="ELE109" s="511"/>
      <c r="ELF109" s="511"/>
      <c r="ELG109" s="511"/>
      <c r="ELH109" s="511"/>
      <c r="ELI109" s="511"/>
      <c r="ELJ109" s="511"/>
      <c r="ELK109" s="511"/>
      <c r="ELL109" s="511"/>
      <c r="ELM109" s="511"/>
      <c r="ELN109" s="511"/>
      <c r="ELO109" s="511"/>
      <c r="ELP109" s="511"/>
      <c r="ELQ109" s="511"/>
      <c r="ELR109" s="511"/>
      <c r="ELS109" s="511"/>
      <c r="ELT109" s="511"/>
      <c r="ELU109" s="511"/>
      <c r="ELV109" s="511"/>
      <c r="ELW109" s="511"/>
      <c r="ELX109" s="511"/>
      <c r="ELY109" s="511"/>
      <c r="ELZ109" s="511"/>
      <c r="EMA109" s="511"/>
      <c r="EMB109" s="511"/>
      <c r="EMC109" s="511"/>
      <c r="EMD109" s="511"/>
      <c r="EME109" s="511"/>
      <c r="EMF109" s="511"/>
      <c r="EMG109" s="511"/>
      <c r="EMH109" s="511"/>
      <c r="EMI109" s="511"/>
      <c r="EMJ109" s="511"/>
      <c r="EMK109" s="511"/>
      <c r="EML109" s="511"/>
      <c r="EMM109" s="511"/>
      <c r="EMN109" s="511"/>
      <c r="EMO109" s="511"/>
      <c r="EMP109" s="511"/>
      <c r="EMQ109" s="511"/>
      <c r="EMR109" s="511"/>
      <c r="EMS109" s="511"/>
      <c r="EMT109" s="511"/>
      <c r="EMU109" s="511"/>
      <c r="EMV109" s="511"/>
      <c r="EMW109" s="511"/>
      <c r="EMX109" s="511"/>
      <c r="EMY109" s="511"/>
      <c r="EMZ109" s="511"/>
      <c r="ENA109" s="511"/>
      <c r="ENB109" s="511"/>
      <c r="ENC109" s="511"/>
      <c r="END109" s="511"/>
      <c r="ENE109" s="511"/>
      <c r="ENF109" s="511"/>
      <c r="ENG109" s="511"/>
      <c r="ENH109" s="511"/>
      <c r="ENI109" s="511"/>
      <c r="ENJ109" s="511"/>
      <c r="ENK109" s="511"/>
      <c r="ENL109" s="511"/>
      <c r="ENM109" s="511"/>
      <c r="ENN109" s="511"/>
      <c r="ENO109" s="511"/>
      <c r="ENP109" s="511"/>
      <c r="ENQ109" s="511"/>
      <c r="ENR109" s="511"/>
      <c r="ENS109" s="511"/>
      <c r="ENT109" s="511"/>
      <c r="ENU109" s="511"/>
      <c r="ENV109" s="511"/>
      <c r="ENW109" s="511"/>
      <c r="ENX109" s="511"/>
      <c r="ENY109" s="511"/>
      <c r="ENZ109" s="511"/>
      <c r="EOA109" s="511"/>
      <c r="EOB109" s="511"/>
      <c r="EOC109" s="511"/>
      <c r="EOD109" s="511"/>
      <c r="EOE109" s="511"/>
      <c r="EOF109" s="511"/>
      <c r="EOG109" s="511"/>
      <c r="EOH109" s="511"/>
      <c r="EOI109" s="511"/>
      <c r="EOJ109" s="511"/>
      <c r="EOK109" s="511"/>
      <c r="EOL109" s="511"/>
      <c r="EOM109" s="511"/>
      <c r="EON109" s="511"/>
      <c r="EOO109" s="511"/>
      <c r="EOP109" s="511"/>
      <c r="EOQ109" s="511"/>
      <c r="EOR109" s="511"/>
      <c r="EOS109" s="511"/>
      <c r="EOT109" s="511"/>
      <c r="EOU109" s="511"/>
      <c r="EOV109" s="511"/>
      <c r="EOW109" s="511"/>
      <c r="EOX109" s="511"/>
      <c r="EOY109" s="511"/>
      <c r="EOZ109" s="511"/>
      <c r="EPA109" s="511"/>
      <c r="EPB109" s="511"/>
      <c r="EPC109" s="511"/>
      <c r="EPD109" s="511"/>
      <c r="EPE109" s="511"/>
      <c r="EPF109" s="511"/>
      <c r="EPG109" s="511"/>
      <c r="EPH109" s="511"/>
      <c r="EPI109" s="511"/>
      <c r="EPJ109" s="511"/>
      <c r="EPK109" s="511"/>
      <c r="EPL109" s="511"/>
      <c r="EPM109" s="511"/>
      <c r="EPN109" s="511"/>
      <c r="EPO109" s="511"/>
      <c r="EPP109" s="511"/>
      <c r="EPQ109" s="511"/>
      <c r="EPR109" s="511"/>
      <c r="EPS109" s="511"/>
      <c r="EPT109" s="511"/>
      <c r="EPU109" s="511"/>
      <c r="EPV109" s="511"/>
      <c r="EPW109" s="511"/>
      <c r="EPX109" s="511"/>
      <c r="EPY109" s="511"/>
      <c r="EPZ109" s="511"/>
      <c r="EQA109" s="511"/>
      <c r="EQB109" s="511"/>
      <c r="EQC109" s="511"/>
      <c r="EQD109" s="511"/>
      <c r="EQE109" s="511"/>
      <c r="EQF109" s="511"/>
      <c r="EQG109" s="511"/>
      <c r="EQH109" s="511"/>
      <c r="EQI109" s="511"/>
      <c r="EQJ109" s="511"/>
      <c r="EQK109" s="511"/>
      <c r="EQL109" s="511"/>
      <c r="EQM109" s="511"/>
      <c r="EQN109" s="511"/>
      <c r="EQO109" s="511"/>
      <c r="EQP109" s="511"/>
      <c r="EQQ109" s="511"/>
      <c r="EQR109" s="511"/>
      <c r="EQS109" s="511"/>
      <c r="EQT109" s="511"/>
      <c r="EQU109" s="511"/>
      <c r="EQV109" s="511"/>
      <c r="EQW109" s="511"/>
      <c r="EQX109" s="511"/>
      <c r="EQY109" s="511"/>
      <c r="EQZ109" s="511"/>
      <c r="ERA109" s="511"/>
      <c r="ERB109" s="511"/>
      <c r="ERC109" s="511"/>
      <c r="ERD109" s="511"/>
      <c r="ERE109" s="511"/>
      <c r="ERF109" s="511"/>
      <c r="ERG109" s="511"/>
      <c r="ERH109" s="511"/>
      <c r="ERI109" s="511"/>
      <c r="ERJ109" s="511"/>
      <c r="ERK109" s="511"/>
      <c r="ERL109" s="511"/>
      <c r="ERM109" s="511"/>
      <c r="ERN109" s="511"/>
      <c r="ERO109" s="511"/>
      <c r="ERP109" s="511"/>
      <c r="ERQ109" s="511"/>
      <c r="ERR109" s="511"/>
      <c r="ERS109" s="511"/>
      <c r="ERT109" s="511"/>
      <c r="ERU109" s="511"/>
      <c r="ERV109" s="511"/>
      <c r="ERW109" s="511"/>
      <c r="ERX109" s="511"/>
      <c r="ERY109" s="511"/>
      <c r="ERZ109" s="511"/>
      <c r="ESA109" s="511"/>
      <c r="ESB109" s="511"/>
      <c r="ESC109" s="511"/>
      <c r="ESD109" s="511"/>
      <c r="ESE109" s="511"/>
      <c r="ESF109" s="511"/>
      <c r="ESG109" s="511"/>
      <c r="ESH109" s="511"/>
      <c r="ESI109" s="511"/>
      <c r="ESJ109" s="511"/>
      <c r="ESK109" s="511"/>
      <c r="ESL109" s="511"/>
      <c r="ESM109" s="511"/>
      <c r="ESN109" s="511"/>
      <c r="ESO109" s="511"/>
      <c r="ESP109" s="511"/>
      <c r="ESQ109" s="511"/>
      <c r="ESR109" s="511"/>
      <c r="ESS109" s="511"/>
      <c r="EST109" s="511"/>
      <c r="ESU109" s="511"/>
      <c r="ESV109" s="511"/>
      <c r="ESW109" s="511"/>
      <c r="ESX109" s="511"/>
      <c r="ESY109" s="511"/>
      <c r="ESZ109" s="511"/>
      <c r="ETA109" s="511"/>
      <c r="ETB109" s="511"/>
      <c r="ETC109" s="511"/>
      <c r="ETD109" s="511"/>
      <c r="ETE109" s="511"/>
      <c r="ETF109" s="511"/>
      <c r="ETG109" s="511"/>
      <c r="ETH109" s="511"/>
      <c r="ETI109" s="511"/>
      <c r="ETJ109" s="511"/>
      <c r="ETK109" s="511"/>
      <c r="ETL109" s="511"/>
      <c r="ETM109" s="511"/>
      <c r="ETN109" s="511"/>
      <c r="ETO109" s="511"/>
      <c r="ETP109" s="511"/>
      <c r="ETQ109" s="511"/>
      <c r="ETR109" s="511"/>
      <c r="ETS109" s="511"/>
      <c r="ETT109" s="511"/>
      <c r="ETU109" s="511"/>
      <c r="ETV109" s="511"/>
      <c r="ETW109" s="511"/>
      <c r="ETX109" s="511"/>
      <c r="ETY109" s="511"/>
      <c r="ETZ109" s="511"/>
      <c r="EUA109" s="511"/>
      <c r="EUB109" s="511"/>
      <c r="EUC109" s="511"/>
      <c r="EUD109" s="511"/>
      <c r="EUE109" s="511"/>
      <c r="EUF109" s="511"/>
      <c r="EUG109" s="511"/>
      <c r="EUH109" s="511"/>
      <c r="EUI109" s="511"/>
      <c r="EUJ109" s="511"/>
      <c r="EUK109" s="511"/>
      <c r="EUL109" s="511"/>
      <c r="EUM109" s="511"/>
      <c r="EUN109" s="511"/>
      <c r="EUO109" s="511"/>
      <c r="EUP109" s="511"/>
      <c r="EUQ109" s="511"/>
      <c r="EUR109" s="511"/>
      <c r="EUS109" s="511"/>
      <c r="EUT109" s="511"/>
      <c r="EUU109" s="511"/>
      <c r="EUV109" s="511"/>
      <c r="EUW109" s="511"/>
      <c r="EUX109" s="511"/>
      <c r="EUY109" s="511"/>
      <c r="EUZ109" s="511"/>
      <c r="EVA109" s="511"/>
      <c r="EVB109" s="511"/>
      <c r="EVC109" s="511"/>
      <c r="EVD109" s="511"/>
      <c r="EVE109" s="511"/>
      <c r="EVF109" s="511"/>
      <c r="EVG109" s="511"/>
      <c r="EVH109" s="511"/>
      <c r="EVI109" s="511"/>
      <c r="EVJ109" s="511"/>
      <c r="EVK109" s="511"/>
      <c r="EVL109" s="511"/>
      <c r="EVM109" s="511"/>
      <c r="EVN109" s="511"/>
      <c r="EVO109" s="511"/>
      <c r="EVP109" s="511"/>
      <c r="EVQ109" s="511"/>
      <c r="EVR109" s="511"/>
      <c r="EVS109" s="511"/>
      <c r="EVT109" s="511"/>
      <c r="EVU109" s="511"/>
      <c r="EVV109" s="511"/>
      <c r="EVW109" s="511"/>
      <c r="EVX109" s="511"/>
      <c r="EVY109" s="511"/>
      <c r="EVZ109" s="511"/>
      <c r="EWA109" s="511"/>
      <c r="EWB109" s="511"/>
      <c r="EWC109" s="511"/>
      <c r="EWD109" s="511"/>
      <c r="EWE109" s="511"/>
      <c r="EWF109" s="511"/>
      <c r="EWG109" s="511"/>
      <c r="EWH109" s="511"/>
      <c r="EWI109" s="511"/>
      <c r="EWJ109" s="511"/>
      <c r="EWK109" s="511"/>
      <c r="EWL109" s="511"/>
      <c r="EWM109" s="511"/>
      <c r="EWN109" s="511"/>
      <c r="EWO109" s="511"/>
      <c r="EWP109" s="511"/>
      <c r="EWQ109" s="511"/>
      <c r="EWR109" s="511"/>
      <c r="EWS109" s="511"/>
      <c r="EWT109" s="511"/>
      <c r="EWU109" s="511"/>
      <c r="EWV109" s="511"/>
      <c r="EWW109" s="511"/>
      <c r="EWX109" s="511"/>
      <c r="EWY109" s="511"/>
      <c r="EWZ109" s="511"/>
      <c r="EXA109" s="511"/>
      <c r="EXB109" s="511"/>
      <c r="EXC109" s="511"/>
      <c r="EXD109" s="511"/>
      <c r="EXE109" s="511"/>
      <c r="EXF109" s="511"/>
      <c r="EXG109" s="511"/>
      <c r="EXH109" s="511"/>
      <c r="EXI109" s="511"/>
      <c r="EXJ109" s="511"/>
      <c r="EXK109" s="511"/>
      <c r="EXL109" s="511"/>
      <c r="EXM109" s="511"/>
      <c r="EXN109" s="511"/>
      <c r="EXO109" s="511"/>
      <c r="EXP109" s="511"/>
      <c r="EXQ109" s="511"/>
      <c r="EXR109" s="511"/>
      <c r="EXS109" s="511"/>
      <c r="EXT109" s="511"/>
      <c r="EXU109" s="511"/>
      <c r="EXV109" s="511"/>
      <c r="EXW109" s="511"/>
      <c r="EXX109" s="511"/>
      <c r="EXY109" s="511"/>
      <c r="EXZ109" s="511"/>
      <c r="EYA109" s="511"/>
      <c r="EYB109" s="511"/>
      <c r="EYC109" s="511"/>
      <c r="EYD109" s="511"/>
      <c r="EYE109" s="511"/>
      <c r="EYF109" s="511"/>
      <c r="EYG109" s="511"/>
      <c r="EYH109" s="511"/>
      <c r="EYI109" s="511"/>
      <c r="EYJ109" s="511"/>
      <c r="EYK109" s="511"/>
      <c r="EYL109" s="511"/>
      <c r="EYM109" s="511"/>
      <c r="EYN109" s="511"/>
      <c r="EYO109" s="511"/>
      <c r="EYP109" s="511"/>
      <c r="EYQ109" s="511"/>
      <c r="EYR109" s="511"/>
      <c r="EYS109" s="511"/>
      <c r="EYT109" s="511"/>
      <c r="EYU109" s="511"/>
      <c r="EYV109" s="511"/>
      <c r="EYW109" s="511"/>
      <c r="EYX109" s="511"/>
      <c r="EYY109" s="511"/>
      <c r="EYZ109" s="511"/>
      <c r="EZA109" s="511"/>
      <c r="EZB109" s="511"/>
      <c r="EZC109" s="511"/>
      <c r="EZD109" s="511"/>
      <c r="EZE109" s="511"/>
      <c r="EZF109" s="511"/>
      <c r="EZG109" s="511"/>
      <c r="EZH109" s="511"/>
      <c r="EZI109" s="511"/>
      <c r="EZJ109" s="511"/>
      <c r="EZK109" s="511"/>
      <c r="EZL109" s="511"/>
      <c r="EZM109" s="511"/>
      <c r="EZN109" s="511"/>
      <c r="EZO109" s="511"/>
      <c r="EZP109" s="511"/>
      <c r="EZQ109" s="511"/>
      <c r="EZR109" s="511"/>
      <c r="EZS109" s="511"/>
      <c r="EZT109" s="511"/>
      <c r="EZU109" s="511"/>
      <c r="EZV109" s="511"/>
      <c r="EZW109" s="511"/>
      <c r="EZX109" s="511"/>
      <c r="EZY109" s="511"/>
      <c r="EZZ109" s="511"/>
      <c r="FAA109" s="511"/>
      <c r="FAB109" s="511"/>
      <c r="FAC109" s="511"/>
      <c r="FAD109" s="511"/>
      <c r="FAE109" s="511"/>
      <c r="FAF109" s="511"/>
      <c r="FAG109" s="511"/>
      <c r="FAH109" s="511"/>
      <c r="FAI109" s="511"/>
      <c r="FAJ109" s="511"/>
      <c r="FAK109" s="511"/>
      <c r="FAL109" s="511"/>
      <c r="FAM109" s="511"/>
      <c r="FAN109" s="511"/>
      <c r="FAO109" s="511"/>
      <c r="FAP109" s="511"/>
      <c r="FAQ109" s="511"/>
      <c r="FAR109" s="511"/>
      <c r="FAS109" s="511"/>
      <c r="FAT109" s="511"/>
      <c r="FAU109" s="511"/>
      <c r="FAV109" s="511"/>
      <c r="FAW109" s="511"/>
      <c r="FAX109" s="511"/>
      <c r="FAY109" s="511"/>
      <c r="FAZ109" s="511"/>
      <c r="FBA109" s="511"/>
      <c r="FBB109" s="511"/>
      <c r="FBC109" s="511"/>
      <c r="FBD109" s="511"/>
      <c r="FBE109" s="511"/>
      <c r="FBF109" s="511"/>
      <c r="FBG109" s="511"/>
      <c r="FBH109" s="511"/>
      <c r="FBI109" s="511"/>
      <c r="FBJ109" s="511"/>
      <c r="FBK109" s="511"/>
      <c r="FBL109" s="511"/>
      <c r="FBM109" s="511"/>
      <c r="FBN109" s="511"/>
      <c r="FBO109" s="511"/>
      <c r="FBP109" s="511"/>
      <c r="FBQ109" s="511"/>
      <c r="FBR109" s="511"/>
      <c r="FBS109" s="511"/>
      <c r="FBT109" s="511"/>
      <c r="FBU109" s="511"/>
      <c r="FBV109" s="511"/>
      <c r="FBW109" s="511"/>
      <c r="FBX109" s="511"/>
      <c r="FBY109" s="511"/>
      <c r="FBZ109" s="511"/>
      <c r="FCA109" s="511"/>
      <c r="FCB109" s="511"/>
      <c r="FCC109" s="511"/>
      <c r="FCD109" s="511"/>
      <c r="FCE109" s="511"/>
      <c r="FCF109" s="511"/>
      <c r="FCG109" s="511"/>
      <c r="FCH109" s="511"/>
      <c r="FCI109" s="511"/>
      <c r="FCJ109" s="511"/>
      <c r="FCK109" s="511"/>
      <c r="FCL109" s="511"/>
      <c r="FCM109" s="511"/>
      <c r="FCN109" s="511"/>
      <c r="FCO109" s="511"/>
      <c r="FCP109" s="511"/>
      <c r="FCQ109" s="511"/>
      <c r="FCR109" s="511"/>
      <c r="FCS109" s="511"/>
      <c r="FCT109" s="511"/>
      <c r="FCU109" s="511"/>
      <c r="FCV109" s="511"/>
      <c r="FCW109" s="511"/>
      <c r="FCX109" s="511"/>
      <c r="FCY109" s="511"/>
      <c r="FCZ109" s="511"/>
      <c r="FDA109" s="511"/>
      <c r="FDB109" s="511"/>
      <c r="FDC109" s="511"/>
      <c r="FDD109" s="511"/>
      <c r="FDE109" s="511"/>
      <c r="FDF109" s="511"/>
      <c r="FDG109" s="511"/>
      <c r="FDH109" s="511"/>
      <c r="FDI109" s="511"/>
      <c r="FDJ109" s="511"/>
      <c r="FDK109" s="511"/>
      <c r="FDL109" s="511"/>
      <c r="FDM109" s="511"/>
      <c r="FDN109" s="511"/>
      <c r="FDO109" s="511"/>
      <c r="FDP109" s="511"/>
      <c r="FDQ109" s="511"/>
      <c r="FDR109" s="511"/>
      <c r="FDS109" s="511"/>
      <c r="FDT109" s="511"/>
      <c r="FDU109" s="511"/>
      <c r="FDV109" s="511"/>
      <c r="FDW109" s="511"/>
      <c r="FDX109" s="511"/>
      <c r="FDY109" s="511"/>
      <c r="FDZ109" s="511"/>
      <c r="FEA109" s="511"/>
      <c r="FEB109" s="511"/>
      <c r="FEC109" s="511"/>
      <c r="FED109" s="511"/>
      <c r="FEE109" s="511"/>
      <c r="FEF109" s="511"/>
      <c r="FEG109" s="511"/>
      <c r="FEH109" s="511"/>
      <c r="FEI109" s="511"/>
      <c r="FEJ109" s="511"/>
      <c r="FEK109" s="511"/>
      <c r="FEL109" s="511"/>
      <c r="FEM109" s="511"/>
      <c r="FEN109" s="511"/>
      <c r="FEO109" s="511"/>
      <c r="FEP109" s="511"/>
      <c r="FEQ109" s="511"/>
      <c r="FER109" s="511"/>
      <c r="FES109" s="511"/>
      <c r="FET109" s="511"/>
      <c r="FEU109" s="511"/>
      <c r="FEV109" s="511"/>
      <c r="FEW109" s="511"/>
      <c r="FEX109" s="511"/>
      <c r="FEY109" s="511"/>
      <c r="FEZ109" s="511"/>
      <c r="FFA109" s="511"/>
      <c r="FFB109" s="511"/>
      <c r="FFC109" s="511"/>
      <c r="FFD109" s="511"/>
      <c r="FFE109" s="511"/>
      <c r="FFF109" s="511"/>
      <c r="FFG109" s="511"/>
      <c r="FFH109" s="511"/>
      <c r="FFI109" s="511"/>
      <c r="FFJ109" s="511"/>
      <c r="FFK109" s="511"/>
      <c r="FFL109" s="511"/>
      <c r="FFM109" s="511"/>
      <c r="FFN109" s="511"/>
      <c r="FFO109" s="511"/>
      <c r="FFP109" s="511"/>
      <c r="FFQ109" s="511"/>
      <c r="FFR109" s="511"/>
      <c r="FFS109" s="511"/>
      <c r="FFT109" s="511"/>
      <c r="FFU109" s="511"/>
      <c r="FFV109" s="511"/>
      <c r="FFW109" s="511"/>
      <c r="FFX109" s="511"/>
      <c r="FFY109" s="511"/>
      <c r="FFZ109" s="511"/>
      <c r="FGA109" s="511"/>
      <c r="FGB109" s="511"/>
      <c r="FGC109" s="511"/>
      <c r="FGD109" s="511"/>
      <c r="FGE109" s="511"/>
      <c r="FGF109" s="511"/>
      <c r="FGG109" s="511"/>
      <c r="FGH109" s="511"/>
      <c r="FGI109" s="511"/>
      <c r="FGJ109" s="511"/>
      <c r="FGK109" s="511"/>
      <c r="FGL109" s="511"/>
      <c r="FGM109" s="511"/>
      <c r="FGN109" s="511"/>
      <c r="FGO109" s="511"/>
      <c r="FGP109" s="511"/>
      <c r="FGQ109" s="511"/>
      <c r="FGR109" s="511"/>
      <c r="FGS109" s="511"/>
      <c r="FGT109" s="511"/>
      <c r="FGU109" s="511"/>
      <c r="FGV109" s="511"/>
      <c r="FGW109" s="511"/>
      <c r="FGX109" s="511"/>
      <c r="FGY109" s="511"/>
      <c r="FGZ109" s="511"/>
      <c r="FHA109" s="511"/>
      <c r="FHB109" s="511"/>
      <c r="FHC109" s="511"/>
      <c r="FHD109" s="511"/>
      <c r="FHE109" s="511"/>
      <c r="FHF109" s="511"/>
      <c r="FHG109" s="511"/>
      <c r="FHH109" s="511"/>
      <c r="FHI109" s="511"/>
      <c r="FHJ109" s="511"/>
      <c r="FHK109" s="511"/>
      <c r="FHL109" s="511"/>
      <c r="FHM109" s="511"/>
      <c r="FHN109" s="511"/>
      <c r="FHO109" s="511"/>
      <c r="FHP109" s="511"/>
      <c r="FHQ109" s="511"/>
      <c r="FHR109" s="511"/>
      <c r="FHS109" s="511"/>
      <c r="FHT109" s="511"/>
      <c r="FHU109" s="511"/>
      <c r="FHV109" s="511"/>
      <c r="FHW109" s="511"/>
      <c r="FHX109" s="511"/>
      <c r="FHY109" s="511"/>
      <c r="FHZ109" s="511"/>
      <c r="FIA109" s="511"/>
      <c r="FIB109" s="511"/>
      <c r="FIC109" s="511"/>
      <c r="FID109" s="511"/>
      <c r="FIE109" s="511"/>
      <c r="FIF109" s="511"/>
      <c r="FIG109" s="511"/>
      <c r="FIH109" s="511"/>
      <c r="FII109" s="511"/>
      <c r="FIJ109" s="511"/>
      <c r="FIK109" s="511"/>
      <c r="FIL109" s="511"/>
      <c r="FIM109" s="511"/>
      <c r="FIN109" s="511"/>
      <c r="FIO109" s="511"/>
      <c r="FIP109" s="511"/>
      <c r="FIQ109" s="511"/>
      <c r="FIR109" s="511"/>
      <c r="FIS109" s="511"/>
      <c r="FIT109" s="511"/>
      <c r="FIU109" s="511"/>
      <c r="FIV109" s="511"/>
      <c r="FIW109" s="511"/>
      <c r="FIX109" s="511"/>
      <c r="FIY109" s="511"/>
      <c r="FIZ109" s="511"/>
      <c r="FJA109" s="511"/>
      <c r="FJB109" s="511"/>
      <c r="FJC109" s="511"/>
      <c r="FJD109" s="511"/>
      <c r="FJE109" s="511"/>
      <c r="FJF109" s="511"/>
      <c r="FJG109" s="511"/>
      <c r="FJH109" s="511"/>
      <c r="FJI109" s="511"/>
      <c r="FJJ109" s="511"/>
      <c r="FJK109" s="511"/>
      <c r="FJL109" s="511"/>
      <c r="FJM109" s="511"/>
      <c r="FJN109" s="511"/>
      <c r="FJO109" s="511"/>
      <c r="FJP109" s="511"/>
      <c r="FJQ109" s="511"/>
      <c r="FJR109" s="511"/>
      <c r="FJS109" s="511"/>
      <c r="FJT109" s="511"/>
      <c r="FJU109" s="511"/>
      <c r="FJV109" s="511"/>
      <c r="FJW109" s="511"/>
      <c r="FJX109" s="511"/>
      <c r="FJY109" s="511"/>
      <c r="FJZ109" s="511"/>
      <c r="FKA109" s="511"/>
      <c r="FKB109" s="511"/>
      <c r="FKC109" s="511"/>
      <c r="FKD109" s="511"/>
      <c r="FKE109" s="511"/>
      <c r="FKF109" s="511"/>
      <c r="FKG109" s="511"/>
      <c r="FKH109" s="511"/>
      <c r="FKI109" s="511"/>
      <c r="FKJ109" s="511"/>
      <c r="FKK109" s="511"/>
      <c r="FKL109" s="511"/>
      <c r="FKM109" s="511"/>
      <c r="FKN109" s="511"/>
      <c r="FKO109" s="511"/>
      <c r="FKP109" s="511"/>
      <c r="FKQ109" s="511"/>
      <c r="FKR109" s="511"/>
      <c r="FKS109" s="511"/>
      <c r="FKT109" s="511"/>
      <c r="FKU109" s="511"/>
      <c r="FKV109" s="511"/>
      <c r="FKW109" s="511"/>
      <c r="FKX109" s="511"/>
      <c r="FKY109" s="511"/>
      <c r="FKZ109" s="511"/>
      <c r="FLA109" s="511"/>
      <c r="FLB109" s="511"/>
      <c r="FLC109" s="511"/>
      <c r="FLD109" s="511"/>
      <c r="FLE109" s="511"/>
      <c r="FLF109" s="511"/>
      <c r="FLG109" s="511"/>
      <c r="FLH109" s="511"/>
      <c r="FLI109" s="511"/>
      <c r="FLJ109" s="511"/>
      <c r="FLK109" s="511"/>
      <c r="FLL109" s="511"/>
      <c r="FLM109" s="511"/>
      <c r="FLN109" s="511"/>
      <c r="FLO109" s="511"/>
      <c r="FLP109" s="511"/>
      <c r="FLQ109" s="511"/>
      <c r="FLR109" s="511"/>
      <c r="FLS109" s="511"/>
      <c r="FLT109" s="511"/>
      <c r="FLU109" s="511"/>
      <c r="FLV109" s="511"/>
      <c r="FLW109" s="511"/>
      <c r="FLX109" s="511"/>
      <c r="FLY109" s="511"/>
      <c r="FLZ109" s="511"/>
      <c r="FMA109" s="511"/>
      <c r="FMB109" s="511"/>
      <c r="FMC109" s="511"/>
      <c r="FMD109" s="511"/>
      <c r="FME109" s="511"/>
      <c r="FMF109" s="511"/>
      <c r="FMG109" s="511"/>
      <c r="FMH109" s="511"/>
      <c r="FMI109" s="511"/>
      <c r="FMJ109" s="511"/>
      <c r="FMK109" s="511"/>
      <c r="FML109" s="511"/>
      <c r="FMM109" s="511"/>
      <c r="FMN109" s="511"/>
      <c r="FMO109" s="511"/>
      <c r="FMP109" s="511"/>
      <c r="FMQ109" s="511"/>
      <c r="FMR109" s="511"/>
      <c r="FMS109" s="511"/>
      <c r="FMT109" s="511"/>
      <c r="FMU109" s="511"/>
      <c r="FMV109" s="511"/>
      <c r="FMW109" s="511"/>
      <c r="FMX109" s="511"/>
      <c r="FMY109" s="511"/>
      <c r="FMZ109" s="511"/>
      <c r="FNA109" s="511"/>
      <c r="FNB109" s="511"/>
      <c r="FNC109" s="511"/>
      <c r="FND109" s="511"/>
      <c r="FNE109" s="511"/>
      <c r="FNF109" s="511"/>
      <c r="FNG109" s="511"/>
      <c r="FNH109" s="511"/>
      <c r="FNI109" s="511"/>
      <c r="FNJ109" s="511"/>
      <c r="FNK109" s="511"/>
      <c r="FNL109" s="511"/>
      <c r="FNM109" s="511"/>
      <c r="FNN109" s="511"/>
      <c r="FNO109" s="511"/>
      <c r="FNP109" s="511"/>
      <c r="FNQ109" s="511"/>
      <c r="FNR109" s="511"/>
      <c r="FNS109" s="511"/>
      <c r="FNT109" s="511"/>
      <c r="FNU109" s="511"/>
      <c r="FNV109" s="511"/>
      <c r="FNW109" s="511"/>
      <c r="FNX109" s="511"/>
      <c r="FNY109" s="511"/>
      <c r="FNZ109" s="511"/>
      <c r="FOA109" s="511"/>
      <c r="FOB109" s="511"/>
      <c r="FOC109" s="511"/>
      <c r="FOD109" s="511"/>
      <c r="FOE109" s="511"/>
      <c r="FOF109" s="511"/>
      <c r="FOG109" s="511"/>
      <c r="FOH109" s="511"/>
      <c r="FOI109" s="511"/>
      <c r="FOJ109" s="511"/>
      <c r="FOK109" s="511"/>
      <c r="FOL109" s="511"/>
      <c r="FOM109" s="511"/>
      <c r="FON109" s="511"/>
      <c r="FOO109" s="511"/>
      <c r="FOP109" s="511"/>
      <c r="FOQ109" s="511"/>
      <c r="FOR109" s="511"/>
      <c r="FOS109" s="511"/>
      <c r="FOT109" s="511"/>
      <c r="FOU109" s="511"/>
      <c r="FOV109" s="511"/>
      <c r="FOW109" s="511"/>
      <c r="FOX109" s="511"/>
      <c r="FOY109" s="511"/>
      <c r="FOZ109" s="511"/>
      <c r="FPA109" s="511"/>
      <c r="FPB109" s="511"/>
      <c r="FPC109" s="511"/>
      <c r="FPD109" s="511"/>
      <c r="FPE109" s="511"/>
      <c r="FPF109" s="511"/>
      <c r="FPG109" s="511"/>
      <c r="FPH109" s="511"/>
      <c r="FPI109" s="511"/>
      <c r="FPJ109" s="511"/>
      <c r="FPK109" s="511"/>
      <c r="FPL109" s="511"/>
      <c r="FPM109" s="511"/>
      <c r="FPN109" s="511"/>
      <c r="FPO109" s="511"/>
      <c r="FPP109" s="511"/>
      <c r="FPQ109" s="511"/>
      <c r="FPR109" s="511"/>
      <c r="FPS109" s="511"/>
      <c r="FPT109" s="511"/>
      <c r="FPU109" s="511"/>
      <c r="FPV109" s="511"/>
      <c r="FPW109" s="511"/>
      <c r="FPX109" s="511"/>
      <c r="FPY109" s="511"/>
      <c r="FPZ109" s="511"/>
      <c r="FQA109" s="511"/>
      <c r="FQB109" s="511"/>
      <c r="FQC109" s="511"/>
      <c r="FQD109" s="511"/>
      <c r="FQE109" s="511"/>
      <c r="FQF109" s="511"/>
      <c r="FQG109" s="511"/>
      <c r="FQH109" s="511"/>
      <c r="FQI109" s="511"/>
      <c r="FQJ109" s="511"/>
      <c r="FQK109" s="511"/>
      <c r="FQL109" s="511"/>
      <c r="FQM109" s="511"/>
      <c r="FQN109" s="511"/>
      <c r="FQO109" s="511"/>
      <c r="FQP109" s="511"/>
      <c r="FQQ109" s="511"/>
      <c r="FQR109" s="511"/>
      <c r="FQS109" s="511"/>
      <c r="FQT109" s="511"/>
      <c r="FQU109" s="511"/>
      <c r="FQV109" s="511"/>
      <c r="FQW109" s="511"/>
      <c r="FQX109" s="511"/>
      <c r="FQY109" s="511"/>
      <c r="FQZ109" s="511"/>
      <c r="FRA109" s="511"/>
      <c r="FRB109" s="511"/>
      <c r="FRC109" s="511"/>
      <c r="FRD109" s="511"/>
      <c r="FRE109" s="511"/>
      <c r="FRF109" s="511"/>
      <c r="FRG109" s="511"/>
      <c r="FRH109" s="511"/>
      <c r="FRI109" s="511"/>
      <c r="FRJ109" s="511"/>
      <c r="FRK109" s="511"/>
      <c r="FRL109" s="511"/>
      <c r="FRM109" s="511"/>
      <c r="FRN109" s="511"/>
      <c r="FRO109" s="511"/>
      <c r="FRP109" s="511"/>
      <c r="FRQ109" s="511"/>
      <c r="FRR109" s="511"/>
      <c r="FRS109" s="511"/>
      <c r="FRT109" s="511"/>
      <c r="FRU109" s="511"/>
      <c r="FRV109" s="511"/>
      <c r="FRW109" s="511"/>
      <c r="FRX109" s="511"/>
      <c r="FRY109" s="511"/>
      <c r="FRZ109" s="511"/>
      <c r="FSA109" s="511"/>
      <c r="FSB109" s="511"/>
      <c r="FSC109" s="511"/>
      <c r="FSD109" s="511"/>
      <c r="FSE109" s="511"/>
      <c r="FSF109" s="511"/>
      <c r="FSG109" s="511"/>
      <c r="FSH109" s="511"/>
      <c r="FSI109" s="511"/>
      <c r="FSJ109" s="511"/>
      <c r="FSK109" s="511"/>
      <c r="FSL109" s="511"/>
      <c r="FSM109" s="511"/>
      <c r="FSN109" s="511"/>
      <c r="FSO109" s="511"/>
      <c r="FSP109" s="511"/>
      <c r="FSQ109" s="511"/>
      <c r="FSR109" s="511"/>
      <c r="FSS109" s="511"/>
      <c r="FST109" s="511"/>
      <c r="FSU109" s="511"/>
      <c r="FSV109" s="511"/>
      <c r="FSW109" s="511"/>
      <c r="FSX109" s="511"/>
      <c r="FSY109" s="511"/>
      <c r="FSZ109" s="511"/>
      <c r="FTA109" s="511"/>
      <c r="FTB109" s="511"/>
      <c r="FTC109" s="511"/>
      <c r="FTD109" s="511"/>
      <c r="FTE109" s="511"/>
      <c r="FTF109" s="511"/>
      <c r="FTG109" s="511"/>
      <c r="FTH109" s="511"/>
      <c r="FTI109" s="511"/>
      <c r="FTJ109" s="511"/>
      <c r="FTK109" s="511"/>
      <c r="FTL109" s="511"/>
      <c r="FTM109" s="511"/>
      <c r="FTN109" s="511"/>
      <c r="FTO109" s="511"/>
      <c r="FTP109" s="511"/>
      <c r="FTQ109" s="511"/>
      <c r="FTR109" s="511"/>
      <c r="FTS109" s="511"/>
      <c r="FTT109" s="511"/>
      <c r="FTU109" s="511"/>
      <c r="FTV109" s="511"/>
      <c r="FTW109" s="511"/>
      <c r="FTX109" s="511"/>
      <c r="FTY109" s="511"/>
      <c r="FTZ109" s="511"/>
      <c r="FUA109" s="511"/>
      <c r="FUB109" s="511"/>
      <c r="FUC109" s="511"/>
      <c r="FUD109" s="511"/>
      <c r="FUE109" s="511"/>
      <c r="FUF109" s="511"/>
      <c r="FUG109" s="511"/>
      <c r="FUH109" s="511"/>
      <c r="FUI109" s="511"/>
      <c r="FUJ109" s="511"/>
      <c r="FUK109" s="511"/>
      <c r="FUL109" s="511"/>
      <c r="FUM109" s="511"/>
      <c r="FUN109" s="511"/>
      <c r="FUO109" s="511"/>
      <c r="FUP109" s="511"/>
      <c r="FUQ109" s="511"/>
      <c r="FUR109" s="511"/>
      <c r="FUS109" s="511"/>
      <c r="FUT109" s="511"/>
      <c r="FUU109" s="511"/>
      <c r="FUV109" s="511"/>
      <c r="FUW109" s="511"/>
      <c r="FUX109" s="511"/>
      <c r="FUY109" s="511"/>
      <c r="FUZ109" s="511"/>
      <c r="FVA109" s="511"/>
      <c r="FVB109" s="511"/>
      <c r="FVC109" s="511"/>
      <c r="FVD109" s="511"/>
      <c r="FVE109" s="511"/>
      <c r="FVF109" s="511"/>
      <c r="FVG109" s="511"/>
      <c r="FVH109" s="511"/>
      <c r="FVI109" s="511"/>
      <c r="FVJ109" s="511"/>
      <c r="FVK109" s="511"/>
      <c r="FVL109" s="511"/>
      <c r="FVM109" s="511"/>
      <c r="FVN109" s="511"/>
      <c r="FVO109" s="511"/>
      <c r="FVP109" s="511"/>
      <c r="FVQ109" s="511"/>
      <c r="FVR109" s="511"/>
      <c r="FVS109" s="511"/>
      <c r="FVT109" s="511"/>
      <c r="FVU109" s="511"/>
      <c r="FVV109" s="511"/>
      <c r="FVW109" s="511"/>
      <c r="FVX109" s="511"/>
      <c r="FVY109" s="511"/>
      <c r="FVZ109" s="511"/>
      <c r="FWA109" s="511"/>
      <c r="FWB109" s="511"/>
      <c r="FWC109" s="511"/>
      <c r="FWD109" s="511"/>
      <c r="FWE109" s="511"/>
      <c r="FWF109" s="511"/>
      <c r="FWG109" s="511"/>
      <c r="FWH109" s="511"/>
      <c r="FWI109" s="511"/>
      <c r="FWJ109" s="511"/>
      <c r="FWK109" s="511"/>
      <c r="FWL109" s="511"/>
      <c r="FWM109" s="511"/>
      <c r="FWN109" s="511"/>
      <c r="FWO109" s="511"/>
      <c r="FWP109" s="511"/>
      <c r="FWQ109" s="511"/>
      <c r="FWR109" s="511"/>
      <c r="FWS109" s="511"/>
      <c r="FWT109" s="511"/>
      <c r="FWU109" s="511"/>
      <c r="FWV109" s="511"/>
      <c r="FWW109" s="511"/>
      <c r="FWX109" s="511"/>
      <c r="FWY109" s="511"/>
      <c r="FWZ109" s="511"/>
      <c r="FXA109" s="511"/>
      <c r="FXB109" s="511"/>
      <c r="FXC109" s="511"/>
      <c r="FXD109" s="511"/>
      <c r="FXE109" s="511"/>
      <c r="FXF109" s="511"/>
      <c r="FXG109" s="511"/>
      <c r="FXH109" s="511"/>
      <c r="FXI109" s="511"/>
      <c r="FXJ109" s="511"/>
      <c r="FXK109" s="511"/>
      <c r="FXL109" s="511"/>
      <c r="FXM109" s="511"/>
      <c r="FXN109" s="511"/>
      <c r="FXO109" s="511"/>
      <c r="FXP109" s="511"/>
      <c r="FXQ109" s="511"/>
      <c r="FXR109" s="511"/>
      <c r="FXS109" s="511"/>
      <c r="FXT109" s="511"/>
      <c r="FXU109" s="511"/>
      <c r="FXV109" s="511"/>
      <c r="FXW109" s="511"/>
      <c r="FXX109" s="511"/>
      <c r="FXY109" s="511"/>
      <c r="FXZ109" s="511"/>
      <c r="FYA109" s="511"/>
      <c r="FYB109" s="511"/>
      <c r="FYC109" s="511"/>
      <c r="FYD109" s="511"/>
      <c r="FYE109" s="511"/>
      <c r="FYF109" s="511"/>
      <c r="FYG109" s="511"/>
      <c r="FYH109" s="511"/>
      <c r="FYI109" s="511"/>
      <c r="FYJ109" s="511"/>
      <c r="FYK109" s="511"/>
      <c r="FYL109" s="511"/>
      <c r="FYM109" s="511"/>
      <c r="FYN109" s="511"/>
      <c r="FYO109" s="511"/>
      <c r="FYP109" s="511"/>
      <c r="FYQ109" s="511"/>
      <c r="FYR109" s="511"/>
      <c r="FYS109" s="511"/>
      <c r="FYT109" s="511"/>
      <c r="FYU109" s="511"/>
      <c r="FYV109" s="511"/>
      <c r="FYW109" s="511"/>
      <c r="FYX109" s="511"/>
      <c r="FYY109" s="511"/>
      <c r="FYZ109" s="511"/>
      <c r="FZA109" s="511"/>
      <c r="FZB109" s="511"/>
      <c r="FZC109" s="511"/>
      <c r="FZD109" s="511"/>
      <c r="FZE109" s="511"/>
      <c r="FZF109" s="511"/>
      <c r="FZG109" s="511"/>
      <c r="FZH109" s="511"/>
      <c r="FZI109" s="511"/>
      <c r="FZJ109" s="511"/>
      <c r="FZK109" s="511"/>
      <c r="FZL109" s="511"/>
      <c r="FZM109" s="511"/>
      <c r="FZN109" s="511"/>
      <c r="FZO109" s="511"/>
      <c r="FZP109" s="511"/>
      <c r="FZQ109" s="511"/>
      <c r="FZR109" s="511"/>
      <c r="FZS109" s="511"/>
      <c r="FZT109" s="511"/>
      <c r="FZU109" s="511"/>
      <c r="FZV109" s="511"/>
      <c r="FZW109" s="511"/>
      <c r="FZX109" s="511"/>
      <c r="FZY109" s="511"/>
      <c r="FZZ109" s="511"/>
      <c r="GAA109" s="511"/>
      <c r="GAB109" s="511"/>
      <c r="GAC109" s="511"/>
      <c r="GAD109" s="511"/>
      <c r="GAE109" s="511"/>
      <c r="GAF109" s="511"/>
      <c r="GAG109" s="511"/>
      <c r="GAH109" s="511"/>
      <c r="GAI109" s="511"/>
      <c r="GAJ109" s="511"/>
      <c r="GAK109" s="511"/>
      <c r="GAL109" s="511"/>
      <c r="GAM109" s="511"/>
      <c r="GAN109" s="511"/>
      <c r="GAO109" s="511"/>
      <c r="GAP109" s="511"/>
      <c r="GAQ109" s="511"/>
      <c r="GAR109" s="511"/>
      <c r="GAS109" s="511"/>
      <c r="GAT109" s="511"/>
      <c r="GAU109" s="511"/>
      <c r="GAV109" s="511"/>
      <c r="GAW109" s="511"/>
      <c r="GAX109" s="511"/>
      <c r="GAY109" s="511"/>
      <c r="GAZ109" s="511"/>
      <c r="GBA109" s="511"/>
      <c r="GBB109" s="511"/>
      <c r="GBC109" s="511"/>
      <c r="GBD109" s="511"/>
      <c r="GBE109" s="511"/>
      <c r="GBF109" s="511"/>
      <c r="GBG109" s="511"/>
      <c r="GBH109" s="511"/>
      <c r="GBI109" s="511"/>
      <c r="GBJ109" s="511"/>
      <c r="GBK109" s="511"/>
      <c r="GBL109" s="511"/>
      <c r="GBM109" s="511"/>
      <c r="GBN109" s="511"/>
      <c r="GBO109" s="511"/>
      <c r="GBP109" s="511"/>
      <c r="GBQ109" s="511"/>
      <c r="GBR109" s="511"/>
      <c r="GBS109" s="511"/>
      <c r="GBT109" s="511"/>
      <c r="GBU109" s="511"/>
      <c r="GBV109" s="511"/>
      <c r="GBW109" s="511"/>
      <c r="GBX109" s="511"/>
      <c r="GBY109" s="511"/>
      <c r="GBZ109" s="511"/>
      <c r="GCA109" s="511"/>
      <c r="GCB109" s="511"/>
      <c r="GCC109" s="511"/>
      <c r="GCD109" s="511"/>
      <c r="GCE109" s="511"/>
      <c r="GCF109" s="511"/>
      <c r="GCG109" s="511"/>
      <c r="GCH109" s="511"/>
      <c r="GCI109" s="511"/>
      <c r="GCJ109" s="511"/>
      <c r="GCK109" s="511"/>
      <c r="GCL109" s="511"/>
      <c r="GCM109" s="511"/>
      <c r="GCN109" s="511"/>
      <c r="GCO109" s="511"/>
      <c r="GCP109" s="511"/>
      <c r="GCQ109" s="511"/>
      <c r="GCR109" s="511"/>
      <c r="GCS109" s="511"/>
      <c r="GCT109" s="511"/>
      <c r="GCU109" s="511"/>
      <c r="GCV109" s="511"/>
      <c r="GCW109" s="511"/>
      <c r="GCX109" s="511"/>
      <c r="GCY109" s="511"/>
      <c r="GCZ109" s="511"/>
      <c r="GDA109" s="511"/>
      <c r="GDB109" s="511"/>
      <c r="GDC109" s="511"/>
      <c r="GDD109" s="511"/>
      <c r="GDE109" s="511"/>
      <c r="GDF109" s="511"/>
      <c r="GDG109" s="511"/>
      <c r="GDH109" s="511"/>
      <c r="GDI109" s="511"/>
      <c r="GDJ109" s="511"/>
      <c r="GDK109" s="511"/>
      <c r="GDL109" s="511"/>
      <c r="GDM109" s="511"/>
      <c r="GDN109" s="511"/>
      <c r="GDO109" s="511"/>
      <c r="GDP109" s="511"/>
      <c r="GDQ109" s="511"/>
      <c r="GDR109" s="511"/>
      <c r="GDS109" s="511"/>
      <c r="GDT109" s="511"/>
      <c r="GDU109" s="511"/>
      <c r="GDV109" s="511"/>
      <c r="GDW109" s="511"/>
      <c r="GDX109" s="511"/>
      <c r="GDY109" s="511"/>
      <c r="GDZ109" s="511"/>
      <c r="GEA109" s="511"/>
      <c r="GEB109" s="511"/>
      <c r="GEC109" s="511"/>
      <c r="GED109" s="511"/>
      <c r="GEE109" s="511"/>
      <c r="GEF109" s="511"/>
      <c r="GEG109" s="511"/>
      <c r="GEH109" s="511"/>
      <c r="GEI109" s="511"/>
      <c r="GEJ109" s="511"/>
      <c r="GEK109" s="511"/>
      <c r="GEL109" s="511"/>
      <c r="GEM109" s="511"/>
      <c r="GEN109" s="511"/>
      <c r="GEO109" s="511"/>
      <c r="GEP109" s="511"/>
      <c r="GEQ109" s="511"/>
      <c r="GER109" s="511"/>
      <c r="GES109" s="511"/>
      <c r="GET109" s="511"/>
      <c r="GEU109" s="511"/>
      <c r="GEV109" s="511"/>
      <c r="GEW109" s="511"/>
      <c r="GEX109" s="511"/>
      <c r="GEY109" s="511"/>
      <c r="GEZ109" s="511"/>
      <c r="GFA109" s="511"/>
      <c r="GFB109" s="511"/>
      <c r="GFC109" s="511"/>
      <c r="GFD109" s="511"/>
      <c r="GFE109" s="511"/>
      <c r="GFF109" s="511"/>
      <c r="GFG109" s="511"/>
      <c r="GFH109" s="511"/>
      <c r="GFI109" s="511"/>
      <c r="GFJ109" s="511"/>
      <c r="GFK109" s="511"/>
      <c r="GFL109" s="511"/>
      <c r="GFM109" s="511"/>
      <c r="GFN109" s="511"/>
      <c r="GFO109" s="511"/>
      <c r="GFP109" s="511"/>
      <c r="GFQ109" s="511"/>
      <c r="GFR109" s="511"/>
      <c r="GFS109" s="511"/>
      <c r="GFT109" s="511"/>
      <c r="GFU109" s="511"/>
      <c r="GFV109" s="511"/>
      <c r="GFW109" s="511"/>
      <c r="GFX109" s="511"/>
      <c r="GFY109" s="511"/>
      <c r="GFZ109" s="511"/>
      <c r="GGA109" s="511"/>
      <c r="GGB109" s="511"/>
      <c r="GGC109" s="511"/>
      <c r="GGD109" s="511"/>
      <c r="GGE109" s="511"/>
      <c r="GGF109" s="511"/>
      <c r="GGG109" s="511"/>
      <c r="GGH109" s="511"/>
      <c r="GGI109" s="511"/>
      <c r="GGJ109" s="511"/>
      <c r="GGK109" s="511"/>
      <c r="GGL109" s="511"/>
      <c r="GGM109" s="511"/>
      <c r="GGN109" s="511"/>
      <c r="GGO109" s="511"/>
      <c r="GGP109" s="511"/>
      <c r="GGQ109" s="511"/>
      <c r="GGR109" s="511"/>
      <c r="GGS109" s="511"/>
      <c r="GGT109" s="511"/>
      <c r="GGU109" s="511"/>
      <c r="GGV109" s="511"/>
      <c r="GGW109" s="511"/>
      <c r="GGX109" s="511"/>
      <c r="GGY109" s="511"/>
      <c r="GGZ109" s="511"/>
      <c r="GHA109" s="511"/>
      <c r="GHB109" s="511"/>
      <c r="GHC109" s="511"/>
      <c r="GHD109" s="511"/>
      <c r="GHE109" s="511"/>
      <c r="GHF109" s="511"/>
      <c r="GHG109" s="511"/>
      <c r="GHH109" s="511"/>
      <c r="GHI109" s="511"/>
      <c r="GHJ109" s="511"/>
      <c r="GHK109" s="511"/>
      <c r="GHL109" s="511"/>
      <c r="GHM109" s="511"/>
      <c r="GHN109" s="511"/>
      <c r="GHO109" s="511"/>
      <c r="GHP109" s="511"/>
      <c r="GHQ109" s="511"/>
      <c r="GHR109" s="511"/>
      <c r="GHS109" s="511"/>
      <c r="GHT109" s="511"/>
      <c r="GHU109" s="511"/>
      <c r="GHV109" s="511"/>
      <c r="GHW109" s="511"/>
      <c r="GHX109" s="511"/>
      <c r="GHY109" s="511"/>
      <c r="GHZ109" s="511"/>
      <c r="GIA109" s="511"/>
      <c r="GIB109" s="511"/>
      <c r="GIC109" s="511"/>
      <c r="GID109" s="511"/>
      <c r="GIE109" s="511"/>
      <c r="GIF109" s="511"/>
      <c r="GIG109" s="511"/>
      <c r="GIH109" s="511"/>
      <c r="GII109" s="511"/>
      <c r="GIJ109" s="511"/>
      <c r="GIK109" s="511"/>
      <c r="GIL109" s="511"/>
      <c r="GIM109" s="511"/>
      <c r="GIN109" s="511"/>
      <c r="GIO109" s="511"/>
      <c r="GIP109" s="511"/>
      <c r="GIQ109" s="511"/>
      <c r="GIR109" s="511"/>
      <c r="GIS109" s="511"/>
      <c r="GIT109" s="511"/>
      <c r="GIU109" s="511"/>
      <c r="GIV109" s="511"/>
      <c r="GIW109" s="511"/>
      <c r="GIX109" s="511"/>
      <c r="GIY109" s="511"/>
      <c r="GIZ109" s="511"/>
      <c r="GJA109" s="511"/>
      <c r="GJB109" s="511"/>
      <c r="GJC109" s="511"/>
      <c r="GJD109" s="511"/>
      <c r="GJE109" s="511"/>
      <c r="GJF109" s="511"/>
      <c r="GJG109" s="511"/>
      <c r="GJH109" s="511"/>
      <c r="GJI109" s="511"/>
      <c r="GJJ109" s="511"/>
      <c r="GJK109" s="511"/>
      <c r="GJL109" s="511"/>
      <c r="GJM109" s="511"/>
      <c r="GJN109" s="511"/>
      <c r="GJO109" s="511"/>
      <c r="GJP109" s="511"/>
      <c r="GJQ109" s="511"/>
      <c r="GJR109" s="511"/>
      <c r="GJS109" s="511"/>
      <c r="GJT109" s="511"/>
      <c r="GJU109" s="511"/>
      <c r="GJV109" s="511"/>
      <c r="GJW109" s="511"/>
      <c r="GJX109" s="511"/>
      <c r="GJY109" s="511"/>
      <c r="GJZ109" s="511"/>
      <c r="GKA109" s="511"/>
      <c r="GKB109" s="511"/>
      <c r="GKC109" s="511"/>
      <c r="GKD109" s="511"/>
      <c r="GKE109" s="511"/>
      <c r="GKF109" s="511"/>
      <c r="GKG109" s="511"/>
      <c r="GKH109" s="511"/>
      <c r="GKI109" s="511"/>
      <c r="GKJ109" s="511"/>
      <c r="GKK109" s="511"/>
      <c r="GKL109" s="511"/>
      <c r="GKM109" s="511"/>
      <c r="GKN109" s="511"/>
      <c r="GKO109" s="511"/>
      <c r="GKP109" s="511"/>
      <c r="GKQ109" s="511"/>
      <c r="GKR109" s="511"/>
      <c r="GKS109" s="511"/>
      <c r="GKT109" s="511"/>
      <c r="GKU109" s="511"/>
      <c r="GKV109" s="511"/>
      <c r="GKW109" s="511"/>
      <c r="GKX109" s="511"/>
      <c r="GKY109" s="511"/>
      <c r="GKZ109" s="511"/>
      <c r="GLA109" s="511"/>
      <c r="GLB109" s="511"/>
      <c r="GLC109" s="511"/>
      <c r="GLD109" s="511"/>
      <c r="GLE109" s="511"/>
      <c r="GLF109" s="511"/>
      <c r="GLG109" s="511"/>
      <c r="GLH109" s="511"/>
      <c r="GLI109" s="511"/>
      <c r="GLJ109" s="511"/>
      <c r="GLK109" s="511"/>
      <c r="GLL109" s="511"/>
      <c r="GLM109" s="511"/>
      <c r="GLN109" s="511"/>
      <c r="GLO109" s="511"/>
      <c r="GLP109" s="511"/>
      <c r="GLQ109" s="511"/>
      <c r="GLR109" s="511"/>
      <c r="GLS109" s="511"/>
      <c r="GLT109" s="511"/>
      <c r="GLU109" s="511"/>
      <c r="GLV109" s="511"/>
      <c r="GLW109" s="511"/>
      <c r="GLX109" s="511"/>
      <c r="GLY109" s="511"/>
      <c r="GLZ109" s="511"/>
      <c r="GMA109" s="511"/>
      <c r="GMB109" s="511"/>
      <c r="GMC109" s="511"/>
      <c r="GMD109" s="511"/>
      <c r="GME109" s="511"/>
      <c r="GMF109" s="511"/>
      <c r="GMG109" s="511"/>
      <c r="GMH109" s="511"/>
      <c r="GMI109" s="511"/>
      <c r="GMJ109" s="511"/>
      <c r="GMK109" s="511"/>
      <c r="GML109" s="511"/>
      <c r="GMM109" s="511"/>
      <c r="GMN109" s="511"/>
      <c r="GMO109" s="511"/>
      <c r="GMP109" s="511"/>
      <c r="GMQ109" s="511"/>
      <c r="GMR109" s="511"/>
      <c r="GMS109" s="511"/>
      <c r="GMT109" s="511"/>
      <c r="GMU109" s="511"/>
      <c r="GMV109" s="511"/>
      <c r="GMW109" s="511"/>
      <c r="GMX109" s="511"/>
      <c r="GMY109" s="511"/>
      <c r="GMZ109" s="511"/>
      <c r="GNA109" s="511"/>
      <c r="GNB109" s="511"/>
      <c r="GNC109" s="511"/>
      <c r="GND109" s="511"/>
      <c r="GNE109" s="511"/>
      <c r="GNF109" s="511"/>
      <c r="GNG109" s="511"/>
      <c r="GNH109" s="511"/>
      <c r="GNI109" s="511"/>
      <c r="GNJ109" s="511"/>
      <c r="GNK109" s="511"/>
      <c r="GNL109" s="511"/>
      <c r="GNM109" s="511"/>
      <c r="GNN109" s="511"/>
      <c r="GNO109" s="511"/>
      <c r="GNP109" s="511"/>
      <c r="GNQ109" s="511"/>
      <c r="GNR109" s="511"/>
      <c r="GNS109" s="511"/>
      <c r="GNT109" s="511"/>
      <c r="GNU109" s="511"/>
      <c r="GNV109" s="511"/>
      <c r="GNW109" s="511"/>
      <c r="GNX109" s="511"/>
      <c r="GNY109" s="511"/>
      <c r="GNZ109" s="511"/>
      <c r="GOA109" s="511"/>
      <c r="GOB109" s="511"/>
      <c r="GOC109" s="511"/>
      <c r="GOD109" s="511"/>
      <c r="GOE109" s="511"/>
      <c r="GOF109" s="511"/>
      <c r="GOG109" s="511"/>
      <c r="GOH109" s="511"/>
      <c r="GOI109" s="511"/>
      <c r="GOJ109" s="511"/>
      <c r="GOK109" s="511"/>
      <c r="GOL109" s="511"/>
      <c r="GOM109" s="511"/>
      <c r="GON109" s="511"/>
      <c r="GOO109" s="511"/>
      <c r="GOP109" s="511"/>
      <c r="GOQ109" s="511"/>
      <c r="GOR109" s="511"/>
      <c r="GOS109" s="511"/>
      <c r="GOT109" s="511"/>
      <c r="GOU109" s="511"/>
      <c r="GOV109" s="511"/>
      <c r="GOW109" s="511"/>
      <c r="GOX109" s="511"/>
      <c r="GOY109" s="511"/>
      <c r="GOZ109" s="511"/>
      <c r="GPA109" s="511"/>
      <c r="GPB109" s="511"/>
      <c r="GPC109" s="511"/>
      <c r="GPD109" s="511"/>
      <c r="GPE109" s="511"/>
      <c r="GPF109" s="511"/>
      <c r="GPG109" s="511"/>
      <c r="GPH109" s="511"/>
      <c r="GPI109" s="511"/>
      <c r="GPJ109" s="511"/>
      <c r="GPK109" s="511"/>
      <c r="GPL109" s="511"/>
      <c r="GPM109" s="511"/>
      <c r="GPN109" s="511"/>
      <c r="GPO109" s="511"/>
      <c r="GPP109" s="511"/>
      <c r="GPQ109" s="511"/>
      <c r="GPR109" s="511"/>
      <c r="GPS109" s="511"/>
      <c r="GPT109" s="511"/>
      <c r="GPU109" s="511"/>
      <c r="GPV109" s="511"/>
      <c r="GPW109" s="511"/>
      <c r="GPX109" s="511"/>
      <c r="GPY109" s="511"/>
      <c r="GPZ109" s="511"/>
      <c r="GQA109" s="511"/>
      <c r="GQB109" s="511"/>
      <c r="GQC109" s="511"/>
      <c r="GQD109" s="511"/>
      <c r="GQE109" s="511"/>
      <c r="GQF109" s="511"/>
      <c r="GQG109" s="511"/>
      <c r="GQH109" s="511"/>
      <c r="GQI109" s="511"/>
      <c r="GQJ109" s="511"/>
      <c r="GQK109" s="511"/>
      <c r="GQL109" s="511"/>
      <c r="GQM109" s="511"/>
      <c r="GQN109" s="511"/>
      <c r="GQO109" s="511"/>
      <c r="GQP109" s="511"/>
      <c r="GQQ109" s="511"/>
      <c r="GQR109" s="511"/>
      <c r="GQS109" s="511"/>
      <c r="GQT109" s="511"/>
      <c r="GQU109" s="511"/>
      <c r="GQV109" s="511"/>
      <c r="GQW109" s="511"/>
      <c r="GQX109" s="511"/>
      <c r="GQY109" s="511"/>
      <c r="GQZ109" s="511"/>
      <c r="GRA109" s="511"/>
      <c r="GRB109" s="511"/>
      <c r="GRC109" s="511"/>
      <c r="GRD109" s="511"/>
      <c r="GRE109" s="511"/>
      <c r="GRF109" s="511"/>
      <c r="GRG109" s="511"/>
      <c r="GRH109" s="511"/>
      <c r="GRI109" s="511"/>
      <c r="GRJ109" s="511"/>
      <c r="GRK109" s="511"/>
      <c r="GRL109" s="511"/>
      <c r="GRM109" s="511"/>
      <c r="GRN109" s="511"/>
      <c r="GRO109" s="511"/>
      <c r="GRP109" s="511"/>
      <c r="GRQ109" s="511"/>
      <c r="GRR109" s="511"/>
      <c r="GRS109" s="511"/>
      <c r="GRT109" s="511"/>
      <c r="GRU109" s="511"/>
      <c r="GRV109" s="511"/>
      <c r="GRW109" s="511"/>
      <c r="GRX109" s="511"/>
      <c r="GRY109" s="511"/>
      <c r="GRZ109" s="511"/>
      <c r="GSA109" s="511"/>
      <c r="GSB109" s="511"/>
      <c r="GSC109" s="511"/>
      <c r="GSD109" s="511"/>
      <c r="GSE109" s="511"/>
      <c r="GSF109" s="511"/>
      <c r="GSG109" s="511"/>
      <c r="GSH109" s="511"/>
      <c r="GSI109" s="511"/>
      <c r="GSJ109" s="511"/>
      <c r="GSK109" s="511"/>
      <c r="GSL109" s="511"/>
      <c r="GSM109" s="511"/>
      <c r="GSN109" s="511"/>
      <c r="GSO109" s="511"/>
      <c r="GSP109" s="511"/>
      <c r="GSQ109" s="511"/>
      <c r="GSR109" s="511"/>
      <c r="GSS109" s="511"/>
      <c r="GST109" s="511"/>
      <c r="GSU109" s="511"/>
      <c r="GSV109" s="511"/>
      <c r="GSW109" s="511"/>
      <c r="GSX109" s="511"/>
      <c r="GSY109" s="511"/>
      <c r="GSZ109" s="511"/>
      <c r="GTA109" s="511"/>
      <c r="GTB109" s="511"/>
      <c r="GTC109" s="511"/>
      <c r="GTD109" s="511"/>
      <c r="GTE109" s="511"/>
      <c r="GTF109" s="511"/>
      <c r="GTG109" s="511"/>
      <c r="GTH109" s="511"/>
      <c r="GTI109" s="511"/>
      <c r="GTJ109" s="511"/>
      <c r="GTK109" s="511"/>
      <c r="GTL109" s="511"/>
      <c r="GTM109" s="511"/>
      <c r="GTN109" s="511"/>
      <c r="GTO109" s="511"/>
      <c r="GTP109" s="511"/>
      <c r="GTQ109" s="511"/>
      <c r="GTR109" s="511"/>
      <c r="GTS109" s="511"/>
      <c r="GTT109" s="511"/>
      <c r="GTU109" s="511"/>
      <c r="GTV109" s="511"/>
      <c r="GTW109" s="511"/>
      <c r="GTX109" s="511"/>
      <c r="GTY109" s="511"/>
      <c r="GTZ109" s="511"/>
      <c r="GUA109" s="511"/>
      <c r="GUB109" s="511"/>
      <c r="GUC109" s="511"/>
      <c r="GUD109" s="511"/>
      <c r="GUE109" s="511"/>
      <c r="GUF109" s="511"/>
      <c r="GUG109" s="511"/>
      <c r="GUH109" s="511"/>
      <c r="GUI109" s="511"/>
      <c r="GUJ109" s="511"/>
      <c r="GUK109" s="511"/>
      <c r="GUL109" s="511"/>
      <c r="GUM109" s="511"/>
      <c r="GUN109" s="511"/>
      <c r="GUO109" s="511"/>
      <c r="GUP109" s="511"/>
      <c r="GUQ109" s="511"/>
      <c r="GUR109" s="511"/>
      <c r="GUS109" s="511"/>
      <c r="GUT109" s="511"/>
      <c r="GUU109" s="511"/>
      <c r="GUV109" s="511"/>
      <c r="GUW109" s="511"/>
      <c r="GUX109" s="511"/>
      <c r="GUY109" s="511"/>
      <c r="GUZ109" s="511"/>
      <c r="GVA109" s="511"/>
      <c r="GVB109" s="511"/>
      <c r="GVC109" s="511"/>
      <c r="GVD109" s="511"/>
      <c r="GVE109" s="511"/>
      <c r="GVF109" s="511"/>
      <c r="GVG109" s="511"/>
      <c r="GVH109" s="511"/>
      <c r="GVI109" s="511"/>
      <c r="GVJ109" s="511"/>
      <c r="GVK109" s="511"/>
      <c r="GVL109" s="511"/>
      <c r="GVM109" s="511"/>
      <c r="GVN109" s="511"/>
      <c r="GVO109" s="511"/>
      <c r="GVP109" s="511"/>
      <c r="GVQ109" s="511"/>
      <c r="GVR109" s="511"/>
      <c r="GVS109" s="511"/>
      <c r="GVT109" s="511"/>
      <c r="GVU109" s="511"/>
      <c r="GVV109" s="511"/>
      <c r="GVW109" s="511"/>
      <c r="GVX109" s="511"/>
      <c r="GVY109" s="511"/>
      <c r="GVZ109" s="511"/>
      <c r="GWA109" s="511"/>
      <c r="GWB109" s="511"/>
      <c r="GWC109" s="511"/>
      <c r="GWD109" s="511"/>
      <c r="GWE109" s="511"/>
      <c r="GWF109" s="511"/>
      <c r="GWG109" s="511"/>
      <c r="GWH109" s="511"/>
      <c r="GWI109" s="511"/>
      <c r="GWJ109" s="511"/>
      <c r="GWK109" s="511"/>
      <c r="GWL109" s="511"/>
      <c r="GWM109" s="511"/>
      <c r="GWN109" s="511"/>
      <c r="GWO109" s="511"/>
      <c r="GWP109" s="511"/>
      <c r="GWQ109" s="511"/>
      <c r="GWR109" s="511"/>
      <c r="GWS109" s="511"/>
      <c r="GWT109" s="511"/>
      <c r="GWU109" s="511"/>
      <c r="GWV109" s="511"/>
      <c r="GWW109" s="511"/>
      <c r="GWX109" s="511"/>
      <c r="GWY109" s="511"/>
      <c r="GWZ109" s="511"/>
      <c r="GXA109" s="511"/>
      <c r="GXB109" s="511"/>
      <c r="GXC109" s="511"/>
      <c r="GXD109" s="511"/>
      <c r="GXE109" s="511"/>
      <c r="GXF109" s="511"/>
      <c r="GXG109" s="511"/>
      <c r="GXH109" s="511"/>
      <c r="GXI109" s="511"/>
      <c r="GXJ109" s="511"/>
      <c r="GXK109" s="511"/>
      <c r="GXL109" s="511"/>
      <c r="GXM109" s="511"/>
      <c r="GXN109" s="511"/>
      <c r="GXO109" s="511"/>
      <c r="GXP109" s="511"/>
      <c r="GXQ109" s="511"/>
      <c r="GXR109" s="511"/>
      <c r="GXS109" s="511"/>
      <c r="GXT109" s="511"/>
      <c r="GXU109" s="511"/>
      <c r="GXV109" s="511"/>
      <c r="GXW109" s="511"/>
      <c r="GXX109" s="511"/>
      <c r="GXY109" s="511"/>
      <c r="GXZ109" s="511"/>
      <c r="GYA109" s="511"/>
      <c r="GYB109" s="511"/>
      <c r="GYC109" s="511"/>
      <c r="GYD109" s="511"/>
      <c r="GYE109" s="511"/>
      <c r="GYF109" s="511"/>
      <c r="GYG109" s="511"/>
      <c r="GYH109" s="511"/>
      <c r="GYI109" s="511"/>
      <c r="GYJ109" s="511"/>
      <c r="GYK109" s="511"/>
      <c r="GYL109" s="511"/>
      <c r="GYM109" s="511"/>
      <c r="GYN109" s="511"/>
      <c r="GYO109" s="511"/>
      <c r="GYP109" s="511"/>
      <c r="GYQ109" s="511"/>
      <c r="GYR109" s="511"/>
      <c r="GYS109" s="511"/>
      <c r="GYT109" s="511"/>
      <c r="GYU109" s="511"/>
      <c r="GYV109" s="511"/>
      <c r="GYW109" s="511"/>
      <c r="GYX109" s="511"/>
      <c r="GYY109" s="511"/>
      <c r="GYZ109" s="511"/>
      <c r="GZA109" s="511"/>
      <c r="GZB109" s="511"/>
      <c r="GZC109" s="511"/>
      <c r="GZD109" s="511"/>
      <c r="GZE109" s="511"/>
      <c r="GZF109" s="511"/>
      <c r="GZG109" s="511"/>
      <c r="GZH109" s="511"/>
      <c r="GZI109" s="511"/>
      <c r="GZJ109" s="511"/>
      <c r="GZK109" s="511"/>
      <c r="GZL109" s="511"/>
      <c r="GZM109" s="511"/>
      <c r="GZN109" s="511"/>
      <c r="GZO109" s="511"/>
      <c r="GZP109" s="511"/>
      <c r="GZQ109" s="511"/>
      <c r="GZR109" s="511"/>
      <c r="GZS109" s="511"/>
      <c r="GZT109" s="511"/>
      <c r="GZU109" s="511"/>
      <c r="GZV109" s="511"/>
      <c r="GZW109" s="511"/>
      <c r="GZX109" s="511"/>
      <c r="GZY109" s="511"/>
      <c r="GZZ109" s="511"/>
      <c r="HAA109" s="511"/>
      <c r="HAB109" s="511"/>
      <c r="HAC109" s="511"/>
      <c r="HAD109" s="511"/>
      <c r="HAE109" s="511"/>
      <c r="HAF109" s="511"/>
      <c r="HAG109" s="511"/>
      <c r="HAH109" s="511"/>
      <c r="HAI109" s="511"/>
      <c r="HAJ109" s="511"/>
      <c r="HAK109" s="511"/>
      <c r="HAL109" s="511"/>
      <c r="HAM109" s="511"/>
      <c r="HAN109" s="511"/>
      <c r="HAO109" s="511"/>
      <c r="HAP109" s="511"/>
      <c r="HAQ109" s="511"/>
      <c r="HAR109" s="511"/>
      <c r="HAS109" s="511"/>
      <c r="HAT109" s="511"/>
      <c r="HAU109" s="511"/>
      <c r="HAV109" s="511"/>
      <c r="HAW109" s="511"/>
      <c r="HAX109" s="511"/>
      <c r="HAY109" s="511"/>
      <c r="HAZ109" s="511"/>
      <c r="HBA109" s="511"/>
      <c r="HBB109" s="511"/>
      <c r="HBC109" s="511"/>
      <c r="HBD109" s="511"/>
      <c r="HBE109" s="511"/>
      <c r="HBF109" s="511"/>
      <c r="HBG109" s="511"/>
      <c r="HBH109" s="511"/>
      <c r="HBI109" s="511"/>
      <c r="HBJ109" s="511"/>
      <c r="HBK109" s="511"/>
      <c r="HBL109" s="511"/>
      <c r="HBM109" s="511"/>
      <c r="HBN109" s="511"/>
      <c r="HBO109" s="511"/>
      <c r="HBP109" s="511"/>
      <c r="HBQ109" s="511"/>
      <c r="HBR109" s="511"/>
      <c r="HBS109" s="511"/>
      <c r="HBT109" s="511"/>
      <c r="HBU109" s="511"/>
      <c r="HBV109" s="511"/>
      <c r="HBW109" s="511"/>
      <c r="HBX109" s="511"/>
      <c r="HBY109" s="511"/>
      <c r="HBZ109" s="511"/>
      <c r="HCA109" s="511"/>
      <c r="HCB109" s="511"/>
      <c r="HCC109" s="511"/>
      <c r="HCD109" s="511"/>
      <c r="HCE109" s="511"/>
      <c r="HCF109" s="511"/>
      <c r="HCG109" s="511"/>
      <c r="HCH109" s="511"/>
      <c r="HCI109" s="511"/>
      <c r="HCJ109" s="511"/>
      <c r="HCK109" s="511"/>
      <c r="HCL109" s="511"/>
      <c r="HCM109" s="511"/>
      <c r="HCN109" s="511"/>
      <c r="HCO109" s="511"/>
      <c r="HCP109" s="511"/>
      <c r="HCQ109" s="511"/>
      <c r="HCR109" s="511"/>
      <c r="HCS109" s="511"/>
      <c r="HCT109" s="511"/>
      <c r="HCU109" s="511"/>
      <c r="HCV109" s="511"/>
      <c r="HCW109" s="511"/>
      <c r="HCX109" s="511"/>
      <c r="HCY109" s="511"/>
      <c r="HCZ109" s="511"/>
      <c r="HDA109" s="511"/>
      <c r="HDB109" s="511"/>
      <c r="HDC109" s="511"/>
      <c r="HDD109" s="511"/>
      <c r="HDE109" s="511"/>
      <c r="HDF109" s="511"/>
      <c r="HDG109" s="511"/>
      <c r="HDH109" s="511"/>
      <c r="HDI109" s="511"/>
      <c r="HDJ109" s="511"/>
      <c r="HDK109" s="511"/>
      <c r="HDL109" s="511"/>
      <c r="HDM109" s="511"/>
      <c r="HDN109" s="511"/>
      <c r="HDO109" s="511"/>
      <c r="HDP109" s="511"/>
      <c r="HDQ109" s="511"/>
      <c r="HDR109" s="511"/>
      <c r="HDS109" s="511"/>
      <c r="HDT109" s="511"/>
      <c r="HDU109" s="511"/>
      <c r="HDV109" s="511"/>
      <c r="HDW109" s="511"/>
      <c r="HDX109" s="511"/>
      <c r="HDY109" s="511"/>
      <c r="HDZ109" s="511"/>
      <c r="HEA109" s="511"/>
      <c r="HEB109" s="511"/>
      <c r="HEC109" s="511"/>
      <c r="HED109" s="511"/>
      <c r="HEE109" s="511"/>
      <c r="HEF109" s="511"/>
      <c r="HEG109" s="511"/>
      <c r="HEH109" s="511"/>
      <c r="HEI109" s="511"/>
      <c r="HEJ109" s="511"/>
      <c r="HEK109" s="511"/>
      <c r="HEL109" s="511"/>
      <c r="HEM109" s="511"/>
      <c r="HEN109" s="511"/>
      <c r="HEO109" s="511"/>
      <c r="HEP109" s="511"/>
      <c r="HEQ109" s="511"/>
      <c r="HER109" s="511"/>
      <c r="HES109" s="511"/>
      <c r="HET109" s="511"/>
      <c r="HEU109" s="511"/>
      <c r="HEV109" s="511"/>
      <c r="HEW109" s="511"/>
      <c r="HEX109" s="511"/>
      <c r="HEY109" s="511"/>
      <c r="HEZ109" s="511"/>
      <c r="HFA109" s="511"/>
      <c r="HFB109" s="511"/>
      <c r="HFC109" s="511"/>
      <c r="HFD109" s="511"/>
      <c r="HFE109" s="511"/>
      <c r="HFF109" s="511"/>
      <c r="HFG109" s="511"/>
      <c r="HFH109" s="511"/>
      <c r="HFI109" s="511"/>
      <c r="HFJ109" s="511"/>
      <c r="HFK109" s="511"/>
      <c r="HFL109" s="511"/>
      <c r="HFM109" s="511"/>
      <c r="HFN109" s="511"/>
      <c r="HFO109" s="511"/>
      <c r="HFP109" s="511"/>
      <c r="HFQ109" s="511"/>
      <c r="HFR109" s="511"/>
      <c r="HFS109" s="511"/>
      <c r="HFT109" s="511"/>
      <c r="HFU109" s="511"/>
      <c r="HFV109" s="511"/>
      <c r="HFW109" s="511"/>
      <c r="HFX109" s="511"/>
      <c r="HFY109" s="511"/>
      <c r="HFZ109" s="511"/>
      <c r="HGA109" s="511"/>
      <c r="HGB109" s="511"/>
      <c r="HGC109" s="511"/>
      <c r="HGD109" s="511"/>
      <c r="HGE109" s="511"/>
      <c r="HGF109" s="511"/>
      <c r="HGG109" s="511"/>
      <c r="HGH109" s="511"/>
      <c r="HGI109" s="511"/>
      <c r="HGJ109" s="511"/>
      <c r="HGK109" s="511"/>
      <c r="HGL109" s="511"/>
      <c r="HGM109" s="511"/>
      <c r="HGN109" s="511"/>
      <c r="HGO109" s="511"/>
      <c r="HGP109" s="511"/>
      <c r="HGQ109" s="511"/>
      <c r="HGR109" s="511"/>
      <c r="HGS109" s="511"/>
      <c r="HGT109" s="511"/>
      <c r="HGU109" s="511"/>
      <c r="HGV109" s="511"/>
      <c r="HGW109" s="511"/>
      <c r="HGX109" s="511"/>
      <c r="HGY109" s="511"/>
      <c r="HGZ109" s="511"/>
      <c r="HHA109" s="511"/>
      <c r="HHB109" s="511"/>
      <c r="HHC109" s="511"/>
      <c r="HHD109" s="511"/>
      <c r="HHE109" s="511"/>
      <c r="HHF109" s="511"/>
      <c r="HHG109" s="511"/>
      <c r="HHH109" s="511"/>
      <c r="HHI109" s="511"/>
      <c r="HHJ109" s="511"/>
      <c r="HHK109" s="511"/>
      <c r="HHL109" s="511"/>
      <c r="HHM109" s="511"/>
      <c r="HHN109" s="511"/>
      <c r="HHO109" s="511"/>
      <c r="HHP109" s="511"/>
      <c r="HHQ109" s="511"/>
      <c r="HHR109" s="511"/>
      <c r="HHS109" s="511"/>
      <c r="HHT109" s="511"/>
      <c r="HHU109" s="511"/>
      <c r="HHV109" s="511"/>
      <c r="HHW109" s="511"/>
      <c r="HHX109" s="511"/>
      <c r="HHY109" s="511"/>
      <c r="HHZ109" s="511"/>
      <c r="HIA109" s="511"/>
      <c r="HIB109" s="511"/>
      <c r="HIC109" s="511"/>
      <c r="HID109" s="511"/>
      <c r="HIE109" s="511"/>
      <c r="HIF109" s="511"/>
      <c r="HIG109" s="511"/>
      <c r="HIH109" s="511"/>
      <c r="HII109" s="511"/>
      <c r="HIJ109" s="511"/>
      <c r="HIK109" s="511"/>
      <c r="HIL109" s="511"/>
      <c r="HIM109" s="511"/>
      <c r="HIN109" s="511"/>
      <c r="HIO109" s="511"/>
      <c r="HIP109" s="511"/>
      <c r="HIQ109" s="511"/>
      <c r="HIR109" s="511"/>
      <c r="HIS109" s="511"/>
      <c r="HIT109" s="511"/>
      <c r="HIU109" s="511"/>
      <c r="HIV109" s="511"/>
      <c r="HIW109" s="511"/>
      <c r="HIX109" s="511"/>
      <c r="HIY109" s="511"/>
      <c r="HIZ109" s="511"/>
      <c r="HJA109" s="511"/>
      <c r="HJB109" s="511"/>
      <c r="HJC109" s="511"/>
      <c r="HJD109" s="511"/>
      <c r="HJE109" s="511"/>
      <c r="HJF109" s="511"/>
      <c r="HJG109" s="511"/>
      <c r="HJH109" s="511"/>
      <c r="HJI109" s="511"/>
      <c r="HJJ109" s="511"/>
      <c r="HJK109" s="511"/>
      <c r="HJL109" s="511"/>
      <c r="HJM109" s="511"/>
      <c r="HJN109" s="511"/>
      <c r="HJO109" s="511"/>
      <c r="HJP109" s="511"/>
      <c r="HJQ109" s="511"/>
      <c r="HJR109" s="511"/>
      <c r="HJS109" s="511"/>
      <c r="HJT109" s="511"/>
      <c r="HJU109" s="511"/>
      <c r="HJV109" s="511"/>
      <c r="HJW109" s="511"/>
      <c r="HJX109" s="511"/>
      <c r="HJY109" s="511"/>
      <c r="HJZ109" s="511"/>
      <c r="HKA109" s="511"/>
      <c r="HKB109" s="511"/>
      <c r="HKC109" s="511"/>
      <c r="HKD109" s="511"/>
      <c r="HKE109" s="511"/>
      <c r="HKF109" s="511"/>
      <c r="HKG109" s="511"/>
      <c r="HKH109" s="511"/>
      <c r="HKI109" s="511"/>
      <c r="HKJ109" s="511"/>
      <c r="HKK109" s="511"/>
      <c r="HKL109" s="511"/>
      <c r="HKM109" s="511"/>
      <c r="HKN109" s="511"/>
      <c r="HKO109" s="511"/>
      <c r="HKP109" s="511"/>
      <c r="HKQ109" s="511"/>
      <c r="HKR109" s="511"/>
      <c r="HKS109" s="511"/>
      <c r="HKT109" s="511"/>
      <c r="HKU109" s="511"/>
      <c r="HKV109" s="511"/>
      <c r="HKW109" s="511"/>
      <c r="HKX109" s="511"/>
      <c r="HKY109" s="511"/>
      <c r="HKZ109" s="511"/>
      <c r="HLA109" s="511"/>
      <c r="HLB109" s="511"/>
      <c r="HLC109" s="511"/>
      <c r="HLD109" s="511"/>
      <c r="HLE109" s="511"/>
      <c r="HLF109" s="511"/>
      <c r="HLG109" s="511"/>
      <c r="HLH109" s="511"/>
      <c r="HLI109" s="511"/>
      <c r="HLJ109" s="511"/>
      <c r="HLK109" s="511"/>
      <c r="HLL109" s="511"/>
      <c r="HLM109" s="511"/>
      <c r="HLN109" s="511"/>
      <c r="HLO109" s="511"/>
      <c r="HLP109" s="511"/>
      <c r="HLQ109" s="511"/>
      <c r="HLR109" s="511"/>
      <c r="HLS109" s="511"/>
      <c r="HLT109" s="511"/>
      <c r="HLU109" s="511"/>
      <c r="HLV109" s="511"/>
      <c r="HLW109" s="511"/>
      <c r="HLX109" s="511"/>
      <c r="HLY109" s="511"/>
      <c r="HLZ109" s="511"/>
      <c r="HMA109" s="511"/>
      <c r="HMB109" s="511"/>
      <c r="HMC109" s="511"/>
      <c r="HMD109" s="511"/>
      <c r="HME109" s="511"/>
      <c r="HMF109" s="511"/>
      <c r="HMG109" s="511"/>
      <c r="HMH109" s="511"/>
      <c r="HMI109" s="511"/>
      <c r="HMJ109" s="511"/>
      <c r="HMK109" s="511"/>
      <c r="HML109" s="511"/>
      <c r="HMM109" s="511"/>
      <c r="HMN109" s="511"/>
      <c r="HMO109" s="511"/>
      <c r="HMP109" s="511"/>
      <c r="HMQ109" s="511"/>
      <c r="HMR109" s="511"/>
      <c r="HMS109" s="511"/>
      <c r="HMT109" s="511"/>
      <c r="HMU109" s="511"/>
      <c r="HMV109" s="511"/>
      <c r="HMW109" s="511"/>
      <c r="HMX109" s="511"/>
      <c r="HMY109" s="511"/>
      <c r="HMZ109" s="511"/>
      <c r="HNA109" s="511"/>
      <c r="HNB109" s="511"/>
      <c r="HNC109" s="511"/>
      <c r="HND109" s="511"/>
      <c r="HNE109" s="511"/>
      <c r="HNF109" s="511"/>
      <c r="HNG109" s="511"/>
      <c r="HNH109" s="511"/>
      <c r="HNI109" s="511"/>
      <c r="HNJ109" s="511"/>
      <c r="HNK109" s="511"/>
      <c r="HNL109" s="511"/>
      <c r="HNM109" s="511"/>
      <c r="HNN109" s="511"/>
      <c r="HNO109" s="511"/>
      <c r="HNP109" s="511"/>
      <c r="HNQ109" s="511"/>
      <c r="HNR109" s="511"/>
      <c r="HNS109" s="511"/>
      <c r="HNT109" s="511"/>
      <c r="HNU109" s="511"/>
      <c r="HNV109" s="511"/>
      <c r="HNW109" s="511"/>
      <c r="HNX109" s="511"/>
      <c r="HNY109" s="511"/>
      <c r="HNZ109" s="511"/>
      <c r="HOA109" s="511"/>
      <c r="HOB109" s="511"/>
      <c r="HOC109" s="511"/>
      <c r="HOD109" s="511"/>
      <c r="HOE109" s="511"/>
      <c r="HOF109" s="511"/>
      <c r="HOG109" s="511"/>
      <c r="HOH109" s="511"/>
      <c r="HOI109" s="511"/>
      <c r="HOJ109" s="511"/>
      <c r="HOK109" s="511"/>
      <c r="HOL109" s="511"/>
      <c r="HOM109" s="511"/>
      <c r="HON109" s="511"/>
      <c r="HOO109" s="511"/>
      <c r="HOP109" s="511"/>
      <c r="HOQ109" s="511"/>
      <c r="HOR109" s="511"/>
      <c r="HOS109" s="511"/>
      <c r="HOT109" s="511"/>
      <c r="HOU109" s="511"/>
      <c r="HOV109" s="511"/>
      <c r="HOW109" s="511"/>
      <c r="HOX109" s="511"/>
      <c r="HOY109" s="511"/>
      <c r="HOZ109" s="511"/>
      <c r="HPA109" s="511"/>
      <c r="HPB109" s="511"/>
      <c r="HPC109" s="511"/>
      <c r="HPD109" s="511"/>
      <c r="HPE109" s="511"/>
      <c r="HPF109" s="511"/>
      <c r="HPG109" s="511"/>
      <c r="HPH109" s="511"/>
      <c r="HPI109" s="511"/>
      <c r="HPJ109" s="511"/>
      <c r="HPK109" s="511"/>
      <c r="HPL109" s="511"/>
      <c r="HPM109" s="511"/>
      <c r="HPN109" s="511"/>
      <c r="HPO109" s="511"/>
      <c r="HPP109" s="511"/>
      <c r="HPQ109" s="511"/>
      <c r="HPR109" s="511"/>
      <c r="HPS109" s="511"/>
      <c r="HPT109" s="511"/>
      <c r="HPU109" s="511"/>
      <c r="HPV109" s="511"/>
      <c r="HPW109" s="511"/>
      <c r="HPX109" s="511"/>
      <c r="HPY109" s="511"/>
      <c r="HPZ109" s="511"/>
      <c r="HQA109" s="511"/>
      <c r="HQB109" s="511"/>
      <c r="HQC109" s="511"/>
      <c r="HQD109" s="511"/>
      <c r="HQE109" s="511"/>
      <c r="HQF109" s="511"/>
      <c r="HQG109" s="511"/>
      <c r="HQH109" s="511"/>
      <c r="HQI109" s="511"/>
      <c r="HQJ109" s="511"/>
      <c r="HQK109" s="511"/>
      <c r="HQL109" s="511"/>
      <c r="HQM109" s="511"/>
      <c r="HQN109" s="511"/>
      <c r="HQO109" s="511"/>
      <c r="HQP109" s="511"/>
      <c r="HQQ109" s="511"/>
      <c r="HQR109" s="511"/>
      <c r="HQS109" s="511"/>
      <c r="HQT109" s="511"/>
      <c r="HQU109" s="511"/>
      <c r="HQV109" s="511"/>
      <c r="HQW109" s="511"/>
      <c r="HQX109" s="511"/>
      <c r="HQY109" s="511"/>
      <c r="HQZ109" s="511"/>
      <c r="HRA109" s="511"/>
      <c r="HRB109" s="511"/>
      <c r="HRC109" s="511"/>
      <c r="HRD109" s="511"/>
      <c r="HRE109" s="511"/>
      <c r="HRF109" s="511"/>
      <c r="HRG109" s="511"/>
      <c r="HRH109" s="511"/>
      <c r="HRI109" s="511"/>
      <c r="HRJ109" s="511"/>
      <c r="HRK109" s="511"/>
      <c r="HRL109" s="511"/>
      <c r="HRM109" s="511"/>
      <c r="HRN109" s="511"/>
      <c r="HRO109" s="511"/>
      <c r="HRP109" s="511"/>
      <c r="HRQ109" s="511"/>
      <c r="HRR109" s="511"/>
      <c r="HRS109" s="511"/>
      <c r="HRT109" s="511"/>
      <c r="HRU109" s="511"/>
      <c r="HRV109" s="511"/>
      <c r="HRW109" s="511"/>
      <c r="HRX109" s="511"/>
      <c r="HRY109" s="511"/>
      <c r="HRZ109" s="511"/>
      <c r="HSA109" s="511"/>
      <c r="HSB109" s="511"/>
      <c r="HSC109" s="511"/>
      <c r="HSD109" s="511"/>
      <c r="HSE109" s="511"/>
      <c r="HSF109" s="511"/>
      <c r="HSG109" s="511"/>
      <c r="HSH109" s="511"/>
      <c r="HSI109" s="511"/>
      <c r="HSJ109" s="511"/>
      <c r="HSK109" s="511"/>
      <c r="HSL109" s="511"/>
      <c r="HSM109" s="511"/>
      <c r="HSN109" s="511"/>
      <c r="HSO109" s="511"/>
      <c r="HSP109" s="511"/>
      <c r="HSQ109" s="511"/>
      <c r="HSR109" s="511"/>
      <c r="HSS109" s="511"/>
      <c r="HST109" s="511"/>
      <c r="HSU109" s="511"/>
      <c r="HSV109" s="511"/>
      <c r="HSW109" s="511"/>
      <c r="HSX109" s="511"/>
      <c r="HSY109" s="511"/>
      <c r="HSZ109" s="511"/>
      <c r="HTA109" s="511"/>
      <c r="HTB109" s="511"/>
      <c r="HTC109" s="511"/>
      <c r="HTD109" s="511"/>
      <c r="HTE109" s="511"/>
      <c r="HTF109" s="511"/>
      <c r="HTG109" s="511"/>
      <c r="HTH109" s="511"/>
      <c r="HTI109" s="511"/>
      <c r="HTJ109" s="511"/>
      <c r="HTK109" s="511"/>
      <c r="HTL109" s="511"/>
      <c r="HTM109" s="511"/>
      <c r="HTN109" s="511"/>
      <c r="HTO109" s="511"/>
      <c r="HTP109" s="511"/>
      <c r="HTQ109" s="511"/>
      <c r="HTR109" s="511"/>
      <c r="HTS109" s="511"/>
      <c r="HTT109" s="511"/>
      <c r="HTU109" s="511"/>
      <c r="HTV109" s="511"/>
      <c r="HTW109" s="511"/>
      <c r="HTX109" s="511"/>
      <c r="HTY109" s="511"/>
      <c r="HTZ109" s="511"/>
      <c r="HUA109" s="511"/>
      <c r="HUB109" s="511"/>
      <c r="HUC109" s="511"/>
      <c r="HUD109" s="511"/>
      <c r="HUE109" s="511"/>
      <c r="HUF109" s="511"/>
      <c r="HUG109" s="511"/>
      <c r="HUH109" s="511"/>
      <c r="HUI109" s="511"/>
      <c r="HUJ109" s="511"/>
      <c r="HUK109" s="511"/>
      <c r="HUL109" s="511"/>
      <c r="HUM109" s="511"/>
      <c r="HUN109" s="511"/>
      <c r="HUO109" s="511"/>
      <c r="HUP109" s="511"/>
      <c r="HUQ109" s="511"/>
      <c r="HUR109" s="511"/>
      <c r="HUS109" s="511"/>
      <c r="HUT109" s="511"/>
      <c r="HUU109" s="511"/>
      <c r="HUV109" s="511"/>
      <c r="HUW109" s="511"/>
      <c r="HUX109" s="511"/>
      <c r="HUY109" s="511"/>
      <c r="HUZ109" s="511"/>
      <c r="HVA109" s="511"/>
      <c r="HVB109" s="511"/>
      <c r="HVC109" s="511"/>
      <c r="HVD109" s="511"/>
      <c r="HVE109" s="511"/>
      <c r="HVF109" s="511"/>
      <c r="HVG109" s="511"/>
      <c r="HVH109" s="511"/>
      <c r="HVI109" s="511"/>
      <c r="HVJ109" s="511"/>
      <c r="HVK109" s="511"/>
      <c r="HVL109" s="511"/>
      <c r="HVM109" s="511"/>
      <c r="HVN109" s="511"/>
      <c r="HVO109" s="511"/>
      <c r="HVP109" s="511"/>
      <c r="HVQ109" s="511"/>
      <c r="HVR109" s="511"/>
      <c r="HVS109" s="511"/>
      <c r="HVT109" s="511"/>
      <c r="HVU109" s="511"/>
      <c r="HVV109" s="511"/>
      <c r="HVW109" s="511"/>
      <c r="HVX109" s="511"/>
      <c r="HVY109" s="511"/>
      <c r="HVZ109" s="511"/>
      <c r="HWA109" s="511"/>
      <c r="HWB109" s="511"/>
      <c r="HWC109" s="511"/>
      <c r="HWD109" s="511"/>
      <c r="HWE109" s="511"/>
      <c r="HWF109" s="511"/>
      <c r="HWG109" s="511"/>
      <c r="HWH109" s="511"/>
      <c r="HWI109" s="511"/>
      <c r="HWJ109" s="511"/>
      <c r="HWK109" s="511"/>
      <c r="HWL109" s="511"/>
      <c r="HWM109" s="511"/>
      <c r="HWN109" s="511"/>
      <c r="HWO109" s="511"/>
      <c r="HWP109" s="511"/>
      <c r="HWQ109" s="511"/>
      <c r="HWR109" s="511"/>
      <c r="HWS109" s="511"/>
      <c r="HWT109" s="511"/>
      <c r="HWU109" s="511"/>
      <c r="HWV109" s="511"/>
      <c r="HWW109" s="511"/>
      <c r="HWX109" s="511"/>
      <c r="HWY109" s="511"/>
      <c r="HWZ109" s="511"/>
      <c r="HXA109" s="511"/>
      <c r="HXB109" s="511"/>
      <c r="HXC109" s="511"/>
      <c r="HXD109" s="511"/>
      <c r="HXE109" s="511"/>
      <c r="HXF109" s="511"/>
      <c r="HXG109" s="511"/>
      <c r="HXH109" s="511"/>
      <c r="HXI109" s="511"/>
      <c r="HXJ109" s="511"/>
      <c r="HXK109" s="511"/>
      <c r="HXL109" s="511"/>
      <c r="HXM109" s="511"/>
      <c r="HXN109" s="511"/>
      <c r="HXO109" s="511"/>
      <c r="HXP109" s="511"/>
      <c r="HXQ109" s="511"/>
      <c r="HXR109" s="511"/>
      <c r="HXS109" s="511"/>
      <c r="HXT109" s="511"/>
      <c r="HXU109" s="511"/>
      <c r="HXV109" s="511"/>
      <c r="HXW109" s="511"/>
      <c r="HXX109" s="511"/>
      <c r="HXY109" s="511"/>
      <c r="HXZ109" s="511"/>
      <c r="HYA109" s="511"/>
      <c r="HYB109" s="511"/>
      <c r="HYC109" s="511"/>
      <c r="HYD109" s="511"/>
      <c r="HYE109" s="511"/>
      <c r="HYF109" s="511"/>
      <c r="HYG109" s="511"/>
      <c r="HYH109" s="511"/>
      <c r="HYI109" s="511"/>
      <c r="HYJ109" s="511"/>
      <c r="HYK109" s="511"/>
      <c r="HYL109" s="511"/>
      <c r="HYM109" s="511"/>
      <c r="HYN109" s="511"/>
      <c r="HYO109" s="511"/>
      <c r="HYP109" s="511"/>
      <c r="HYQ109" s="511"/>
      <c r="HYR109" s="511"/>
      <c r="HYS109" s="511"/>
      <c r="HYT109" s="511"/>
      <c r="HYU109" s="511"/>
      <c r="HYV109" s="511"/>
      <c r="HYW109" s="511"/>
      <c r="HYX109" s="511"/>
      <c r="HYY109" s="511"/>
      <c r="HYZ109" s="511"/>
      <c r="HZA109" s="511"/>
      <c r="HZB109" s="511"/>
      <c r="HZC109" s="511"/>
      <c r="HZD109" s="511"/>
      <c r="HZE109" s="511"/>
      <c r="HZF109" s="511"/>
      <c r="HZG109" s="511"/>
      <c r="HZH109" s="511"/>
      <c r="HZI109" s="511"/>
      <c r="HZJ109" s="511"/>
      <c r="HZK109" s="511"/>
      <c r="HZL109" s="511"/>
      <c r="HZM109" s="511"/>
      <c r="HZN109" s="511"/>
      <c r="HZO109" s="511"/>
      <c r="HZP109" s="511"/>
      <c r="HZQ109" s="511"/>
      <c r="HZR109" s="511"/>
      <c r="HZS109" s="511"/>
      <c r="HZT109" s="511"/>
      <c r="HZU109" s="511"/>
      <c r="HZV109" s="511"/>
      <c r="HZW109" s="511"/>
      <c r="HZX109" s="511"/>
      <c r="HZY109" s="511"/>
      <c r="HZZ109" s="511"/>
      <c r="IAA109" s="511"/>
      <c r="IAB109" s="511"/>
      <c r="IAC109" s="511"/>
      <c r="IAD109" s="511"/>
      <c r="IAE109" s="511"/>
      <c r="IAF109" s="511"/>
      <c r="IAG109" s="511"/>
      <c r="IAH109" s="511"/>
      <c r="IAI109" s="511"/>
      <c r="IAJ109" s="511"/>
      <c r="IAK109" s="511"/>
      <c r="IAL109" s="511"/>
      <c r="IAM109" s="511"/>
      <c r="IAN109" s="511"/>
      <c r="IAO109" s="511"/>
      <c r="IAP109" s="511"/>
      <c r="IAQ109" s="511"/>
      <c r="IAR109" s="511"/>
      <c r="IAS109" s="511"/>
      <c r="IAT109" s="511"/>
      <c r="IAU109" s="511"/>
      <c r="IAV109" s="511"/>
      <c r="IAW109" s="511"/>
      <c r="IAX109" s="511"/>
      <c r="IAY109" s="511"/>
      <c r="IAZ109" s="511"/>
      <c r="IBA109" s="511"/>
      <c r="IBB109" s="511"/>
      <c r="IBC109" s="511"/>
      <c r="IBD109" s="511"/>
      <c r="IBE109" s="511"/>
      <c r="IBF109" s="511"/>
      <c r="IBG109" s="511"/>
      <c r="IBH109" s="511"/>
      <c r="IBI109" s="511"/>
      <c r="IBJ109" s="511"/>
      <c r="IBK109" s="511"/>
      <c r="IBL109" s="511"/>
      <c r="IBM109" s="511"/>
      <c r="IBN109" s="511"/>
      <c r="IBO109" s="511"/>
      <c r="IBP109" s="511"/>
      <c r="IBQ109" s="511"/>
      <c r="IBR109" s="511"/>
      <c r="IBS109" s="511"/>
      <c r="IBT109" s="511"/>
      <c r="IBU109" s="511"/>
      <c r="IBV109" s="511"/>
      <c r="IBW109" s="511"/>
      <c r="IBX109" s="511"/>
      <c r="IBY109" s="511"/>
      <c r="IBZ109" s="511"/>
      <c r="ICA109" s="511"/>
      <c r="ICB109" s="511"/>
      <c r="ICC109" s="511"/>
      <c r="ICD109" s="511"/>
      <c r="ICE109" s="511"/>
      <c r="ICF109" s="511"/>
      <c r="ICG109" s="511"/>
      <c r="ICH109" s="511"/>
      <c r="ICI109" s="511"/>
      <c r="ICJ109" s="511"/>
      <c r="ICK109" s="511"/>
      <c r="ICL109" s="511"/>
      <c r="ICM109" s="511"/>
      <c r="ICN109" s="511"/>
      <c r="ICO109" s="511"/>
      <c r="ICP109" s="511"/>
      <c r="ICQ109" s="511"/>
      <c r="ICR109" s="511"/>
      <c r="ICS109" s="511"/>
      <c r="ICT109" s="511"/>
      <c r="ICU109" s="511"/>
      <c r="ICV109" s="511"/>
      <c r="ICW109" s="511"/>
      <c r="ICX109" s="511"/>
      <c r="ICY109" s="511"/>
      <c r="ICZ109" s="511"/>
      <c r="IDA109" s="511"/>
      <c r="IDB109" s="511"/>
      <c r="IDC109" s="511"/>
      <c r="IDD109" s="511"/>
      <c r="IDE109" s="511"/>
      <c r="IDF109" s="511"/>
      <c r="IDG109" s="511"/>
      <c r="IDH109" s="511"/>
      <c r="IDI109" s="511"/>
      <c r="IDJ109" s="511"/>
      <c r="IDK109" s="511"/>
      <c r="IDL109" s="511"/>
      <c r="IDM109" s="511"/>
      <c r="IDN109" s="511"/>
      <c r="IDO109" s="511"/>
      <c r="IDP109" s="511"/>
      <c r="IDQ109" s="511"/>
      <c r="IDR109" s="511"/>
      <c r="IDS109" s="511"/>
      <c r="IDT109" s="511"/>
      <c r="IDU109" s="511"/>
      <c r="IDV109" s="511"/>
      <c r="IDW109" s="511"/>
      <c r="IDX109" s="511"/>
      <c r="IDY109" s="511"/>
      <c r="IDZ109" s="511"/>
      <c r="IEA109" s="511"/>
      <c r="IEB109" s="511"/>
      <c r="IEC109" s="511"/>
      <c r="IED109" s="511"/>
      <c r="IEE109" s="511"/>
      <c r="IEF109" s="511"/>
      <c r="IEG109" s="511"/>
      <c r="IEH109" s="511"/>
      <c r="IEI109" s="511"/>
      <c r="IEJ109" s="511"/>
      <c r="IEK109" s="511"/>
      <c r="IEL109" s="511"/>
      <c r="IEM109" s="511"/>
      <c r="IEN109" s="511"/>
      <c r="IEO109" s="511"/>
      <c r="IEP109" s="511"/>
      <c r="IEQ109" s="511"/>
      <c r="IER109" s="511"/>
      <c r="IES109" s="511"/>
      <c r="IET109" s="511"/>
      <c r="IEU109" s="511"/>
      <c r="IEV109" s="511"/>
      <c r="IEW109" s="511"/>
      <c r="IEX109" s="511"/>
      <c r="IEY109" s="511"/>
      <c r="IEZ109" s="511"/>
      <c r="IFA109" s="511"/>
      <c r="IFB109" s="511"/>
      <c r="IFC109" s="511"/>
      <c r="IFD109" s="511"/>
      <c r="IFE109" s="511"/>
      <c r="IFF109" s="511"/>
      <c r="IFG109" s="511"/>
      <c r="IFH109" s="511"/>
      <c r="IFI109" s="511"/>
      <c r="IFJ109" s="511"/>
      <c r="IFK109" s="511"/>
      <c r="IFL109" s="511"/>
      <c r="IFM109" s="511"/>
      <c r="IFN109" s="511"/>
      <c r="IFO109" s="511"/>
      <c r="IFP109" s="511"/>
      <c r="IFQ109" s="511"/>
      <c r="IFR109" s="511"/>
      <c r="IFS109" s="511"/>
      <c r="IFT109" s="511"/>
      <c r="IFU109" s="511"/>
      <c r="IFV109" s="511"/>
      <c r="IFW109" s="511"/>
      <c r="IFX109" s="511"/>
      <c r="IFY109" s="511"/>
      <c r="IFZ109" s="511"/>
      <c r="IGA109" s="511"/>
      <c r="IGB109" s="511"/>
      <c r="IGC109" s="511"/>
      <c r="IGD109" s="511"/>
      <c r="IGE109" s="511"/>
      <c r="IGF109" s="511"/>
      <c r="IGG109" s="511"/>
      <c r="IGH109" s="511"/>
      <c r="IGI109" s="511"/>
      <c r="IGJ109" s="511"/>
      <c r="IGK109" s="511"/>
      <c r="IGL109" s="511"/>
      <c r="IGM109" s="511"/>
      <c r="IGN109" s="511"/>
      <c r="IGO109" s="511"/>
      <c r="IGP109" s="511"/>
      <c r="IGQ109" s="511"/>
      <c r="IGR109" s="511"/>
      <c r="IGS109" s="511"/>
      <c r="IGT109" s="511"/>
      <c r="IGU109" s="511"/>
      <c r="IGV109" s="511"/>
      <c r="IGW109" s="511"/>
      <c r="IGX109" s="511"/>
      <c r="IGY109" s="511"/>
      <c r="IGZ109" s="511"/>
      <c r="IHA109" s="511"/>
      <c r="IHB109" s="511"/>
      <c r="IHC109" s="511"/>
      <c r="IHD109" s="511"/>
      <c r="IHE109" s="511"/>
      <c r="IHF109" s="511"/>
      <c r="IHG109" s="511"/>
      <c r="IHH109" s="511"/>
      <c r="IHI109" s="511"/>
      <c r="IHJ109" s="511"/>
      <c r="IHK109" s="511"/>
      <c r="IHL109" s="511"/>
      <c r="IHM109" s="511"/>
      <c r="IHN109" s="511"/>
      <c r="IHO109" s="511"/>
      <c r="IHP109" s="511"/>
      <c r="IHQ109" s="511"/>
      <c r="IHR109" s="511"/>
      <c r="IHS109" s="511"/>
      <c r="IHT109" s="511"/>
      <c r="IHU109" s="511"/>
      <c r="IHV109" s="511"/>
      <c r="IHW109" s="511"/>
      <c r="IHX109" s="511"/>
      <c r="IHY109" s="511"/>
      <c r="IHZ109" s="511"/>
      <c r="IIA109" s="511"/>
      <c r="IIB109" s="511"/>
      <c r="IIC109" s="511"/>
      <c r="IID109" s="511"/>
      <c r="IIE109" s="511"/>
      <c r="IIF109" s="511"/>
      <c r="IIG109" s="511"/>
      <c r="IIH109" s="511"/>
      <c r="III109" s="511"/>
      <c r="IIJ109" s="511"/>
      <c r="IIK109" s="511"/>
      <c r="IIL109" s="511"/>
      <c r="IIM109" s="511"/>
      <c r="IIN109" s="511"/>
      <c r="IIO109" s="511"/>
      <c r="IIP109" s="511"/>
      <c r="IIQ109" s="511"/>
      <c r="IIR109" s="511"/>
      <c r="IIS109" s="511"/>
      <c r="IIT109" s="511"/>
      <c r="IIU109" s="511"/>
      <c r="IIV109" s="511"/>
      <c r="IIW109" s="511"/>
      <c r="IIX109" s="511"/>
      <c r="IIY109" s="511"/>
      <c r="IIZ109" s="511"/>
      <c r="IJA109" s="511"/>
      <c r="IJB109" s="511"/>
      <c r="IJC109" s="511"/>
      <c r="IJD109" s="511"/>
      <c r="IJE109" s="511"/>
      <c r="IJF109" s="511"/>
      <c r="IJG109" s="511"/>
      <c r="IJH109" s="511"/>
      <c r="IJI109" s="511"/>
      <c r="IJJ109" s="511"/>
      <c r="IJK109" s="511"/>
      <c r="IJL109" s="511"/>
      <c r="IJM109" s="511"/>
      <c r="IJN109" s="511"/>
      <c r="IJO109" s="511"/>
      <c r="IJP109" s="511"/>
      <c r="IJQ109" s="511"/>
      <c r="IJR109" s="511"/>
      <c r="IJS109" s="511"/>
      <c r="IJT109" s="511"/>
      <c r="IJU109" s="511"/>
      <c r="IJV109" s="511"/>
      <c r="IJW109" s="511"/>
      <c r="IJX109" s="511"/>
      <c r="IJY109" s="511"/>
      <c r="IJZ109" s="511"/>
      <c r="IKA109" s="511"/>
      <c r="IKB109" s="511"/>
      <c r="IKC109" s="511"/>
      <c r="IKD109" s="511"/>
      <c r="IKE109" s="511"/>
      <c r="IKF109" s="511"/>
      <c r="IKG109" s="511"/>
      <c r="IKH109" s="511"/>
      <c r="IKI109" s="511"/>
      <c r="IKJ109" s="511"/>
      <c r="IKK109" s="511"/>
      <c r="IKL109" s="511"/>
      <c r="IKM109" s="511"/>
      <c r="IKN109" s="511"/>
      <c r="IKO109" s="511"/>
      <c r="IKP109" s="511"/>
      <c r="IKQ109" s="511"/>
      <c r="IKR109" s="511"/>
      <c r="IKS109" s="511"/>
      <c r="IKT109" s="511"/>
      <c r="IKU109" s="511"/>
      <c r="IKV109" s="511"/>
      <c r="IKW109" s="511"/>
      <c r="IKX109" s="511"/>
      <c r="IKY109" s="511"/>
      <c r="IKZ109" s="511"/>
      <c r="ILA109" s="511"/>
      <c r="ILB109" s="511"/>
      <c r="ILC109" s="511"/>
      <c r="ILD109" s="511"/>
      <c r="ILE109" s="511"/>
      <c r="ILF109" s="511"/>
      <c r="ILG109" s="511"/>
      <c r="ILH109" s="511"/>
      <c r="ILI109" s="511"/>
      <c r="ILJ109" s="511"/>
      <c r="ILK109" s="511"/>
      <c r="ILL109" s="511"/>
      <c r="ILM109" s="511"/>
      <c r="ILN109" s="511"/>
      <c r="ILO109" s="511"/>
      <c r="ILP109" s="511"/>
      <c r="ILQ109" s="511"/>
      <c r="ILR109" s="511"/>
      <c r="ILS109" s="511"/>
      <c r="ILT109" s="511"/>
      <c r="ILU109" s="511"/>
      <c r="ILV109" s="511"/>
      <c r="ILW109" s="511"/>
      <c r="ILX109" s="511"/>
      <c r="ILY109" s="511"/>
      <c r="ILZ109" s="511"/>
      <c r="IMA109" s="511"/>
      <c r="IMB109" s="511"/>
      <c r="IMC109" s="511"/>
      <c r="IMD109" s="511"/>
      <c r="IME109" s="511"/>
      <c r="IMF109" s="511"/>
      <c r="IMG109" s="511"/>
      <c r="IMH109" s="511"/>
      <c r="IMI109" s="511"/>
      <c r="IMJ109" s="511"/>
      <c r="IMK109" s="511"/>
      <c r="IML109" s="511"/>
      <c r="IMM109" s="511"/>
      <c r="IMN109" s="511"/>
      <c r="IMO109" s="511"/>
      <c r="IMP109" s="511"/>
      <c r="IMQ109" s="511"/>
      <c r="IMR109" s="511"/>
      <c r="IMS109" s="511"/>
      <c r="IMT109" s="511"/>
      <c r="IMU109" s="511"/>
      <c r="IMV109" s="511"/>
      <c r="IMW109" s="511"/>
      <c r="IMX109" s="511"/>
      <c r="IMY109" s="511"/>
      <c r="IMZ109" s="511"/>
      <c r="INA109" s="511"/>
      <c r="INB109" s="511"/>
      <c r="INC109" s="511"/>
      <c r="IND109" s="511"/>
      <c r="INE109" s="511"/>
      <c r="INF109" s="511"/>
      <c r="ING109" s="511"/>
      <c r="INH109" s="511"/>
      <c r="INI109" s="511"/>
      <c r="INJ109" s="511"/>
      <c r="INK109" s="511"/>
      <c r="INL109" s="511"/>
      <c r="INM109" s="511"/>
      <c r="INN109" s="511"/>
      <c r="INO109" s="511"/>
      <c r="INP109" s="511"/>
      <c r="INQ109" s="511"/>
      <c r="INR109" s="511"/>
      <c r="INS109" s="511"/>
      <c r="INT109" s="511"/>
      <c r="INU109" s="511"/>
      <c r="INV109" s="511"/>
      <c r="INW109" s="511"/>
      <c r="INX109" s="511"/>
      <c r="INY109" s="511"/>
      <c r="INZ109" s="511"/>
      <c r="IOA109" s="511"/>
      <c r="IOB109" s="511"/>
      <c r="IOC109" s="511"/>
      <c r="IOD109" s="511"/>
      <c r="IOE109" s="511"/>
      <c r="IOF109" s="511"/>
      <c r="IOG109" s="511"/>
      <c r="IOH109" s="511"/>
      <c r="IOI109" s="511"/>
      <c r="IOJ109" s="511"/>
      <c r="IOK109" s="511"/>
      <c r="IOL109" s="511"/>
      <c r="IOM109" s="511"/>
      <c r="ION109" s="511"/>
      <c r="IOO109" s="511"/>
      <c r="IOP109" s="511"/>
      <c r="IOQ109" s="511"/>
      <c r="IOR109" s="511"/>
      <c r="IOS109" s="511"/>
      <c r="IOT109" s="511"/>
      <c r="IOU109" s="511"/>
      <c r="IOV109" s="511"/>
      <c r="IOW109" s="511"/>
      <c r="IOX109" s="511"/>
      <c r="IOY109" s="511"/>
      <c r="IOZ109" s="511"/>
      <c r="IPA109" s="511"/>
      <c r="IPB109" s="511"/>
      <c r="IPC109" s="511"/>
      <c r="IPD109" s="511"/>
      <c r="IPE109" s="511"/>
      <c r="IPF109" s="511"/>
      <c r="IPG109" s="511"/>
      <c r="IPH109" s="511"/>
      <c r="IPI109" s="511"/>
      <c r="IPJ109" s="511"/>
      <c r="IPK109" s="511"/>
      <c r="IPL109" s="511"/>
      <c r="IPM109" s="511"/>
      <c r="IPN109" s="511"/>
      <c r="IPO109" s="511"/>
      <c r="IPP109" s="511"/>
      <c r="IPQ109" s="511"/>
      <c r="IPR109" s="511"/>
      <c r="IPS109" s="511"/>
      <c r="IPT109" s="511"/>
      <c r="IPU109" s="511"/>
      <c r="IPV109" s="511"/>
      <c r="IPW109" s="511"/>
      <c r="IPX109" s="511"/>
      <c r="IPY109" s="511"/>
      <c r="IPZ109" s="511"/>
      <c r="IQA109" s="511"/>
      <c r="IQB109" s="511"/>
      <c r="IQC109" s="511"/>
      <c r="IQD109" s="511"/>
      <c r="IQE109" s="511"/>
      <c r="IQF109" s="511"/>
      <c r="IQG109" s="511"/>
      <c r="IQH109" s="511"/>
      <c r="IQI109" s="511"/>
      <c r="IQJ109" s="511"/>
      <c r="IQK109" s="511"/>
      <c r="IQL109" s="511"/>
      <c r="IQM109" s="511"/>
      <c r="IQN109" s="511"/>
      <c r="IQO109" s="511"/>
      <c r="IQP109" s="511"/>
      <c r="IQQ109" s="511"/>
      <c r="IQR109" s="511"/>
      <c r="IQS109" s="511"/>
      <c r="IQT109" s="511"/>
      <c r="IQU109" s="511"/>
      <c r="IQV109" s="511"/>
      <c r="IQW109" s="511"/>
      <c r="IQX109" s="511"/>
      <c r="IQY109" s="511"/>
      <c r="IQZ109" s="511"/>
      <c r="IRA109" s="511"/>
      <c r="IRB109" s="511"/>
      <c r="IRC109" s="511"/>
      <c r="IRD109" s="511"/>
      <c r="IRE109" s="511"/>
      <c r="IRF109" s="511"/>
      <c r="IRG109" s="511"/>
      <c r="IRH109" s="511"/>
      <c r="IRI109" s="511"/>
      <c r="IRJ109" s="511"/>
      <c r="IRK109" s="511"/>
      <c r="IRL109" s="511"/>
      <c r="IRM109" s="511"/>
      <c r="IRN109" s="511"/>
      <c r="IRO109" s="511"/>
      <c r="IRP109" s="511"/>
      <c r="IRQ109" s="511"/>
      <c r="IRR109" s="511"/>
      <c r="IRS109" s="511"/>
      <c r="IRT109" s="511"/>
      <c r="IRU109" s="511"/>
      <c r="IRV109" s="511"/>
      <c r="IRW109" s="511"/>
      <c r="IRX109" s="511"/>
      <c r="IRY109" s="511"/>
      <c r="IRZ109" s="511"/>
      <c r="ISA109" s="511"/>
      <c r="ISB109" s="511"/>
      <c r="ISC109" s="511"/>
      <c r="ISD109" s="511"/>
      <c r="ISE109" s="511"/>
      <c r="ISF109" s="511"/>
      <c r="ISG109" s="511"/>
      <c r="ISH109" s="511"/>
      <c r="ISI109" s="511"/>
      <c r="ISJ109" s="511"/>
      <c r="ISK109" s="511"/>
      <c r="ISL109" s="511"/>
      <c r="ISM109" s="511"/>
      <c r="ISN109" s="511"/>
      <c r="ISO109" s="511"/>
      <c r="ISP109" s="511"/>
      <c r="ISQ109" s="511"/>
      <c r="ISR109" s="511"/>
      <c r="ISS109" s="511"/>
      <c r="IST109" s="511"/>
      <c r="ISU109" s="511"/>
      <c r="ISV109" s="511"/>
      <c r="ISW109" s="511"/>
      <c r="ISX109" s="511"/>
      <c r="ISY109" s="511"/>
      <c r="ISZ109" s="511"/>
      <c r="ITA109" s="511"/>
      <c r="ITB109" s="511"/>
      <c r="ITC109" s="511"/>
      <c r="ITD109" s="511"/>
      <c r="ITE109" s="511"/>
      <c r="ITF109" s="511"/>
      <c r="ITG109" s="511"/>
      <c r="ITH109" s="511"/>
      <c r="ITI109" s="511"/>
      <c r="ITJ109" s="511"/>
      <c r="ITK109" s="511"/>
      <c r="ITL109" s="511"/>
      <c r="ITM109" s="511"/>
      <c r="ITN109" s="511"/>
      <c r="ITO109" s="511"/>
      <c r="ITP109" s="511"/>
      <c r="ITQ109" s="511"/>
      <c r="ITR109" s="511"/>
      <c r="ITS109" s="511"/>
      <c r="ITT109" s="511"/>
      <c r="ITU109" s="511"/>
      <c r="ITV109" s="511"/>
      <c r="ITW109" s="511"/>
      <c r="ITX109" s="511"/>
      <c r="ITY109" s="511"/>
      <c r="ITZ109" s="511"/>
      <c r="IUA109" s="511"/>
      <c r="IUB109" s="511"/>
      <c r="IUC109" s="511"/>
      <c r="IUD109" s="511"/>
      <c r="IUE109" s="511"/>
      <c r="IUF109" s="511"/>
      <c r="IUG109" s="511"/>
      <c r="IUH109" s="511"/>
      <c r="IUI109" s="511"/>
      <c r="IUJ109" s="511"/>
      <c r="IUK109" s="511"/>
      <c r="IUL109" s="511"/>
      <c r="IUM109" s="511"/>
      <c r="IUN109" s="511"/>
      <c r="IUO109" s="511"/>
      <c r="IUP109" s="511"/>
      <c r="IUQ109" s="511"/>
      <c r="IUR109" s="511"/>
      <c r="IUS109" s="511"/>
      <c r="IUT109" s="511"/>
      <c r="IUU109" s="511"/>
      <c r="IUV109" s="511"/>
      <c r="IUW109" s="511"/>
      <c r="IUX109" s="511"/>
      <c r="IUY109" s="511"/>
      <c r="IUZ109" s="511"/>
      <c r="IVA109" s="511"/>
      <c r="IVB109" s="511"/>
      <c r="IVC109" s="511"/>
      <c r="IVD109" s="511"/>
      <c r="IVE109" s="511"/>
      <c r="IVF109" s="511"/>
      <c r="IVG109" s="511"/>
      <c r="IVH109" s="511"/>
      <c r="IVI109" s="511"/>
      <c r="IVJ109" s="511"/>
      <c r="IVK109" s="511"/>
      <c r="IVL109" s="511"/>
      <c r="IVM109" s="511"/>
      <c r="IVN109" s="511"/>
      <c r="IVO109" s="511"/>
      <c r="IVP109" s="511"/>
      <c r="IVQ109" s="511"/>
      <c r="IVR109" s="511"/>
      <c r="IVS109" s="511"/>
      <c r="IVT109" s="511"/>
      <c r="IVU109" s="511"/>
      <c r="IVV109" s="511"/>
      <c r="IVW109" s="511"/>
      <c r="IVX109" s="511"/>
      <c r="IVY109" s="511"/>
      <c r="IVZ109" s="511"/>
      <c r="IWA109" s="511"/>
      <c r="IWB109" s="511"/>
      <c r="IWC109" s="511"/>
      <c r="IWD109" s="511"/>
      <c r="IWE109" s="511"/>
      <c r="IWF109" s="511"/>
      <c r="IWG109" s="511"/>
      <c r="IWH109" s="511"/>
      <c r="IWI109" s="511"/>
      <c r="IWJ109" s="511"/>
      <c r="IWK109" s="511"/>
      <c r="IWL109" s="511"/>
      <c r="IWM109" s="511"/>
      <c r="IWN109" s="511"/>
      <c r="IWO109" s="511"/>
      <c r="IWP109" s="511"/>
      <c r="IWQ109" s="511"/>
      <c r="IWR109" s="511"/>
      <c r="IWS109" s="511"/>
      <c r="IWT109" s="511"/>
      <c r="IWU109" s="511"/>
      <c r="IWV109" s="511"/>
      <c r="IWW109" s="511"/>
      <c r="IWX109" s="511"/>
      <c r="IWY109" s="511"/>
      <c r="IWZ109" s="511"/>
      <c r="IXA109" s="511"/>
      <c r="IXB109" s="511"/>
      <c r="IXC109" s="511"/>
      <c r="IXD109" s="511"/>
      <c r="IXE109" s="511"/>
      <c r="IXF109" s="511"/>
      <c r="IXG109" s="511"/>
      <c r="IXH109" s="511"/>
      <c r="IXI109" s="511"/>
      <c r="IXJ109" s="511"/>
      <c r="IXK109" s="511"/>
      <c r="IXL109" s="511"/>
      <c r="IXM109" s="511"/>
      <c r="IXN109" s="511"/>
      <c r="IXO109" s="511"/>
      <c r="IXP109" s="511"/>
      <c r="IXQ109" s="511"/>
      <c r="IXR109" s="511"/>
      <c r="IXS109" s="511"/>
      <c r="IXT109" s="511"/>
      <c r="IXU109" s="511"/>
      <c r="IXV109" s="511"/>
      <c r="IXW109" s="511"/>
      <c r="IXX109" s="511"/>
      <c r="IXY109" s="511"/>
      <c r="IXZ109" s="511"/>
      <c r="IYA109" s="511"/>
      <c r="IYB109" s="511"/>
      <c r="IYC109" s="511"/>
      <c r="IYD109" s="511"/>
      <c r="IYE109" s="511"/>
      <c r="IYF109" s="511"/>
      <c r="IYG109" s="511"/>
      <c r="IYH109" s="511"/>
      <c r="IYI109" s="511"/>
      <c r="IYJ109" s="511"/>
      <c r="IYK109" s="511"/>
      <c r="IYL109" s="511"/>
      <c r="IYM109" s="511"/>
      <c r="IYN109" s="511"/>
      <c r="IYO109" s="511"/>
      <c r="IYP109" s="511"/>
      <c r="IYQ109" s="511"/>
      <c r="IYR109" s="511"/>
      <c r="IYS109" s="511"/>
      <c r="IYT109" s="511"/>
      <c r="IYU109" s="511"/>
      <c r="IYV109" s="511"/>
      <c r="IYW109" s="511"/>
      <c r="IYX109" s="511"/>
      <c r="IYY109" s="511"/>
      <c r="IYZ109" s="511"/>
      <c r="IZA109" s="511"/>
      <c r="IZB109" s="511"/>
      <c r="IZC109" s="511"/>
      <c r="IZD109" s="511"/>
      <c r="IZE109" s="511"/>
      <c r="IZF109" s="511"/>
      <c r="IZG109" s="511"/>
      <c r="IZH109" s="511"/>
      <c r="IZI109" s="511"/>
      <c r="IZJ109" s="511"/>
      <c r="IZK109" s="511"/>
      <c r="IZL109" s="511"/>
      <c r="IZM109" s="511"/>
      <c r="IZN109" s="511"/>
      <c r="IZO109" s="511"/>
      <c r="IZP109" s="511"/>
      <c r="IZQ109" s="511"/>
      <c r="IZR109" s="511"/>
      <c r="IZS109" s="511"/>
      <c r="IZT109" s="511"/>
      <c r="IZU109" s="511"/>
      <c r="IZV109" s="511"/>
      <c r="IZW109" s="511"/>
      <c r="IZX109" s="511"/>
      <c r="IZY109" s="511"/>
      <c r="IZZ109" s="511"/>
      <c r="JAA109" s="511"/>
      <c r="JAB109" s="511"/>
      <c r="JAC109" s="511"/>
      <c r="JAD109" s="511"/>
      <c r="JAE109" s="511"/>
      <c r="JAF109" s="511"/>
      <c r="JAG109" s="511"/>
      <c r="JAH109" s="511"/>
      <c r="JAI109" s="511"/>
      <c r="JAJ109" s="511"/>
      <c r="JAK109" s="511"/>
      <c r="JAL109" s="511"/>
      <c r="JAM109" s="511"/>
      <c r="JAN109" s="511"/>
      <c r="JAO109" s="511"/>
      <c r="JAP109" s="511"/>
      <c r="JAQ109" s="511"/>
      <c r="JAR109" s="511"/>
      <c r="JAS109" s="511"/>
      <c r="JAT109" s="511"/>
      <c r="JAU109" s="511"/>
      <c r="JAV109" s="511"/>
      <c r="JAW109" s="511"/>
      <c r="JAX109" s="511"/>
      <c r="JAY109" s="511"/>
      <c r="JAZ109" s="511"/>
      <c r="JBA109" s="511"/>
      <c r="JBB109" s="511"/>
      <c r="JBC109" s="511"/>
      <c r="JBD109" s="511"/>
      <c r="JBE109" s="511"/>
      <c r="JBF109" s="511"/>
      <c r="JBG109" s="511"/>
      <c r="JBH109" s="511"/>
      <c r="JBI109" s="511"/>
      <c r="JBJ109" s="511"/>
      <c r="JBK109" s="511"/>
      <c r="JBL109" s="511"/>
      <c r="JBM109" s="511"/>
      <c r="JBN109" s="511"/>
      <c r="JBO109" s="511"/>
      <c r="JBP109" s="511"/>
      <c r="JBQ109" s="511"/>
      <c r="JBR109" s="511"/>
      <c r="JBS109" s="511"/>
      <c r="JBT109" s="511"/>
      <c r="JBU109" s="511"/>
      <c r="JBV109" s="511"/>
      <c r="JBW109" s="511"/>
      <c r="JBX109" s="511"/>
      <c r="JBY109" s="511"/>
      <c r="JBZ109" s="511"/>
      <c r="JCA109" s="511"/>
      <c r="JCB109" s="511"/>
      <c r="JCC109" s="511"/>
      <c r="JCD109" s="511"/>
      <c r="JCE109" s="511"/>
      <c r="JCF109" s="511"/>
      <c r="JCG109" s="511"/>
      <c r="JCH109" s="511"/>
      <c r="JCI109" s="511"/>
      <c r="JCJ109" s="511"/>
      <c r="JCK109" s="511"/>
      <c r="JCL109" s="511"/>
      <c r="JCM109" s="511"/>
      <c r="JCN109" s="511"/>
      <c r="JCO109" s="511"/>
      <c r="JCP109" s="511"/>
      <c r="JCQ109" s="511"/>
      <c r="JCR109" s="511"/>
      <c r="JCS109" s="511"/>
      <c r="JCT109" s="511"/>
      <c r="JCU109" s="511"/>
      <c r="JCV109" s="511"/>
      <c r="JCW109" s="511"/>
      <c r="JCX109" s="511"/>
      <c r="JCY109" s="511"/>
      <c r="JCZ109" s="511"/>
      <c r="JDA109" s="511"/>
      <c r="JDB109" s="511"/>
      <c r="JDC109" s="511"/>
      <c r="JDD109" s="511"/>
      <c r="JDE109" s="511"/>
      <c r="JDF109" s="511"/>
      <c r="JDG109" s="511"/>
      <c r="JDH109" s="511"/>
      <c r="JDI109" s="511"/>
      <c r="JDJ109" s="511"/>
      <c r="JDK109" s="511"/>
      <c r="JDL109" s="511"/>
      <c r="JDM109" s="511"/>
      <c r="JDN109" s="511"/>
      <c r="JDO109" s="511"/>
      <c r="JDP109" s="511"/>
      <c r="JDQ109" s="511"/>
      <c r="JDR109" s="511"/>
      <c r="JDS109" s="511"/>
      <c r="JDT109" s="511"/>
      <c r="JDU109" s="511"/>
      <c r="JDV109" s="511"/>
      <c r="JDW109" s="511"/>
      <c r="JDX109" s="511"/>
      <c r="JDY109" s="511"/>
      <c r="JDZ109" s="511"/>
      <c r="JEA109" s="511"/>
      <c r="JEB109" s="511"/>
      <c r="JEC109" s="511"/>
      <c r="JED109" s="511"/>
      <c r="JEE109" s="511"/>
      <c r="JEF109" s="511"/>
      <c r="JEG109" s="511"/>
      <c r="JEH109" s="511"/>
      <c r="JEI109" s="511"/>
      <c r="JEJ109" s="511"/>
      <c r="JEK109" s="511"/>
      <c r="JEL109" s="511"/>
      <c r="JEM109" s="511"/>
      <c r="JEN109" s="511"/>
      <c r="JEO109" s="511"/>
      <c r="JEP109" s="511"/>
      <c r="JEQ109" s="511"/>
      <c r="JER109" s="511"/>
      <c r="JES109" s="511"/>
      <c r="JET109" s="511"/>
      <c r="JEU109" s="511"/>
      <c r="JEV109" s="511"/>
      <c r="JEW109" s="511"/>
      <c r="JEX109" s="511"/>
      <c r="JEY109" s="511"/>
      <c r="JEZ109" s="511"/>
      <c r="JFA109" s="511"/>
      <c r="JFB109" s="511"/>
      <c r="JFC109" s="511"/>
      <c r="JFD109" s="511"/>
      <c r="JFE109" s="511"/>
      <c r="JFF109" s="511"/>
      <c r="JFG109" s="511"/>
      <c r="JFH109" s="511"/>
      <c r="JFI109" s="511"/>
      <c r="JFJ109" s="511"/>
      <c r="JFK109" s="511"/>
      <c r="JFL109" s="511"/>
      <c r="JFM109" s="511"/>
      <c r="JFN109" s="511"/>
      <c r="JFO109" s="511"/>
      <c r="JFP109" s="511"/>
      <c r="JFQ109" s="511"/>
      <c r="JFR109" s="511"/>
      <c r="JFS109" s="511"/>
      <c r="JFT109" s="511"/>
      <c r="JFU109" s="511"/>
      <c r="JFV109" s="511"/>
      <c r="JFW109" s="511"/>
      <c r="JFX109" s="511"/>
      <c r="JFY109" s="511"/>
      <c r="JFZ109" s="511"/>
      <c r="JGA109" s="511"/>
      <c r="JGB109" s="511"/>
      <c r="JGC109" s="511"/>
      <c r="JGD109" s="511"/>
      <c r="JGE109" s="511"/>
      <c r="JGF109" s="511"/>
      <c r="JGG109" s="511"/>
      <c r="JGH109" s="511"/>
      <c r="JGI109" s="511"/>
      <c r="JGJ109" s="511"/>
      <c r="JGK109" s="511"/>
      <c r="JGL109" s="511"/>
      <c r="JGM109" s="511"/>
      <c r="JGN109" s="511"/>
      <c r="JGO109" s="511"/>
      <c r="JGP109" s="511"/>
      <c r="JGQ109" s="511"/>
      <c r="JGR109" s="511"/>
      <c r="JGS109" s="511"/>
      <c r="JGT109" s="511"/>
      <c r="JGU109" s="511"/>
      <c r="JGV109" s="511"/>
      <c r="JGW109" s="511"/>
      <c r="JGX109" s="511"/>
      <c r="JGY109" s="511"/>
      <c r="JGZ109" s="511"/>
      <c r="JHA109" s="511"/>
      <c r="JHB109" s="511"/>
      <c r="JHC109" s="511"/>
      <c r="JHD109" s="511"/>
      <c r="JHE109" s="511"/>
      <c r="JHF109" s="511"/>
      <c r="JHG109" s="511"/>
      <c r="JHH109" s="511"/>
      <c r="JHI109" s="511"/>
      <c r="JHJ109" s="511"/>
      <c r="JHK109" s="511"/>
      <c r="JHL109" s="511"/>
      <c r="JHM109" s="511"/>
      <c r="JHN109" s="511"/>
      <c r="JHO109" s="511"/>
      <c r="JHP109" s="511"/>
      <c r="JHQ109" s="511"/>
      <c r="JHR109" s="511"/>
      <c r="JHS109" s="511"/>
      <c r="JHT109" s="511"/>
      <c r="JHU109" s="511"/>
      <c r="JHV109" s="511"/>
      <c r="JHW109" s="511"/>
      <c r="JHX109" s="511"/>
      <c r="JHY109" s="511"/>
      <c r="JHZ109" s="511"/>
      <c r="JIA109" s="511"/>
      <c r="JIB109" s="511"/>
      <c r="JIC109" s="511"/>
      <c r="JID109" s="511"/>
      <c r="JIE109" s="511"/>
      <c r="JIF109" s="511"/>
      <c r="JIG109" s="511"/>
      <c r="JIH109" s="511"/>
      <c r="JII109" s="511"/>
      <c r="JIJ109" s="511"/>
      <c r="JIK109" s="511"/>
      <c r="JIL109" s="511"/>
      <c r="JIM109" s="511"/>
      <c r="JIN109" s="511"/>
      <c r="JIO109" s="511"/>
      <c r="JIP109" s="511"/>
      <c r="JIQ109" s="511"/>
      <c r="JIR109" s="511"/>
      <c r="JIS109" s="511"/>
      <c r="JIT109" s="511"/>
      <c r="JIU109" s="511"/>
      <c r="JIV109" s="511"/>
      <c r="JIW109" s="511"/>
      <c r="JIX109" s="511"/>
      <c r="JIY109" s="511"/>
      <c r="JIZ109" s="511"/>
      <c r="JJA109" s="511"/>
      <c r="JJB109" s="511"/>
      <c r="JJC109" s="511"/>
      <c r="JJD109" s="511"/>
      <c r="JJE109" s="511"/>
      <c r="JJF109" s="511"/>
      <c r="JJG109" s="511"/>
      <c r="JJH109" s="511"/>
      <c r="JJI109" s="511"/>
      <c r="JJJ109" s="511"/>
      <c r="JJK109" s="511"/>
      <c r="JJL109" s="511"/>
      <c r="JJM109" s="511"/>
      <c r="JJN109" s="511"/>
      <c r="JJO109" s="511"/>
      <c r="JJP109" s="511"/>
      <c r="JJQ109" s="511"/>
      <c r="JJR109" s="511"/>
      <c r="JJS109" s="511"/>
      <c r="JJT109" s="511"/>
      <c r="JJU109" s="511"/>
      <c r="JJV109" s="511"/>
      <c r="JJW109" s="511"/>
      <c r="JJX109" s="511"/>
      <c r="JJY109" s="511"/>
      <c r="JJZ109" s="511"/>
      <c r="JKA109" s="511"/>
      <c r="JKB109" s="511"/>
      <c r="JKC109" s="511"/>
      <c r="JKD109" s="511"/>
      <c r="JKE109" s="511"/>
      <c r="JKF109" s="511"/>
      <c r="JKG109" s="511"/>
      <c r="JKH109" s="511"/>
      <c r="JKI109" s="511"/>
      <c r="JKJ109" s="511"/>
      <c r="JKK109" s="511"/>
      <c r="JKL109" s="511"/>
      <c r="JKM109" s="511"/>
      <c r="JKN109" s="511"/>
      <c r="JKO109" s="511"/>
      <c r="JKP109" s="511"/>
      <c r="JKQ109" s="511"/>
      <c r="JKR109" s="511"/>
      <c r="JKS109" s="511"/>
      <c r="JKT109" s="511"/>
      <c r="JKU109" s="511"/>
      <c r="JKV109" s="511"/>
      <c r="JKW109" s="511"/>
      <c r="JKX109" s="511"/>
      <c r="JKY109" s="511"/>
      <c r="JKZ109" s="511"/>
      <c r="JLA109" s="511"/>
      <c r="JLB109" s="511"/>
      <c r="JLC109" s="511"/>
      <c r="JLD109" s="511"/>
      <c r="JLE109" s="511"/>
      <c r="JLF109" s="511"/>
      <c r="JLG109" s="511"/>
      <c r="JLH109" s="511"/>
      <c r="JLI109" s="511"/>
      <c r="JLJ109" s="511"/>
      <c r="JLK109" s="511"/>
      <c r="JLL109" s="511"/>
      <c r="JLM109" s="511"/>
      <c r="JLN109" s="511"/>
      <c r="JLO109" s="511"/>
      <c r="JLP109" s="511"/>
      <c r="JLQ109" s="511"/>
      <c r="JLR109" s="511"/>
      <c r="JLS109" s="511"/>
      <c r="JLT109" s="511"/>
      <c r="JLU109" s="511"/>
      <c r="JLV109" s="511"/>
      <c r="JLW109" s="511"/>
      <c r="JLX109" s="511"/>
      <c r="JLY109" s="511"/>
      <c r="JLZ109" s="511"/>
      <c r="JMA109" s="511"/>
      <c r="JMB109" s="511"/>
      <c r="JMC109" s="511"/>
      <c r="JMD109" s="511"/>
      <c r="JME109" s="511"/>
      <c r="JMF109" s="511"/>
      <c r="JMG109" s="511"/>
      <c r="JMH109" s="511"/>
      <c r="JMI109" s="511"/>
      <c r="JMJ109" s="511"/>
      <c r="JMK109" s="511"/>
      <c r="JML109" s="511"/>
      <c r="JMM109" s="511"/>
      <c r="JMN109" s="511"/>
      <c r="JMO109" s="511"/>
      <c r="JMP109" s="511"/>
      <c r="JMQ109" s="511"/>
      <c r="JMR109" s="511"/>
      <c r="JMS109" s="511"/>
      <c r="JMT109" s="511"/>
      <c r="JMU109" s="511"/>
      <c r="JMV109" s="511"/>
      <c r="JMW109" s="511"/>
      <c r="JMX109" s="511"/>
      <c r="JMY109" s="511"/>
      <c r="JMZ109" s="511"/>
      <c r="JNA109" s="511"/>
      <c r="JNB109" s="511"/>
      <c r="JNC109" s="511"/>
      <c r="JND109" s="511"/>
      <c r="JNE109" s="511"/>
      <c r="JNF109" s="511"/>
      <c r="JNG109" s="511"/>
      <c r="JNH109" s="511"/>
      <c r="JNI109" s="511"/>
      <c r="JNJ109" s="511"/>
      <c r="JNK109" s="511"/>
      <c r="JNL109" s="511"/>
      <c r="JNM109" s="511"/>
      <c r="JNN109" s="511"/>
      <c r="JNO109" s="511"/>
      <c r="JNP109" s="511"/>
      <c r="JNQ109" s="511"/>
      <c r="JNR109" s="511"/>
      <c r="JNS109" s="511"/>
      <c r="JNT109" s="511"/>
      <c r="JNU109" s="511"/>
      <c r="JNV109" s="511"/>
      <c r="JNW109" s="511"/>
      <c r="JNX109" s="511"/>
      <c r="JNY109" s="511"/>
      <c r="JNZ109" s="511"/>
      <c r="JOA109" s="511"/>
      <c r="JOB109" s="511"/>
      <c r="JOC109" s="511"/>
      <c r="JOD109" s="511"/>
      <c r="JOE109" s="511"/>
      <c r="JOF109" s="511"/>
      <c r="JOG109" s="511"/>
      <c r="JOH109" s="511"/>
      <c r="JOI109" s="511"/>
      <c r="JOJ109" s="511"/>
      <c r="JOK109" s="511"/>
      <c r="JOL109" s="511"/>
      <c r="JOM109" s="511"/>
      <c r="JON109" s="511"/>
      <c r="JOO109" s="511"/>
      <c r="JOP109" s="511"/>
      <c r="JOQ109" s="511"/>
      <c r="JOR109" s="511"/>
      <c r="JOS109" s="511"/>
      <c r="JOT109" s="511"/>
      <c r="JOU109" s="511"/>
      <c r="JOV109" s="511"/>
      <c r="JOW109" s="511"/>
      <c r="JOX109" s="511"/>
      <c r="JOY109" s="511"/>
      <c r="JOZ109" s="511"/>
      <c r="JPA109" s="511"/>
      <c r="JPB109" s="511"/>
      <c r="JPC109" s="511"/>
      <c r="JPD109" s="511"/>
      <c r="JPE109" s="511"/>
      <c r="JPF109" s="511"/>
      <c r="JPG109" s="511"/>
      <c r="JPH109" s="511"/>
      <c r="JPI109" s="511"/>
      <c r="JPJ109" s="511"/>
      <c r="JPK109" s="511"/>
      <c r="JPL109" s="511"/>
      <c r="JPM109" s="511"/>
      <c r="JPN109" s="511"/>
      <c r="JPO109" s="511"/>
      <c r="JPP109" s="511"/>
      <c r="JPQ109" s="511"/>
      <c r="JPR109" s="511"/>
      <c r="JPS109" s="511"/>
      <c r="JPT109" s="511"/>
      <c r="JPU109" s="511"/>
      <c r="JPV109" s="511"/>
      <c r="JPW109" s="511"/>
      <c r="JPX109" s="511"/>
      <c r="JPY109" s="511"/>
      <c r="JPZ109" s="511"/>
      <c r="JQA109" s="511"/>
      <c r="JQB109" s="511"/>
      <c r="JQC109" s="511"/>
      <c r="JQD109" s="511"/>
      <c r="JQE109" s="511"/>
      <c r="JQF109" s="511"/>
      <c r="JQG109" s="511"/>
      <c r="JQH109" s="511"/>
      <c r="JQI109" s="511"/>
      <c r="JQJ109" s="511"/>
      <c r="JQK109" s="511"/>
      <c r="JQL109" s="511"/>
      <c r="JQM109" s="511"/>
      <c r="JQN109" s="511"/>
      <c r="JQO109" s="511"/>
      <c r="JQP109" s="511"/>
      <c r="JQQ109" s="511"/>
      <c r="JQR109" s="511"/>
      <c r="JQS109" s="511"/>
      <c r="JQT109" s="511"/>
      <c r="JQU109" s="511"/>
      <c r="JQV109" s="511"/>
      <c r="JQW109" s="511"/>
      <c r="JQX109" s="511"/>
      <c r="JQY109" s="511"/>
      <c r="JQZ109" s="511"/>
      <c r="JRA109" s="511"/>
      <c r="JRB109" s="511"/>
      <c r="JRC109" s="511"/>
      <c r="JRD109" s="511"/>
      <c r="JRE109" s="511"/>
      <c r="JRF109" s="511"/>
      <c r="JRG109" s="511"/>
      <c r="JRH109" s="511"/>
      <c r="JRI109" s="511"/>
      <c r="JRJ109" s="511"/>
      <c r="JRK109" s="511"/>
      <c r="JRL109" s="511"/>
      <c r="JRM109" s="511"/>
      <c r="JRN109" s="511"/>
      <c r="JRO109" s="511"/>
      <c r="JRP109" s="511"/>
      <c r="JRQ109" s="511"/>
      <c r="JRR109" s="511"/>
      <c r="JRS109" s="511"/>
      <c r="JRT109" s="511"/>
      <c r="JRU109" s="511"/>
      <c r="JRV109" s="511"/>
      <c r="JRW109" s="511"/>
      <c r="JRX109" s="511"/>
      <c r="JRY109" s="511"/>
      <c r="JRZ109" s="511"/>
      <c r="JSA109" s="511"/>
      <c r="JSB109" s="511"/>
      <c r="JSC109" s="511"/>
      <c r="JSD109" s="511"/>
      <c r="JSE109" s="511"/>
      <c r="JSF109" s="511"/>
      <c r="JSG109" s="511"/>
      <c r="JSH109" s="511"/>
      <c r="JSI109" s="511"/>
      <c r="JSJ109" s="511"/>
      <c r="JSK109" s="511"/>
      <c r="JSL109" s="511"/>
      <c r="JSM109" s="511"/>
      <c r="JSN109" s="511"/>
      <c r="JSO109" s="511"/>
      <c r="JSP109" s="511"/>
      <c r="JSQ109" s="511"/>
      <c r="JSR109" s="511"/>
      <c r="JSS109" s="511"/>
      <c r="JST109" s="511"/>
      <c r="JSU109" s="511"/>
      <c r="JSV109" s="511"/>
      <c r="JSW109" s="511"/>
      <c r="JSX109" s="511"/>
      <c r="JSY109" s="511"/>
      <c r="JSZ109" s="511"/>
      <c r="JTA109" s="511"/>
      <c r="JTB109" s="511"/>
      <c r="JTC109" s="511"/>
      <c r="JTD109" s="511"/>
      <c r="JTE109" s="511"/>
      <c r="JTF109" s="511"/>
      <c r="JTG109" s="511"/>
      <c r="JTH109" s="511"/>
      <c r="JTI109" s="511"/>
      <c r="JTJ109" s="511"/>
      <c r="JTK109" s="511"/>
      <c r="JTL109" s="511"/>
      <c r="JTM109" s="511"/>
      <c r="JTN109" s="511"/>
      <c r="JTO109" s="511"/>
      <c r="JTP109" s="511"/>
      <c r="JTQ109" s="511"/>
      <c r="JTR109" s="511"/>
      <c r="JTS109" s="511"/>
      <c r="JTT109" s="511"/>
      <c r="JTU109" s="511"/>
      <c r="JTV109" s="511"/>
      <c r="JTW109" s="511"/>
      <c r="JTX109" s="511"/>
      <c r="JTY109" s="511"/>
      <c r="JTZ109" s="511"/>
      <c r="JUA109" s="511"/>
      <c r="JUB109" s="511"/>
      <c r="JUC109" s="511"/>
      <c r="JUD109" s="511"/>
      <c r="JUE109" s="511"/>
      <c r="JUF109" s="511"/>
      <c r="JUG109" s="511"/>
      <c r="JUH109" s="511"/>
      <c r="JUI109" s="511"/>
      <c r="JUJ109" s="511"/>
      <c r="JUK109" s="511"/>
      <c r="JUL109" s="511"/>
      <c r="JUM109" s="511"/>
      <c r="JUN109" s="511"/>
      <c r="JUO109" s="511"/>
      <c r="JUP109" s="511"/>
      <c r="JUQ109" s="511"/>
      <c r="JUR109" s="511"/>
      <c r="JUS109" s="511"/>
      <c r="JUT109" s="511"/>
      <c r="JUU109" s="511"/>
      <c r="JUV109" s="511"/>
      <c r="JUW109" s="511"/>
      <c r="JUX109" s="511"/>
      <c r="JUY109" s="511"/>
      <c r="JUZ109" s="511"/>
      <c r="JVA109" s="511"/>
      <c r="JVB109" s="511"/>
      <c r="JVC109" s="511"/>
      <c r="JVD109" s="511"/>
      <c r="JVE109" s="511"/>
      <c r="JVF109" s="511"/>
      <c r="JVG109" s="511"/>
      <c r="JVH109" s="511"/>
      <c r="JVI109" s="511"/>
      <c r="JVJ109" s="511"/>
      <c r="JVK109" s="511"/>
      <c r="JVL109" s="511"/>
      <c r="JVM109" s="511"/>
      <c r="JVN109" s="511"/>
      <c r="JVO109" s="511"/>
      <c r="JVP109" s="511"/>
      <c r="JVQ109" s="511"/>
      <c r="JVR109" s="511"/>
      <c r="JVS109" s="511"/>
      <c r="JVT109" s="511"/>
      <c r="JVU109" s="511"/>
      <c r="JVV109" s="511"/>
      <c r="JVW109" s="511"/>
      <c r="JVX109" s="511"/>
      <c r="JVY109" s="511"/>
      <c r="JVZ109" s="511"/>
      <c r="JWA109" s="511"/>
      <c r="JWB109" s="511"/>
      <c r="JWC109" s="511"/>
      <c r="JWD109" s="511"/>
      <c r="JWE109" s="511"/>
      <c r="JWF109" s="511"/>
      <c r="JWG109" s="511"/>
      <c r="JWH109" s="511"/>
      <c r="JWI109" s="511"/>
      <c r="JWJ109" s="511"/>
      <c r="JWK109" s="511"/>
      <c r="JWL109" s="511"/>
      <c r="JWM109" s="511"/>
      <c r="JWN109" s="511"/>
      <c r="JWO109" s="511"/>
      <c r="JWP109" s="511"/>
      <c r="JWQ109" s="511"/>
      <c r="JWR109" s="511"/>
      <c r="JWS109" s="511"/>
      <c r="JWT109" s="511"/>
      <c r="JWU109" s="511"/>
      <c r="JWV109" s="511"/>
      <c r="JWW109" s="511"/>
      <c r="JWX109" s="511"/>
      <c r="JWY109" s="511"/>
      <c r="JWZ109" s="511"/>
      <c r="JXA109" s="511"/>
      <c r="JXB109" s="511"/>
      <c r="JXC109" s="511"/>
      <c r="JXD109" s="511"/>
      <c r="JXE109" s="511"/>
      <c r="JXF109" s="511"/>
      <c r="JXG109" s="511"/>
      <c r="JXH109" s="511"/>
      <c r="JXI109" s="511"/>
      <c r="JXJ109" s="511"/>
      <c r="JXK109" s="511"/>
      <c r="JXL109" s="511"/>
      <c r="JXM109" s="511"/>
      <c r="JXN109" s="511"/>
      <c r="JXO109" s="511"/>
      <c r="JXP109" s="511"/>
      <c r="JXQ109" s="511"/>
      <c r="JXR109" s="511"/>
      <c r="JXS109" s="511"/>
      <c r="JXT109" s="511"/>
      <c r="JXU109" s="511"/>
      <c r="JXV109" s="511"/>
      <c r="JXW109" s="511"/>
      <c r="JXX109" s="511"/>
      <c r="JXY109" s="511"/>
      <c r="JXZ109" s="511"/>
      <c r="JYA109" s="511"/>
      <c r="JYB109" s="511"/>
      <c r="JYC109" s="511"/>
      <c r="JYD109" s="511"/>
      <c r="JYE109" s="511"/>
      <c r="JYF109" s="511"/>
      <c r="JYG109" s="511"/>
      <c r="JYH109" s="511"/>
      <c r="JYI109" s="511"/>
      <c r="JYJ109" s="511"/>
      <c r="JYK109" s="511"/>
      <c r="JYL109" s="511"/>
      <c r="JYM109" s="511"/>
      <c r="JYN109" s="511"/>
      <c r="JYO109" s="511"/>
      <c r="JYP109" s="511"/>
      <c r="JYQ109" s="511"/>
      <c r="JYR109" s="511"/>
      <c r="JYS109" s="511"/>
      <c r="JYT109" s="511"/>
      <c r="JYU109" s="511"/>
      <c r="JYV109" s="511"/>
      <c r="JYW109" s="511"/>
      <c r="JYX109" s="511"/>
      <c r="JYY109" s="511"/>
      <c r="JYZ109" s="511"/>
      <c r="JZA109" s="511"/>
      <c r="JZB109" s="511"/>
      <c r="JZC109" s="511"/>
      <c r="JZD109" s="511"/>
      <c r="JZE109" s="511"/>
      <c r="JZF109" s="511"/>
      <c r="JZG109" s="511"/>
      <c r="JZH109" s="511"/>
      <c r="JZI109" s="511"/>
      <c r="JZJ109" s="511"/>
      <c r="JZK109" s="511"/>
      <c r="JZL109" s="511"/>
      <c r="JZM109" s="511"/>
      <c r="JZN109" s="511"/>
      <c r="JZO109" s="511"/>
      <c r="JZP109" s="511"/>
      <c r="JZQ109" s="511"/>
      <c r="JZR109" s="511"/>
      <c r="JZS109" s="511"/>
      <c r="JZT109" s="511"/>
      <c r="JZU109" s="511"/>
      <c r="JZV109" s="511"/>
      <c r="JZW109" s="511"/>
      <c r="JZX109" s="511"/>
      <c r="JZY109" s="511"/>
      <c r="JZZ109" s="511"/>
      <c r="KAA109" s="511"/>
      <c r="KAB109" s="511"/>
      <c r="KAC109" s="511"/>
      <c r="KAD109" s="511"/>
      <c r="KAE109" s="511"/>
      <c r="KAF109" s="511"/>
      <c r="KAG109" s="511"/>
      <c r="KAH109" s="511"/>
      <c r="KAI109" s="511"/>
      <c r="KAJ109" s="511"/>
      <c r="KAK109" s="511"/>
      <c r="KAL109" s="511"/>
      <c r="KAM109" s="511"/>
      <c r="KAN109" s="511"/>
      <c r="KAO109" s="511"/>
      <c r="KAP109" s="511"/>
      <c r="KAQ109" s="511"/>
      <c r="KAR109" s="511"/>
      <c r="KAS109" s="511"/>
      <c r="KAT109" s="511"/>
      <c r="KAU109" s="511"/>
      <c r="KAV109" s="511"/>
      <c r="KAW109" s="511"/>
      <c r="KAX109" s="511"/>
      <c r="KAY109" s="511"/>
      <c r="KAZ109" s="511"/>
      <c r="KBA109" s="511"/>
      <c r="KBB109" s="511"/>
      <c r="KBC109" s="511"/>
      <c r="KBD109" s="511"/>
      <c r="KBE109" s="511"/>
      <c r="KBF109" s="511"/>
      <c r="KBG109" s="511"/>
      <c r="KBH109" s="511"/>
      <c r="KBI109" s="511"/>
      <c r="KBJ109" s="511"/>
      <c r="KBK109" s="511"/>
      <c r="KBL109" s="511"/>
      <c r="KBM109" s="511"/>
      <c r="KBN109" s="511"/>
      <c r="KBO109" s="511"/>
      <c r="KBP109" s="511"/>
      <c r="KBQ109" s="511"/>
      <c r="KBR109" s="511"/>
      <c r="KBS109" s="511"/>
      <c r="KBT109" s="511"/>
      <c r="KBU109" s="511"/>
      <c r="KBV109" s="511"/>
      <c r="KBW109" s="511"/>
      <c r="KBX109" s="511"/>
      <c r="KBY109" s="511"/>
      <c r="KBZ109" s="511"/>
      <c r="KCA109" s="511"/>
      <c r="KCB109" s="511"/>
      <c r="KCC109" s="511"/>
      <c r="KCD109" s="511"/>
      <c r="KCE109" s="511"/>
      <c r="KCF109" s="511"/>
      <c r="KCG109" s="511"/>
      <c r="KCH109" s="511"/>
      <c r="KCI109" s="511"/>
      <c r="KCJ109" s="511"/>
      <c r="KCK109" s="511"/>
      <c r="KCL109" s="511"/>
      <c r="KCM109" s="511"/>
      <c r="KCN109" s="511"/>
      <c r="KCO109" s="511"/>
      <c r="KCP109" s="511"/>
      <c r="KCQ109" s="511"/>
      <c r="KCR109" s="511"/>
      <c r="KCS109" s="511"/>
      <c r="KCT109" s="511"/>
      <c r="KCU109" s="511"/>
      <c r="KCV109" s="511"/>
      <c r="KCW109" s="511"/>
      <c r="KCX109" s="511"/>
      <c r="KCY109" s="511"/>
      <c r="KCZ109" s="511"/>
      <c r="KDA109" s="511"/>
      <c r="KDB109" s="511"/>
      <c r="KDC109" s="511"/>
      <c r="KDD109" s="511"/>
      <c r="KDE109" s="511"/>
      <c r="KDF109" s="511"/>
      <c r="KDG109" s="511"/>
      <c r="KDH109" s="511"/>
      <c r="KDI109" s="511"/>
      <c r="KDJ109" s="511"/>
      <c r="KDK109" s="511"/>
      <c r="KDL109" s="511"/>
      <c r="KDM109" s="511"/>
      <c r="KDN109" s="511"/>
      <c r="KDO109" s="511"/>
      <c r="KDP109" s="511"/>
      <c r="KDQ109" s="511"/>
      <c r="KDR109" s="511"/>
      <c r="KDS109" s="511"/>
      <c r="KDT109" s="511"/>
      <c r="KDU109" s="511"/>
      <c r="KDV109" s="511"/>
      <c r="KDW109" s="511"/>
      <c r="KDX109" s="511"/>
      <c r="KDY109" s="511"/>
      <c r="KDZ109" s="511"/>
      <c r="KEA109" s="511"/>
      <c r="KEB109" s="511"/>
      <c r="KEC109" s="511"/>
      <c r="KED109" s="511"/>
      <c r="KEE109" s="511"/>
      <c r="KEF109" s="511"/>
      <c r="KEG109" s="511"/>
      <c r="KEH109" s="511"/>
      <c r="KEI109" s="511"/>
      <c r="KEJ109" s="511"/>
      <c r="KEK109" s="511"/>
      <c r="KEL109" s="511"/>
      <c r="KEM109" s="511"/>
      <c r="KEN109" s="511"/>
      <c r="KEO109" s="511"/>
      <c r="KEP109" s="511"/>
      <c r="KEQ109" s="511"/>
      <c r="KER109" s="511"/>
      <c r="KES109" s="511"/>
      <c r="KET109" s="511"/>
      <c r="KEU109" s="511"/>
      <c r="KEV109" s="511"/>
      <c r="KEW109" s="511"/>
      <c r="KEX109" s="511"/>
      <c r="KEY109" s="511"/>
      <c r="KEZ109" s="511"/>
      <c r="KFA109" s="511"/>
      <c r="KFB109" s="511"/>
      <c r="KFC109" s="511"/>
      <c r="KFD109" s="511"/>
      <c r="KFE109" s="511"/>
      <c r="KFF109" s="511"/>
      <c r="KFG109" s="511"/>
      <c r="KFH109" s="511"/>
      <c r="KFI109" s="511"/>
      <c r="KFJ109" s="511"/>
      <c r="KFK109" s="511"/>
      <c r="KFL109" s="511"/>
      <c r="KFM109" s="511"/>
      <c r="KFN109" s="511"/>
      <c r="KFO109" s="511"/>
      <c r="KFP109" s="511"/>
      <c r="KFQ109" s="511"/>
      <c r="KFR109" s="511"/>
      <c r="KFS109" s="511"/>
      <c r="KFT109" s="511"/>
      <c r="KFU109" s="511"/>
      <c r="KFV109" s="511"/>
      <c r="KFW109" s="511"/>
      <c r="KFX109" s="511"/>
      <c r="KFY109" s="511"/>
      <c r="KFZ109" s="511"/>
      <c r="KGA109" s="511"/>
      <c r="KGB109" s="511"/>
      <c r="KGC109" s="511"/>
      <c r="KGD109" s="511"/>
      <c r="KGE109" s="511"/>
      <c r="KGF109" s="511"/>
      <c r="KGG109" s="511"/>
      <c r="KGH109" s="511"/>
      <c r="KGI109" s="511"/>
      <c r="KGJ109" s="511"/>
      <c r="KGK109" s="511"/>
      <c r="KGL109" s="511"/>
      <c r="KGM109" s="511"/>
      <c r="KGN109" s="511"/>
      <c r="KGO109" s="511"/>
      <c r="KGP109" s="511"/>
      <c r="KGQ109" s="511"/>
      <c r="KGR109" s="511"/>
      <c r="KGS109" s="511"/>
      <c r="KGT109" s="511"/>
      <c r="KGU109" s="511"/>
      <c r="KGV109" s="511"/>
      <c r="KGW109" s="511"/>
      <c r="KGX109" s="511"/>
      <c r="KGY109" s="511"/>
      <c r="KGZ109" s="511"/>
      <c r="KHA109" s="511"/>
      <c r="KHB109" s="511"/>
      <c r="KHC109" s="511"/>
      <c r="KHD109" s="511"/>
      <c r="KHE109" s="511"/>
      <c r="KHF109" s="511"/>
      <c r="KHG109" s="511"/>
      <c r="KHH109" s="511"/>
      <c r="KHI109" s="511"/>
      <c r="KHJ109" s="511"/>
      <c r="KHK109" s="511"/>
      <c r="KHL109" s="511"/>
      <c r="KHM109" s="511"/>
      <c r="KHN109" s="511"/>
      <c r="KHO109" s="511"/>
      <c r="KHP109" s="511"/>
      <c r="KHQ109" s="511"/>
      <c r="KHR109" s="511"/>
      <c r="KHS109" s="511"/>
      <c r="KHT109" s="511"/>
      <c r="KHU109" s="511"/>
      <c r="KHV109" s="511"/>
      <c r="KHW109" s="511"/>
      <c r="KHX109" s="511"/>
      <c r="KHY109" s="511"/>
      <c r="KHZ109" s="511"/>
      <c r="KIA109" s="511"/>
      <c r="KIB109" s="511"/>
      <c r="KIC109" s="511"/>
      <c r="KID109" s="511"/>
      <c r="KIE109" s="511"/>
      <c r="KIF109" s="511"/>
      <c r="KIG109" s="511"/>
      <c r="KIH109" s="511"/>
      <c r="KII109" s="511"/>
      <c r="KIJ109" s="511"/>
      <c r="KIK109" s="511"/>
      <c r="KIL109" s="511"/>
      <c r="KIM109" s="511"/>
      <c r="KIN109" s="511"/>
      <c r="KIO109" s="511"/>
      <c r="KIP109" s="511"/>
      <c r="KIQ109" s="511"/>
      <c r="KIR109" s="511"/>
      <c r="KIS109" s="511"/>
      <c r="KIT109" s="511"/>
      <c r="KIU109" s="511"/>
      <c r="KIV109" s="511"/>
      <c r="KIW109" s="511"/>
      <c r="KIX109" s="511"/>
      <c r="KIY109" s="511"/>
      <c r="KIZ109" s="511"/>
      <c r="KJA109" s="511"/>
      <c r="KJB109" s="511"/>
      <c r="KJC109" s="511"/>
      <c r="KJD109" s="511"/>
      <c r="KJE109" s="511"/>
      <c r="KJF109" s="511"/>
      <c r="KJG109" s="511"/>
      <c r="KJH109" s="511"/>
      <c r="KJI109" s="511"/>
      <c r="KJJ109" s="511"/>
      <c r="KJK109" s="511"/>
      <c r="KJL109" s="511"/>
      <c r="KJM109" s="511"/>
      <c r="KJN109" s="511"/>
      <c r="KJO109" s="511"/>
      <c r="KJP109" s="511"/>
      <c r="KJQ109" s="511"/>
      <c r="KJR109" s="511"/>
      <c r="KJS109" s="511"/>
      <c r="KJT109" s="511"/>
      <c r="KJU109" s="511"/>
      <c r="KJV109" s="511"/>
      <c r="KJW109" s="511"/>
      <c r="KJX109" s="511"/>
      <c r="KJY109" s="511"/>
      <c r="KJZ109" s="511"/>
      <c r="KKA109" s="511"/>
      <c r="KKB109" s="511"/>
      <c r="KKC109" s="511"/>
      <c r="KKD109" s="511"/>
      <c r="KKE109" s="511"/>
      <c r="KKF109" s="511"/>
      <c r="KKG109" s="511"/>
      <c r="KKH109" s="511"/>
      <c r="KKI109" s="511"/>
      <c r="KKJ109" s="511"/>
      <c r="KKK109" s="511"/>
      <c r="KKL109" s="511"/>
      <c r="KKM109" s="511"/>
      <c r="KKN109" s="511"/>
      <c r="KKO109" s="511"/>
      <c r="KKP109" s="511"/>
      <c r="KKQ109" s="511"/>
      <c r="KKR109" s="511"/>
      <c r="KKS109" s="511"/>
      <c r="KKT109" s="511"/>
      <c r="KKU109" s="511"/>
      <c r="KKV109" s="511"/>
      <c r="KKW109" s="511"/>
      <c r="KKX109" s="511"/>
      <c r="KKY109" s="511"/>
      <c r="KKZ109" s="511"/>
      <c r="KLA109" s="511"/>
      <c r="KLB109" s="511"/>
      <c r="KLC109" s="511"/>
      <c r="KLD109" s="511"/>
      <c r="KLE109" s="511"/>
      <c r="KLF109" s="511"/>
      <c r="KLG109" s="511"/>
      <c r="KLH109" s="511"/>
      <c r="KLI109" s="511"/>
      <c r="KLJ109" s="511"/>
      <c r="KLK109" s="511"/>
      <c r="KLL109" s="511"/>
      <c r="KLM109" s="511"/>
      <c r="KLN109" s="511"/>
      <c r="KLO109" s="511"/>
      <c r="KLP109" s="511"/>
      <c r="KLQ109" s="511"/>
      <c r="KLR109" s="511"/>
      <c r="KLS109" s="511"/>
      <c r="KLT109" s="511"/>
      <c r="KLU109" s="511"/>
      <c r="KLV109" s="511"/>
      <c r="KLW109" s="511"/>
      <c r="KLX109" s="511"/>
      <c r="KLY109" s="511"/>
      <c r="KLZ109" s="511"/>
      <c r="KMA109" s="511"/>
      <c r="KMB109" s="511"/>
      <c r="KMC109" s="511"/>
      <c r="KMD109" s="511"/>
      <c r="KME109" s="511"/>
      <c r="KMF109" s="511"/>
      <c r="KMG109" s="511"/>
      <c r="KMH109" s="511"/>
      <c r="KMI109" s="511"/>
      <c r="KMJ109" s="511"/>
      <c r="KMK109" s="511"/>
      <c r="KML109" s="511"/>
      <c r="KMM109" s="511"/>
      <c r="KMN109" s="511"/>
      <c r="KMO109" s="511"/>
      <c r="KMP109" s="511"/>
      <c r="KMQ109" s="511"/>
      <c r="KMR109" s="511"/>
      <c r="KMS109" s="511"/>
      <c r="KMT109" s="511"/>
      <c r="KMU109" s="511"/>
      <c r="KMV109" s="511"/>
      <c r="KMW109" s="511"/>
      <c r="KMX109" s="511"/>
      <c r="KMY109" s="511"/>
      <c r="KMZ109" s="511"/>
      <c r="KNA109" s="511"/>
      <c r="KNB109" s="511"/>
      <c r="KNC109" s="511"/>
      <c r="KND109" s="511"/>
      <c r="KNE109" s="511"/>
      <c r="KNF109" s="511"/>
      <c r="KNG109" s="511"/>
      <c r="KNH109" s="511"/>
      <c r="KNI109" s="511"/>
      <c r="KNJ109" s="511"/>
      <c r="KNK109" s="511"/>
      <c r="KNL109" s="511"/>
      <c r="KNM109" s="511"/>
      <c r="KNN109" s="511"/>
      <c r="KNO109" s="511"/>
      <c r="KNP109" s="511"/>
      <c r="KNQ109" s="511"/>
      <c r="KNR109" s="511"/>
      <c r="KNS109" s="511"/>
      <c r="KNT109" s="511"/>
      <c r="KNU109" s="511"/>
      <c r="KNV109" s="511"/>
      <c r="KNW109" s="511"/>
      <c r="KNX109" s="511"/>
      <c r="KNY109" s="511"/>
      <c r="KNZ109" s="511"/>
      <c r="KOA109" s="511"/>
      <c r="KOB109" s="511"/>
      <c r="KOC109" s="511"/>
      <c r="KOD109" s="511"/>
      <c r="KOE109" s="511"/>
      <c r="KOF109" s="511"/>
      <c r="KOG109" s="511"/>
      <c r="KOH109" s="511"/>
      <c r="KOI109" s="511"/>
      <c r="KOJ109" s="511"/>
      <c r="KOK109" s="511"/>
      <c r="KOL109" s="511"/>
      <c r="KOM109" s="511"/>
      <c r="KON109" s="511"/>
      <c r="KOO109" s="511"/>
      <c r="KOP109" s="511"/>
      <c r="KOQ109" s="511"/>
      <c r="KOR109" s="511"/>
      <c r="KOS109" s="511"/>
      <c r="KOT109" s="511"/>
      <c r="KOU109" s="511"/>
      <c r="KOV109" s="511"/>
      <c r="KOW109" s="511"/>
      <c r="KOX109" s="511"/>
      <c r="KOY109" s="511"/>
      <c r="KOZ109" s="511"/>
      <c r="KPA109" s="511"/>
      <c r="KPB109" s="511"/>
      <c r="KPC109" s="511"/>
      <c r="KPD109" s="511"/>
      <c r="KPE109" s="511"/>
      <c r="KPF109" s="511"/>
      <c r="KPG109" s="511"/>
      <c r="KPH109" s="511"/>
      <c r="KPI109" s="511"/>
      <c r="KPJ109" s="511"/>
      <c r="KPK109" s="511"/>
      <c r="KPL109" s="511"/>
      <c r="KPM109" s="511"/>
      <c r="KPN109" s="511"/>
      <c r="KPO109" s="511"/>
      <c r="KPP109" s="511"/>
      <c r="KPQ109" s="511"/>
      <c r="KPR109" s="511"/>
      <c r="KPS109" s="511"/>
      <c r="KPT109" s="511"/>
      <c r="KPU109" s="511"/>
      <c r="KPV109" s="511"/>
      <c r="KPW109" s="511"/>
      <c r="KPX109" s="511"/>
      <c r="KPY109" s="511"/>
      <c r="KPZ109" s="511"/>
      <c r="KQA109" s="511"/>
      <c r="KQB109" s="511"/>
      <c r="KQC109" s="511"/>
      <c r="KQD109" s="511"/>
      <c r="KQE109" s="511"/>
      <c r="KQF109" s="511"/>
      <c r="KQG109" s="511"/>
      <c r="KQH109" s="511"/>
      <c r="KQI109" s="511"/>
      <c r="KQJ109" s="511"/>
      <c r="KQK109" s="511"/>
      <c r="KQL109" s="511"/>
      <c r="KQM109" s="511"/>
      <c r="KQN109" s="511"/>
      <c r="KQO109" s="511"/>
      <c r="KQP109" s="511"/>
      <c r="KQQ109" s="511"/>
      <c r="KQR109" s="511"/>
      <c r="KQS109" s="511"/>
      <c r="KQT109" s="511"/>
      <c r="KQU109" s="511"/>
      <c r="KQV109" s="511"/>
      <c r="KQW109" s="511"/>
      <c r="KQX109" s="511"/>
      <c r="KQY109" s="511"/>
      <c r="KQZ109" s="511"/>
      <c r="KRA109" s="511"/>
      <c r="KRB109" s="511"/>
      <c r="KRC109" s="511"/>
      <c r="KRD109" s="511"/>
      <c r="KRE109" s="511"/>
      <c r="KRF109" s="511"/>
      <c r="KRG109" s="511"/>
      <c r="KRH109" s="511"/>
      <c r="KRI109" s="511"/>
      <c r="KRJ109" s="511"/>
      <c r="KRK109" s="511"/>
      <c r="KRL109" s="511"/>
      <c r="KRM109" s="511"/>
      <c r="KRN109" s="511"/>
      <c r="KRO109" s="511"/>
      <c r="KRP109" s="511"/>
      <c r="KRQ109" s="511"/>
      <c r="KRR109" s="511"/>
      <c r="KRS109" s="511"/>
      <c r="KRT109" s="511"/>
      <c r="KRU109" s="511"/>
      <c r="KRV109" s="511"/>
      <c r="KRW109" s="511"/>
      <c r="KRX109" s="511"/>
      <c r="KRY109" s="511"/>
      <c r="KRZ109" s="511"/>
      <c r="KSA109" s="511"/>
      <c r="KSB109" s="511"/>
      <c r="KSC109" s="511"/>
      <c r="KSD109" s="511"/>
      <c r="KSE109" s="511"/>
      <c r="KSF109" s="511"/>
      <c r="KSG109" s="511"/>
      <c r="KSH109" s="511"/>
      <c r="KSI109" s="511"/>
      <c r="KSJ109" s="511"/>
      <c r="KSK109" s="511"/>
      <c r="KSL109" s="511"/>
      <c r="KSM109" s="511"/>
      <c r="KSN109" s="511"/>
      <c r="KSO109" s="511"/>
      <c r="KSP109" s="511"/>
      <c r="KSQ109" s="511"/>
      <c r="KSR109" s="511"/>
      <c r="KSS109" s="511"/>
      <c r="KST109" s="511"/>
      <c r="KSU109" s="511"/>
      <c r="KSV109" s="511"/>
      <c r="KSW109" s="511"/>
      <c r="KSX109" s="511"/>
      <c r="KSY109" s="511"/>
      <c r="KSZ109" s="511"/>
      <c r="KTA109" s="511"/>
      <c r="KTB109" s="511"/>
      <c r="KTC109" s="511"/>
      <c r="KTD109" s="511"/>
      <c r="KTE109" s="511"/>
      <c r="KTF109" s="511"/>
      <c r="KTG109" s="511"/>
      <c r="KTH109" s="511"/>
      <c r="KTI109" s="511"/>
      <c r="KTJ109" s="511"/>
      <c r="KTK109" s="511"/>
      <c r="KTL109" s="511"/>
      <c r="KTM109" s="511"/>
      <c r="KTN109" s="511"/>
      <c r="KTO109" s="511"/>
      <c r="KTP109" s="511"/>
      <c r="KTQ109" s="511"/>
      <c r="KTR109" s="511"/>
      <c r="KTS109" s="511"/>
      <c r="KTT109" s="511"/>
      <c r="KTU109" s="511"/>
      <c r="KTV109" s="511"/>
      <c r="KTW109" s="511"/>
      <c r="KTX109" s="511"/>
      <c r="KTY109" s="511"/>
      <c r="KTZ109" s="511"/>
      <c r="KUA109" s="511"/>
      <c r="KUB109" s="511"/>
      <c r="KUC109" s="511"/>
      <c r="KUD109" s="511"/>
      <c r="KUE109" s="511"/>
      <c r="KUF109" s="511"/>
      <c r="KUG109" s="511"/>
      <c r="KUH109" s="511"/>
      <c r="KUI109" s="511"/>
      <c r="KUJ109" s="511"/>
      <c r="KUK109" s="511"/>
      <c r="KUL109" s="511"/>
      <c r="KUM109" s="511"/>
      <c r="KUN109" s="511"/>
      <c r="KUO109" s="511"/>
      <c r="KUP109" s="511"/>
      <c r="KUQ109" s="511"/>
      <c r="KUR109" s="511"/>
      <c r="KUS109" s="511"/>
      <c r="KUT109" s="511"/>
      <c r="KUU109" s="511"/>
      <c r="KUV109" s="511"/>
      <c r="KUW109" s="511"/>
      <c r="KUX109" s="511"/>
      <c r="KUY109" s="511"/>
      <c r="KUZ109" s="511"/>
      <c r="KVA109" s="511"/>
      <c r="KVB109" s="511"/>
      <c r="KVC109" s="511"/>
      <c r="KVD109" s="511"/>
      <c r="KVE109" s="511"/>
      <c r="KVF109" s="511"/>
      <c r="KVG109" s="511"/>
      <c r="KVH109" s="511"/>
      <c r="KVI109" s="511"/>
      <c r="KVJ109" s="511"/>
      <c r="KVK109" s="511"/>
      <c r="KVL109" s="511"/>
      <c r="KVM109" s="511"/>
      <c r="KVN109" s="511"/>
      <c r="KVO109" s="511"/>
      <c r="KVP109" s="511"/>
      <c r="KVQ109" s="511"/>
      <c r="KVR109" s="511"/>
      <c r="KVS109" s="511"/>
      <c r="KVT109" s="511"/>
      <c r="KVU109" s="511"/>
      <c r="KVV109" s="511"/>
      <c r="KVW109" s="511"/>
      <c r="KVX109" s="511"/>
      <c r="KVY109" s="511"/>
      <c r="KVZ109" s="511"/>
      <c r="KWA109" s="511"/>
      <c r="KWB109" s="511"/>
      <c r="KWC109" s="511"/>
      <c r="KWD109" s="511"/>
      <c r="KWE109" s="511"/>
      <c r="KWF109" s="511"/>
      <c r="KWG109" s="511"/>
      <c r="KWH109" s="511"/>
      <c r="KWI109" s="511"/>
      <c r="KWJ109" s="511"/>
      <c r="KWK109" s="511"/>
      <c r="KWL109" s="511"/>
      <c r="KWM109" s="511"/>
      <c r="KWN109" s="511"/>
      <c r="KWO109" s="511"/>
      <c r="KWP109" s="511"/>
      <c r="KWQ109" s="511"/>
      <c r="KWR109" s="511"/>
      <c r="KWS109" s="511"/>
      <c r="KWT109" s="511"/>
      <c r="KWU109" s="511"/>
      <c r="KWV109" s="511"/>
      <c r="KWW109" s="511"/>
      <c r="KWX109" s="511"/>
      <c r="KWY109" s="511"/>
      <c r="KWZ109" s="511"/>
      <c r="KXA109" s="511"/>
      <c r="KXB109" s="511"/>
      <c r="KXC109" s="511"/>
      <c r="KXD109" s="511"/>
      <c r="KXE109" s="511"/>
      <c r="KXF109" s="511"/>
      <c r="KXG109" s="511"/>
      <c r="KXH109" s="511"/>
      <c r="KXI109" s="511"/>
      <c r="KXJ109" s="511"/>
      <c r="KXK109" s="511"/>
      <c r="KXL109" s="511"/>
      <c r="KXM109" s="511"/>
      <c r="KXN109" s="511"/>
      <c r="KXO109" s="511"/>
      <c r="KXP109" s="511"/>
      <c r="KXQ109" s="511"/>
      <c r="KXR109" s="511"/>
      <c r="KXS109" s="511"/>
      <c r="KXT109" s="511"/>
      <c r="KXU109" s="511"/>
      <c r="KXV109" s="511"/>
      <c r="KXW109" s="511"/>
      <c r="KXX109" s="511"/>
      <c r="KXY109" s="511"/>
      <c r="KXZ109" s="511"/>
      <c r="KYA109" s="511"/>
      <c r="KYB109" s="511"/>
      <c r="KYC109" s="511"/>
      <c r="KYD109" s="511"/>
      <c r="KYE109" s="511"/>
      <c r="KYF109" s="511"/>
      <c r="KYG109" s="511"/>
      <c r="KYH109" s="511"/>
      <c r="KYI109" s="511"/>
      <c r="KYJ109" s="511"/>
      <c r="KYK109" s="511"/>
      <c r="KYL109" s="511"/>
      <c r="KYM109" s="511"/>
      <c r="KYN109" s="511"/>
      <c r="KYO109" s="511"/>
      <c r="KYP109" s="511"/>
      <c r="KYQ109" s="511"/>
      <c r="KYR109" s="511"/>
      <c r="KYS109" s="511"/>
      <c r="KYT109" s="511"/>
      <c r="KYU109" s="511"/>
      <c r="KYV109" s="511"/>
      <c r="KYW109" s="511"/>
      <c r="KYX109" s="511"/>
      <c r="KYY109" s="511"/>
      <c r="KYZ109" s="511"/>
      <c r="KZA109" s="511"/>
      <c r="KZB109" s="511"/>
      <c r="KZC109" s="511"/>
      <c r="KZD109" s="511"/>
      <c r="KZE109" s="511"/>
      <c r="KZF109" s="511"/>
      <c r="KZG109" s="511"/>
      <c r="KZH109" s="511"/>
      <c r="KZI109" s="511"/>
      <c r="KZJ109" s="511"/>
      <c r="KZK109" s="511"/>
      <c r="KZL109" s="511"/>
      <c r="KZM109" s="511"/>
      <c r="KZN109" s="511"/>
      <c r="KZO109" s="511"/>
      <c r="KZP109" s="511"/>
      <c r="KZQ109" s="511"/>
      <c r="KZR109" s="511"/>
      <c r="KZS109" s="511"/>
      <c r="KZT109" s="511"/>
      <c r="KZU109" s="511"/>
      <c r="KZV109" s="511"/>
      <c r="KZW109" s="511"/>
      <c r="KZX109" s="511"/>
      <c r="KZY109" s="511"/>
      <c r="KZZ109" s="511"/>
      <c r="LAA109" s="511"/>
      <c r="LAB109" s="511"/>
      <c r="LAC109" s="511"/>
      <c r="LAD109" s="511"/>
      <c r="LAE109" s="511"/>
      <c r="LAF109" s="511"/>
      <c r="LAG109" s="511"/>
      <c r="LAH109" s="511"/>
      <c r="LAI109" s="511"/>
      <c r="LAJ109" s="511"/>
      <c r="LAK109" s="511"/>
      <c r="LAL109" s="511"/>
      <c r="LAM109" s="511"/>
      <c r="LAN109" s="511"/>
      <c r="LAO109" s="511"/>
      <c r="LAP109" s="511"/>
      <c r="LAQ109" s="511"/>
      <c r="LAR109" s="511"/>
      <c r="LAS109" s="511"/>
      <c r="LAT109" s="511"/>
      <c r="LAU109" s="511"/>
      <c r="LAV109" s="511"/>
      <c r="LAW109" s="511"/>
      <c r="LAX109" s="511"/>
      <c r="LAY109" s="511"/>
      <c r="LAZ109" s="511"/>
      <c r="LBA109" s="511"/>
      <c r="LBB109" s="511"/>
      <c r="LBC109" s="511"/>
      <c r="LBD109" s="511"/>
      <c r="LBE109" s="511"/>
      <c r="LBF109" s="511"/>
      <c r="LBG109" s="511"/>
      <c r="LBH109" s="511"/>
      <c r="LBI109" s="511"/>
      <c r="LBJ109" s="511"/>
      <c r="LBK109" s="511"/>
      <c r="LBL109" s="511"/>
      <c r="LBM109" s="511"/>
      <c r="LBN109" s="511"/>
      <c r="LBO109" s="511"/>
      <c r="LBP109" s="511"/>
      <c r="LBQ109" s="511"/>
      <c r="LBR109" s="511"/>
      <c r="LBS109" s="511"/>
      <c r="LBT109" s="511"/>
      <c r="LBU109" s="511"/>
      <c r="LBV109" s="511"/>
      <c r="LBW109" s="511"/>
      <c r="LBX109" s="511"/>
      <c r="LBY109" s="511"/>
      <c r="LBZ109" s="511"/>
      <c r="LCA109" s="511"/>
      <c r="LCB109" s="511"/>
      <c r="LCC109" s="511"/>
      <c r="LCD109" s="511"/>
      <c r="LCE109" s="511"/>
      <c r="LCF109" s="511"/>
      <c r="LCG109" s="511"/>
      <c r="LCH109" s="511"/>
      <c r="LCI109" s="511"/>
      <c r="LCJ109" s="511"/>
      <c r="LCK109" s="511"/>
      <c r="LCL109" s="511"/>
      <c r="LCM109" s="511"/>
      <c r="LCN109" s="511"/>
      <c r="LCO109" s="511"/>
      <c r="LCP109" s="511"/>
      <c r="LCQ109" s="511"/>
      <c r="LCR109" s="511"/>
      <c r="LCS109" s="511"/>
      <c r="LCT109" s="511"/>
      <c r="LCU109" s="511"/>
      <c r="LCV109" s="511"/>
      <c r="LCW109" s="511"/>
      <c r="LCX109" s="511"/>
      <c r="LCY109" s="511"/>
      <c r="LCZ109" s="511"/>
      <c r="LDA109" s="511"/>
      <c r="LDB109" s="511"/>
      <c r="LDC109" s="511"/>
      <c r="LDD109" s="511"/>
      <c r="LDE109" s="511"/>
      <c r="LDF109" s="511"/>
      <c r="LDG109" s="511"/>
      <c r="LDH109" s="511"/>
      <c r="LDI109" s="511"/>
      <c r="LDJ109" s="511"/>
      <c r="LDK109" s="511"/>
      <c r="LDL109" s="511"/>
      <c r="LDM109" s="511"/>
      <c r="LDN109" s="511"/>
      <c r="LDO109" s="511"/>
      <c r="LDP109" s="511"/>
      <c r="LDQ109" s="511"/>
      <c r="LDR109" s="511"/>
      <c r="LDS109" s="511"/>
      <c r="LDT109" s="511"/>
      <c r="LDU109" s="511"/>
      <c r="LDV109" s="511"/>
      <c r="LDW109" s="511"/>
      <c r="LDX109" s="511"/>
      <c r="LDY109" s="511"/>
      <c r="LDZ109" s="511"/>
      <c r="LEA109" s="511"/>
      <c r="LEB109" s="511"/>
      <c r="LEC109" s="511"/>
      <c r="LED109" s="511"/>
      <c r="LEE109" s="511"/>
      <c r="LEF109" s="511"/>
      <c r="LEG109" s="511"/>
      <c r="LEH109" s="511"/>
      <c r="LEI109" s="511"/>
      <c r="LEJ109" s="511"/>
      <c r="LEK109" s="511"/>
      <c r="LEL109" s="511"/>
      <c r="LEM109" s="511"/>
      <c r="LEN109" s="511"/>
      <c r="LEO109" s="511"/>
      <c r="LEP109" s="511"/>
      <c r="LEQ109" s="511"/>
      <c r="LER109" s="511"/>
      <c r="LES109" s="511"/>
      <c r="LET109" s="511"/>
      <c r="LEU109" s="511"/>
      <c r="LEV109" s="511"/>
      <c r="LEW109" s="511"/>
      <c r="LEX109" s="511"/>
      <c r="LEY109" s="511"/>
      <c r="LEZ109" s="511"/>
      <c r="LFA109" s="511"/>
      <c r="LFB109" s="511"/>
      <c r="LFC109" s="511"/>
      <c r="LFD109" s="511"/>
      <c r="LFE109" s="511"/>
      <c r="LFF109" s="511"/>
      <c r="LFG109" s="511"/>
      <c r="LFH109" s="511"/>
      <c r="LFI109" s="511"/>
      <c r="LFJ109" s="511"/>
      <c r="LFK109" s="511"/>
      <c r="LFL109" s="511"/>
      <c r="LFM109" s="511"/>
      <c r="LFN109" s="511"/>
      <c r="LFO109" s="511"/>
      <c r="LFP109" s="511"/>
      <c r="LFQ109" s="511"/>
      <c r="LFR109" s="511"/>
      <c r="LFS109" s="511"/>
      <c r="LFT109" s="511"/>
      <c r="LFU109" s="511"/>
      <c r="LFV109" s="511"/>
      <c r="LFW109" s="511"/>
      <c r="LFX109" s="511"/>
      <c r="LFY109" s="511"/>
      <c r="LFZ109" s="511"/>
      <c r="LGA109" s="511"/>
      <c r="LGB109" s="511"/>
      <c r="LGC109" s="511"/>
      <c r="LGD109" s="511"/>
      <c r="LGE109" s="511"/>
      <c r="LGF109" s="511"/>
      <c r="LGG109" s="511"/>
      <c r="LGH109" s="511"/>
      <c r="LGI109" s="511"/>
      <c r="LGJ109" s="511"/>
      <c r="LGK109" s="511"/>
      <c r="LGL109" s="511"/>
      <c r="LGM109" s="511"/>
      <c r="LGN109" s="511"/>
      <c r="LGO109" s="511"/>
      <c r="LGP109" s="511"/>
      <c r="LGQ109" s="511"/>
      <c r="LGR109" s="511"/>
      <c r="LGS109" s="511"/>
      <c r="LGT109" s="511"/>
      <c r="LGU109" s="511"/>
      <c r="LGV109" s="511"/>
      <c r="LGW109" s="511"/>
      <c r="LGX109" s="511"/>
      <c r="LGY109" s="511"/>
      <c r="LGZ109" s="511"/>
      <c r="LHA109" s="511"/>
      <c r="LHB109" s="511"/>
      <c r="LHC109" s="511"/>
      <c r="LHD109" s="511"/>
      <c r="LHE109" s="511"/>
      <c r="LHF109" s="511"/>
      <c r="LHG109" s="511"/>
      <c r="LHH109" s="511"/>
      <c r="LHI109" s="511"/>
      <c r="LHJ109" s="511"/>
      <c r="LHK109" s="511"/>
      <c r="LHL109" s="511"/>
      <c r="LHM109" s="511"/>
      <c r="LHN109" s="511"/>
      <c r="LHO109" s="511"/>
      <c r="LHP109" s="511"/>
      <c r="LHQ109" s="511"/>
      <c r="LHR109" s="511"/>
      <c r="LHS109" s="511"/>
      <c r="LHT109" s="511"/>
      <c r="LHU109" s="511"/>
      <c r="LHV109" s="511"/>
      <c r="LHW109" s="511"/>
      <c r="LHX109" s="511"/>
      <c r="LHY109" s="511"/>
      <c r="LHZ109" s="511"/>
      <c r="LIA109" s="511"/>
      <c r="LIB109" s="511"/>
      <c r="LIC109" s="511"/>
      <c r="LID109" s="511"/>
      <c r="LIE109" s="511"/>
      <c r="LIF109" s="511"/>
      <c r="LIG109" s="511"/>
      <c r="LIH109" s="511"/>
      <c r="LII109" s="511"/>
      <c r="LIJ109" s="511"/>
      <c r="LIK109" s="511"/>
      <c r="LIL109" s="511"/>
      <c r="LIM109" s="511"/>
      <c r="LIN109" s="511"/>
      <c r="LIO109" s="511"/>
      <c r="LIP109" s="511"/>
      <c r="LIQ109" s="511"/>
      <c r="LIR109" s="511"/>
      <c r="LIS109" s="511"/>
      <c r="LIT109" s="511"/>
      <c r="LIU109" s="511"/>
      <c r="LIV109" s="511"/>
      <c r="LIW109" s="511"/>
      <c r="LIX109" s="511"/>
      <c r="LIY109" s="511"/>
      <c r="LIZ109" s="511"/>
      <c r="LJA109" s="511"/>
      <c r="LJB109" s="511"/>
      <c r="LJC109" s="511"/>
      <c r="LJD109" s="511"/>
      <c r="LJE109" s="511"/>
      <c r="LJF109" s="511"/>
      <c r="LJG109" s="511"/>
      <c r="LJH109" s="511"/>
      <c r="LJI109" s="511"/>
      <c r="LJJ109" s="511"/>
      <c r="LJK109" s="511"/>
      <c r="LJL109" s="511"/>
      <c r="LJM109" s="511"/>
      <c r="LJN109" s="511"/>
      <c r="LJO109" s="511"/>
      <c r="LJP109" s="511"/>
      <c r="LJQ109" s="511"/>
      <c r="LJR109" s="511"/>
      <c r="LJS109" s="511"/>
      <c r="LJT109" s="511"/>
      <c r="LJU109" s="511"/>
      <c r="LJV109" s="511"/>
      <c r="LJW109" s="511"/>
      <c r="LJX109" s="511"/>
      <c r="LJY109" s="511"/>
      <c r="LJZ109" s="511"/>
      <c r="LKA109" s="511"/>
      <c r="LKB109" s="511"/>
      <c r="LKC109" s="511"/>
      <c r="LKD109" s="511"/>
      <c r="LKE109" s="511"/>
      <c r="LKF109" s="511"/>
      <c r="LKG109" s="511"/>
      <c r="LKH109" s="511"/>
      <c r="LKI109" s="511"/>
      <c r="LKJ109" s="511"/>
      <c r="LKK109" s="511"/>
      <c r="LKL109" s="511"/>
      <c r="LKM109" s="511"/>
      <c r="LKN109" s="511"/>
      <c r="LKO109" s="511"/>
      <c r="LKP109" s="511"/>
      <c r="LKQ109" s="511"/>
      <c r="LKR109" s="511"/>
      <c r="LKS109" s="511"/>
      <c r="LKT109" s="511"/>
      <c r="LKU109" s="511"/>
      <c r="LKV109" s="511"/>
      <c r="LKW109" s="511"/>
      <c r="LKX109" s="511"/>
      <c r="LKY109" s="511"/>
      <c r="LKZ109" s="511"/>
      <c r="LLA109" s="511"/>
      <c r="LLB109" s="511"/>
      <c r="LLC109" s="511"/>
      <c r="LLD109" s="511"/>
      <c r="LLE109" s="511"/>
      <c r="LLF109" s="511"/>
      <c r="LLG109" s="511"/>
      <c r="LLH109" s="511"/>
      <c r="LLI109" s="511"/>
      <c r="LLJ109" s="511"/>
      <c r="LLK109" s="511"/>
      <c r="LLL109" s="511"/>
      <c r="LLM109" s="511"/>
      <c r="LLN109" s="511"/>
      <c r="LLO109" s="511"/>
      <c r="LLP109" s="511"/>
      <c r="LLQ109" s="511"/>
      <c r="LLR109" s="511"/>
      <c r="LLS109" s="511"/>
      <c r="LLT109" s="511"/>
      <c r="LLU109" s="511"/>
      <c r="LLV109" s="511"/>
      <c r="LLW109" s="511"/>
      <c r="LLX109" s="511"/>
      <c r="LLY109" s="511"/>
      <c r="LLZ109" s="511"/>
      <c r="LMA109" s="511"/>
      <c r="LMB109" s="511"/>
      <c r="LMC109" s="511"/>
      <c r="LMD109" s="511"/>
      <c r="LME109" s="511"/>
      <c r="LMF109" s="511"/>
      <c r="LMG109" s="511"/>
      <c r="LMH109" s="511"/>
      <c r="LMI109" s="511"/>
      <c r="LMJ109" s="511"/>
      <c r="LMK109" s="511"/>
      <c r="LML109" s="511"/>
      <c r="LMM109" s="511"/>
      <c r="LMN109" s="511"/>
      <c r="LMO109" s="511"/>
      <c r="LMP109" s="511"/>
      <c r="LMQ109" s="511"/>
      <c r="LMR109" s="511"/>
      <c r="LMS109" s="511"/>
      <c r="LMT109" s="511"/>
      <c r="LMU109" s="511"/>
      <c r="LMV109" s="511"/>
      <c r="LMW109" s="511"/>
      <c r="LMX109" s="511"/>
      <c r="LMY109" s="511"/>
      <c r="LMZ109" s="511"/>
      <c r="LNA109" s="511"/>
      <c r="LNB109" s="511"/>
      <c r="LNC109" s="511"/>
      <c r="LND109" s="511"/>
      <c r="LNE109" s="511"/>
      <c r="LNF109" s="511"/>
      <c r="LNG109" s="511"/>
      <c r="LNH109" s="511"/>
      <c r="LNI109" s="511"/>
      <c r="LNJ109" s="511"/>
      <c r="LNK109" s="511"/>
      <c r="LNL109" s="511"/>
      <c r="LNM109" s="511"/>
      <c r="LNN109" s="511"/>
      <c r="LNO109" s="511"/>
      <c r="LNP109" s="511"/>
      <c r="LNQ109" s="511"/>
      <c r="LNR109" s="511"/>
      <c r="LNS109" s="511"/>
      <c r="LNT109" s="511"/>
      <c r="LNU109" s="511"/>
      <c r="LNV109" s="511"/>
      <c r="LNW109" s="511"/>
      <c r="LNX109" s="511"/>
      <c r="LNY109" s="511"/>
      <c r="LNZ109" s="511"/>
      <c r="LOA109" s="511"/>
      <c r="LOB109" s="511"/>
      <c r="LOC109" s="511"/>
      <c r="LOD109" s="511"/>
      <c r="LOE109" s="511"/>
      <c r="LOF109" s="511"/>
      <c r="LOG109" s="511"/>
      <c r="LOH109" s="511"/>
      <c r="LOI109" s="511"/>
      <c r="LOJ109" s="511"/>
      <c r="LOK109" s="511"/>
      <c r="LOL109" s="511"/>
      <c r="LOM109" s="511"/>
      <c r="LON109" s="511"/>
      <c r="LOO109" s="511"/>
      <c r="LOP109" s="511"/>
      <c r="LOQ109" s="511"/>
      <c r="LOR109" s="511"/>
      <c r="LOS109" s="511"/>
      <c r="LOT109" s="511"/>
      <c r="LOU109" s="511"/>
      <c r="LOV109" s="511"/>
      <c r="LOW109" s="511"/>
      <c r="LOX109" s="511"/>
      <c r="LOY109" s="511"/>
      <c r="LOZ109" s="511"/>
      <c r="LPA109" s="511"/>
      <c r="LPB109" s="511"/>
      <c r="LPC109" s="511"/>
      <c r="LPD109" s="511"/>
      <c r="LPE109" s="511"/>
      <c r="LPF109" s="511"/>
      <c r="LPG109" s="511"/>
      <c r="LPH109" s="511"/>
      <c r="LPI109" s="511"/>
      <c r="LPJ109" s="511"/>
      <c r="LPK109" s="511"/>
      <c r="LPL109" s="511"/>
      <c r="LPM109" s="511"/>
      <c r="LPN109" s="511"/>
      <c r="LPO109" s="511"/>
      <c r="LPP109" s="511"/>
      <c r="LPQ109" s="511"/>
      <c r="LPR109" s="511"/>
      <c r="LPS109" s="511"/>
      <c r="LPT109" s="511"/>
      <c r="LPU109" s="511"/>
      <c r="LPV109" s="511"/>
      <c r="LPW109" s="511"/>
      <c r="LPX109" s="511"/>
      <c r="LPY109" s="511"/>
      <c r="LPZ109" s="511"/>
      <c r="LQA109" s="511"/>
      <c r="LQB109" s="511"/>
      <c r="LQC109" s="511"/>
      <c r="LQD109" s="511"/>
      <c r="LQE109" s="511"/>
      <c r="LQF109" s="511"/>
      <c r="LQG109" s="511"/>
      <c r="LQH109" s="511"/>
      <c r="LQI109" s="511"/>
      <c r="LQJ109" s="511"/>
      <c r="LQK109" s="511"/>
      <c r="LQL109" s="511"/>
      <c r="LQM109" s="511"/>
      <c r="LQN109" s="511"/>
      <c r="LQO109" s="511"/>
      <c r="LQP109" s="511"/>
      <c r="LQQ109" s="511"/>
      <c r="LQR109" s="511"/>
      <c r="LQS109" s="511"/>
      <c r="LQT109" s="511"/>
      <c r="LQU109" s="511"/>
      <c r="LQV109" s="511"/>
      <c r="LQW109" s="511"/>
      <c r="LQX109" s="511"/>
      <c r="LQY109" s="511"/>
      <c r="LQZ109" s="511"/>
      <c r="LRA109" s="511"/>
      <c r="LRB109" s="511"/>
      <c r="LRC109" s="511"/>
      <c r="LRD109" s="511"/>
      <c r="LRE109" s="511"/>
      <c r="LRF109" s="511"/>
      <c r="LRG109" s="511"/>
      <c r="LRH109" s="511"/>
      <c r="LRI109" s="511"/>
      <c r="LRJ109" s="511"/>
      <c r="LRK109" s="511"/>
      <c r="LRL109" s="511"/>
      <c r="LRM109" s="511"/>
      <c r="LRN109" s="511"/>
      <c r="LRO109" s="511"/>
      <c r="LRP109" s="511"/>
      <c r="LRQ109" s="511"/>
      <c r="LRR109" s="511"/>
      <c r="LRS109" s="511"/>
      <c r="LRT109" s="511"/>
      <c r="LRU109" s="511"/>
      <c r="LRV109" s="511"/>
      <c r="LRW109" s="511"/>
      <c r="LRX109" s="511"/>
      <c r="LRY109" s="511"/>
      <c r="LRZ109" s="511"/>
      <c r="LSA109" s="511"/>
      <c r="LSB109" s="511"/>
      <c r="LSC109" s="511"/>
      <c r="LSD109" s="511"/>
      <c r="LSE109" s="511"/>
      <c r="LSF109" s="511"/>
      <c r="LSG109" s="511"/>
      <c r="LSH109" s="511"/>
      <c r="LSI109" s="511"/>
      <c r="LSJ109" s="511"/>
      <c r="LSK109" s="511"/>
      <c r="LSL109" s="511"/>
      <c r="LSM109" s="511"/>
      <c r="LSN109" s="511"/>
      <c r="LSO109" s="511"/>
      <c r="LSP109" s="511"/>
      <c r="LSQ109" s="511"/>
      <c r="LSR109" s="511"/>
      <c r="LSS109" s="511"/>
      <c r="LST109" s="511"/>
      <c r="LSU109" s="511"/>
      <c r="LSV109" s="511"/>
      <c r="LSW109" s="511"/>
      <c r="LSX109" s="511"/>
      <c r="LSY109" s="511"/>
      <c r="LSZ109" s="511"/>
      <c r="LTA109" s="511"/>
      <c r="LTB109" s="511"/>
      <c r="LTC109" s="511"/>
      <c r="LTD109" s="511"/>
      <c r="LTE109" s="511"/>
      <c r="LTF109" s="511"/>
      <c r="LTG109" s="511"/>
      <c r="LTH109" s="511"/>
      <c r="LTI109" s="511"/>
      <c r="LTJ109" s="511"/>
      <c r="LTK109" s="511"/>
      <c r="LTL109" s="511"/>
      <c r="LTM109" s="511"/>
      <c r="LTN109" s="511"/>
      <c r="LTO109" s="511"/>
      <c r="LTP109" s="511"/>
      <c r="LTQ109" s="511"/>
      <c r="LTR109" s="511"/>
      <c r="LTS109" s="511"/>
      <c r="LTT109" s="511"/>
      <c r="LTU109" s="511"/>
      <c r="LTV109" s="511"/>
      <c r="LTW109" s="511"/>
      <c r="LTX109" s="511"/>
      <c r="LTY109" s="511"/>
      <c r="LTZ109" s="511"/>
      <c r="LUA109" s="511"/>
      <c r="LUB109" s="511"/>
      <c r="LUC109" s="511"/>
      <c r="LUD109" s="511"/>
      <c r="LUE109" s="511"/>
      <c r="LUF109" s="511"/>
      <c r="LUG109" s="511"/>
      <c r="LUH109" s="511"/>
      <c r="LUI109" s="511"/>
      <c r="LUJ109" s="511"/>
      <c r="LUK109" s="511"/>
      <c r="LUL109" s="511"/>
      <c r="LUM109" s="511"/>
      <c r="LUN109" s="511"/>
      <c r="LUO109" s="511"/>
      <c r="LUP109" s="511"/>
      <c r="LUQ109" s="511"/>
      <c r="LUR109" s="511"/>
      <c r="LUS109" s="511"/>
      <c r="LUT109" s="511"/>
      <c r="LUU109" s="511"/>
      <c r="LUV109" s="511"/>
      <c r="LUW109" s="511"/>
      <c r="LUX109" s="511"/>
      <c r="LUY109" s="511"/>
      <c r="LUZ109" s="511"/>
      <c r="LVA109" s="511"/>
      <c r="LVB109" s="511"/>
      <c r="LVC109" s="511"/>
      <c r="LVD109" s="511"/>
      <c r="LVE109" s="511"/>
      <c r="LVF109" s="511"/>
      <c r="LVG109" s="511"/>
      <c r="LVH109" s="511"/>
      <c r="LVI109" s="511"/>
      <c r="LVJ109" s="511"/>
      <c r="LVK109" s="511"/>
      <c r="LVL109" s="511"/>
      <c r="LVM109" s="511"/>
      <c r="LVN109" s="511"/>
      <c r="LVO109" s="511"/>
      <c r="LVP109" s="511"/>
      <c r="LVQ109" s="511"/>
      <c r="LVR109" s="511"/>
      <c r="LVS109" s="511"/>
      <c r="LVT109" s="511"/>
      <c r="LVU109" s="511"/>
      <c r="LVV109" s="511"/>
      <c r="LVW109" s="511"/>
      <c r="LVX109" s="511"/>
      <c r="LVY109" s="511"/>
      <c r="LVZ109" s="511"/>
      <c r="LWA109" s="511"/>
      <c r="LWB109" s="511"/>
      <c r="LWC109" s="511"/>
      <c r="LWD109" s="511"/>
      <c r="LWE109" s="511"/>
      <c r="LWF109" s="511"/>
      <c r="LWG109" s="511"/>
      <c r="LWH109" s="511"/>
      <c r="LWI109" s="511"/>
      <c r="LWJ109" s="511"/>
      <c r="LWK109" s="511"/>
      <c r="LWL109" s="511"/>
      <c r="LWM109" s="511"/>
      <c r="LWN109" s="511"/>
      <c r="LWO109" s="511"/>
      <c r="LWP109" s="511"/>
      <c r="LWQ109" s="511"/>
      <c r="LWR109" s="511"/>
      <c r="LWS109" s="511"/>
      <c r="LWT109" s="511"/>
      <c r="LWU109" s="511"/>
      <c r="LWV109" s="511"/>
      <c r="LWW109" s="511"/>
      <c r="LWX109" s="511"/>
      <c r="LWY109" s="511"/>
      <c r="LWZ109" s="511"/>
      <c r="LXA109" s="511"/>
      <c r="LXB109" s="511"/>
      <c r="LXC109" s="511"/>
      <c r="LXD109" s="511"/>
      <c r="LXE109" s="511"/>
      <c r="LXF109" s="511"/>
      <c r="LXG109" s="511"/>
      <c r="LXH109" s="511"/>
      <c r="LXI109" s="511"/>
      <c r="LXJ109" s="511"/>
      <c r="LXK109" s="511"/>
      <c r="LXL109" s="511"/>
      <c r="LXM109" s="511"/>
      <c r="LXN109" s="511"/>
      <c r="LXO109" s="511"/>
      <c r="LXP109" s="511"/>
      <c r="LXQ109" s="511"/>
      <c r="LXR109" s="511"/>
      <c r="LXS109" s="511"/>
      <c r="LXT109" s="511"/>
      <c r="LXU109" s="511"/>
      <c r="LXV109" s="511"/>
      <c r="LXW109" s="511"/>
      <c r="LXX109" s="511"/>
      <c r="LXY109" s="511"/>
      <c r="LXZ109" s="511"/>
      <c r="LYA109" s="511"/>
      <c r="LYB109" s="511"/>
      <c r="LYC109" s="511"/>
      <c r="LYD109" s="511"/>
      <c r="LYE109" s="511"/>
      <c r="LYF109" s="511"/>
      <c r="LYG109" s="511"/>
      <c r="LYH109" s="511"/>
      <c r="LYI109" s="511"/>
      <c r="LYJ109" s="511"/>
      <c r="LYK109" s="511"/>
      <c r="LYL109" s="511"/>
      <c r="LYM109" s="511"/>
      <c r="LYN109" s="511"/>
      <c r="LYO109" s="511"/>
      <c r="LYP109" s="511"/>
      <c r="LYQ109" s="511"/>
      <c r="LYR109" s="511"/>
      <c r="LYS109" s="511"/>
      <c r="LYT109" s="511"/>
      <c r="LYU109" s="511"/>
      <c r="LYV109" s="511"/>
      <c r="LYW109" s="511"/>
      <c r="LYX109" s="511"/>
      <c r="LYY109" s="511"/>
      <c r="LYZ109" s="511"/>
      <c r="LZA109" s="511"/>
      <c r="LZB109" s="511"/>
      <c r="LZC109" s="511"/>
      <c r="LZD109" s="511"/>
      <c r="LZE109" s="511"/>
      <c r="LZF109" s="511"/>
      <c r="LZG109" s="511"/>
      <c r="LZH109" s="511"/>
      <c r="LZI109" s="511"/>
      <c r="LZJ109" s="511"/>
      <c r="LZK109" s="511"/>
      <c r="LZL109" s="511"/>
      <c r="LZM109" s="511"/>
      <c r="LZN109" s="511"/>
      <c r="LZO109" s="511"/>
      <c r="LZP109" s="511"/>
      <c r="LZQ109" s="511"/>
      <c r="LZR109" s="511"/>
      <c r="LZS109" s="511"/>
      <c r="LZT109" s="511"/>
      <c r="LZU109" s="511"/>
      <c r="LZV109" s="511"/>
      <c r="LZW109" s="511"/>
      <c r="LZX109" s="511"/>
      <c r="LZY109" s="511"/>
      <c r="LZZ109" s="511"/>
      <c r="MAA109" s="511"/>
      <c r="MAB109" s="511"/>
      <c r="MAC109" s="511"/>
      <c r="MAD109" s="511"/>
      <c r="MAE109" s="511"/>
      <c r="MAF109" s="511"/>
      <c r="MAG109" s="511"/>
      <c r="MAH109" s="511"/>
      <c r="MAI109" s="511"/>
      <c r="MAJ109" s="511"/>
      <c r="MAK109" s="511"/>
      <c r="MAL109" s="511"/>
      <c r="MAM109" s="511"/>
      <c r="MAN109" s="511"/>
      <c r="MAO109" s="511"/>
      <c r="MAP109" s="511"/>
      <c r="MAQ109" s="511"/>
      <c r="MAR109" s="511"/>
      <c r="MAS109" s="511"/>
      <c r="MAT109" s="511"/>
      <c r="MAU109" s="511"/>
      <c r="MAV109" s="511"/>
      <c r="MAW109" s="511"/>
      <c r="MAX109" s="511"/>
      <c r="MAY109" s="511"/>
      <c r="MAZ109" s="511"/>
      <c r="MBA109" s="511"/>
      <c r="MBB109" s="511"/>
      <c r="MBC109" s="511"/>
      <c r="MBD109" s="511"/>
      <c r="MBE109" s="511"/>
      <c r="MBF109" s="511"/>
      <c r="MBG109" s="511"/>
      <c r="MBH109" s="511"/>
      <c r="MBI109" s="511"/>
      <c r="MBJ109" s="511"/>
      <c r="MBK109" s="511"/>
      <c r="MBL109" s="511"/>
      <c r="MBM109" s="511"/>
      <c r="MBN109" s="511"/>
      <c r="MBO109" s="511"/>
      <c r="MBP109" s="511"/>
      <c r="MBQ109" s="511"/>
      <c r="MBR109" s="511"/>
      <c r="MBS109" s="511"/>
      <c r="MBT109" s="511"/>
      <c r="MBU109" s="511"/>
      <c r="MBV109" s="511"/>
      <c r="MBW109" s="511"/>
      <c r="MBX109" s="511"/>
      <c r="MBY109" s="511"/>
      <c r="MBZ109" s="511"/>
      <c r="MCA109" s="511"/>
      <c r="MCB109" s="511"/>
      <c r="MCC109" s="511"/>
      <c r="MCD109" s="511"/>
      <c r="MCE109" s="511"/>
      <c r="MCF109" s="511"/>
      <c r="MCG109" s="511"/>
      <c r="MCH109" s="511"/>
      <c r="MCI109" s="511"/>
      <c r="MCJ109" s="511"/>
      <c r="MCK109" s="511"/>
      <c r="MCL109" s="511"/>
      <c r="MCM109" s="511"/>
      <c r="MCN109" s="511"/>
      <c r="MCO109" s="511"/>
      <c r="MCP109" s="511"/>
      <c r="MCQ109" s="511"/>
      <c r="MCR109" s="511"/>
      <c r="MCS109" s="511"/>
      <c r="MCT109" s="511"/>
      <c r="MCU109" s="511"/>
      <c r="MCV109" s="511"/>
      <c r="MCW109" s="511"/>
      <c r="MCX109" s="511"/>
      <c r="MCY109" s="511"/>
      <c r="MCZ109" s="511"/>
      <c r="MDA109" s="511"/>
      <c r="MDB109" s="511"/>
      <c r="MDC109" s="511"/>
      <c r="MDD109" s="511"/>
      <c r="MDE109" s="511"/>
      <c r="MDF109" s="511"/>
      <c r="MDG109" s="511"/>
      <c r="MDH109" s="511"/>
      <c r="MDI109" s="511"/>
      <c r="MDJ109" s="511"/>
      <c r="MDK109" s="511"/>
      <c r="MDL109" s="511"/>
      <c r="MDM109" s="511"/>
      <c r="MDN109" s="511"/>
      <c r="MDO109" s="511"/>
      <c r="MDP109" s="511"/>
      <c r="MDQ109" s="511"/>
      <c r="MDR109" s="511"/>
      <c r="MDS109" s="511"/>
      <c r="MDT109" s="511"/>
      <c r="MDU109" s="511"/>
      <c r="MDV109" s="511"/>
      <c r="MDW109" s="511"/>
      <c r="MDX109" s="511"/>
      <c r="MDY109" s="511"/>
      <c r="MDZ109" s="511"/>
      <c r="MEA109" s="511"/>
      <c r="MEB109" s="511"/>
      <c r="MEC109" s="511"/>
      <c r="MED109" s="511"/>
      <c r="MEE109" s="511"/>
      <c r="MEF109" s="511"/>
      <c r="MEG109" s="511"/>
      <c r="MEH109" s="511"/>
      <c r="MEI109" s="511"/>
      <c r="MEJ109" s="511"/>
      <c r="MEK109" s="511"/>
      <c r="MEL109" s="511"/>
      <c r="MEM109" s="511"/>
      <c r="MEN109" s="511"/>
      <c r="MEO109" s="511"/>
      <c r="MEP109" s="511"/>
      <c r="MEQ109" s="511"/>
      <c r="MER109" s="511"/>
      <c r="MES109" s="511"/>
      <c r="MET109" s="511"/>
      <c r="MEU109" s="511"/>
      <c r="MEV109" s="511"/>
      <c r="MEW109" s="511"/>
      <c r="MEX109" s="511"/>
      <c r="MEY109" s="511"/>
      <c r="MEZ109" s="511"/>
      <c r="MFA109" s="511"/>
      <c r="MFB109" s="511"/>
      <c r="MFC109" s="511"/>
      <c r="MFD109" s="511"/>
      <c r="MFE109" s="511"/>
      <c r="MFF109" s="511"/>
      <c r="MFG109" s="511"/>
      <c r="MFH109" s="511"/>
      <c r="MFI109" s="511"/>
      <c r="MFJ109" s="511"/>
      <c r="MFK109" s="511"/>
      <c r="MFL109" s="511"/>
      <c r="MFM109" s="511"/>
      <c r="MFN109" s="511"/>
      <c r="MFO109" s="511"/>
      <c r="MFP109" s="511"/>
      <c r="MFQ109" s="511"/>
      <c r="MFR109" s="511"/>
      <c r="MFS109" s="511"/>
      <c r="MFT109" s="511"/>
      <c r="MFU109" s="511"/>
      <c r="MFV109" s="511"/>
      <c r="MFW109" s="511"/>
      <c r="MFX109" s="511"/>
      <c r="MFY109" s="511"/>
      <c r="MFZ109" s="511"/>
      <c r="MGA109" s="511"/>
      <c r="MGB109" s="511"/>
      <c r="MGC109" s="511"/>
      <c r="MGD109" s="511"/>
      <c r="MGE109" s="511"/>
      <c r="MGF109" s="511"/>
      <c r="MGG109" s="511"/>
      <c r="MGH109" s="511"/>
      <c r="MGI109" s="511"/>
      <c r="MGJ109" s="511"/>
      <c r="MGK109" s="511"/>
      <c r="MGL109" s="511"/>
      <c r="MGM109" s="511"/>
      <c r="MGN109" s="511"/>
      <c r="MGO109" s="511"/>
      <c r="MGP109" s="511"/>
      <c r="MGQ109" s="511"/>
      <c r="MGR109" s="511"/>
      <c r="MGS109" s="511"/>
      <c r="MGT109" s="511"/>
      <c r="MGU109" s="511"/>
      <c r="MGV109" s="511"/>
      <c r="MGW109" s="511"/>
      <c r="MGX109" s="511"/>
      <c r="MGY109" s="511"/>
      <c r="MGZ109" s="511"/>
      <c r="MHA109" s="511"/>
      <c r="MHB109" s="511"/>
      <c r="MHC109" s="511"/>
      <c r="MHD109" s="511"/>
      <c r="MHE109" s="511"/>
      <c r="MHF109" s="511"/>
      <c r="MHG109" s="511"/>
      <c r="MHH109" s="511"/>
      <c r="MHI109" s="511"/>
      <c r="MHJ109" s="511"/>
      <c r="MHK109" s="511"/>
      <c r="MHL109" s="511"/>
      <c r="MHM109" s="511"/>
      <c r="MHN109" s="511"/>
      <c r="MHO109" s="511"/>
      <c r="MHP109" s="511"/>
      <c r="MHQ109" s="511"/>
      <c r="MHR109" s="511"/>
      <c r="MHS109" s="511"/>
      <c r="MHT109" s="511"/>
      <c r="MHU109" s="511"/>
      <c r="MHV109" s="511"/>
      <c r="MHW109" s="511"/>
      <c r="MHX109" s="511"/>
      <c r="MHY109" s="511"/>
      <c r="MHZ109" s="511"/>
      <c r="MIA109" s="511"/>
      <c r="MIB109" s="511"/>
      <c r="MIC109" s="511"/>
      <c r="MID109" s="511"/>
      <c r="MIE109" s="511"/>
      <c r="MIF109" s="511"/>
      <c r="MIG109" s="511"/>
      <c r="MIH109" s="511"/>
      <c r="MII109" s="511"/>
      <c r="MIJ109" s="511"/>
      <c r="MIK109" s="511"/>
      <c r="MIL109" s="511"/>
      <c r="MIM109" s="511"/>
      <c r="MIN109" s="511"/>
      <c r="MIO109" s="511"/>
      <c r="MIP109" s="511"/>
      <c r="MIQ109" s="511"/>
      <c r="MIR109" s="511"/>
      <c r="MIS109" s="511"/>
      <c r="MIT109" s="511"/>
      <c r="MIU109" s="511"/>
      <c r="MIV109" s="511"/>
      <c r="MIW109" s="511"/>
      <c r="MIX109" s="511"/>
      <c r="MIY109" s="511"/>
      <c r="MIZ109" s="511"/>
      <c r="MJA109" s="511"/>
      <c r="MJB109" s="511"/>
      <c r="MJC109" s="511"/>
      <c r="MJD109" s="511"/>
      <c r="MJE109" s="511"/>
      <c r="MJF109" s="511"/>
      <c r="MJG109" s="511"/>
      <c r="MJH109" s="511"/>
      <c r="MJI109" s="511"/>
      <c r="MJJ109" s="511"/>
      <c r="MJK109" s="511"/>
      <c r="MJL109" s="511"/>
      <c r="MJM109" s="511"/>
      <c r="MJN109" s="511"/>
      <c r="MJO109" s="511"/>
      <c r="MJP109" s="511"/>
      <c r="MJQ109" s="511"/>
      <c r="MJR109" s="511"/>
      <c r="MJS109" s="511"/>
      <c r="MJT109" s="511"/>
      <c r="MJU109" s="511"/>
      <c r="MJV109" s="511"/>
      <c r="MJW109" s="511"/>
      <c r="MJX109" s="511"/>
      <c r="MJY109" s="511"/>
      <c r="MJZ109" s="511"/>
      <c r="MKA109" s="511"/>
      <c r="MKB109" s="511"/>
      <c r="MKC109" s="511"/>
      <c r="MKD109" s="511"/>
      <c r="MKE109" s="511"/>
      <c r="MKF109" s="511"/>
      <c r="MKG109" s="511"/>
      <c r="MKH109" s="511"/>
      <c r="MKI109" s="511"/>
      <c r="MKJ109" s="511"/>
      <c r="MKK109" s="511"/>
      <c r="MKL109" s="511"/>
      <c r="MKM109" s="511"/>
      <c r="MKN109" s="511"/>
      <c r="MKO109" s="511"/>
      <c r="MKP109" s="511"/>
      <c r="MKQ109" s="511"/>
      <c r="MKR109" s="511"/>
      <c r="MKS109" s="511"/>
      <c r="MKT109" s="511"/>
      <c r="MKU109" s="511"/>
      <c r="MKV109" s="511"/>
      <c r="MKW109" s="511"/>
      <c r="MKX109" s="511"/>
      <c r="MKY109" s="511"/>
      <c r="MKZ109" s="511"/>
      <c r="MLA109" s="511"/>
      <c r="MLB109" s="511"/>
      <c r="MLC109" s="511"/>
      <c r="MLD109" s="511"/>
      <c r="MLE109" s="511"/>
      <c r="MLF109" s="511"/>
      <c r="MLG109" s="511"/>
      <c r="MLH109" s="511"/>
      <c r="MLI109" s="511"/>
      <c r="MLJ109" s="511"/>
      <c r="MLK109" s="511"/>
      <c r="MLL109" s="511"/>
      <c r="MLM109" s="511"/>
      <c r="MLN109" s="511"/>
      <c r="MLO109" s="511"/>
      <c r="MLP109" s="511"/>
      <c r="MLQ109" s="511"/>
      <c r="MLR109" s="511"/>
      <c r="MLS109" s="511"/>
      <c r="MLT109" s="511"/>
      <c r="MLU109" s="511"/>
      <c r="MLV109" s="511"/>
      <c r="MLW109" s="511"/>
      <c r="MLX109" s="511"/>
      <c r="MLY109" s="511"/>
      <c r="MLZ109" s="511"/>
      <c r="MMA109" s="511"/>
      <c r="MMB109" s="511"/>
      <c r="MMC109" s="511"/>
      <c r="MMD109" s="511"/>
      <c r="MME109" s="511"/>
      <c r="MMF109" s="511"/>
      <c r="MMG109" s="511"/>
      <c r="MMH109" s="511"/>
      <c r="MMI109" s="511"/>
      <c r="MMJ109" s="511"/>
      <c r="MMK109" s="511"/>
      <c r="MML109" s="511"/>
      <c r="MMM109" s="511"/>
      <c r="MMN109" s="511"/>
      <c r="MMO109" s="511"/>
      <c r="MMP109" s="511"/>
      <c r="MMQ109" s="511"/>
      <c r="MMR109" s="511"/>
      <c r="MMS109" s="511"/>
      <c r="MMT109" s="511"/>
      <c r="MMU109" s="511"/>
      <c r="MMV109" s="511"/>
      <c r="MMW109" s="511"/>
      <c r="MMX109" s="511"/>
      <c r="MMY109" s="511"/>
      <c r="MMZ109" s="511"/>
      <c r="MNA109" s="511"/>
      <c r="MNB109" s="511"/>
      <c r="MNC109" s="511"/>
      <c r="MND109" s="511"/>
      <c r="MNE109" s="511"/>
      <c r="MNF109" s="511"/>
      <c r="MNG109" s="511"/>
      <c r="MNH109" s="511"/>
      <c r="MNI109" s="511"/>
      <c r="MNJ109" s="511"/>
      <c r="MNK109" s="511"/>
      <c r="MNL109" s="511"/>
      <c r="MNM109" s="511"/>
      <c r="MNN109" s="511"/>
      <c r="MNO109" s="511"/>
      <c r="MNP109" s="511"/>
      <c r="MNQ109" s="511"/>
      <c r="MNR109" s="511"/>
      <c r="MNS109" s="511"/>
      <c r="MNT109" s="511"/>
      <c r="MNU109" s="511"/>
      <c r="MNV109" s="511"/>
      <c r="MNW109" s="511"/>
      <c r="MNX109" s="511"/>
      <c r="MNY109" s="511"/>
      <c r="MNZ109" s="511"/>
      <c r="MOA109" s="511"/>
      <c r="MOB109" s="511"/>
      <c r="MOC109" s="511"/>
      <c r="MOD109" s="511"/>
      <c r="MOE109" s="511"/>
      <c r="MOF109" s="511"/>
      <c r="MOG109" s="511"/>
      <c r="MOH109" s="511"/>
      <c r="MOI109" s="511"/>
      <c r="MOJ109" s="511"/>
      <c r="MOK109" s="511"/>
      <c r="MOL109" s="511"/>
      <c r="MOM109" s="511"/>
      <c r="MON109" s="511"/>
      <c r="MOO109" s="511"/>
      <c r="MOP109" s="511"/>
      <c r="MOQ109" s="511"/>
      <c r="MOR109" s="511"/>
      <c r="MOS109" s="511"/>
      <c r="MOT109" s="511"/>
      <c r="MOU109" s="511"/>
      <c r="MOV109" s="511"/>
      <c r="MOW109" s="511"/>
      <c r="MOX109" s="511"/>
      <c r="MOY109" s="511"/>
      <c r="MOZ109" s="511"/>
      <c r="MPA109" s="511"/>
      <c r="MPB109" s="511"/>
      <c r="MPC109" s="511"/>
      <c r="MPD109" s="511"/>
      <c r="MPE109" s="511"/>
      <c r="MPF109" s="511"/>
      <c r="MPG109" s="511"/>
      <c r="MPH109" s="511"/>
      <c r="MPI109" s="511"/>
      <c r="MPJ109" s="511"/>
      <c r="MPK109" s="511"/>
      <c r="MPL109" s="511"/>
      <c r="MPM109" s="511"/>
      <c r="MPN109" s="511"/>
      <c r="MPO109" s="511"/>
      <c r="MPP109" s="511"/>
      <c r="MPQ109" s="511"/>
      <c r="MPR109" s="511"/>
      <c r="MPS109" s="511"/>
      <c r="MPT109" s="511"/>
      <c r="MPU109" s="511"/>
      <c r="MPV109" s="511"/>
      <c r="MPW109" s="511"/>
      <c r="MPX109" s="511"/>
      <c r="MPY109" s="511"/>
      <c r="MPZ109" s="511"/>
      <c r="MQA109" s="511"/>
      <c r="MQB109" s="511"/>
      <c r="MQC109" s="511"/>
      <c r="MQD109" s="511"/>
      <c r="MQE109" s="511"/>
      <c r="MQF109" s="511"/>
      <c r="MQG109" s="511"/>
      <c r="MQH109" s="511"/>
      <c r="MQI109" s="511"/>
      <c r="MQJ109" s="511"/>
      <c r="MQK109" s="511"/>
      <c r="MQL109" s="511"/>
      <c r="MQM109" s="511"/>
      <c r="MQN109" s="511"/>
      <c r="MQO109" s="511"/>
      <c r="MQP109" s="511"/>
      <c r="MQQ109" s="511"/>
      <c r="MQR109" s="511"/>
      <c r="MQS109" s="511"/>
      <c r="MQT109" s="511"/>
      <c r="MQU109" s="511"/>
      <c r="MQV109" s="511"/>
      <c r="MQW109" s="511"/>
      <c r="MQX109" s="511"/>
      <c r="MQY109" s="511"/>
      <c r="MQZ109" s="511"/>
      <c r="MRA109" s="511"/>
      <c r="MRB109" s="511"/>
      <c r="MRC109" s="511"/>
      <c r="MRD109" s="511"/>
      <c r="MRE109" s="511"/>
      <c r="MRF109" s="511"/>
      <c r="MRG109" s="511"/>
      <c r="MRH109" s="511"/>
      <c r="MRI109" s="511"/>
      <c r="MRJ109" s="511"/>
      <c r="MRK109" s="511"/>
      <c r="MRL109" s="511"/>
      <c r="MRM109" s="511"/>
      <c r="MRN109" s="511"/>
      <c r="MRO109" s="511"/>
      <c r="MRP109" s="511"/>
      <c r="MRQ109" s="511"/>
      <c r="MRR109" s="511"/>
      <c r="MRS109" s="511"/>
      <c r="MRT109" s="511"/>
      <c r="MRU109" s="511"/>
      <c r="MRV109" s="511"/>
      <c r="MRW109" s="511"/>
      <c r="MRX109" s="511"/>
      <c r="MRY109" s="511"/>
      <c r="MRZ109" s="511"/>
      <c r="MSA109" s="511"/>
      <c r="MSB109" s="511"/>
      <c r="MSC109" s="511"/>
      <c r="MSD109" s="511"/>
      <c r="MSE109" s="511"/>
      <c r="MSF109" s="511"/>
      <c r="MSG109" s="511"/>
      <c r="MSH109" s="511"/>
      <c r="MSI109" s="511"/>
      <c r="MSJ109" s="511"/>
      <c r="MSK109" s="511"/>
      <c r="MSL109" s="511"/>
      <c r="MSM109" s="511"/>
      <c r="MSN109" s="511"/>
      <c r="MSO109" s="511"/>
      <c r="MSP109" s="511"/>
      <c r="MSQ109" s="511"/>
      <c r="MSR109" s="511"/>
      <c r="MSS109" s="511"/>
      <c r="MST109" s="511"/>
      <c r="MSU109" s="511"/>
      <c r="MSV109" s="511"/>
      <c r="MSW109" s="511"/>
      <c r="MSX109" s="511"/>
      <c r="MSY109" s="511"/>
      <c r="MSZ109" s="511"/>
      <c r="MTA109" s="511"/>
      <c r="MTB109" s="511"/>
      <c r="MTC109" s="511"/>
      <c r="MTD109" s="511"/>
      <c r="MTE109" s="511"/>
      <c r="MTF109" s="511"/>
      <c r="MTG109" s="511"/>
      <c r="MTH109" s="511"/>
      <c r="MTI109" s="511"/>
      <c r="MTJ109" s="511"/>
      <c r="MTK109" s="511"/>
      <c r="MTL109" s="511"/>
      <c r="MTM109" s="511"/>
      <c r="MTN109" s="511"/>
      <c r="MTO109" s="511"/>
      <c r="MTP109" s="511"/>
      <c r="MTQ109" s="511"/>
      <c r="MTR109" s="511"/>
      <c r="MTS109" s="511"/>
      <c r="MTT109" s="511"/>
      <c r="MTU109" s="511"/>
      <c r="MTV109" s="511"/>
      <c r="MTW109" s="511"/>
      <c r="MTX109" s="511"/>
      <c r="MTY109" s="511"/>
      <c r="MTZ109" s="511"/>
      <c r="MUA109" s="511"/>
      <c r="MUB109" s="511"/>
      <c r="MUC109" s="511"/>
      <c r="MUD109" s="511"/>
      <c r="MUE109" s="511"/>
      <c r="MUF109" s="511"/>
      <c r="MUG109" s="511"/>
      <c r="MUH109" s="511"/>
      <c r="MUI109" s="511"/>
      <c r="MUJ109" s="511"/>
      <c r="MUK109" s="511"/>
      <c r="MUL109" s="511"/>
      <c r="MUM109" s="511"/>
      <c r="MUN109" s="511"/>
      <c r="MUO109" s="511"/>
      <c r="MUP109" s="511"/>
      <c r="MUQ109" s="511"/>
      <c r="MUR109" s="511"/>
      <c r="MUS109" s="511"/>
      <c r="MUT109" s="511"/>
      <c r="MUU109" s="511"/>
      <c r="MUV109" s="511"/>
      <c r="MUW109" s="511"/>
      <c r="MUX109" s="511"/>
      <c r="MUY109" s="511"/>
      <c r="MUZ109" s="511"/>
      <c r="MVA109" s="511"/>
      <c r="MVB109" s="511"/>
      <c r="MVC109" s="511"/>
      <c r="MVD109" s="511"/>
      <c r="MVE109" s="511"/>
      <c r="MVF109" s="511"/>
      <c r="MVG109" s="511"/>
      <c r="MVH109" s="511"/>
      <c r="MVI109" s="511"/>
      <c r="MVJ109" s="511"/>
      <c r="MVK109" s="511"/>
      <c r="MVL109" s="511"/>
      <c r="MVM109" s="511"/>
      <c r="MVN109" s="511"/>
      <c r="MVO109" s="511"/>
      <c r="MVP109" s="511"/>
      <c r="MVQ109" s="511"/>
      <c r="MVR109" s="511"/>
      <c r="MVS109" s="511"/>
      <c r="MVT109" s="511"/>
      <c r="MVU109" s="511"/>
      <c r="MVV109" s="511"/>
      <c r="MVW109" s="511"/>
      <c r="MVX109" s="511"/>
      <c r="MVY109" s="511"/>
      <c r="MVZ109" s="511"/>
      <c r="MWA109" s="511"/>
      <c r="MWB109" s="511"/>
      <c r="MWC109" s="511"/>
      <c r="MWD109" s="511"/>
      <c r="MWE109" s="511"/>
      <c r="MWF109" s="511"/>
      <c r="MWG109" s="511"/>
      <c r="MWH109" s="511"/>
      <c r="MWI109" s="511"/>
      <c r="MWJ109" s="511"/>
      <c r="MWK109" s="511"/>
      <c r="MWL109" s="511"/>
      <c r="MWM109" s="511"/>
      <c r="MWN109" s="511"/>
      <c r="MWO109" s="511"/>
      <c r="MWP109" s="511"/>
      <c r="MWQ109" s="511"/>
      <c r="MWR109" s="511"/>
      <c r="MWS109" s="511"/>
      <c r="MWT109" s="511"/>
      <c r="MWU109" s="511"/>
      <c r="MWV109" s="511"/>
      <c r="MWW109" s="511"/>
      <c r="MWX109" s="511"/>
      <c r="MWY109" s="511"/>
      <c r="MWZ109" s="511"/>
      <c r="MXA109" s="511"/>
      <c r="MXB109" s="511"/>
      <c r="MXC109" s="511"/>
      <c r="MXD109" s="511"/>
      <c r="MXE109" s="511"/>
      <c r="MXF109" s="511"/>
      <c r="MXG109" s="511"/>
      <c r="MXH109" s="511"/>
      <c r="MXI109" s="511"/>
      <c r="MXJ109" s="511"/>
      <c r="MXK109" s="511"/>
      <c r="MXL109" s="511"/>
      <c r="MXM109" s="511"/>
      <c r="MXN109" s="511"/>
      <c r="MXO109" s="511"/>
      <c r="MXP109" s="511"/>
      <c r="MXQ109" s="511"/>
      <c r="MXR109" s="511"/>
      <c r="MXS109" s="511"/>
      <c r="MXT109" s="511"/>
      <c r="MXU109" s="511"/>
      <c r="MXV109" s="511"/>
      <c r="MXW109" s="511"/>
      <c r="MXX109" s="511"/>
      <c r="MXY109" s="511"/>
      <c r="MXZ109" s="511"/>
      <c r="MYA109" s="511"/>
      <c r="MYB109" s="511"/>
      <c r="MYC109" s="511"/>
      <c r="MYD109" s="511"/>
      <c r="MYE109" s="511"/>
      <c r="MYF109" s="511"/>
      <c r="MYG109" s="511"/>
      <c r="MYH109" s="511"/>
      <c r="MYI109" s="511"/>
      <c r="MYJ109" s="511"/>
      <c r="MYK109" s="511"/>
      <c r="MYL109" s="511"/>
      <c r="MYM109" s="511"/>
      <c r="MYN109" s="511"/>
      <c r="MYO109" s="511"/>
      <c r="MYP109" s="511"/>
      <c r="MYQ109" s="511"/>
      <c r="MYR109" s="511"/>
      <c r="MYS109" s="511"/>
      <c r="MYT109" s="511"/>
      <c r="MYU109" s="511"/>
      <c r="MYV109" s="511"/>
      <c r="MYW109" s="511"/>
      <c r="MYX109" s="511"/>
      <c r="MYY109" s="511"/>
      <c r="MYZ109" s="511"/>
      <c r="MZA109" s="511"/>
      <c r="MZB109" s="511"/>
      <c r="MZC109" s="511"/>
      <c r="MZD109" s="511"/>
      <c r="MZE109" s="511"/>
      <c r="MZF109" s="511"/>
      <c r="MZG109" s="511"/>
      <c r="MZH109" s="511"/>
      <c r="MZI109" s="511"/>
      <c r="MZJ109" s="511"/>
      <c r="MZK109" s="511"/>
      <c r="MZL109" s="511"/>
      <c r="MZM109" s="511"/>
      <c r="MZN109" s="511"/>
      <c r="MZO109" s="511"/>
      <c r="MZP109" s="511"/>
      <c r="MZQ109" s="511"/>
      <c r="MZR109" s="511"/>
      <c r="MZS109" s="511"/>
      <c r="MZT109" s="511"/>
      <c r="MZU109" s="511"/>
      <c r="MZV109" s="511"/>
      <c r="MZW109" s="511"/>
      <c r="MZX109" s="511"/>
      <c r="MZY109" s="511"/>
      <c r="MZZ109" s="511"/>
      <c r="NAA109" s="511"/>
      <c r="NAB109" s="511"/>
      <c r="NAC109" s="511"/>
      <c r="NAD109" s="511"/>
      <c r="NAE109" s="511"/>
      <c r="NAF109" s="511"/>
      <c r="NAG109" s="511"/>
      <c r="NAH109" s="511"/>
      <c r="NAI109" s="511"/>
      <c r="NAJ109" s="511"/>
      <c r="NAK109" s="511"/>
      <c r="NAL109" s="511"/>
      <c r="NAM109" s="511"/>
      <c r="NAN109" s="511"/>
      <c r="NAO109" s="511"/>
      <c r="NAP109" s="511"/>
      <c r="NAQ109" s="511"/>
      <c r="NAR109" s="511"/>
      <c r="NAS109" s="511"/>
      <c r="NAT109" s="511"/>
      <c r="NAU109" s="511"/>
      <c r="NAV109" s="511"/>
      <c r="NAW109" s="511"/>
      <c r="NAX109" s="511"/>
      <c r="NAY109" s="511"/>
      <c r="NAZ109" s="511"/>
      <c r="NBA109" s="511"/>
      <c r="NBB109" s="511"/>
      <c r="NBC109" s="511"/>
      <c r="NBD109" s="511"/>
      <c r="NBE109" s="511"/>
      <c r="NBF109" s="511"/>
      <c r="NBG109" s="511"/>
      <c r="NBH109" s="511"/>
      <c r="NBI109" s="511"/>
      <c r="NBJ109" s="511"/>
      <c r="NBK109" s="511"/>
      <c r="NBL109" s="511"/>
      <c r="NBM109" s="511"/>
      <c r="NBN109" s="511"/>
      <c r="NBO109" s="511"/>
      <c r="NBP109" s="511"/>
      <c r="NBQ109" s="511"/>
      <c r="NBR109" s="511"/>
      <c r="NBS109" s="511"/>
      <c r="NBT109" s="511"/>
      <c r="NBU109" s="511"/>
      <c r="NBV109" s="511"/>
      <c r="NBW109" s="511"/>
      <c r="NBX109" s="511"/>
      <c r="NBY109" s="511"/>
      <c r="NBZ109" s="511"/>
      <c r="NCA109" s="511"/>
      <c r="NCB109" s="511"/>
      <c r="NCC109" s="511"/>
      <c r="NCD109" s="511"/>
      <c r="NCE109" s="511"/>
      <c r="NCF109" s="511"/>
      <c r="NCG109" s="511"/>
      <c r="NCH109" s="511"/>
      <c r="NCI109" s="511"/>
      <c r="NCJ109" s="511"/>
      <c r="NCK109" s="511"/>
      <c r="NCL109" s="511"/>
      <c r="NCM109" s="511"/>
      <c r="NCN109" s="511"/>
      <c r="NCO109" s="511"/>
      <c r="NCP109" s="511"/>
      <c r="NCQ109" s="511"/>
      <c r="NCR109" s="511"/>
      <c r="NCS109" s="511"/>
      <c r="NCT109" s="511"/>
      <c r="NCU109" s="511"/>
      <c r="NCV109" s="511"/>
      <c r="NCW109" s="511"/>
      <c r="NCX109" s="511"/>
      <c r="NCY109" s="511"/>
      <c r="NCZ109" s="511"/>
      <c r="NDA109" s="511"/>
      <c r="NDB109" s="511"/>
      <c r="NDC109" s="511"/>
      <c r="NDD109" s="511"/>
      <c r="NDE109" s="511"/>
      <c r="NDF109" s="511"/>
      <c r="NDG109" s="511"/>
      <c r="NDH109" s="511"/>
      <c r="NDI109" s="511"/>
      <c r="NDJ109" s="511"/>
      <c r="NDK109" s="511"/>
      <c r="NDL109" s="511"/>
      <c r="NDM109" s="511"/>
      <c r="NDN109" s="511"/>
      <c r="NDO109" s="511"/>
      <c r="NDP109" s="511"/>
      <c r="NDQ109" s="511"/>
      <c r="NDR109" s="511"/>
      <c r="NDS109" s="511"/>
      <c r="NDT109" s="511"/>
      <c r="NDU109" s="511"/>
      <c r="NDV109" s="511"/>
      <c r="NDW109" s="511"/>
      <c r="NDX109" s="511"/>
      <c r="NDY109" s="511"/>
      <c r="NDZ109" s="511"/>
      <c r="NEA109" s="511"/>
      <c r="NEB109" s="511"/>
      <c r="NEC109" s="511"/>
      <c r="NED109" s="511"/>
      <c r="NEE109" s="511"/>
      <c r="NEF109" s="511"/>
      <c r="NEG109" s="511"/>
      <c r="NEH109" s="511"/>
      <c r="NEI109" s="511"/>
      <c r="NEJ109" s="511"/>
      <c r="NEK109" s="511"/>
      <c r="NEL109" s="511"/>
      <c r="NEM109" s="511"/>
      <c r="NEN109" s="511"/>
      <c r="NEO109" s="511"/>
      <c r="NEP109" s="511"/>
      <c r="NEQ109" s="511"/>
      <c r="NER109" s="511"/>
      <c r="NES109" s="511"/>
      <c r="NET109" s="511"/>
      <c r="NEU109" s="511"/>
      <c r="NEV109" s="511"/>
      <c r="NEW109" s="511"/>
      <c r="NEX109" s="511"/>
      <c r="NEY109" s="511"/>
      <c r="NEZ109" s="511"/>
      <c r="NFA109" s="511"/>
      <c r="NFB109" s="511"/>
      <c r="NFC109" s="511"/>
      <c r="NFD109" s="511"/>
      <c r="NFE109" s="511"/>
      <c r="NFF109" s="511"/>
      <c r="NFG109" s="511"/>
      <c r="NFH109" s="511"/>
      <c r="NFI109" s="511"/>
      <c r="NFJ109" s="511"/>
      <c r="NFK109" s="511"/>
      <c r="NFL109" s="511"/>
      <c r="NFM109" s="511"/>
      <c r="NFN109" s="511"/>
      <c r="NFO109" s="511"/>
      <c r="NFP109" s="511"/>
      <c r="NFQ109" s="511"/>
      <c r="NFR109" s="511"/>
      <c r="NFS109" s="511"/>
      <c r="NFT109" s="511"/>
      <c r="NFU109" s="511"/>
      <c r="NFV109" s="511"/>
      <c r="NFW109" s="511"/>
      <c r="NFX109" s="511"/>
      <c r="NFY109" s="511"/>
      <c r="NFZ109" s="511"/>
      <c r="NGA109" s="511"/>
      <c r="NGB109" s="511"/>
      <c r="NGC109" s="511"/>
      <c r="NGD109" s="511"/>
      <c r="NGE109" s="511"/>
      <c r="NGF109" s="511"/>
      <c r="NGG109" s="511"/>
      <c r="NGH109" s="511"/>
      <c r="NGI109" s="511"/>
      <c r="NGJ109" s="511"/>
      <c r="NGK109" s="511"/>
      <c r="NGL109" s="511"/>
      <c r="NGM109" s="511"/>
      <c r="NGN109" s="511"/>
      <c r="NGO109" s="511"/>
      <c r="NGP109" s="511"/>
      <c r="NGQ109" s="511"/>
      <c r="NGR109" s="511"/>
      <c r="NGS109" s="511"/>
      <c r="NGT109" s="511"/>
      <c r="NGU109" s="511"/>
      <c r="NGV109" s="511"/>
      <c r="NGW109" s="511"/>
      <c r="NGX109" s="511"/>
      <c r="NGY109" s="511"/>
      <c r="NGZ109" s="511"/>
      <c r="NHA109" s="511"/>
      <c r="NHB109" s="511"/>
      <c r="NHC109" s="511"/>
      <c r="NHD109" s="511"/>
      <c r="NHE109" s="511"/>
      <c r="NHF109" s="511"/>
      <c r="NHG109" s="511"/>
      <c r="NHH109" s="511"/>
      <c r="NHI109" s="511"/>
      <c r="NHJ109" s="511"/>
      <c r="NHK109" s="511"/>
      <c r="NHL109" s="511"/>
      <c r="NHM109" s="511"/>
      <c r="NHN109" s="511"/>
      <c r="NHO109" s="511"/>
      <c r="NHP109" s="511"/>
      <c r="NHQ109" s="511"/>
      <c r="NHR109" s="511"/>
      <c r="NHS109" s="511"/>
      <c r="NHT109" s="511"/>
      <c r="NHU109" s="511"/>
      <c r="NHV109" s="511"/>
      <c r="NHW109" s="511"/>
      <c r="NHX109" s="511"/>
      <c r="NHY109" s="511"/>
      <c r="NHZ109" s="511"/>
      <c r="NIA109" s="511"/>
      <c r="NIB109" s="511"/>
      <c r="NIC109" s="511"/>
      <c r="NID109" s="511"/>
      <c r="NIE109" s="511"/>
      <c r="NIF109" s="511"/>
      <c r="NIG109" s="511"/>
      <c r="NIH109" s="511"/>
      <c r="NII109" s="511"/>
      <c r="NIJ109" s="511"/>
      <c r="NIK109" s="511"/>
      <c r="NIL109" s="511"/>
      <c r="NIM109" s="511"/>
      <c r="NIN109" s="511"/>
      <c r="NIO109" s="511"/>
      <c r="NIP109" s="511"/>
      <c r="NIQ109" s="511"/>
      <c r="NIR109" s="511"/>
      <c r="NIS109" s="511"/>
      <c r="NIT109" s="511"/>
      <c r="NIU109" s="511"/>
      <c r="NIV109" s="511"/>
      <c r="NIW109" s="511"/>
      <c r="NIX109" s="511"/>
      <c r="NIY109" s="511"/>
      <c r="NIZ109" s="511"/>
      <c r="NJA109" s="511"/>
      <c r="NJB109" s="511"/>
      <c r="NJC109" s="511"/>
      <c r="NJD109" s="511"/>
      <c r="NJE109" s="511"/>
      <c r="NJF109" s="511"/>
      <c r="NJG109" s="511"/>
      <c r="NJH109" s="511"/>
      <c r="NJI109" s="511"/>
      <c r="NJJ109" s="511"/>
      <c r="NJK109" s="511"/>
      <c r="NJL109" s="511"/>
      <c r="NJM109" s="511"/>
      <c r="NJN109" s="511"/>
      <c r="NJO109" s="511"/>
      <c r="NJP109" s="511"/>
      <c r="NJQ109" s="511"/>
      <c r="NJR109" s="511"/>
      <c r="NJS109" s="511"/>
      <c r="NJT109" s="511"/>
      <c r="NJU109" s="511"/>
      <c r="NJV109" s="511"/>
      <c r="NJW109" s="511"/>
      <c r="NJX109" s="511"/>
      <c r="NJY109" s="511"/>
      <c r="NJZ109" s="511"/>
      <c r="NKA109" s="511"/>
      <c r="NKB109" s="511"/>
      <c r="NKC109" s="511"/>
      <c r="NKD109" s="511"/>
      <c r="NKE109" s="511"/>
      <c r="NKF109" s="511"/>
      <c r="NKG109" s="511"/>
      <c r="NKH109" s="511"/>
      <c r="NKI109" s="511"/>
      <c r="NKJ109" s="511"/>
      <c r="NKK109" s="511"/>
      <c r="NKL109" s="511"/>
      <c r="NKM109" s="511"/>
      <c r="NKN109" s="511"/>
      <c r="NKO109" s="511"/>
      <c r="NKP109" s="511"/>
      <c r="NKQ109" s="511"/>
      <c r="NKR109" s="511"/>
      <c r="NKS109" s="511"/>
      <c r="NKT109" s="511"/>
      <c r="NKU109" s="511"/>
      <c r="NKV109" s="511"/>
      <c r="NKW109" s="511"/>
      <c r="NKX109" s="511"/>
      <c r="NKY109" s="511"/>
      <c r="NKZ109" s="511"/>
      <c r="NLA109" s="511"/>
      <c r="NLB109" s="511"/>
      <c r="NLC109" s="511"/>
      <c r="NLD109" s="511"/>
      <c r="NLE109" s="511"/>
      <c r="NLF109" s="511"/>
      <c r="NLG109" s="511"/>
      <c r="NLH109" s="511"/>
      <c r="NLI109" s="511"/>
      <c r="NLJ109" s="511"/>
      <c r="NLK109" s="511"/>
      <c r="NLL109" s="511"/>
      <c r="NLM109" s="511"/>
      <c r="NLN109" s="511"/>
      <c r="NLO109" s="511"/>
      <c r="NLP109" s="511"/>
      <c r="NLQ109" s="511"/>
      <c r="NLR109" s="511"/>
      <c r="NLS109" s="511"/>
      <c r="NLT109" s="511"/>
      <c r="NLU109" s="511"/>
      <c r="NLV109" s="511"/>
      <c r="NLW109" s="511"/>
      <c r="NLX109" s="511"/>
      <c r="NLY109" s="511"/>
      <c r="NLZ109" s="511"/>
      <c r="NMA109" s="511"/>
      <c r="NMB109" s="511"/>
      <c r="NMC109" s="511"/>
      <c r="NMD109" s="511"/>
      <c r="NME109" s="511"/>
      <c r="NMF109" s="511"/>
      <c r="NMG109" s="511"/>
      <c r="NMH109" s="511"/>
      <c r="NMI109" s="511"/>
      <c r="NMJ109" s="511"/>
      <c r="NMK109" s="511"/>
      <c r="NML109" s="511"/>
      <c r="NMM109" s="511"/>
      <c r="NMN109" s="511"/>
      <c r="NMO109" s="511"/>
      <c r="NMP109" s="511"/>
      <c r="NMQ109" s="511"/>
      <c r="NMR109" s="511"/>
      <c r="NMS109" s="511"/>
      <c r="NMT109" s="511"/>
      <c r="NMU109" s="511"/>
      <c r="NMV109" s="511"/>
      <c r="NMW109" s="511"/>
      <c r="NMX109" s="511"/>
      <c r="NMY109" s="511"/>
      <c r="NMZ109" s="511"/>
      <c r="NNA109" s="511"/>
      <c r="NNB109" s="511"/>
      <c r="NNC109" s="511"/>
      <c r="NND109" s="511"/>
      <c r="NNE109" s="511"/>
      <c r="NNF109" s="511"/>
      <c r="NNG109" s="511"/>
      <c r="NNH109" s="511"/>
      <c r="NNI109" s="511"/>
      <c r="NNJ109" s="511"/>
      <c r="NNK109" s="511"/>
      <c r="NNL109" s="511"/>
      <c r="NNM109" s="511"/>
      <c r="NNN109" s="511"/>
      <c r="NNO109" s="511"/>
      <c r="NNP109" s="511"/>
      <c r="NNQ109" s="511"/>
      <c r="NNR109" s="511"/>
      <c r="NNS109" s="511"/>
      <c r="NNT109" s="511"/>
      <c r="NNU109" s="511"/>
      <c r="NNV109" s="511"/>
      <c r="NNW109" s="511"/>
      <c r="NNX109" s="511"/>
      <c r="NNY109" s="511"/>
      <c r="NNZ109" s="511"/>
      <c r="NOA109" s="511"/>
      <c r="NOB109" s="511"/>
      <c r="NOC109" s="511"/>
      <c r="NOD109" s="511"/>
      <c r="NOE109" s="511"/>
      <c r="NOF109" s="511"/>
      <c r="NOG109" s="511"/>
      <c r="NOH109" s="511"/>
      <c r="NOI109" s="511"/>
      <c r="NOJ109" s="511"/>
      <c r="NOK109" s="511"/>
      <c r="NOL109" s="511"/>
      <c r="NOM109" s="511"/>
      <c r="NON109" s="511"/>
      <c r="NOO109" s="511"/>
      <c r="NOP109" s="511"/>
      <c r="NOQ109" s="511"/>
      <c r="NOR109" s="511"/>
      <c r="NOS109" s="511"/>
      <c r="NOT109" s="511"/>
      <c r="NOU109" s="511"/>
      <c r="NOV109" s="511"/>
      <c r="NOW109" s="511"/>
      <c r="NOX109" s="511"/>
      <c r="NOY109" s="511"/>
      <c r="NOZ109" s="511"/>
      <c r="NPA109" s="511"/>
      <c r="NPB109" s="511"/>
      <c r="NPC109" s="511"/>
      <c r="NPD109" s="511"/>
      <c r="NPE109" s="511"/>
      <c r="NPF109" s="511"/>
      <c r="NPG109" s="511"/>
      <c r="NPH109" s="511"/>
      <c r="NPI109" s="511"/>
      <c r="NPJ109" s="511"/>
      <c r="NPK109" s="511"/>
      <c r="NPL109" s="511"/>
      <c r="NPM109" s="511"/>
      <c r="NPN109" s="511"/>
      <c r="NPO109" s="511"/>
      <c r="NPP109" s="511"/>
      <c r="NPQ109" s="511"/>
      <c r="NPR109" s="511"/>
      <c r="NPS109" s="511"/>
      <c r="NPT109" s="511"/>
      <c r="NPU109" s="511"/>
      <c r="NPV109" s="511"/>
      <c r="NPW109" s="511"/>
      <c r="NPX109" s="511"/>
      <c r="NPY109" s="511"/>
      <c r="NPZ109" s="511"/>
      <c r="NQA109" s="511"/>
      <c r="NQB109" s="511"/>
      <c r="NQC109" s="511"/>
      <c r="NQD109" s="511"/>
      <c r="NQE109" s="511"/>
      <c r="NQF109" s="511"/>
      <c r="NQG109" s="511"/>
      <c r="NQH109" s="511"/>
      <c r="NQI109" s="511"/>
      <c r="NQJ109" s="511"/>
      <c r="NQK109" s="511"/>
      <c r="NQL109" s="511"/>
      <c r="NQM109" s="511"/>
      <c r="NQN109" s="511"/>
      <c r="NQO109" s="511"/>
      <c r="NQP109" s="511"/>
      <c r="NQQ109" s="511"/>
      <c r="NQR109" s="511"/>
      <c r="NQS109" s="511"/>
      <c r="NQT109" s="511"/>
      <c r="NQU109" s="511"/>
      <c r="NQV109" s="511"/>
      <c r="NQW109" s="511"/>
      <c r="NQX109" s="511"/>
      <c r="NQY109" s="511"/>
      <c r="NQZ109" s="511"/>
      <c r="NRA109" s="511"/>
      <c r="NRB109" s="511"/>
      <c r="NRC109" s="511"/>
      <c r="NRD109" s="511"/>
      <c r="NRE109" s="511"/>
      <c r="NRF109" s="511"/>
      <c r="NRG109" s="511"/>
      <c r="NRH109" s="511"/>
      <c r="NRI109" s="511"/>
      <c r="NRJ109" s="511"/>
      <c r="NRK109" s="511"/>
      <c r="NRL109" s="511"/>
      <c r="NRM109" s="511"/>
      <c r="NRN109" s="511"/>
      <c r="NRO109" s="511"/>
      <c r="NRP109" s="511"/>
      <c r="NRQ109" s="511"/>
      <c r="NRR109" s="511"/>
      <c r="NRS109" s="511"/>
      <c r="NRT109" s="511"/>
      <c r="NRU109" s="511"/>
      <c r="NRV109" s="511"/>
      <c r="NRW109" s="511"/>
      <c r="NRX109" s="511"/>
      <c r="NRY109" s="511"/>
      <c r="NRZ109" s="511"/>
      <c r="NSA109" s="511"/>
      <c r="NSB109" s="511"/>
      <c r="NSC109" s="511"/>
      <c r="NSD109" s="511"/>
      <c r="NSE109" s="511"/>
      <c r="NSF109" s="511"/>
      <c r="NSG109" s="511"/>
      <c r="NSH109" s="511"/>
      <c r="NSI109" s="511"/>
      <c r="NSJ109" s="511"/>
      <c r="NSK109" s="511"/>
      <c r="NSL109" s="511"/>
      <c r="NSM109" s="511"/>
      <c r="NSN109" s="511"/>
      <c r="NSO109" s="511"/>
      <c r="NSP109" s="511"/>
      <c r="NSQ109" s="511"/>
      <c r="NSR109" s="511"/>
      <c r="NSS109" s="511"/>
      <c r="NST109" s="511"/>
      <c r="NSU109" s="511"/>
      <c r="NSV109" s="511"/>
      <c r="NSW109" s="511"/>
      <c r="NSX109" s="511"/>
      <c r="NSY109" s="511"/>
      <c r="NSZ109" s="511"/>
      <c r="NTA109" s="511"/>
      <c r="NTB109" s="511"/>
      <c r="NTC109" s="511"/>
      <c r="NTD109" s="511"/>
      <c r="NTE109" s="511"/>
      <c r="NTF109" s="511"/>
      <c r="NTG109" s="511"/>
      <c r="NTH109" s="511"/>
      <c r="NTI109" s="511"/>
      <c r="NTJ109" s="511"/>
      <c r="NTK109" s="511"/>
      <c r="NTL109" s="511"/>
      <c r="NTM109" s="511"/>
      <c r="NTN109" s="511"/>
      <c r="NTO109" s="511"/>
      <c r="NTP109" s="511"/>
      <c r="NTQ109" s="511"/>
      <c r="NTR109" s="511"/>
      <c r="NTS109" s="511"/>
      <c r="NTT109" s="511"/>
      <c r="NTU109" s="511"/>
      <c r="NTV109" s="511"/>
      <c r="NTW109" s="511"/>
      <c r="NTX109" s="511"/>
      <c r="NTY109" s="511"/>
      <c r="NTZ109" s="511"/>
      <c r="NUA109" s="511"/>
      <c r="NUB109" s="511"/>
      <c r="NUC109" s="511"/>
      <c r="NUD109" s="511"/>
      <c r="NUE109" s="511"/>
      <c r="NUF109" s="511"/>
      <c r="NUG109" s="511"/>
      <c r="NUH109" s="511"/>
      <c r="NUI109" s="511"/>
      <c r="NUJ109" s="511"/>
      <c r="NUK109" s="511"/>
      <c r="NUL109" s="511"/>
      <c r="NUM109" s="511"/>
      <c r="NUN109" s="511"/>
      <c r="NUO109" s="511"/>
      <c r="NUP109" s="511"/>
      <c r="NUQ109" s="511"/>
      <c r="NUR109" s="511"/>
      <c r="NUS109" s="511"/>
      <c r="NUT109" s="511"/>
      <c r="NUU109" s="511"/>
      <c r="NUV109" s="511"/>
      <c r="NUW109" s="511"/>
      <c r="NUX109" s="511"/>
      <c r="NUY109" s="511"/>
      <c r="NUZ109" s="511"/>
      <c r="NVA109" s="511"/>
      <c r="NVB109" s="511"/>
      <c r="NVC109" s="511"/>
      <c r="NVD109" s="511"/>
      <c r="NVE109" s="511"/>
      <c r="NVF109" s="511"/>
      <c r="NVG109" s="511"/>
      <c r="NVH109" s="511"/>
      <c r="NVI109" s="511"/>
      <c r="NVJ109" s="511"/>
      <c r="NVK109" s="511"/>
      <c r="NVL109" s="511"/>
      <c r="NVM109" s="511"/>
      <c r="NVN109" s="511"/>
      <c r="NVO109" s="511"/>
      <c r="NVP109" s="511"/>
      <c r="NVQ109" s="511"/>
      <c r="NVR109" s="511"/>
      <c r="NVS109" s="511"/>
      <c r="NVT109" s="511"/>
      <c r="NVU109" s="511"/>
      <c r="NVV109" s="511"/>
      <c r="NVW109" s="511"/>
      <c r="NVX109" s="511"/>
      <c r="NVY109" s="511"/>
      <c r="NVZ109" s="511"/>
      <c r="NWA109" s="511"/>
      <c r="NWB109" s="511"/>
      <c r="NWC109" s="511"/>
      <c r="NWD109" s="511"/>
      <c r="NWE109" s="511"/>
      <c r="NWF109" s="511"/>
      <c r="NWG109" s="511"/>
      <c r="NWH109" s="511"/>
      <c r="NWI109" s="511"/>
      <c r="NWJ109" s="511"/>
      <c r="NWK109" s="511"/>
      <c r="NWL109" s="511"/>
      <c r="NWM109" s="511"/>
      <c r="NWN109" s="511"/>
      <c r="NWO109" s="511"/>
      <c r="NWP109" s="511"/>
      <c r="NWQ109" s="511"/>
      <c r="NWR109" s="511"/>
      <c r="NWS109" s="511"/>
      <c r="NWT109" s="511"/>
      <c r="NWU109" s="511"/>
      <c r="NWV109" s="511"/>
      <c r="NWW109" s="511"/>
      <c r="NWX109" s="511"/>
      <c r="NWY109" s="511"/>
      <c r="NWZ109" s="511"/>
      <c r="NXA109" s="511"/>
      <c r="NXB109" s="511"/>
      <c r="NXC109" s="511"/>
      <c r="NXD109" s="511"/>
      <c r="NXE109" s="511"/>
      <c r="NXF109" s="511"/>
      <c r="NXG109" s="511"/>
      <c r="NXH109" s="511"/>
      <c r="NXI109" s="511"/>
      <c r="NXJ109" s="511"/>
      <c r="NXK109" s="511"/>
      <c r="NXL109" s="511"/>
      <c r="NXM109" s="511"/>
      <c r="NXN109" s="511"/>
      <c r="NXO109" s="511"/>
      <c r="NXP109" s="511"/>
      <c r="NXQ109" s="511"/>
      <c r="NXR109" s="511"/>
      <c r="NXS109" s="511"/>
      <c r="NXT109" s="511"/>
      <c r="NXU109" s="511"/>
      <c r="NXV109" s="511"/>
      <c r="NXW109" s="511"/>
      <c r="NXX109" s="511"/>
      <c r="NXY109" s="511"/>
      <c r="NXZ109" s="511"/>
      <c r="NYA109" s="511"/>
      <c r="NYB109" s="511"/>
      <c r="NYC109" s="511"/>
      <c r="NYD109" s="511"/>
      <c r="NYE109" s="511"/>
      <c r="NYF109" s="511"/>
      <c r="NYG109" s="511"/>
      <c r="NYH109" s="511"/>
      <c r="NYI109" s="511"/>
      <c r="NYJ109" s="511"/>
      <c r="NYK109" s="511"/>
      <c r="NYL109" s="511"/>
      <c r="NYM109" s="511"/>
      <c r="NYN109" s="511"/>
      <c r="NYO109" s="511"/>
      <c r="NYP109" s="511"/>
      <c r="NYQ109" s="511"/>
      <c r="NYR109" s="511"/>
      <c r="NYS109" s="511"/>
      <c r="NYT109" s="511"/>
      <c r="NYU109" s="511"/>
      <c r="NYV109" s="511"/>
      <c r="NYW109" s="511"/>
      <c r="NYX109" s="511"/>
      <c r="NYY109" s="511"/>
      <c r="NYZ109" s="511"/>
      <c r="NZA109" s="511"/>
      <c r="NZB109" s="511"/>
      <c r="NZC109" s="511"/>
      <c r="NZD109" s="511"/>
      <c r="NZE109" s="511"/>
      <c r="NZF109" s="511"/>
      <c r="NZG109" s="511"/>
      <c r="NZH109" s="511"/>
      <c r="NZI109" s="511"/>
      <c r="NZJ109" s="511"/>
      <c r="NZK109" s="511"/>
      <c r="NZL109" s="511"/>
      <c r="NZM109" s="511"/>
      <c r="NZN109" s="511"/>
      <c r="NZO109" s="511"/>
      <c r="NZP109" s="511"/>
      <c r="NZQ109" s="511"/>
      <c r="NZR109" s="511"/>
      <c r="NZS109" s="511"/>
      <c r="NZT109" s="511"/>
      <c r="NZU109" s="511"/>
      <c r="NZV109" s="511"/>
      <c r="NZW109" s="511"/>
      <c r="NZX109" s="511"/>
      <c r="NZY109" s="511"/>
      <c r="NZZ109" s="511"/>
      <c r="OAA109" s="511"/>
      <c r="OAB109" s="511"/>
      <c r="OAC109" s="511"/>
      <c r="OAD109" s="511"/>
      <c r="OAE109" s="511"/>
      <c r="OAF109" s="511"/>
      <c r="OAG109" s="511"/>
      <c r="OAH109" s="511"/>
      <c r="OAI109" s="511"/>
      <c r="OAJ109" s="511"/>
      <c r="OAK109" s="511"/>
      <c r="OAL109" s="511"/>
      <c r="OAM109" s="511"/>
      <c r="OAN109" s="511"/>
      <c r="OAO109" s="511"/>
      <c r="OAP109" s="511"/>
      <c r="OAQ109" s="511"/>
      <c r="OAR109" s="511"/>
      <c r="OAS109" s="511"/>
      <c r="OAT109" s="511"/>
      <c r="OAU109" s="511"/>
      <c r="OAV109" s="511"/>
      <c r="OAW109" s="511"/>
      <c r="OAX109" s="511"/>
      <c r="OAY109" s="511"/>
      <c r="OAZ109" s="511"/>
      <c r="OBA109" s="511"/>
      <c r="OBB109" s="511"/>
      <c r="OBC109" s="511"/>
      <c r="OBD109" s="511"/>
      <c r="OBE109" s="511"/>
      <c r="OBF109" s="511"/>
      <c r="OBG109" s="511"/>
      <c r="OBH109" s="511"/>
      <c r="OBI109" s="511"/>
      <c r="OBJ109" s="511"/>
      <c r="OBK109" s="511"/>
      <c r="OBL109" s="511"/>
      <c r="OBM109" s="511"/>
      <c r="OBN109" s="511"/>
      <c r="OBO109" s="511"/>
      <c r="OBP109" s="511"/>
      <c r="OBQ109" s="511"/>
      <c r="OBR109" s="511"/>
      <c r="OBS109" s="511"/>
      <c r="OBT109" s="511"/>
      <c r="OBU109" s="511"/>
      <c r="OBV109" s="511"/>
      <c r="OBW109" s="511"/>
      <c r="OBX109" s="511"/>
      <c r="OBY109" s="511"/>
      <c r="OBZ109" s="511"/>
      <c r="OCA109" s="511"/>
      <c r="OCB109" s="511"/>
      <c r="OCC109" s="511"/>
      <c r="OCD109" s="511"/>
      <c r="OCE109" s="511"/>
      <c r="OCF109" s="511"/>
      <c r="OCG109" s="511"/>
      <c r="OCH109" s="511"/>
      <c r="OCI109" s="511"/>
      <c r="OCJ109" s="511"/>
      <c r="OCK109" s="511"/>
      <c r="OCL109" s="511"/>
      <c r="OCM109" s="511"/>
      <c r="OCN109" s="511"/>
      <c r="OCO109" s="511"/>
      <c r="OCP109" s="511"/>
      <c r="OCQ109" s="511"/>
      <c r="OCR109" s="511"/>
      <c r="OCS109" s="511"/>
      <c r="OCT109" s="511"/>
      <c r="OCU109" s="511"/>
      <c r="OCV109" s="511"/>
      <c r="OCW109" s="511"/>
      <c r="OCX109" s="511"/>
      <c r="OCY109" s="511"/>
      <c r="OCZ109" s="511"/>
      <c r="ODA109" s="511"/>
      <c r="ODB109" s="511"/>
      <c r="ODC109" s="511"/>
      <c r="ODD109" s="511"/>
      <c r="ODE109" s="511"/>
      <c r="ODF109" s="511"/>
      <c r="ODG109" s="511"/>
      <c r="ODH109" s="511"/>
      <c r="ODI109" s="511"/>
      <c r="ODJ109" s="511"/>
      <c r="ODK109" s="511"/>
      <c r="ODL109" s="511"/>
      <c r="ODM109" s="511"/>
      <c r="ODN109" s="511"/>
      <c r="ODO109" s="511"/>
      <c r="ODP109" s="511"/>
      <c r="ODQ109" s="511"/>
      <c r="ODR109" s="511"/>
      <c r="ODS109" s="511"/>
      <c r="ODT109" s="511"/>
      <c r="ODU109" s="511"/>
      <c r="ODV109" s="511"/>
      <c r="ODW109" s="511"/>
      <c r="ODX109" s="511"/>
      <c r="ODY109" s="511"/>
      <c r="ODZ109" s="511"/>
      <c r="OEA109" s="511"/>
      <c r="OEB109" s="511"/>
      <c r="OEC109" s="511"/>
      <c r="OED109" s="511"/>
      <c r="OEE109" s="511"/>
      <c r="OEF109" s="511"/>
      <c r="OEG109" s="511"/>
      <c r="OEH109" s="511"/>
      <c r="OEI109" s="511"/>
      <c r="OEJ109" s="511"/>
      <c r="OEK109" s="511"/>
      <c r="OEL109" s="511"/>
      <c r="OEM109" s="511"/>
      <c r="OEN109" s="511"/>
      <c r="OEO109" s="511"/>
      <c r="OEP109" s="511"/>
      <c r="OEQ109" s="511"/>
      <c r="OER109" s="511"/>
      <c r="OES109" s="511"/>
      <c r="OET109" s="511"/>
      <c r="OEU109" s="511"/>
      <c r="OEV109" s="511"/>
      <c r="OEW109" s="511"/>
      <c r="OEX109" s="511"/>
      <c r="OEY109" s="511"/>
      <c r="OEZ109" s="511"/>
      <c r="OFA109" s="511"/>
      <c r="OFB109" s="511"/>
      <c r="OFC109" s="511"/>
      <c r="OFD109" s="511"/>
      <c r="OFE109" s="511"/>
      <c r="OFF109" s="511"/>
      <c r="OFG109" s="511"/>
      <c r="OFH109" s="511"/>
      <c r="OFI109" s="511"/>
      <c r="OFJ109" s="511"/>
      <c r="OFK109" s="511"/>
      <c r="OFL109" s="511"/>
      <c r="OFM109" s="511"/>
      <c r="OFN109" s="511"/>
      <c r="OFO109" s="511"/>
      <c r="OFP109" s="511"/>
      <c r="OFQ109" s="511"/>
      <c r="OFR109" s="511"/>
      <c r="OFS109" s="511"/>
      <c r="OFT109" s="511"/>
      <c r="OFU109" s="511"/>
      <c r="OFV109" s="511"/>
      <c r="OFW109" s="511"/>
      <c r="OFX109" s="511"/>
      <c r="OFY109" s="511"/>
      <c r="OFZ109" s="511"/>
      <c r="OGA109" s="511"/>
      <c r="OGB109" s="511"/>
      <c r="OGC109" s="511"/>
      <c r="OGD109" s="511"/>
      <c r="OGE109" s="511"/>
      <c r="OGF109" s="511"/>
      <c r="OGG109" s="511"/>
      <c r="OGH109" s="511"/>
      <c r="OGI109" s="511"/>
      <c r="OGJ109" s="511"/>
      <c r="OGK109" s="511"/>
      <c r="OGL109" s="511"/>
      <c r="OGM109" s="511"/>
      <c r="OGN109" s="511"/>
      <c r="OGO109" s="511"/>
      <c r="OGP109" s="511"/>
      <c r="OGQ109" s="511"/>
      <c r="OGR109" s="511"/>
      <c r="OGS109" s="511"/>
      <c r="OGT109" s="511"/>
      <c r="OGU109" s="511"/>
      <c r="OGV109" s="511"/>
      <c r="OGW109" s="511"/>
      <c r="OGX109" s="511"/>
      <c r="OGY109" s="511"/>
      <c r="OGZ109" s="511"/>
      <c r="OHA109" s="511"/>
      <c r="OHB109" s="511"/>
      <c r="OHC109" s="511"/>
      <c r="OHD109" s="511"/>
      <c r="OHE109" s="511"/>
      <c r="OHF109" s="511"/>
      <c r="OHG109" s="511"/>
      <c r="OHH109" s="511"/>
      <c r="OHI109" s="511"/>
      <c r="OHJ109" s="511"/>
      <c r="OHK109" s="511"/>
      <c r="OHL109" s="511"/>
      <c r="OHM109" s="511"/>
      <c r="OHN109" s="511"/>
      <c r="OHO109" s="511"/>
      <c r="OHP109" s="511"/>
      <c r="OHQ109" s="511"/>
      <c r="OHR109" s="511"/>
      <c r="OHS109" s="511"/>
      <c r="OHT109" s="511"/>
      <c r="OHU109" s="511"/>
      <c r="OHV109" s="511"/>
      <c r="OHW109" s="511"/>
      <c r="OHX109" s="511"/>
      <c r="OHY109" s="511"/>
      <c r="OHZ109" s="511"/>
      <c r="OIA109" s="511"/>
      <c r="OIB109" s="511"/>
      <c r="OIC109" s="511"/>
      <c r="OID109" s="511"/>
      <c r="OIE109" s="511"/>
      <c r="OIF109" s="511"/>
      <c r="OIG109" s="511"/>
      <c r="OIH109" s="511"/>
      <c r="OII109" s="511"/>
      <c r="OIJ109" s="511"/>
      <c r="OIK109" s="511"/>
      <c r="OIL109" s="511"/>
      <c r="OIM109" s="511"/>
      <c r="OIN109" s="511"/>
      <c r="OIO109" s="511"/>
      <c r="OIP109" s="511"/>
      <c r="OIQ109" s="511"/>
      <c r="OIR109" s="511"/>
      <c r="OIS109" s="511"/>
      <c r="OIT109" s="511"/>
      <c r="OIU109" s="511"/>
      <c r="OIV109" s="511"/>
      <c r="OIW109" s="511"/>
      <c r="OIX109" s="511"/>
      <c r="OIY109" s="511"/>
      <c r="OIZ109" s="511"/>
      <c r="OJA109" s="511"/>
      <c r="OJB109" s="511"/>
      <c r="OJC109" s="511"/>
      <c r="OJD109" s="511"/>
      <c r="OJE109" s="511"/>
      <c r="OJF109" s="511"/>
      <c r="OJG109" s="511"/>
      <c r="OJH109" s="511"/>
      <c r="OJI109" s="511"/>
      <c r="OJJ109" s="511"/>
      <c r="OJK109" s="511"/>
      <c r="OJL109" s="511"/>
      <c r="OJM109" s="511"/>
      <c r="OJN109" s="511"/>
      <c r="OJO109" s="511"/>
      <c r="OJP109" s="511"/>
      <c r="OJQ109" s="511"/>
      <c r="OJR109" s="511"/>
      <c r="OJS109" s="511"/>
      <c r="OJT109" s="511"/>
      <c r="OJU109" s="511"/>
      <c r="OJV109" s="511"/>
      <c r="OJW109" s="511"/>
      <c r="OJX109" s="511"/>
      <c r="OJY109" s="511"/>
      <c r="OJZ109" s="511"/>
      <c r="OKA109" s="511"/>
      <c r="OKB109" s="511"/>
      <c r="OKC109" s="511"/>
      <c r="OKD109" s="511"/>
      <c r="OKE109" s="511"/>
      <c r="OKF109" s="511"/>
      <c r="OKG109" s="511"/>
      <c r="OKH109" s="511"/>
      <c r="OKI109" s="511"/>
      <c r="OKJ109" s="511"/>
      <c r="OKK109" s="511"/>
      <c r="OKL109" s="511"/>
      <c r="OKM109" s="511"/>
      <c r="OKN109" s="511"/>
      <c r="OKO109" s="511"/>
      <c r="OKP109" s="511"/>
      <c r="OKQ109" s="511"/>
      <c r="OKR109" s="511"/>
      <c r="OKS109" s="511"/>
      <c r="OKT109" s="511"/>
      <c r="OKU109" s="511"/>
      <c r="OKV109" s="511"/>
      <c r="OKW109" s="511"/>
      <c r="OKX109" s="511"/>
      <c r="OKY109" s="511"/>
      <c r="OKZ109" s="511"/>
      <c r="OLA109" s="511"/>
      <c r="OLB109" s="511"/>
      <c r="OLC109" s="511"/>
      <c r="OLD109" s="511"/>
      <c r="OLE109" s="511"/>
      <c r="OLF109" s="511"/>
      <c r="OLG109" s="511"/>
      <c r="OLH109" s="511"/>
      <c r="OLI109" s="511"/>
      <c r="OLJ109" s="511"/>
      <c r="OLK109" s="511"/>
      <c r="OLL109" s="511"/>
      <c r="OLM109" s="511"/>
      <c r="OLN109" s="511"/>
      <c r="OLO109" s="511"/>
      <c r="OLP109" s="511"/>
      <c r="OLQ109" s="511"/>
      <c r="OLR109" s="511"/>
      <c r="OLS109" s="511"/>
      <c r="OLT109" s="511"/>
      <c r="OLU109" s="511"/>
      <c r="OLV109" s="511"/>
      <c r="OLW109" s="511"/>
      <c r="OLX109" s="511"/>
      <c r="OLY109" s="511"/>
      <c r="OLZ109" s="511"/>
      <c r="OMA109" s="511"/>
      <c r="OMB109" s="511"/>
      <c r="OMC109" s="511"/>
      <c r="OMD109" s="511"/>
      <c r="OME109" s="511"/>
      <c r="OMF109" s="511"/>
      <c r="OMG109" s="511"/>
      <c r="OMH109" s="511"/>
      <c r="OMI109" s="511"/>
      <c r="OMJ109" s="511"/>
      <c r="OMK109" s="511"/>
      <c r="OML109" s="511"/>
      <c r="OMM109" s="511"/>
      <c r="OMN109" s="511"/>
      <c r="OMO109" s="511"/>
      <c r="OMP109" s="511"/>
      <c r="OMQ109" s="511"/>
      <c r="OMR109" s="511"/>
      <c r="OMS109" s="511"/>
      <c r="OMT109" s="511"/>
      <c r="OMU109" s="511"/>
      <c r="OMV109" s="511"/>
      <c r="OMW109" s="511"/>
      <c r="OMX109" s="511"/>
      <c r="OMY109" s="511"/>
      <c r="OMZ109" s="511"/>
      <c r="ONA109" s="511"/>
      <c r="ONB109" s="511"/>
      <c r="ONC109" s="511"/>
      <c r="OND109" s="511"/>
      <c r="ONE109" s="511"/>
      <c r="ONF109" s="511"/>
      <c r="ONG109" s="511"/>
      <c r="ONH109" s="511"/>
      <c r="ONI109" s="511"/>
      <c r="ONJ109" s="511"/>
      <c r="ONK109" s="511"/>
      <c r="ONL109" s="511"/>
      <c r="ONM109" s="511"/>
      <c r="ONN109" s="511"/>
      <c r="ONO109" s="511"/>
      <c r="ONP109" s="511"/>
      <c r="ONQ109" s="511"/>
      <c r="ONR109" s="511"/>
      <c r="ONS109" s="511"/>
      <c r="ONT109" s="511"/>
      <c r="ONU109" s="511"/>
      <c r="ONV109" s="511"/>
      <c r="ONW109" s="511"/>
      <c r="ONX109" s="511"/>
      <c r="ONY109" s="511"/>
      <c r="ONZ109" s="511"/>
      <c r="OOA109" s="511"/>
      <c r="OOB109" s="511"/>
      <c r="OOC109" s="511"/>
      <c r="OOD109" s="511"/>
      <c r="OOE109" s="511"/>
      <c r="OOF109" s="511"/>
      <c r="OOG109" s="511"/>
      <c r="OOH109" s="511"/>
      <c r="OOI109" s="511"/>
      <c r="OOJ109" s="511"/>
      <c r="OOK109" s="511"/>
      <c r="OOL109" s="511"/>
      <c r="OOM109" s="511"/>
      <c r="OON109" s="511"/>
      <c r="OOO109" s="511"/>
      <c r="OOP109" s="511"/>
      <c r="OOQ109" s="511"/>
      <c r="OOR109" s="511"/>
      <c r="OOS109" s="511"/>
      <c r="OOT109" s="511"/>
      <c r="OOU109" s="511"/>
      <c r="OOV109" s="511"/>
      <c r="OOW109" s="511"/>
      <c r="OOX109" s="511"/>
      <c r="OOY109" s="511"/>
      <c r="OOZ109" s="511"/>
      <c r="OPA109" s="511"/>
      <c r="OPB109" s="511"/>
      <c r="OPC109" s="511"/>
      <c r="OPD109" s="511"/>
      <c r="OPE109" s="511"/>
      <c r="OPF109" s="511"/>
      <c r="OPG109" s="511"/>
      <c r="OPH109" s="511"/>
      <c r="OPI109" s="511"/>
      <c r="OPJ109" s="511"/>
      <c r="OPK109" s="511"/>
      <c r="OPL109" s="511"/>
      <c r="OPM109" s="511"/>
      <c r="OPN109" s="511"/>
      <c r="OPO109" s="511"/>
      <c r="OPP109" s="511"/>
      <c r="OPQ109" s="511"/>
      <c r="OPR109" s="511"/>
      <c r="OPS109" s="511"/>
      <c r="OPT109" s="511"/>
      <c r="OPU109" s="511"/>
      <c r="OPV109" s="511"/>
      <c r="OPW109" s="511"/>
      <c r="OPX109" s="511"/>
      <c r="OPY109" s="511"/>
      <c r="OPZ109" s="511"/>
      <c r="OQA109" s="511"/>
      <c r="OQB109" s="511"/>
      <c r="OQC109" s="511"/>
      <c r="OQD109" s="511"/>
      <c r="OQE109" s="511"/>
      <c r="OQF109" s="511"/>
      <c r="OQG109" s="511"/>
      <c r="OQH109" s="511"/>
      <c r="OQI109" s="511"/>
      <c r="OQJ109" s="511"/>
      <c r="OQK109" s="511"/>
      <c r="OQL109" s="511"/>
      <c r="OQM109" s="511"/>
      <c r="OQN109" s="511"/>
      <c r="OQO109" s="511"/>
      <c r="OQP109" s="511"/>
      <c r="OQQ109" s="511"/>
      <c r="OQR109" s="511"/>
      <c r="OQS109" s="511"/>
      <c r="OQT109" s="511"/>
      <c r="OQU109" s="511"/>
      <c r="OQV109" s="511"/>
      <c r="OQW109" s="511"/>
      <c r="OQX109" s="511"/>
      <c r="OQY109" s="511"/>
      <c r="OQZ109" s="511"/>
      <c r="ORA109" s="511"/>
      <c r="ORB109" s="511"/>
      <c r="ORC109" s="511"/>
      <c r="ORD109" s="511"/>
      <c r="ORE109" s="511"/>
      <c r="ORF109" s="511"/>
      <c r="ORG109" s="511"/>
      <c r="ORH109" s="511"/>
      <c r="ORI109" s="511"/>
      <c r="ORJ109" s="511"/>
      <c r="ORK109" s="511"/>
      <c r="ORL109" s="511"/>
      <c r="ORM109" s="511"/>
      <c r="ORN109" s="511"/>
      <c r="ORO109" s="511"/>
      <c r="ORP109" s="511"/>
      <c r="ORQ109" s="511"/>
      <c r="ORR109" s="511"/>
      <c r="ORS109" s="511"/>
      <c r="ORT109" s="511"/>
      <c r="ORU109" s="511"/>
      <c r="ORV109" s="511"/>
      <c r="ORW109" s="511"/>
      <c r="ORX109" s="511"/>
      <c r="ORY109" s="511"/>
      <c r="ORZ109" s="511"/>
      <c r="OSA109" s="511"/>
      <c r="OSB109" s="511"/>
      <c r="OSC109" s="511"/>
      <c r="OSD109" s="511"/>
      <c r="OSE109" s="511"/>
      <c r="OSF109" s="511"/>
      <c r="OSG109" s="511"/>
      <c r="OSH109" s="511"/>
      <c r="OSI109" s="511"/>
      <c r="OSJ109" s="511"/>
      <c r="OSK109" s="511"/>
      <c r="OSL109" s="511"/>
      <c r="OSM109" s="511"/>
      <c r="OSN109" s="511"/>
      <c r="OSO109" s="511"/>
      <c r="OSP109" s="511"/>
      <c r="OSQ109" s="511"/>
      <c r="OSR109" s="511"/>
      <c r="OSS109" s="511"/>
      <c r="OST109" s="511"/>
      <c r="OSU109" s="511"/>
      <c r="OSV109" s="511"/>
      <c r="OSW109" s="511"/>
      <c r="OSX109" s="511"/>
      <c r="OSY109" s="511"/>
      <c r="OSZ109" s="511"/>
      <c r="OTA109" s="511"/>
      <c r="OTB109" s="511"/>
      <c r="OTC109" s="511"/>
      <c r="OTD109" s="511"/>
      <c r="OTE109" s="511"/>
      <c r="OTF109" s="511"/>
      <c r="OTG109" s="511"/>
      <c r="OTH109" s="511"/>
      <c r="OTI109" s="511"/>
      <c r="OTJ109" s="511"/>
      <c r="OTK109" s="511"/>
      <c r="OTL109" s="511"/>
      <c r="OTM109" s="511"/>
      <c r="OTN109" s="511"/>
      <c r="OTO109" s="511"/>
      <c r="OTP109" s="511"/>
      <c r="OTQ109" s="511"/>
      <c r="OTR109" s="511"/>
      <c r="OTS109" s="511"/>
      <c r="OTT109" s="511"/>
      <c r="OTU109" s="511"/>
      <c r="OTV109" s="511"/>
      <c r="OTW109" s="511"/>
      <c r="OTX109" s="511"/>
      <c r="OTY109" s="511"/>
      <c r="OTZ109" s="511"/>
      <c r="OUA109" s="511"/>
      <c r="OUB109" s="511"/>
      <c r="OUC109" s="511"/>
      <c r="OUD109" s="511"/>
      <c r="OUE109" s="511"/>
      <c r="OUF109" s="511"/>
      <c r="OUG109" s="511"/>
      <c r="OUH109" s="511"/>
      <c r="OUI109" s="511"/>
      <c r="OUJ109" s="511"/>
      <c r="OUK109" s="511"/>
      <c r="OUL109" s="511"/>
      <c r="OUM109" s="511"/>
      <c r="OUN109" s="511"/>
      <c r="OUO109" s="511"/>
      <c r="OUP109" s="511"/>
      <c r="OUQ109" s="511"/>
      <c r="OUR109" s="511"/>
      <c r="OUS109" s="511"/>
      <c r="OUT109" s="511"/>
      <c r="OUU109" s="511"/>
      <c r="OUV109" s="511"/>
      <c r="OUW109" s="511"/>
      <c r="OUX109" s="511"/>
      <c r="OUY109" s="511"/>
      <c r="OUZ109" s="511"/>
      <c r="OVA109" s="511"/>
      <c r="OVB109" s="511"/>
      <c r="OVC109" s="511"/>
      <c r="OVD109" s="511"/>
      <c r="OVE109" s="511"/>
      <c r="OVF109" s="511"/>
      <c r="OVG109" s="511"/>
      <c r="OVH109" s="511"/>
      <c r="OVI109" s="511"/>
      <c r="OVJ109" s="511"/>
      <c r="OVK109" s="511"/>
      <c r="OVL109" s="511"/>
      <c r="OVM109" s="511"/>
      <c r="OVN109" s="511"/>
      <c r="OVO109" s="511"/>
      <c r="OVP109" s="511"/>
      <c r="OVQ109" s="511"/>
      <c r="OVR109" s="511"/>
      <c r="OVS109" s="511"/>
      <c r="OVT109" s="511"/>
      <c r="OVU109" s="511"/>
      <c r="OVV109" s="511"/>
      <c r="OVW109" s="511"/>
      <c r="OVX109" s="511"/>
      <c r="OVY109" s="511"/>
      <c r="OVZ109" s="511"/>
      <c r="OWA109" s="511"/>
      <c r="OWB109" s="511"/>
      <c r="OWC109" s="511"/>
      <c r="OWD109" s="511"/>
      <c r="OWE109" s="511"/>
      <c r="OWF109" s="511"/>
      <c r="OWG109" s="511"/>
      <c r="OWH109" s="511"/>
      <c r="OWI109" s="511"/>
      <c r="OWJ109" s="511"/>
      <c r="OWK109" s="511"/>
      <c r="OWL109" s="511"/>
      <c r="OWM109" s="511"/>
      <c r="OWN109" s="511"/>
      <c r="OWO109" s="511"/>
      <c r="OWP109" s="511"/>
      <c r="OWQ109" s="511"/>
      <c r="OWR109" s="511"/>
      <c r="OWS109" s="511"/>
      <c r="OWT109" s="511"/>
      <c r="OWU109" s="511"/>
      <c r="OWV109" s="511"/>
      <c r="OWW109" s="511"/>
      <c r="OWX109" s="511"/>
      <c r="OWY109" s="511"/>
      <c r="OWZ109" s="511"/>
      <c r="OXA109" s="511"/>
      <c r="OXB109" s="511"/>
      <c r="OXC109" s="511"/>
      <c r="OXD109" s="511"/>
      <c r="OXE109" s="511"/>
      <c r="OXF109" s="511"/>
      <c r="OXG109" s="511"/>
      <c r="OXH109" s="511"/>
      <c r="OXI109" s="511"/>
      <c r="OXJ109" s="511"/>
      <c r="OXK109" s="511"/>
      <c r="OXL109" s="511"/>
      <c r="OXM109" s="511"/>
      <c r="OXN109" s="511"/>
      <c r="OXO109" s="511"/>
      <c r="OXP109" s="511"/>
      <c r="OXQ109" s="511"/>
      <c r="OXR109" s="511"/>
      <c r="OXS109" s="511"/>
      <c r="OXT109" s="511"/>
      <c r="OXU109" s="511"/>
      <c r="OXV109" s="511"/>
      <c r="OXW109" s="511"/>
      <c r="OXX109" s="511"/>
      <c r="OXY109" s="511"/>
      <c r="OXZ109" s="511"/>
      <c r="OYA109" s="511"/>
      <c r="OYB109" s="511"/>
      <c r="OYC109" s="511"/>
      <c r="OYD109" s="511"/>
      <c r="OYE109" s="511"/>
      <c r="OYF109" s="511"/>
      <c r="OYG109" s="511"/>
      <c r="OYH109" s="511"/>
      <c r="OYI109" s="511"/>
      <c r="OYJ109" s="511"/>
      <c r="OYK109" s="511"/>
      <c r="OYL109" s="511"/>
      <c r="OYM109" s="511"/>
      <c r="OYN109" s="511"/>
      <c r="OYO109" s="511"/>
      <c r="OYP109" s="511"/>
      <c r="OYQ109" s="511"/>
      <c r="OYR109" s="511"/>
      <c r="OYS109" s="511"/>
      <c r="OYT109" s="511"/>
      <c r="OYU109" s="511"/>
      <c r="OYV109" s="511"/>
      <c r="OYW109" s="511"/>
      <c r="OYX109" s="511"/>
      <c r="OYY109" s="511"/>
      <c r="OYZ109" s="511"/>
      <c r="OZA109" s="511"/>
      <c r="OZB109" s="511"/>
      <c r="OZC109" s="511"/>
      <c r="OZD109" s="511"/>
      <c r="OZE109" s="511"/>
      <c r="OZF109" s="511"/>
      <c r="OZG109" s="511"/>
      <c r="OZH109" s="511"/>
      <c r="OZI109" s="511"/>
      <c r="OZJ109" s="511"/>
      <c r="OZK109" s="511"/>
      <c r="OZL109" s="511"/>
      <c r="OZM109" s="511"/>
      <c r="OZN109" s="511"/>
      <c r="OZO109" s="511"/>
      <c r="OZP109" s="511"/>
      <c r="OZQ109" s="511"/>
      <c r="OZR109" s="511"/>
      <c r="OZS109" s="511"/>
      <c r="OZT109" s="511"/>
      <c r="OZU109" s="511"/>
      <c r="OZV109" s="511"/>
      <c r="OZW109" s="511"/>
      <c r="OZX109" s="511"/>
      <c r="OZY109" s="511"/>
      <c r="OZZ109" s="511"/>
      <c r="PAA109" s="511"/>
      <c r="PAB109" s="511"/>
      <c r="PAC109" s="511"/>
      <c r="PAD109" s="511"/>
      <c r="PAE109" s="511"/>
      <c r="PAF109" s="511"/>
      <c r="PAG109" s="511"/>
      <c r="PAH109" s="511"/>
      <c r="PAI109" s="511"/>
      <c r="PAJ109" s="511"/>
      <c r="PAK109" s="511"/>
      <c r="PAL109" s="511"/>
      <c r="PAM109" s="511"/>
      <c r="PAN109" s="511"/>
      <c r="PAO109" s="511"/>
      <c r="PAP109" s="511"/>
      <c r="PAQ109" s="511"/>
      <c r="PAR109" s="511"/>
      <c r="PAS109" s="511"/>
      <c r="PAT109" s="511"/>
      <c r="PAU109" s="511"/>
      <c r="PAV109" s="511"/>
      <c r="PAW109" s="511"/>
      <c r="PAX109" s="511"/>
      <c r="PAY109" s="511"/>
      <c r="PAZ109" s="511"/>
      <c r="PBA109" s="511"/>
      <c r="PBB109" s="511"/>
      <c r="PBC109" s="511"/>
      <c r="PBD109" s="511"/>
      <c r="PBE109" s="511"/>
      <c r="PBF109" s="511"/>
      <c r="PBG109" s="511"/>
      <c r="PBH109" s="511"/>
      <c r="PBI109" s="511"/>
      <c r="PBJ109" s="511"/>
      <c r="PBK109" s="511"/>
      <c r="PBL109" s="511"/>
      <c r="PBM109" s="511"/>
      <c r="PBN109" s="511"/>
      <c r="PBO109" s="511"/>
      <c r="PBP109" s="511"/>
      <c r="PBQ109" s="511"/>
      <c r="PBR109" s="511"/>
      <c r="PBS109" s="511"/>
      <c r="PBT109" s="511"/>
      <c r="PBU109" s="511"/>
      <c r="PBV109" s="511"/>
      <c r="PBW109" s="511"/>
      <c r="PBX109" s="511"/>
      <c r="PBY109" s="511"/>
      <c r="PBZ109" s="511"/>
      <c r="PCA109" s="511"/>
      <c r="PCB109" s="511"/>
      <c r="PCC109" s="511"/>
      <c r="PCD109" s="511"/>
      <c r="PCE109" s="511"/>
      <c r="PCF109" s="511"/>
      <c r="PCG109" s="511"/>
      <c r="PCH109" s="511"/>
      <c r="PCI109" s="511"/>
      <c r="PCJ109" s="511"/>
      <c r="PCK109" s="511"/>
      <c r="PCL109" s="511"/>
      <c r="PCM109" s="511"/>
      <c r="PCN109" s="511"/>
      <c r="PCO109" s="511"/>
      <c r="PCP109" s="511"/>
      <c r="PCQ109" s="511"/>
      <c r="PCR109" s="511"/>
      <c r="PCS109" s="511"/>
      <c r="PCT109" s="511"/>
      <c r="PCU109" s="511"/>
      <c r="PCV109" s="511"/>
      <c r="PCW109" s="511"/>
      <c r="PCX109" s="511"/>
      <c r="PCY109" s="511"/>
      <c r="PCZ109" s="511"/>
      <c r="PDA109" s="511"/>
      <c r="PDB109" s="511"/>
      <c r="PDC109" s="511"/>
      <c r="PDD109" s="511"/>
      <c r="PDE109" s="511"/>
      <c r="PDF109" s="511"/>
      <c r="PDG109" s="511"/>
      <c r="PDH109" s="511"/>
      <c r="PDI109" s="511"/>
      <c r="PDJ109" s="511"/>
      <c r="PDK109" s="511"/>
      <c r="PDL109" s="511"/>
      <c r="PDM109" s="511"/>
      <c r="PDN109" s="511"/>
      <c r="PDO109" s="511"/>
      <c r="PDP109" s="511"/>
      <c r="PDQ109" s="511"/>
      <c r="PDR109" s="511"/>
      <c r="PDS109" s="511"/>
      <c r="PDT109" s="511"/>
      <c r="PDU109" s="511"/>
      <c r="PDV109" s="511"/>
      <c r="PDW109" s="511"/>
      <c r="PDX109" s="511"/>
      <c r="PDY109" s="511"/>
      <c r="PDZ109" s="511"/>
      <c r="PEA109" s="511"/>
      <c r="PEB109" s="511"/>
      <c r="PEC109" s="511"/>
      <c r="PED109" s="511"/>
      <c r="PEE109" s="511"/>
      <c r="PEF109" s="511"/>
      <c r="PEG109" s="511"/>
      <c r="PEH109" s="511"/>
      <c r="PEI109" s="511"/>
      <c r="PEJ109" s="511"/>
      <c r="PEK109" s="511"/>
      <c r="PEL109" s="511"/>
      <c r="PEM109" s="511"/>
      <c r="PEN109" s="511"/>
      <c r="PEO109" s="511"/>
      <c r="PEP109" s="511"/>
      <c r="PEQ109" s="511"/>
      <c r="PER109" s="511"/>
      <c r="PES109" s="511"/>
      <c r="PET109" s="511"/>
      <c r="PEU109" s="511"/>
      <c r="PEV109" s="511"/>
      <c r="PEW109" s="511"/>
      <c r="PEX109" s="511"/>
      <c r="PEY109" s="511"/>
      <c r="PEZ109" s="511"/>
      <c r="PFA109" s="511"/>
      <c r="PFB109" s="511"/>
      <c r="PFC109" s="511"/>
      <c r="PFD109" s="511"/>
      <c r="PFE109" s="511"/>
      <c r="PFF109" s="511"/>
      <c r="PFG109" s="511"/>
      <c r="PFH109" s="511"/>
      <c r="PFI109" s="511"/>
      <c r="PFJ109" s="511"/>
      <c r="PFK109" s="511"/>
      <c r="PFL109" s="511"/>
      <c r="PFM109" s="511"/>
      <c r="PFN109" s="511"/>
      <c r="PFO109" s="511"/>
      <c r="PFP109" s="511"/>
      <c r="PFQ109" s="511"/>
      <c r="PFR109" s="511"/>
      <c r="PFS109" s="511"/>
      <c r="PFT109" s="511"/>
      <c r="PFU109" s="511"/>
      <c r="PFV109" s="511"/>
      <c r="PFW109" s="511"/>
      <c r="PFX109" s="511"/>
      <c r="PFY109" s="511"/>
      <c r="PFZ109" s="511"/>
      <c r="PGA109" s="511"/>
      <c r="PGB109" s="511"/>
      <c r="PGC109" s="511"/>
      <c r="PGD109" s="511"/>
      <c r="PGE109" s="511"/>
      <c r="PGF109" s="511"/>
      <c r="PGG109" s="511"/>
      <c r="PGH109" s="511"/>
      <c r="PGI109" s="511"/>
      <c r="PGJ109" s="511"/>
      <c r="PGK109" s="511"/>
      <c r="PGL109" s="511"/>
      <c r="PGM109" s="511"/>
      <c r="PGN109" s="511"/>
      <c r="PGO109" s="511"/>
      <c r="PGP109" s="511"/>
      <c r="PGQ109" s="511"/>
      <c r="PGR109" s="511"/>
      <c r="PGS109" s="511"/>
      <c r="PGT109" s="511"/>
      <c r="PGU109" s="511"/>
      <c r="PGV109" s="511"/>
      <c r="PGW109" s="511"/>
      <c r="PGX109" s="511"/>
      <c r="PGY109" s="511"/>
      <c r="PGZ109" s="511"/>
      <c r="PHA109" s="511"/>
      <c r="PHB109" s="511"/>
      <c r="PHC109" s="511"/>
      <c r="PHD109" s="511"/>
      <c r="PHE109" s="511"/>
      <c r="PHF109" s="511"/>
      <c r="PHG109" s="511"/>
      <c r="PHH109" s="511"/>
      <c r="PHI109" s="511"/>
      <c r="PHJ109" s="511"/>
      <c r="PHK109" s="511"/>
      <c r="PHL109" s="511"/>
      <c r="PHM109" s="511"/>
      <c r="PHN109" s="511"/>
      <c r="PHO109" s="511"/>
      <c r="PHP109" s="511"/>
      <c r="PHQ109" s="511"/>
      <c r="PHR109" s="511"/>
      <c r="PHS109" s="511"/>
      <c r="PHT109" s="511"/>
      <c r="PHU109" s="511"/>
      <c r="PHV109" s="511"/>
      <c r="PHW109" s="511"/>
      <c r="PHX109" s="511"/>
      <c r="PHY109" s="511"/>
      <c r="PHZ109" s="511"/>
      <c r="PIA109" s="511"/>
      <c r="PIB109" s="511"/>
      <c r="PIC109" s="511"/>
      <c r="PID109" s="511"/>
      <c r="PIE109" s="511"/>
      <c r="PIF109" s="511"/>
      <c r="PIG109" s="511"/>
      <c r="PIH109" s="511"/>
      <c r="PII109" s="511"/>
      <c r="PIJ109" s="511"/>
      <c r="PIK109" s="511"/>
      <c r="PIL109" s="511"/>
      <c r="PIM109" s="511"/>
      <c r="PIN109" s="511"/>
      <c r="PIO109" s="511"/>
      <c r="PIP109" s="511"/>
      <c r="PIQ109" s="511"/>
      <c r="PIR109" s="511"/>
      <c r="PIS109" s="511"/>
      <c r="PIT109" s="511"/>
      <c r="PIU109" s="511"/>
      <c r="PIV109" s="511"/>
      <c r="PIW109" s="511"/>
      <c r="PIX109" s="511"/>
      <c r="PIY109" s="511"/>
      <c r="PIZ109" s="511"/>
      <c r="PJA109" s="511"/>
      <c r="PJB109" s="511"/>
      <c r="PJC109" s="511"/>
      <c r="PJD109" s="511"/>
      <c r="PJE109" s="511"/>
      <c r="PJF109" s="511"/>
      <c r="PJG109" s="511"/>
      <c r="PJH109" s="511"/>
      <c r="PJI109" s="511"/>
      <c r="PJJ109" s="511"/>
      <c r="PJK109" s="511"/>
      <c r="PJL109" s="511"/>
      <c r="PJM109" s="511"/>
      <c r="PJN109" s="511"/>
      <c r="PJO109" s="511"/>
      <c r="PJP109" s="511"/>
      <c r="PJQ109" s="511"/>
      <c r="PJR109" s="511"/>
      <c r="PJS109" s="511"/>
      <c r="PJT109" s="511"/>
      <c r="PJU109" s="511"/>
      <c r="PJV109" s="511"/>
      <c r="PJW109" s="511"/>
      <c r="PJX109" s="511"/>
      <c r="PJY109" s="511"/>
      <c r="PJZ109" s="511"/>
      <c r="PKA109" s="511"/>
      <c r="PKB109" s="511"/>
      <c r="PKC109" s="511"/>
      <c r="PKD109" s="511"/>
      <c r="PKE109" s="511"/>
      <c r="PKF109" s="511"/>
      <c r="PKG109" s="511"/>
      <c r="PKH109" s="511"/>
      <c r="PKI109" s="511"/>
      <c r="PKJ109" s="511"/>
      <c r="PKK109" s="511"/>
      <c r="PKL109" s="511"/>
      <c r="PKM109" s="511"/>
      <c r="PKN109" s="511"/>
      <c r="PKO109" s="511"/>
      <c r="PKP109" s="511"/>
      <c r="PKQ109" s="511"/>
      <c r="PKR109" s="511"/>
      <c r="PKS109" s="511"/>
      <c r="PKT109" s="511"/>
      <c r="PKU109" s="511"/>
      <c r="PKV109" s="511"/>
      <c r="PKW109" s="511"/>
      <c r="PKX109" s="511"/>
      <c r="PKY109" s="511"/>
      <c r="PKZ109" s="511"/>
      <c r="PLA109" s="511"/>
      <c r="PLB109" s="511"/>
      <c r="PLC109" s="511"/>
      <c r="PLD109" s="511"/>
      <c r="PLE109" s="511"/>
      <c r="PLF109" s="511"/>
      <c r="PLG109" s="511"/>
      <c r="PLH109" s="511"/>
      <c r="PLI109" s="511"/>
      <c r="PLJ109" s="511"/>
      <c r="PLK109" s="511"/>
      <c r="PLL109" s="511"/>
      <c r="PLM109" s="511"/>
      <c r="PLN109" s="511"/>
      <c r="PLO109" s="511"/>
      <c r="PLP109" s="511"/>
      <c r="PLQ109" s="511"/>
      <c r="PLR109" s="511"/>
      <c r="PLS109" s="511"/>
      <c r="PLT109" s="511"/>
      <c r="PLU109" s="511"/>
      <c r="PLV109" s="511"/>
      <c r="PLW109" s="511"/>
      <c r="PLX109" s="511"/>
      <c r="PLY109" s="511"/>
      <c r="PLZ109" s="511"/>
      <c r="PMA109" s="511"/>
      <c r="PMB109" s="511"/>
      <c r="PMC109" s="511"/>
      <c r="PMD109" s="511"/>
      <c r="PME109" s="511"/>
      <c r="PMF109" s="511"/>
      <c r="PMG109" s="511"/>
      <c r="PMH109" s="511"/>
      <c r="PMI109" s="511"/>
      <c r="PMJ109" s="511"/>
      <c r="PMK109" s="511"/>
      <c r="PML109" s="511"/>
      <c r="PMM109" s="511"/>
      <c r="PMN109" s="511"/>
      <c r="PMO109" s="511"/>
      <c r="PMP109" s="511"/>
      <c r="PMQ109" s="511"/>
      <c r="PMR109" s="511"/>
      <c r="PMS109" s="511"/>
      <c r="PMT109" s="511"/>
      <c r="PMU109" s="511"/>
      <c r="PMV109" s="511"/>
      <c r="PMW109" s="511"/>
      <c r="PMX109" s="511"/>
      <c r="PMY109" s="511"/>
      <c r="PMZ109" s="511"/>
      <c r="PNA109" s="511"/>
      <c r="PNB109" s="511"/>
      <c r="PNC109" s="511"/>
      <c r="PND109" s="511"/>
      <c r="PNE109" s="511"/>
      <c r="PNF109" s="511"/>
      <c r="PNG109" s="511"/>
      <c r="PNH109" s="511"/>
      <c r="PNI109" s="511"/>
      <c r="PNJ109" s="511"/>
      <c r="PNK109" s="511"/>
      <c r="PNL109" s="511"/>
      <c r="PNM109" s="511"/>
      <c r="PNN109" s="511"/>
      <c r="PNO109" s="511"/>
      <c r="PNP109" s="511"/>
      <c r="PNQ109" s="511"/>
      <c r="PNR109" s="511"/>
      <c r="PNS109" s="511"/>
      <c r="PNT109" s="511"/>
      <c r="PNU109" s="511"/>
      <c r="PNV109" s="511"/>
      <c r="PNW109" s="511"/>
      <c r="PNX109" s="511"/>
      <c r="PNY109" s="511"/>
      <c r="PNZ109" s="511"/>
      <c r="POA109" s="511"/>
      <c r="POB109" s="511"/>
      <c r="POC109" s="511"/>
      <c r="POD109" s="511"/>
      <c r="POE109" s="511"/>
      <c r="POF109" s="511"/>
      <c r="POG109" s="511"/>
      <c r="POH109" s="511"/>
      <c r="POI109" s="511"/>
      <c r="POJ109" s="511"/>
      <c r="POK109" s="511"/>
      <c r="POL109" s="511"/>
      <c r="POM109" s="511"/>
      <c r="PON109" s="511"/>
      <c r="POO109" s="511"/>
      <c r="POP109" s="511"/>
      <c r="POQ109" s="511"/>
      <c r="POR109" s="511"/>
      <c r="POS109" s="511"/>
      <c r="POT109" s="511"/>
      <c r="POU109" s="511"/>
      <c r="POV109" s="511"/>
      <c r="POW109" s="511"/>
      <c r="POX109" s="511"/>
      <c r="POY109" s="511"/>
      <c r="POZ109" s="511"/>
      <c r="PPA109" s="511"/>
      <c r="PPB109" s="511"/>
      <c r="PPC109" s="511"/>
      <c r="PPD109" s="511"/>
      <c r="PPE109" s="511"/>
      <c r="PPF109" s="511"/>
      <c r="PPG109" s="511"/>
      <c r="PPH109" s="511"/>
      <c r="PPI109" s="511"/>
      <c r="PPJ109" s="511"/>
      <c r="PPK109" s="511"/>
      <c r="PPL109" s="511"/>
      <c r="PPM109" s="511"/>
      <c r="PPN109" s="511"/>
      <c r="PPO109" s="511"/>
      <c r="PPP109" s="511"/>
      <c r="PPQ109" s="511"/>
      <c r="PPR109" s="511"/>
      <c r="PPS109" s="511"/>
      <c r="PPT109" s="511"/>
      <c r="PPU109" s="511"/>
      <c r="PPV109" s="511"/>
      <c r="PPW109" s="511"/>
      <c r="PPX109" s="511"/>
      <c r="PPY109" s="511"/>
      <c r="PPZ109" s="511"/>
      <c r="PQA109" s="511"/>
      <c r="PQB109" s="511"/>
      <c r="PQC109" s="511"/>
      <c r="PQD109" s="511"/>
      <c r="PQE109" s="511"/>
      <c r="PQF109" s="511"/>
      <c r="PQG109" s="511"/>
      <c r="PQH109" s="511"/>
      <c r="PQI109" s="511"/>
      <c r="PQJ109" s="511"/>
      <c r="PQK109" s="511"/>
      <c r="PQL109" s="511"/>
      <c r="PQM109" s="511"/>
      <c r="PQN109" s="511"/>
      <c r="PQO109" s="511"/>
      <c r="PQP109" s="511"/>
      <c r="PQQ109" s="511"/>
      <c r="PQR109" s="511"/>
      <c r="PQS109" s="511"/>
      <c r="PQT109" s="511"/>
      <c r="PQU109" s="511"/>
      <c r="PQV109" s="511"/>
      <c r="PQW109" s="511"/>
      <c r="PQX109" s="511"/>
      <c r="PQY109" s="511"/>
      <c r="PQZ109" s="511"/>
      <c r="PRA109" s="511"/>
      <c r="PRB109" s="511"/>
      <c r="PRC109" s="511"/>
      <c r="PRD109" s="511"/>
      <c r="PRE109" s="511"/>
      <c r="PRF109" s="511"/>
      <c r="PRG109" s="511"/>
      <c r="PRH109" s="511"/>
      <c r="PRI109" s="511"/>
      <c r="PRJ109" s="511"/>
      <c r="PRK109" s="511"/>
      <c r="PRL109" s="511"/>
      <c r="PRM109" s="511"/>
      <c r="PRN109" s="511"/>
      <c r="PRO109" s="511"/>
      <c r="PRP109" s="511"/>
      <c r="PRQ109" s="511"/>
      <c r="PRR109" s="511"/>
      <c r="PRS109" s="511"/>
      <c r="PRT109" s="511"/>
      <c r="PRU109" s="511"/>
      <c r="PRV109" s="511"/>
      <c r="PRW109" s="511"/>
      <c r="PRX109" s="511"/>
      <c r="PRY109" s="511"/>
      <c r="PRZ109" s="511"/>
      <c r="PSA109" s="511"/>
      <c r="PSB109" s="511"/>
      <c r="PSC109" s="511"/>
      <c r="PSD109" s="511"/>
      <c r="PSE109" s="511"/>
      <c r="PSF109" s="511"/>
      <c r="PSG109" s="511"/>
      <c r="PSH109" s="511"/>
      <c r="PSI109" s="511"/>
      <c r="PSJ109" s="511"/>
      <c r="PSK109" s="511"/>
      <c r="PSL109" s="511"/>
      <c r="PSM109" s="511"/>
      <c r="PSN109" s="511"/>
      <c r="PSO109" s="511"/>
      <c r="PSP109" s="511"/>
      <c r="PSQ109" s="511"/>
      <c r="PSR109" s="511"/>
      <c r="PSS109" s="511"/>
      <c r="PST109" s="511"/>
      <c r="PSU109" s="511"/>
      <c r="PSV109" s="511"/>
      <c r="PSW109" s="511"/>
      <c r="PSX109" s="511"/>
      <c r="PSY109" s="511"/>
      <c r="PSZ109" s="511"/>
      <c r="PTA109" s="511"/>
      <c r="PTB109" s="511"/>
      <c r="PTC109" s="511"/>
      <c r="PTD109" s="511"/>
      <c r="PTE109" s="511"/>
      <c r="PTF109" s="511"/>
      <c r="PTG109" s="511"/>
      <c r="PTH109" s="511"/>
      <c r="PTI109" s="511"/>
      <c r="PTJ109" s="511"/>
      <c r="PTK109" s="511"/>
      <c r="PTL109" s="511"/>
      <c r="PTM109" s="511"/>
      <c r="PTN109" s="511"/>
      <c r="PTO109" s="511"/>
      <c r="PTP109" s="511"/>
      <c r="PTQ109" s="511"/>
      <c r="PTR109" s="511"/>
      <c r="PTS109" s="511"/>
      <c r="PTT109" s="511"/>
      <c r="PTU109" s="511"/>
      <c r="PTV109" s="511"/>
      <c r="PTW109" s="511"/>
      <c r="PTX109" s="511"/>
      <c r="PTY109" s="511"/>
      <c r="PTZ109" s="511"/>
      <c r="PUA109" s="511"/>
      <c r="PUB109" s="511"/>
      <c r="PUC109" s="511"/>
      <c r="PUD109" s="511"/>
      <c r="PUE109" s="511"/>
      <c r="PUF109" s="511"/>
      <c r="PUG109" s="511"/>
      <c r="PUH109" s="511"/>
      <c r="PUI109" s="511"/>
      <c r="PUJ109" s="511"/>
      <c r="PUK109" s="511"/>
      <c r="PUL109" s="511"/>
      <c r="PUM109" s="511"/>
      <c r="PUN109" s="511"/>
      <c r="PUO109" s="511"/>
      <c r="PUP109" s="511"/>
      <c r="PUQ109" s="511"/>
      <c r="PUR109" s="511"/>
      <c r="PUS109" s="511"/>
      <c r="PUT109" s="511"/>
      <c r="PUU109" s="511"/>
      <c r="PUV109" s="511"/>
      <c r="PUW109" s="511"/>
      <c r="PUX109" s="511"/>
      <c r="PUY109" s="511"/>
      <c r="PUZ109" s="511"/>
      <c r="PVA109" s="511"/>
      <c r="PVB109" s="511"/>
      <c r="PVC109" s="511"/>
      <c r="PVD109" s="511"/>
      <c r="PVE109" s="511"/>
      <c r="PVF109" s="511"/>
      <c r="PVG109" s="511"/>
      <c r="PVH109" s="511"/>
      <c r="PVI109" s="511"/>
      <c r="PVJ109" s="511"/>
      <c r="PVK109" s="511"/>
      <c r="PVL109" s="511"/>
      <c r="PVM109" s="511"/>
      <c r="PVN109" s="511"/>
      <c r="PVO109" s="511"/>
      <c r="PVP109" s="511"/>
      <c r="PVQ109" s="511"/>
      <c r="PVR109" s="511"/>
      <c r="PVS109" s="511"/>
      <c r="PVT109" s="511"/>
      <c r="PVU109" s="511"/>
      <c r="PVV109" s="511"/>
      <c r="PVW109" s="511"/>
      <c r="PVX109" s="511"/>
      <c r="PVY109" s="511"/>
      <c r="PVZ109" s="511"/>
      <c r="PWA109" s="511"/>
      <c r="PWB109" s="511"/>
      <c r="PWC109" s="511"/>
      <c r="PWD109" s="511"/>
      <c r="PWE109" s="511"/>
      <c r="PWF109" s="511"/>
      <c r="PWG109" s="511"/>
      <c r="PWH109" s="511"/>
      <c r="PWI109" s="511"/>
      <c r="PWJ109" s="511"/>
      <c r="PWK109" s="511"/>
      <c r="PWL109" s="511"/>
      <c r="PWM109" s="511"/>
      <c r="PWN109" s="511"/>
      <c r="PWO109" s="511"/>
      <c r="PWP109" s="511"/>
      <c r="PWQ109" s="511"/>
      <c r="PWR109" s="511"/>
      <c r="PWS109" s="511"/>
      <c r="PWT109" s="511"/>
      <c r="PWU109" s="511"/>
      <c r="PWV109" s="511"/>
      <c r="PWW109" s="511"/>
      <c r="PWX109" s="511"/>
      <c r="PWY109" s="511"/>
      <c r="PWZ109" s="511"/>
      <c r="PXA109" s="511"/>
      <c r="PXB109" s="511"/>
      <c r="PXC109" s="511"/>
      <c r="PXD109" s="511"/>
      <c r="PXE109" s="511"/>
      <c r="PXF109" s="511"/>
      <c r="PXG109" s="511"/>
      <c r="PXH109" s="511"/>
      <c r="PXI109" s="511"/>
      <c r="PXJ109" s="511"/>
      <c r="PXK109" s="511"/>
      <c r="PXL109" s="511"/>
      <c r="PXM109" s="511"/>
      <c r="PXN109" s="511"/>
      <c r="PXO109" s="511"/>
      <c r="PXP109" s="511"/>
      <c r="PXQ109" s="511"/>
      <c r="PXR109" s="511"/>
      <c r="PXS109" s="511"/>
      <c r="PXT109" s="511"/>
      <c r="PXU109" s="511"/>
      <c r="PXV109" s="511"/>
      <c r="PXW109" s="511"/>
      <c r="PXX109" s="511"/>
      <c r="PXY109" s="511"/>
      <c r="PXZ109" s="511"/>
      <c r="PYA109" s="511"/>
      <c r="PYB109" s="511"/>
      <c r="PYC109" s="511"/>
      <c r="PYD109" s="511"/>
      <c r="PYE109" s="511"/>
      <c r="PYF109" s="511"/>
      <c r="PYG109" s="511"/>
      <c r="PYH109" s="511"/>
      <c r="PYI109" s="511"/>
      <c r="PYJ109" s="511"/>
      <c r="PYK109" s="511"/>
      <c r="PYL109" s="511"/>
      <c r="PYM109" s="511"/>
      <c r="PYN109" s="511"/>
      <c r="PYO109" s="511"/>
      <c r="PYP109" s="511"/>
      <c r="PYQ109" s="511"/>
      <c r="PYR109" s="511"/>
      <c r="PYS109" s="511"/>
      <c r="PYT109" s="511"/>
      <c r="PYU109" s="511"/>
      <c r="PYV109" s="511"/>
      <c r="PYW109" s="511"/>
      <c r="PYX109" s="511"/>
      <c r="PYY109" s="511"/>
      <c r="PYZ109" s="511"/>
      <c r="PZA109" s="511"/>
      <c r="PZB109" s="511"/>
      <c r="PZC109" s="511"/>
      <c r="PZD109" s="511"/>
      <c r="PZE109" s="511"/>
      <c r="PZF109" s="511"/>
      <c r="PZG109" s="511"/>
      <c r="PZH109" s="511"/>
      <c r="PZI109" s="511"/>
      <c r="PZJ109" s="511"/>
      <c r="PZK109" s="511"/>
      <c r="PZL109" s="511"/>
      <c r="PZM109" s="511"/>
      <c r="PZN109" s="511"/>
      <c r="PZO109" s="511"/>
      <c r="PZP109" s="511"/>
      <c r="PZQ109" s="511"/>
      <c r="PZR109" s="511"/>
      <c r="PZS109" s="511"/>
      <c r="PZT109" s="511"/>
      <c r="PZU109" s="511"/>
      <c r="PZV109" s="511"/>
      <c r="PZW109" s="511"/>
      <c r="PZX109" s="511"/>
      <c r="PZY109" s="511"/>
      <c r="PZZ109" s="511"/>
      <c r="QAA109" s="511"/>
      <c r="QAB109" s="511"/>
      <c r="QAC109" s="511"/>
      <c r="QAD109" s="511"/>
      <c r="QAE109" s="511"/>
      <c r="QAF109" s="511"/>
      <c r="QAG109" s="511"/>
      <c r="QAH109" s="511"/>
      <c r="QAI109" s="511"/>
      <c r="QAJ109" s="511"/>
      <c r="QAK109" s="511"/>
      <c r="QAL109" s="511"/>
      <c r="QAM109" s="511"/>
      <c r="QAN109" s="511"/>
      <c r="QAO109" s="511"/>
      <c r="QAP109" s="511"/>
      <c r="QAQ109" s="511"/>
      <c r="QAR109" s="511"/>
      <c r="QAS109" s="511"/>
      <c r="QAT109" s="511"/>
      <c r="QAU109" s="511"/>
      <c r="QAV109" s="511"/>
      <c r="QAW109" s="511"/>
      <c r="QAX109" s="511"/>
      <c r="QAY109" s="511"/>
      <c r="QAZ109" s="511"/>
      <c r="QBA109" s="511"/>
      <c r="QBB109" s="511"/>
      <c r="QBC109" s="511"/>
      <c r="QBD109" s="511"/>
      <c r="QBE109" s="511"/>
      <c r="QBF109" s="511"/>
      <c r="QBG109" s="511"/>
      <c r="QBH109" s="511"/>
      <c r="QBI109" s="511"/>
      <c r="QBJ109" s="511"/>
      <c r="QBK109" s="511"/>
      <c r="QBL109" s="511"/>
      <c r="QBM109" s="511"/>
      <c r="QBN109" s="511"/>
      <c r="QBO109" s="511"/>
      <c r="QBP109" s="511"/>
      <c r="QBQ109" s="511"/>
      <c r="QBR109" s="511"/>
      <c r="QBS109" s="511"/>
      <c r="QBT109" s="511"/>
      <c r="QBU109" s="511"/>
      <c r="QBV109" s="511"/>
      <c r="QBW109" s="511"/>
      <c r="QBX109" s="511"/>
      <c r="QBY109" s="511"/>
      <c r="QBZ109" s="511"/>
      <c r="QCA109" s="511"/>
      <c r="QCB109" s="511"/>
      <c r="QCC109" s="511"/>
      <c r="QCD109" s="511"/>
      <c r="QCE109" s="511"/>
      <c r="QCF109" s="511"/>
      <c r="QCG109" s="511"/>
      <c r="QCH109" s="511"/>
      <c r="QCI109" s="511"/>
      <c r="QCJ109" s="511"/>
      <c r="QCK109" s="511"/>
      <c r="QCL109" s="511"/>
      <c r="QCM109" s="511"/>
      <c r="QCN109" s="511"/>
      <c r="QCO109" s="511"/>
      <c r="QCP109" s="511"/>
      <c r="QCQ109" s="511"/>
      <c r="QCR109" s="511"/>
      <c r="QCS109" s="511"/>
      <c r="QCT109" s="511"/>
      <c r="QCU109" s="511"/>
      <c r="QCV109" s="511"/>
      <c r="QCW109" s="511"/>
      <c r="QCX109" s="511"/>
      <c r="QCY109" s="511"/>
      <c r="QCZ109" s="511"/>
      <c r="QDA109" s="511"/>
      <c r="QDB109" s="511"/>
      <c r="QDC109" s="511"/>
      <c r="QDD109" s="511"/>
      <c r="QDE109" s="511"/>
      <c r="QDF109" s="511"/>
      <c r="QDG109" s="511"/>
      <c r="QDH109" s="511"/>
      <c r="QDI109" s="511"/>
      <c r="QDJ109" s="511"/>
      <c r="QDK109" s="511"/>
      <c r="QDL109" s="511"/>
      <c r="QDM109" s="511"/>
      <c r="QDN109" s="511"/>
      <c r="QDO109" s="511"/>
      <c r="QDP109" s="511"/>
      <c r="QDQ109" s="511"/>
      <c r="QDR109" s="511"/>
      <c r="QDS109" s="511"/>
      <c r="QDT109" s="511"/>
      <c r="QDU109" s="511"/>
      <c r="QDV109" s="511"/>
      <c r="QDW109" s="511"/>
      <c r="QDX109" s="511"/>
      <c r="QDY109" s="511"/>
      <c r="QDZ109" s="511"/>
      <c r="QEA109" s="511"/>
      <c r="QEB109" s="511"/>
      <c r="QEC109" s="511"/>
      <c r="QED109" s="511"/>
      <c r="QEE109" s="511"/>
      <c r="QEF109" s="511"/>
      <c r="QEG109" s="511"/>
      <c r="QEH109" s="511"/>
      <c r="QEI109" s="511"/>
      <c r="QEJ109" s="511"/>
      <c r="QEK109" s="511"/>
      <c r="QEL109" s="511"/>
      <c r="QEM109" s="511"/>
      <c r="QEN109" s="511"/>
      <c r="QEO109" s="511"/>
      <c r="QEP109" s="511"/>
      <c r="QEQ109" s="511"/>
      <c r="QER109" s="511"/>
      <c r="QES109" s="511"/>
      <c r="QET109" s="511"/>
      <c r="QEU109" s="511"/>
      <c r="QEV109" s="511"/>
      <c r="QEW109" s="511"/>
      <c r="QEX109" s="511"/>
      <c r="QEY109" s="511"/>
      <c r="QEZ109" s="511"/>
      <c r="QFA109" s="511"/>
      <c r="QFB109" s="511"/>
      <c r="QFC109" s="511"/>
      <c r="QFD109" s="511"/>
      <c r="QFE109" s="511"/>
      <c r="QFF109" s="511"/>
      <c r="QFG109" s="511"/>
      <c r="QFH109" s="511"/>
      <c r="QFI109" s="511"/>
      <c r="QFJ109" s="511"/>
      <c r="QFK109" s="511"/>
      <c r="QFL109" s="511"/>
      <c r="QFM109" s="511"/>
      <c r="QFN109" s="511"/>
      <c r="QFO109" s="511"/>
      <c r="QFP109" s="511"/>
      <c r="QFQ109" s="511"/>
      <c r="QFR109" s="511"/>
      <c r="QFS109" s="511"/>
      <c r="QFT109" s="511"/>
      <c r="QFU109" s="511"/>
      <c r="QFV109" s="511"/>
      <c r="QFW109" s="511"/>
      <c r="QFX109" s="511"/>
      <c r="QFY109" s="511"/>
      <c r="QFZ109" s="511"/>
      <c r="QGA109" s="511"/>
      <c r="QGB109" s="511"/>
      <c r="QGC109" s="511"/>
      <c r="QGD109" s="511"/>
      <c r="QGE109" s="511"/>
      <c r="QGF109" s="511"/>
      <c r="QGG109" s="511"/>
      <c r="QGH109" s="511"/>
      <c r="QGI109" s="511"/>
      <c r="QGJ109" s="511"/>
      <c r="QGK109" s="511"/>
      <c r="QGL109" s="511"/>
      <c r="QGM109" s="511"/>
      <c r="QGN109" s="511"/>
      <c r="QGO109" s="511"/>
      <c r="QGP109" s="511"/>
      <c r="QGQ109" s="511"/>
      <c r="QGR109" s="511"/>
      <c r="QGS109" s="511"/>
      <c r="QGT109" s="511"/>
      <c r="QGU109" s="511"/>
      <c r="QGV109" s="511"/>
      <c r="QGW109" s="511"/>
      <c r="QGX109" s="511"/>
      <c r="QGY109" s="511"/>
      <c r="QGZ109" s="511"/>
      <c r="QHA109" s="511"/>
      <c r="QHB109" s="511"/>
      <c r="QHC109" s="511"/>
      <c r="QHD109" s="511"/>
      <c r="QHE109" s="511"/>
      <c r="QHF109" s="511"/>
      <c r="QHG109" s="511"/>
      <c r="QHH109" s="511"/>
      <c r="QHI109" s="511"/>
      <c r="QHJ109" s="511"/>
      <c r="QHK109" s="511"/>
      <c r="QHL109" s="511"/>
      <c r="QHM109" s="511"/>
      <c r="QHN109" s="511"/>
      <c r="QHO109" s="511"/>
      <c r="QHP109" s="511"/>
      <c r="QHQ109" s="511"/>
      <c r="QHR109" s="511"/>
      <c r="QHS109" s="511"/>
      <c r="QHT109" s="511"/>
      <c r="QHU109" s="511"/>
      <c r="QHV109" s="511"/>
      <c r="QHW109" s="511"/>
      <c r="QHX109" s="511"/>
      <c r="QHY109" s="511"/>
      <c r="QHZ109" s="511"/>
      <c r="QIA109" s="511"/>
      <c r="QIB109" s="511"/>
      <c r="QIC109" s="511"/>
      <c r="QID109" s="511"/>
      <c r="QIE109" s="511"/>
      <c r="QIF109" s="511"/>
      <c r="QIG109" s="511"/>
      <c r="QIH109" s="511"/>
      <c r="QII109" s="511"/>
      <c r="QIJ109" s="511"/>
      <c r="QIK109" s="511"/>
      <c r="QIL109" s="511"/>
      <c r="QIM109" s="511"/>
      <c r="QIN109" s="511"/>
      <c r="QIO109" s="511"/>
      <c r="QIP109" s="511"/>
      <c r="QIQ109" s="511"/>
      <c r="QIR109" s="511"/>
      <c r="QIS109" s="511"/>
      <c r="QIT109" s="511"/>
      <c r="QIU109" s="511"/>
      <c r="QIV109" s="511"/>
      <c r="QIW109" s="511"/>
      <c r="QIX109" s="511"/>
      <c r="QIY109" s="511"/>
      <c r="QIZ109" s="511"/>
      <c r="QJA109" s="511"/>
      <c r="QJB109" s="511"/>
      <c r="QJC109" s="511"/>
      <c r="QJD109" s="511"/>
      <c r="QJE109" s="511"/>
      <c r="QJF109" s="511"/>
      <c r="QJG109" s="511"/>
      <c r="QJH109" s="511"/>
      <c r="QJI109" s="511"/>
      <c r="QJJ109" s="511"/>
      <c r="QJK109" s="511"/>
      <c r="QJL109" s="511"/>
      <c r="QJM109" s="511"/>
      <c r="QJN109" s="511"/>
      <c r="QJO109" s="511"/>
      <c r="QJP109" s="511"/>
      <c r="QJQ109" s="511"/>
      <c r="QJR109" s="511"/>
      <c r="QJS109" s="511"/>
      <c r="QJT109" s="511"/>
      <c r="QJU109" s="511"/>
      <c r="QJV109" s="511"/>
      <c r="QJW109" s="511"/>
      <c r="QJX109" s="511"/>
      <c r="QJY109" s="511"/>
      <c r="QJZ109" s="511"/>
      <c r="QKA109" s="511"/>
      <c r="QKB109" s="511"/>
      <c r="QKC109" s="511"/>
      <c r="QKD109" s="511"/>
      <c r="QKE109" s="511"/>
      <c r="QKF109" s="511"/>
      <c r="QKG109" s="511"/>
      <c r="QKH109" s="511"/>
      <c r="QKI109" s="511"/>
      <c r="QKJ109" s="511"/>
      <c r="QKK109" s="511"/>
      <c r="QKL109" s="511"/>
      <c r="QKM109" s="511"/>
      <c r="QKN109" s="511"/>
      <c r="QKO109" s="511"/>
      <c r="QKP109" s="511"/>
      <c r="QKQ109" s="511"/>
      <c r="QKR109" s="511"/>
      <c r="QKS109" s="511"/>
      <c r="QKT109" s="511"/>
      <c r="QKU109" s="511"/>
      <c r="QKV109" s="511"/>
      <c r="QKW109" s="511"/>
      <c r="QKX109" s="511"/>
      <c r="QKY109" s="511"/>
      <c r="QKZ109" s="511"/>
      <c r="QLA109" s="511"/>
      <c r="QLB109" s="511"/>
      <c r="QLC109" s="511"/>
      <c r="QLD109" s="511"/>
      <c r="QLE109" s="511"/>
      <c r="QLF109" s="511"/>
      <c r="QLG109" s="511"/>
      <c r="QLH109" s="511"/>
      <c r="QLI109" s="511"/>
      <c r="QLJ109" s="511"/>
      <c r="QLK109" s="511"/>
      <c r="QLL109" s="511"/>
      <c r="QLM109" s="511"/>
      <c r="QLN109" s="511"/>
      <c r="QLO109" s="511"/>
      <c r="QLP109" s="511"/>
      <c r="QLQ109" s="511"/>
      <c r="QLR109" s="511"/>
      <c r="QLS109" s="511"/>
      <c r="QLT109" s="511"/>
      <c r="QLU109" s="511"/>
      <c r="QLV109" s="511"/>
      <c r="QLW109" s="511"/>
      <c r="QLX109" s="511"/>
      <c r="QLY109" s="511"/>
      <c r="QLZ109" s="511"/>
      <c r="QMA109" s="511"/>
      <c r="QMB109" s="511"/>
      <c r="QMC109" s="511"/>
      <c r="QMD109" s="511"/>
      <c r="QME109" s="511"/>
      <c r="QMF109" s="511"/>
      <c r="QMG109" s="511"/>
      <c r="QMH109" s="511"/>
      <c r="QMI109" s="511"/>
      <c r="QMJ109" s="511"/>
      <c r="QMK109" s="511"/>
      <c r="QML109" s="511"/>
      <c r="QMM109" s="511"/>
      <c r="QMN109" s="511"/>
      <c r="QMO109" s="511"/>
      <c r="QMP109" s="511"/>
      <c r="QMQ109" s="511"/>
      <c r="QMR109" s="511"/>
      <c r="QMS109" s="511"/>
      <c r="QMT109" s="511"/>
      <c r="QMU109" s="511"/>
      <c r="QMV109" s="511"/>
      <c r="QMW109" s="511"/>
      <c r="QMX109" s="511"/>
      <c r="QMY109" s="511"/>
      <c r="QMZ109" s="511"/>
      <c r="QNA109" s="511"/>
      <c r="QNB109" s="511"/>
      <c r="QNC109" s="511"/>
      <c r="QND109" s="511"/>
      <c r="QNE109" s="511"/>
      <c r="QNF109" s="511"/>
      <c r="QNG109" s="511"/>
      <c r="QNH109" s="511"/>
      <c r="QNI109" s="511"/>
      <c r="QNJ109" s="511"/>
      <c r="QNK109" s="511"/>
      <c r="QNL109" s="511"/>
      <c r="QNM109" s="511"/>
      <c r="QNN109" s="511"/>
      <c r="QNO109" s="511"/>
      <c r="QNP109" s="511"/>
      <c r="QNQ109" s="511"/>
      <c r="QNR109" s="511"/>
      <c r="QNS109" s="511"/>
      <c r="QNT109" s="511"/>
      <c r="QNU109" s="511"/>
      <c r="QNV109" s="511"/>
      <c r="QNW109" s="511"/>
      <c r="QNX109" s="511"/>
      <c r="QNY109" s="511"/>
      <c r="QNZ109" s="511"/>
      <c r="QOA109" s="511"/>
      <c r="QOB109" s="511"/>
      <c r="QOC109" s="511"/>
      <c r="QOD109" s="511"/>
      <c r="QOE109" s="511"/>
      <c r="QOF109" s="511"/>
      <c r="QOG109" s="511"/>
      <c r="QOH109" s="511"/>
      <c r="QOI109" s="511"/>
      <c r="QOJ109" s="511"/>
      <c r="QOK109" s="511"/>
      <c r="QOL109" s="511"/>
      <c r="QOM109" s="511"/>
      <c r="QON109" s="511"/>
      <c r="QOO109" s="511"/>
      <c r="QOP109" s="511"/>
      <c r="QOQ109" s="511"/>
      <c r="QOR109" s="511"/>
      <c r="QOS109" s="511"/>
      <c r="QOT109" s="511"/>
      <c r="QOU109" s="511"/>
      <c r="QOV109" s="511"/>
      <c r="QOW109" s="511"/>
      <c r="QOX109" s="511"/>
      <c r="QOY109" s="511"/>
      <c r="QOZ109" s="511"/>
      <c r="QPA109" s="511"/>
      <c r="QPB109" s="511"/>
      <c r="QPC109" s="511"/>
      <c r="QPD109" s="511"/>
      <c r="QPE109" s="511"/>
      <c r="QPF109" s="511"/>
      <c r="QPG109" s="511"/>
      <c r="QPH109" s="511"/>
      <c r="QPI109" s="511"/>
      <c r="QPJ109" s="511"/>
      <c r="QPK109" s="511"/>
      <c r="QPL109" s="511"/>
      <c r="QPM109" s="511"/>
      <c r="QPN109" s="511"/>
      <c r="QPO109" s="511"/>
      <c r="QPP109" s="511"/>
      <c r="QPQ109" s="511"/>
      <c r="QPR109" s="511"/>
      <c r="QPS109" s="511"/>
      <c r="QPT109" s="511"/>
      <c r="QPU109" s="511"/>
      <c r="QPV109" s="511"/>
      <c r="QPW109" s="511"/>
      <c r="QPX109" s="511"/>
      <c r="QPY109" s="511"/>
      <c r="QPZ109" s="511"/>
      <c r="QQA109" s="511"/>
      <c r="QQB109" s="511"/>
      <c r="QQC109" s="511"/>
      <c r="QQD109" s="511"/>
      <c r="QQE109" s="511"/>
      <c r="QQF109" s="511"/>
      <c r="QQG109" s="511"/>
      <c r="QQH109" s="511"/>
      <c r="QQI109" s="511"/>
      <c r="QQJ109" s="511"/>
      <c r="QQK109" s="511"/>
      <c r="QQL109" s="511"/>
      <c r="QQM109" s="511"/>
      <c r="QQN109" s="511"/>
      <c r="QQO109" s="511"/>
      <c r="QQP109" s="511"/>
      <c r="QQQ109" s="511"/>
      <c r="QQR109" s="511"/>
      <c r="QQS109" s="511"/>
      <c r="QQT109" s="511"/>
      <c r="QQU109" s="511"/>
      <c r="QQV109" s="511"/>
      <c r="QQW109" s="511"/>
      <c r="QQX109" s="511"/>
      <c r="QQY109" s="511"/>
      <c r="QQZ109" s="511"/>
      <c r="QRA109" s="511"/>
      <c r="QRB109" s="511"/>
      <c r="QRC109" s="511"/>
      <c r="QRD109" s="511"/>
      <c r="QRE109" s="511"/>
      <c r="QRF109" s="511"/>
      <c r="QRG109" s="511"/>
      <c r="QRH109" s="511"/>
      <c r="QRI109" s="511"/>
      <c r="QRJ109" s="511"/>
      <c r="QRK109" s="511"/>
      <c r="QRL109" s="511"/>
      <c r="QRM109" s="511"/>
      <c r="QRN109" s="511"/>
      <c r="QRO109" s="511"/>
      <c r="QRP109" s="511"/>
      <c r="QRQ109" s="511"/>
      <c r="QRR109" s="511"/>
      <c r="QRS109" s="511"/>
      <c r="QRT109" s="511"/>
      <c r="QRU109" s="511"/>
      <c r="QRV109" s="511"/>
      <c r="QRW109" s="511"/>
      <c r="QRX109" s="511"/>
      <c r="QRY109" s="511"/>
      <c r="QRZ109" s="511"/>
      <c r="QSA109" s="511"/>
      <c r="QSB109" s="511"/>
      <c r="QSC109" s="511"/>
      <c r="QSD109" s="511"/>
      <c r="QSE109" s="511"/>
      <c r="QSF109" s="511"/>
      <c r="QSG109" s="511"/>
      <c r="QSH109" s="511"/>
      <c r="QSI109" s="511"/>
      <c r="QSJ109" s="511"/>
      <c r="QSK109" s="511"/>
      <c r="QSL109" s="511"/>
      <c r="QSM109" s="511"/>
      <c r="QSN109" s="511"/>
      <c r="QSO109" s="511"/>
      <c r="QSP109" s="511"/>
      <c r="QSQ109" s="511"/>
      <c r="QSR109" s="511"/>
      <c r="QSS109" s="511"/>
      <c r="QST109" s="511"/>
      <c r="QSU109" s="511"/>
      <c r="QSV109" s="511"/>
      <c r="QSW109" s="511"/>
      <c r="QSX109" s="511"/>
      <c r="QSY109" s="511"/>
      <c r="QSZ109" s="511"/>
      <c r="QTA109" s="511"/>
      <c r="QTB109" s="511"/>
      <c r="QTC109" s="511"/>
      <c r="QTD109" s="511"/>
      <c r="QTE109" s="511"/>
      <c r="QTF109" s="511"/>
      <c r="QTG109" s="511"/>
      <c r="QTH109" s="511"/>
      <c r="QTI109" s="511"/>
      <c r="QTJ109" s="511"/>
      <c r="QTK109" s="511"/>
      <c r="QTL109" s="511"/>
      <c r="QTM109" s="511"/>
      <c r="QTN109" s="511"/>
      <c r="QTO109" s="511"/>
      <c r="QTP109" s="511"/>
      <c r="QTQ109" s="511"/>
      <c r="QTR109" s="511"/>
      <c r="QTS109" s="511"/>
      <c r="QTT109" s="511"/>
      <c r="QTU109" s="511"/>
      <c r="QTV109" s="511"/>
      <c r="QTW109" s="511"/>
      <c r="QTX109" s="511"/>
      <c r="QTY109" s="511"/>
      <c r="QTZ109" s="511"/>
      <c r="QUA109" s="511"/>
      <c r="QUB109" s="511"/>
      <c r="QUC109" s="511"/>
      <c r="QUD109" s="511"/>
      <c r="QUE109" s="511"/>
      <c r="QUF109" s="511"/>
      <c r="QUG109" s="511"/>
      <c r="QUH109" s="511"/>
      <c r="QUI109" s="511"/>
      <c r="QUJ109" s="511"/>
      <c r="QUK109" s="511"/>
      <c r="QUL109" s="511"/>
      <c r="QUM109" s="511"/>
      <c r="QUN109" s="511"/>
      <c r="QUO109" s="511"/>
      <c r="QUP109" s="511"/>
      <c r="QUQ109" s="511"/>
      <c r="QUR109" s="511"/>
      <c r="QUS109" s="511"/>
      <c r="QUT109" s="511"/>
      <c r="QUU109" s="511"/>
      <c r="QUV109" s="511"/>
      <c r="QUW109" s="511"/>
      <c r="QUX109" s="511"/>
      <c r="QUY109" s="511"/>
      <c r="QUZ109" s="511"/>
      <c r="QVA109" s="511"/>
      <c r="QVB109" s="511"/>
      <c r="QVC109" s="511"/>
      <c r="QVD109" s="511"/>
      <c r="QVE109" s="511"/>
      <c r="QVF109" s="511"/>
      <c r="QVG109" s="511"/>
      <c r="QVH109" s="511"/>
      <c r="QVI109" s="511"/>
      <c r="QVJ109" s="511"/>
      <c r="QVK109" s="511"/>
      <c r="QVL109" s="511"/>
      <c r="QVM109" s="511"/>
      <c r="QVN109" s="511"/>
      <c r="QVO109" s="511"/>
      <c r="QVP109" s="511"/>
      <c r="QVQ109" s="511"/>
      <c r="QVR109" s="511"/>
      <c r="QVS109" s="511"/>
      <c r="QVT109" s="511"/>
      <c r="QVU109" s="511"/>
      <c r="QVV109" s="511"/>
      <c r="QVW109" s="511"/>
      <c r="QVX109" s="511"/>
      <c r="QVY109" s="511"/>
      <c r="QVZ109" s="511"/>
      <c r="QWA109" s="511"/>
      <c r="QWB109" s="511"/>
      <c r="QWC109" s="511"/>
      <c r="QWD109" s="511"/>
      <c r="QWE109" s="511"/>
      <c r="QWF109" s="511"/>
      <c r="QWG109" s="511"/>
      <c r="QWH109" s="511"/>
      <c r="QWI109" s="511"/>
      <c r="QWJ109" s="511"/>
      <c r="QWK109" s="511"/>
      <c r="QWL109" s="511"/>
      <c r="QWM109" s="511"/>
      <c r="QWN109" s="511"/>
      <c r="QWO109" s="511"/>
      <c r="QWP109" s="511"/>
      <c r="QWQ109" s="511"/>
      <c r="QWR109" s="511"/>
      <c r="QWS109" s="511"/>
      <c r="QWT109" s="511"/>
      <c r="QWU109" s="511"/>
      <c r="QWV109" s="511"/>
      <c r="QWW109" s="511"/>
      <c r="QWX109" s="511"/>
      <c r="QWY109" s="511"/>
      <c r="QWZ109" s="511"/>
      <c r="QXA109" s="511"/>
      <c r="QXB109" s="511"/>
      <c r="QXC109" s="511"/>
      <c r="QXD109" s="511"/>
      <c r="QXE109" s="511"/>
      <c r="QXF109" s="511"/>
      <c r="QXG109" s="511"/>
      <c r="QXH109" s="511"/>
      <c r="QXI109" s="511"/>
      <c r="QXJ109" s="511"/>
      <c r="QXK109" s="511"/>
      <c r="QXL109" s="511"/>
      <c r="QXM109" s="511"/>
      <c r="QXN109" s="511"/>
      <c r="QXO109" s="511"/>
      <c r="QXP109" s="511"/>
      <c r="QXQ109" s="511"/>
      <c r="QXR109" s="511"/>
      <c r="QXS109" s="511"/>
      <c r="QXT109" s="511"/>
      <c r="QXU109" s="511"/>
      <c r="QXV109" s="511"/>
      <c r="QXW109" s="511"/>
      <c r="QXX109" s="511"/>
      <c r="QXY109" s="511"/>
      <c r="QXZ109" s="511"/>
      <c r="QYA109" s="511"/>
      <c r="QYB109" s="511"/>
      <c r="QYC109" s="511"/>
      <c r="QYD109" s="511"/>
      <c r="QYE109" s="511"/>
      <c r="QYF109" s="511"/>
      <c r="QYG109" s="511"/>
      <c r="QYH109" s="511"/>
      <c r="QYI109" s="511"/>
      <c r="QYJ109" s="511"/>
      <c r="QYK109" s="511"/>
      <c r="QYL109" s="511"/>
      <c r="QYM109" s="511"/>
      <c r="QYN109" s="511"/>
      <c r="QYO109" s="511"/>
      <c r="QYP109" s="511"/>
      <c r="QYQ109" s="511"/>
      <c r="QYR109" s="511"/>
      <c r="QYS109" s="511"/>
      <c r="QYT109" s="511"/>
      <c r="QYU109" s="511"/>
      <c r="QYV109" s="511"/>
      <c r="QYW109" s="511"/>
      <c r="QYX109" s="511"/>
      <c r="QYY109" s="511"/>
      <c r="QYZ109" s="511"/>
      <c r="QZA109" s="511"/>
      <c r="QZB109" s="511"/>
      <c r="QZC109" s="511"/>
      <c r="QZD109" s="511"/>
      <c r="QZE109" s="511"/>
      <c r="QZF109" s="511"/>
      <c r="QZG109" s="511"/>
      <c r="QZH109" s="511"/>
      <c r="QZI109" s="511"/>
      <c r="QZJ109" s="511"/>
      <c r="QZK109" s="511"/>
      <c r="QZL109" s="511"/>
      <c r="QZM109" s="511"/>
      <c r="QZN109" s="511"/>
      <c r="QZO109" s="511"/>
      <c r="QZP109" s="511"/>
      <c r="QZQ109" s="511"/>
      <c r="QZR109" s="511"/>
      <c r="QZS109" s="511"/>
      <c r="QZT109" s="511"/>
      <c r="QZU109" s="511"/>
      <c r="QZV109" s="511"/>
      <c r="QZW109" s="511"/>
      <c r="QZX109" s="511"/>
      <c r="QZY109" s="511"/>
      <c r="QZZ109" s="511"/>
      <c r="RAA109" s="511"/>
      <c r="RAB109" s="511"/>
      <c r="RAC109" s="511"/>
      <c r="RAD109" s="511"/>
      <c r="RAE109" s="511"/>
      <c r="RAF109" s="511"/>
      <c r="RAG109" s="511"/>
      <c r="RAH109" s="511"/>
      <c r="RAI109" s="511"/>
      <c r="RAJ109" s="511"/>
      <c r="RAK109" s="511"/>
      <c r="RAL109" s="511"/>
      <c r="RAM109" s="511"/>
      <c r="RAN109" s="511"/>
      <c r="RAO109" s="511"/>
      <c r="RAP109" s="511"/>
      <c r="RAQ109" s="511"/>
      <c r="RAR109" s="511"/>
      <c r="RAS109" s="511"/>
      <c r="RAT109" s="511"/>
      <c r="RAU109" s="511"/>
      <c r="RAV109" s="511"/>
      <c r="RAW109" s="511"/>
      <c r="RAX109" s="511"/>
      <c r="RAY109" s="511"/>
      <c r="RAZ109" s="511"/>
      <c r="RBA109" s="511"/>
      <c r="RBB109" s="511"/>
      <c r="RBC109" s="511"/>
      <c r="RBD109" s="511"/>
      <c r="RBE109" s="511"/>
      <c r="RBF109" s="511"/>
      <c r="RBG109" s="511"/>
      <c r="RBH109" s="511"/>
      <c r="RBI109" s="511"/>
      <c r="RBJ109" s="511"/>
      <c r="RBK109" s="511"/>
      <c r="RBL109" s="511"/>
      <c r="RBM109" s="511"/>
      <c r="RBN109" s="511"/>
      <c r="RBO109" s="511"/>
      <c r="RBP109" s="511"/>
      <c r="RBQ109" s="511"/>
      <c r="RBR109" s="511"/>
      <c r="RBS109" s="511"/>
      <c r="RBT109" s="511"/>
      <c r="RBU109" s="511"/>
      <c r="RBV109" s="511"/>
      <c r="RBW109" s="511"/>
      <c r="RBX109" s="511"/>
      <c r="RBY109" s="511"/>
      <c r="RBZ109" s="511"/>
      <c r="RCA109" s="511"/>
      <c r="RCB109" s="511"/>
      <c r="RCC109" s="511"/>
      <c r="RCD109" s="511"/>
      <c r="RCE109" s="511"/>
      <c r="RCF109" s="511"/>
      <c r="RCG109" s="511"/>
      <c r="RCH109" s="511"/>
      <c r="RCI109" s="511"/>
      <c r="RCJ109" s="511"/>
      <c r="RCK109" s="511"/>
      <c r="RCL109" s="511"/>
      <c r="RCM109" s="511"/>
      <c r="RCN109" s="511"/>
      <c r="RCO109" s="511"/>
      <c r="RCP109" s="511"/>
      <c r="RCQ109" s="511"/>
      <c r="RCR109" s="511"/>
      <c r="RCS109" s="511"/>
      <c r="RCT109" s="511"/>
      <c r="RCU109" s="511"/>
      <c r="RCV109" s="511"/>
      <c r="RCW109" s="511"/>
      <c r="RCX109" s="511"/>
      <c r="RCY109" s="511"/>
      <c r="RCZ109" s="511"/>
      <c r="RDA109" s="511"/>
      <c r="RDB109" s="511"/>
      <c r="RDC109" s="511"/>
      <c r="RDD109" s="511"/>
      <c r="RDE109" s="511"/>
      <c r="RDF109" s="511"/>
      <c r="RDG109" s="511"/>
      <c r="RDH109" s="511"/>
      <c r="RDI109" s="511"/>
      <c r="RDJ109" s="511"/>
      <c r="RDK109" s="511"/>
      <c r="RDL109" s="511"/>
      <c r="RDM109" s="511"/>
      <c r="RDN109" s="511"/>
      <c r="RDO109" s="511"/>
      <c r="RDP109" s="511"/>
      <c r="RDQ109" s="511"/>
      <c r="RDR109" s="511"/>
      <c r="RDS109" s="511"/>
      <c r="RDT109" s="511"/>
      <c r="RDU109" s="511"/>
      <c r="RDV109" s="511"/>
      <c r="RDW109" s="511"/>
      <c r="RDX109" s="511"/>
      <c r="RDY109" s="511"/>
      <c r="RDZ109" s="511"/>
      <c r="REA109" s="511"/>
      <c r="REB109" s="511"/>
      <c r="REC109" s="511"/>
      <c r="RED109" s="511"/>
      <c r="REE109" s="511"/>
      <c r="REF109" s="511"/>
      <c r="REG109" s="511"/>
      <c r="REH109" s="511"/>
      <c r="REI109" s="511"/>
      <c r="REJ109" s="511"/>
      <c r="REK109" s="511"/>
      <c r="REL109" s="511"/>
      <c r="REM109" s="511"/>
      <c r="REN109" s="511"/>
      <c r="REO109" s="511"/>
      <c r="REP109" s="511"/>
      <c r="REQ109" s="511"/>
      <c r="RER109" s="511"/>
      <c r="RES109" s="511"/>
      <c r="RET109" s="511"/>
      <c r="REU109" s="511"/>
      <c r="REV109" s="511"/>
      <c r="REW109" s="511"/>
      <c r="REX109" s="511"/>
      <c r="REY109" s="511"/>
      <c r="REZ109" s="511"/>
      <c r="RFA109" s="511"/>
      <c r="RFB109" s="511"/>
      <c r="RFC109" s="511"/>
      <c r="RFD109" s="511"/>
      <c r="RFE109" s="511"/>
      <c r="RFF109" s="511"/>
      <c r="RFG109" s="511"/>
      <c r="RFH109" s="511"/>
      <c r="RFI109" s="511"/>
      <c r="RFJ109" s="511"/>
      <c r="RFK109" s="511"/>
      <c r="RFL109" s="511"/>
      <c r="RFM109" s="511"/>
      <c r="RFN109" s="511"/>
      <c r="RFO109" s="511"/>
      <c r="RFP109" s="511"/>
      <c r="RFQ109" s="511"/>
      <c r="RFR109" s="511"/>
      <c r="RFS109" s="511"/>
      <c r="RFT109" s="511"/>
      <c r="RFU109" s="511"/>
      <c r="RFV109" s="511"/>
      <c r="RFW109" s="511"/>
      <c r="RFX109" s="511"/>
      <c r="RFY109" s="511"/>
      <c r="RFZ109" s="511"/>
      <c r="RGA109" s="511"/>
      <c r="RGB109" s="511"/>
      <c r="RGC109" s="511"/>
      <c r="RGD109" s="511"/>
      <c r="RGE109" s="511"/>
      <c r="RGF109" s="511"/>
      <c r="RGG109" s="511"/>
      <c r="RGH109" s="511"/>
      <c r="RGI109" s="511"/>
      <c r="RGJ109" s="511"/>
      <c r="RGK109" s="511"/>
      <c r="RGL109" s="511"/>
      <c r="RGM109" s="511"/>
      <c r="RGN109" s="511"/>
      <c r="RGO109" s="511"/>
      <c r="RGP109" s="511"/>
      <c r="RGQ109" s="511"/>
      <c r="RGR109" s="511"/>
      <c r="RGS109" s="511"/>
      <c r="RGT109" s="511"/>
      <c r="RGU109" s="511"/>
      <c r="RGV109" s="511"/>
      <c r="RGW109" s="511"/>
      <c r="RGX109" s="511"/>
      <c r="RGY109" s="511"/>
      <c r="RGZ109" s="511"/>
      <c r="RHA109" s="511"/>
      <c r="RHB109" s="511"/>
      <c r="RHC109" s="511"/>
      <c r="RHD109" s="511"/>
      <c r="RHE109" s="511"/>
      <c r="RHF109" s="511"/>
      <c r="RHG109" s="511"/>
      <c r="RHH109" s="511"/>
      <c r="RHI109" s="511"/>
      <c r="RHJ109" s="511"/>
      <c r="RHK109" s="511"/>
      <c r="RHL109" s="511"/>
      <c r="RHM109" s="511"/>
      <c r="RHN109" s="511"/>
      <c r="RHO109" s="511"/>
      <c r="RHP109" s="511"/>
      <c r="RHQ109" s="511"/>
      <c r="RHR109" s="511"/>
      <c r="RHS109" s="511"/>
      <c r="RHT109" s="511"/>
      <c r="RHU109" s="511"/>
      <c r="RHV109" s="511"/>
      <c r="RHW109" s="511"/>
      <c r="RHX109" s="511"/>
      <c r="RHY109" s="511"/>
      <c r="RHZ109" s="511"/>
      <c r="RIA109" s="511"/>
      <c r="RIB109" s="511"/>
      <c r="RIC109" s="511"/>
      <c r="RID109" s="511"/>
      <c r="RIE109" s="511"/>
      <c r="RIF109" s="511"/>
      <c r="RIG109" s="511"/>
      <c r="RIH109" s="511"/>
      <c r="RII109" s="511"/>
      <c r="RIJ109" s="511"/>
      <c r="RIK109" s="511"/>
      <c r="RIL109" s="511"/>
      <c r="RIM109" s="511"/>
      <c r="RIN109" s="511"/>
      <c r="RIO109" s="511"/>
      <c r="RIP109" s="511"/>
      <c r="RIQ109" s="511"/>
      <c r="RIR109" s="511"/>
      <c r="RIS109" s="511"/>
      <c r="RIT109" s="511"/>
      <c r="RIU109" s="511"/>
      <c r="RIV109" s="511"/>
      <c r="RIW109" s="511"/>
      <c r="RIX109" s="511"/>
      <c r="RIY109" s="511"/>
      <c r="RIZ109" s="511"/>
      <c r="RJA109" s="511"/>
      <c r="RJB109" s="511"/>
      <c r="RJC109" s="511"/>
      <c r="RJD109" s="511"/>
      <c r="RJE109" s="511"/>
      <c r="RJF109" s="511"/>
      <c r="RJG109" s="511"/>
      <c r="RJH109" s="511"/>
      <c r="RJI109" s="511"/>
      <c r="RJJ109" s="511"/>
      <c r="RJK109" s="511"/>
      <c r="RJL109" s="511"/>
      <c r="RJM109" s="511"/>
      <c r="RJN109" s="511"/>
      <c r="RJO109" s="511"/>
      <c r="RJP109" s="511"/>
      <c r="RJQ109" s="511"/>
      <c r="RJR109" s="511"/>
      <c r="RJS109" s="511"/>
      <c r="RJT109" s="511"/>
      <c r="RJU109" s="511"/>
      <c r="RJV109" s="511"/>
      <c r="RJW109" s="511"/>
      <c r="RJX109" s="511"/>
      <c r="RJY109" s="511"/>
      <c r="RJZ109" s="511"/>
      <c r="RKA109" s="511"/>
      <c r="RKB109" s="511"/>
      <c r="RKC109" s="511"/>
      <c r="RKD109" s="511"/>
      <c r="RKE109" s="511"/>
      <c r="RKF109" s="511"/>
      <c r="RKG109" s="511"/>
      <c r="RKH109" s="511"/>
      <c r="RKI109" s="511"/>
      <c r="RKJ109" s="511"/>
      <c r="RKK109" s="511"/>
      <c r="RKL109" s="511"/>
      <c r="RKM109" s="511"/>
      <c r="RKN109" s="511"/>
      <c r="RKO109" s="511"/>
      <c r="RKP109" s="511"/>
      <c r="RKQ109" s="511"/>
      <c r="RKR109" s="511"/>
      <c r="RKS109" s="511"/>
      <c r="RKT109" s="511"/>
      <c r="RKU109" s="511"/>
      <c r="RKV109" s="511"/>
      <c r="RKW109" s="511"/>
      <c r="RKX109" s="511"/>
      <c r="RKY109" s="511"/>
      <c r="RKZ109" s="511"/>
      <c r="RLA109" s="511"/>
      <c r="RLB109" s="511"/>
      <c r="RLC109" s="511"/>
      <c r="RLD109" s="511"/>
      <c r="RLE109" s="511"/>
      <c r="RLF109" s="511"/>
      <c r="RLG109" s="511"/>
      <c r="RLH109" s="511"/>
      <c r="RLI109" s="511"/>
      <c r="RLJ109" s="511"/>
      <c r="RLK109" s="511"/>
      <c r="RLL109" s="511"/>
      <c r="RLM109" s="511"/>
      <c r="RLN109" s="511"/>
      <c r="RLO109" s="511"/>
      <c r="RLP109" s="511"/>
      <c r="RLQ109" s="511"/>
      <c r="RLR109" s="511"/>
      <c r="RLS109" s="511"/>
      <c r="RLT109" s="511"/>
      <c r="RLU109" s="511"/>
      <c r="RLV109" s="511"/>
      <c r="RLW109" s="511"/>
      <c r="RLX109" s="511"/>
      <c r="RLY109" s="511"/>
      <c r="RLZ109" s="511"/>
      <c r="RMA109" s="511"/>
      <c r="RMB109" s="511"/>
      <c r="RMC109" s="511"/>
      <c r="RMD109" s="511"/>
      <c r="RME109" s="511"/>
      <c r="RMF109" s="511"/>
      <c r="RMG109" s="511"/>
      <c r="RMH109" s="511"/>
      <c r="RMI109" s="511"/>
      <c r="RMJ109" s="511"/>
      <c r="RMK109" s="511"/>
      <c r="RML109" s="511"/>
      <c r="RMM109" s="511"/>
      <c r="RMN109" s="511"/>
      <c r="RMO109" s="511"/>
      <c r="RMP109" s="511"/>
      <c r="RMQ109" s="511"/>
      <c r="RMR109" s="511"/>
      <c r="RMS109" s="511"/>
      <c r="RMT109" s="511"/>
      <c r="RMU109" s="511"/>
      <c r="RMV109" s="511"/>
      <c r="RMW109" s="511"/>
      <c r="RMX109" s="511"/>
      <c r="RMY109" s="511"/>
      <c r="RMZ109" s="511"/>
      <c r="RNA109" s="511"/>
      <c r="RNB109" s="511"/>
      <c r="RNC109" s="511"/>
      <c r="RND109" s="511"/>
      <c r="RNE109" s="511"/>
      <c r="RNF109" s="511"/>
      <c r="RNG109" s="511"/>
      <c r="RNH109" s="511"/>
      <c r="RNI109" s="511"/>
      <c r="RNJ109" s="511"/>
      <c r="RNK109" s="511"/>
      <c r="RNL109" s="511"/>
      <c r="RNM109" s="511"/>
      <c r="RNN109" s="511"/>
      <c r="RNO109" s="511"/>
      <c r="RNP109" s="511"/>
      <c r="RNQ109" s="511"/>
      <c r="RNR109" s="511"/>
      <c r="RNS109" s="511"/>
      <c r="RNT109" s="511"/>
      <c r="RNU109" s="511"/>
      <c r="RNV109" s="511"/>
      <c r="RNW109" s="511"/>
      <c r="RNX109" s="511"/>
      <c r="RNY109" s="511"/>
      <c r="RNZ109" s="511"/>
      <c r="ROA109" s="511"/>
      <c r="ROB109" s="511"/>
      <c r="ROC109" s="511"/>
      <c r="ROD109" s="511"/>
      <c r="ROE109" s="511"/>
      <c r="ROF109" s="511"/>
      <c r="ROG109" s="511"/>
      <c r="ROH109" s="511"/>
      <c r="ROI109" s="511"/>
      <c r="ROJ109" s="511"/>
      <c r="ROK109" s="511"/>
      <c r="ROL109" s="511"/>
      <c r="ROM109" s="511"/>
      <c r="RON109" s="511"/>
      <c r="ROO109" s="511"/>
      <c r="ROP109" s="511"/>
      <c r="ROQ109" s="511"/>
      <c r="ROR109" s="511"/>
      <c r="ROS109" s="511"/>
      <c r="ROT109" s="511"/>
      <c r="ROU109" s="511"/>
      <c r="ROV109" s="511"/>
      <c r="ROW109" s="511"/>
      <c r="ROX109" s="511"/>
      <c r="ROY109" s="511"/>
      <c r="ROZ109" s="511"/>
      <c r="RPA109" s="511"/>
      <c r="RPB109" s="511"/>
      <c r="RPC109" s="511"/>
      <c r="RPD109" s="511"/>
      <c r="RPE109" s="511"/>
      <c r="RPF109" s="511"/>
      <c r="RPG109" s="511"/>
      <c r="RPH109" s="511"/>
      <c r="RPI109" s="511"/>
      <c r="RPJ109" s="511"/>
      <c r="RPK109" s="511"/>
      <c r="RPL109" s="511"/>
      <c r="RPM109" s="511"/>
      <c r="RPN109" s="511"/>
      <c r="RPO109" s="511"/>
      <c r="RPP109" s="511"/>
      <c r="RPQ109" s="511"/>
      <c r="RPR109" s="511"/>
      <c r="RPS109" s="511"/>
      <c r="RPT109" s="511"/>
      <c r="RPU109" s="511"/>
      <c r="RPV109" s="511"/>
      <c r="RPW109" s="511"/>
      <c r="RPX109" s="511"/>
      <c r="RPY109" s="511"/>
      <c r="RPZ109" s="511"/>
      <c r="RQA109" s="511"/>
      <c r="RQB109" s="511"/>
      <c r="RQC109" s="511"/>
      <c r="RQD109" s="511"/>
      <c r="RQE109" s="511"/>
      <c r="RQF109" s="511"/>
      <c r="RQG109" s="511"/>
      <c r="RQH109" s="511"/>
      <c r="RQI109" s="511"/>
      <c r="RQJ109" s="511"/>
      <c r="RQK109" s="511"/>
      <c r="RQL109" s="511"/>
      <c r="RQM109" s="511"/>
      <c r="RQN109" s="511"/>
      <c r="RQO109" s="511"/>
      <c r="RQP109" s="511"/>
      <c r="RQQ109" s="511"/>
      <c r="RQR109" s="511"/>
      <c r="RQS109" s="511"/>
      <c r="RQT109" s="511"/>
      <c r="RQU109" s="511"/>
      <c r="RQV109" s="511"/>
      <c r="RQW109" s="511"/>
      <c r="RQX109" s="511"/>
      <c r="RQY109" s="511"/>
      <c r="RQZ109" s="511"/>
      <c r="RRA109" s="511"/>
      <c r="RRB109" s="511"/>
      <c r="RRC109" s="511"/>
      <c r="RRD109" s="511"/>
      <c r="RRE109" s="511"/>
      <c r="RRF109" s="511"/>
      <c r="RRG109" s="511"/>
      <c r="RRH109" s="511"/>
      <c r="RRI109" s="511"/>
      <c r="RRJ109" s="511"/>
      <c r="RRK109" s="511"/>
      <c r="RRL109" s="511"/>
      <c r="RRM109" s="511"/>
      <c r="RRN109" s="511"/>
      <c r="RRO109" s="511"/>
      <c r="RRP109" s="511"/>
      <c r="RRQ109" s="511"/>
      <c r="RRR109" s="511"/>
      <c r="RRS109" s="511"/>
      <c r="RRT109" s="511"/>
      <c r="RRU109" s="511"/>
      <c r="RRV109" s="511"/>
      <c r="RRW109" s="511"/>
      <c r="RRX109" s="511"/>
      <c r="RRY109" s="511"/>
      <c r="RRZ109" s="511"/>
      <c r="RSA109" s="511"/>
      <c r="RSB109" s="511"/>
      <c r="RSC109" s="511"/>
      <c r="RSD109" s="511"/>
      <c r="RSE109" s="511"/>
      <c r="RSF109" s="511"/>
      <c r="RSG109" s="511"/>
      <c r="RSH109" s="511"/>
      <c r="RSI109" s="511"/>
      <c r="RSJ109" s="511"/>
      <c r="RSK109" s="511"/>
      <c r="RSL109" s="511"/>
      <c r="RSM109" s="511"/>
      <c r="RSN109" s="511"/>
      <c r="RSO109" s="511"/>
      <c r="RSP109" s="511"/>
      <c r="RSQ109" s="511"/>
      <c r="RSR109" s="511"/>
      <c r="RSS109" s="511"/>
      <c r="RST109" s="511"/>
      <c r="RSU109" s="511"/>
      <c r="RSV109" s="511"/>
      <c r="RSW109" s="511"/>
      <c r="RSX109" s="511"/>
      <c r="RSY109" s="511"/>
      <c r="RSZ109" s="511"/>
      <c r="RTA109" s="511"/>
      <c r="RTB109" s="511"/>
      <c r="RTC109" s="511"/>
      <c r="RTD109" s="511"/>
      <c r="RTE109" s="511"/>
      <c r="RTF109" s="511"/>
      <c r="RTG109" s="511"/>
      <c r="RTH109" s="511"/>
      <c r="RTI109" s="511"/>
      <c r="RTJ109" s="511"/>
      <c r="RTK109" s="511"/>
      <c r="RTL109" s="511"/>
      <c r="RTM109" s="511"/>
      <c r="RTN109" s="511"/>
      <c r="RTO109" s="511"/>
      <c r="RTP109" s="511"/>
      <c r="RTQ109" s="511"/>
      <c r="RTR109" s="511"/>
      <c r="RTS109" s="511"/>
      <c r="RTT109" s="511"/>
      <c r="RTU109" s="511"/>
      <c r="RTV109" s="511"/>
      <c r="RTW109" s="511"/>
      <c r="RTX109" s="511"/>
      <c r="RTY109" s="511"/>
      <c r="RTZ109" s="511"/>
      <c r="RUA109" s="511"/>
      <c r="RUB109" s="511"/>
      <c r="RUC109" s="511"/>
      <c r="RUD109" s="511"/>
      <c r="RUE109" s="511"/>
      <c r="RUF109" s="511"/>
      <c r="RUG109" s="511"/>
      <c r="RUH109" s="511"/>
      <c r="RUI109" s="511"/>
      <c r="RUJ109" s="511"/>
      <c r="RUK109" s="511"/>
      <c r="RUL109" s="511"/>
      <c r="RUM109" s="511"/>
      <c r="RUN109" s="511"/>
      <c r="RUO109" s="511"/>
      <c r="RUP109" s="511"/>
      <c r="RUQ109" s="511"/>
      <c r="RUR109" s="511"/>
      <c r="RUS109" s="511"/>
      <c r="RUT109" s="511"/>
      <c r="RUU109" s="511"/>
      <c r="RUV109" s="511"/>
      <c r="RUW109" s="511"/>
      <c r="RUX109" s="511"/>
      <c r="RUY109" s="511"/>
      <c r="RUZ109" s="511"/>
      <c r="RVA109" s="511"/>
      <c r="RVB109" s="511"/>
      <c r="RVC109" s="511"/>
      <c r="RVD109" s="511"/>
      <c r="RVE109" s="511"/>
      <c r="RVF109" s="511"/>
      <c r="RVG109" s="511"/>
      <c r="RVH109" s="511"/>
      <c r="RVI109" s="511"/>
      <c r="RVJ109" s="511"/>
      <c r="RVK109" s="511"/>
      <c r="RVL109" s="511"/>
      <c r="RVM109" s="511"/>
      <c r="RVN109" s="511"/>
      <c r="RVO109" s="511"/>
      <c r="RVP109" s="511"/>
      <c r="RVQ109" s="511"/>
      <c r="RVR109" s="511"/>
      <c r="RVS109" s="511"/>
      <c r="RVT109" s="511"/>
      <c r="RVU109" s="511"/>
      <c r="RVV109" s="511"/>
      <c r="RVW109" s="511"/>
      <c r="RVX109" s="511"/>
      <c r="RVY109" s="511"/>
      <c r="RVZ109" s="511"/>
      <c r="RWA109" s="511"/>
      <c r="RWB109" s="511"/>
      <c r="RWC109" s="511"/>
      <c r="RWD109" s="511"/>
      <c r="RWE109" s="511"/>
      <c r="RWF109" s="511"/>
      <c r="RWG109" s="511"/>
      <c r="RWH109" s="511"/>
      <c r="RWI109" s="511"/>
      <c r="RWJ109" s="511"/>
      <c r="RWK109" s="511"/>
      <c r="RWL109" s="511"/>
      <c r="RWM109" s="511"/>
      <c r="RWN109" s="511"/>
      <c r="RWO109" s="511"/>
      <c r="RWP109" s="511"/>
      <c r="RWQ109" s="511"/>
      <c r="RWR109" s="511"/>
      <c r="RWS109" s="511"/>
      <c r="RWT109" s="511"/>
      <c r="RWU109" s="511"/>
      <c r="RWV109" s="511"/>
      <c r="RWW109" s="511"/>
      <c r="RWX109" s="511"/>
      <c r="RWY109" s="511"/>
      <c r="RWZ109" s="511"/>
      <c r="RXA109" s="511"/>
      <c r="RXB109" s="511"/>
      <c r="RXC109" s="511"/>
      <c r="RXD109" s="511"/>
      <c r="RXE109" s="511"/>
      <c r="RXF109" s="511"/>
      <c r="RXG109" s="511"/>
      <c r="RXH109" s="511"/>
      <c r="RXI109" s="511"/>
      <c r="RXJ109" s="511"/>
      <c r="RXK109" s="511"/>
      <c r="RXL109" s="511"/>
      <c r="RXM109" s="511"/>
      <c r="RXN109" s="511"/>
      <c r="RXO109" s="511"/>
      <c r="RXP109" s="511"/>
      <c r="RXQ109" s="511"/>
      <c r="RXR109" s="511"/>
      <c r="RXS109" s="511"/>
      <c r="RXT109" s="511"/>
      <c r="RXU109" s="511"/>
      <c r="RXV109" s="511"/>
      <c r="RXW109" s="511"/>
      <c r="RXX109" s="511"/>
      <c r="RXY109" s="511"/>
      <c r="RXZ109" s="511"/>
      <c r="RYA109" s="511"/>
      <c r="RYB109" s="511"/>
      <c r="RYC109" s="511"/>
      <c r="RYD109" s="511"/>
      <c r="RYE109" s="511"/>
      <c r="RYF109" s="511"/>
      <c r="RYG109" s="511"/>
      <c r="RYH109" s="511"/>
      <c r="RYI109" s="511"/>
      <c r="RYJ109" s="511"/>
      <c r="RYK109" s="511"/>
      <c r="RYL109" s="511"/>
      <c r="RYM109" s="511"/>
      <c r="RYN109" s="511"/>
      <c r="RYO109" s="511"/>
      <c r="RYP109" s="511"/>
      <c r="RYQ109" s="511"/>
      <c r="RYR109" s="511"/>
      <c r="RYS109" s="511"/>
      <c r="RYT109" s="511"/>
      <c r="RYU109" s="511"/>
      <c r="RYV109" s="511"/>
      <c r="RYW109" s="511"/>
      <c r="RYX109" s="511"/>
      <c r="RYY109" s="511"/>
      <c r="RYZ109" s="511"/>
      <c r="RZA109" s="511"/>
      <c r="RZB109" s="511"/>
      <c r="RZC109" s="511"/>
      <c r="RZD109" s="511"/>
      <c r="RZE109" s="511"/>
      <c r="RZF109" s="511"/>
      <c r="RZG109" s="511"/>
      <c r="RZH109" s="511"/>
      <c r="RZI109" s="511"/>
      <c r="RZJ109" s="511"/>
      <c r="RZK109" s="511"/>
      <c r="RZL109" s="511"/>
      <c r="RZM109" s="511"/>
      <c r="RZN109" s="511"/>
      <c r="RZO109" s="511"/>
      <c r="RZP109" s="511"/>
      <c r="RZQ109" s="511"/>
      <c r="RZR109" s="511"/>
      <c r="RZS109" s="511"/>
      <c r="RZT109" s="511"/>
      <c r="RZU109" s="511"/>
      <c r="RZV109" s="511"/>
      <c r="RZW109" s="511"/>
      <c r="RZX109" s="511"/>
      <c r="RZY109" s="511"/>
      <c r="RZZ109" s="511"/>
      <c r="SAA109" s="511"/>
      <c r="SAB109" s="511"/>
      <c r="SAC109" s="511"/>
      <c r="SAD109" s="511"/>
      <c r="SAE109" s="511"/>
      <c r="SAF109" s="511"/>
      <c r="SAG109" s="511"/>
      <c r="SAH109" s="511"/>
      <c r="SAI109" s="511"/>
      <c r="SAJ109" s="511"/>
      <c r="SAK109" s="511"/>
      <c r="SAL109" s="511"/>
      <c r="SAM109" s="511"/>
      <c r="SAN109" s="511"/>
      <c r="SAO109" s="511"/>
      <c r="SAP109" s="511"/>
      <c r="SAQ109" s="511"/>
      <c r="SAR109" s="511"/>
      <c r="SAS109" s="511"/>
      <c r="SAT109" s="511"/>
      <c r="SAU109" s="511"/>
      <c r="SAV109" s="511"/>
      <c r="SAW109" s="511"/>
      <c r="SAX109" s="511"/>
      <c r="SAY109" s="511"/>
      <c r="SAZ109" s="511"/>
      <c r="SBA109" s="511"/>
      <c r="SBB109" s="511"/>
      <c r="SBC109" s="511"/>
      <c r="SBD109" s="511"/>
      <c r="SBE109" s="511"/>
      <c r="SBF109" s="511"/>
      <c r="SBG109" s="511"/>
      <c r="SBH109" s="511"/>
      <c r="SBI109" s="511"/>
      <c r="SBJ109" s="511"/>
      <c r="SBK109" s="511"/>
      <c r="SBL109" s="511"/>
      <c r="SBM109" s="511"/>
      <c r="SBN109" s="511"/>
      <c r="SBO109" s="511"/>
      <c r="SBP109" s="511"/>
      <c r="SBQ109" s="511"/>
      <c r="SBR109" s="511"/>
      <c r="SBS109" s="511"/>
      <c r="SBT109" s="511"/>
      <c r="SBU109" s="511"/>
      <c r="SBV109" s="511"/>
      <c r="SBW109" s="511"/>
      <c r="SBX109" s="511"/>
      <c r="SBY109" s="511"/>
      <c r="SBZ109" s="511"/>
      <c r="SCA109" s="511"/>
      <c r="SCB109" s="511"/>
      <c r="SCC109" s="511"/>
      <c r="SCD109" s="511"/>
      <c r="SCE109" s="511"/>
      <c r="SCF109" s="511"/>
      <c r="SCG109" s="511"/>
      <c r="SCH109" s="511"/>
      <c r="SCI109" s="511"/>
      <c r="SCJ109" s="511"/>
      <c r="SCK109" s="511"/>
      <c r="SCL109" s="511"/>
      <c r="SCM109" s="511"/>
      <c r="SCN109" s="511"/>
      <c r="SCO109" s="511"/>
      <c r="SCP109" s="511"/>
      <c r="SCQ109" s="511"/>
      <c r="SCR109" s="511"/>
      <c r="SCS109" s="511"/>
      <c r="SCT109" s="511"/>
      <c r="SCU109" s="511"/>
      <c r="SCV109" s="511"/>
      <c r="SCW109" s="511"/>
      <c r="SCX109" s="511"/>
      <c r="SCY109" s="511"/>
      <c r="SCZ109" s="511"/>
      <c r="SDA109" s="511"/>
      <c r="SDB109" s="511"/>
      <c r="SDC109" s="511"/>
      <c r="SDD109" s="511"/>
      <c r="SDE109" s="511"/>
      <c r="SDF109" s="511"/>
      <c r="SDG109" s="511"/>
      <c r="SDH109" s="511"/>
      <c r="SDI109" s="511"/>
      <c r="SDJ109" s="511"/>
      <c r="SDK109" s="511"/>
      <c r="SDL109" s="511"/>
      <c r="SDM109" s="511"/>
      <c r="SDN109" s="511"/>
      <c r="SDO109" s="511"/>
      <c r="SDP109" s="511"/>
      <c r="SDQ109" s="511"/>
      <c r="SDR109" s="511"/>
      <c r="SDS109" s="511"/>
      <c r="SDT109" s="511"/>
      <c r="SDU109" s="511"/>
      <c r="SDV109" s="511"/>
      <c r="SDW109" s="511"/>
      <c r="SDX109" s="511"/>
      <c r="SDY109" s="511"/>
      <c r="SDZ109" s="511"/>
      <c r="SEA109" s="511"/>
      <c r="SEB109" s="511"/>
      <c r="SEC109" s="511"/>
      <c r="SED109" s="511"/>
      <c r="SEE109" s="511"/>
      <c r="SEF109" s="511"/>
      <c r="SEG109" s="511"/>
      <c r="SEH109" s="511"/>
      <c r="SEI109" s="511"/>
      <c r="SEJ109" s="511"/>
      <c r="SEK109" s="511"/>
      <c r="SEL109" s="511"/>
      <c r="SEM109" s="511"/>
      <c r="SEN109" s="511"/>
      <c r="SEO109" s="511"/>
      <c r="SEP109" s="511"/>
      <c r="SEQ109" s="511"/>
      <c r="SER109" s="511"/>
      <c r="SES109" s="511"/>
      <c r="SET109" s="511"/>
      <c r="SEU109" s="511"/>
      <c r="SEV109" s="511"/>
      <c r="SEW109" s="511"/>
      <c r="SEX109" s="511"/>
      <c r="SEY109" s="511"/>
      <c r="SEZ109" s="511"/>
      <c r="SFA109" s="511"/>
      <c r="SFB109" s="511"/>
      <c r="SFC109" s="511"/>
      <c r="SFD109" s="511"/>
      <c r="SFE109" s="511"/>
      <c r="SFF109" s="511"/>
      <c r="SFG109" s="511"/>
      <c r="SFH109" s="511"/>
      <c r="SFI109" s="511"/>
      <c r="SFJ109" s="511"/>
      <c r="SFK109" s="511"/>
      <c r="SFL109" s="511"/>
      <c r="SFM109" s="511"/>
      <c r="SFN109" s="511"/>
      <c r="SFO109" s="511"/>
      <c r="SFP109" s="511"/>
      <c r="SFQ109" s="511"/>
      <c r="SFR109" s="511"/>
      <c r="SFS109" s="511"/>
      <c r="SFT109" s="511"/>
      <c r="SFU109" s="511"/>
      <c r="SFV109" s="511"/>
      <c r="SFW109" s="511"/>
      <c r="SFX109" s="511"/>
      <c r="SFY109" s="511"/>
      <c r="SFZ109" s="511"/>
      <c r="SGA109" s="511"/>
      <c r="SGB109" s="511"/>
      <c r="SGC109" s="511"/>
      <c r="SGD109" s="511"/>
      <c r="SGE109" s="511"/>
      <c r="SGF109" s="511"/>
      <c r="SGG109" s="511"/>
      <c r="SGH109" s="511"/>
      <c r="SGI109" s="511"/>
      <c r="SGJ109" s="511"/>
      <c r="SGK109" s="511"/>
      <c r="SGL109" s="511"/>
      <c r="SGM109" s="511"/>
      <c r="SGN109" s="511"/>
      <c r="SGO109" s="511"/>
      <c r="SGP109" s="511"/>
      <c r="SGQ109" s="511"/>
      <c r="SGR109" s="511"/>
      <c r="SGS109" s="511"/>
      <c r="SGT109" s="511"/>
      <c r="SGU109" s="511"/>
      <c r="SGV109" s="511"/>
      <c r="SGW109" s="511"/>
      <c r="SGX109" s="511"/>
      <c r="SGY109" s="511"/>
      <c r="SGZ109" s="511"/>
      <c r="SHA109" s="511"/>
      <c r="SHB109" s="511"/>
      <c r="SHC109" s="511"/>
      <c r="SHD109" s="511"/>
      <c r="SHE109" s="511"/>
      <c r="SHF109" s="511"/>
      <c r="SHG109" s="511"/>
      <c r="SHH109" s="511"/>
      <c r="SHI109" s="511"/>
      <c r="SHJ109" s="511"/>
      <c r="SHK109" s="511"/>
      <c r="SHL109" s="511"/>
      <c r="SHM109" s="511"/>
      <c r="SHN109" s="511"/>
      <c r="SHO109" s="511"/>
      <c r="SHP109" s="511"/>
      <c r="SHQ109" s="511"/>
      <c r="SHR109" s="511"/>
      <c r="SHS109" s="511"/>
      <c r="SHT109" s="511"/>
      <c r="SHU109" s="511"/>
      <c r="SHV109" s="511"/>
      <c r="SHW109" s="511"/>
      <c r="SHX109" s="511"/>
      <c r="SHY109" s="511"/>
      <c r="SHZ109" s="511"/>
      <c r="SIA109" s="511"/>
      <c r="SIB109" s="511"/>
      <c r="SIC109" s="511"/>
      <c r="SID109" s="511"/>
      <c r="SIE109" s="511"/>
      <c r="SIF109" s="511"/>
      <c r="SIG109" s="511"/>
      <c r="SIH109" s="511"/>
      <c r="SII109" s="511"/>
      <c r="SIJ109" s="511"/>
      <c r="SIK109" s="511"/>
      <c r="SIL109" s="511"/>
      <c r="SIM109" s="511"/>
      <c r="SIN109" s="511"/>
      <c r="SIO109" s="511"/>
      <c r="SIP109" s="511"/>
      <c r="SIQ109" s="511"/>
      <c r="SIR109" s="511"/>
      <c r="SIS109" s="511"/>
      <c r="SIT109" s="511"/>
      <c r="SIU109" s="511"/>
      <c r="SIV109" s="511"/>
      <c r="SIW109" s="511"/>
      <c r="SIX109" s="511"/>
      <c r="SIY109" s="511"/>
      <c r="SIZ109" s="511"/>
      <c r="SJA109" s="511"/>
      <c r="SJB109" s="511"/>
      <c r="SJC109" s="511"/>
      <c r="SJD109" s="511"/>
      <c r="SJE109" s="511"/>
      <c r="SJF109" s="511"/>
      <c r="SJG109" s="511"/>
      <c r="SJH109" s="511"/>
      <c r="SJI109" s="511"/>
      <c r="SJJ109" s="511"/>
      <c r="SJK109" s="511"/>
      <c r="SJL109" s="511"/>
      <c r="SJM109" s="511"/>
      <c r="SJN109" s="511"/>
      <c r="SJO109" s="511"/>
      <c r="SJP109" s="511"/>
      <c r="SJQ109" s="511"/>
      <c r="SJR109" s="511"/>
      <c r="SJS109" s="511"/>
      <c r="SJT109" s="511"/>
      <c r="SJU109" s="511"/>
      <c r="SJV109" s="511"/>
      <c r="SJW109" s="511"/>
      <c r="SJX109" s="511"/>
      <c r="SJY109" s="511"/>
      <c r="SJZ109" s="511"/>
      <c r="SKA109" s="511"/>
      <c r="SKB109" s="511"/>
      <c r="SKC109" s="511"/>
      <c r="SKD109" s="511"/>
      <c r="SKE109" s="511"/>
      <c r="SKF109" s="511"/>
      <c r="SKG109" s="511"/>
      <c r="SKH109" s="511"/>
      <c r="SKI109" s="511"/>
      <c r="SKJ109" s="511"/>
      <c r="SKK109" s="511"/>
      <c r="SKL109" s="511"/>
      <c r="SKM109" s="511"/>
      <c r="SKN109" s="511"/>
      <c r="SKO109" s="511"/>
      <c r="SKP109" s="511"/>
      <c r="SKQ109" s="511"/>
      <c r="SKR109" s="511"/>
      <c r="SKS109" s="511"/>
      <c r="SKT109" s="511"/>
      <c r="SKU109" s="511"/>
      <c r="SKV109" s="511"/>
      <c r="SKW109" s="511"/>
      <c r="SKX109" s="511"/>
      <c r="SKY109" s="511"/>
      <c r="SKZ109" s="511"/>
      <c r="SLA109" s="511"/>
      <c r="SLB109" s="511"/>
      <c r="SLC109" s="511"/>
      <c r="SLD109" s="511"/>
      <c r="SLE109" s="511"/>
      <c r="SLF109" s="511"/>
      <c r="SLG109" s="511"/>
      <c r="SLH109" s="511"/>
      <c r="SLI109" s="511"/>
      <c r="SLJ109" s="511"/>
      <c r="SLK109" s="511"/>
      <c r="SLL109" s="511"/>
      <c r="SLM109" s="511"/>
      <c r="SLN109" s="511"/>
      <c r="SLO109" s="511"/>
      <c r="SLP109" s="511"/>
      <c r="SLQ109" s="511"/>
      <c r="SLR109" s="511"/>
      <c r="SLS109" s="511"/>
      <c r="SLT109" s="511"/>
      <c r="SLU109" s="511"/>
      <c r="SLV109" s="511"/>
      <c r="SLW109" s="511"/>
      <c r="SLX109" s="511"/>
      <c r="SLY109" s="511"/>
      <c r="SLZ109" s="511"/>
      <c r="SMA109" s="511"/>
      <c r="SMB109" s="511"/>
      <c r="SMC109" s="511"/>
      <c r="SMD109" s="511"/>
      <c r="SME109" s="511"/>
      <c r="SMF109" s="511"/>
      <c r="SMG109" s="511"/>
      <c r="SMH109" s="511"/>
      <c r="SMI109" s="511"/>
      <c r="SMJ109" s="511"/>
      <c r="SMK109" s="511"/>
      <c r="SML109" s="511"/>
      <c r="SMM109" s="511"/>
      <c r="SMN109" s="511"/>
      <c r="SMO109" s="511"/>
      <c r="SMP109" s="511"/>
      <c r="SMQ109" s="511"/>
      <c r="SMR109" s="511"/>
      <c r="SMS109" s="511"/>
      <c r="SMT109" s="511"/>
      <c r="SMU109" s="511"/>
      <c r="SMV109" s="511"/>
      <c r="SMW109" s="511"/>
      <c r="SMX109" s="511"/>
      <c r="SMY109" s="511"/>
      <c r="SMZ109" s="511"/>
      <c r="SNA109" s="511"/>
      <c r="SNB109" s="511"/>
      <c r="SNC109" s="511"/>
      <c r="SND109" s="511"/>
      <c r="SNE109" s="511"/>
      <c r="SNF109" s="511"/>
      <c r="SNG109" s="511"/>
      <c r="SNH109" s="511"/>
      <c r="SNI109" s="511"/>
      <c r="SNJ109" s="511"/>
      <c r="SNK109" s="511"/>
      <c r="SNL109" s="511"/>
      <c r="SNM109" s="511"/>
      <c r="SNN109" s="511"/>
      <c r="SNO109" s="511"/>
      <c r="SNP109" s="511"/>
      <c r="SNQ109" s="511"/>
      <c r="SNR109" s="511"/>
      <c r="SNS109" s="511"/>
      <c r="SNT109" s="511"/>
      <c r="SNU109" s="511"/>
      <c r="SNV109" s="511"/>
      <c r="SNW109" s="511"/>
      <c r="SNX109" s="511"/>
      <c r="SNY109" s="511"/>
      <c r="SNZ109" s="511"/>
      <c r="SOA109" s="511"/>
      <c r="SOB109" s="511"/>
      <c r="SOC109" s="511"/>
      <c r="SOD109" s="511"/>
      <c r="SOE109" s="511"/>
      <c r="SOF109" s="511"/>
      <c r="SOG109" s="511"/>
      <c r="SOH109" s="511"/>
      <c r="SOI109" s="511"/>
      <c r="SOJ109" s="511"/>
      <c r="SOK109" s="511"/>
      <c r="SOL109" s="511"/>
      <c r="SOM109" s="511"/>
      <c r="SON109" s="511"/>
      <c r="SOO109" s="511"/>
      <c r="SOP109" s="511"/>
      <c r="SOQ109" s="511"/>
      <c r="SOR109" s="511"/>
      <c r="SOS109" s="511"/>
      <c r="SOT109" s="511"/>
      <c r="SOU109" s="511"/>
      <c r="SOV109" s="511"/>
      <c r="SOW109" s="511"/>
      <c r="SOX109" s="511"/>
      <c r="SOY109" s="511"/>
      <c r="SOZ109" s="511"/>
      <c r="SPA109" s="511"/>
      <c r="SPB109" s="511"/>
      <c r="SPC109" s="511"/>
      <c r="SPD109" s="511"/>
      <c r="SPE109" s="511"/>
      <c r="SPF109" s="511"/>
      <c r="SPG109" s="511"/>
      <c r="SPH109" s="511"/>
      <c r="SPI109" s="511"/>
      <c r="SPJ109" s="511"/>
      <c r="SPK109" s="511"/>
      <c r="SPL109" s="511"/>
      <c r="SPM109" s="511"/>
      <c r="SPN109" s="511"/>
      <c r="SPO109" s="511"/>
      <c r="SPP109" s="511"/>
      <c r="SPQ109" s="511"/>
      <c r="SPR109" s="511"/>
      <c r="SPS109" s="511"/>
      <c r="SPT109" s="511"/>
      <c r="SPU109" s="511"/>
      <c r="SPV109" s="511"/>
      <c r="SPW109" s="511"/>
      <c r="SPX109" s="511"/>
      <c r="SPY109" s="511"/>
      <c r="SPZ109" s="511"/>
      <c r="SQA109" s="511"/>
      <c r="SQB109" s="511"/>
      <c r="SQC109" s="511"/>
      <c r="SQD109" s="511"/>
      <c r="SQE109" s="511"/>
      <c r="SQF109" s="511"/>
      <c r="SQG109" s="511"/>
      <c r="SQH109" s="511"/>
      <c r="SQI109" s="511"/>
      <c r="SQJ109" s="511"/>
      <c r="SQK109" s="511"/>
      <c r="SQL109" s="511"/>
      <c r="SQM109" s="511"/>
      <c r="SQN109" s="511"/>
      <c r="SQO109" s="511"/>
      <c r="SQP109" s="511"/>
      <c r="SQQ109" s="511"/>
      <c r="SQR109" s="511"/>
      <c r="SQS109" s="511"/>
      <c r="SQT109" s="511"/>
      <c r="SQU109" s="511"/>
      <c r="SQV109" s="511"/>
      <c r="SQW109" s="511"/>
      <c r="SQX109" s="511"/>
      <c r="SQY109" s="511"/>
      <c r="SQZ109" s="511"/>
      <c r="SRA109" s="511"/>
      <c r="SRB109" s="511"/>
      <c r="SRC109" s="511"/>
      <c r="SRD109" s="511"/>
      <c r="SRE109" s="511"/>
      <c r="SRF109" s="511"/>
      <c r="SRG109" s="511"/>
      <c r="SRH109" s="511"/>
      <c r="SRI109" s="511"/>
      <c r="SRJ109" s="511"/>
      <c r="SRK109" s="511"/>
      <c r="SRL109" s="511"/>
      <c r="SRM109" s="511"/>
      <c r="SRN109" s="511"/>
      <c r="SRO109" s="511"/>
      <c r="SRP109" s="511"/>
      <c r="SRQ109" s="511"/>
      <c r="SRR109" s="511"/>
      <c r="SRS109" s="511"/>
      <c r="SRT109" s="511"/>
      <c r="SRU109" s="511"/>
      <c r="SRV109" s="511"/>
      <c r="SRW109" s="511"/>
      <c r="SRX109" s="511"/>
      <c r="SRY109" s="511"/>
      <c r="SRZ109" s="511"/>
      <c r="SSA109" s="511"/>
      <c r="SSB109" s="511"/>
      <c r="SSC109" s="511"/>
      <c r="SSD109" s="511"/>
      <c r="SSE109" s="511"/>
      <c r="SSF109" s="511"/>
      <c r="SSG109" s="511"/>
      <c r="SSH109" s="511"/>
      <c r="SSI109" s="511"/>
      <c r="SSJ109" s="511"/>
      <c r="SSK109" s="511"/>
      <c r="SSL109" s="511"/>
      <c r="SSM109" s="511"/>
      <c r="SSN109" s="511"/>
      <c r="SSO109" s="511"/>
      <c r="SSP109" s="511"/>
      <c r="SSQ109" s="511"/>
      <c r="SSR109" s="511"/>
      <c r="SSS109" s="511"/>
      <c r="SST109" s="511"/>
      <c r="SSU109" s="511"/>
      <c r="SSV109" s="511"/>
      <c r="SSW109" s="511"/>
      <c r="SSX109" s="511"/>
      <c r="SSY109" s="511"/>
      <c r="SSZ109" s="511"/>
      <c r="STA109" s="511"/>
      <c r="STB109" s="511"/>
      <c r="STC109" s="511"/>
      <c r="STD109" s="511"/>
      <c r="STE109" s="511"/>
      <c r="STF109" s="511"/>
      <c r="STG109" s="511"/>
      <c r="STH109" s="511"/>
      <c r="STI109" s="511"/>
      <c r="STJ109" s="511"/>
      <c r="STK109" s="511"/>
      <c r="STL109" s="511"/>
      <c r="STM109" s="511"/>
      <c r="STN109" s="511"/>
      <c r="STO109" s="511"/>
      <c r="STP109" s="511"/>
      <c r="STQ109" s="511"/>
      <c r="STR109" s="511"/>
      <c r="STS109" s="511"/>
      <c r="STT109" s="511"/>
      <c r="STU109" s="511"/>
      <c r="STV109" s="511"/>
      <c r="STW109" s="511"/>
      <c r="STX109" s="511"/>
      <c r="STY109" s="511"/>
      <c r="STZ109" s="511"/>
      <c r="SUA109" s="511"/>
      <c r="SUB109" s="511"/>
      <c r="SUC109" s="511"/>
      <c r="SUD109" s="511"/>
      <c r="SUE109" s="511"/>
      <c r="SUF109" s="511"/>
      <c r="SUG109" s="511"/>
      <c r="SUH109" s="511"/>
      <c r="SUI109" s="511"/>
      <c r="SUJ109" s="511"/>
      <c r="SUK109" s="511"/>
      <c r="SUL109" s="511"/>
      <c r="SUM109" s="511"/>
      <c r="SUN109" s="511"/>
      <c r="SUO109" s="511"/>
      <c r="SUP109" s="511"/>
      <c r="SUQ109" s="511"/>
      <c r="SUR109" s="511"/>
      <c r="SUS109" s="511"/>
      <c r="SUT109" s="511"/>
      <c r="SUU109" s="511"/>
      <c r="SUV109" s="511"/>
      <c r="SUW109" s="511"/>
      <c r="SUX109" s="511"/>
      <c r="SUY109" s="511"/>
      <c r="SUZ109" s="511"/>
      <c r="SVA109" s="511"/>
      <c r="SVB109" s="511"/>
      <c r="SVC109" s="511"/>
      <c r="SVD109" s="511"/>
      <c r="SVE109" s="511"/>
      <c r="SVF109" s="511"/>
      <c r="SVG109" s="511"/>
      <c r="SVH109" s="511"/>
      <c r="SVI109" s="511"/>
      <c r="SVJ109" s="511"/>
      <c r="SVK109" s="511"/>
      <c r="SVL109" s="511"/>
      <c r="SVM109" s="511"/>
      <c r="SVN109" s="511"/>
      <c r="SVO109" s="511"/>
      <c r="SVP109" s="511"/>
      <c r="SVQ109" s="511"/>
      <c r="SVR109" s="511"/>
      <c r="SVS109" s="511"/>
      <c r="SVT109" s="511"/>
      <c r="SVU109" s="511"/>
      <c r="SVV109" s="511"/>
      <c r="SVW109" s="511"/>
      <c r="SVX109" s="511"/>
      <c r="SVY109" s="511"/>
      <c r="SVZ109" s="511"/>
      <c r="SWA109" s="511"/>
      <c r="SWB109" s="511"/>
      <c r="SWC109" s="511"/>
      <c r="SWD109" s="511"/>
      <c r="SWE109" s="511"/>
      <c r="SWF109" s="511"/>
      <c r="SWG109" s="511"/>
      <c r="SWH109" s="511"/>
      <c r="SWI109" s="511"/>
      <c r="SWJ109" s="511"/>
      <c r="SWK109" s="511"/>
      <c r="SWL109" s="511"/>
      <c r="SWM109" s="511"/>
      <c r="SWN109" s="511"/>
      <c r="SWO109" s="511"/>
      <c r="SWP109" s="511"/>
      <c r="SWQ109" s="511"/>
      <c r="SWR109" s="511"/>
      <c r="SWS109" s="511"/>
      <c r="SWT109" s="511"/>
      <c r="SWU109" s="511"/>
      <c r="SWV109" s="511"/>
      <c r="SWW109" s="511"/>
      <c r="SWX109" s="511"/>
      <c r="SWY109" s="511"/>
      <c r="SWZ109" s="511"/>
      <c r="SXA109" s="511"/>
      <c r="SXB109" s="511"/>
      <c r="SXC109" s="511"/>
      <c r="SXD109" s="511"/>
      <c r="SXE109" s="511"/>
      <c r="SXF109" s="511"/>
      <c r="SXG109" s="511"/>
      <c r="SXH109" s="511"/>
      <c r="SXI109" s="511"/>
      <c r="SXJ109" s="511"/>
      <c r="SXK109" s="511"/>
      <c r="SXL109" s="511"/>
      <c r="SXM109" s="511"/>
      <c r="SXN109" s="511"/>
      <c r="SXO109" s="511"/>
      <c r="SXP109" s="511"/>
      <c r="SXQ109" s="511"/>
      <c r="SXR109" s="511"/>
      <c r="SXS109" s="511"/>
      <c r="SXT109" s="511"/>
      <c r="SXU109" s="511"/>
      <c r="SXV109" s="511"/>
      <c r="SXW109" s="511"/>
      <c r="SXX109" s="511"/>
      <c r="SXY109" s="511"/>
      <c r="SXZ109" s="511"/>
      <c r="SYA109" s="511"/>
      <c r="SYB109" s="511"/>
      <c r="SYC109" s="511"/>
      <c r="SYD109" s="511"/>
      <c r="SYE109" s="511"/>
      <c r="SYF109" s="511"/>
      <c r="SYG109" s="511"/>
      <c r="SYH109" s="511"/>
      <c r="SYI109" s="511"/>
      <c r="SYJ109" s="511"/>
      <c r="SYK109" s="511"/>
      <c r="SYL109" s="511"/>
      <c r="SYM109" s="511"/>
      <c r="SYN109" s="511"/>
      <c r="SYO109" s="511"/>
      <c r="SYP109" s="511"/>
      <c r="SYQ109" s="511"/>
      <c r="SYR109" s="511"/>
      <c r="SYS109" s="511"/>
      <c r="SYT109" s="511"/>
      <c r="SYU109" s="511"/>
      <c r="SYV109" s="511"/>
      <c r="SYW109" s="511"/>
      <c r="SYX109" s="511"/>
      <c r="SYY109" s="511"/>
      <c r="SYZ109" s="511"/>
      <c r="SZA109" s="511"/>
      <c r="SZB109" s="511"/>
      <c r="SZC109" s="511"/>
      <c r="SZD109" s="511"/>
      <c r="SZE109" s="511"/>
      <c r="SZF109" s="511"/>
      <c r="SZG109" s="511"/>
      <c r="SZH109" s="511"/>
      <c r="SZI109" s="511"/>
      <c r="SZJ109" s="511"/>
      <c r="SZK109" s="511"/>
      <c r="SZL109" s="511"/>
      <c r="SZM109" s="511"/>
      <c r="SZN109" s="511"/>
      <c r="SZO109" s="511"/>
      <c r="SZP109" s="511"/>
      <c r="SZQ109" s="511"/>
      <c r="SZR109" s="511"/>
      <c r="SZS109" s="511"/>
      <c r="SZT109" s="511"/>
      <c r="SZU109" s="511"/>
      <c r="SZV109" s="511"/>
      <c r="SZW109" s="511"/>
      <c r="SZX109" s="511"/>
      <c r="SZY109" s="511"/>
      <c r="SZZ109" s="511"/>
      <c r="TAA109" s="511"/>
      <c r="TAB109" s="511"/>
      <c r="TAC109" s="511"/>
      <c r="TAD109" s="511"/>
      <c r="TAE109" s="511"/>
      <c r="TAF109" s="511"/>
      <c r="TAG109" s="511"/>
      <c r="TAH109" s="511"/>
      <c r="TAI109" s="511"/>
      <c r="TAJ109" s="511"/>
      <c r="TAK109" s="511"/>
      <c r="TAL109" s="511"/>
      <c r="TAM109" s="511"/>
      <c r="TAN109" s="511"/>
      <c r="TAO109" s="511"/>
      <c r="TAP109" s="511"/>
      <c r="TAQ109" s="511"/>
      <c r="TAR109" s="511"/>
      <c r="TAS109" s="511"/>
      <c r="TAT109" s="511"/>
      <c r="TAU109" s="511"/>
      <c r="TAV109" s="511"/>
      <c r="TAW109" s="511"/>
      <c r="TAX109" s="511"/>
      <c r="TAY109" s="511"/>
      <c r="TAZ109" s="511"/>
      <c r="TBA109" s="511"/>
      <c r="TBB109" s="511"/>
      <c r="TBC109" s="511"/>
      <c r="TBD109" s="511"/>
      <c r="TBE109" s="511"/>
      <c r="TBF109" s="511"/>
      <c r="TBG109" s="511"/>
      <c r="TBH109" s="511"/>
      <c r="TBI109" s="511"/>
      <c r="TBJ109" s="511"/>
      <c r="TBK109" s="511"/>
      <c r="TBL109" s="511"/>
      <c r="TBM109" s="511"/>
      <c r="TBN109" s="511"/>
      <c r="TBO109" s="511"/>
      <c r="TBP109" s="511"/>
      <c r="TBQ109" s="511"/>
      <c r="TBR109" s="511"/>
      <c r="TBS109" s="511"/>
      <c r="TBT109" s="511"/>
      <c r="TBU109" s="511"/>
      <c r="TBV109" s="511"/>
      <c r="TBW109" s="511"/>
      <c r="TBX109" s="511"/>
      <c r="TBY109" s="511"/>
      <c r="TBZ109" s="511"/>
      <c r="TCA109" s="511"/>
      <c r="TCB109" s="511"/>
      <c r="TCC109" s="511"/>
      <c r="TCD109" s="511"/>
      <c r="TCE109" s="511"/>
      <c r="TCF109" s="511"/>
      <c r="TCG109" s="511"/>
      <c r="TCH109" s="511"/>
      <c r="TCI109" s="511"/>
      <c r="TCJ109" s="511"/>
      <c r="TCK109" s="511"/>
      <c r="TCL109" s="511"/>
      <c r="TCM109" s="511"/>
      <c r="TCN109" s="511"/>
      <c r="TCO109" s="511"/>
      <c r="TCP109" s="511"/>
      <c r="TCQ109" s="511"/>
      <c r="TCR109" s="511"/>
      <c r="TCS109" s="511"/>
      <c r="TCT109" s="511"/>
      <c r="TCU109" s="511"/>
      <c r="TCV109" s="511"/>
      <c r="TCW109" s="511"/>
      <c r="TCX109" s="511"/>
      <c r="TCY109" s="511"/>
      <c r="TCZ109" s="511"/>
      <c r="TDA109" s="511"/>
      <c r="TDB109" s="511"/>
      <c r="TDC109" s="511"/>
      <c r="TDD109" s="511"/>
      <c r="TDE109" s="511"/>
      <c r="TDF109" s="511"/>
      <c r="TDG109" s="511"/>
      <c r="TDH109" s="511"/>
      <c r="TDI109" s="511"/>
      <c r="TDJ109" s="511"/>
      <c r="TDK109" s="511"/>
      <c r="TDL109" s="511"/>
      <c r="TDM109" s="511"/>
      <c r="TDN109" s="511"/>
      <c r="TDO109" s="511"/>
      <c r="TDP109" s="511"/>
      <c r="TDQ109" s="511"/>
      <c r="TDR109" s="511"/>
      <c r="TDS109" s="511"/>
      <c r="TDT109" s="511"/>
      <c r="TDU109" s="511"/>
      <c r="TDV109" s="511"/>
      <c r="TDW109" s="511"/>
      <c r="TDX109" s="511"/>
      <c r="TDY109" s="511"/>
      <c r="TDZ109" s="511"/>
      <c r="TEA109" s="511"/>
      <c r="TEB109" s="511"/>
      <c r="TEC109" s="511"/>
      <c r="TED109" s="511"/>
      <c r="TEE109" s="511"/>
      <c r="TEF109" s="511"/>
      <c r="TEG109" s="511"/>
      <c r="TEH109" s="511"/>
      <c r="TEI109" s="511"/>
      <c r="TEJ109" s="511"/>
      <c r="TEK109" s="511"/>
      <c r="TEL109" s="511"/>
      <c r="TEM109" s="511"/>
      <c r="TEN109" s="511"/>
      <c r="TEO109" s="511"/>
      <c r="TEP109" s="511"/>
      <c r="TEQ109" s="511"/>
      <c r="TER109" s="511"/>
      <c r="TES109" s="511"/>
      <c r="TET109" s="511"/>
      <c r="TEU109" s="511"/>
      <c r="TEV109" s="511"/>
      <c r="TEW109" s="511"/>
      <c r="TEX109" s="511"/>
      <c r="TEY109" s="511"/>
      <c r="TEZ109" s="511"/>
      <c r="TFA109" s="511"/>
      <c r="TFB109" s="511"/>
      <c r="TFC109" s="511"/>
      <c r="TFD109" s="511"/>
      <c r="TFE109" s="511"/>
      <c r="TFF109" s="511"/>
      <c r="TFG109" s="511"/>
      <c r="TFH109" s="511"/>
      <c r="TFI109" s="511"/>
      <c r="TFJ109" s="511"/>
      <c r="TFK109" s="511"/>
      <c r="TFL109" s="511"/>
      <c r="TFM109" s="511"/>
      <c r="TFN109" s="511"/>
      <c r="TFO109" s="511"/>
      <c r="TFP109" s="511"/>
      <c r="TFQ109" s="511"/>
      <c r="TFR109" s="511"/>
      <c r="TFS109" s="511"/>
      <c r="TFT109" s="511"/>
      <c r="TFU109" s="511"/>
      <c r="TFV109" s="511"/>
      <c r="TFW109" s="511"/>
      <c r="TFX109" s="511"/>
      <c r="TFY109" s="511"/>
      <c r="TFZ109" s="511"/>
      <c r="TGA109" s="511"/>
      <c r="TGB109" s="511"/>
      <c r="TGC109" s="511"/>
      <c r="TGD109" s="511"/>
      <c r="TGE109" s="511"/>
      <c r="TGF109" s="511"/>
      <c r="TGG109" s="511"/>
      <c r="TGH109" s="511"/>
      <c r="TGI109" s="511"/>
      <c r="TGJ109" s="511"/>
      <c r="TGK109" s="511"/>
      <c r="TGL109" s="511"/>
      <c r="TGM109" s="511"/>
      <c r="TGN109" s="511"/>
      <c r="TGO109" s="511"/>
      <c r="TGP109" s="511"/>
      <c r="TGQ109" s="511"/>
      <c r="TGR109" s="511"/>
      <c r="TGS109" s="511"/>
      <c r="TGT109" s="511"/>
      <c r="TGU109" s="511"/>
      <c r="TGV109" s="511"/>
      <c r="TGW109" s="511"/>
      <c r="TGX109" s="511"/>
      <c r="TGY109" s="511"/>
      <c r="TGZ109" s="511"/>
      <c r="THA109" s="511"/>
      <c r="THB109" s="511"/>
      <c r="THC109" s="511"/>
      <c r="THD109" s="511"/>
      <c r="THE109" s="511"/>
      <c r="THF109" s="511"/>
      <c r="THG109" s="511"/>
      <c r="THH109" s="511"/>
      <c r="THI109" s="511"/>
      <c r="THJ109" s="511"/>
      <c r="THK109" s="511"/>
      <c r="THL109" s="511"/>
      <c r="THM109" s="511"/>
      <c r="THN109" s="511"/>
      <c r="THO109" s="511"/>
      <c r="THP109" s="511"/>
      <c r="THQ109" s="511"/>
      <c r="THR109" s="511"/>
      <c r="THS109" s="511"/>
      <c r="THT109" s="511"/>
      <c r="THU109" s="511"/>
      <c r="THV109" s="511"/>
      <c r="THW109" s="511"/>
      <c r="THX109" s="511"/>
      <c r="THY109" s="511"/>
      <c r="THZ109" s="511"/>
      <c r="TIA109" s="511"/>
      <c r="TIB109" s="511"/>
      <c r="TIC109" s="511"/>
      <c r="TID109" s="511"/>
      <c r="TIE109" s="511"/>
      <c r="TIF109" s="511"/>
      <c r="TIG109" s="511"/>
      <c r="TIH109" s="511"/>
      <c r="TII109" s="511"/>
      <c r="TIJ109" s="511"/>
      <c r="TIK109" s="511"/>
      <c r="TIL109" s="511"/>
      <c r="TIM109" s="511"/>
      <c r="TIN109" s="511"/>
      <c r="TIO109" s="511"/>
      <c r="TIP109" s="511"/>
      <c r="TIQ109" s="511"/>
      <c r="TIR109" s="511"/>
      <c r="TIS109" s="511"/>
      <c r="TIT109" s="511"/>
      <c r="TIU109" s="511"/>
      <c r="TIV109" s="511"/>
      <c r="TIW109" s="511"/>
      <c r="TIX109" s="511"/>
      <c r="TIY109" s="511"/>
      <c r="TIZ109" s="511"/>
      <c r="TJA109" s="511"/>
      <c r="TJB109" s="511"/>
      <c r="TJC109" s="511"/>
      <c r="TJD109" s="511"/>
      <c r="TJE109" s="511"/>
      <c r="TJF109" s="511"/>
      <c r="TJG109" s="511"/>
      <c r="TJH109" s="511"/>
      <c r="TJI109" s="511"/>
      <c r="TJJ109" s="511"/>
      <c r="TJK109" s="511"/>
      <c r="TJL109" s="511"/>
      <c r="TJM109" s="511"/>
      <c r="TJN109" s="511"/>
      <c r="TJO109" s="511"/>
      <c r="TJP109" s="511"/>
      <c r="TJQ109" s="511"/>
      <c r="TJR109" s="511"/>
      <c r="TJS109" s="511"/>
      <c r="TJT109" s="511"/>
      <c r="TJU109" s="511"/>
      <c r="TJV109" s="511"/>
      <c r="TJW109" s="511"/>
      <c r="TJX109" s="511"/>
      <c r="TJY109" s="511"/>
      <c r="TJZ109" s="511"/>
      <c r="TKA109" s="511"/>
      <c r="TKB109" s="511"/>
      <c r="TKC109" s="511"/>
      <c r="TKD109" s="511"/>
      <c r="TKE109" s="511"/>
      <c r="TKF109" s="511"/>
      <c r="TKG109" s="511"/>
      <c r="TKH109" s="511"/>
      <c r="TKI109" s="511"/>
      <c r="TKJ109" s="511"/>
      <c r="TKK109" s="511"/>
      <c r="TKL109" s="511"/>
      <c r="TKM109" s="511"/>
      <c r="TKN109" s="511"/>
      <c r="TKO109" s="511"/>
      <c r="TKP109" s="511"/>
      <c r="TKQ109" s="511"/>
      <c r="TKR109" s="511"/>
      <c r="TKS109" s="511"/>
      <c r="TKT109" s="511"/>
      <c r="TKU109" s="511"/>
      <c r="TKV109" s="511"/>
      <c r="TKW109" s="511"/>
      <c r="TKX109" s="511"/>
      <c r="TKY109" s="511"/>
      <c r="TKZ109" s="511"/>
      <c r="TLA109" s="511"/>
      <c r="TLB109" s="511"/>
      <c r="TLC109" s="511"/>
      <c r="TLD109" s="511"/>
      <c r="TLE109" s="511"/>
      <c r="TLF109" s="511"/>
      <c r="TLG109" s="511"/>
      <c r="TLH109" s="511"/>
      <c r="TLI109" s="511"/>
      <c r="TLJ109" s="511"/>
      <c r="TLK109" s="511"/>
      <c r="TLL109" s="511"/>
      <c r="TLM109" s="511"/>
      <c r="TLN109" s="511"/>
      <c r="TLO109" s="511"/>
      <c r="TLP109" s="511"/>
      <c r="TLQ109" s="511"/>
      <c r="TLR109" s="511"/>
      <c r="TLS109" s="511"/>
      <c r="TLT109" s="511"/>
      <c r="TLU109" s="511"/>
      <c r="TLV109" s="511"/>
      <c r="TLW109" s="511"/>
      <c r="TLX109" s="511"/>
      <c r="TLY109" s="511"/>
      <c r="TLZ109" s="511"/>
      <c r="TMA109" s="511"/>
      <c r="TMB109" s="511"/>
      <c r="TMC109" s="511"/>
      <c r="TMD109" s="511"/>
      <c r="TME109" s="511"/>
      <c r="TMF109" s="511"/>
      <c r="TMG109" s="511"/>
      <c r="TMH109" s="511"/>
      <c r="TMI109" s="511"/>
      <c r="TMJ109" s="511"/>
      <c r="TMK109" s="511"/>
      <c r="TML109" s="511"/>
      <c r="TMM109" s="511"/>
      <c r="TMN109" s="511"/>
      <c r="TMO109" s="511"/>
      <c r="TMP109" s="511"/>
      <c r="TMQ109" s="511"/>
      <c r="TMR109" s="511"/>
      <c r="TMS109" s="511"/>
      <c r="TMT109" s="511"/>
      <c r="TMU109" s="511"/>
      <c r="TMV109" s="511"/>
      <c r="TMW109" s="511"/>
      <c r="TMX109" s="511"/>
      <c r="TMY109" s="511"/>
      <c r="TMZ109" s="511"/>
      <c r="TNA109" s="511"/>
      <c r="TNB109" s="511"/>
      <c r="TNC109" s="511"/>
      <c r="TND109" s="511"/>
      <c r="TNE109" s="511"/>
      <c r="TNF109" s="511"/>
      <c r="TNG109" s="511"/>
      <c r="TNH109" s="511"/>
      <c r="TNI109" s="511"/>
      <c r="TNJ109" s="511"/>
      <c r="TNK109" s="511"/>
      <c r="TNL109" s="511"/>
      <c r="TNM109" s="511"/>
      <c r="TNN109" s="511"/>
      <c r="TNO109" s="511"/>
      <c r="TNP109" s="511"/>
      <c r="TNQ109" s="511"/>
      <c r="TNR109" s="511"/>
      <c r="TNS109" s="511"/>
      <c r="TNT109" s="511"/>
      <c r="TNU109" s="511"/>
      <c r="TNV109" s="511"/>
      <c r="TNW109" s="511"/>
      <c r="TNX109" s="511"/>
      <c r="TNY109" s="511"/>
      <c r="TNZ109" s="511"/>
      <c r="TOA109" s="511"/>
      <c r="TOB109" s="511"/>
      <c r="TOC109" s="511"/>
      <c r="TOD109" s="511"/>
      <c r="TOE109" s="511"/>
      <c r="TOF109" s="511"/>
      <c r="TOG109" s="511"/>
      <c r="TOH109" s="511"/>
      <c r="TOI109" s="511"/>
      <c r="TOJ109" s="511"/>
      <c r="TOK109" s="511"/>
      <c r="TOL109" s="511"/>
      <c r="TOM109" s="511"/>
      <c r="TON109" s="511"/>
      <c r="TOO109" s="511"/>
      <c r="TOP109" s="511"/>
      <c r="TOQ109" s="511"/>
      <c r="TOR109" s="511"/>
      <c r="TOS109" s="511"/>
      <c r="TOT109" s="511"/>
      <c r="TOU109" s="511"/>
      <c r="TOV109" s="511"/>
      <c r="TOW109" s="511"/>
      <c r="TOX109" s="511"/>
      <c r="TOY109" s="511"/>
      <c r="TOZ109" s="511"/>
      <c r="TPA109" s="511"/>
      <c r="TPB109" s="511"/>
      <c r="TPC109" s="511"/>
      <c r="TPD109" s="511"/>
      <c r="TPE109" s="511"/>
      <c r="TPF109" s="511"/>
      <c r="TPG109" s="511"/>
      <c r="TPH109" s="511"/>
      <c r="TPI109" s="511"/>
      <c r="TPJ109" s="511"/>
      <c r="TPK109" s="511"/>
      <c r="TPL109" s="511"/>
      <c r="TPM109" s="511"/>
      <c r="TPN109" s="511"/>
      <c r="TPO109" s="511"/>
      <c r="TPP109" s="511"/>
      <c r="TPQ109" s="511"/>
      <c r="TPR109" s="511"/>
      <c r="TPS109" s="511"/>
      <c r="TPT109" s="511"/>
      <c r="TPU109" s="511"/>
      <c r="TPV109" s="511"/>
      <c r="TPW109" s="511"/>
      <c r="TPX109" s="511"/>
      <c r="TPY109" s="511"/>
      <c r="TPZ109" s="511"/>
      <c r="TQA109" s="511"/>
      <c r="TQB109" s="511"/>
      <c r="TQC109" s="511"/>
      <c r="TQD109" s="511"/>
      <c r="TQE109" s="511"/>
      <c r="TQF109" s="511"/>
      <c r="TQG109" s="511"/>
      <c r="TQH109" s="511"/>
      <c r="TQI109" s="511"/>
      <c r="TQJ109" s="511"/>
      <c r="TQK109" s="511"/>
      <c r="TQL109" s="511"/>
      <c r="TQM109" s="511"/>
      <c r="TQN109" s="511"/>
      <c r="TQO109" s="511"/>
      <c r="TQP109" s="511"/>
      <c r="TQQ109" s="511"/>
      <c r="TQR109" s="511"/>
      <c r="TQS109" s="511"/>
      <c r="TQT109" s="511"/>
      <c r="TQU109" s="511"/>
      <c r="TQV109" s="511"/>
      <c r="TQW109" s="511"/>
      <c r="TQX109" s="511"/>
      <c r="TQY109" s="511"/>
      <c r="TQZ109" s="511"/>
      <c r="TRA109" s="511"/>
      <c r="TRB109" s="511"/>
      <c r="TRC109" s="511"/>
      <c r="TRD109" s="511"/>
      <c r="TRE109" s="511"/>
      <c r="TRF109" s="511"/>
      <c r="TRG109" s="511"/>
      <c r="TRH109" s="511"/>
      <c r="TRI109" s="511"/>
      <c r="TRJ109" s="511"/>
      <c r="TRK109" s="511"/>
      <c r="TRL109" s="511"/>
      <c r="TRM109" s="511"/>
      <c r="TRN109" s="511"/>
      <c r="TRO109" s="511"/>
      <c r="TRP109" s="511"/>
      <c r="TRQ109" s="511"/>
      <c r="TRR109" s="511"/>
      <c r="TRS109" s="511"/>
      <c r="TRT109" s="511"/>
      <c r="TRU109" s="511"/>
      <c r="TRV109" s="511"/>
      <c r="TRW109" s="511"/>
      <c r="TRX109" s="511"/>
      <c r="TRY109" s="511"/>
      <c r="TRZ109" s="511"/>
      <c r="TSA109" s="511"/>
      <c r="TSB109" s="511"/>
      <c r="TSC109" s="511"/>
      <c r="TSD109" s="511"/>
      <c r="TSE109" s="511"/>
      <c r="TSF109" s="511"/>
      <c r="TSG109" s="511"/>
      <c r="TSH109" s="511"/>
      <c r="TSI109" s="511"/>
      <c r="TSJ109" s="511"/>
      <c r="TSK109" s="511"/>
      <c r="TSL109" s="511"/>
      <c r="TSM109" s="511"/>
      <c r="TSN109" s="511"/>
      <c r="TSO109" s="511"/>
      <c r="TSP109" s="511"/>
      <c r="TSQ109" s="511"/>
      <c r="TSR109" s="511"/>
      <c r="TSS109" s="511"/>
      <c r="TST109" s="511"/>
      <c r="TSU109" s="511"/>
      <c r="TSV109" s="511"/>
      <c r="TSW109" s="511"/>
      <c r="TSX109" s="511"/>
      <c r="TSY109" s="511"/>
      <c r="TSZ109" s="511"/>
      <c r="TTA109" s="511"/>
      <c r="TTB109" s="511"/>
      <c r="TTC109" s="511"/>
      <c r="TTD109" s="511"/>
      <c r="TTE109" s="511"/>
      <c r="TTF109" s="511"/>
      <c r="TTG109" s="511"/>
      <c r="TTH109" s="511"/>
      <c r="TTI109" s="511"/>
      <c r="TTJ109" s="511"/>
      <c r="TTK109" s="511"/>
      <c r="TTL109" s="511"/>
      <c r="TTM109" s="511"/>
      <c r="TTN109" s="511"/>
      <c r="TTO109" s="511"/>
      <c r="TTP109" s="511"/>
      <c r="TTQ109" s="511"/>
      <c r="TTR109" s="511"/>
      <c r="TTS109" s="511"/>
      <c r="TTT109" s="511"/>
      <c r="TTU109" s="511"/>
      <c r="TTV109" s="511"/>
      <c r="TTW109" s="511"/>
      <c r="TTX109" s="511"/>
      <c r="TTY109" s="511"/>
      <c r="TTZ109" s="511"/>
      <c r="TUA109" s="511"/>
      <c r="TUB109" s="511"/>
      <c r="TUC109" s="511"/>
      <c r="TUD109" s="511"/>
      <c r="TUE109" s="511"/>
      <c r="TUF109" s="511"/>
      <c r="TUG109" s="511"/>
      <c r="TUH109" s="511"/>
      <c r="TUI109" s="511"/>
      <c r="TUJ109" s="511"/>
      <c r="TUK109" s="511"/>
      <c r="TUL109" s="511"/>
      <c r="TUM109" s="511"/>
      <c r="TUN109" s="511"/>
      <c r="TUO109" s="511"/>
      <c r="TUP109" s="511"/>
      <c r="TUQ109" s="511"/>
      <c r="TUR109" s="511"/>
      <c r="TUS109" s="511"/>
      <c r="TUT109" s="511"/>
      <c r="TUU109" s="511"/>
      <c r="TUV109" s="511"/>
      <c r="TUW109" s="511"/>
      <c r="TUX109" s="511"/>
      <c r="TUY109" s="511"/>
      <c r="TUZ109" s="511"/>
      <c r="TVA109" s="511"/>
      <c r="TVB109" s="511"/>
      <c r="TVC109" s="511"/>
      <c r="TVD109" s="511"/>
      <c r="TVE109" s="511"/>
      <c r="TVF109" s="511"/>
      <c r="TVG109" s="511"/>
      <c r="TVH109" s="511"/>
      <c r="TVI109" s="511"/>
      <c r="TVJ109" s="511"/>
      <c r="TVK109" s="511"/>
      <c r="TVL109" s="511"/>
      <c r="TVM109" s="511"/>
      <c r="TVN109" s="511"/>
      <c r="TVO109" s="511"/>
      <c r="TVP109" s="511"/>
      <c r="TVQ109" s="511"/>
      <c r="TVR109" s="511"/>
      <c r="TVS109" s="511"/>
      <c r="TVT109" s="511"/>
      <c r="TVU109" s="511"/>
      <c r="TVV109" s="511"/>
      <c r="TVW109" s="511"/>
      <c r="TVX109" s="511"/>
      <c r="TVY109" s="511"/>
      <c r="TVZ109" s="511"/>
      <c r="TWA109" s="511"/>
      <c r="TWB109" s="511"/>
      <c r="TWC109" s="511"/>
      <c r="TWD109" s="511"/>
      <c r="TWE109" s="511"/>
      <c r="TWF109" s="511"/>
      <c r="TWG109" s="511"/>
      <c r="TWH109" s="511"/>
      <c r="TWI109" s="511"/>
      <c r="TWJ109" s="511"/>
      <c r="TWK109" s="511"/>
      <c r="TWL109" s="511"/>
      <c r="TWM109" s="511"/>
      <c r="TWN109" s="511"/>
      <c r="TWO109" s="511"/>
      <c r="TWP109" s="511"/>
      <c r="TWQ109" s="511"/>
      <c r="TWR109" s="511"/>
      <c r="TWS109" s="511"/>
      <c r="TWT109" s="511"/>
      <c r="TWU109" s="511"/>
      <c r="TWV109" s="511"/>
      <c r="TWW109" s="511"/>
      <c r="TWX109" s="511"/>
      <c r="TWY109" s="511"/>
      <c r="TWZ109" s="511"/>
      <c r="TXA109" s="511"/>
      <c r="TXB109" s="511"/>
      <c r="TXC109" s="511"/>
      <c r="TXD109" s="511"/>
      <c r="TXE109" s="511"/>
      <c r="TXF109" s="511"/>
      <c r="TXG109" s="511"/>
      <c r="TXH109" s="511"/>
      <c r="TXI109" s="511"/>
      <c r="TXJ109" s="511"/>
      <c r="TXK109" s="511"/>
      <c r="TXL109" s="511"/>
      <c r="TXM109" s="511"/>
      <c r="TXN109" s="511"/>
      <c r="TXO109" s="511"/>
      <c r="TXP109" s="511"/>
      <c r="TXQ109" s="511"/>
      <c r="TXR109" s="511"/>
      <c r="TXS109" s="511"/>
      <c r="TXT109" s="511"/>
      <c r="TXU109" s="511"/>
      <c r="TXV109" s="511"/>
      <c r="TXW109" s="511"/>
      <c r="TXX109" s="511"/>
      <c r="TXY109" s="511"/>
      <c r="TXZ109" s="511"/>
      <c r="TYA109" s="511"/>
      <c r="TYB109" s="511"/>
      <c r="TYC109" s="511"/>
      <c r="TYD109" s="511"/>
      <c r="TYE109" s="511"/>
      <c r="TYF109" s="511"/>
      <c r="TYG109" s="511"/>
      <c r="TYH109" s="511"/>
      <c r="TYI109" s="511"/>
      <c r="TYJ109" s="511"/>
      <c r="TYK109" s="511"/>
      <c r="TYL109" s="511"/>
      <c r="TYM109" s="511"/>
      <c r="TYN109" s="511"/>
      <c r="TYO109" s="511"/>
      <c r="TYP109" s="511"/>
      <c r="TYQ109" s="511"/>
      <c r="TYR109" s="511"/>
      <c r="TYS109" s="511"/>
      <c r="TYT109" s="511"/>
      <c r="TYU109" s="511"/>
      <c r="TYV109" s="511"/>
      <c r="TYW109" s="511"/>
      <c r="TYX109" s="511"/>
      <c r="TYY109" s="511"/>
      <c r="TYZ109" s="511"/>
      <c r="TZA109" s="511"/>
      <c r="TZB109" s="511"/>
      <c r="TZC109" s="511"/>
      <c r="TZD109" s="511"/>
      <c r="TZE109" s="511"/>
      <c r="TZF109" s="511"/>
      <c r="TZG109" s="511"/>
      <c r="TZH109" s="511"/>
      <c r="TZI109" s="511"/>
      <c r="TZJ109" s="511"/>
      <c r="TZK109" s="511"/>
      <c r="TZL109" s="511"/>
      <c r="TZM109" s="511"/>
      <c r="TZN109" s="511"/>
      <c r="TZO109" s="511"/>
      <c r="TZP109" s="511"/>
      <c r="TZQ109" s="511"/>
      <c r="TZR109" s="511"/>
      <c r="TZS109" s="511"/>
      <c r="TZT109" s="511"/>
      <c r="TZU109" s="511"/>
      <c r="TZV109" s="511"/>
      <c r="TZW109" s="511"/>
      <c r="TZX109" s="511"/>
      <c r="TZY109" s="511"/>
      <c r="TZZ109" s="511"/>
      <c r="UAA109" s="511"/>
      <c r="UAB109" s="511"/>
      <c r="UAC109" s="511"/>
      <c r="UAD109" s="511"/>
      <c r="UAE109" s="511"/>
      <c r="UAF109" s="511"/>
      <c r="UAG109" s="511"/>
      <c r="UAH109" s="511"/>
      <c r="UAI109" s="511"/>
      <c r="UAJ109" s="511"/>
      <c r="UAK109" s="511"/>
      <c r="UAL109" s="511"/>
      <c r="UAM109" s="511"/>
      <c r="UAN109" s="511"/>
      <c r="UAO109" s="511"/>
      <c r="UAP109" s="511"/>
      <c r="UAQ109" s="511"/>
      <c r="UAR109" s="511"/>
      <c r="UAS109" s="511"/>
      <c r="UAT109" s="511"/>
      <c r="UAU109" s="511"/>
      <c r="UAV109" s="511"/>
      <c r="UAW109" s="511"/>
      <c r="UAX109" s="511"/>
      <c r="UAY109" s="511"/>
      <c r="UAZ109" s="511"/>
      <c r="UBA109" s="511"/>
      <c r="UBB109" s="511"/>
      <c r="UBC109" s="511"/>
      <c r="UBD109" s="511"/>
      <c r="UBE109" s="511"/>
      <c r="UBF109" s="511"/>
      <c r="UBG109" s="511"/>
      <c r="UBH109" s="511"/>
      <c r="UBI109" s="511"/>
      <c r="UBJ109" s="511"/>
      <c r="UBK109" s="511"/>
      <c r="UBL109" s="511"/>
      <c r="UBM109" s="511"/>
      <c r="UBN109" s="511"/>
      <c r="UBO109" s="511"/>
      <c r="UBP109" s="511"/>
      <c r="UBQ109" s="511"/>
      <c r="UBR109" s="511"/>
      <c r="UBS109" s="511"/>
      <c r="UBT109" s="511"/>
      <c r="UBU109" s="511"/>
      <c r="UBV109" s="511"/>
      <c r="UBW109" s="511"/>
      <c r="UBX109" s="511"/>
      <c r="UBY109" s="511"/>
      <c r="UBZ109" s="511"/>
      <c r="UCA109" s="511"/>
      <c r="UCB109" s="511"/>
      <c r="UCC109" s="511"/>
      <c r="UCD109" s="511"/>
      <c r="UCE109" s="511"/>
      <c r="UCF109" s="511"/>
      <c r="UCG109" s="511"/>
      <c r="UCH109" s="511"/>
      <c r="UCI109" s="511"/>
      <c r="UCJ109" s="511"/>
      <c r="UCK109" s="511"/>
      <c r="UCL109" s="511"/>
      <c r="UCM109" s="511"/>
      <c r="UCN109" s="511"/>
      <c r="UCO109" s="511"/>
      <c r="UCP109" s="511"/>
      <c r="UCQ109" s="511"/>
      <c r="UCR109" s="511"/>
      <c r="UCS109" s="511"/>
      <c r="UCT109" s="511"/>
      <c r="UCU109" s="511"/>
      <c r="UCV109" s="511"/>
      <c r="UCW109" s="511"/>
      <c r="UCX109" s="511"/>
      <c r="UCY109" s="511"/>
      <c r="UCZ109" s="511"/>
      <c r="UDA109" s="511"/>
      <c r="UDB109" s="511"/>
      <c r="UDC109" s="511"/>
      <c r="UDD109" s="511"/>
      <c r="UDE109" s="511"/>
      <c r="UDF109" s="511"/>
      <c r="UDG109" s="511"/>
      <c r="UDH109" s="511"/>
      <c r="UDI109" s="511"/>
      <c r="UDJ109" s="511"/>
      <c r="UDK109" s="511"/>
      <c r="UDL109" s="511"/>
      <c r="UDM109" s="511"/>
      <c r="UDN109" s="511"/>
      <c r="UDO109" s="511"/>
      <c r="UDP109" s="511"/>
      <c r="UDQ109" s="511"/>
      <c r="UDR109" s="511"/>
      <c r="UDS109" s="511"/>
      <c r="UDT109" s="511"/>
      <c r="UDU109" s="511"/>
      <c r="UDV109" s="511"/>
      <c r="UDW109" s="511"/>
      <c r="UDX109" s="511"/>
      <c r="UDY109" s="511"/>
      <c r="UDZ109" s="511"/>
      <c r="UEA109" s="511"/>
      <c r="UEB109" s="511"/>
      <c r="UEC109" s="511"/>
      <c r="UED109" s="511"/>
      <c r="UEE109" s="511"/>
      <c r="UEF109" s="511"/>
      <c r="UEG109" s="511"/>
      <c r="UEH109" s="511"/>
      <c r="UEI109" s="511"/>
      <c r="UEJ109" s="511"/>
      <c r="UEK109" s="511"/>
      <c r="UEL109" s="511"/>
      <c r="UEM109" s="511"/>
      <c r="UEN109" s="511"/>
      <c r="UEO109" s="511"/>
      <c r="UEP109" s="511"/>
      <c r="UEQ109" s="511"/>
      <c r="UER109" s="511"/>
      <c r="UES109" s="511"/>
      <c r="UET109" s="511"/>
      <c r="UEU109" s="511"/>
      <c r="UEV109" s="511"/>
      <c r="UEW109" s="511"/>
      <c r="UEX109" s="511"/>
      <c r="UEY109" s="511"/>
      <c r="UEZ109" s="511"/>
      <c r="UFA109" s="511"/>
      <c r="UFB109" s="511"/>
      <c r="UFC109" s="511"/>
      <c r="UFD109" s="511"/>
      <c r="UFE109" s="511"/>
      <c r="UFF109" s="511"/>
      <c r="UFG109" s="511"/>
      <c r="UFH109" s="511"/>
      <c r="UFI109" s="511"/>
      <c r="UFJ109" s="511"/>
      <c r="UFK109" s="511"/>
      <c r="UFL109" s="511"/>
      <c r="UFM109" s="511"/>
      <c r="UFN109" s="511"/>
      <c r="UFO109" s="511"/>
      <c r="UFP109" s="511"/>
      <c r="UFQ109" s="511"/>
      <c r="UFR109" s="511"/>
      <c r="UFS109" s="511"/>
      <c r="UFT109" s="511"/>
      <c r="UFU109" s="511"/>
      <c r="UFV109" s="511"/>
      <c r="UFW109" s="511"/>
      <c r="UFX109" s="511"/>
      <c r="UFY109" s="511"/>
      <c r="UFZ109" s="511"/>
      <c r="UGA109" s="511"/>
      <c r="UGB109" s="511"/>
      <c r="UGC109" s="511"/>
      <c r="UGD109" s="511"/>
      <c r="UGE109" s="511"/>
      <c r="UGF109" s="511"/>
      <c r="UGG109" s="511"/>
      <c r="UGH109" s="511"/>
      <c r="UGI109" s="511"/>
      <c r="UGJ109" s="511"/>
      <c r="UGK109" s="511"/>
      <c r="UGL109" s="511"/>
      <c r="UGM109" s="511"/>
      <c r="UGN109" s="511"/>
      <c r="UGO109" s="511"/>
      <c r="UGP109" s="511"/>
      <c r="UGQ109" s="511"/>
      <c r="UGR109" s="511"/>
      <c r="UGS109" s="511"/>
      <c r="UGT109" s="511"/>
      <c r="UGU109" s="511"/>
      <c r="UGV109" s="511"/>
      <c r="UGW109" s="511"/>
      <c r="UGX109" s="511"/>
      <c r="UGY109" s="511"/>
      <c r="UGZ109" s="511"/>
      <c r="UHA109" s="511"/>
      <c r="UHB109" s="511"/>
      <c r="UHC109" s="511"/>
      <c r="UHD109" s="511"/>
      <c r="UHE109" s="511"/>
      <c r="UHF109" s="511"/>
      <c r="UHG109" s="511"/>
      <c r="UHH109" s="511"/>
      <c r="UHI109" s="511"/>
      <c r="UHJ109" s="511"/>
      <c r="UHK109" s="511"/>
      <c r="UHL109" s="511"/>
      <c r="UHM109" s="511"/>
      <c r="UHN109" s="511"/>
      <c r="UHO109" s="511"/>
      <c r="UHP109" s="511"/>
      <c r="UHQ109" s="511"/>
      <c r="UHR109" s="511"/>
      <c r="UHS109" s="511"/>
      <c r="UHT109" s="511"/>
      <c r="UHU109" s="511"/>
      <c r="UHV109" s="511"/>
      <c r="UHW109" s="511"/>
      <c r="UHX109" s="511"/>
      <c r="UHY109" s="511"/>
      <c r="UHZ109" s="511"/>
      <c r="UIA109" s="511"/>
      <c r="UIB109" s="511"/>
      <c r="UIC109" s="511"/>
      <c r="UID109" s="511"/>
      <c r="UIE109" s="511"/>
      <c r="UIF109" s="511"/>
      <c r="UIG109" s="511"/>
      <c r="UIH109" s="511"/>
      <c r="UII109" s="511"/>
      <c r="UIJ109" s="511"/>
      <c r="UIK109" s="511"/>
      <c r="UIL109" s="511"/>
      <c r="UIM109" s="511"/>
      <c r="UIN109" s="511"/>
      <c r="UIO109" s="511"/>
      <c r="UIP109" s="511"/>
      <c r="UIQ109" s="511"/>
      <c r="UIR109" s="511"/>
      <c r="UIS109" s="511"/>
      <c r="UIT109" s="511"/>
      <c r="UIU109" s="511"/>
      <c r="UIV109" s="511"/>
      <c r="UIW109" s="511"/>
      <c r="UIX109" s="511"/>
      <c r="UIY109" s="511"/>
      <c r="UIZ109" s="511"/>
      <c r="UJA109" s="511"/>
      <c r="UJB109" s="511"/>
      <c r="UJC109" s="511"/>
      <c r="UJD109" s="511"/>
      <c r="UJE109" s="511"/>
      <c r="UJF109" s="511"/>
      <c r="UJG109" s="511"/>
      <c r="UJH109" s="511"/>
      <c r="UJI109" s="511"/>
      <c r="UJJ109" s="511"/>
      <c r="UJK109" s="511"/>
      <c r="UJL109" s="511"/>
      <c r="UJM109" s="511"/>
      <c r="UJN109" s="511"/>
      <c r="UJO109" s="511"/>
      <c r="UJP109" s="511"/>
      <c r="UJQ109" s="511"/>
      <c r="UJR109" s="511"/>
      <c r="UJS109" s="511"/>
      <c r="UJT109" s="511"/>
      <c r="UJU109" s="511"/>
      <c r="UJV109" s="511"/>
      <c r="UJW109" s="511"/>
      <c r="UJX109" s="511"/>
      <c r="UJY109" s="511"/>
      <c r="UJZ109" s="511"/>
      <c r="UKA109" s="511"/>
      <c r="UKB109" s="511"/>
      <c r="UKC109" s="511"/>
      <c r="UKD109" s="511"/>
      <c r="UKE109" s="511"/>
      <c r="UKF109" s="511"/>
      <c r="UKG109" s="511"/>
      <c r="UKH109" s="511"/>
      <c r="UKI109" s="511"/>
      <c r="UKJ109" s="511"/>
      <c r="UKK109" s="511"/>
      <c r="UKL109" s="511"/>
      <c r="UKM109" s="511"/>
      <c r="UKN109" s="511"/>
      <c r="UKO109" s="511"/>
      <c r="UKP109" s="511"/>
      <c r="UKQ109" s="511"/>
      <c r="UKR109" s="511"/>
      <c r="UKS109" s="511"/>
      <c r="UKT109" s="511"/>
      <c r="UKU109" s="511"/>
      <c r="UKV109" s="511"/>
      <c r="UKW109" s="511"/>
      <c r="UKX109" s="511"/>
      <c r="UKY109" s="511"/>
      <c r="UKZ109" s="511"/>
      <c r="ULA109" s="511"/>
      <c r="ULB109" s="511"/>
      <c r="ULC109" s="511"/>
      <c r="ULD109" s="511"/>
      <c r="ULE109" s="511"/>
      <c r="ULF109" s="511"/>
      <c r="ULG109" s="511"/>
      <c r="ULH109" s="511"/>
      <c r="ULI109" s="511"/>
      <c r="ULJ109" s="511"/>
      <c r="ULK109" s="511"/>
      <c r="ULL109" s="511"/>
      <c r="ULM109" s="511"/>
      <c r="ULN109" s="511"/>
      <c r="ULO109" s="511"/>
      <c r="ULP109" s="511"/>
      <c r="ULQ109" s="511"/>
      <c r="ULR109" s="511"/>
      <c r="ULS109" s="511"/>
      <c r="ULT109" s="511"/>
      <c r="ULU109" s="511"/>
      <c r="ULV109" s="511"/>
      <c r="ULW109" s="511"/>
      <c r="ULX109" s="511"/>
      <c r="ULY109" s="511"/>
      <c r="ULZ109" s="511"/>
      <c r="UMA109" s="511"/>
      <c r="UMB109" s="511"/>
      <c r="UMC109" s="511"/>
      <c r="UMD109" s="511"/>
      <c r="UME109" s="511"/>
      <c r="UMF109" s="511"/>
      <c r="UMG109" s="511"/>
      <c r="UMH109" s="511"/>
      <c r="UMI109" s="511"/>
      <c r="UMJ109" s="511"/>
      <c r="UMK109" s="511"/>
      <c r="UML109" s="511"/>
      <c r="UMM109" s="511"/>
      <c r="UMN109" s="511"/>
      <c r="UMO109" s="511"/>
      <c r="UMP109" s="511"/>
      <c r="UMQ109" s="511"/>
      <c r="UMR109" s="511"/>
      <c r="UMS109" s="511"/>
      <c r="UMT109" s="511"/>
      <c r="UMU109" s="511"/>
      <c r="UMV109" s="511"/>
      <c r="UMW109" s="511"/>
      <c r="UMX109" s="511"/>
      <c r="UMY109" s="511"/>
      <c r="UMZ109" s="511"/>
      <c r="UNA109" s="511"/>
      <c r="UNB109" s="511"/>
      <c r="UNC109" s="511"/>
      <c r="UND109" s="511"/>
      <c r="UNE109" s="511"/>
      <c r="UNF109" s="511"/>
      <c r="UNG109" s="511"/>
      <c r="UNH109" s="511"/>
      <c r="UNI109" s="511"/>
      <c r="UNJ109" s="511"/>
      <c r="UNK109" s="511"/>
      <c r="UNL109" s="511"/>
      <c r="UNM109" s="511"/>
      <c r="UNN109" s="511"/>
      <c r="UNO109" s="511"/>
      <c r="UNP109" s="511"/>
      <c r="UNQ109" s="511"/>
      <c r="UNR109" s="511"/>
      <c r="UNS109" s="511"/>
      <c r="UNT109" s="511"/>
      <c r="UNU109" s="511"/>
      <c r="UNV109" s="511"/>
      <c r="UNW109" s="511"/>
      <c r="UNX109" s="511"/>
      <c r="UNY109" s="511"/>
      <c r="UNZ109" s="511"/>
      <c r="UOA109" s="511"/>
      <c r="UOB109" s="511"/>
      <c r="UOC109" s="511"/>
      <c r="UOD109" s="511"/>
      <c r="UOE109" s="511"/>
      <c r="UOF109" s="511"/>
      <c r="UOG109" s="511"/>
      <c r="UOH109" s="511"/>
      <c r="UOI109" s="511"/>
      <c r="UOJ109" s="511"/>
      <c r="UOK109" s="511"/>
      <c r="UOL109" s="511"/>
      <c r="UOM109" s="511"/>
      <c r="UON109" s="511"/>
      <c r="UOO109" s="511"/>
      <c r="UOP109" s="511"/>
      <c r="UOQ109" s="511"/>
      <c r="UOR109" s="511"/>
      <c r="UOS109" s="511"/>
      <c r="UOT109" s="511"/>
      <c r="UOU109" s="511"/>
      <c r="UOV109" s="511"/>
      <c r="UOW109" s="511"/>
      <c r="UOX109" s="511"/>
      <c r="UOY109" s="511"/>
      <c r="UOZ109" s="511"/>
      <c r="UPA109" s="511"/>
      <c r="UPB109" s="511"/>
      <c r="UPC109" s="511"/>
      <c r="UPD109" s="511"/>
      <c r="UPE109" s="511"/>
      <c r="UPF109" s="511"/>
      <c r="UPG109" s="511"/>
      <c r="UPH109" s="511"/>
      <c r="UPI109" s="511"/>
      <c r="UPJ109" s="511"/>
      <c r="UPK109" s="511"/>
      <c r="UPL109" s="511"/>
      <c r="UPM109" s="511"/>
      <c r="UPN109" s="511"/>
      <c r="UPO109" s="511"/>
      <c r="UPP109" s="511"/>
      <c r="UPQ109" s="511"/>
      <c r="UPR109" s="511"/>
      <c r="UPS109" s="511"/>
      <c r="UPT109" s="511"/>
      <c r="UPU109" s="511"/>
      <c r="UPV109" s="511"/>
      <c r="UPW109" s="511"/>
      <c r="UPX109" s="511"/>
      <c r="UPY109" s="511"/>
      <c r="UPZ109" s="511"/>
      <c r="UQA109" s="511"/>
      <c r="UQB109" s="511"/>
      <c r="UQC109" s="511"/>
      <c r="UQD109" s="511"/>
      <c r="UQE109" s="511"/>
      <c r="UQF109" s="511"/>
      <c r="UQG109" s="511"/>
      <c r="UQH109" s="511"/>
      <c r="UQI109" s="511"/>
      <c r="UQJ109" s="511"/>
      <c r="UQK109" s="511"/>
      <c r="UQL109" s="511"/>
      <c r="UQM109" s="511"/>
      <c r="UQN109" s="511"/>
      <c r="UQO109" s="511"/>
      <c r="UQP109" s="511"/>
      <c r="UQQ109" s="511"/>
      <c r="UQR109" s="511"/>
      <c r="UQS109" s="511"/>
      <c r="UQT109" s="511"/>
      <c r="UQU109" s="511"/>
      <c r="UQV109" s="511"/>
      <c r="UQW109" s="511"/>
      <c r="UQX109" s="511"/>
      <c r="UQY109" s="511"/>
      <c r="UQZ109" s="511"/>
      <c r="URA109" s="511"/>
      <c r="URB109" s="511"/>
      <c r="URC109" s="511"/>
      <c r="URD109" s="511"/>
      <c r="URE109" s="511"/>
      <c r="URF109" s="511"/>
      <c r="URG109" s="511"/>
      <c r="URH109" s="511"/>
      <c r="URI109" s="511"/>
      <c r="URJ109" s="511"/>
      <c r="URK109" s="511"/>
      <c r="URL109" s="511"/>
      <c r="URM109" s="511"/>
      <c r="URN109" s="511"/>
      <c r="URO109" s="511"/>
      <c r="URP109" s="511"/>
      <c r="URQ109" s="511"/>
      <c r="URR109" s="511"/>
      <c r="URS109" s="511"/>
      <c r="URT109" s="511"/>
      <c r="URU109" s="511"/>
      <c r="URV109" s="511"/>
      <c r="URW109" s="511"/>
      <c r="URX109" s="511"/>
      <c r="URY109" s="511"/>
      <c r="URZ109" s="511"/>
      <c r="USA109" s="511"/>
      <c r="USB109" s="511"/>
      <c r="USC109" s="511"/>
      <c r="USD109" s="511"/>
      <c r="USE109" s="511"/>
      <c r="USF109" s="511"/>
      <c r="USG109" s="511"/>
      <c r="USH109" s="511"/>
      <c r="USI109" s="511"/>
      <c r="USJ109" s="511"/>
      <c r="USK109" s="511"/>
      <c r="USL109" s="511"/>
      <c r="USM109" s="511"/>
      <c r="USN109" s="511"/>
      <c r="USO109" s="511"/>
      <c r="USP109" s="511"/>
      <c r="USQ109" s="511"/>
      <c r="USR109" s="511"/>
      <c r="USS109" s="511"/>
      <c r="UST109" s="511"/>
      <c r="USU109" s="511"/>
      <c r="USV109" s="511"/>
      <c r="USW109" s="511"/>
      <c r="USX109" s="511"/>
      <c r="USY109" s="511"/>
      <c r="USZ109" s="511"/>
      <c r="UTA109" s="511"/>
      <c r="UTB109" s="511"/>
      <c r="UTC109" s="511"/>
      <c r="UTD109" s="511"/>
      <c r="UTE109" s="511"/>
      <c r="UTF109" s="511"/>
      <c r="UTG109" s="511"/>
      <c r="UTH109" s="511"/>
      <c r="UTI109" s="511"/>
      <c r="UTJ109" s="511"/>
      <c r="UTK109" s="511"/>
      <c r="UTL109" s="511"/>
      <c r="UTM109" s="511"/>
      <c r="UTN109" s="511"/>
      <c r="UTO109" s="511"/>
      <c r="UTP109" s="511"/>
      <c r="UTQ109" s="511"/>
      <c r="UTR109" s="511"/>
      <c r="UTS109" s="511"/>
      <c r="UTT109" s="511"/>
      <c r="UTU109" s="511"/>
      <c r="UTV109" s="511"/>
      <c r="UTW109" s="511"/>
      <c r="UTX109" s="511"/>
      <c r="UTY109" s="511"/>
      <c r="UTZ109" s="511"/>
      <c r="UUA109" s="511"/>
      <c r="UUB109" s="511"/>
      <c r="UUC109" s="511"/>
      <c r="UUD109" s="511"/>
      <c r="UUE109" s="511"/>
      <c r="UUF109" s="511"/>
      <c r="UUG109" s="511"/>
      <c r="UUH109" s="511"/>
      <c r="UUI109" s="511"/>
      <c r="UUJ109" s="511"/>
      <c r="UUK109" s="511"/>
      <c r="UUL109" s="511"/>
      <c r="UUM109" s="511"/>
      <c r="UUN109" s="511"/>
      <c r="UUO109" s="511"/>
      <c r="UUP109" s="511"/>
      <c r="UUQ109" s="511"/>
      <c r="UUR109" s="511"/>
      <c r="UUS109" s="511"/>
      <c r="UUT109" s="511"/>
      <c r="UUU109" s="511"/>
      <c r="UUV109" s="511"/>
      <c r="UUW109" s="511"/>
      <c r="UUX109" s="511"/>
      <c r="UUY109" s="511"/>
      <c r="UUZ109" s="511"/>
      <c r="UVA109" s="511"/>
      <c r="UVB109" s="511"/>
      <c r="UVC109" s="511"/>
      <c r="UVD109" s="511"/>
      <c r="UVE109" s="511"/>
      <c r="UVF109" s="511"/>
      <c r="UVG109" s="511"/>
      <c r="UVH109" s="511"/>
      <c r="UVI109" s="511"/>
      <c r="UVJ109" s="511"/>
      <c r="UVK109" s="511"/>
      <c r="UVL109" s="511"/>
      <c r="UVM109" s="511"/>
      <c r="UVN109" s="511"/>
      <c r="UVO109" s="511"/>
      <c r="UVP109" s="511"/>
      <c r="UVQ109" s="511"/>
      <c r="UVR109" s="511"/>
      <c r="UVS109" s="511"/>
      <c r="UVT109" s="511"/>
      <c r="UVU109" s="511"/>
      <c r="UVV109" s="511"/>
      <c r="UVW109" s="511"/>
      <c r="UVX109" s="511"/>
      <c r="UVY109" s="511"/>
      <c r="UVZ109" s="511"/>
      <c r="UWA109" s="511"/>
      <c r="UWB109" s="511"/>
      <c r="UWC109" s="511"/>
      <c r="UWD109" s="511"/>
      <c r="UWE109" s="511"/>
      <c r="UWF109" s="511"/>
      <c r="UWG109" s="511"/>
      <c r="UWH109" s="511"/>
      <c r="UWI109" s="511"/>
      <c r="UWJ109" s="511"/>
      <c r="UWK109" s="511"/>
      <c r="UWL109" s="511"/>
      <c r="UWM109" s="511"/>
      <c r="UWN109" s="511"/>
      <c r="UWO109" s="511"/>
      <c r="UWP109" s="511"/>
      <c r="UWQ109" s="511"/>
      <c r="UWR109" s="511"/>
      <c r="UWS109" s="511"/>
      <c r="UWT109" s="511"/>
      <c r="UWU109" s="511"/>
      <c r="UWV109" s="511"/>
      <c r="UWW109" s="511"/>
      <c r="UWX109" s="511"/>
      <c r="UWY109" s="511"/>
      <c r="UWZ109" s="511"/>
      <c r="UXA109" s="511"/>
      <c r="UXB109" s="511"/>
      <c r="UXC109" s="511"/>
      <c r="UXD109" s="511"/>
      <c r="UXE109" s="511"/>
      <c r="UXF109" s="511"/>
      <c r="UXG109" s="511"/>
      <c r="UXH109" s="511"/>
      <c r="UXI109" s="511"/>
      <c r="UXJ109" s="511"/>
      <c r="UXK109" s="511"/>
      <c r="UXL109" s="511"/>
      <c r="UXM109" s="511"/>
      <c r="UXN109" s="511"/>
      <c r="UXO109" s="511"/>
      <c r="UXP109" s="511"/>
      <c r="UXQ109" s="511"/>
      <c r="UXR109" s="511"/>
      <c r="UXS109" s="511"/>
      <c r="UXT109" s="511"/>
      <c r="UXU109" s="511"/>
      <c r="UXV109" s="511"/>
      <c r="UXW109" s="511"/>
      <c r="UXX109" s="511"/>
      <c r="UXY109" s="511"/>
      <c r="UXZ109" s="511"/>
      <c r="UYA109" s="511"/>
      <c r="UYB109" s="511"/>
      <c r="UYC109" s="511"/>
      <c r="UYD109" s="511"/>
      <c r="UYE109" s="511"/>
      <c r="UYF109" s="511"/>
      <c r="UYG109" s="511"/>
      <c r="UYH109" s="511"/>
      <c r="UYI109" s="511"/>
      <c r="UYJ109" s="511"/>
      <c r="UYK109" s="511"/>
      <c r="UYL109" s="511"/>
      <c r="UYM109" s="511"/>
      <c r="UYN109" s="511"/>
      <c r="UYO109" s="511"/>
      <c r="UYP109" s="511"/>
      <c r="UYQ109" s="511"/>
      <c r="UYR109" s="511"/>
      <c r="UYS109" s="511"/>
      <c r="UYT109" s="511"/>
      <c r="UYU109" s="511"/>
      <c r="UYV109" s="511"/>
      <c r="UYW109" s="511"/>
      <c r="UYX109" s="511"/>
      <c r="UYY109" s="511"/>
      <c r="UYZ109" s="511"/>
      <c r="UZA109" s="511"/>
      <c r="UZB109" s="511"/>
      <c r="UZC109" s="511"/>
      <c r="UZD109" s="511"/>
      <c r="UZE109" s="511"/>
      <c r="UZF109" s="511"/>
      <c r="UZG109" s="511"/>
      <c r="UZH109" s="511"/>
      <c r="UZI109" s="511"/>
      <c r="UZJ109" s="511"/>
      <c r="UZK109" s="511"/>
      <c r="UZL109" s="511"/>
      <c r="UZM109" s="511"/>
      <c r="UZN109" s="511"/>
      <c r="UZO109" s="511"/>
      <c r="UZP109" s="511"/>
      <c r="UZQ109" s="511"/>
      <c r="UZR109" s="511"/>
      <c r="UZS109" s="511"/>
      <c r="UZT109" s="511"/>
      <c r="UZU109" s="511"/>
      <c r="UZV109" s="511"/>
      <c r="UZW109" s="511"/>
      <c r="UZX109" s="511"/>
      <c r="UZY109" s="511"/>
      <c r="UZZ109" s="511"/>
      <c r="VAA109" s="511"/>
      <c r="VAB109" s="511"/>
      <c r="VAC109" s="511"/>
      <c r="VAD109" s="511"/>
      <c r="VAE109" s="511"/>
      <c r="VAF109" s="511"/>
      <c r="VAG109" s="511"/>
      <c r="VAH109" s="511"/>
      <c r="VAI109" s="511"/>
      <c r="VAJ109" s="511"/>
      <c r="VAK109" s="511"/>
      <c r="VAL109" s="511"/>
      <c r="VAM109" s="511"/>
      <c r="VAN109" s="511"/>
      <c r="VAO109" s="511"/>
      <c r="VAP109" s="511"/>
      <c r="VAQ109" s="511"/>
      <c r="VAR109" s="511"/>
      <c r="VAS109" s="511"/>
      <c r="VAT109" s="511"/>
      <c r="VAU109" s="511"/>
      <c r="VAV109" s="511"/>
      <c r="VAW109" s="511"/>
      <c r="VAX109" s="511"/>
      <c r="VAY109" s="511"/>
      <c r="VAZ109" s="511"/>
      <c r="VBA109" s="511"/>
      <c r="VBB109" s="511"/>
      <c r="VBC109" s="511"/>
      <c r="VBD109" s="511"/>
      <c r="VBE109" s="511"/>
      <c r="VBF109" s="511"/>
      <c r="VBG109" s="511"/>
      <c r="VBH109" s="511"/>
      <c r="VBI109" s="511"/>
      <c r="VBJ109" s="511"/>
      <c r="VBK109" s="511"/>
      <c r="VBL109" s="511"/>
      <c r="VBM109" s="511"/>
      <c r="VBN109" s="511"/>
      <c r="VBO109" s="511"/>
      <c r="VBP109" s="511"/>
      <c r="VBQ109" s="511"/>
      <c r="VBR109" s="511"/>
      <c r="VBS109" s="511"/>
      <c r="VBT109" s="511"/>
      <c r="VBU109" s="511"/>
      <c r="VBV109" s="511"/>
      <c r="VBW109" s="511"/>
      <c r="VBX109" s="511"/>
      <c r="VBY109" s="511"/>
      <c r="VBZ109" s="511"/>
      <c r="VCA109" s="511"/>
      <c r="VCB109" s="511"/>
      <c r="VCC109" s="511"/>
      <c r="VCD109" s="511"/>
      <c r="VCE109" s="511"/>
      <c r="VCF109" s="511"/>
      <c r="VCG109" s="511"/>
      <c r="VCH109" s="511"/>
      <c r="VCI109" s="511"/>
      <c r="VCJ109" s="511"/>
      <c r="VCK109" s="511"/>
      <c r="VCL109" s="511"/>
      <c r="VCM109" s="511"/>
      <c r="VCN109" s="511"/>
      <c r="VCO109" s="511"/>
      <c r="VCP109" s="511"/>
      <c r="VCQ109" s="511"/>
      <c r="VCR109" s="511"/>
      <c r="VCS109" s="511"/>
      <c r="VCT109" s="511"/>
      <c r="VCU109" s="511"/>
      <c r="VCV109" s="511"/>
      <c r="VCW109" s="511"/>
      <c r="VCX109" s="511"/>
      <c r="VCY109" s="511"/>
      <c r="VCZ109" s="511"/>
      <c r="VDA109" s="511"/>
      <c r="VDB109" s="511"/>
      <c r="VDC109" s="511"/>
      <c r="VDD109" s="511"/>
      <c r="VDE109" s="511"/>
      <c r="VDF109" s="511"/>
      <c r="VDG109" s="511"/>
      <c r="VDH109" s="511"/>
      <c r="VDI109" s="511"/>
      <c r="VDJ109" s="511"/>
      <c r="VDK109" s="511"/>
      <c r="VDL109" s="511"/>
      <c r="VDM109" s="511"/>
      <c r="VDN109" s="511"/>
      <c r="VDO109" s="511"/>
      <c r="VDP109" s="511"/>
      <c r="VDQ109" s="511"/>
      <c r="VDR109" s="511"/>
      <c r="VDS109" s="511"/>
      <c r="VDT109" s="511"/>
      <c r="VDU109" s="511"/>
      <c r="VDV109" s="511"/>
      <c r="VDW109" s="511"/>
      <c r="VDX109" s="511"/>
      <c r="VDY109" s="511"/>
      <c r="VDZ109" s="511"/>
      <c r="VEA109" s="511"/>
      <c r="VEB109" s="511"/>
      <c r="VEC109" s="511"/>
      <c r="VED109" s="511"/>
      <c r="VEE109" s="511"/>
      <c r="VEF109" s="511"/>
      <c r="VEG109" s="511"/>
      <c r="VEH109" s="511"/>
      <c r="VEI109" s="511"/>
      <c r="VEJ109" s="511"/>
      <c r="VEK109" s="511"/>
      <c r="VEL109" s="511"/>
      <c r="VEM109" s="511"/>
      <c r="VEN109" s="511"/>
      <c r="VEO109" s="511"/>
      <c r="VEP109" s="511"/>
      <c r="VEQ109" s="511"/>
      <c r="VER109" s="511"/>
      <c r="VES109" s="511"/>
      <c r="VET109" s="511"/>
      <c r="VEU109" s="511"/>
      <c r="VEV109" s="511"/>
      <c r="VEW109" s="511"/>
      <c r="VEX109" s="511"/>
      <c r="VEY109" s="511"/>
      <c r="VEZ109" s="511"/>
      <c r="VFA109" s="511"/>
      <c r="VFB109" s="511"/>
      <c r="VFC109" s="511"/>
      <c r="VFD109" s="511"/>
      <c r="VFE109" s="511"/>
      <c r="VFF109" s="511"/>
      <c r="VFG109" s="511"/>
      <c r="VFH109" s="511"/>
      <c r="VFI109" s="511"/>
      <c r="VFJ109" s="511"/>
      <c r="VFK109" s="511"/>
      <c r="VFL109" s="511"/>
      <c r="VFM109" s="511"/>
      <c r="VFN109" s="511"/>
      <c r="VFO109" s="511"/>
      <c r="VFP109" s="511"/>
      <c r="VFQ109" s="511"/>
      <c r="VFR109" s="511"/>
      <c r="VFS109" s="511"/>
      <c r="VFT109" s="511"/>
      <c r="VFU109" s="511"/>
      <c r="VFV109" s="511"/>
      <c r="VFW109" s="511"/>
      <c r="VFX109" s="511"/>
      <c r="VFY109" s="511"/>
      <c r="VFZ109" s="511"/>
      <c r="VGA109" s="511"/>
      <c r="VGB109" s="511"/>
      <c r="VGC109" s="511"/>
      <c r="VGD109" s="511"/>
      <c r="VGE109" s="511"/>
      <c r="VGF109" s="511"/>
      <c r="VGG109" s="511"/>
      <c r="VGH109" s="511"/>
      <c r="VGI109" s="511"/>
      <c r="VGJ109" s="511"/>
      <c r="VGK109" s="511"/>
      <c r="VGL109" s="511"/>
      <c r="VGM109" s="511"/>
      <c r="VGN109" s="511"/>
      <c r="VGO109" s="511"/>
      <c r="VGP109" s="511"/>
      <c r="VGQ109" s="511"/>
      <c r="VGR109" s="511"/>
      <c r="VGS109" s="511"/>
      <c r="VGT109" s="511"/>
      <c r="VGU109" s="511"/>
      <c r="VGV109" s="511"/>
      <c r="VGW109" s="511"/>
      <c r="VGX109" s="511"/>
      <c r="VGY109" s="511"/>
      <c r="VGZ109" s="511"/>
      <c r="VHA109" s="511"/>
      <c r="VHB109" s="511"/>
      <c r="VHC109" s="511"/>
      <c r="VHD109" s="511"/>
      <c r="VHE109" s="511"/>
      <c r="VHF109" s="511"/>
      <c r="VHG109" s="511"/>
      <c r="VHH109" s="511"/>
      <c r="VHI109" s="511"/>
      <c r="VHJ109" s="511"/>
      <c r="VHK109" s="511"/>
      <c r="VHL109" s="511"/>
      <c r="VHM109" s="511"/>
      <c r="VHN109" s="511"/>
      <c r="VHO109" s="511"/>
      <c r="VHP109" s="511"/>
      <c r="VHQ109" s="511"/>
      <c r="VHR109" s="511"/>
      <c r="VHS109" s="511"/>
      <c r="VHT109" s="511"/>
      <c r="VHU109" s="511"/>
      <c r="VHV109" s="511"/>
      <c r="VHW109" s="511"/>
      <c r="VHX109" s="511"/>
      <c r="VHY109" s="511"/>
      <c r="VHZ109" s="511"/>
      <c r="VIA109" s="511"/>
      <c r="VIB109" s="511"/>
      <c r="VIC109" s="511"/>
      <c r="VID109" s="511"/>
      <c r="VIE109" s="511"/>
      <c r="VIF109" s="511"/>
      <c r="VIG109" s="511"/>
      <c r="VIH109" s="511"/>
      <c r="VII109" s="511"/>
      <c r="VIJ109" s="511"/>
      <c r="VIK109" s="511"/>
      <c r="VIL109" s="511"/>
      <c r="VIM109" s="511"/>
      <c r="VIN109" s="511"/>
      <c r="VIO109" s="511"/>
      <c r="VIP109" s="511"/>
      <c r="VIQ109" s="511"/>
      <c r="VIR109" s="511"/>
      <c r="VIS109" s="511"/>
      <c r="VIT109" s="511"/>
      <c r="VIU109" s="511"/>
      <c r="VIV109" s="511"/>
      <c r="VIW109" s="511"/>
      <c r="VIX109" s="511"/>
      <c r="VIY109" s="511"/>
      <c r="VIZ109" s="511"/>
      <c r="VJA109" s="511"/>
      <c r="VJB109" s="511"/>
      <c r="VJC109" s="511"/>
      <c r="VJD109" s="511"/>
      <c r="VJE109" s="511"/>
      <c r="VJF109" s="511"/>
      <c r="VJG109" s="511"/>
      <c r="VJH109" s="511"/>
      <c r="VJI109" s="511"/>
      <c r="VJJ109" s="511"/>
      <c r="VJK109" s="511"/>
      <c r="VJL109" s="511"/>
      <c r="VJM109" s="511"/>
      <c r="VJN109" s="511"/>
      <c r="VJO109" s="511"/>
      <c r="VJP109" s="511"/>
      <c r="VJQ109" s="511"/>
      <c r="VJR109" s="511"/>
      <c r="VJS109" s="511"/>
      <c r="VJT109" s="511"/>
      <c r="VJU109" s="511"/>
      <c r="VJV109" s="511"/>
      <c r="VJW109" s="511"/>
      <c r="VJX109" s="511"/>
      <c r="VJY109" s="511"/>
      <c r="VJZ109" s="511"/>
      <c r="VKA109" s="511"/>
      <c r="VKB109" s="511"/>
      <c r="VKC109" s="511"/>
      <c r="VKD109" s="511"/>
      <c r="VKE109" s="511"/>
      <c r="VKF109" s="511"/>
      <c r="VKG109" s="511"/>
      <c r="VKH109" s="511"/>
      <c r="VKI109" s="511"/>
      <c r="VKJ109" s="511"/>
      <c r="VKK109" s="511"/>
      <c r="VKL109" s="511"/>
      <c r="VKM109" s="511"/>
      <c r="VKN109" s="511"/>
      <c r="VKO109" s="511"/>
      <c r="VKP109" s="511"/>
      <c r="VKQ109" s="511"/>
      <c r="VKR109" s="511"/>
      <c r="VKS109" s="511"/>
      <c r="VKT109" s="511"/>
      <c r="VKU109" s="511"/>
      <c r="VKV109" s="511"/>
      <c r="VKW109" s="511"/>
      <c r="VKX109" s="511"/>
      <c r="VKY109" s="511"/>
      <c r="VKZ109" s="511"/>
      <c r="VLA109" s="511"/>
      <c r="VLB109" s="511"/>
      <c r="VLC109" s="511"/>
      <c r="VLD109" s="511"/>
      <c r="VLE109" s="511"/>
      <c r="VLF109" s="511"/>
      <c r="VLG109" s="511"/>
      <c r="VLH109" s="511"/>
      <c r="VLI109" s="511"/>
      <c r="VLJ109" s="511"/>
      <c r="VLK109" s="511"/>
      <c r="VLL109" s="511"/>
      <c r="VLM109" s="511"/>
      <c r="VLN109" s="511"/>
      <c r="VLO109" s="511"/>
      <c r="VLP109" s="511"/>
      <c r="VLQ109" s="511"/>
      <c r="VLR109" s="511"/>
      <c r="VLS109" s="511"/>
      <c r="VLT109" s="511"/>
      <c r="VLU109" s="511"/>
      <c r="VLV109" s="511"/>
      <c r="VLW109" s="511"/>
      <c r="VLX109" s="511"/>
      <c r="VLY109" s="511"/>
      <c r="VLZ109" s="511"/>
      <c r="VMA109" s="511"/>
      <c r="VMB109" s="511"/>
      <c r="VMC109" s="511"/>
      <c r="VMD109" s="511"/>
      <c r="VME109" s="511"/>
      <c r="VMF109" s="511"/>
      <c r="VMG109" s="511"/>
      <c r="VMH109" s="511"/>
      <c r="VMI109" s="511"/>
      <c r="VMJ109" s="511"/>
      <c r="VMK109" s="511"/>
      <c r="VML109" s="511"/>
      <c r="VMM109" s="511"/>
      <c r="VMN109" s="511"/>
      <c r="VMO109" s="511"/>
      <c r="VMP109" s="511"/>
      <c r="VMQ109" s="511"/>
      <c r="VMR109" s="511"/>
      <c r="VMS109" s="511"/>
      <c r="VMT109" s="511"/>
      <c r="VMU109" s="511"/>
      <c r="VMV109" s="511"/>
      <c r="VMW109" s="511"/>
      <c r="VMX109" s="511"/>
      <c r="VMY109" s="511"/>
      <c r="VMZ109" s="511"/>
      <c r="VNA109" s="511"/>
      <c r="VNB109" s="511"/>
      <c r="VNC109" s="511"/>
      <c r="VND109" s="511"/>
      <c r="VNE109" s="511"/>
      <c r="VNF109" s="511"/>
      <c r="VNG109" s="511"/>
      <c r="VNH109" s="511"/>
      <c r="VNI109" s="511"/>
      <c r="VNJ109" s="511"/>
      <c r="VNK109" s="511"/>
      <c r="VNL109" s="511"/>
      <c r="VNM109" s="511"/>
      <c r="VNN109" s="511"/>
      <c r="VNO109" s="511"/>
      <c r="VNP109" s="511"/>
      <c r="VNQ109" s="511"/>
      <c r="VNR109" s="511"/>
      <c r="VNS109" s="511"/>
      <c r="VNT109" s="511"/>
      <c r="VNU109" s="511"/>
      <c r="VNV109" s="511"/>
      <c r="VNW109" s="511"/>
      <c r="VNX109" s="511"/>
      <c r="VNY109" s="511"/>
      <c r="VNZ109" s="511"/>
      <c r="VOA109" s="511"/>
      <c r="VOB109" s="511"/>
      <c r="VOC109" s="511"/>
      <c r="VOD109" s="511"/>
      <c r="VOE109" s="511"/>
      <c r="VOF109" s="511"/>
      <c r="VOG109" s="511"/>
      <c r="VOH109" s="511"/>
      <c r="VOI109" s="511"/>
      <c r="VOJ109" s="511"/>
      <c r="VOK109" s="511"/>
      <c r="VOL109" s="511"/>
      <c r="VOM109" s="511"/>
      <c r="VON109" s="511"/>
      <c r="VOO109" s="511"/>
      <c r="VOP109" s="511"/>
      <c r="VOQ109" s="511"/>
      <c r="VOR109" s="511"/>
      <c r="VOS109" s="511"/>
      <c r="VOT109" s="511"/>
      <c r="VOU109" s="511"/>
      <c r="VOV109" s="511"/>
      <c r="VOW109" s="511"/>
      <c r="VOX109" s="511"/>
      <c r="VOY109" s="511"/>
      <c r="VOZ109" s="511"/>
      <c r="VPA109" s="511"/>
      <c r="VPB109" s="511"/>
      <c r="VPC109" s="511"/>
      <c r="VPD109" s="511"/>
      <c r="VPE109" s="511"/>
      <c r="VPF109" s="511"/>
      <c r="VPG109" s="511"/>
      <c r="VPH109" s="511"/>
      <c r="VPI109" s="511"/>
      <c r="VPJ109" s="511"/>
      <c r="VPK109" s="511"/>
      <c r="VPL109" s="511"/>
      <c r="VPM109" s="511"/>
      <c r="VPN109" s="511"/>
      <c r="VPO109" s="511"/>
      <c r="VPP109" s="511"/>
      <c r="VPQ109" s="511"/>
      <c r="VPR109" s="511"/>
      <c r="VPS109" s="511"/>
      <c r="VPT109" s="511"/>
      <c r="VPU109" s="511"/>
      <c r="VPV109" s="511"/>
      <c r="VPW109" s="511"/>
      <c r="VPX109" s="511"/>
      <c r="VPY109" s="511"/>
      <c r="VPZ109" s="511"/>
      <c r="VQA109" s="511"/>
      <c r="VQB109" s="511"/>
      <c r="VQC109" s="511"/>
      <c r="VQD109" s="511"/>
      <c r="VQE109" s="511"/>
      <c r="VQF109" s="511"/>
      <c r="VQG109" s="511"/>
      <c r="VQH109" s="511"/>
      <c r="VQI109" s="511"/>
      <c r="VQJ109" s="511"/>
      <c r="VQK109" s="511"/>
      <c r="VQL109" s="511"/>
      <c r="VQM109" s="511"/>
      <c r="VQN109" s="511"/>
      <c r="VQO109" s="511"/>
      <c r="VQP109" s="511"/>
      <c r="VQQ109" s="511"/>
      <c r="VQR109" s="511"/>
      <c r="VQS109" s="511"/>
      <c r="VQT109" s="511"/>
      <c r="VQU109" s="511"/>
      <c r="VQV109" s="511"/>
      <c r="VQW109" s="511"/>
      <c r="VQX109" s="511"/>
      <c r="VQY109" s="511"/>
      <c r="VQZ109" s="511"/>
      <c r="VRA109" s="511"/>
      <c r="VRB109" s="511"/>
      <c r="VRC109" s="511"/>
      <c r="VRD109" s="511"/>
      <c r="VRE109" s="511"/>
      <c r="VRF109" s="511"/>
      <c r="VRG109" s="511"/>
      <c r="VRH109" s="511"/>
      <c r="VRI109" s="511"/>
      <c r="VRJ109" s="511"/>
      <c r="VRK109" s="511"/>
      <c r="VRL109" s="511"/>
      <c r="VRM109" s="511"/>
      <c r="VRN109" s="511"/>
      <c r="VRO109" s="511"/>
      <c r="VRP109" s="511"/>
      <c r="VRQ109" s="511"/>
      <c r="VRR109" s="511"/>
      <c r="VRS109" s="511"/>
      <c r="VRT109" s="511"/>
      <c r="VRU109" s="511"/>
      <c r="VRV109" s="511"/>
      <c r="VRW109" s="511"/>
      <c r="VRX109" s="511"/>
      <c r="VRY109" s="511"/>
      <c r="VRZ109" s="511"/>
      <c r="VSA109" s="511"/>
      <c r="VSB109" s="511"/>
      <c r="VSC109" s="511"/>
      <c r="VSD109" s="511"/>
      <c r="VSE109" s="511"/>
      <c r="VSF109" s="511"/>
      <c r="VSG109" s="511"/>
      <c r="VSH109" s="511"/>
      <c r="VSI109" s="511"/>
      <c r="VSJ109" s="511"/>
      <c r="VSK109" s="511"/>
      <c r="VSL109" s="511"/>
      <c r="VSM109" s="511"/>
      <c r="VSN109" s="511"/>
      <c r="VSO109" s="511"/>
      <c r="VSP109" s="511"/>
      <c r="VSQ109" s="511"/>
      <c r="VSR109" s="511"/>
      <c r="VSS109" s="511"/>
      <c r="VST109" s="511"/>
      <c r="VSU109" s="511"/>
      <c r="VSV109" s="511"/>
      <c r="VSW109" s="511"/>
      <c r="VSX109" s="511"/>
      <c r="VSY109" s="511"/>
      <c r="VSZ109" s="511"/>
      <c r="VTA109" s="511"/>
      <c r="VTB109" s="511"/>
      <c r="VTC109" s="511"/>
      <c r="VTD109" s="511"/>
      <c r="VTE109" s="511"/>
      <c r="VTF109" s="511"/>
      <c r="VTG109" s="511"/>
      <c r="VTH109" s="511"/>
      <c r="VTI109" s="511"/>
      <c r="VTJ109" s="511"/>
      <c r="VTK109" s="511"/>
      <c r="VTL109" s="511"/>
      <c r="VTM109" s="511"/>
      <c r="VTN109" s="511"/>
      <c r="VTO109" s="511"/>
      <c r="VTP109" s="511"/>
      <c r="VTQ109" s="511"/>
      <c r="VTR109" s="511"/>
      <c r="VTS109" s="511"/>
      <c r="VTT109" s="511"/>
      <c r="VTU109" s="511"/>
      <c r="VTV109" s="511"/>
      <c r="VTW109" s="511"/>
      <c r="VTX109" s="511"/>
      <c r="VTY109" s="511"/>
      <c r="VTZ109" s="511"/>
      <c r="VUA109" s="511"/>
      <c r="VUB109" s="511"/>
      <c r="VUC109" s="511"/>
      <c r="VUD109" s="511"/>
      <c r="VUE109" s="511"/>
      <c r="VUF109" s="511"/>
      <c r="VUG109" s="511"/>
      <c r="VUH109" s="511"/>
      <c r="VUI109" s="511"/>
      <c r="VUJ109" s="511"/>
      <c r="VUK109" s="511"/>
      <c r="VUL109" s="511"/>
      <c r="VUM109" s="511"/>
      <c r="VUN109" s="511"/>
      <c r="VUO109" s="511"/>
      <c r="VUP109" s="511"/>
      <c r="VUQ109" s="511"/>
      <c r="VUR109" s="511"/>
      <c r="VUS109" s="511"/>
      <c r="VUT109" s="511"/>
      <c r="VUU109" s="511"/>
      <c r="VUV109" s="511"/>
      <c r="VUW109" s="511"/>
      <c r="VUX109" s="511"/>
      <c r="VUY109" s="511"/>
      <c r="VUZ109" s="511"/>
      <c r="VVA109" s="511"/>
      <c r="VVB109" s="511"/>
      <c r="VVC109" s="511"/>
      <c r="VVD109" s="511"/>
      <c r="VVE109" s="511"/>
      <c r="VVF109" s="511"/>
      <c r="VVG109" s="511"/>
      <c r="VVH109" s="511"/>
      <c r="VVI109" s="511"/>
      <c r="VVJ109" s="511"/>
      <c r="VVK109" s="511"/>
      <c r="VVL109" s="511"/>
      <c r="VVM109" s="511"/>
      <c r="VVN109" s="511"/>
      <c r="VVO109" s="511"/>
      <c r="VVP109" s="511"/>
      <c r="VVQ109" s="511"/>
      <c r="VVR109" s="511"/>
      <c r="VVS109" s="511"/>
      <c r="VVT109" s="511"/>
      <c r="VVU109" s="511"/>
      <c r="VVV109" s="511"/>
      <c r="VVW109" s="511"/>
      <c r="VVX109" s="511"/>
      <c r="VVY109" s="511"/>
      <c r="VVZ109" s="511"/>
      <c r="VWA109" s="511"/>
      <c r="VWB109" s="511"/>
      <c r="VWC109" s="511"/>
      <c r="VWD109" s="511"/>
      <c r="VWE109" s="511"/>
      <c r="VWF109" s="511"/>
      <c r="VWG109" s="511"/>
      <c r="VWH109" s="511"/>
      <c r="VWI109" s="511"/>
      <c r="VWJ109" s="511"/>
      <c r="VWK109" s="511"/>
      <c r="VWL109" s="511"/>
      <c r="VWM109" s="511"/>
      <c r="VWN109" s="511"/>
      <c r="VWO109" s="511"/>
      <c r="VWP109" s="511"/>
      <c r="VWQ109" s="511"/>
      <c r="VWR109" s="511"/>
      <c r="VWS109" s="511"/>
      <c r="VWT109" s="511"/>
      <c r="VWU109" s="511"/>
      <c r="VWV109" s="511"/>
      <c r="VWW109" s="511"/>
      <c r="VWX109" s="511"/>
      <c r="VWY109" s="511"/>
      <c r="VWZ109" s="511"/>
      <c r="VXA109" s="511"/>
      <c r="VXB109" s="511"/>
      <c r="VXC109" s="511"/>
      <c r="VXD109" s="511"/>
      <c r="VXE109" s="511"/>
      <c r="VXF109" s="511"/>
      <c r="VXG109" s="511"/>
      <c r="VXH109" s="511"/>
      <c r="VXI109" s="511"/>
      <c r="VXJ109" s="511"/>
      <c r="VXK109" s="511"/>
      <c r="VXL109" s="511"/>
      <c r="VXM109" s="511"/>
      <c r="VXN109" s="511"/>
      <c r="VXO109" s="511"/>
      <c r="VXP109" s="511"/>
      <c r="VXQ109" s="511"/>
      <c r="VXR109" s="511"/>
      <c r="VXS109" s="511"/>
      <c r="VXT109" s="511"/>
      <c r="VXU109" s="511"/>
      <c r="VXV109" s="511"/>
      <c r="VXW109" s="511"/>
      <c r="VXX109" s="511"/>
      <c r="VXY109" s="511"/>
      <c r="VXZ109" s="511"/>
      <c r="VYA109" s="511"/>
      <c r="VYB109" s="511"/>
      <c r="VYC109" s="511"/>
      <c r="VYD109" s="511"/>
      <c r="VYE109" s="511"/>
      <c r="VYF109" s="511"/>
      <c r="VYG109" s="511"/>
      <c r="VYH109" s="511"/>
      <c r="VYI109" s="511"/>
      <c r="VYJ109" s="511"/>
      <c r="VYK109" s="511"/>
      <c r="VYL109" s="511"/>
      <c r="VYM109" s="511"/>
      <c r="VYN109" s="511"/>
      <c r="VYO109" s="511"/>
      <c r="VYP109" s="511"/>
      <c r="VYQ109" s="511"/>
      <c r="VYR109" s="511"/>
      <c r="VYS109" s="511"/>
      <c r="VYT109" s="511"/>
      <c r="VYU109" s="511"/>
      <c r="VYV109" s="511"/>
      <c r="VYW109" s="511"/>
      <c r="VYX109" s="511"/>
      <c r="VYY109" s="511"/>
      <c r="VYZ109" s="511"/>
      <c r="VZA109" s="511"/>
      <c r="VZB109" s="511"/>
      <c r="VZC109" s="511"/>
      <c r="VZD109" s="511"/>
      <c r="VZE109" s="511"/>
      <c r="VZF109" s="511"/>
      <c r="VZG109" s="511"/>
      <c r="VZH109" s="511"/>
      <c r="VZI109" s="511"/>
      <c r="VZJ109" s="511"/>
      <c r="VZK109" s="511"/>
      <c r="VZL109" s="511"/>
      <c r="VZM109" s="511"/>
      <c r="VZN109" s="511"/>
      <c r="VZO109" s="511"/>
      <c r="VZP109" s="511"/>
      <c r="VZQ109" s="511"/>
      <c r="VZR109" s="511"/>
      <c r="VZS109" s="511"/>
      <c r="VZT109" s="511"/>
      <c r="VZU109" s="511"/>
      <c r="VZV109" s="511"/>
      <c r="VZW109" s="511"/>
      <c r="VZX109" s="511"/>
      <c r="VZY109" s="511"/>
      <c r="VZZ109" s="511"/>
      <c r="WAA109" s="511"/>
      <c r="WAB109" s="511"/>
      <c r="WAC109" s="511"/>
      <c r="WAD109" s="511"/>
      <c r="WAE109" s="511"/>
      <c r="WAF109" s="511"/>
      <c r="WAG109" s="511"/>
      <c r="WAH109" s="511"/>
      <c r="WAI109" s="511"/>
      <c r="WAJ109" s="511"/>
      <c r="WAK109" s="511"/>
      <c r="WAL109" s="511"/>
      <c r="WAM109" s="511"/>
      <c r="WAN109" s="511"/>
      <c r="WAO109" s="511"/>
      <c r="WAP109" s="511"/>
      <c r="WAQ109" s="511"/>
      <c r="WAR109" s="511"/>
      <c r="WAS109" s="511"/>
      <c r="WAT109" s="511"/>
      <c r="WAU109" s="511"/>
      <c r="WAV109" s="511"/>
      <c r="WAW109" s="511"/>
      <c r="WAX109" s="511"/>
      <c r="WAY109" s="511"/>
      <c r="WAZ109" s="511"/>
      <c r="WBA109" s="511"/>
      <c r="WBB109" s="511"/>
      <c r="WBC109" s="511"/>
      <c r="WBD109" s="511"/>
      <c r="WBE109" s="511"/>
      <c r="WBF109" s="511"/>
      <c r="WBG109" s="511"/>
      <c r="WBH109" s="511"/>
      <c r="WBI109" s="511"/>
      <c r="WBJ109" s="511"/>
      <c r="WBK109" s="511"/>
      <c r="WBL109" s="511"/>
      <c r="WBM109" s="511"/>
      <c r="WBN109" s="511"/>
      <c r="WBO109" s="511"/>
      <c r="WBP109" s="511"/>
      <c r="WBQ109" s="511"/>
      <c r="WBR109" s="511"/>
      <c r="WBS109" s="511"/>
      <c r="WBT109" s="511"/>
      <c r="WBU109" s="511"/>
      <c r="WBV109" s="511"/>
      <c r="WBW109" s="511"/>
      <c r="WBX109" s="511"/>
      <c r="WBY109" s="511"/>
      <c r="WBZ109" s="511"/>
      <c r="WCA109" s="511"/>
      <c r="WCB109" s="511"/>
      <c r="WCC109" s="511"/>
      <c r="WCD109" s="511"/>
      <c r="WCE109" s="511"/>
      <c r="WCF109" s="511"/>
      <c r="WCG109" s="511"/>
      <c r="WCH109" s="511"/>
      <c r="WCI109" s="511"/>
      <c r="WCJ109" s="511"/>
      <c r="WCK109" s="511"/>
      <c r="WCL109" s="511"/>
      <c r="WCM109" s="511"/>
      <c r="WCN109" s="511"/>
      <c r="WCO109" s="511"/>
      <c r="WCP109" s="511"/>
      <c r="WCQ109" s="511"/>
      <c r="WCR109" s="511"/>
      <c r="WCS109" s="511"/>
      <c r="WCT109" s="511"/>
      <c r="WCU109" s="511"/>
      <c r="WCV109" s="511"/>
      <c r="WCW109" s="511"/>
      <c r="WCX109" s="511"/>
      <c r="WCY109" s="511"/>
      <c r="WCZ109" s="511"/>
      <c r="WDA109" s="511"/>
      <c r="WDB109" s="511"/>
      <c r="WDC109" s="511"/>
      <c r="WDD109" s="511"/>
      <c r="WDE109" s="511"/>
      <c r="WDF109" s="511"/>
      <c r="WDG109" s="511"/>
      <c r="WDH109" s="511"/>
      <c r="WDI109" s="511"/>
      <c r="WDJ109" s="511"/>
      <c r="WDK109" s="511"/>
      <c r="WDL109" s="511"/>
      <c r="WDM109" s="511"/>
      <c r="WDN109" s="511"/>
      <c r="WDO109" s="511"/>
      <c r="WDP109" s="511"/>
      <c r="WDQ109" s="511"/>
      <c r="WDR109" s="511"/>
      <c r="WDS109" s="511"/>
      <c r="WDT109" s="511"/>
      <c r="WDU109" s="511"/>
      <c r="WDV109" s="511"/>
      <c r="WDW109" s="511"/>
      <c r="WDX109" s="511"/>
      <c r="WDY109" s="511"/>
      <c r="WDZ109" s="511"/>
      <c r="WEA109" s="511"/>
      <c r="WEB109" s="511"/>
      <c r="WEC109" s="511"/>
      <c r="WED109" s="511"/>
      <c r="WEE109" s="511"/>
      <c r="WEF109" s="511"/>
      <c r="WEG109" s="511"/>
      <c r="WEH109" s="511"/>
      <c r="WEI109" s="511"/>
      <c r="WEJ109" s="511"/>
      <c r="WEK109" s="511"/>
      <c r="WEL109" s="511"/>
      <c r="WEM109" s="511"/>
      <c r="WEN109" s="511"/>
      <c r="WEO109" s="511"/>
      <c r="WEP109" s="511"/>
      <c r="WEQ109" s="511"/>
      <c r="WER109" s="511"/>
      <c r="WES109" s="511"/>
      <c r="WET109" s="511"/>
      <c r="WEU109" s="511"/>
      <c r="WEV109" s="511"/>
      <c r="WEW109" s="511"/>
      <c r="WEX109" s="511"/>
      <c r="WEY109" s="511"/>
      <c r="WEZ109" s="511"/>
      <c r="WFA109" s="511"/>
      <c r="WFB109" s="511"/>
      <c r="WFC109" s="511"/>
      <c r="WFD109" s="511"/>
      <c r="WFE109" s="511"/>
      <c r="WFF109" s="511"/>
      <c r="WFG109" s="511"/>
      <c r="WFH109" s="511"/>
      <c r="WFI109" s="511"/>
      <c r="WFJ109" s="511"/>
      <c r="WFK109" s="511"/>
      <c r="WFL109" s="511"/>
      <c r="WFM109" s="511"/>
      <c r="WFN109" s="511"/>
      <c r="WFO109" s="511"/>
      <c r="WFP109" s="511"/>
      <c r="WFQ109" s="511"/>
      <c r="WFR109" s="511"/>
      <c r="WFS109" s="511"/>
      <c r="WFT109" s="511"/>
      <c r="WFU109" s="511"/>
      <c r="WFV109" s="511"/>
      <c r="WFW109" s="511"/>
      <c r="WFX109" s="511"/>
      <c r="WFY109" s="511"/>
      <c r="WFZ109" s="511"/>
      <c r="WGA109" s="511"/>
      <c r="WGB109" s="511"/>
      <c r="WGC109" s="511"/>
      <c r="WGD109" s="511"/>
      <c r="WGE109" s="511"/>
      <c r="WGF109" s="511"/>
      <c r="WGG109" s="511"/>
      <c r="WGH109" s="511"/>
      <c r="WGI109" s="511"/>
      <c r="WGJ109" s="511"/>
      <c r="WGK109" s="511"/>
      <c r="WGL109" s="511"/>
      <c r="WGM109" s="511"/>
      <c r="WGN109" s="511"/>
      <c r="WGO109" s="511"/>
      <c r="WGP109" s="511"/>
      <c r="WGQ109" s="511"/>
      <c r="WGR109" s="511"/>
      <c r="WGS109" s="511"/>
      <c r="WGT109" s="511"/>
      <c r="WGU109" s="511"/>
      <c r="WGV109" s="511"/>
      <c r="WGW109" s="511"/>
      <c r="WGX109" s="511"/>
      <c r="WGY109" s="511"/>
      <c r="WGZ109" s="511"/>
      <c r="WHA109" s="511"/>
      <c r="WHB109" s="511"/>
      <c r="WHC109" s="511"/>
      <c r="WHD109" s="511"/>
      <c r="WHE109" s="511"/>
      <c r="WHF109" s="511"/>
      <c r="WHG109" s="511"/>
      <c r="WHH109" s="511"/>
      <c r="WHI109" s="511"/>
      <c r="WHJ109" s="511"/>
      <c r="WHK109" s="511"/>
      <c r="WHL109" s="511"/>
      <c r="WHM109" s="511"/>
      <c r="WHN109" s="511"/>
      <c r="WHO109" s="511"/>
      <c r="WHP109" s="511"/>
      <c r="WHQ109" s="511"/>
      <c r="WHR109" s="511"/>
      <c r="WHS109" s="511"/>
      <c r="WHT109" s="511"/>
      <c r="WHU109" s="511"/>
      <c r="WHV109" s="511"/>
      <c r="WHW109" s="511"/>
      <c r="WHX109" s="511"/>
      <c r="WHY109" s="511"/>
      <c r="WHZ109" s="511"/>
      <c r="WIA109" s="511"/>
      <c r="WIB109" s="511"/>
      <c r="WIC109" s="511"/>
      <c r="WID109" s="511"/>
      <c r="WIE109" s="511"/>
      <c r="WIF109" s="511"/>
      <c r="WIG109" s="511"/>
      <c r="WIH109" s="511"/>
      <c r="WII109" s="511"/>
      <c r="WIJ109" s="511"/>
      <c r="WIK109" s="511"/>
      <c r="WIL109" s="511"/>
      <c r="WIM109" s="511"/>
      <c r="WIN109" s="511"/>
      <c r="WIO109" s="511"/>
      <c r="WIP109" s="511"/>
      <c r="WIQ109" s="511"/>
      <c r="WIR109" s="511"/>
      <c r="WIS109" s="511"/>
      <c r="WIT109" s="511"/>
      <c r="WIU109" s="511"/>
      <c r="WIV109" s="511"/>
      <c r="WIW109" s="511"/>
      <c r="WIX109" s="511"/>
      <c r="WIY109" s="511"/>
      <c r="WIZ109" s="511"/>
      <c r="WJA109" s="511"/>
      <c r="WJB109" s="511"/>
      <c r="WJC109" s="511"/>
      <c r="WJD109" s="511"/>
      <c r="WJE109" s="511"/>
      <c r="WJF109" s="511"/>
      <c r="WJG109" s="511"/>
      <c r="WJH109" s="511"/>
      <c r="WJI109" s="511"/>
      <c r="WJJ109" s="511"/>
      <c r="WJK109" s="511"/>
      <c r="WJL109" s="511"/>
      <c r="WJM109" s="511"/>
      <c r="WJN109" s="511"/>
      <c r="WJO109" s="511"/>
      <c r="WJP109" s="511"/>
      <c r="WJQ109" s="511"/>
      <c r="WJR109" s="511"/>
      <c r="WJS109" s="511"/>
      <c r="WJT109" s="511"/>
      <c r="WJU109" s="511"/>
      <c r="WJV109" s="511"/>
      <c r="WJW109" s="511"/>
      <c r="WJX109" s="511"/>
      <c r="WJY109" s="511"/>
      <c r="WJZ109" s="511"/>
      <c r="WKA109" s="511"/>
      <c r="WKB109" s="511"/>
      <c r="WKC109" s="511"/>
      <c r="WKD109" s="511"/>
      <c r="WKE109" s="511"/>
      <c r="WKF109" s="511"/>
      <c r="WKG109" s="511"/>
      <c r="WKH109" s="511"/>
      <c r="WKI109" s="511"/>
      <c r="WKJ109" s="511"/>
      <c r="WKK109" s="511"/>
      <c r="WKL109" s="511"/>
      <c r="WKM109" s="511"/>
      <c r="WKN109" s="511"/>
      <c r="WKO109" s="511"/>
      <c r="WKP109" s="511"/>
      <c r="WKQ109" s="511"/>
      <c r="WKR109" s="511"/>
      <c r="WKS109" s="511"/>
      <c r="WKT109" s="511"/>
      <c r="WKU109" s="511"/>
      <c r="WKV109" s="511"/>
      <c r="WKW109" s="511"/>
      <c r="WKX109" s="511"/>
      <c r="WKY109" s="511"/>
      <c r="WKZ109" s="511"/>
      <c r="WLA109" s="511"/>
      <c r="WLB109" s="511"/>
      <c r="WLC109" s="511"/>
      <c r="WLD109" s="511"/>
      <c r="WLE109" s="511"/>
      <c r="WLF109" s="511"/>
      <c r="WLG109" s="511"/>
      <c r="WLH109" s="511"/>
      <c r="WLI109" s="511"/>
      <c r="WLJ109" s="511"/>
      <c r="WLK109" s="511"/>
      <c r="WLL109" s="511"/>
      <c r="WLM109" s="511"/>
      <c r="WLN109" s="511"/>
      <c r="WLO109" s="511"/>
      <c r="WLP109" s="511"/>
      <c r="WLQ109" s="511"/>
      <c r="WLR109" s="511"/>
      <c r="WLS109" s="511"/>
      <c r="WLT109" s="511"/>
      <c r="WLU109" s="511"/>
      <c r="WLV109" s="511"/>
      <c r="WLW109" s="511"/>
      <c r="WLX109" s="511"/>
      <c r="WLY109" s="511"/>
      <c r="WLZ109" s="511"/>
      <c r="WMA109" s="511"/>
      <c r="WMB109" s="511"/>
      <c r="WMC109" s="511"/>
      <c r="WMD109" s="511"/>
      <c r="WME109" s="511"/>
      <c r="WMF109" s="511"/>
      <c r="WMG109" s="511"/>
      <c r="WMH109" s="511"/>
      <c r="WMI109" s="511"/>
      <c r="WMJ109" s="511"/>
      <c r="WMK109" s="511"/>
      <c r="WML109" s="511"/>
      <c r="WMM109" s="511"/>
      <c r="WMN109" s="511"/>
      <c r="WMO109" s="511"/>
      <c r="WMP109" s="511"/>
      <c r="WMQ109" s="511"/>
      <c r="WMR109" s="511"/>
      <c r="WMS109" s="511"/>
      <c r="WMT109" s="511"/>
      <c r="WMU109" s="511"/>
      <c r="WMV109" s="511"/>
      <c r="WMW109" s="511"/>
      <c r="WMX109" s="511"/>
      <c r="WMY109" s="511"/>
      <c r="WMZ109" s="511"/>
      <c r="WNA109" s="511"/>
      <c r="WNB109" s="511"/>
      <c r="WNC109" s="511"/>
      <c r="WND109" s="511"/>
      <c r="WNE109" s="511"/>
      <c r="WNF109" s="511"/>
      <c r="WNG109" s="511"/>
      <c r="WNH109" s="511"/>
      <c r="WNI109" s="511"/>
      <c r="WNJ109" s="511"/>
      <c r="WNK109" s="511"/>
      <c r="WNL109" s="511"/>
      <c r="WNM109" s="511"/>
      <c r="WNN109" s="511"/>
      <c r="WNO109" s="511"/>
      <c r="WNP109" s="511"/>
      <c r="WNQ109" s="511"/>
      <c r="WNR109" s="511"/>
      <c r="WNS109" s="511"/>
      <c r="WNT109" s="511"/>
      <c r="WNU109" s="511"/>
      <c r="WNV109" s="511"/>
      <c r="WNW109" s="511"/>
      <c r="WNX109" s="511"/>
      <c r="WNY109" s="511"/>
      <c r="WNZ109" s="511"/>
      <c r="WOA109" s="511"/>
      <c r="WOB109" s="511"/>
      <c r="WOC109" s="511"/>
      <c r="WOD109" s="511"/>
      <c r="WOE109" s="511"/>
      <c r="WOF109" s="511"/>
      <c r="WOG109" s="511"/>
      <c r="WOH109" s="511"/>
      <c r="WOI109" s="511"/>
      <c r="WOJ109" s="511"/>
      <c r="WOK109" s="511"/>
      <c r="WOL109" s="511"/>
      <c r="WOM109" s="511"/>
      <c r="WON109" s="511"/>
      <c r="WOO109" s="511"/>
      <c r="WOP109" s="511"/>
      <c r="WOQ109" s="511"/>
      <c r="WOR109" s="511"/>
      <c r="WOS109" s="511"/>
      <c r="WOT109" s="511"/>
      <c r="WOU109" s="511"/>
      <c r="WOV109" s="511"/>
      <c r="WOW109" s="511"/>
      <c r="WOX109" s="511"/>
      <c r="WOY109" s="511"/>
      <c r="WOZ109" s="511"/>
      <c r="WPA109" s="511"/>
      <c r="WPB109" s="511"/>
      <c r="WPC109" s="511"/>
      <c r="WPD109" s="511"/>
      <c r="WPE109" s="511"/>
      <c r="WPF109" s="511"/>
      <c r="WPG109" s="511"/>
      <c r="WPH109" s="511"/>
      <c r="WPI109" s="511"/>
      <c r="WPJ109" s="511"/>
      <c r="WPK109" s="511"/>
      <c r="WPL109" s="511"/>
      <c r="WPM109" s="511"/>
      <c r="WPN109" s="511"/>
      <c r="WPO109" s="511"/>
      <c r="WPP109" s="511"/>
      <c r="WPQ109" s="511"/>
      <c r="WPR109" s="511"/>
      <c r="WPS109" s="511"/>
      <c r="WPT109" s="511"/>
      <c r="WPU109" s="511"/>
      <c r="WPV109" s="511"/>
      <c r="WPW109" s="511"/>
      <c r="WPX109" s="511"/>
      <c r="WPY109" s="511"/>
      <c r="WPZ109" s="511"/>
      <c r="WQA109" s="511"/>
      <c r="WQB109" s="511"/>
      <c r="WQC109" s="511"/>
      <c r="WQD109" s="511"/>
      <c r="WQE109" s="511"/>
      <c r="WQF109" s="511"/>
      <c r="WQG109" s="511"/>
      <c r="WQH109" s="511"/>
      <c r="WQI109" s="511"/>
      <c r="WQJ109" s="511"/>
      <c r="WQK109" s="511"/>
      <c r="WQL109" s="511"/>
      <c r="WQM109" s="511"/>
      <c r="WQN109" s="511"/>
      <c r="WQO109" s="511"/>
      <c r="WQP109" s="511"/>
      <c r="WQQ109" s="511"/>
      <c r="WQR109" s="511"/>
      <c r="WQS109" s="511"/>
      <c r="WQT109" s="511"/>
      <c r="WQU109" s="511"/>
      <c r="WQV109" s="511"/>
      <c r="WQW109" s="511"/>
      <c r="WQX109" s="511"/>
      <c r="WQY109" s="511"/>
      <c r="WQZ109" s="511"/>
      <c r="WRA109" s="511"/>
      <c r="WRB109" s="511"/>
      <c r="WRC109" s="511"/>
      <c r="WRD109" s="511"/>
      <c r="WRE109" s="511"/>
      <c r="WRF109" s="511"/>
      <c r="WRG109" s="511"/>
      <c r="WRH109" s="511"/>
      <c r="WRI109" s="511"/>
      <c r="WRJ109" s="511"/>
      <c r="WRK109" s="511"/>
      <c r="WRL109" s="511"/>
      <c r="WRM109" s="511"/>
      <c r="WRN109" s="511"/>
      <c r="WRO109" s="511"/>
      <c r="WRP109" s="511"/>
      <c r="WRQ109" s="511"/>
      <c r="WRR109" s="511"/>
      <c r="WRS109" s="511"/>
      <c r="WRT109" s="511"/>
      <c r="WRU109" s="511"/>
      <c r="WRV109" s="511"/>
      <c r="WRW109" s="511"/>
      <c r="WRX109" s="511"/>
      <c r="WRY109" s="511"/>
      <c r="WRZ109" s="511"/>
      <c r="WSA109" s="511"/>
      <c r="WSB109" s="511"/>
      <c r="WSC109" s="511"/>
      <c r="WSD109" s="511"/>
      <c r="WSE109" s="511"/>
      <c r="WSF109" s="511"/>
      <c r="WSG109" s="511"/>
      <c r="WSH109" s="511"/>
      <c r="WSI109" s="511"/>
      <c r="WSJ109" s="511"/>
      <c r="WSK109" s="511"/>
      <c r="WSL109" s="511"/>
      <c r="WSM109" s="511"/>
      <c r="WSN109" s="511"/>
      <c r="WSO109" s="511"/>
      <c r="WSP109" s="511"/>
      <c r="WSQ109" s="511"/>
      <c r="WSR109" s="511"/>
      <c r="WSS109" s="511"/>
      <c r="WST109" s="511"/>
      <c r="WSU109" s="511"/>
      <c r="WSV109" s="511"/>
      <c r="WSW109" s="511"/>
      <c r="WSX109" s="511"/>
      <c r="WSY109" s="511"/>
      <c r="WSZ109" s="511"/>
      <c r="WTA109" s="511"/>
      <c r="WTB109" s="511"/>
      <c r="WTC109" s="511"/>
      <c r="WTD109" s="511"/>
      <c r="WTE109" s="511"/>
      <c r="WTF109" s="511"/>
      <c r="WTG109" s="511"/>
      <c r="WTH109" s="511"/>
      <c r="WTI109" s="511"/>
      <c r="WTJ109" s="511"/>
      <c r="WTK109" s="511"/>
      <c r="WTL109" s="511"/>
      <c r="WTM109" s="511"/>
      <c r="WTN109" s="511"/>
      <c r="WTO109" s="511"/>
      <c r="WTP109" s="511"/>
      <c r="WTQ109" s="511"/>
      <c r="WTR109" s="511"/>
      <c r="WTS109" s="511"/>
      <c r="WTT109" s="511"/>
      <c r="WTU109" s="511"/>
      <c r="WTV109" s="511"/>
      <c r="WTW109" s="511"/>
      <c r="WTX109" s="511"/>
      <c r="WTY109" s="511"/>
      <c r="WTZ109" s="511"/>
      <c r="WUA109" s="511"/>
      <c r="WUB109" s="511"/>
      <c r="WUC109" s="511"/>
      <c r="WUD109" s="511"/>
      <c r="WUE109" s="511"/>
      <c r="WUF109" s="511"/>
      <c r="WUG109" s="511"/>
      <c r="WUH109" s="511"/>
      <c r="WUI109" s="511"/>
      <c r="WUJ109" s="511"/>
      <c r="WUK109" s="511"/>
      <c r="WUL109" s="511"/>
      <c r="WUM109" s="511"/>
      <c r="WUN109" s="511"/>
      <c r="WUO109" s="511"/>
      <c r="WUP109" s="511"/>
      <c r="WUQ109" s="511"/>
      <c r="WUR109" s="511"/>
      <c r="WUS109" s="511"/>
      <c r="WUT109" s="511"/>
      <c r="WUU109" s="511"/>
      <c r="WUV109" s="511"/>
      <c r="WUW109" s="511"/>
      <c r="WUX109" s="511"/>
      <c r="WUY109" s="511"/>
      <c r="WUZ109" s="511"/>
      <c r="WVA109" s="511"/>
      <c r="WVB109" s="511"/>
      <c r="WVC109" s="511"/>
      <c r="WVD109" s="511"/>
      <c r="WVE109" s="511"/>
      <c r="WVF109" s="511"/>
      <c r="WVG109" s="511"/>
      <c r="WVH109" s="511"/>
      <c r="WVI109" s="511"/>
      <c r="WVJ109" s="511"/>
      <c r="WVK109" s="511"/>
      <c r="WVL109" s="511"/>
      <c r="WVM109" s="511"/>
      <c r="WVN109" s="511"/>
      <c r="WVO109" s="511"/>
      <c r="WVP109" s="511"/>
      <c r="WVQ109" s="511"/>
      <c r="WVR109" s="511"/>
      <c r="WVS109" s="511"/>
      <c r="WVT109" s="511"/>
      <c r="WVU109" s="511"/>
      <c r="WVV109" s="511"/>
      <c r="WVW109" s="511"/>
      <c r="WVX109" s="511"/>
      <c r="WVY109" s="511"/>
      <c r="WVZ109" s="511"/>
      <c r="WWA109" s="511"/>
      <c r="WWB109" s="511"/>
      <c r="WWC109" s="511"/>
      <c r="WWD109" s="511"/>
      <c r="WWE109" s="511"/>
      <c r="WWF109" s="511"/>
      <c r="WWG109" s="511"/>
      <c r="WWH109" s="511"/>
      <c r="WWI109" s="511"/>
      <c r="WWJ109" s="511"/>
      <c r="WWK109" s="511"/>
      <c r="WWL109" s="511"/>
      <c r="WWM109" s="511"/>
      <c r="WWN109" s="511"/>
      <c r="WWO109" s="511"/>
      <c r="WWP109" s="511"/>
      <c r="WWQ109" s="511"/>
      <c r="WWR109" s="511"/>
      <c r="WWS109" s="511"/>
      <c r="WWT109" s="511"/>
      <c r="WWU109" s="511"/>
      <c r="WWV109" s="511"/>
      <c r="WWW109" s="511"/>
      <c r="WWX109" s="511"/>
      <c r="WWY109" s="511"/>
      <c r="WWZ109" s="511"/>
      <c r="WXA109" s="511"/>
      <c r="WXB109" s="511"/>
      <c r="WXC109" s="511"/>
      <c r="WXD109" s="511"/>
      <c r="WXE109" s="511"/>
      <c r="WXF109" s="511"/>
      <c r="WXG109" s="511"/>
      <c r="WXH109" s="511"/>
      <c r="WXI109" s="511"/>
      <c r="WXJ109" s="511"/>
      <c r="WXK109" s="511"/>
      <c r="WXL109" s="511"/>
      <c r="WXM109" s="511"/>
      <c r="WXN109" s="511"/>
      <c r="WXO109" s="511"/>
      <c r="WXP109" s="511"/>
      <c r="WXQ109" s="511"/>
      <c r="WXR109" s="511"/>
      <c r="WXS109" s="511"/>
      <c r="WXT109" s="511"/>
      <c r="WXU109" s="511"/>
      <c r="WXV109" s="511"/>
      <c r="WXW109" s="511"/>
      <c r="WXX109" s="511"/>
      <c r="WXY109" s="511"/>
      <c r="WXZ109" s="511"/>
      <c r="WYA109" s="511"/>
      <c r="WYB109" s="511"/>
      <c r="WYC109" s="511"/>
      <c r="WYD109" s="511"/>
      <c r="WYE109" s="511"/>
      <c r="WYF109" s="511"/>
      <c r="WYG109" s="511"/>
      <c r="WYH109" s="511"/>
      <c r="WYI109" s="511"/>
      <c r="WYJ109" s="511"/>
      <c r="WYK109" s="511"/>
      <c r="WYL109" s="511"/>
      <c r="WYM109" s="511"/>
      <c r="WYN109" s="511"/>
      <c r="WYO109" s="511"/>
      <c r="WYP109" s="511"/>
      <c r="WYQ109" s="511"/>
      <c r="WYR109" s="511"/>
      <c r="WYS109" s="511"/>
      <c r="WYT109" s="511"/>
      <c r="WYU109" s="511"/>
      <c r="WYV109" s="511"/>
      <c r="WYW109" s="511"/>
      <c r="WYX109" s="511"/>
      <c r="WYY109" s="511"/>
      <c r="WYZ109" s="511"/>
      <c r="WZA109" s="511"/>
      <c r="WZB109" s="511"/>
      <c r="WZC109" s="511"/>
      <c r="WZD109" s="511"/>
      <c r="WZE109" s="511"/>
      <c r="WZF109" s="511"/>
      <c r="WZG109" s="511"/>
      <c r="WZH109" s="511"/>
      <c r="WZI109" s="511"/>
      <c r="WZJ109" s="511"/>
      <c r="WZK109" s="511"/>
      <c r="WZL109" s="511"/>
      <c r="WZM109" s="511"/>
      <c r="WZN109" s="511"/>
      <c r="WZO109" s="511"/>
      <c r="WZP109" s="511"/>
      <c r="WZQ109" s="511"/>
      <c r="WZR109" s="511"/>
      <c r="WZS109" s="511"/>
      <c r="WZT109" s="511"/>
      <c r="WZU109" s="511"/>
      <c r="WZV109" s="511"/>
      <c r="WZW109" s="511"/>
      <c r="WZX109" s="511"/>
      <c r="WZY109" s="511"/>
      <c r="WZZ109" s="511"/>
      <c r="XAA109" s="511"/>
      <c r="XAB109" s="511"/>
      <c r="XAC109" s="511"/>
      <c r="XAD109" s="511"/>
      <c r="XAE109" s="511"/>
      <c r="XAF109" s="511"/>
      <c r="XAG109" s="511"/>
      <c r="XAH109" s="511"/>
      <c r="XAI109" s="511"/>
      <c r="XAJ109" s="511"/>
      <c r="XAK109" s="511"/>
      <c r="XAL109" s="511"/>
      <c r="XAM109" s="511"/>
      <c r="XAN109" s="511"/>
      <c r="XAO109" s="511"/>
      <c r="XAP109" s="511"/>
      <c r="XAQ109" s="511"/>
      <c r="XAR109" s="511"/>
      <c r="XAS109" s="511"/>
      <c r="XAT109" s="511"/>
      <c r="XAU109" s="511"/>
      <c r="XAV109" s="511"/>
      <c r="XAW109" s="511"/>
      <c r="XAX109" s="511"/>
      <c r="XAY109" s="511"/>
      <c r="XAZ109" s="511"/>
      <c r="XBA109" s="511"/>
      <c r="XBB109" s="511"/>
      <c r="XBC109" s="511"/>
      <c r="XBD109" s="511"/>
      <c r="XBE109" s="511"/>
      <c r="XBF109" s="511"/>
      <c r="XBG109" s="511"/>
      <c r="XBH109" s="511"/>
      <c r="XBI109" s="511"/>
      <c r="XBJ109" s="511"/>
      <c r="XBK109" s="511"/>
      <c r="XBL109" s="511"/>
      <c r="XBM109" s="511"/>
      <c r="XBN109" s="511"/>
      <c r="XBO109" s="511"/>
      <c r="XBP109" s="511"/>
      <c r="XBQ109" s="511"/>
      <c r="XBR109" s="511"/>
      <c r="XBS109" s="511"/>
      <c r="XBT109" s="511"/>
      <c r="XBU109" s="511"/>
      <c r="XBV109" s="511"/>
      <c r="XBW109" s="511"/>
      <c r="XBX109" s="511"/>
      <c r="XBY109" s="511"/>
      <c r="XBZ109" s="511"/>
      <c r="XCA109" s="511"/>
      <c r="XCB109" s="511"/>
      <c r="XCC109" s="511"/>
      <c r="XCD109" s="511"/>
      <c r="XCE109" s="511"/>
      <c r="XCF109" s="511"/>
      <c r="XCG109" s="511"/>
      <c r="XCH109" s="511"/>
      <c r="XCI109" s="511"/>
      <c r="XCJ109" s="511"/>
      <c r="XCK109" s="511"/>
      <c r="XCL109" s="511"/>
      <c r="XCM109" s="511"/>
      <c r="XCN109" s="511"/>
      <c r="XCO109" s="511"/>
      <c r="XCP109" s="511"/>
      <c r="XCQ109" s="511"/>
      <c r="XCR109" s="511"/>
      <c r="XCS109" s="511"/>
      <c r="XCT109" s="511"/>
      <c r="XCU109" s="511"/>
      <c r="XCV109" s="511"/>
      <c r="XCW109" s="511"/>
      <c r="XCX109" s="511"/>
      <c r="XCY109" s="511"/>
      <c r="XCZ109" s="511"/>
      <c r="XDA109" s="511"/>
      <c r="XDB109" s="511"/>
      <c r="XDC109" s="511"/>
      <c r="XDD109" s="511"/>
      <c r="XDE109" s="511"/>
      <c r="XDF109" s="511"/>
      <c r="XDG109" s="511"/>
      <c r="XDH109" s="511"/>
      <c r="XDI109" s="511"/>
      <c r="XDJ109" s="511"/>
      <c r="XDK109" s="511"/>
      <c r="XDL109" s="511"/>
      <c r="XDM109" s="511"/>
      <c r="XDN109" s="511"/>
      <c r="XDO109" s="511"/>
      <c r="XDP109" s="511"/>
      <c r="XDQ109" s="511"/>
      <c r="XDR109" s="511"/>
      <c r="XDS109" s="511"/>
      <c r="XDT109" s="511"/>
      <c r="XDU109" s="511"/>
      <c r="XDV109" s="511"/>
      <c r="XDW109" s="511"/>
      <c r="XDX109" s="511"/>
      <c r="XDY109" s="511"/>
      <c r="XDZ109" s="511"/>
      <c r="XEA109" s="511"/>
      <c r="XEB109" s="511"/>
      <c r="XEC109" s="511"/>
      <c r="XED109" s="511"/>
      <c r="XEE109" s="511"/>
      <c r="XEF109" s="511"/>
      <c r="XEG109" s="511"/>
      <c r="XEH109" s="511"/>
      <c r="XEI109" s="511"/>
      <c r="XEJ109" s="511"/>
      <c r="XEK109" s="511"/>
      <c r="XEL109" s="511"/>
      <c r="XEM109" s="511"/>
      <c r="XEN109" s="511"/>
      <c r="XEO109" s="511"/>
      <c r="XEP109" s="511"/>
      <c r="XEQ109" s="511"/>
      <c r="XER109" s="511"/>
      <c r="XES109" s="511"/>
      <c r="XET109" s="511"/>
      <c r="XEU109" s="511"/>
      <c r="XEV109" s="511"/>
      <c r="XEW109" s="511"/>
      <c r="XEX109" s="511"/>
      <c r="XEY109" s="511"/>
      <c r="XEZ109" s="511"/>
      <c r="XFA109" s="511"/>
      <c r="XFB109" s="511"/>
      <c r="XFC109" s="511"/>
      <c r="XFD109" s="511"/>
    </row>
    <row r="110" spans="1:16384" ht="30" customHeight="1">
      <c r="A110" s="1106" t="s">
        <v>887</v>
      </c>
      <c r="B110" s="1106"/>
      <c r="C110" s="1106"/>
      <c r="D110" s="1106"/>
      <c r="E110" s="1106"/>
      <c r="F110" s="1106"/>
      <c r="G110" s="1106"/>
      <c r="H110" s="1106"/>
      <c r="I110" s="1106"/>
      <c r="J110" s="1106"/>
      <c r="K110" s="511"/>
      <c r="L110" s="511"/>
      <c r="M110" s="511"/>
      <c r="N110" s="511"/>
      <c r="O110" s="511"/>
      <c r="P110" s="511"/>
      <c r="Q110" s="511"/>
      <c r="R110" s="511"/>
      <c r="S110" s="511"/>
      <c r="T110" s="511"/>
      <c r="U110" s="511"/>
      <c r="V110" s="511"/>
      <c r="W110" s="511"/>
      <c r="X110" s="511"/>
      <c r="Y110" s="511"/>
      <c r="Z110" s="511"/>
      <c r="AA110" s="511"/>
      <c r="AB110" s="511"/>
      <c r="AC110" s="511"/>
      <c r="AD110" s="511"/>
      <c r="AE110" s="511"/>
      <c r="AF110" s="511"/>
      <c r="AG110" s="511"/>
      <c r="AH110" s="511"/>
      <c r="AI110" s="511"/>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11"/>
      <c r="BE110" s="511"/>
      <c r="BF110" s="511"/>
      <c r="BG110" s="511"/>
      <c r="BH110" s="511"/>
      <c r="BI110" s="511"/>
      <c r="BJ110" s="511"/>
      <c r="BK110" s="511"/>
      <c r="BL110" s="511"/>
      <c r="BM110" s="511"/>
      <c r="BN110" s="511"/>
      <c r="BO110" s="511"/>
      <c r="BP110" s="511"/>
      <c r="BQ110" s="511"/>
      <c r="BR110" s="511"/>
      <c r="BS110" s="511"/>
      <c r="BT110" s="511"/>
      <c r="BU110" s="511"/>
      <c r="BV110" s="511"/>
      <c r="BW110" s="511"/>
      <c r="BX110" s="511"/>
      <c r="BY110" s="511"/>
      <c r="BZ110" s="511"/>
      <c r="CA110" s="511"/>
      <c r="CB110" s="511"/>
      <c r="CC110" s="511"/>
      <c r="CD110" s="511"/>
      <c r="CE110" s="511"/>
      <c r="CF110" s="511"/>
      <c r="CG110" s="511"/>
      <c r="CH110" s="511"/>
      <c r="CI110" s="511"/>
      <c r="CJ110" s="511"/>
      <c r="CK110" s="511"/>
      <c r="CL110" s="511"/>
      <c r="CM110" s="511"/>
      <c r="CN110" s="511"/>
      <c r="CO110" s="511"/>
      <c r="CP110" s="511"/>
      <c r="CQ110" s="511"/>
      <c r="CR110" s="511"/>
      <c r="CS110" s="511"/>
      <c r="CT110" s="511"/>
      <c r="CU110" s="511"/>
      <c r="CV110" s="511"/>
      <c r="CW110" s="511"/>
      <c r="CX110" s="511"/>
      <c r="CY110" s="511"/>
      <c r="CZ110" s="511"/>
      <c r="DA110" s="511"/>
      <c r="DB110" s="511"/>
      <c r="DC110" s="511"/>
      <c r="DD110" s="511"/>
      <c r="DE110" s="511"/>
      <c r="DF110" s="511"/>
      <c r="DG110" s="511"/>
      <c r="DH110" s="511"/>
      <c r="DI110" s="511"/>
      <c r="DJ110" s="511"/>
      <c r="DK110" s="511"/>
      <c r="DL110" s="511"/>
      <c r="DM110" s="511"/>
      <c r="DN110" s="511"/>
      <c r="DO110" s="511"/>
      <c r="DP110" s="511"/>
      <c r="DQ110" s="511"/>
      <c r="DR110" s="511"/>
      <c r="DS110" s="511"/>
      <c r="DT110" s="511"/>
      <c r="DU110" s="511"/>
      <c r="DV110" s="511"/>
      <c r="DW110" s="511"/>
      <c r="DX110" s="511"/>
      <c r="DY110" s="511"/>
      <c r="DZ110" s="511"/>
      <c r="EA110" s="511"/>
      <c r="EB110" s="511"/>
      <c r="EC110" s="511"/>
      <c r="ED110" s="511"/>
      <c r="EE110" s="511"/>
      <c r="EF110" s="511"/>
      <c r="EG110" s="511"/>
      <c r="EH110" s="511"/>
      <c r="EI110" s="511"/>
      <c r="EJ110" s="511"/>
      <c r="EK110" s="511"/>
      <c r="EL110" s="511"/>
      <c r="EM110" s="511"/>
      <c r="EN110" s="511"/>
      <c r="EO110" s="511"/>
      <c r="EP110" s="511"/>
      <c r="EQ110" s="511"/>
      <c r="ER110" s="511"/>
      <c r="ES110" s="511"/>
      <c r="ET110" s="511"/>
      <c r="EU110" s="511"/>
      <c r="EV110" s="511"/>
      <c r="EW110" s="511"/>
      <c r="EX110" s="511"/>
      <c r="EY110" s="511"/>
      <c r="EZ110" s="511"/>
      <c r="FA110" s="511"/>
      <c r="FB110" s="511"/>
      <c r="FC110" s="511"/>
      <c r="FD110" s="511"/>
      <c r="FE110" s="511"/>
      <c r="FF110" s="511"/>
      <c r="FG110" s="511"/>
      <c r="FH110" s="511"/>
      <c r="FI110" s="511"/>
      <c r="FJ110" s="511"/>
      <c r="FK110" s="511"/>
      <c r="FL110" s="511"/>
      <c r="FM110" s="511"/>
      <c r="FN110" s="511"/>
      <c r="FO110" s="511"/>
      <c r="FP110" s="511"/>
      <c r="FQ110" s="511"/>
      <c r="FR110" s="511"/>
      <c r="FS110" s="511"/>
      <c r="FT110" s="511"/>
      <c r="FU110" s="511"/>
      <c r="FV110" s="511"/>
      <c r="FW110" s="511"/>
      <c r="FX110" s="511"/>
      <c r="FY110" s="511"/>
      <c r="FZ110" s="511"/>
      <c r="GA110" s="511"/>
      <c r="GB110" s="511"/>
      <c r="GC110" s="511"/>
      <c r="GD110" s="511"/>
      <c r="GE110" s="511"/>
      <c r="GF110" s="511"/>
      <c r="GG110" s="511"/>
      <c r="GH110" s="511"/>
      <c r="GI110" s="511"/>
      <c r="GJ110" s="511"/>
      <c r="GK110" s="511"/>
      <c r="GL110" s="511"/>
      <c r="GM110" s="511"/>
      <c r="GN110" s="511"/>
      <c r="GO110" s="511"/>
      <c r="GP110" s="511"/>
      <c r="GQ110" s="511"/>
      <c r="GR110" s="511"/>
      <c r="GS110" s="511"/>
      <c r="GT110" s="511"/>
      <c r="GU110" s="511"/>
      <c r="GV110" s="511"/>
      <c r="GW110" s="511"/>
      <c r="GX110" s="511"/>
      <c r="GY110" s="511"/>
      <c r="GZ110" s="511"/>
      <c r="HA110" s="511"/>
      <c r="HB110" s="511"/>
      <c r="HC110" s="511"/>
      <c r="HD110" s="511"/>
      <c r="HE110" s="511"/>
      <c r="HF110" s="511"/>
      <c r="HG110" s="511"/>
      <c r="HH110" s="511"/>
      <c r="HI110" s="511"/>
      <c r="HJ110" s="511"/>
      <c r="HK110" s="511"/>
      <c r="HL110" s="511"/>
      <c r="HM110" s="511"/>
      <c r="HN110" s="511"/>
      <c r="HO110" s="511"/>
      <c r="HP110" s="511"/>
      <c r="HQ110" s="511"/>
      <c r="HR110" s="511"/>
      <c r="HS110" s="511"/>
      <c r="HT110" s="511"/>
      <c r="HU110" s="511"/>
      <c r="HV110" s="511"/>
      <c r="HW110" s="511"/>
      <c r="HX110" s="511"/>
      <c r="HY110" s="511"/>
      <c r="HZ110" s="511"/>
      <c r="IA110" s="511"/>
      <c r="IB110" s="511"/>
      <c r="IC110" s="511"/>
      <c r="ID110" s="511"/>
      <c r="IE110" s="511"/>
      <c r="IF110" s="511"/>
      <c r="IG110" s="511"/>
      <c r="IH110" s="511"/>
      <c r="II110" s="511"/>
      <c r="IJ110" s="511"/>
      <c r="IK110" s="511"/>
      <c r="IL110" s="511"/>
      <c r="IM110" s="511"/>
      <c r="IN110" s="511"/>
      <c r="IO110" s="511"/>
      <c r="IP110" s="511"/>
      <c r="IQ110" s="511"/>
      <c r="IR110" s="511"/>
      <c r="IS110" s="511"/>
      <c r="IT110" s="511"/>
      <c r="IU110" s="511"/>
      <c r="IV110" s="511"/>
      <c r="IW110" s="511"/>
      <c r="IX110" s="511"/>
      <c r="IY110" s="511"/>
      <c r="IZ110" s="511"/>
      <c r="JA110" s="511"/>
      <c r="JB110" s="511"/>
      <c r="JC110" s="511"/>
      <c r="JD110" s="511"/>
      <c r="JE110" s="511"/>
      <c r="JF110" s="511"/>
      <c r="JG110" s="511"/>
      <c r="JH110" s="511"/>
      <c r="JI110" s="511"/>
      <c r="JJ110" s="511"/>
      <c r="JK110" s="511"/>
      <c r="JL110" s="511"/>
      <c r="JM110" s="511"/>
      <c r="JN110" s="511"/>
      <c r="JO110" s="511"/>
      <c r="JP110" s="511"/>
      <c r="JQ110" s="511"/>
      <c r="JR110" s="511"/>
      <c r="JS110" s="511"/>
      <c r="JT110" s="511"/>
      <c r="JU110" s="511"/>
      <c r="JV110" s="511"/>
      <c r="JW110" s="511"/>
      <c r="JX110" s="511"/>
      <c r="JY110" s="511"/>
      <c r="JZ110" s="511"/>
      <c r="KA110" s="511"/>
      <c r="KB110" s="511"/>
      <c r="KC110" s="511"/>
      <c r="KD110" s="511"/>
      <c r="KE110" s="511"/>
      <c r="KF110" s="511"/>
      <c r="KG110" s="511"/>
      <c r="KH110" s="511"/>
      <c r="KI110" s="511"/>
      <c r="KJ110" s="511"/>
      <c r="KK110" s="511"/>
      <c r="KL110" s="511"/>
      <c r="KM110" s="511"/>
      <c r="KN110" s="511"/>
      <c r="KO110" s="511"/>
      <c r="KP110" s="511"/>
      <c r="KQ110" s="511"/>
      <c r="KR110" s="511"/>
      <c r="KS110" s="511"/>
      <c r="KT110" s="511"/>
      <c r="KU110" s="511"/>
      <c r="KV110" s="511"/>
      <c r="KW110" s="511"/>
      <c r="KX110" s="511"/>
      <c r="KY110" s="511"/>
      <c r="KZ110" s="511"/>
      <c r="LA110" s="511"/>
      <c r="LB110" s="511"/>
      <c r="LC110" s="511"/>
      <c r="LD110" s="511"/>
      <c r="LE110" s="511"/>
      <c r="LF110" s="511"/>
      <c r="LG110" s="511"/>
      <c r="LH110" s="511"/>
      <c r="LI110" s="511"/>
      <c r="LJ110" s="511"/>
      <c r="LK110" s="511"/>
      <c r="LL110" s="511"/>
      <c r="LM110" s="511"/>
      <c r="LN110" s="511"/>
      <c r="LO110" s="511"/>
      <c r="LP110" s="511"/>
      <c r="LQ110" s="511"/>
      <c r="LR110" s="511"/>
      <c r="LS110" s="511"/>
      <c r="LT110" s="511"/>
      <c r="LU110" s="511"/>
      <c r="LV110" s="511"/>
      <c r="LW110" s="511"/>
      <c r="LX110" s="511"/>
      <c r="LY110" s="511"/>
      <c r="LZ110" s="511"/>
      <c r="MA110" s="511"/>
      <c r="MB110" s="511"/>
      <c r="MC110" s="511"/>
      <c r="MD110" s="511"/>
      <c r="ME110" s="511"/>
      <c r="MF110" s="511"/>
      <c r="MG110" s="511"/>
      <c r="MH110" s="511"/>
      <c r="MI110" s="511"/>
      <c r="MJ110" s="511"/>
      <c r="MK110" s="511"/>
      <c r="ML110" s="511"/>
      <c r="MM110" s="511"/>
      <c r="MN110" s="511"/>
      <c r="MO110" s="511"/>
      <c r="MP110" s="511"/>
      <c r="MQ110" s="511"/>
      <c r="MR110" s="511"/>
      <c r="MS110" s="511"/>
      <c r="MT110" s="511"/>
      <c r="MU110" s="511"/>
      <c r="MV110" s="511"/>
      <c r="MW110" s="511"/>
      <c r="MX110" s="511"/>
      <c r="MY110" s="511"/>
      <c r="MZ110" s="511"/>
      <c r="NA110" s="511"/>
      <c r="NB110" s="511"/>
      <c r="NC110" s="511"/>
      <c r="ND110" s="511"/>
      <c r="NE110" s="511"/>
      <c r="NF110" s="511"/>
      <c r="NG110" s="511"/>
      <c r="NH110" s="511"/>
      <c r="NI110" s="511"/>
      <c r="NJ110" s="511"/>
      <c r="NK110" s="511"/>
      <c r="NL110" s="511"/>
      <c r="NM110" s="511"/>
      <c r="NN110" s="511"/>
      <c r="NO110" s="511"/>
      <c r="NP110" s="511"/>
      <c r="NQ110" s="511"/>
      <c r="NR110" s="511"/>
      <c r="NS110" s="511"/>
      <c r="NT110" s="511"/>
      <c r="NU110" s="511"/>
      <c r="NV110" s="511"/>
      <c r="NW110" s="511"/>
      <c r="NX110" s="511"/>
      <c r="NY110" s="511"/>
      <c r="NZ110" s="511"/>
      <c r="OA110" s="511"/>
      <c r="OB110" s="511"/>
      <c r="OC110" s="511"/>
      <c r="OD110" s="511"/>
      <c r="OE110" s="511"/>
      <c r="OF110" s="511"/>
      <c r="OG110" s="511"/>
      <c r="OH110" s="511"/>
      <c r="OI110" s="511"/>
      <c r="OJ110" s="511"/>
      <c r="OK110" s="511"/>
      <c r="OL110" s="511"/>
      <c r="OM110" s="511"/>
      <c r="ON110" s="511"/>
      <c r="OO110" s="511"/>
      <c r="OP110" s="511"/>
      <c r="OQ110" s="511"/>
      <c r="OR110" s="511"/>
      <c r="OS110" s="511"/>
      <c r="OT110" s="511"/>
      <c r="OU110" s="511"/>
      <c r="OV110" s="511"/>
      <c r="OW110" s="511"/>
      <c r="OX110" s="511"/>
      <c r="OY110" s="511"/>
      <c r="OZ110" s="511"/>
      <c r="PA110" s="511"/>
      <c r="PB110" s="511"/>
      <c r="PC110" s="511"/>
      <c r="PD110" s="511"/>
      <c r="PE110" s="511"/>
      <c r="PF110" s="511"/>
      <c r="PG110" s="511"/>
      <c r="PH110" s="511"/>
      <c r="PI110" s="511"/>
      <c r="PJ110" s="511"/>
      <c r="PK110" s="511"/>
      <c r="PL110" s="511"/>
      <c r="PM110" s="511"/>
      <c r="PN110" s="511"/>
      <c r="PO110" s="511"/>
      <c r="PP110" s="511"/>
      <c r="PQ110" s="511"/>
      <c r="PR110" s="511"/>
      <c r="PS110" s="511"/>
      <c r="PT110" s="511"/>
      <c r="PU110" s="511"/>
      <c r="PV110" s="511"/>
      <c r="PW110" s="511"/>
      <c r="PX110" s="511"/>
      <c r="PY110" s="511"/>
      <c r="PZ110" s="511"/>
      <c r="QA110" s="511"/>
      <c r="QB110" s="511"/>
      <c r="QC110" s="511"/>
      <c r="QD110" s="511"/>
      <c r="QE110" s="511"/>
      <c r="QF110" s="511"/>
      <c r="QG110" s="511"/>
      <c r="QH110" s="511"/>
      <c r="QI110" s="511"/>
      <c r="QJ110" s="511"/>
      <c r="QK110" s="511"/>
      <c r="QL110" s="511"/>
      <c r="QM110" s="511"/>
      <c r="QN110" s="511"/>
      <c r="QO110" s="511"/>
      <c r="QP110" s="511"/>
      <c r="QQ110" s="511"/>
      <c r="QR110" s="511"/>
      <c r="QS110" s="511"/>
      <c r="QT110" s="511"/>
      <c r="QU110" s="511"/>
      <c r="QV110" s="511"/>
      <c r="QW110" s="511"/>
      <c r="QX110" s="511"/>
      <c r="QY110" s="511"/>
      <c r="QZ110" s="511"/>
      <c r="RA110" s="511"/>
      <c r="RB110" s="511"/>
      <c r="RC110" s="511"/>
      <c r="RD110" s="511"/>
      <c r="RE110" s="511"/>
      <c r="RF110" s="511"/>
      <c r="RG110" s="511"/>
      <c r="RH110" s="511"/>
      <c r="RI110" s="511"/>
      <c r="RJ110" s="511"/>
      <c r="RK110" s="511"/>
      <c r="RL110" s="511"/>
      <c r="RM110" s="511"/>
      <c r="RN110" s="511"/>
      <c r="RO110" s="511"/>
      <c r="RP110" s="511"/>
      <c r="RQ110" s="511"/>
      <c r="RR110" s="511"/>
      <c r="RS110" s="511"/>
      <c r="RT110" s="511"/>
      <c r="RU110" s="511"/>
      <c r="RV110" s="511"/>
      <c r="RW110" s="511"/>
      <c r="RX110" s="511"/>
      <c r="RY110" s="511"/>
      <c r="RZ110" s="511"/>
      <c r="SA110" s="511"/>
      <c r="SB110" s="511"/>
      <c r="SC110" s="511"/>
      <c r="SD110" s="511"/>
      <c r="SE110" s="511"/>
      <c r="SF110" s="511"/>
      <c r="SG110" s="511"/>
      <c r="SH110" s="511"/>
      <c r="SI110" s="511"/>
      <c r="SJ110" s="511"/>
      <c r="SK110" s="511"/>
      <c r="SL110" s="511"/>
      <c r="SM110" s="511"/>
      <c r="SN110" s="511"/>
      <c r="SO110" s="511"/>
      <c r="SP110" s="511"/>
      <c r="SQ110" s="511"/>
      <c r="SR110" s="511"/>
      <c r="SS110" s="511"/>
      <c r="ST110" s="511"/>
      <c r="SU110" s="511"/>
      <c r="SV110" s="511"/>
      <c r="SW110" s="511"/>
      <c r="SX110" s="511"/>
      <c r="SY110" s="511"/>
      <c r="SZ110" s="511"/>
      <c r="TA110" s="511"/>
      <c r="TB110" s="511"/>
      <c r="TC110" s="511"/>
      <c r="TD110" s="511"/>
      <c r="TE110" s="511"/>
      <c r="TF110" s="511"/>
      <c r="TG110" s="511"/>
      <c r="TH110" s="511"/>
      <c r="TI110" s="511"/>
      <c r="TJ110" s="511"/>
      <c r="TK110" s="511"/>
      <c r="TL110" s="511"/>
      <c r="TM110" s="511"/>
      <c r="TN110" s="511"/>
      <c r="TO110" s="511"/>
      <c r="TP110" s="511"/>
      <c r="TQ110" s="511"/>
      <c r="TR110" s="511"/>
      <c r="TS110" s="511"/>
      <c r="TT110" s="511"/>
      <c r="TU110" s="511"/>
      <c r="TV110" s="511"/>
      <c r="TW110" s="511"/>
      <c r="TX110" s="511"/>
      <c r="TY110" s="511"/>
      <c r="TZ110" s="511"/>
      <c r="UA110" s="511"/>
      <c r="UB110" s="511"/>
      <c r="UC110" s="511"/>
      <c r="UD110" s="511"/>
      <c r="UE110" s="511"/>
      <c r="UF110" s="511"/>
      <c r="UG110" s="511"/>
      <c r="UH110" s="511"/>
      <c r="UI110" s="511"/>
      <c r="UJ110" s="511"/>
      <c r="UK110" s="511"/>
      <c r="UL110" s="511"/>
      <c r="UM110" s="511"/>
      <c r="UN110" s="511"/>
      <c r="UO110" s="511"/>
      <c r="UP110" s="511"/>
      <c r="UQ110" s="511"/>
      <c r="UR110" s="511"/>
      <c r="US110" s="511"/>
      <c r="UT110" s="511"/>
      <c r="UU110" s="511"/>
      <c r="UV110" s="511"/>
      <c r="UW110" s="511"/>
      <c r="UX110" s="511"/>
      <c r="UY110" s="511"/>
      <c r="UZ110" s="511"/>
      <c r="VA110" s="511"/>
      <c r="VB110" s="511"/>
      <c r="VC110" s="511"/>
      <c r="VD110" s="511"/>
      <c r="VE110" s="511"/>
      <c r="VF110" s="511"/>
      <c r="VG110" s="511"/>
      <c r="VH110" s="511"/>
      <c r="VI110" s="511"/>
      <c r="VJ110" s="511"/>
      <c r="VK110" s="511"/>
      <c r="VL110" s="511"/>
      <c r="VM110" s="511"/>
      <c r="VN110" s="511"/>
      <c r="VO110" s="511"/>
      <c r="VP110" s="511"/>
      <c r="VQ110" s="511"/>
      <c r="VR110" s="511"/>
      <c r="VS110" s="511"/>
      <c r="VT110" s="511"/>
      <c r="VU110" s="511"/>
      <c r="VV110" s="511"/>
      <c r="VW110" s="511"/>
      <c r="VX110" s="511"/>
      <c r="VY110" s="511"/>
      <c r="VZ110" s="511"/>
      <c r="WA110" s="511"/>
      <c r="WB110" s="511"/>
      <c r="WC110" s="511"/>
      <c r="WD110" s="511"/>
      <c r="WE110" s="511"/>
      <c r="WF110" s="511"/>
      <c r="WG110" s="511"/>
      <c r="WH110" s="511"/>
      <c r="WI110" s="511"/>
      <c r="WJ110" s="511"/>
      <c r="WK110" s="511"/>
      <c r="WL110" s="511"/>
      <c r="WM110" s="511"/>
      <c r="WN110" s="511"/>
      <c r="WO110" s="511"/>
      <c r="WP110" s="511"/>
      <c r="WQ110" s="511"/>
      <c r="WR110" s="511"/>
      <c r="WS110" s="511"/>
      <c r="WT110" s="511"/>
      <c r="WU110" s="511"/>
      <c r="WV110" s="511"/>
      <c r="WW110" s="511"/>
      <c r="WX110" s="511"/>
      <c r="WY110" s="511"/>
      <c r="WZ110" s="511"/>
      <c r="XA110" s="511"/>
      <c r="XB110" s="511"/>
      <c r="XC110" s="511"/>
      <c r="XD110" s="511"/>
      <c r="XE110" s="511"/>
      <c r="XF110" s="511"/>
      <c r="XG110" s="511"/>
      <c r="XH110" s="511"/>
      <c r="XI110" s="511"/>
      <c r="XJ110" s="511"/>
      <c r="XK110" s="511"/>
      <c r="XL110" s="511"/>
      <c r="XM110" s="511"/>
      <c r="XN110" s="511"/>
      <c r="XO110" s="511"/>
      <c r="XP110" s="511"/>
      <c r="XQ110" s="511"/>
      <c r="XR110" s="511"/>
      <c r="XS110" s="511"/>
      <c r="XT110" s="511"/>
      <c r="XU110" s="511"/>
      <c r="XV110" s="511"/>
      <c r="XW110" s="511"/>
      <c r="XX110" s="511"/>
      <c r="XY110" s="511"/>
      <c r="XZ110" s="511"/>
      <c r="YA110" s="511"/>
      <c r="YB110" s="511"/>
      <c r="YC110" s="511"/>
      <c r="YD110" s="511"/>
      <c r="YE110" s="511"/>
      <c r="YF110" s="511"/>
      <c r="YG110" s="511"/>
      <c r="YH110" s="511"/>
      <c r="YI110" s="511"/>
      <c r="YJ110" s="511"/>
      <c r="YK110" s="511"/>
      <c r="YL110" s="511"/>
      <c r="YM110" s="511"/>
      <c r="YN110" s="511"/>
      <c r="YO110" s="511"/>
      <c r="YP110" s="511"/>
      <c r="YQ110" s="511"/>
      <c r="YR110" s="511"/>
      <c r="YS110" s="511"/>
      <c r="YT110" s="511"/>
      <c r="YU110" s="511"/>
      <c r="YV110" s="511"/>
      <c r="YW110" s="511"/>
      <c r="YX110" s="511"/>
      <c r="YY110" s="511"/>
      <c r="YZ110" s="511"/>
      <c r="ZA110" s="511"/>
      <c r="ZB110" s="511"/>
      <c r="ZC110" s="511"/>
      <c r="ZD110" s="511"/>
      <c r="ZE110" s="511"/>
      <c r="ZF110" s="511"/>
      <c r="ZG110" s="511"/>
      <c r="ZH110" s="511"/>
      <c r="ZI110" s="511"/>
      <c r="ZJ110" s="511"/>
      <c r="ZK110" s="511"/>
      <c r="ZL110" s="511"/>
      <c r="ZM110" s="511"/>
      <c r="ZN110" s="511"/>
      <c r="ZO110" s="511"/>
      <c r="ZP110" s="511"/>
      <c r="ZQ110" s="511"/>
      <c r="ZR110" s="511"/>
      <c r="ZS110" s="511"/>
      <c r="ZT110" s="511"/>
      <c r="ZU110" s="511"/>
      <c r="ZV110" s="511"/>
      <c r="ZW110" s="511"/>
      <c r="ZX110" s="511"/>
      <c r="ZY110" s="511"/>
      <c r="ZZ110" s="511"/>
      <c r="AAA110" s="511"/>
      <c r="AAB110" s="511"/>
      <c r="AAC110" s="511"/>
      <c r="AAD110" s="511"/>
      <c r="AAE110" s="511"/>
      <c r="AAF110" s="511"/>
      <c r="AAG110" s="511"/>
      <c r="AAH110" s="511"/>
      <c r="AAI110" s="511"/>
      <c r="AAJ110" s="511"/>
      <c r="AAK110" s="511"/>
      <c r="AAL110" s="511"/>
      <c r="AAM110" s="511"/>
      <c r="AAN110" s="511"/>
      <c r="AAO110" s="511"/>
      <c r="AAP110" s="511"/>
      <c r="AAQ110" s="511"/>
      <c r="AAR110" s="511"/>
      <c r="AAS110" s="511"/>
      <c r="AAT110" s="511"/>
      <c r="AAU110" s="511"/>
      <c r="AAV110" s="511"/>
      <c r="AAW110" s="511"/>
      <c r="AAX110" s="511"/>
      <c r="AAY110" s="511"/>
      <c r="AAZ110" s="511"/>
      <c r="ABA110" s="511"/>
      <c r="ABB110" s="511"/>
      <c r="ABC110" s="511"/>
      <c r="ABD110" s="511"/>
      <c r="ABE110" s="511"/>
      <c r="ABF110" s="511"/>
      <c r="ABG110" s="511"/>
      <c r="ABH110" s="511"/>
      <c r="ABI110" s="511"/>
      <c r="ABJ110" s="511"/>
      <c r="ABK110" s="511"/>
      <c r="ABL110" s="511"/>
      <c r="ABM110" s="511"/>
      <c r="ABN110" s="511"/>
      <c r="ABO110" s="511"/>
      <c r="ABP110" s="511"/>
      <c r="ABQ110" s="511"/>
      <c r="ABR110" s="511"/>
      <c r="ABS110" s="511"/>
      <c r="ABT110" s="511"/>
      <c r="ABU110" s="511"/>
      <c r="ABV110" s="511"/>
      <c r="ABW110" s="511"/>
      <c r="ABX110" s="511"/>
      <c r="ABY110" s="511"/>
      <c r="ABZ110" s="511"/>
      <c r="ACA110" s="511"/>
      <c r="ACB110" s="511"/>
      <c r="ACC110" s="511"/>
      <c r="ACD110" s="511"/>
      <c r="ACE110" s="511"/>
      <c r="ACF110" s="511"/>
      <c r="ACG110" s="511"/>
      <c r="ACH110" s="511"/>
      <c r="ACI110" s="511"/>
      <c r="ACJ110" s="511"/>
      <c r="ACK110" s="511"/>
      <c r="ACL110" s="511"/>
      <c r="ACM110" s="511"/>
      <c r="ACN110" s="511"/>
      <c r="ACO110" s="511"/>
      <c r="ACP110" s="511"/>
      <c r="ACQ110" s="511"/>
      <c r="ACR110" s="511"/>
      <c r="ACS110" s="511"/>
      <c r="ACT110" s="511"/>
      <c r="ACU110" s="511"/>
      <c r="ACV110" s="511"/>
      <c r="ACW110" s="511"/>
      <c r="ACX110" s="511"/>
      <c r="ACY110" s="511"/>
      <c r="ACZ110" s="511"/>
      <c r="ADA110" s="511"/>
      <c r="ADB110" s="511"/>
      <c r="ADC110" s="511"/>
      <c r="ADD110" s="511"/>
      <c r="ADE110" s="511"/>
      <c r="ADF110" s="511"/>
      <c r="ADG110" s="511"/>
      <c r="ADH110" s="511"/>
      <c r="ADI110" s="511"/>
      <c r="ADJ110" s="511"/>
      <c r="ADK110" s="511"/>
      <c r="ADL110" s="511"/>
      <c r="ADM110" s="511"/>
      <c r="ADN110" s="511"/>
      <c r="ADO110" s="511"/>
      <c r="ADP110" s="511"/>
      <c r="ADQ110" s="511"/>
      <c r="ADR110" s="511"/>
      <c r="ADS110" s="511"/>
      <c r="ADT110" s="511"/>
      <c r="ADU110" s="511"/>
      <c r="ADV110" s="511"/>
      <c r="ADW110" s="511"/>
      <c r="ADX110" s="511"/>
      <c r="ADY110" s="511"/>
      <c r="ADZ110" s="511"/>
      <c r="AEA110" s="511"/>
      <c r="AEB110" s="511"/>
      <c r="AEC110" s="511"/>
      <c r="AED110" s="511"/>
      <c r="AEE110" s="511"/>
      <c r="AEF110" s="511"/>
      <c r="AEG110" s="511"/>
      <c r="AEH110" s="511"/>
      <c r="AEI110" s="511"/>
      <c r="AEJ110" s="511"/>
      <c r="AEK110" s="511"/>
      <c r="AEL110" s="511"/>
      <c r="AEM110" s="511"/>
      <c r="AEN110" s="511"/>
      <c r="AEO110" s="511"/>
      <c r="AEP110" s="511"/>
      <c r="AEQ110" s="511"/>
      <c r="AER110" s="511"/>
      <c r="AES110" s="511"/>
      <c r="AET110" s="511"/>
      <c r="AEU110" s="511"/>
      <c r="AEV110" s="511"/>
      <c r="AEW110" s="511"/>
      <c r="AEX110" s="511"/>
      <c r="AEY110" s="511"/>
      <c r="AEZ110" s="511"/>
      <c r="AFA110" s="511"/>
      <c r="AFB110" s="511"/>
      <c r="AFC110" s="511"/>
      <c r="AFD110" s="511"/>
      <c r="AFE110" s="511"/>
      <c r="AFF110" s="511"/>
      <c r="AFG110" s="511"/>
      <c r="AFH110" s="511"/>
      <c r="AFI110" s="511"/>
      <c r="AFJ110" s="511"/>
      <c r="AFK110" s="511"/>
      <c r="AFL110" s="511"/>
      <c r="AFM110" s="511"/>
      <c r="AFN110" s="511"/>
      <c r="AFO110" s="511"/>
      <c r="AFP110" s="511"/>
      <c r="AFQ110" s="511"/>
      <c r="AFR110" s="511"/>
      <c r="AFS110" s="511"/>
      <c r="AFT110" s="511"/>
      <c r="AFU110" s="511"/>
      <c r="AFV110" s="511"/>
      <c r="AFW110" s="511"/>
      <c r="AFX110" s="511"/>
      <c r="AFY110" s="511"/>
      <c r="AFZ110" s="511"/>
      <c r="AGA110" s="511"/>
      <c r="AGB110" s="511"/>
      <c r="AGC110" s="511"/>
      <c r="AGD110" s="511"/>
      <c r="AGE110" s="511"/>
      <c r="AGF110" s="511"/>
      <c r="AGG110" s="511"/>
      <c r="AGH110" s="511"/>
      <c r="AGI110" s="511"/>
      <c r="AGJ110" s="511"/>
      <c r="AGK110" s="511"/>
      <c r="AGL110" s="511"/>
      <c r="AGM110" s="511"/>
      <c r="AGN110" s="511"/>
      <c r="AGO110" s="511"/>
      <c r="AGP110" s="511"/>
      <c r="AGQ110" s="511"/>
      <c r="AGR110" s="511"/>
      <c r="AGS110" s="511"/>
      <c r="AGT110" s="511"/>
      <c r="AGU110" s="511"/>
      <c r="AGV110" s="511"/>
      <c r="AGW110" s="511"/>
      <c r="AGX110" s="511"/>
      <c r="AGY110" s="511"/>
      <c r="AGZ110" s="511"/>
      <c r="AHA110" s="511"/>
      <c r="AHB110" s="511"/>
      <c r="AHC110" s="511"/>
      <c r="AHD110" s="511"/>
      <c r="AHE110" s="511"/>
      <c r="AHF110" s="511"/>
      <c r="AHG110" s="511"/>
      <c r="AHH110" s="511"/>
      <c r="AHI110" s="511"/>
      <c r="AHJ110" s="511"/>
      <c r="AHK110" s="511"/>
      <c r="AHL110" s="511"/>
      <c r="AHM110" s="511"/>
      <c r="AHN110" s="511"/>
      <c r="AHO110" s="511"/>
      <c r="AHP110" s="511"/>
      <c r="AHQ110" s="511"/>
      <c r="AHR110" s="511"/>
      <c r="AHS110" s="511"/>
      <c r="AHT110" s="511"/>
      <c r="AHU110" s="511"/>
      <c r="AHV110" s="511"/>
      <c r="AHW110" s="511"/>
      <c r="AHX110" s="511"/>
      <c r="AHY110" s="511"/>
      <c r="AHZ110" s="511"/>
      <c r="AIA110" s="511"/>
      <c r="AIB110" s="511"/>
      <c r="AIC110" s="511"/>
      <c r="AID110" s="511"/>
      <c r="AIE110" s="511"/>
      <c r="AIF110" s="511"/>
      <c r="AIG110" s="511"/>
      <c r="AIH110" s="511"/>
      <c r="AII110" s="511"/>
      <c r="AIJ110" s="511"/>
      <c r="AIK110" s="511"/>
      <c r="AIL110" s="511"/>
      <c r="AIM110" s="511"/>
      <c r="AIN110" s="511"/>
      <c r="AIO110" s="511"/>
      <c r="AIP110" s="511"/>
      <c r="AIQ110" s="511"/>
      <c r="AIR110" s="511"/>
      <c r="AIS110" s="511"/>
      <c r="AIT110" s="511"/>
      <c r="AIU110" s="511"/>
      <c r="AIV110" s="511"/>
      <c r="AIW110" s="511"/>
      <c r="AIX110" s="511"/>
      <c r="AIY110" s="511"/>
      <c r="AIZ110" s="511"/>
      <c r="AJA110" s="511"/>
      <c r="AJB110" s="511"/>
      <c r="AJC110" s="511"/>
      <c r="AJD110" s="511"/>
      <c r="AJE110" s="511"/>
      <c r="AJF110" s="511"/>
      <c r="AJG110" s="511"/>
      <c r="AJH110" s="511"/>
      <c r="AJI110" s="511"/>
      <c r="AJJ110" s="511"/>
      <c r="AJK110" s="511"/>
      <c r="AJL110" s="511"/>
      <c r="AJM110" s="511"/>
      <c r="AJN110" s="511"/>
      <c r="AJO110" s="511"/>
      <c r="AJP110" s="511"/>
      <c r="AJQ110" s="511"/>
      <c r="AJR110" s="511"/>
      <c r="AJS110" s="511"/>
      <c r="AJT110" s="511"/>
      <c r="AJU110" s="511"/>
      <c r="AJV110" s="511"/>
      <c r="AJW110" s="511"/>
      <c r="AJX110" s="511"/>
      <c r="AJY110" s="511"/>
      <c r="AJZ110" s="511"/>
      <c r="AKA110" s="511"/>
      <c r="AKB110" s="511"/>
      <c r="AKC110" s="511"/>
      <c r="AKD110" s="511"/>
      <c r="AKE110" s="511"/>
      <c r="AKF110" s="511"/>
      <c r="AKG110" s="511"/>
      <c r="AKH110" s="511"/>
      <c r="AKI110" s="511"/>
      <c r="AKJ110" s="511"/>
      <c r="AKK110" s="511"/>
      <c r="AKL110" s="511"/>
      <c r="AKM110" s="511"/>
      <c r="AKN110" s="511"/>
      <c r="AKO110" s="511"/>
      <c r="AKP110" s="511"/>
      <c r="AKQ110" s="511"/>
      <c r="AKR110" s="511"/>
      <c r="AKS110" s="511"/>
      <c r="AKT110" s="511"/>
      <c r="AKU110" s="511"/>
      <c r="AKV110" s="511"/>
      <c r="AKW110" s="511"/>
      <c r="AKX110" s="511"/>
      <c r="AKY110" s="511"/>
      <c r="AKZ110" s="511"/>
      <c r="ALA110" s="511"/>
      <c r="ALB110" s="511"/>
      <c r="ALC110" s="511"/>
      <c r="ALD110" s="511"/>
      <c r="ALE110" s="511"/>
      <c r="ALF110" s="511"/>
      <c r="ALG110" s="511"/>
      <c r="ALH110" s="511"/>
      <c r="ALI110" s="511"/>
      <c r="ALJ110" s="511"/>
      <c r="ALK110" s="511"/>
      <c r="ALL110" s="511"/>
      <c r="ALM110" s="511"/>
      <c r="ALN110" s="511"/>
      <c r="ALO110" s="511"/>
      <c r="ALP110" s="511"/>
      <c r="ALQ110" s="511"/>
      <c r="ALR110" s="511"/>
      <c r="ALS110" s="511"/>
      <c r="ALT110" s="511"/>
      <c r="ALU110" s="511"/>
      <c r="ALV110" s="511"/>
      <c r="ALW110" s="511"/>
      <c r="ALX110" s="511"/>
      <c r="ALY110" s="511"/>
      <c r="ALZ110" s="511"/>
      <c r="AMA110" s="511"/>
      <c r="AMB110" s="511"/>
      <c r="AMC110" s="511"/>
      <c r="AMD110" s="511"/>
      <c r="AME110" s="511"/>
      <c r="AMF110" s="511"/>
      <c r="AMG110" s="511"/>
      <c r="AMH110" s="511"/>
      <c r="AMI110" s="511"/>
      <c r="AMJ110" s="511"/>
      <c r="AMK110" s="511"/>
      <c r="AML110" s="511"/>
      <c r="AMM110" s="511"/>
      <c r="AMN110" s="511"/>
      <c r="AMO110" s="511"/>
      <c r="AMP110" s="511"/>
      <c r="AMQ110" s="511"/>
      <c r="AMR110" s="511"/>
      <c r="AMS110" s="511"/>
      <c r="AMT110" s="511"/>
      <c r="AMU110" s="511"/>
      <c r="AMV110" s="511"/>
      <c r="AMW110" s="511"/>
      <c r="AMX110" s="511"/>
      <c r="AMY110" s="511"/>
      <c r="AMZ110" s="511"/>
      <c r="ANA110" s="511"/>
      <c r="ANB110" s="511"/>
      <c r="ANC110" s="511"/>
      <c r="AND110" s="511"/>
      <c r="ANE110" s="511"/>
      <c r="ANF110" s="511"/>
      <c r="ANG110" s="511"/>
      <c r="ANH110" s="511"/>
      <c r="ANI110" s="511"/>
      <c r="ANJ110" s="511"/>
      <c r="ANK110" s="511"/>
      <c r="ANL110" s="511"/>
      <c r="ANM110" s="511"/>
      <c r="ANN110" s="511"/>
      <c r="ANO110" s="511"/>
      <c r="ANP110" s="511"/>
      <c r="ANQ110" s="511"/>
      <c r="ANR110" s="511"/>
      <c r="ANS110" s="511"/>
      <c r="ANT110" s="511"/>
      <c r="ANU110" s="511"/>
      <c r="ANV110" s="511"/>
      <c r="ANW110" s="511"/>
      <c r="ANX110" s="511"/>
      <c r="ANY110" s="511"/>
      <c r="ANZ110" s="511"/>
      <c r="AOA110" s="511"/>
      <c r="AOB110" s="511"/>
      <c r="AOC110" s="511"/>
      <c r="AOD110" s="511"/>
      <c r="AOE110" s="511"/>
      <c r="AOF110" s="511"/>
      <c r="AOG110" s="511"/>
      <c r="AOH110" s="511"/>
      <c r="AOI110" s="511"/>
      <c r="AOJ110" s="511"/>
      <c r="AOK110" s="511"/>
      <c r="AOL110" s="511"/>
      <c r="AOM110" s="511"/>
      <c r="AON110" s="511"/>
      <c r="AOO110" s="511"/>
      <c r="AOP110" s="511"/>
      <c r="AOQ110" s="511"/>
      <c r="AOR110" s="511"/>
      <c r="AOS110" s="511"/>
      <c r="AOT110" s="511"/>
      <c r="AOU110" s="511"/>
      <c r="AOV110" s="511"/>
      <c r="AOW110" s="511"/>
      <c r="AOX110" s="511"/>
      <c r="AOY110" s="511"/>
      <c r="AOZ110" s="511"/>
      <c r="APA110" s="511"/>
      <c r="APB110" s="511"/>
      <c r="APC110" s="511"/>
      <c r="APD110" s="511"/>
      <c r="APE110" s="511"/>
      <c r="APF110" s="511"/>
      <c r="APG110" s="511"/>
      <c r="APH110" s="511"/>
      <c r="API110" s="511"/>
      <c r="APJ110" s="511"/>
      <c r="APK110" s="511"/>
      <c r="APL110" s="511"/>
      <c r="APM110" s="511"/>
      <c r="APN110" s="511"/>
      <c r="APO110" s="511"/>
      <c r="APP110" s="511"/>
      <c r="APQ110" s="511"/>
      <c r="APR110" s="511"/>
      <c r="APS110" s="511"/>
      <c r="APT110" s="511"/>
      <c r="APU110" s="511"/>
      <c r="APV110" s="511"/>
      <c r="APW110" s="511"/>
      <c r="APX110" s="511"/>
      <c r="APY110" s="511"/>
      <c r="APZ110" s="511"/>
      <c r="AQA110" s="511"/>
      <c r="AQB110" s="511"/>
      <c r="AQC110" s="511"/>
      <c r="AQD110" s="511"/>
      <c r="AQE110" s="511"/>
      <c r="AQF110" s="511"/>
      <c r="AQG110" s="511"/>
      <c r="AQH110" s="511"/>
      <c r="AQI110" s="511"/>
      <c r="AQJ110" s="511"/>
      <c r="AQK110" s="511"/>
      <c r="AQL110" s="511"/>
      <c r="AQM110" s="511"/>
      <c r="AQN110" s="511"/>
      <c r="AQO110" s="511"/>
      <c r="AQP110" s="511"/>
      <c r="AQQ110" s="511"/>
      <c r="AQR110" s="511"/>
      <c r="AQS110" s="511"/>
      <c r="AQT110" s="511"/>
      <c r="AQU110" s="511"/>
      <c r="AQV110" s="511"/>
      <c r="AQW110" s="511"/>
      <c r="AQX110" s="511"/>
      <c r="AQY110" s="511"/>
      <c r="AQZ110" s="511"/>
      <c r="ARA110" s="511"/>
      <c r="ARB110" s="511"/>
      <c r="ARC110" s="511"/>
      <c r="ARD110" s="511"/>
      <c r="ARE110" s="511"/>
      <c r="ARF110" s="511"/>
      <c r="ARG110" s="511"/>
      <c r="ARH110" s="511"/>
      <c r="ARI110" s="511"/>
      <c r="ARJ110" s="511"/>
      <c r="ARK110" s="511"/>
      <c r="ARL110" s="511"/>
      <c r="ARM110" s="511"/>
      <c r="ARN110" s="511"/>
      <c r="ARO110" s="511"/>
      <c r="ARP110" s="511"/>
      <c r="ARQ110" s="511"/>
      <c r="ARR110" s="511"/>
      <c r="ARS110" s="511"/>
      <c r="ART110" s="511"/>
      <c r="ARU110" s="511"/>
      <c r="ARV110" s="511"/>
      <c r="ARW110" s="511"/>
      <c r="ARX110" s="511"/>
      <c r="ARY110" s="511"/>
      <c r="ARZ110" s="511"/>
      <c r="ASA110" s="511"/>
      <c r="ASB110" s="511"/>
      <c r="ASC110" s="511"/>
      <c r="ASD110" s="511"/>
      <c r="ASE110" s="511"/>
      <c r="ASF110" s="511"/>
      <c r="ASG110" s="511"/>
      <c r="ASH110" s="511"/>
      <c r="ASI110" s="511"/>
      <c r="ASJ110" s="511"/>
      <c r="ASK110" s="511"/>
      <c r="ASL110" s="511"/>
      <c r="ASM110" s="511"/>
      <c r="ASN110" s="511"/>
      <c r="ASO110" s="511"/>
      <c r="ASP110" s="511"/>
      <c r="ASQ110" s="511"/>
      <c r="ASR110" s="511"/>
      <c r="ASS110" s="511"/>
      <c r="AST110" s="511"/>
      <c r="ASU110" s="511"/>
      <c r="ASV110" s="511"/>
      <c r="ASW110" s="511"/>
      <c r="ASX110" s="511"/>
      <c r="ASY110" s="511"/>
      <c r="ASZ110" s="511"/>
      <c r="ATA110" s="511"/>
      <c r="ATB110" s="511"/>
      <c r="ATC110" s="511"/>
      <c r="ATD110" s="511"/>
      <c r="ATE110" s="511"/>
      <c r="ATF110" s="511"/>
      <c r="ATG110" s="511"/>
      <c r="ATH110" s="511"/>
      <c r="ATI110" s="511"/>
      <c r="ATJ110" s="511"/>
      <c r="ATK110" s="511"/>
      <c r="ATL110" s="511"/>
      <c r="ATM110" s="511"/>
      <c r="ATN110" s="511"/>
      <c r="ATO110" s="511"/>
      <c r="ATP110" s="511"/>
      <c r="ATQ110" s="511"/>
      <c r="ATR110" s="511"/>
      <c r="ATS110" s="511"/>
      <c r="ATT110" s="511"/>
      <c r="ATU110" s="511"/>
      <c r="ATV110" s="511"/>
      <c r="ATW110" s="511"/>
      <c r="ATX110" s="511"/>
      <c r="ATY110" s="511"/>
      <c r="ATZ110" s="511"/>
      <c r="AUA110" s="511"/>
      <c r="AUB110" s="511"/>
      <c r="AUC110" s="511"/>
      <c r="AUD110" s="511"/>
      <c r="AUE110" s="511"/>
      <c r="AUF110" s="511"/>
      <c r="AUG110" s="511"/>
      <c r="AUH110" s="511"/>
      <c r="AUI110" s="511"/>
      <c r="AUJ110" s="511"/>
      <c r="AUK110" s="511"/>
      <c r="AUL110" s="511"/>
      <c r="AUM110" s="511"/>
      <c r="AUN110" s="511"/>
      <c r="AUO110" s="511"/>
      <c r="AUP110" s="511"/>
      <c r="AUQ110" s="511"/>
      <c r="AUR110" s="511"/>
      <c r="AUS110" s="511"/>
      <c r="AUT110" s="511"/>
      <c r="AUU110" s="511"/>
      <c r="AUV110" s="511"/>
      <c r="AUW110" s="511"/>
      <c r="AUX110" s="511"/>
      <c r="AUY110" s="511"/>
      <c r="AUZ110" s="511"/>
      <c r="AVA110" s="511"/>
      <c r="AVB110" s="511"/>
      <c r="AVC110" s="511"/>
      <c r="AVD110" s="511"/>
      <c r="AVE110" s="511"/>
      <c r="AVF110" s="511"/>
      <c r="AVG110" s="511"/>
      <c r="AVH110" s="511"/>
      <c r="AVI110" s="511"/>
      <c r="AVJ110" s="511"/>
      <c r="AVK110" s="511"/>
      <c r="AVL110" s="511"/>
      <c r="AVM110" s="511"/>
      <c r="AVN110" s="511"/>
      <c r="AVO110" s="511"/>
      <c r="AVP110" s="511"/>
      <c r="AVQ110" s="511"/>
      <c r="AVR110" s="511"/>
      <c r="AVS110" s="511"/>
      <c r="AVT110" s="511"/>
      <c r="AVU110" s="511"/>
      <c r="AVV110" s="511"/>
      <c r="AVW110" s="511"/>
      <c r="AVX110" s="511"/>
      <c r="AVY110" s="511"/>
      <c r="AVZ110" s="511"/>
      <c r="AWA110" s="511"/>
      <c r="AWB110" s="511"/>
      <c r="AWC110" s="511"/>
      <c r="AWD110" s="511"/>
      <c r="AWE110" s="511"/>
      <c r="AWF110" s="511"/>
      <c r="AWG110" s="511"/>
      <c r="AWH110" s="511"/>
      <c r="AWI110" s="511"/>
      <c r="AWJ110" s="511"/>
      <c r="AWK110" s="511"/>
      <c r="AWL110" s="511"/>
      <c r="AWM110" s="511"/>
      <c r="AWN110" s="511"/>
      <c r="AWO110" s="511"/>
      <c r="AWP110" s="511"/>
      <c r="AWQ110" s="511"/>
      <c r="AWR110" s="511"/>
      <c r="AWS110" s="511"/>
      <c r="AWT110" s="511"/>
      <c r="AWU110" s="511"/>
      <c r="AWV110" s="511"/>
      <c r="AWW110" s="511"/>
      <c r="AWX110" s="511"/>
      <c r="AWY110" s="511"/>
      <c r="AWZ110" s="511"/>
      <c r="AXA110" s="511"/>
      <c r="AXB110" s="511"/>
      <c r="AXC110" s="511"/>
      <c r="AXD110" s="511"/>
      <c r="AXE110" s="511"/>
      <c r="AXF110" s="511"/>
      <c r="AXG110" s="511"/>
      <c r="AXH110" s="511"/>
      <c r="AXI110" s="511"/>
      <c r="AXJ110" s="511"/>
      <c r="AXK110" s="511"/>
      <c r="AXL110" s="511"/>
      <c r="AXM110" s="511"/>
      <c r="AXN110" s="511"/>
      <c r="AXO110" s="511"/>
      <c r="AXP110" s="511"/>
      <c r="AXQ110" s="511"/>
      <c r="AXR110" s="511"/>
      <c r="AXS110" s="511"/>
      <c r="AXT110" s="511"/>
      <c r="AXU110" s="511"/>
      <c r="AXV110" s="511"/>
      <c r="AXW110" s="511"/>
      <c r="AXX110" s="511"/>
      <c r="AXY110" s="511"/>
      <c r="AXZ110" s="511"/>
      <c r="AYA110" s="511"/>
      <c r="AYB110" s="511"/>
      <c r="AYC110" s="511"/>
      <c r="AYD110" s="511"/>
      <c r="AYE110" s="511"/>
      <c r="AYF110" s="511"/>
      <c r="AYG110" s="511"/>
      <c r="AYH110" s="511"/>
      <c r="AYI110" s="511"/>
      <c r="AYJ110" s="511"/>
      <c r="AYK110" s="511"/>
      <c r="AYL110" s="511"/>
      <c r="AYM110" s="511"/>
      <c r="AYN110" s="511"/>
      <c r="AYO110" s="511"/>
      <c r="AYP110" s="511"/>
      <c r="AYQ110" s="511"/>
      <c r="AYR110" s="511"/>
      <c r="AYS110" s="511"/>
      <c r="AYT110" s="511"/>
      <c r="AYU110" s="511"/>
      <c r="AYV110" s="511"/>
      <c r="AYW110" s="511"/>
      <c r="AYX110" s="511"/>
      <c r="AYY110" s="511"/>
      <c r="AYZ110" s="511"/>
      <c r="AZA110" s="511"/>
      <c r="AZB110" s="511"/>
      <c r="AZC110" s="511"/>
      <c r="AZD110" s="511"/>
      <c r="AZE110" s="511"/>
      <c r="AZF110" s="511"/>
      <c r="AZG110" s="511"/>
      <c r="AZH110" s="511"/>
      <c r="AZI110" s="511"/>
      <c r="AZJ110" s="511"/>
      <c r="AZK110" s="511"/>
      <c r="AZL110" s="511"/>
      <c r="AZM110" s="511"/>
      <c r="AZN110" s="511"/>
      <c r="AZO110" s="511"/>
      <c r="AZP110" s="511"/>
      <c r="AZQ110" s="511"/>
      <c r="AZR110" s="511"/>
      <c r="AZS110" s="511"/>
      <c r="AZT110" s="511"/>
      <c r="AZU110" s="511"/>
      <c r="AZV110" s="511"/>
      <c r="AZW110" s="511"/>
      <c r="AZX110" s="511"/>
      <c r="AZY110" s="511"/>
      <c r="AZZ110" s="511"/>
      <c r="BAA110" s="511"/>
      <c r="BAB110" s="511"/>
      <c r="BAC110" s="511"/>
      <c r="BAD110" s="511"/>
      <c r="BAE110" s="511"/>
      <c r="BAF110" s="511"/>
      <c r="BAG110" s="511"/>
      <c r="BAH110" s="511"/>
      <c r="BAI110" s="511"/>
      <c r="BAJ110" s="511"/>
      <c r="BAK110" s="511"/>
      <c r="BAL110" s="511"/>
      <c r="BAM110" s="511"/>
      <c r="BAN110" s="511"/>
      <c r="BAO110" s="511"/>
      <c r="BAP110" s="511"/>
      <c r="BAQ110" s="511"/>
      <c r="BAR110" s="511"/>
      <c r="BAS110" s="511"/>
      <c r="BAT110" s="511"/>
      <c r="BAU110" s="511"/>
      <c r="BAV110" s="511"/>
      <c r="BAW110" s="511"/>
      <c r="BAX110" s="511"/>
      <c r="BAY110" s="511"/>
      <c r="BAZ110" s="511"/>
      <c r="BBA110" s="511"/>
      <c r="BBB110" s="511"/>
      <c r="BBC110" s="511"/>
      <c r="BBD110" s="511"/>
      <c r="BBE110" s="511"/>
      <c r="BBF110" s="511"/>
      <c r="BBG110" s="511"/>
      <c r="BBH110" s="511"/>
      <c r="BBI110" s="511"/>
      <c r="BBJ110" s="511"/>
      <c r="BBK110" s="511"/>
      <c r="BBL110" s="511"/>
      <c r="BBM110" s="511"/>
      <c r="BBN110" s="511"/>
      <c r="BBO110" s="511"/>
      <c r="BBP110" s="511"/>
      <c r="BBQ110" s="511"/>
      <c r="BBR110" s="511"/>
      <c r="BBS110" s="511"/>
      <c r="BBT110" s="511"/>
      <c r="BBU110" s="511"/>
      <c r="BBV110" s="511"/>
      <c r="BBW110" s="511"/>
      <c r="BBX110" s="511"/>
      <c r="BBY110" s="511"/>
      <c r="BBZ110" s="511"/>
      <c r="BCA110" s="511"/>
      <c r="BCB110" s="511"/>
      <c r="BCC110" s="511"/>
      <c r="BCD110" s="511"/>
      <c r="BCE110" s="511"/>
      <c r="BCF110" s="511"/>
      <c r="BCG110" s="511"/>
      <c r="BCH110" s="511"/>
      <c r="BCI110" s="511"/>
      <c r="BCJ110" s="511"/>
      <c r="BCK110" s="511"/>
      <c r="BCL110" s="511"/>
      <c r="BCM110" s="511"/>
      <c r="BCN110" s="511"/>
      <c r="BCO110" s="511"/>
      <c r="BCP110" s="511"/>
      <c r="BCQ110" s="511"/>
      <c r="BCR110" s="511"/>
      <c r="BCS110" s="511"/>
      <c r="BCT110" s="511"/>
      <c r="BCU110" s="511"/>
      <c r="BCV110" s="511"/>
      <c r="BCW110" s="511"/>
      <c r="BCX110" s="511"/>
      <c r="BCY110" s="511"/>
      <c r="BCZ110" s="511"/>
      <c r="BDA110" s="511"/>
      <c r="BDB110" s="511"/>
      <c r="BDC110" s="511"/>
      <c r="BDD110" s="511"/>
      <c r="BDE110" s="511"/>
      <c r="BDF110" s="511"/>
      <c r="BDG110" s="511"/>
      <c r="BDH110" s="511"/>
      <c r="BDI110" s="511"/>
      <c r="BDJ110" s="511"/>
      <c r="BDK110" s="511"/>
      <c r="BDL110" s="511"/>
      <c r="BDM110" s="511"/>
      <c r="BDN110" s="511"/>
      <c r="BDO110" s="511"/>
      <c r="BDP110" s="511"/>
      <c r="BDQ110" s="511"/>
      <c r="BDR110" s="511"/>
      <c r="BDS110" s="511"/>
      <c r="BDT110" s="511"/>
      <c r="BDU110" s="511"/>
      <c r="BDV110" s="511"/>
      <c r="BDW110" s="511"/>
      <c r="BDX110" s="511"/>
      <c r="BDY110" s="511"/>
      <c r="BDZ110" s="511"/>
      <c r="BEA110" s="511"/>
      <c r="BEB110" s="511"/>
      <c r="BEC110" s="511"/>
      <c r="BED110" s="511"/>
      <c r="BEE110" s="511"/>
      <c r="BEF110" s="511"/>
      <c r="BEG110" s="511"/>
      <c r="BEH110" s="511"/>
      <c r="BEI110" s="511"/>
      <c r="BEJ110" s="511"/>
      <c r="BEK110" s="511"/>
      <c r="BEL110" s="511"/>
      <c r="BEM110" s="511"/>
      <c r="BEN110" s="511"/>
      <c r="BEO110" s="511"/>
      <c r="BEP110" s="511"/>
      <c r="BEQ110" s="511"/>
      <c r="BER110" s="511"/>
      <c r="BES110" s="511"/>
      <c r="BET110" s="511"/>
      <c r="BEU110" s="511"/>
      <c r="BEV110" s="511"/>
      <c r="BEW110" s="511"/>
      <c r="BEX110" s="511"/>
      <c r="BEY110" s="511"/>
      <c r="BEZ110" s="511"/>
      <c r="BFA110" s="511"/>
      <c r="BFB110" s="511"/>
      <c r="BFC110" s="511"/>
      <c r="BFD110" s="511"/>
      <c r="BFE110" s="511"/>
      <c r="BFF110" s="511"/>
      <c r="BFG110" s="511"/>
      <c r="BFH110" s="511"/>
      <c r="BFI110" s="511"/>
      <c r="BFJ110" s="511"/>
      <c r="BFK110" s="511"/>
      <c r="BFL110" s="511"/>
      <c r="BFM110" s="511"/>
      <c r="BFN110" s="511"/>
      <c r="BFO110" s="511"/>
      <c r="BFP110" s="511"/>
      <c r="BFQ110" s="511"/>
      <c r="BFR110" s="511"/>
      <c r="BFS110" s="511"/>
      <c r="BFT110" s="511"/>
      <c r="BFU110" s="511"/>
      <c r="BFV110" s="511"/>
      <c r="BFW110" s="511"/>
      <c r="BFX110" s="511"/>
      <c r="BFY110" s="511"/>
      <c r="BFZ110" s="511"/>
      <c r="BGA110" s="511"/>
      <c r="BGB110" s="511"/>
      <c r="BGC110" s="511"/>
      <c r="BGD110" s="511"/>
      <c r="BGE110" s="511"/>
      <c r="BGF110" s="511"/>
      <c r="BGG110" s="511"/>
      <c r="BGH110" s="511"/>
      <c r="BGI110" s="511"/>
      <c r="BGJ110" s="511"/>
      <c r="BGK110" s="511"/>
      <c r="BGL110" s="511"/>
      <c r="BGM110" s="511"/>
      <c r="BGN110" s="511"/>
      <c r="BGO110" s="511"/>
      <c r="BGP110" s="511"/>
      <c r="BGQ110" s="511"/>
      <c r="BGR110" s="511"/>
      <c r="BGS110" s="511"/>
      <c r="BGT110" s="511"/>
      <c r="BGU110" s="511"/>
      <c r="BGV110" s="511"/>
      <c r="BGW110" s="511"/>
      <c r="BGX110" s="511"/>
      <c r="BGY110" s="511"/>
      <c r="BGZ110" s="511"/>
      <c r="BHA110" s="511"/>
      <c r="BHB110" s="511"/>
      <c r="BHC110" s="511"/>
      <c r="BHD110" s="511"/>
      <c r="BHE110" s="511"/>
      <c r="BHF110" s="511"/>
      <c r="BHG110" s="511"/>
      <c r="BHH110" s="511"/>
      <c r="BHI110" s="511"/>
      <c r="BHJ110" s="511"/>
      <c r="BHK110" s="511"/>
      <c r="BHL110" s="511"/>
      <c r="BHM110" s="511"/>
      <c r="BHN110" s="511"/>
      <c r="BHO110" s="511"/>
      <c r="BHP110" s="511"/>
      <c r="BHQ110" s="511"/>
      <c r="BHR110" s="511"/>
      <c r="BHS110" s="511"/>
      <c r="BHT110" s="511"/>
      <c r="BHU110" s="511"/>
      <c r="BHV110" s="511"/>
      <c r="BHW110" s="511"/>
      <c r="BHX110" s="511"/>
      <c r="BHY110" s="511"/>
      <c r="BHZ110" s="511"/>
      <c r="BIA110" s="511"/>
      <c r="BIB110" s="511"/>
      <c r="BIC110" s="511"/>
      <c r="BID110" s="511"/>
      <c r="BIE110" s="511"/>
      <c r="BIF110" s="511"/>
      <c r="BIG110" s="511"/>
      <c r="BIH110" s="511"/>
      <c r="BII110" s="511"/>
      <c r="BIJ110" s="511"/>
      <c r="BIK110" s="511"/>
      <c r="BIL110" s="511"/>
      <c r="BIM110" s="511"/>
      <c r="BIN110" s="511"/>
      <c r="BIO110" s="511"/>
      <c r="BIP110" s="511"/>
      <c r="BIQ110" s="511"/>
      <c r="BIR110" s="511"/>
      <c r="BIS110" s="511"/>
      <c r="BIT110" s="511"/>
      <c r="BIU110" s="511"/>
      <c r="BIV110" s="511"/>
      <c r="BIW110" s="511"/>
      <c r="BIX110" s="511"/>
      <c r="BIY110" s="511"/>
      <c r="BIZ110" s="511"/>
      <c r="BJA110" s="511"/>
      <c r="BJB110" s="511"/>
      <c r="BJC110" s="511"/>
      <c r="BJD110" s="511"/>
      <c r="BJE110" s="511"/>
      <c r="BJF110" s="511"/>
      <c r="BJG110" s="511"/>
      <c r="BJH110" s="511"/>
      <c r="BJI110" s="511"/>
      <c r="BJJ110" s="511"/>
      <c r="BJK110" s="511"/>
      <c r="BJL110" s="511"/>
      <c r="BJM110" s="511"/>
      <c r="BJN110" s="511"/>
      <c r="BJO110" s="511"/>
      <c r="BJP110" s="511"/>
      <c r="BJQ110" s="511"/>
      <c r="BJR110" s="511"/>
      <c r="BJS110" s="511"/>
      <c r="BJT110" s="511"/>
      <c r="BJU110" s="511"/>
      <c r="BJV110" s="511"/>
      <c r="BJW110" s="511"/>
      <c r="BJX110" s="511"/>
      <c r="BJY110" s="511"/>
      <c r="BJZ110" s="511"/>
      <c r="BKA110" s="511"/>
      <c r="BKB110" s="511"/>
      <c r="BKC110" s="511"/>
      <c r="BKD110" s="511"/>
      <c r="BKE110" s="511"/>
      <c r="BKF110" s="511"/>
      <c r="BKG110" s="511"/>
      <c r="BKH110" s="511"/>
      <c r="BKI110" s="511"/>
      <c r="BKJ110" s="511"/>
      <c r="BKK110" s="511"/>
      <c r="BKL110" s="511"/>
      <c r="BKM110" s="511"/>
      <c r="BKN110" s="511"/>
      <c r="BKO110" s="511"/>
      <c r="BKP110" s="511"/>
      <c r="BKQ110" s="511"/>
      <c r="BKR110" s="511"/>
      <c r="BKS110" s="511"/>
      <c r="BKT110" s="511"/>
      <c r="BKU110" s="511"/>
      <c r="BKV110" s="511"/>
      <c r="BKW110" s="511"/>
      <c r="BKX110" s="511"/>
      <c r="BKY110" s="511"/>
      <c r="BKZ110" s="511"/>
      <c r="BLA110" s="511"/>
      <c r="BLB110" s="511"/>
      <c r="BLC110" s="511"/>
      <c r="BLD110" s="511"/>
      <c r="BLE110" s="511"/>
      <c r="BLF110" s="511"/>
      <c r="BLG110" s="511"/>
      <c r="BLH110" s="511"/>
      <c r="BLI110" s="511"/>
      <c r="BLJ110" s="511"/>
      <c r="BLK110" s="511"/>
      <c r="BLL110" s="511"/>
      <c r="BLM110" s="511"/>
      <c r="BLN110" s="511"/>
      <c r="BLO110" s="511"/>
      <c r="BLP110" s="511"/>
      <c r="BLQ110" s="511"/>
      <c r="BLR110" s="511"/>
      <c r="BLS110" s="511"/>
      <c r="BLT110" s="511"/>
      <c r="BLU110" s="511"/>
      <c r="BLV110" s="511"/>
      <c r="BLW110" s="511"/>
      <c r="BLX110" s="511"/>
      <c r="BLY110" s="511"/>
      <c r="BLZ110" s="511"/>
      <c r="BMA110" s="511"/>
      <c r="BMB110" s="511"/>
      <c r="BMC110" s="511"/>
      <c r="BMD110" s="511"/>
      <c r="BME110" s="511"/>
      <c r="BMF110" s="511"/>
      <c r="BMG110" s="511"/>
      <c r="BMH110" s="511"/>
      <c r="BMI110" s="511"/>
      <c r="BMJ110" s="511"/>
      <c r="BMK110" s="511"/>
      <c r="BML110" s="511"/>
      <c r="BMM110" s="511"/>
      <c r="BMN110" s="511"/>
      <c r="BMO110" s="511"/>
      <c r="BMP110" s="511"/>
      <c r="BMQ110" s="511"/>
      <c r="BMR110" s="511"/>
      <c r="BMS110" s="511"/>
      <c r="BMT110" s="511"/>
      <c r="BMU110" s="511"/>
      <c r="BMV110" s="511"/>
      <c r="BMW110" s="511"/>
      <c r="BMX110" s="511"/>
      <c r="BMY110" s="511"/>
      <c r="BMZ110" s="511"/>
      <c r="BNA110" s="511"/>
      <c r="BNB110" s="511"/>
      <c r="BNC110" s="511"/>
      <c r="BND110" s="511"/>
      <c r="BNE110" s="511"/>
      <c r="BNF110" s="511"/>
      <c r="BNG110" s="511"/>
      <c r="BNH110" s="511"/>
      <c r="BNI110" s="511"/>
      <c r="BNJ110" s="511"/>
      <c r="BNK110" s="511"/>
      <c r="BNL110" s="511"/>
      <c r="BNM110" s="511"/>
      <c r="BNN110" s="511"/>
      <c r="BNO110" s="511"/>
      <c r="BNP110" s="511"/>
      <c r="BNQ110" s="511"/>
      <c r="BNR110" s="511"/>
      <c r="BNS110" s="511"/>
      <c r="BNT110" s="511"/>
      <c r="BNU110" s="511"/>
      <c r="BNV110" s="511"/>
      <c r="BNW110" s="511"/>
      <c r="BNX110" s="511"/>
      <c r="BNY110" s="511"/>
      <c r="BNZ110" s="511"/>
      <c r="BOA110" s="511"/>
      <c r="BOB110" s="511"/>
      <c r="BOC110" s="511"/>
      <c r="BOD110" s="511"/>
      <c r="BOE110" s="511"/>
      <c r="BOF110" s="511"/>
      <c r="BOG110" s="511"/>
      <c r="BOH110" s="511"/>
      <c r="BOI110" s="511"/>
      <c r="BOJ110" s="511"/>
      <c r="BOK110" s="511"/>
      <c r="BOL110" s="511"/>
      <c r="BOM110" s="511"/>
      <c r="BON110" s="511"/>
      <c r="BOO110" s="511"/>
      <c r="BOP110" s="511"/>
      <c r="BOQ110" s="511"/>
      <c r="BOR110" s="511"/>
      <c r="BOS110" s="511"/>
      <c r="BOT110" s="511"/>
      <c r="BOU110" s="511"/>
      <c r="BOV110" s="511"/>
      <c r="BOW110" s="511"/>
      <c r="BOX110" s="511"/>
      <c r="BOY110" s="511"/>
      <c r="BOZ110" s="511"/>
      <c r="BPA110" s="511"/>
      <c r="BPB110" s="511"/>
      <c r="BPC110" s="511"/>
      <c r="BPD110" s="511"/>
      <c r="BPE110" s="511"/>
      <c r="BPF110" s="511"/>
      <c r="BPG110" s="511"/>
      <c r="BPH110" s="511"/>
      <c r="BPI110" s="511"/>
      <c r="BPJ110" s="511"/>
      <c r="BPK110" s="511"/>
      <c r="BPL110" s="511"/>
      <c r="BPM110" s="511"/>
      <c r="BPN110" s="511"/>
      <c r="BPO110" s="511"/>
      <c r="BPP110" s="511"/>
      <c r="BPQ110" s="511"/>
      <c r="BPR110" s="511"/>
      <c r="BPS110" s="511"/>
      <c r="BPT110" s="511"/>
      <c r="BPU110" s="511"/>
      <c r="BPV110" s="511"/>
      <c r="BPW110" s="511"/>
      <c r="BPX110" s="511"/>
      <c r="BPY110" s="511"/>
      <c r="BPZ110" s="511"/>
      <c r="BQA110" s="511"/>
      <c r="BQB110" s="511"/>
      <c r="BQC110" s="511"/>
      <c r="BQD110" s="511"/>
      <c r="BQE110" s="511"/>
      <c r="BQF110" s="511"/>
      <c r="BQG110" s="511"/>
      <c r="BQH110" s="511"/>
      <c r="BQI110" s="511"/>
      <c r="BQJ110" s="511"/>
      <c r="BQK110" s="511"/>
      <c r="BQL110" s="511"/>
      <c r="BQM110" s="511"/>
      <c r="BQN110" s="511"/>
      <c r="BQO110" s="511"/>
      <c r="BQP110" s="511"/>
      <c r="BQQ110" s="511"/>
      <c r="BQR110" s="511"/>
      <c r="BQS110" s="511"/>
      <c r="BQT110" s="511"/>
      <c r="BQU110" s="511"/>
      <c r="BQV110" s="511"/>
      <c r="BQW110" s="511"/>
      <c r="BQX110" s="511"/>
      <c r="BQY110" s="511"/>
      <c r="BQZ110" s="511"/>
      <c r="BRA110" s="511"/>
      <c r="BRB110" s="511"/>
      <c r="BRC110" s="511"/>
      <c r="BRD110" s="511"/>
      <c r="BRE110" s="511"/>
      <c r="BRF110" s="511"/>
      <c r="BRG110" s="511"/>
      <c r="BRH110" s="511"/>
      <c r="BRI110" s="511"/>
      <c r="BRJ110" s="511"/>
      <c r="BRK110" s="511"/>
      <c r="BRL110" s="511"/>
      <c r="BRM110" s="511"/>
      <c r="BRN110" s="511"/>
      <c r="BRO110" s="511"/>
      <c r="BRP110" s="511"/>
      <c r="BRQ110" s="511"/>
      <c r="BRR110" s="511"/>
      <c r="BRS110" s="511"/>
      <c r="BRT110" s="511"/>
      <c r="BRU110" s="511"/>
      <c r="BRV110" s="511"/>
      <c r="BRW110" s="511"/>
      <c r="BRX110" s="511"/>
      <c r="BRY110" s="511"/>
      <c r="BRZ110" s="511"/>
      <c r="BSA110" s="511"/>
      <c r="BSB110" s="511"/>
      <c r="BSC110" s="511"/>
      <c r="BSD110" s="511"/>
      <c r="BSE110" s="511"/>
      <c r="BSF110" s="511"/>
      <c r="BSG110" s="511"/>
      <c r="BSH110" s="511"/>
      <c r="BSI110" s="511"/>
      <c r="BSJ110" s="511"/>
      <c r="BSK110" s="511"/>
      <c r="BSL110" s="511"/>
      <c r="BSM110" s="511"/>
      <c r="BSN110" s="511"/>
      <c r="BSO110" s="511"/>
      <c r="BSP110" s="511"/>
      <c r="BSQ110" s="511"/>
      <c r="BSR110" s="511"/>
      <c r="BSS110" s="511"/>
      <c r="BST110" s="511"/>
      <c r="BSU110" s="511"/>
      <c r="BSV110" s="511"/>
      <c r="BSW110" s="511"/>
      <c r="BSX110" s="511"/>
      <c r="BSY110" s="511"/>
      <c r="BSZ110" s="511"/>
      <c r="BTA110" s="511"/>
      <c r="BTB110" s="511"/>
      <c r="BTC110" s="511"/>
      <c r="BTD110" s="511"/>
      <c r="BTE110" s="511"/>
      <c r="BTF110" s="511"/>
      <c r="BTG110" s="511"/>
      <c r="BTH110" s="511"/>
      <c r="BTI110" s="511"/>
      <c r="BTJ110" s="511"/>
      <c r="BTK110" s="511"/>
      <c r="BTL110" s="511"/>
      <c r="BTM110" s="511"/>
      <c r="BTN110" s="511"/>
      <c r="BTO110" s="511"/>
      <c r="BTP110" s="511"/>
      <c r="BTQ110" s="511"/>
      <c r="BTR110" s="511"/>
      <c r="BTS110" s="511"/>
      <c r="BTT110" s="511"/>
      <c r="BTU110" s="511"/>
      <c r="BTV110" s="511"/>
      <c r="BTW110" s="511"/>
      <c r="BTX110" s="511"/>
      <c r="BTY110" s="511"/>
      <c r="BTZ110" s="511"/>
      <c r="BUA110" s="511"/>
      <c r="BUB110" s="511"/>
      <c r="BUC110" s="511"/>
      <c r="BUD110" s="511"/>
      <c r="BUE110" s="511"/>
      <c r="BUF110" s="511"/>
      <c r="BUG110" s="511"/>
      <c r="BUH110" s="511"/>
      <c r="BUI110" s="511"/>
      <c r="BUJ110" s="511"/>
      <c r="BUK110" s="511"/>
      <c r="BUL110" s="511"/>
      <c r="BUM110" s="511"/>
      <c r="BUN110" s="511"/>
      <c r="BUO110" s="511"/>
      <c r="BUP110" s="511"/>
      <c r="BUQ110" s="511"/>
      <c r="BUR110" s="511"/>
      <c r="BUS110" s="511"/>
      <c r="BUT110" s="511"/>
      <c r="BUU110" s="511"/>
      <c r="BUV110" s="511"/>
      <c r="BUW110" s="511"/>
      <c r="BUX110" s="511"/>
      <c r="BUY110" s="511"/>
      <c r="BUZ110" s="511"/>
      <c r="BVA110" s="511"/>
      <c r="BVB110" s="511"/>
      <c r="BVC110" s="511"/>
      <c r="BVD110" s="511"/>
      <c r="BVE110" s="511"/>
      <c r="BVF110" s="511"/>
      <c r="BVG110" s="511"/>
      <c r="BVH110" s="511"/>
      <c r="BVI110" s="511"/>
      <c r="BVJ110" s="511"/>
      <c r="BVK110" s="511"/>
      <c r="BVL110" s="511"/>
      <c r="BVM110" s="511"/>
      <c r="BVN110" s="511"/>
      <c r="BVO110" s="511"/>
      <c r="BVP110" s="511"/>
      <c r="BVQ110" s="511"/>
      <c r="BVR110" s="511"/>
      <c r="BVS110" s="511"/>
      <c r="BVT110" s="511"/>
      <c r="BVU110" s="511"/>
      <c r="BVV110" s="511"/>
      <c r="BVW110" s="511"/>
      <c r="BVX110" s="511"/>
      <c r="BVY110" s="511"/>
      <c r="BVZ110" s="511"/>
      <c r="BWA110" s="511"/>
      <c r="BWB110" s="511"/>
      <c r="BWC110" s="511"/>
      <c r="BWD110" s="511"/>
      <c r="BWE110" s="511"/>
      <c r="BWF110" s="511"/>
      <c r="BWG110" s="511"/>
      <c r="BWH110" s="511"/>
      <c r="BWI110" s="511"/>
      <c r="BWJ110" s="511"/>
      <c r="BWK110" s="511"/>
      <c r="BWL110" s="511"/>
      <c r="BWM110" s="511"/>
      <c r="BWN110" s="511"/>
      <c r="BWO110" s="511"/>
      <c r="BWP110" s="511"/>
      <c r="BWQ110" s="511"/>
      <c r="BWR110" s="511"/>
      <c r="BWS110" s="511"/>
      <c r="BWT110" s="511"/>
      <c r="BWU110" s="511"/>
      <c r="BWV110" s="511"/>
      <c r="BWW110" s="511"/>
      <c r="BWX110" s="511"/>
      <c r="BWY110" s="511"/>
      <c r="BWZ110" s="511"/>
      <c r="BXA110" s="511"/>
      <c r="BXB110" s="511"/>
      <c r="BXC110" s="511"/>
      <c r="BXD110" s="511"/>
      <c r="BXE110" s="511"/>
      <c r="BXF110" s="511"/>
      <c r="BXG110" s="511"/>
      <c r="BXH110" s="511"/>
      <c r="BXI110" s="511"/>
      <c r="BXJ110" s="511"/>
      <c r="BXK110" s="511"/>
      <c r="BXL110" s="511"/>
      <c r="BXM110" s="511"/>
      <c r="BXN110" s="511"/>
      <c r="BXO110" s="511"/>
      <c r="BXP110" s="511"/>
      <c r="BXQ110" s="511"/>
      <c r="BXR110" s="511"/>
      <c r="BXS110" s="511"/>
      <c r="BXT110" s="511"/>
      <c r="BXU110" s="511"/>
      <c r="BXV110" s="511"/>
      <c r="BXW110" s="511"/>
      <c r="BXX110" s="511"/>
      <c r="BXY110" s="511"/>
      <c r="BXZ110" s="511"/>
      <c r="BYA110" s="511"/>
      <c r="BYB110" s="511"/>
      <c r="BYC110" s="511"/>
      <c r="BYD110" s="511"/>
      <c r="BYE110" s="511"/>
      <c r="BYF110" s="511"/>
      <c r="BYG110" s="511"/>
      <c r="BYH110" s="511"/>
      <c r="BYI110" s="511"/>
      <c r="BYJ110" s="511"/>
      <c r="BYK110" s="511"/>
      <c r="BYL110" s="511"/>
      <c r="BYM110" s="511"/>
      <c r="BYN110" s="511"/>
      <c r="BYO110" s="511"/>
      <c r="BYP110" s="511"/>
      <c r="BYQ110" s="511"/>
      <c r="BYR110" s="511"/>
      <c r="BYS110" s="511"/>
      <c r="BYT110" s="511"/>
      <c r="BYU110" s="511"/>
      <c r="BYV110" s="511"/>
      <c r="BYW110" s="511"/>
      <c r="BYX110" s="511"/>
      <c r="BYY110" s="511"/>
      <c r="BYZ110" s="511"/>
      <c r="BZA110" s="511"/>
      <c r="BZB110" s="511"/>
      <c r="BZC110" s="511"/>
      <c r="BZD110" s="511"/>
      <c r="BZE110" s="511"/>
      <c r="BZF110" s="511"/>
      <c r="BZG110" s="511"/>
      <c r="BZH110" s="511"/>
      <c r="BZI110" s="511"/>
      <c r="BZJ110" s="511"/>
      <c r="BZK110" s="511"/>
      <c r="BZL110" s="511"/>
      <c r="BZM110" s="511"/>
      <c r="BZN110" s="511"/>
      <c r="BZO110" s="511"/>
      <c r="BZP110" s="511"/>
      <c r="BZQ110" s="511"/>
      <c r="BZR110" s="511"/>
      <c r="BZS110" s="511"/>
      <c r="BZT110" s="511"/>
      <c r="BZU110" s="511"/>
      <c r="BZV110" s="511"/>
      <c r="BZW110" s="511"/>
      <c r="BZX110" s="511"/>
      <c r="BZY110" s="511"/>
      <c r="BZZ110" s="511"/>
      <c r="CAA110" s="511"/>
      <c r="CAB110" s="511"/>
      <c r="CAC110" s="511"/>
      <c r="CAD110" s="511"/>
      <c r="CAE110" s="511"/>
      <c r="CAF110" s="511"/>
      <c r="CAG110" s="511"/>
      <c r="CAH110" s="511"/>
      <c r="CAI110" s="511"/>
      <c r="CAJ110" s="511"/>
      <c r="CAK110" s="511"/>
      <c r="CAL110" s="511"/>
      <c r="CAM110" s="511"/>
      <c r="CAN110" s="511"/>
      <c r="CAO110" s="511"/>
      <c r="CAP110" s="511"/>
      <c r="CAQ110" s="511"/>
      <c r="CAR110" s="511"/>
      <c r="CAS110" s="511"/>
      <c r="CAT110" s="511"/>
      <c r="CAU110" s="511"/>
      <c r="CAV110" s="511"/>
      <c r="CAW110" s="511"/>
      <c r="CAX110" s="511"/>
      <c r="CAY110" s="511"/>
      <c r="CAZ110" s="511"/>
      <c r="CBA110" s="511"/>
      <c r="CBB110" s="511"/>
      <c r="CBC110" s="511"/>
      <c r="CBD110" s="511"/>
      <c r="CBE110" s="511"/>
      <c r="CBF110" s="511"/>
      <c r="CBG110" s="511"/>
      <c r="CBH110" s="511"/>
      <c r="CBI110" s="511"/>
      <c r="CBJ110" s="511"/>
      <c r="CBK110" s="511"/>
      <c r="CBL110" s="511"/>
      <c r="CBM110" s="511"/>
      <c r="CBN110" s="511"/>
      <c r="CBO110" s="511"/>
      <c r="CBP110" s="511"/>
      <c r="CBQ110" s="511"/>
      <c r="CBR110" s="511"/>
      <c r="CBS110" s="511"/>
      <c r="CBT110" s="511"/>
      <c r="CBU110" s="511"/>
      <c r="CBV110" s="511"/>
      <c r="CBW110" s="511"/>
      <c r="CBX110" s="511"/>
      <c r="CBY110" s="511"/>
      <c r="CBZ110" s="511"/>
      <c r="CCA110" s="511"/>
      <c r="CCB110" s="511"/>
      <c r="CCC110" s="511"/>
      <c r="CCD110" s="511"/>
      <c r="CCE110" s="511"/>
      <c r="CCF110" s="511"/>
      <c r="CCG110" s="511"/>
      <c r="CCH110" s="511"/>
      <c r="CCI110" s="511"/>
      <c r="CCJ110" s="511"/>
      <c r="CCK110" s="511"/>
      <c r="CCL110" s="511"/>
      <c r="CCM110" s="511"/>
      <c r="CCN110" s="511"/>
      <c r="CCO110" s="511"/>
      <c r="CCP110" s="511"/>
      <c r="CCQ110" s="511"/>
      <c r="CCR110" s="511"/>
      <c r="CCS110" s="511"/>
      <c r="CCT110" s="511"/>
      <c r="CCU110" s="511"/>
      <c r="CCV110" s="511"/>
      <c r="CCW110" s="511"/>
      <c r="CCX110" s="511"/>
      <c r="CCY110" s="511"/>
      <c r="CCZ110" s="511"/>
      <c r="CDA110" s="511"/>
      <c r="CDB110" s="511"/>
      <c r="CDC110" s="511"/>
      <c r="CDD110" s="511"/>
      <c r="CDE110" s="511"/>
      <c r="CDF110" s="511"/>
      <c r="CDG110" s="511"/>
      <c r="CDH110" s="511"/>
      <c r="CDI110" s="511"/>
      <c r="CDJ110" s="511"/>
      <c r="CDK110" s="511"/>
      <c r="CDL110" s="511"/>
      <c r="CDM110" s="511"/>
      <c r="CDN110" s="511"/>
      <c r="CDO110" s="511"/>
      <c r="CDP110" s="511"/>
      <c r="CDQ110" s="511"/>
      <c r="CDR110" s="511"/>
      <c r="CDS110" s="511"/>
      <c r="CDT110" s="511"/>
      <c r="CDU110" s="511"/>
      <c r="CDV110" s="511"/>
      <c r="CDW110" s="511"/>
      <c r="CDX110" s="511"/>
      <c r="CDY110" s="511"/>
      <c r="CDZ110" s="511"/>
      <c r="CEA110" s="511"/>
      <c r="CEB110" s="511"/>
      <c r="CEC110" s="511"/>
      <c r="CED110" s="511"/>
      <c r="CEE110" s="511"/>
      <c r="CEF110" s="511"/>
      <c r="CEG110" s="511"/>
      <c r="CEH110" s="511"/>
      <c r="CEI110" s="511"/>
      <c r="CEJ110" s="511"/>
      <c r="CEK110" s="511"/>
      <c r="CEL110" s="511"/>
      <c r="CEM110" s="511"/>
      <c r="CEN110" s="511"/>
      <c r="CEO110" s="511"/>
      <c r="CEP110" s="511"/>
      <c r="CEQ110" s="511"/>
      <c r="CER110" s="511"/>
      <c r="CES110" s="511"/>
      <c r="CET110" s="511"/>
      <c r="CEU110" s="511"/>
      <c r="CEV110" s="511"/>
      <c r="CEW110" s="511"/>
      <c r="CEX110" s="511"/>
      <c r="CEY110" s="511"/>
      <c r="CEZ110" s="511"/>
      <c r="CFA110" s="511"/>
      <c r="CFB110" s="511"/>
      <c r="CFC110" s="511"/>
      <c r="CFD110" s="511"/>
      <c r="CFE110" s="511"/>
      <c r="CFF110" s="511"/>
      <c r="CFG110" s="511"/>
      <c r="CFH110" s="511"/>
      <c r="CFI110" s="511"/>
      <c r="CFJ110" s="511"/>
      <c r="CFK110" s="511"/>
      <c r="CFL110" s="511"/>
      <c r="CFM110" s="511"/>
      <c r="CFN110" s="511"/>
      <c r="CFO110" s="511"/>
      <c r="CFP110" s="511"/>
      <c r="CFQ110" s="511"/>
      <c r="CFR110" s="511"/>
      <c r="CFS110" s="511"/>
      <c r="CFT110" s="511"/>
      <c r="CFU110" s="511"/>
      <c r="CFV110" s="511"/>
      <c r="CFW110" s="511"/>
      <c r="CFX110" s="511"/>
      <c r="CFY110" s="511"/>
      <c r="CFZ110" s="511"/>
      <c r="CGA110" s="511"/>
      <c r="CGB110" s="511"/>
      <c r="CGC110" s="511"/>
      <c r="CGD110" s="511"/>
      <c r="CGE110" s="511"/>
      <c r="CGF110" s="511"/>
      <c r="CGG110" s="511"/>
      <c r="CGH110" s="511"/>
      <c r="CGI110" s="511"/>
      <c r="CGJ110" s="511"/>
      <c r="CGK110" s="511"/>
      <c r="CGL110" s="511"/>
      <c r="CGM110" s="511"/>
      <c r="CGN110" s="511"/>
      <c r="CGO110" s="511"/>
      <c r="CGP110" s="511"/>
      <c r="CGQ110" s="511"/>
      <c r="CGR110" s="511"/>
      <c r="CGS110" s="511"/>
      <c r="CGT110" s="511"/>
      <c r="CGU110" s="511"/>
      <c r="CGV110" s="511"/>
      <c r="CGW110" s="511"/>
      <c r="CGX110" s="511"/>
      <c r="CGY110" s="511"/>
      <c r="CGZ110" s="511"/>
      <c r="CHA110" s="511"/>
      <c r="CHB110" s="511"/>
      <c r="CHC110" s="511"/>
      <c r="CHD110" s="511"/>
      <c r="CHE110" s="511"/>
      <c r="CHF110" s="511"/>
      <c r="CHG110" s="511"/>
      <c r="CHH110" s="511"/>
      <c r="CHI110" s="511"/>
      <c r="CHJ110" s="511"/>
      <c r="CHK110" s="511"/>
      <c r="CHL110" s="511"/>
      <c r="CHM110" s="511"/>
      <c r="CHN110" s="511"/>
      <c r="CHO110" s="511"/>
      <c r="CHP110" s="511"/>
      <c r="CHQ110" s="511"/>
      <c r="CHR110" s="511"/>
      <c r="CHS110" s="511"/>
      <c r="CHT110" s="511"/>
      <c r="CHU110" s="511"/>
      <c r="CHV110" s="511"/>
      <c r="CHW110" s="511"/>
      <c r="CHX110" s="511"/>
      <c r="CHY110" s="511"/>
      <c r="CHZ110" s="511"/>
      <c r="CIA110" s="511"/>
      <c r="CIB110" s="511"/>
      <c r="CIC110" s="511"/>
      <c r="CID110" s="511"/>
      <c r="CIE110" s="511"/>
      <c r="CIF110" s="511"/>
      <c r="CIG110" s="511"/>
      <c r="CIH110" s="511"/>
      <c r="CII110" s="511"/>
      <c r="CIJ110" s="511"/>
      <c r="CIK110" s="511"/>
      <c r="CIL110" s="511"/>
      <c r="CIM110" s="511"/>
      <c r="CIN110" s="511"/>
      <c r="CIO110" s="511"/>
      <c r="CIP110" s="511"/>
      <c r="CIQ110" s="511"/>
      <c r="CIR110" s="511"/>
      <c r="CIS110" s="511"/>
      <c r="CIT110" s="511"/>
      <c r="CIU110" s="511"/>
      <c r="CIV110" s="511"/>
      <c r="CIW110" s="511"/>
      <c r="CIX110" s="511"/>
      <c r="CIY110" s="511"/>
      <c r="CIZ110" s="511"/>
      <c r="CJA110" s="511"/>
      <c r="CJB110" s="511"/>
      <c r="CJC110" s="511"/>
      <c r="CJD110" s="511"/>
      <c r="CJE110" s="511"/>
      <c r="CJF110" s="511"/>
      <c r="CJG110" s="511"/>
      <c r="CJH110" s="511"/>
      <c r="CJI110" s="511"/>
      <c r="CJJ110" s="511"/>
      <c r="CJK110" s="511"/>
      <c r="CJL110" s="511"/>
      <c r="CJM110" s="511"/>
      <c r="CJN110" s="511"/>
      <c r="CJO110" s="511"/>
      <c r="CJP110" s="511"/>
      <c r="CJQ110" s="511"/>
      <c r="CJR110" s="511"/>
      <c r="CJS110" s="511"/>
      <c r="CJT110" s="511"/>
      <c r="CJU110" s="511"/>
      <c r="CJV110" s="511"/>
      <c r="CJW110" s="511"/>
      <c r="CJX110" s="511"/>
      <c r="CJY110" s="511"/>
      <c r="CJZ110" s="511"/>
      <c r="CKA110" s="511"/>
      <c r="CKB110" s="511"/>
      <c r="CKC110" s="511"/>
      <c r="CKD110" s="511"/>
      <c r="CKE110" s="511"/>
      <c r="CKF110" s="511"/>
      <c r="CKG110" s="511"/>
      <c r="CKH110" s="511"/>
      <c r="CKI110" s="511"/>
      <c r="CKJ110" s="511"/>
      <c r="CKK110" s="511"/>
      <c r="CKL110" s="511"/>
      <c r="CKM110" s="511"/>
      <c r="CKN110" s="511"/>
      <c r="CKO110" s="511"/>
      <c r="CKP110" s="511"/>
      <c r="CKQ110" s="511"/>
      <c r="CKR110" s="511"/>
      <c r="CKS110" s="511"/>
      <c r="CKT110" s="511"/>
      <c r="CKU110" s="511"/>
      <c r="CKV110" s="511"/>
      <c r="CKW110" s="511"/>
      <c r="CKX110" s="511"/>
      <c r="CKY110" s="511"/>
      <c r="CKZ110" s="511"/>
      <c r="CLA110" s="511"/>
      <c r="CLB110" s="511"/>
      <c r="CLC110" s="511"/>
      <c r="CLD110" s="511"/>
      <c r="CLE110" s="511"/>
      <c r="CLF110" s="511"/>
      <c r="CLG110" s="511"/>
      <c r="CLH110" s="511"/>
      <c r="CLI110" s="511"/>
      <c r="CLJ110" s="511"/>
      <c r="CLK110" s="511"/>
      <c r="CLL110" s="511"/>
      <c r="CLM110" s="511"/>
      <c r="CLN110" s="511"/>
      <c r="CLO110" s="511"/>
      <c r="CLP110" s="511"/>
      <c r="CLQ110" s="511"/>
      <c r="CLR110" s="511"/>
      <c r="CLS110" s="511"/>
      <c r="CLT110" s="511"/>
      <c r="CLU110" s="511"/>
      <c r="CLV110" s="511"/>
      <c r="CLW110" s="511"/>
      <c r="CLX110" s="511"/>
      <c r="CLY110" s="511"/>
      <c r="CLZ110" s="511"/>
      <c r="CMA110" s="511"/>
      <c r="CMB110" s="511"/>
      <c r="CMC110" s="511"/>
      <c r="CMD110" s="511"/>
      <c r="CME110" s="511"/>
      <c r="CMF110" s="511"/>
      <c r="CMG110" s="511"/>
      <c r="CMH110" s="511"/>
      <c r="CMI110" s="511"/>
      <c r="CMJ110" s="511"/>
      <c r="CMK110" s="511"/>
      <c r="CML110" s="511"/>
      <c r="CMM110" s="511"/>
      <c r="CMN110" s="511"/>
      <c r="CMO110" s="511"/>
      <c r="CMP110" s="511"/>
      <c r="CMQ110" s="511"/>
      <c r="CMR110" s="511"/>
      <c r="CMS110" s="511"/>
      <c r="CMT110" s="511"/>
      <c r="CMU110" s="511"/>
      <c r="CMV110" s="511"/>
      <c r="CMW110" s="511"/>
      <c r="CMX110" s="511"/>
      <c r="CMY110" s="511"/>
      <c r="CMZ110" s="511"/>
      <c r="CNA110" s="511"/>
      <c r="CNB110" s="511"/>
      <c r="CNC110" s="511"/>
      <c r="CND110" s="511"/>
      <c r="CNE110" s="511"/>
      <c r="CNF110" s="511"/>
      <c r="CNG110" s="511"/>
      <c r="CNH110" s="511"/>
      <c r="CNI110" s="511"/>
      <c r="CNJ110" s="511"/>
      <c r="CNK110" s="511"/>
      <c r="CNL110" s="511"/>
      <c r="CNM110" s="511"/>
      <c r="CNN110" s="511"/>
      <c r="CNO110" s="511"/>
      <c r="CNP110" s="511"/>
      <c r="CNQ110" s="511"/>
      <c r="CNR110" s="511"/>
      <c r="CNS110" s="511"/>
      <c r="CNT110" s="511"/>
      <c r="CNU110" s="511"/>
      <c r="CNV110" s="511"/>
      <c r="CNW110" s="511"/>
      <c r="CNX110" s="511"/>
      <c r="CNY110" s="511"/>
      <c r="CNZ110" s="511"/>
      <c r="COA110" s="511"/>
      <c r="COB110" s="511"/>
      <c r="COC110" s="511"/>
      <c r="COD110" s="511"/>
      <c r="COE110" s="511"/>
      <c r="COF110" s="511"/>
      <c r="COG110" s="511"/>
      <c r="COH110" s="511"/>
      <c r="COI110" s="511"/>
      <c r="COJ110" s="511"/>
      <c r="COK110" s="511"/>
      <c r="COL110" s="511"/>
      <c r="COM110" s="511"/>
      <c r="CON110" s="511"/>
      <c r="COO110" s="511"/>
      <c r="COP110" s="511"/>
      <c r="COQ110" s="511"/>
      <c r="COR110" s="511"/>
      <c r="COS110" s="511"/>
      <c r="COT110" s="511"/>
      <c r="COU110" s="511"/>
      <c r="COV110" s="511"/>
      <c r="COW110" s="511"/>
      <c r="COX110" s="511"/>
      <c r="COY110" s="511"/>
      <c r="COZ110" s="511"/>
      <c r="CPA110" s="511"/>
      <c r="CPB110" s="511"/>
      <c r="CPC110" s="511"/>
      <c r="CPD110" s="511"/>
      <c r="CPE110" s="511"/>
      <c r="CPF110" s="511"/>
      <c r="CPG110" s="511"/>
      <c r="CPH110" s="511"/>
      <c r="CPI110" s="511"/>
      <c r="CPJ110" s="511"/>
      <c r="CPK110" s="511"/>
      <c r="CPL110" s="511"/>
      <c r="CPM110" s="511"/>
      <c r="CPN110" s="511"/>
      <c r="CPO110" s="511"/>
      <c r="CPP110" s="511"/>
      <c r="CPQ110" s="511"/>
      <c r="CPR110" s="511"/>
      <c r="CPS110" s="511"/>
      <c r="CPT110" s="511"/>
      <c r="CPU110" s="511"/>
      <c r="CPV110" s="511"/>
      <c r="CPW110" s="511"/>
      <c r="CPX110" s="511"/>
      <c r="CPY110" s="511"/>
      <c r="CPZ110" s="511"/>
      <c r="CQA110" s="511"/>
      <c r="CQB110" s="511"/>
      <c r="CQC110" s="511"/>
      <c r="CQD110" s="511"/>
      <c r="CQE110" s="511"/>
      <c r="CQF110" s="511"/>
      <c r="CQG110" s="511"/>
      <c r="CQH110" s="511"/>
      <c r="CQI110" s="511"/>
      <c r="CQJ110" s="511"/>
      <c r="CQK110" s="511"/>
      <c r="CQL110" s="511"/>
      <c r="CQM110" s="511"/>
      <c r="CQN110" s="511"/>
      <c r="CQO110" s="511"/>
      <c r="CQP110" s="511"/>
      <c r="CQQ110" s="511"/>
      <c r="CQR110" s="511"/>
      <c r="CQS110" s="511"/>
      <c r="CQT110" s="511"/>
      <c r="CQU110" s="511"/>
      <c r="CQV110" s="511"/>
      <c r="CQW110" s="511"/>
      <c r="CQX110" s="511"/>
      <c r="CQY110" s="511"/>
      <c r="CQZ110" s="511"/>
      <c r="CRA110" s="511"/>
      <c r="CRB110" s="511"/>
      <c r="CRC110" s="511"/>
      <c r="CRD110" s="511"/>
      <c r="CRE110" s="511"/>
      <c r="CRF110" s="511"/>
      <c r="CRG110" s="511"/>
      <c r="CRH110" s="511"/>
      <c r="CRI110" s="511"/>
      <c r="CRJ110" s="511"/>
      <c r="CRK110" s="511"/>
      <c r="CRL110" s="511"/>
      <c r="CRM110" s="511"/>
      <c r="CRN110" s="511"/>
      <c r="CRO110" s="511"/>
      <c r="CRP110" s="511"/>
      <c r="CRQ110" s="511"/>
      <c r="CRR110" s="511"/>
      <c r="CRS110" s="511"/>
      <c r="CRT110" s="511"/>
      <c r="CRU110" s="511"/>
      <c r="CRV110" s="511"/>
      <c r="CRW110" s="511"/>
      <c r="CRX110" s="511"/>
      <c r="CRY110" s="511"/>
      <c r="CRZ110" s="511"/>
      <c r="CSA110" s="511"/>
      <c r="CSB110" s="511"/>
      <c r="CSC110" s="511"/>
      <c r="CSD110" s="511"/>
      <c r="CSE110" s="511"/>
      <c r="CSF110" s="511"/>
      <c r="CSG110" s="511"/>
      <c r="CSH110" s="511"/>
      <c r="CSI110" s="511"/>
      <c r="CSJ110" s="511"/>
      <c r="CSK110" s="511"/>
      <c r="CSL110" s="511"/>
      <c r="CSM110" s="511"/>
      <c r="CSN110" s="511"/>
      <c r="CSO110" s="511"/>
      <c r="CSP110" s="511"/>
      <c r="CSQ110" s="511"/>
      <c r="CSR110" s="511"/>
      <c r="CSS110" s="511"/>
      <c r="CST110" s="511"/>
      <c r="CSU110" s="511"/>
      <c r="CSV110" s="511"/>
      <c r="CSW110" s="511"/>
      <c r="CSX110" s="511"/>
      <c r="CSY110" s="511"/>
      <c r="CSZ110" s="511"/>
      <c r="CTA110" s="511"/>
      <c r="CTB110" s="511"/>
      <c r="CTC110" s="511"/>
      <c r="CTD110" s="511"/>
      <c r="CTE110" s="511"/>
      <c r="CTF110" s="511"/>
      <c r="CTG110" s="511"/>
      <c r="CTH110" s="511"/>
      <c r="CTI110" s="511"/>
      <c r="CTJ110" s="511"/>
      <c r="CTK110" s="511"/>
      <c r="CTL110" s="511"/>
      <c r="CTM110" s="511"/>
      <c r="CTN110" s="511"/>
      <c r="CTO110" s="511"/>
      <c r="CTP110" s="511"/>
      <c r="CTQ110" s="511"/>
      <c r="CTR110" s="511"/>
      <c r="CTS110" s="511"/>
      <c r="CTT110" s="511"/>
      <c r="CTU110" s="511"/>
      <c r="CTV110" s="511"/>
      <c r="CTW110" s="511"/>
      <c r="CTX110" s="511"/>
      <c r="CTY110" s="511"/>
      <c r="CTZ110" s="511"/>
      <c r="CUA110" s="511"/>
      <c r="CUB110" s="511"/>
      <c r="CUC110" s="511"/>
      <c r="CUD110" s="511"/>
      <c r="CUE110" s="511"/>
      <c r="CUF110" s="511"/>
      <c r="CUG110" s="511"/>
      <c r="CUH110" s="511"/>
      <c r="CUI110" s="511"/>
      <c r="CUJ110" s="511"/>
      <c r="CUK110" s="511"/>
      <c r="CUL110" s="511"/>
      <c r="CUM110" s="511"/>
      <c r="CUN110" s="511"/>
      <c r="CUO110" s="511"/>
      <c r="CUP110" s="511"/>
      <c r="CUQ110" s="511"/>
      <c r="CUR110" s="511"/>
      <c r="CUS110" s="511"/>
      <c r="CUT110" s="511"/>
      <c r="CUU110" s="511"/>
      <c r="CUV110" s="511"/>
      <c r="CUW110" s="511"/>
      <c r="CUX110" s="511"/>
      <c r="CUY110" s="511"/>
      <c r="CUZ110" s="511"/>
      <c r="CVA110" s="511"/>
      <c r="CVB110" s="511"/>
      <c r="CVC110" s="511"/>
      <c r="CVD110" s="511"/>
      <c r="CVE110" s="511"/>
      <c r="CVF110" s="511"/>
      <c r="CVG110" s="511"/>
      <c r="CVH110" s="511"/>
      <c r="CVI110" s="511"/>
      <c r="CVJ110" s="511"/>
      <c r="CVK110" s="511"/>
      <c r="CVL110" s="511"/>
      <c r="CVM110" s="511"/>
      <c r="CVN110" s="511"/>
      <c r="CVO110" s="511"/>
      <c r="CVP110" s="511"/>
      <c r="CVQ110" s="511"/>
      <c r="CVR110" s="511"/>
      <c r="CVS110" s="511"/>
      <c r="CVT110" s="511"/>
      <c r="CVU110" s="511"/>
      <c r="CVV110" s="511"/>
      <c r="CVW110" s="511"/>
      <c r="CVX110" s="511"/>
      <c r="CVY110" s="511"/>
      <c r="CVZ110" s="511"/>
      <c r="CWA110" s="511"/>
      <c r="CWB110" s="511"/>
      <c r="CWC110" s="511"/>
      <c r="CWD110" s="511"/>
      <c r="CWE110" s="511"/>
      <c r="CWF110" s="511"/>
      <c r="CWG110" s="511"/>
      <c r="CWH110" s="511"/>
      <c r="CWI110" s="511"/>
      <c r="CWJ110" s="511"/>
      <c r="CWK110" s="511"/>
      <c r="CWL110" s="511"/>
      <c r="CWM110" s="511"/>
      <c r="CWN110" s="511"/>
      <c r="CWO110" s="511"/>
      <c r="CWP110" s="511"/>
      <c r="CWQ110" s="511"/>
      <c r="CWR110" s="511"/>
      <c r="CWS110" s="511"/>
      <c r="CWT110" s="511"/>
      <c r="CWU110" s="511"/>
      <c r="CWV110" s="511"/>
      <c r="CWW110" s="511"/>
      <c r="CWX110" s="511"/>
      <c r="CWY110" s="511"/>
      <c r="CWZ110" s="511"/>
      <c r="CXA110" s="511"/>
      <c r="CXB110" s="511"/>
      <c r="CXC110" s="511"/>
      <c r="CXD110" s="511"/>
      <c r="CXE110" s="511"/>
      <c r="CXF110" s="511"/>
      <c r="CXG110" s="511"/>
      <c r="CXH110" s="511"/>
      <c r="CXI110" s="511"/>
      <c r="CXJ110" s="511"/>
      <c r="CXK110" s="511"/>
      <c r="CXL110" s="511"/>
      <c r="CXM110" s="511"/>
      <c r="CXN110" s="511"/>
      <c r="CXO110" s="511"/>
      <c r="CXP110" s="511"/>
      <c r="CXQ110" s="511"/>
      <c r="CXR110" s="511"/>
      <c r="CXS110" s="511"/>
      <c r="CXT110" s="511"/>
      <c r="CXU110" s="511"/>
      <c r="CXV110" s="511"/>
      <c r="CXW110" s="511"/>
      <c r="CXX110" s="511"/>
      <c r="CXY110" s="511"/>
      <c r="CXZ110" s="511"/>
      <c r="CYA110" s="511"/>
      <c r="CYB110" s="511"/>
      <c r="CYC110" s="511"/>
      <c r="CYD110" s="511"/>
      <c r="CYE110" s="511"/>
      <c r="CYF110" s="511"/>
      <c r="CYG110" s="511"/>
      <c r="CYH110" s="511"/>
      <c r="CYI110" s="511"/>
      <c r="CYJ110" s="511"/>
      <c r="CYK110" s="511"/>
      <c r="CYL110" s="511"/>
      <c r="CYM110" s="511"/>
      <c r="CYN110" s="511"/>
      <c r="CYO110" s="511"/>
      <c r="CYP110" s="511"/>
      <c r="CYQ110" s="511"/>
      <c r="CYR110" s="511"/>
      <c r="CYS110" s="511"/>
      <c r="CYT110" s="511"/>
      <c r="CYU110" s="511"/>
      <c r="CYV110" s="511"/>
      <c r="CYW110" s="511"/>
      <c r="CYX110" s="511"/>
      <c r="CYY110" s="511"/>
      <c r="CYZ110" s="511"/>
      <c r="CZA110" s="511"/>
      <c r="CZB110" s="511"/>
      <c r="CZC110" s="511"/>
      <c r="CZD110" s="511"/>
      <c r="CZE110" s="511"/>
      <c r="CZF110" s="511"/>
      <c r="CZG110" s="511"/>
      <c r="CZH110" s="511"/>
      <c r="CZI110" s="511"/>
      <c r="CZJ110" s="511"/>
      <c r="CZK110" s="511"/>
      <c r="CZL110" s="511"/>
      <c r="CZM110" s="511"/>
      <c r="CZN110" s="511"/>
      <c r="CZO110" s="511"/>
      <c r="CZP110" s="511"/>
      <c r="CZQ110" s="511"/>
      <c r="CZR110" s="511"/>
      <c r="CZS110" s="511"/>
      <c r="CZT110" s="511"/>
      <c r="CZU110" s="511"/>
      <c r="CZV110" s="511"/>
      <c r="CZW110" s="511"/>
      <c r="CZX110" s="511"/>
      <c r="CZY110" s="511"/>
      <c r="CZZ110" s="511"/>
      <c r="DAA110" s="511"/>
      <c r="DAB110" s="511"/>
      <c r="DAC110" s="511"/>
      <c r="DAD110" s="511"/>
      <c r="DAE110" s="511"/>
      <c r="DAF110" s="511"/>
      <c r="DAG110" s="511"/>
      <c r="DAH110" s="511"/>
      <c r="DAI110" s="511"/>
      <c r="DAJ110" s="511"/>
      <c r="DAK110" s="511"/>
      <c r="DAL110" s="511"/>
      <c r="DAM110" s="511"/>
      <c r="DAN110" s="511"/>
      <c r="DAO110" s="511"/>
      <c r="DAP110" s="511"/>
      <c r="DAQ110" s="511"/>
      <c r="DAR110" s="511"/>
      <c r="DAS110" s="511"/>
      <c r="DAT110" s="511"/>
      <c r="DAU110" s="511"/>
      <c r="DAV110" s="511"/>
      <c r="DAW110" s="511"/>
      <c r="DAX110" s="511"/>
      <c r="DAY110" s="511"/>
      <c r="DAZ110" s="511"/>
      <c r="DBA110" s="511"/>
      <c r="DBB110" s="511"/>
      <c r="DBC110" s="511"/>
      <c r="DBD110" s="511"/>
      <c r="DBE110" s="511"/>
      <c r="DBF110" s="511"/>
      <c r="DBG110" s="511"/>
      <c r="DBH110" s="511"/>
      <c r="DBI110" s="511"/>
      <c r="DBJ110" s="511"/>
      <c r="DBK110" s="511"/>
      <c r="DBL110" s="511"/>
      <c r="DBM110" s="511"/>
      <c r="DBN110" s="511"/>
      <c r="DBO110" s="511"/>
      <c r="DBP110" s="511"/>
      <c r="DBQ110" s="511"/>
      <c r="DBR110" s="511"/>
      <c r="DBS110" s="511"/>
      <c r="DBT110" s="511"/>
      <c r="DBU110" s="511"/>
      <c r="DBV110" s="511"/>
      <c r="DBW110" s="511"/>
      <c r="DBX110" s="511"/>
      <c r="DBY110" s="511"/>
      <c r="DBZ110" s="511"/>
      <c r="DCA110" s="511"/>
      <c r="DCB110" s="511"/>
      <c r="DCC110" s="511"/>
      <c r="DCD110" s="511"/>
      <c r="DCE110" s="511"/>
      <c r="DCF110" s="511"/>
      <c r="DCG110" s="511"/>
      <c r="DCH110" s="511"/>
      <c r="DCI110" s="511"/>
      <c r="DCJ110" s="511"/>
      <c r="DCK110" s="511"/>
      <c r="DCL110" s="511"/>
      <c r="DCM110" s="511"/>
      <c r="DCN110" s="511"/>
      <c r="DCO110" s="511"/>
      <c r="DCP110" s="511"/>
      <c r="DCQ110" s="511"/>
      <c r="DCR110" s="511"/>
      <c r="DCS110" s="511"/>
      <c r="DCT110" s="511"/>
      <c r="DCU110" s="511"/>
      <c r="DCV110" s="511"/>
      <c r="DCW110" s="511"/>
      <c r="DCX110" s="511"/>
      <c r="DCY110" s="511"/>
      <c r="DCZ110" s="511"/>
      <c r="DDA110" s="511"/>
      <c r="DDB110" s="511"/>
      <c r="DDC110" s="511"/>
      <c r="DDD110" s="511"/>
      <c r="DDE110" s="511"/>
      <c r="DDF110" s="511"/>
      <c r="DDG110" s="511"/>
      <c r="DDH110" s="511"/>
      <c r="DDI110" s="511"/>
      <c r="DDJ110" s="511"/>
      <c r="DDK110" s="511"/>
      <c r="DDL110" s="511"/>
      <c r="DDM110" s="511"/>
      <c r="DDN110" s="511"/>
      <c r="DDO110" s="511"/>
      <c r="DDP110" s="511"/>
      <c r="DDQ110" s="511"/>
      <c r="DDR110" s="511"/>
      <c r="DDS110" s="511"/>
      <c r="DDT110" s="511"/>
      <c r="DDU110" s="511"/>
      <c r="DDV110" s="511"/>
      <c r="DDW110" s="511"/>
      <c r="DDX110" s="511"/>
      <c r="DDY110" s="511"/>
      <c r="DDZ110" s="511"/>
      <c r="DEA110" s="511"/>
      <c r="DEB110" s="511"/>
      <c r="DEC110" s="511"/>
      <c r="DED110" s="511"/>
      <c r="DEE110" s="511"/>
      <c r="DEF110" s="511"/>
      <c r="DEG110" s="511"/>
      <c r="DEH110" s="511"/>
      <c r="DEI110" s="511"/>
      <c r="DEJ110" s="511"/>
      <c r="DEK110" s="511"/>
      <c r="DEL110" s="511"/>
      <c r="DEM110" s="511"/>
      <c r="DEN110" s="511"/>
      <c r="DEO110" s="511"/>
      <c r="DEP110" s="511"/>
      <c r="DEQ110" s="511"/>
      <c r="DER110" s="511"/>
      <c r="DES110" s="511"/>
      <c r="DET110" s="511"/>
      <c r="DEU110" s="511"/>
      <c r="DEV110" s="511"/>
      <c r="DEW110" s="511"/>
      <c r="DEX110" s="511"/>
      <c r="DEY110" s="511"/>
      <c r="DEZ110" s="511"/>
      <c r="DFA110" s="511"/>
      <c r="DFB110" s="511"/>
      <c r="DFC110" s="511"/>
      <c r="DFD110" s="511"/>
      <c r="DFE110" s="511"/>
      <c r="DFF110" s="511"/>
      <c r="DFG110" s="511"/>
      <c r="DFH110" s="511"/>
      <c r="DFI110" s="511"/>
      <c r="DFJ110" s="511"/>
      <c r="DFK110" s="511"/>
      <c r="DFL110" s="511"/>
      <c r="DFM110" s="511"/>
      <c r="DFN110" s="511"/>
      <c r="DFO110" s="511"/>
      <c r="DFP110" s="511"/>
      <c r="DFQ110" s="511"/>
      <c r="DFR110" s="511"/>
      <c r="DFS110" s="511"/>
      <c r="DFT110" s="511"/>
      <c r="DFU110" s="511"/>
      <c r="DFV110" s="511"/>
      <c r="DFW110" s="511"/>
      <c r="DFX110" s="511"/>
      <c r="DFY110" s="511"/>
      <c r="DFZ110" s="511"/>
      <c r="DGA110" s="511"/>
      <c r="DGB110" s="511"/>
      <c r="DGC110" s="511"/>
      <c r="DGD110" s="511"/>
      <c r="DGE110" s="511"/>
      <c r="DGF110" s="511"/>
      <c r="DGG110" s="511"/>
      <c r="DGH110" s="511"/>
      <c r="DGI110" s="511"/>
      <c r="DGJ110" s="511"/>
      <c r="DGK110" s="511"/>
      <c r="DGL110" s="511"/>
      <c r="DGM110" s="511"/>
      <c r="DGN110" s="511"/>
      <c r="DGO110" s="511"/>
      <c r="DGP110" s="511"/>
      <c r="DGQ110" s="511"/>
      <c r="DGR110" s="511"/>
      <c r="DGS110" s="511"/>
      <c r="DGT110" s="511"/>
      <c r="DGU110" s="511"/>
      <c r="DGV110" s="511"/>
      <c r="DGW110" s="511"/>
      <c r="DGX110" s="511"/>
      <c r="DGY110" s="511"/>
      <c r="DGZ110" s="511"/>
      <c r="DHA110" s="511"/>
      <c r="DHB110" s="511"/>
      <c r="DHC110" s="511"/>
      <c r="DHD110" s="511"/>
      <c r="DHE110" s="511"/>
      <c r="DHF110" s="511"/>
      <c r="DHG110" s="511"/>
      <c r="DHH110" s="511"/>
      <c r="DHI110" s="511"/>
      <c r="DHJ110" s="511"/>
      <c r="DHK110" s="511"/>
      <c r="DHL110" s="511"/>
      <c r="DHM110" s="511"/>
      <c r="DHN110" s="511"/>
      <c r="DHO110" s="511"/>
      <c r="DHP110" s="511"/>
      <c r="DHQ110" s="511"/>
      <c r="DHR110" s="511"/>
      <c r="DHS110" s="511"/>
      <c r="DHT110" s="511"/>
      <c r="DHU110" s="511"/>
      <c r="DHV110" s="511"/>
      <c r="DHW110" s="511"/>
      <c r="DHX110" s="511"/>
      <c r="DHY110" s="511"/>
      <c r="DHZ110" s="511"/>
      <c r="DIA110" s="511"/>
      <c r="DIB110" s="511"/>
      <c r="DIC110" s="511"/>
      <c r="DID110" s="511"/>
      <c r="DIE110" s="511"/>
      <c r="DIF110" s="511"/>
      <c r="DIG110" s="511"/>
      <c r="DIH110" s="511"/>
      <c r="DII110" s="511"/>
      <c r="DIJ110" s="511"/>
      <c r="DIK110" s="511"/>
      <c r="DIL110" s="511"/>
      <c r="DIM110" s="511"/>
      <c r="DIN110" s="511"/>
      <c r="DIO110" s="511"/>
      <c r="DIP110" s="511"/>
      <c r="DIQ110" s="511"/>
      <c r="DIR110" s="511"/>
      <c r="DIS110" s="511"/>
      <c r="DIT110" s="511"/>
      <c r="DIU110" s="511"/>
      <c r="DIV110" s="511"/>
      <c r="DIW110" s="511"/>
      <c r="DIX110" s="511"/>
      <c r="DIY110" s="511"/>
      <c r="DIZ110" s="511"/>
      <c r="DJA110" s="511"/>
      <c r="DJB110" s="511"/>
      <c r="DJC110" s="511"/>
      <c r="DJD110" s="511"/>
      <c r="DJE110" s="511"/>
      <c r="DJF110" s="511"/>
      <c r="DJG110" s="511"/>
      <c r="DJH110" s="511"/>
      <c r="DJI110" s="511"/>
      <c r="DJJ110" s="511"/>
      <c r="DJK110" s="511"/>
      <c r="DJL110" s="511"/>
      <c r="DJM110" s="511"/>
      <c r="DJN110" s="511"/>
      <c r="DJO110" s="511"/>
      <c r="DJP110" s="511"/>
      <c r="DJQ110" s="511"/>
      <c r="DJR110" s="511"/>
      <c r="DJS110" s="511"/>
      <c r="DJT110" s="511"/>
      <c r="DJU110" s="511"/>
      <c r="DJV110" s="511"/>
      <c r="DJW110" s="511"/>
      <c r="DJX110" s="511"/>
      <c r="DJY110" s="511"/>
      <c r="DJZ110" s="511"/>
      <c r="DKA110" s="511"/>
      <c r="DKB110" s="511"/>
      <c r="DKC110" s="511"/>
      <c r="DKD110" s="511"/>
      <c r="DKE110" s="511"/>
      <c r="DKF110" s="511"/>
      <c r="DKG110" s="511"/>
      <c r="DKH110" s="511"/>
      <c r="DKI110" s="511"/>
      <c r="DKJ110" s="511"/>
      <c r="DKK110" s="511"/>
      <c r="DKL110" s="511"/>
      <c r="DKM110" s="511"/>
      <c r="DKN110" s="511"/>
      <c r="DKO110" s="511"/>
      <c r="DKP110" s="511"/>
      <c r="DKQ110" s="511"/>
      <c r="DKR110" s="511"/>
      <c r="DKS110" s="511"/>
      <c r="DKT110" s="511"/>
      <c r="DKU110" s="511"/>
      <c r="DKV110" s="511"/>
      <c r="DKW110" s="511"/>
      <c r="DKX110" s="511"/>
      <c r="DKY110" s="511"/>
      <c r="DKZ110" s="511"/>
      <c r="DLA110" s="511"/>
      <c r="DLB110" s="511"/>
      <c r="DLC110" s="511"/>
      <c r="DLD110" s="511"/>
      <c r="DLE110" s="511"/>
      <c r="DLF110" s="511"/>
      <c r="DLG110" s="511"/>
      <c r="DLH110" s="511"/>
      <c r="DLI110" s="511"/>
      <c r="DLJ110" s="511"/>
      <c r="DLK110" s="511"/>
      <c r="DLL110" s="511"/>
      <c r="DLM110" s="511"/>
      <c r="DLN110" s="511"/>
      <c r="DLO110" s="511"/>
      <c r="DLP110" s="511"/>
      <c r="DLQ110" s="511"/>
      <c r="DLR110" s="511"/>
      <c r="DLS110" s="511"/>
      <c r="DLT110" s="511"/>
      <c r="DLU110" s="511"/>
      <c r="DLV110" s="511"/>
      <c r="DLW110" s="511"/>
      <c r="DLX110" s="511"/>
      <c r="DLY110" s="511"/>
      <c r="DLZ110" s="511"/>
      <c r="DMA110" s="511"/>
      <c r="DMB110" s="511"/>
      <c r="DMC110" s="511"/>
      <c r="DMD110" s="511"/>
      <c r="DME110" s="511"/>
      <c r="DMF110" s="511"/>
      <c r="DMG110" s="511"/>
      <c r="DMH110" s="511"/>
      <c r="DMI110" s="511"/>
      <c r="DMJ110" s="511"/>
      <c r="DMK110" s="511"/>
      <c r="DML110" s="511"/>
      <c r="DMM110" s="511"/>
      <c r="DMN110" s="511"/>
      <c r="DMO110" s="511"/>
      <c r="DMP110" s="511"/>
      <c r="DMQ110" s="511"/>
      <c r="DMR110" s="511"/>
      <c r="DMS110" s="511"/>
      <c r="DMT110" s="511"/>
      <c r="DMU110" s="511"/>
      <c r="DMV110" s="511"/>
      <c r="DMW110" s="511"/>
      <c r="DMX110" s="511"/>
      <c r="DMY110" s="511"/>
      <c r="DMZ110" s="511"/>
      <c r="DNA110" s="511"/>
      <c r="DNB110" s="511"/>
      <c r="DNC110" s="511"/>
      <c r="DND110" s="511"/>
      <c r="DNE110" s="511"/>
      <c r="DNF110" s="511"/>
      <c r="DNG110" s="511"/>
      <c r="DNH110" s="511"/>
      <c r="DNI110" s="511"/>
      <c r="DNJ110" s="511"/>
      <c r="DNK110" s="511"/>
      <c r="DNL110" s="511"/>
      <c r="DNM110" s="511"/>
      <c r="DNN110" s="511"/>
      <c r="DNO110" s="511"/>
      <c r="DNP110" s="511"/>
      <c r="DNQ110" s="511"/>
      <c r="DNR110" s="511"/>
      <c r="DNS110" s="511"/>
      <c r="DNT110" s="511"/>
      <c r="DNU110" s="511"/>
      <c r="DNV110" s="511"/>
      <c r="DNW110" s="511"/>
      <c r="DNX110" s="511"/>
      <c r="DNY110" s="511"/>
      <c r="DNZ110" s="511"/>
      <c r="DOA110" s="511"/>
      <c r="DOB110" s="511"/>
      <c r="DOC110" s="511"/>
      <c r="DOD110" s="511"/>
      <c r="DOE110" s="511"/>
      <c r="DOF110" s="511"/>
      <c r="DOG110" s="511"/>
      <c r="DOH110" s="511"/>
      <c r="DOI110" s="511"/>
      <c r="DOJ110" s="511"/>
      <c r="DOK110" s="511"/>
      <c r="DOL110" s="511"/>
      <c r="DOM110" s="511"/>
      <c r="DON110" s="511"/>
      <c r="DOO110" s="511"/>
      <c r="DOP110" s="511"/>
      <c r="DOQ110" s="511"/>
      <c r="DOR110" s="511"/>
      <c r="DOS110" s="511"/>
      <c r="DOT110" s="511"/>
      <c r="DOU110" s="511"/>
      <c r="DOV110" s="511"/>
      <c r="DOW110" s="511"/>
      <c r="DOX110" s="511"/>
      <c r="DOY110" s="511"/>
      <c r="DOZ110" s="511"/>
      <c r="DPA110" s="511"/>
      <c r="DPB110" s="511"/>
      <c r="DPC110" s="511"/>
      <c r="DPD110" s="511"/>
      <c r="DPE110" s="511"/>
      <c r="DPF110" s="511"/>
      <c r="DPG110" s="511"/>
      <c r="DPH110" s="511"/>
      <c r="DPI110" s="511"/>
      <c r="DPJ110" s="511"/>
      <c r="DPK110" s="511"/>
      <c r="DPL110" s="511"/>
      <c r="DPM110" s="511"/>
      <c r="DPN110" s="511"/>
      <c r="DPO110" s="511"/>
      <c r="DPP110" s="511"/>
      <c r="DPQ110" s="511"/>
      <c r="DPR110" s="511"/>
      <c r="DPS110" s="511"/>
      <c r="DPT110" s="511"/>
      <c r="DPU110" s="511"/>
      <c r="DPV110" s="511"/>
      <c r="DPW110" s="511"/>
      <c r="DPX110" s="511"/>
      <c r="DPY110" s="511"/>
      <c r="DPZ110" s="511"/>
      <c r="DQA110" s="511"/>
      <c r="DQB110" s="511"/>
      <c r="DQC110" s="511"/>
      <c r="DQD110" s="511"/>
      <c r="DQE110" s="511"/>
      <c r="DQF110" s="511"/>
      <c r="DQG110" s="511"/>
      <c r="DQH110" s="511"/>
      <c r="DQI110" s="511"/>
      <c r="DQJ110" s="511"/>
      <c r="DQK110" s="511"/>
      <c r="DQL110" s="511"/>
      <c r="DQM110" s="511"/>
      <c r="DQN110" s="511"/>
      <c r="DQO110" s="511"/>
      <c r="DQP110" s="511"/>
      <c r="DQQ110" s="511"/>
      <c r="DQR110" s="511"/>
      <c r="DQS110" s="511"/>
      <c r="DQT110" s="511"/>
      <c r="DQU110" s="511"/>
      <c r="DQV110" s="511"/>
      <c r="DQW110" s="511"/>
      <c r="DQX110" s="511"/>
      <c r="DQY110" s="511"/>
      <c r="DQZ110" s="511"/>
      <c r="DRA110" s="511"/>
      <c r="DRB110" s="511"/>
      <c r="DRC110" s="511"/>
      <c r="DRD110" s="511"/>
      <c r="DRE110" s="511"/>
      <c r="DRF110" s="511"/>
      <c r="DRG110" s="511"/>
      <c r="DRH110" s="511"/>
      <c r="DRI110" s="511"/>
      <c r="DRJ110" s="511"/>
      <c r="DRK110" s="511"/>
      <c r="DRL110" s="511"/>
      <c r="DRM110" s="511"/>
      <c r="DRN110" s="511"/>
      <c r="DRO110" s="511"/>
      <c r="DRP110" s="511"/>
      <c r="DRQ110" s="511"/>
      <c r="DRR110" s="511"/>
      <c r="DRS110" s="511"/>
      <c r="DRT110" s="511"/>
      <c r="DRU110" s="511"/>
      <c r="DRV110" s="511"/>
      <c r="DRW110" s="511"/>
      <c r="DRX110" s="511"/>
      <c r="DRY110" s="511"/>
      <c r="DRZ110" s="511"/>
      <c r="DSA110" s="511"/>
      <c r="DSB110" s="511"/>
      <c r="DSC110" s="511"/>
      <c r="DSD110" s="511"/>
      <c r="DSE110" s="511"/>
      <c r="DSF110" s="511"/>
      <c r="DSG110" s="511"/>
      <c r="DSH110" s="511"/>
      <c r="DSI110" s="511"/>
      <c r="DSJ110" s="511"/>
      <c r="DSK110" s="511"/>
      <c r="DSL110" s="511"/>
      <c r="DSM110" s="511"/>
      <c r="DSN110" s="511"/>
      <c r="DSO110" s="511"/>
      <c r="DSP110" s="511"/>
      <c r="DSQ110" s="511"/>
      <c r="DSR110" s="511"/>
      <c r="DSS110" s="511"/>
      <c r="DST110" s="511"/>
      <c r="DSU110" s="511"/>
      <c r="DSV110" s="511"/>
      <c r="DSW110" s="511"/>
      <c r="DSX110" s="511"/>
      <c r="DSY110" s="511"/>
      <c r="DSZ110" s="511"/>
      <c r="DTA110" s="511"/>
      <c r="DTB110" s="511"/>
      <c r="DTC110" s="511"/>
      <c r="DTD110" s="511"/>
      <c r="DTE110" s="511"/>
      <c r="DTF110" s="511"/>
      <c r="DTG110" s="511"/>
      <c r="DTH110" s="511"/>
      <c r="DTI110" s="511"/>
      <c r="DTJ110" s="511"/>
      <c r="DTK110" s="511"/>
      <c r="DTL110" s="511"/>
      <c r="DTM110" s="511"/>
      <c r="DTN110" s="511"/>
      <c r="DTO110" s="511"/>
      <c r="DTP110" s="511"/>
      <c r="DTQ110" s="511"/>
      <c r="DTR110" s="511"/>
      <c r="DTS110" s="511"/>
      <c r="DTT110" s="511"/>
      <c r="DTU110" s="511"/>
      <c r="DTV110" s="511"/>
      <c r="DTW110" s="511"/>
      <c r="DTX110" s="511"/>
      <c r="DTY110" s="511"/>
      <c r="DTZ110" s="511"/>
      <c r="DUA110" s="511"/>
      <c r="DUB110" s="511"/>
      <c r="DUC110" s="511"/>
      <c r="DUD110" s="511"/>
      <c r="DUE110" s="511"/>
      <c r="DUF110" s="511"/>
      <c r="DUG110" s="511"/>
      <c r="DUH110" s="511"/>
      <c r="DUI110" s="511"/>
      <c r="DUJ110" s="511"/>
      <c r="DUK110" s="511"/>
      <c r="DUL110" s="511"/>
      <c r="DUM110" s="511"/>
      <c r="DUN110" s="511"/>
      <c r="DUO110" s="511"/>
      <c r="DUP110" s="511"/>
      <c r="DUQ110" s="511"/>
      <c r="DUR110" s="511"/>
      <c r="DUS110" s="511"/>
      <c r="DUT110" s="511"/>
      <c r="DUU110" s="511"/>
      <c r="DUV110" s="511"/>
      <c r="DUW110" s="511"/>
      <c r="DUX110" s="511"/>
      <c r="DUY110" s="511"/>
      <c r="DUZ110" s="511"/>
      <c r="DVA110" s="511"/>
      <c r="DVB110" s="511"/>
      <c r="DVC110" s="511"/>
      <c r="DVD110" s="511"/>
      <c r="DVE110" s="511"/>
      <c r="DVF110" s="511"/>
      <c r="DVG110" s="511"/>
      <c r="DVH110" s="511"/>
      <c r="DVI110" s="511"/>
      <c r="DVJ110" s="511"/>
      <c r="DVK110" s="511"/>
      <c r="DVL110" s="511"/>
      <c r="DVM110" s="511"/>
      <c r="DVN110" s="511"/>
      <c r="DVO110" s="511"/>
      <c r="DVP110" s="511"/>
      <c r="DVQ110" s="511"/>
      <c r="DVR110" s="511"/>
      <c r="DVS110" s="511"/>
      <c r="DVT110" s="511"/>
      <c r="DVU110" s="511"/>
      <c r="DVV110" s="511"/>
      <c r="DVW110" s="511"/>
      <c r="DVX110" s="511"/>
      <c r="DVY110" s="511"/>
      <c r="DVZ110" s="511"/>
      <c r="DWA110" s="511"/>
      <c r="DWB110" s="511"/>
      <c r="DWC110" s="511"/>
      <c r="DWD110" s="511"/>
      <c r="DWE110" s="511"/>
      <c r="DWF110" s="511"/>
      <c r="DWG110" s="511"/>
      <c r="DWH110" s="511"/>
      <c r="DWI110" s="511"/>
      <c r="DWJ110" s="511"/>
      <c r="DWK110" s="511"/>
      <c r="DWL110" s="511"/>
      <c r="DWM110" s="511"/>
      <c r="DWN110" s="511"/>
      <c r="DWO110" s="511"/>
      <c r="DWP110" s="511"/>
      <c r="DWQ110" s="511"/>
      <c r="DWR110" s="511"/>
      <c r="DWS110" s="511"/>
      <c r="DWT110" s="511"/>
      <c r="DWU110" s="511"/>
      <c r="DWV110" s="511"/>
      <c r="DWW110" s="511"/>
      <c r="DWX110" s="511"/>
      <c r="DWY110" s="511"/>
      <c r="DWZ110" s="511"/>
      <c r="DXA110" s="511"/>
      <c r="DXB110" s="511"/>
      <c r="DXC110" s="511"/>
      <c r="DXD110" s="511"/>
      <c r="DXE110" s="511"/>
      <c r="DXF110" s="511"/>
      <c r="DXG110" s="511"/>
      <c r="DXH110" s="511"/>
      <c r="DXI110" s="511"/>
      <c r="DXJ110" s="511"/>
      <c r="DXK110" s="511"/>
      <c r="DXL110" s="511"/>
      <c r="DXM110" s="511"/>
      <c r="DXN110" s="511"/>
      <c r="DXO110" s="511"/>
      <c r="DXP110" s="511"/>
      <c r="DXQ110" s="511"/>
      <c r="DXR110" s="511"/>
      <c r="DXS110" s="511"/>
      <c r="DXT110" s="511"/>
      <c r="DXU110" s="511"/>
      <c r="DXV110" s="511"/>
      <c r="DXW110" s="511"/>
      <c r="DXX110" s="511"/>
      <c r="DXY110" s="511"/>
      <c r="DXZ110" s="511"/>
      <c r="DYA110" s="511"/>
      <c r="DYB110" s="511"/>
      <c r="DYC110" s="511"/>
      <c r="DYD110" s="511"/>
      <c r="DYE110" s="511"/>
      <c r="DYF110" s="511"/>
      <c r="DYG110" s="511"/>
      <c r="DYH110" s="511"/>
      <c r="DYI110" s="511"/>
      <c r="DYJ110" s="511"/>
      <c r="DYK110" s="511"/>
      <c r="DYL110" s="511"/>
      <c r="DYM110" s="511"/>
      <c r="DYN110" s="511"/>
      <c r="DYO110" s="511"/>
      <c r="DYP110" s="511"/>
      <c r="DYQ110" s="511"/>
      <c r="DYR110" s="511"/>
      <c r="DYS110" s="511"/>
      <c r="DYT110" s="511"/>
      <c r="DYU110" s="511"/>
      <c r="DYV110" s="511"/>
      <c r="DYW110" s="511"/>
      <c r="DYX110" s="511"/>
      <c r="DYY110" s="511"/>
      <c r="DYZ110" s="511"/>
      <c r="DZA110" s="511"/>
      <c r="DZB110" s="511"/>
      <c r="DZC110" s="511"/>
      <c r="DZD110" s="511"/>
      <c r="DZE110" s="511"/>
      <c r="DZF110" s="511"/>
      <c r="DZG110" s="511"/>
      <c r="DZH110" s="511"/>
      <c r="DZI110" s="511"/>
      <c r="DZJ110" s="511"/>
      <c r="DZK110" s="511"/>
      <c r="DZL110" s="511"/>
      <c r="DZM110" s="511"/>
      <c r="DZN110" s="511"/>
      <c r="DZO110" s="511"/>
      <c r="DZP110" s="511"/>
      <c r="DZQ110" s="511"/>
      <c r="DZR110" s="511"/>
      <c r="DZS110" s="511"/>
      <c r="DZT110" s="511"/>
      <c r="DZU110" s="511"/>
      <c r="DZV110" s="511"/>
      <c r="DZW110" s="511"/>
      <c r="DZX110" s="511"/>
      <c r="DZY110" s="511"/>
      <c r="DZZ110" s="511"/>
      <c r="EAA110" s="511"/>
      <c r="EAB110" s="511"/>
      <c r="EAC110" s="511"/>
      <c r="EAD110" s="511"/>
      <c r="EAE110" s="511"/>
      <c r="EAF110" s="511"/>
      <c r="EAG110" s="511"/>
      <c r="EAH110" s="511"/>
      <c r="EAI110" s="511"/>
      <c r="EAJ110" s="511"/>
      <c r="EAK110" s="511"/>
      <c r="EAL110" s="511"/>
      <c r="EAM110" s="511"/>
      <c r="EAN110" s="511"/>
      <c r="EAO110" s="511"/>
      <c r="EAP110" s="511"/>
      <c r="EAQ110" s="511"/>
      <c r="EAR110" s="511"/>
      <c r="EAS110" s="511"/>
      <c r="EAT110" s="511"/>
      <c r="EAU110" s="511"/>
      <c r="EAV110" s="511"/>
      <c r="EAW110" s="511"/>
      <c r="EAX110" s="511"/>
      <c r="EAY110" s="511"/>
      <c r="EAZ110" s="511"/>
      <c r="EBA110" s="511"/>
      <c r="EBB110" s="511"/>
      <c r="EBC110" s="511"/>
      <c r="EBD110" s="511"/>
      <c r="EBE110" s="511"/>
      <c r="EBF110" s="511"/>
      <c r="EBG110" s="511"/>
      <c r="EBH110" s="511"/>
      <c r="EBI110" s="511"/>
      <c r="EBJ110" s="511"/>
      <c r="EBK110" s="511"/>
      <c r="EBL110" s="511"/>
      <c r="EBM110" s="511"/>
      <c r="EBN110" s="511"/>
      <c r="EBO110" s="511"/>
      <c r="EBP110" s="511"/>
      <c r="EBQ110" s="511"/>
      <c r="EBR110" s="511"/>
      <c r="EBS110" s="511"/>
      <c r="EBT110" s="511"/>
      <c r="EBU110" s="511"/>
      <c r="EBV110" s="511"/>
      <c r="EBW110" s="511"/>
      <c r="EBX110" s="511"/>
      <c r="EBY110" s="511"/>
      <c r="EBZ110" s="511"/>
      <c r="ECA110" s="511"/>
      <c r="ECB110" s="511"/>
      <c r="ECC110" s="511"/>
      <c r="ECD110" s="511"/>
      <c r="ECE110" s="511"/>
      <c r="ECF110" s="511"/>
      <c r="ECG110" s="511"/>
      <c r="ECH110" s="511"/>
      <c r="ECI110" s="511"/>
      <c r="ECJ110" s="511"/>
      <c r="ECK110" s="511"/>
      <c r="ECL110" s="511"/>
      <c r="ECM110" s="511"/>
      <c r="ECN110" s="511"/>
      <c r="ECO110" s="511"/>
      <c r="ECP110" s="511"/>
      <c r="ECQ110" s="511"/>
      <c r="ECR110" s="511"/>
      <c r="ECS110" s="511"/>
      <c r="ECT110" s="511"/>
      <c r="ECU110" s="511"/>
      <c r="ECV110" s="511"/>
      <c r="ECW110" s="511"/>
      <c r="ECX110" s="511"/>
      <c r="ECY110" s="511"/>
      <c r="ECZ110" s="511"/>
      <c r="EDA110" s="511"/>
      <c r="EDB110" s="511"/>
      <c r="EDC110" s="511"/>
      <c r="EDD110" s="511"/>
      <c r="EDE110" s="511"/>
      <c r="EDF110" s="511"/>
      <c r="EDG110" s="511"/>
      <c r="EDH110" s="511"/>
      <c r="EDI110" s="511"/>
      <c r="EDJ110" s="511"/>
      <c r="EDK110" s="511"/>
      <c r="EDL110" s="511"/>
      <c r="EDM110" s="511"/>
      <c r="EDN110" s="511"/>
      <c r="EDO110" s="511"/>
      <c r="EDP110" s="511"/>
      <c r="EDQ110" s="511"/>
      <c r="EDR110" s="511"/>
      <c r="EDS110" s="511"/>
      <c r="EDT110" s="511"/>
      <c r="EDU110" s="511"/>
      <c r="EDV110" s="511"/>
      <c r="EDW110" s="511"/>
      <c r="EDX110" s="511"/>
      <c r="EDY110" s="511"/>
      <c r="EDZ110" s="511"/>
      <c r="EEA110" s="511"/>
      <c r="EEB110" s="511"/>
      <c r="EEC110" s="511"/>
      <c r="EED110" s="511"/>
      <c r="EEE110" s="511"/>
      <c r="EEF110" s="511"/>
      <c r="EEG110" s="511"/>
      <c r="EEH110" s="511"/>
      <c r="EEI110" s="511"/>
      <c r="EEJ110" s="511"/>
      <c r="EEK110" s="511"/>
      <c r="EEL110" s="511"/>
      <c r="EEM110" s="511"/>
      <c r="EEN110" s="511"/>
      <c r="EEO110" s="511"/>
      <c r="EEP110" s="511"/>
      <c r="EEQ110" s="511"/>
      <c r="EER110" s="511"/>
      <c r="EES110" s="511"/>
      <c r="EET110" s="511"/>
      <c r="EEU110" s="511"/>
      <c r="EEV110" s="511"/>
      <c r="EEW110" s="511"/>
      <c r="EEX110" s="511"/>
      <c r="EEY110" s="511"/>
      <c r="EEZ110" s="511"/>
      <c r="EFA110" s="511"/>
      <c r="EFB110" s="511"/>
      <c r="EFC110" s="511"/>
      <c r="EFD110" s="511"/>
      <c r="EFE110" s="511"/>
      <c r="EFF110" s="511"/>
      <c r="EFG110" s="511"/>
      <c r="EFH110" s="511"/>
      <c r="EFI110" s="511"/>
      <c r="EFJ110" s="511"/>
      <c r="EFK110" s="511"/>
      <c r="EFL110" s="511"/>
      <c r="EFM110" s="511"/>
      <c r="EFN110" s="511"/>
      <c r="EFO110" s="511"/>
      <c r="EFP110" s="511"/>
      <c r="EFQ110" s="511"/>
      <c r="EFR110" s="511"/>
      <c r="EFS110" s="511"/>
      <c r="EFT110" s="511"/>
      <c r="EFU110" s="511"/>
      <c r="EFV110" s="511"/>
      <c r="EFW110" s="511"/>
      <c r="EFX110" s="511"/>
      <c r="EFY110" s="511"/>
      <c r="EFZ110" s="511"/>
      <c r="EGA110" s="511"/>
      <c r="EGB110" s="511"/>
      <c r="EGC110" s="511"/>
      <c r="EGD110" s="511"/>
      <c r="EGE110" s="511"/>
      <c r="EGF110" s="511"/>
      <c r="EGG110" s="511"/>
      <c r="EGH110" s="511"/>
      <c r="EGI110" s="511"/>
      <c r="EGJ110" s="511"/>
      <c r="EGK110" s="511"/>
      <c r="EGL110" s="511"/>
      <c r="EGM110" s="511"/>
      <c r="EGN110" s="511"/>
      <c r="EGO110" s="511"/>
      <c r="EGP110" s="511"/>
      <c r="EGQ110" s="511"/>
      <c r="EGR110" s="511"/>
      <c r="EGS110" s="511"/>
      <c r="EGT110" s="511"/>
      <c r="EGU110" s="511"/>
      <c r="EGV110" s="511"/>
      <c r="EGW110" s="511"/>
      <c r="EGX110" s="511"/>
      <c r="EGY110" s="511"/>
      <c r="EGZ110" s="511"/>
      <c r="EHA110" s="511"/>
      <c r="EHB110" s="511"/>
      <c r="EHC110" s="511"/>
      <c r="EHD110" s="511"/>
      <c r="EHE110" s="511"/>
      <c r="EHF110" s="511"/>
      <c r="EHG110" s="511"/>
      <c r="EHH110" s="511"/>
      <c r="EHI110" s="511"/>
      <c r="EHJ110" s="511"/>
      <c r="EHK110" s="511"/>
      <c r="EHL110" s="511"/>
      <c r="EHM110" s="511"/>
      <c r="EHN110" s="511"/>
      <c r="EHO110" s="511"/>
      <c r="EHP110" s="511"/>
      <c r="EHQ110" s="511"/>
      <c r="EHR110" s="511"/>
      <c r="EHS110" s="511"/>
      <c r="EHT110" s="511"/>
      <c r="EHU110" s="511"/>
      <c r="EHV110" s="511"/>
      <c r="EHW110" s="511"/>
      <c r="EHX110" s="511"/>
      <c r="EHY110" s="511"/>
      <c r="EHZ110" s="511"/>
      <c r="EIA110" s="511"/>
      <c r="EIB110" s="511"/>
      <c r="EIC110" s="511"/>
      <c r="EID110" s="511"/>
      <c r="EIE110" s="511"/>
      <c r="EIF110" s="511"/>
      <c r="EIG110" s="511"/>
      <c r="EIH110" s="511"/>
      <c r="EII110" s="511"/>
      <c r="EIJ110" s="511"/>
      <c r="EIK110" s="511"/>
      <c r="EIL110" s="511"/>
      <c r="EIM110" s="511"/>
      <c r="EIN110" s="511"/>
      <c r="EIO110" s="511"/>
      <c r="EIP110" s="511"/>
      <c r="EIQ110" s="511"/>
      <c r="EIR110" s="511"/>
      <c r="EIS110" s="511"/>
      <c r="EIT110" s="511"/>
      <c r="EIU110" s="511"/>
      <c r="EIV110" s="511"/>
      <c r="EIW110" s="511"/>
      <c r="EIX110" s="511"/>
      <c r="EIY110" s="511"/>
      <c r="EIZ110" s="511"/>
      <c r="EJA110" s="511"/>
      <c r="EJB110" s="511"/>
      <c r="EJC110" s="511"/>
      <c r="EJD110" s="511"/>
      <c r="EJE110" s="511"/>
      <c r="EJF110" s="511"/>
      <c r="EJG110" s="511"/>
      <c r="EJH110" s="511"/>
      <c r="EJI110" s="511"/>
      <c r="EJJ110" s="511"/>
      <c r="EJK110" s="511"/>
      <c r="EJL110" s="511"/>
      <c r="EJM110" s="511"/>
      <c r="EJN110" s="511"/>
      <c r="EJO110" s="511"/>
      <c r="EJP110" s="511"/>
      <c r="EJQ110" s="511"/>
      <c r="EJR110" s="511"/>
      <c r="EJS110" s="511"/>
      <c r="EJT110" s="511"/>
      <c r="EJU110" s="511"/>
      <c r="EJV110" s="511"/>
      <c r="EJW110" s="511"/>
      <c r="EJX110" s="511"/>
      <c r="EJY110" s="511"/>
      <c r="EJZ110" s="511"/>
      <c r="EKA110" s="511"/>
      <c r="EKB110" s="511"/>
      <c r="EKC110" s="511"/>
      <c r="EKD110" s="511"/>
      <c r="EKE110" s="511"/>
      <c r="EKF110" s="511"/>
      <c r="EKG110" s="511"/>
      <c r="EKH110" s="511"/>
      <c r="EKI110" s="511"/>
      <c r="EKJ110" s="511"/>
      <c r="EKK110" s="511"/>
      <c r="EKL110" s="511"/>
      <c r="EKM110" s="511"/>
      <c r="EKN110" s="511"/>
      <c r="EKO110" s="511"/>
      <c r="EKP110" s="511"/>
      <c r="EKQ110" s="511"/>
      <c r="EKR110" s="511"/>
      <c r="EKS110" s="511"/>
      <c r="EKT110" s="511"/>
      <c r="EKU110" s="511"/>
      <c r="EKV110" s="511"/>
      <c r="EKW110" s="511"/>
      <c r="EKX110" s="511"/>
      <c r="EKY110" s="511"/>
      <c r="EKZ110" s="511"/>
      <c r="ELA110" s="511"/>
      <c r="ELB110" s="511"/>
      <c r="ELC110" s="511"/>
      <c r="ELD110" s="511"/>
      <c r="ELE110" s="511"/>
      <c r="ELF110" s="511"/>
      <c r="ELG110" s="511"/>
      <c r="ELH110" s="511"/>
      <c r="ELI110" s="511"/>
      <c r="ELJ110" s="511"/>
      <c r="ELK110" s="511"/>
      <c r="ELL110" s="511"/>
      <c r="ELM110" s="511"/>
      <c r="ELN110" s="511"/>
      <c r="ELO110" s="511"/>
      <c r="ELP110" s="511"/>
      <c r="ELQ110" s="511"/>
      <c r="ELR110" s="511"/>
      <c r="ELS110" s="511"/>
      <c r="ELT110" s="511"/>
      <c r="ELU110" s="511"/>
      <c r="ELV110" s="511"/>
      <c r="ELW110" s="511"/>
      <c r="ELX110" s="511"/>
      <c r="ELY110" s="511"/>
      <c r="ELZ110" s="511"/>
      <c r="EMA110" s="511"/>
      <c r="EMB110" s="511"/>
      <c r="EMC110" s="511"/>
      <c r="EMD110" s="511"/>
      <c r="EME110" s="511"/>
      <c r="EMF110" s="511"/>
      <c r="EMG110" s="511"/>
      <c r="EMH110" s="511"/>
      <c r="EMI110" s="511"/>
      <c r="EMJ110" s="511"/>
      <c r="EMK110" s="511"/>
      <c r="EML110" s="511"/>
      <c r="EMM110" s="511"/>
      <c r="EMN110" s="511"/>
      <c r="EMO110" s="511"/>
      <c r="EMP110" s="511"/>
      <c r="EMQ110" s="511"/>
      <c r="EMR110" s="511"/>
      <c r="EMS110" s="511"/>
      <c r="EMT110" s="511"/>
      <c r="EMU110" s="511"/>
      <c r="EMV110" s="511"/>
      <c r="EMW110" s="511"/>
      <c r="EMX110" s="511"/>
      <c r="EMY110" s="511"/>
      <c r="EMZ110" s="511"/>
      <c r="ENA110" s="511"/>
      <c r="ENB110" s="511"/>
      <c r="ENC110" s="511"/>
      <c r="END110" s="511"/>
      <c r="ENE110" s="511"/>
      <c r="ENF110" s="511"/>
      <c r="ENG110" s="511"/>
      <c r="ENH110" s="511"/>
      <c r="ENI110" s="511"/>
      <c r="ENJ110" s="511"/>
      <c r="ENK110" s="511"/>
      <c r="ENL110" s="511"/>
      <c r="ENM110" s="511"/>
      <c r="ENN110" s="511"/>
      <c r="ENO110" s="511"/>
      <c r="ENP110" s="511"/>
      <c r="ENQ110" s="511"/>
      <c r="ENR110" s="511"/>
      <c r="ENS110" s="511"/>
      <c r="ENT110" s="511"/>
      <c r="ENU110" s="511"/>
      <c r="ENV110" s="511"/>
      <c r="ENW110" s="511"/>
      <c r="ENX110" s="511"/>
      <c r="ENY110" s="511"/>
      <c r="ENZ110" s="511"/>
      <c r="EOA110" s="511"/>
      <c r="EOB110" s="511"/>
      <c r="EOC110" s="511"/>
      <c r="EOD110" s="511"/>
      <c r="EOE110" s="511"/>
      <c r="EOF110" s="511"/>
      <c r="EOG110" s="511"/>
      <c r="EOH110" s="511"/>
      <c r="EOI110" s="511"/>
      <c r="EOJ110" s="511"/>
      <c r="EOK110" s="511"/>
      <c r="EOL110" s="511"/>
      <c r="EOM110" s="511"/>
      <c r="EON110" s="511"/>
      <c r="EOO110" s="511"/>
      <c r="EOP110" s="511"/>
      <c r="EOQ110" s="511"/>
      <c r="EOR110" s="511"/>
      <c r="EOS110" s="511"/>
      <c r="EOT110" s="511"/>
      <c r="EOU110" s="511"/>
      <c r="EOV110" s="511"/>
      <c r="EOW110" s="511"/>
      <c r="EOX110" s="511"/>
      <c r="EOY110" s="511"/>
      <c r="EOZ110" s="511"/>
      <c r="EPA110" s="511"/>
      <c r="EPB110" s="511"/>
      <c r="EPC110" s="511"/>
      <c r="EPD110" s="511"/>
      <c r="EPE110" s="511"/>
      <c r="EPF110" s="511"/>
      <c r="EPG110" s="511"/>
      <c r="EPH110" s="511"/>
      <c r="EPI110" s="511"/>
      <c r="EPJ110" s="511"/>
      <c r="EPK110" s="511"/>
      <c r="EPL110" s="511"/>
      <c r="EPM110" s="511"/>
      <c r="EPN110" s="511"/>
      <c r="EPO110" s="511"/>
      <c r="EPP110" s="511"/>
      <c r="EPQ110" s="511"/>
      <c r="EPR110" s="511"/>
      <c r="EPS110" s="511"/>
      <c r="EPT110" s="511"/>
      <c r="EPU110" s="511"/>
      <c r="EPV110" s="511"/>
      <c r="EPW110" s="511"/>
      <c r="EPX110" s="511"/>
      <c r="EPY110" s="511"/>
      <c r="EPZ110" s="511"/>
      <c r="EQA110" s="511"/>
      <c r="EQB110" s="511"/>
      <c r="EQC110" s="511"/>
      <c r="EQD110" s="511"/>
      <c r="EQE110" s="511"/>
      <c r="EQF110" s="511"/>
      <c r="EQG110" s="511"/>
      <c r="EQH110" s="511"/>
      <c r="EQI110" s="511"/>
      <c r="EQJ110" s="511"/>
      <c r="EQK110" s="511"/>
      <c r="EQL110" s="511"/>
      <c r="EQM110" s="511"/>
      <c r="EQN110" s="511"/>
      <c r="EQO110" s="511"/>
      <c r="EQP110" s="511"/>
      <c r="EQQ110" s="511"/>
      <c r="EQR110" s="511"/>
      <c r="EQS110" s="511"/>
      <c r="EQT110" s="511"/>
      <c r="EQU110" s="511"/>
      <c r="EQV110" s="511"/>
      <c r="EQW110" s="511"/>
      <c r="EQX110" s="511"/>
      <c r="EQY110" s="511"/>
      <c r="EQZ110" s="511"/>
      <c r="ERA110" s="511"/>
      <c r="ERB110" s="511"/>
      <c r="ERC110" s="511"/>
      <c r="ERD110" s="511"/>
      <c r="ERE110" s="511"/>
      <c r="ERF110" s="511"/>
      <c r="ERG110" s="511"/>
      <c r="ERH110" s="511"/>
      <c r="ERI110" s="511"/>
      <c r="ERJ110" s="511"/>
      <c r="ERK110" s="511"/>
      <c r="ERL110" s="511"/>
      <c r="ERM110" s="511"/>
      <c r="ERN110" s="511"/>
      <c r="ERO110" s="511"/>
      <c r="ERP110" s="511"/>
      <c r="ERQ110" s="511"/>
      <c r="ERR110" s="511"/>
      <c r="ERS110" s="511"/>
      <c r="ERT110" s="511"/>
      <c r="ERU110" s="511"/>
      <c r="ERV110" s="511"/>
      <c r="ERW110" s="511"/>
      <c r="ERX110" s="511"/>
      <c r="ERY110" s="511"/>
      <c r="ERZ110" s="511"/>
      <c r="ESA110" s="511"/>
      <c r="ESB110" s="511"/>
      <c r="ESC110" s="511"/>
      <c r="ESD110" s="511"/>
      <c r="ESE110" s="511"/>
      <c r="ESF110" s="511"/>
      <c r="ESG110" s="511"/>
      <c r="ESH110" s="511"/>
      <c r="ESI110" s="511"/>
      <c r="ESJ110" s="511"/>
      <c r="ESK110" s="511"/>
      <c r="ESL110" s="511"/>
      <c r="ESM110" s="511"/>
      <c r="ESN110" s="511"/>
      <c r="ESO110" s="511"/>
      <c r="ESP110" s="511"/>
      <c r="ESQ110" s="511"/>
      <c r="ESR110" s="511"/>
      <c r="ESS110" s="511"/>
      <c r="EST110" s="511"/>
      <c r="ESU110" s="511"/>
      <c r="ESV110" s="511"/>
      <c r="ESW110" s="511"/>
      <c r="ESX110" s="511"/>
      <c r="ESY110" s="511"/>
      <c r="ESZ110" s="511"/>
      <c r="ETA110" s="511"/>
      <c r="ETB110" s="511"/>
      <c r="ETC110" s="511"/>
      <c r="ETD110" s="511"/>
      <c r="ETE110" s="511"/>
      <c r="ETF110" s="511"/>
      <c r="ETG110" s="511"/>
      <c r="ETH110" s="511"/>
      <c r="ETI110" s="511"/>
      <c r="ETJ110" s="511"/>
      <c r="ETK110" s="511"/>
      <c r="ETL110" s="511"/>
      <c r="ETM110" s="511"/>
      <c r="ETN110" s="511"/>
      <c r="ETO110" s="511"/>
      <c r="ETP110" s="511"/>
      <c r="ETQ110" s="511"/>
      <c r="ETR110" s="511"/>
      <c r="ETS110" s="511"/>
      <c r="ETT110" s="511"/>
      <c r="ETU110" s="511"/>
      <c r="ETV110" s="511"/>
      <c r="ETW110" s="511"/>
      <c r="ETX110" s="511"/>
      <c r="ETY110" s="511"/>
      <c r="ETZ110" s="511"/>
      <c r="EUA110" s="511"/>
      <c r="EUB110" s="511"/>
      <c r="EUC110" s="511"/>
      <c r="EUD110" s="511"/>
      <c r="EUE110" s="511"/>
      <c r="EUF110" s="511"/>
      <c r="EUG110" s="511"/>
      <c r="EUH110" s="511"/>
      <c r="EUI110" s="511"/>
      <c r="EUJ110" s="511"/>
      <c r="EUK110" s="511"/>
      <c r="EUL110" s="511"/>
      <c r="EUM110" s="511"/>
      <c r="EUN110" s="511"/>
      <c r="EUO110" s="511"/>
      <c r="EUP110" s="511"/>
      <c r="EUQ110" s="511"/>
      <c r="EUR110" s="511"/>
      <c r="EUS110" s="511"/>
      <c r="EUT110" s="511"/>
      <c r="EUU110" s="511"/>
      <c r="EUV110" s="511"/>
      <c r="EUW110" s="511"/>
      <c r="EUX110" s="511"/>
      <c r="EUY110" s="511"/>
      <c r="EUZ110" s="511"/>
      <c r="EVA110" s="511"/>
      <c r="EVB110" s="511"/>
      <c r="EVC110" s="511"/>
      <c r="EVD110" s="511"/>
      <c r="EVE110" s="511"/>
      <c r="EVF110" s="511"/>
      <c r="EVG110" s="511"/>
      <c r="EVH110" s="511"/>
      <c r="EVI110" s="511"/>
      <c r="EVJ110" s="511"/>
      <c r="EVK110" s="511"/>
      <c r="EVL110" s="511"/>
      <c r="EVM110" s="511"/>
      <c r="EVN110" s="511"/>
      <c r="EVO110" s="511"/>
      <c r="EVP110" s="511"/>
      <c r="EVQ110" s="511"/>
      <c r="EVR110" s="511"/>
      <c r="EVS110" s="511"/>
      <c r="EVT110" s="511"/>
      <c r="EVU110" s="511"/>
      <c r="EVV110" s="511"/>
      <c r="EVW110" s="511"/>
      <c r="EVX110" s="511"/>
      <c r="EVY110" s="511"/>
      <c r="EVZ110" s="511"/>
      <c r="EWA110" s="511"/>
      <c r="EWB110" s="511"/>
      <c r="EWC110" s="511"/>
      <c r="EWD110" s="511"/>
      <c r="EWE110" s="511"/>
      <c r="EWF110" s="511"/>
      <c r="EWG110" s="511"/>
      <c r="EWH110" s="511"/>
      <c r="EWI110" s="511"/>
      <c r="EWJ110" s="511"/>
      <c r="EWK110" s="511"/>
      <c r="EWL110" s="511"/>
      <c r="EWM110" s="511"/>
      <c r="EWN110" s="511"/>
      <c r="EWO110" s="511"/>
      <c r="EWP110" s="511"/>
      <c r="EWQ110" s="511"/>
      <c r="EWR110" s="511"/>
      <c r="EWS110" s="511"/>
      <c r="EWT110" s="511"/>
      <c r="EWU110" s="511"/>
      <c r="EWV110" s="511"/>
      <c r="EWW110" s="511"/>
      <c r="EWX110" s="511"/>
      <c r="EWY110" s="511"/>
      <c r="EWZ110" s="511"/>
      <c r="EXA110" s="511"/>
      <c r="EXB110" s="511"/>
      <c r="EXC110" s="511"/>
      <c r="EXD110" s="511"/>
      <c r="EXE110" s="511"/>
      <c r="EXF110" s="511"/>
      <c r="EXG110" s="511"/>
      <c r="EXH110" s="511"/>
      <c r="EXI110" s="511"/>
      <c r="EXJ110" s="511"/>
      <c r="EXK110" s="511"/>
      <c r="EXL110" s="511"/>
      <c r="EXM110" s="511"/>
      <c r="EXN110" s="511"/>
      <c r="EXO110" s="511"/>
      <c r="EXP110" s="511"/>
      <c r="EXQ110" s="511"/>
      <c r="EXR110" s="511"/>
      <c r="EXS110" s="511"/>
      <c r="EXT110" s="511"/>
      <c r="EXU110" s="511"/>
      <c r="EXV110" s="511"/>
      <c r="EXW110" s="511"/>
      <c r="EXX110" s="511"/>
      <c r="EXY110" s="511"/>
      <c r="EXZ110" s="511"/>
      <c r="EYA110" s="511"/>
      <c r="EYB110" s="511"/>
      <c r="EYC110" s="511"/>
      <c r="EYD110" s="511"/>
      <c r="EYE110" s="511"/>
      <c r="EYF110" s="511"/>
      <c r="EYG110" s="511"/>
      <c r="EYH110" s="511"/>
      <c r="EYI110" s="511"/>
      <c r="EYJ110" s="511"/>
      <c r="EYK110" s="511"/>
      <c r="EYL110" s="511"/>
      <c r="EYM110" s="511"/>
      <c r="EYN110" s="511"/>
      <c r="EYO110" s="511"/>
      <c r="EYP110" s="511"/>
      <c r="EYQ110" s="511"/>
      <c r="EYR110" s="511"/>
      <c r="EYS110" s="511"/>
      <c r="EYT110" s="511"/>
      <c r="EYU110" s="511"/>
      <c r="EYV110" s="511"/>
      <c r="EYW110" s="511"/>
      <c r="EYX110" s="511"/>
      <c r="EYY110" s="511"/>
      <c r="EYZ110" s="511"/>
      <c r="EZA110" s="511"/>
      <c r="EZB110" s="511"/>
      <c r="EZC110" s="511"/>
      <c r="EZD110" s="511"/>
      <c r="EZE110" s="511"/>
      <c r="EZF110" s="511"/>
      <c r="EZG110" s="511"/>
      <c r="EZH110" s="511"/>
      <c r="EZI110" s="511"/>
      <c r="EZJ110" s="511"/>
      <c r="EZK110" s="511"/>
      <c r="EZL110" s="511"/>
      <c r="EZM110" s="511"/>
      <c r="EZN110" s="511"/>
      <c r="EZO110" s="511"/>
      <c r="EZP110" s="511"/>
      <c r="EZQ110" s="511"/>
      <c r="EZR110" s="511"/>
      <c r="EZS110" s="511"/>
      <c r="EZT110" s="511"/>
      <c r="EZU110" s="511"/>
      <c r="EZV110" s="511"/>
      <c r="EZW110" s="511"/>
      <c r="EZX110" s="511"/>
      <c r="EZY110" s="511"/>
      <c r="EZZ110" s="511"/>
      <c r="FAA110" s="511"/>
      <c r="FAB110" s="511"/>
      <c r="FAC110" s="511"/>
      <c r="FAD110" s="511"/>
      <c r="FAE110" s="511"/>
      <c r="FAF110" s="511"/>
      <c r="FAG110" s="511"/>
      <c r="FAH110" s="511"/>
      <c r="FAI110" s="511"/>
      <c r="FAJ110" s="511"/>
      <c r="FAK110" s="511"/>
      <c r="FAL110" s="511"/>
      <c r="FAM110" s="511"/>
      <c r="FAN110" s="511"/>
      <c r="FAO110" s="511"/>
      <c r="FAP110" s="511"/>
      <c r="FAQ110" s="511"/>
      <c r="FAR110" s="511"/>
      <c r="FAS110" s="511"/>
      <c r="FAT110" s="511"/>
      <c r="FAU110" s="511"/>
      <c r="FAV110" s="511"/>
      <c r="FAW110" s="511"/>
      <c r="FAX110" s="511"/>
      <c r="FAY110" s="511"/>
      <c r="FAZ110" s="511"/>
      <c r="FBA110" s="511"/>
      <c r="FBB110" s="511"/>
      <c r="FBC110" s="511"/>
      <c r="FBD110" s="511"/>
      <c r="FBE110" s="511"/>
      <c r="FBF110" s="511"/>
      <c r="FBG110" s="511"/>
      <c r="FBH110" s="511"/>
      <c r="FBI110" s="511"/>
      <c r="FBJ110" s="511"/>
      <c r="FBK110" s="511"/>
      <c r="FBL110" s="511"/>
      <c r="FBM110" s="511"/>
      <c r="FBN110" s="511"/>
      <c r="FBO110" s="511"/>
      <c r="FBP110" s="511"/>
      <c r="FBQ110" s="511"/>
      <c r="FBR110" s="511"/>
      <c r="FBS110" s="511"/>
      <c r="FBT110" s="511"/>
      <c r="FBU110" s="511"/>
      <c r="FBV110" s="511"/>
      <c r="FBW110" s="511"/>
      <c r="FBX110" s="511"/>
      <c r="FBY110" s="511"/>
      <c r="FBZ110" s="511"/>
      <c r="FCA110" s="511"/>
      <c r="FCB110" s="511"/>
      <c r="FCC110" s="511"/>
      <c r="FCD110" s="511"/>
      <c r="FCE110" s="511"/>
      <c r="FCF110" s="511"/>
      <c r="FCG110" s="511"/>
      <c r="FCH110" s="511"/>
      <c r="FCI110" s="511"/>
      <c r="FCJ110" s="511"/>
      <c r="FCK110" s="511"/>
      <c r="FCL110" s="511"/>
      <c r="FCM110" s="511"/>
      <c r="FCN110" s="511"/>
      <c r="FCO110" s="511"/>
      <c r="FCP110" s="511"/>
      <c r="FCQ110" s="511"/>
      <c r="FCR110" s="511"/>
      <c r="FCS110" s="511"/>
      <c r="FCT110" s="511"/>
      <c r="FCU110" s="511"/>
      <c r="FCV110" s="511"/>
      <c r="FCW110" s="511"/>
      <c r="FCX110" s="511"/>
      <c r="FCY110" s="511"/>
      <c r="FCZ110" s="511"/>
      <c r="FDA110" s="511"/>
      <c r="FDB110" s="511"/>
      <c r="FDC110" s="511"/>
      <c r="FDD110" s="511"/>
      <c r="FDE110" s="511"/>
      <c r="FDF110" s="511"/>
      <c r="FDG110" s="511"/>
      <c r="FDH110" s="511"/>
      <c r="FDI110" s="511"/>
      <c r="FDJ110" s="511"/>
      <c r="FDK110" s="511"/>
      <c r="FDL110" s="511"/>
      <c r="FDM110" s="511"/>
      <c r="FDN110" s="511"/>
      <c r="FDO110" s="511"/>
      <c r="FDP110" s="511"/>
      <c r="FDQ110" s="511"/>
      <c r="FDR110" s="511"/>
      <c r="FDS110" s="511"/>
      <c r="FDT110" s="511"/>
      <c r="FDU110" s="511"/>
      <c r="FDV110" s="511"/>
      <c r="FDW110" s="511"/>
      <c r="FDX110" s="511"/>
      <c r="FDY110" s="511"/>
      <c r="FDZ110" s="511"/>
      <c r="FEA110" s="511"/>
      <c r="FEB110" s="511"/>
      <c r="FEC110" s="511"/>
      <c r="FED110" s="511"/>
      <c r="FEE110" s="511"/>
      <c r="FEF110" s="511"/>
      <c r="FEG110" s="511"/>
      <c r="FEH110" s="511"/>
      <c r="FEI110" s="511"/>
      <c r="FEJ110" s="511"/>
      <c r="FEK110" s="511"/>
      <c r="FEL110" s="511"/>
      <c r="FEM110" s="511"/>
      <c r="FEN110" s="511"/>
      <c r="FEO110" s="511"/>
      <c r="FEP110" s="511"/>
      <c r="FEQ110" s="511"/>
      <c r="FER110" s="511"/>
      <c r="FES110" s="511"/>
      <c r="FET110" s="511"/>
      <c r="FEU110" s="511"/>
      <c r="FEV110" s="511"/>
      <c r="FEW110" s="511"/>
      <c r="FEX110" s="511"/>
      <c r="FEY110" s="511"/>
      <c r="FEZ110" s="511"/>
      <c r="FFA110" s="511"/>
      <c r="FFB110" s="511"/>
      <c r="FFC110" s="511"/>
      <c r="FFD110" s="511"/>
      <c r="FFE110" s="511"/>
      <c r="FFF110" s="511"/>
      <c r="FFG110" s="511"/>
      <c r="FFH110" s="511"/>
      <c r="FFI110" s="511"/>
      <c r="FFJ110" s="511"/>
      <c r="FFK110" s="511"/>
      <c r="FFL110" s="511"/>
      <c r="FFM110" s="511"/>
      <c r="FFN110" s="511"/>
      <c r="FFO110" s="511"/>
      <c r="FFP110" s="511"/>
      <c r="FFQ110" s="511"/>
      <c r="FFR110" s="511"/>
      <c r="FFS110" s="511"/>
      <c r="FFT110" s="511"/>
      <c r="FFU110" s="511"/>
      <c r="FFV110" s="511"/>
      <c r="FFW110" s="511"/>
      <c r="FFX110" s="511"/>
      <c r="FFY110" s="511"/>
      <c r="FFZ110" s="511"/>
      <c r="FGA110" s="511"/>
      <c r="FGB110" s="511"/>
      <c r="FGC110" s="511"/>
      <c r="FGD110" s="511"/>
      <c r="FGE110" s="511"/>
      <c r="FGF110" s="511"/>
      <c r="FGG110" s="511"/>
      <c r="FGH110" s="511"/>
      <c r="FGI110" s="511"/>
      <c r="FGJ110" s="511"/>
      <c r="FGK110" s="511"/>
      <c r="FGL110" s="511"/>
      <c r="FGM110" s="511"/>
      <c r="FGN110" s="511"/>
      <c r="FGO110" s="511"/>
      <c r="FGP110" s="511"/>
      <c r="FGQ110" s="511"/>
      <c r="FGR110" s="511"/>
      <c r="FGS110" s="511"/>
      <c r="FGT110" s="511"/>
      <c r="FGU110" s="511"/>
      <c r="FGV110" s="511"/>
      <c r="FGW110" s="511"/>
      <c r="FGX110" s="511"/>
      <c r="FGY110" s="511"/>
      <c r="FGZ110" s="511"/>
      <c r="FHA110" s="511"/>
      <c r="FHB110" s="511"/>
      <c r="FHC110" s="511"/>
      <c r="FHD110" s="511"/>
      <c r="FHE110" s="511"/>
      <c r="FHF110" s="511"/>
      <c r="FHG110" s="511"/>
      <c r="FHH110" s="511"/>
      <c r="FHI110" s="511"/>
      <c r="FHJ110" s="511"/>
      <c r="FHK110" s="511"/>
      <c r="FHL110" s="511"/>
      <c r="FHM110" s="511"/>
      <c r="FHN110" s="511"/>
      <c r="FHO110" s="511"/>
      <c r="FHP110" s="511"/>
      <c r="FHQ110" s="511"/>
      <c r="FHR110" s="511"/>
      <c r="FHS110" s="511"/>
      <c r="FHT110" s="511"/>
      <c r="FHU110" s="511"/>
      <c r="FHV110" s="511"/>
      <c r="FHW110" s="511"/>
      <c r="FHX110" s="511"/>
      <c r="FHY110" s="511"/>
      <c r="FHZ110" s="511"/>
      <c r="FIA110" s="511"/>
      <c r="FIB110" s="511"/>
      <c r="FIC110" s="511"/>
      <c r="FID110" s="511"/>
      <c r="FIE110" s="511"/>
      <c r="FIF110" s="511"/>
      <c r="FIG110" s="511"/>
      <c r="FIH110" s="511"/>
      <c r="FII110" s="511"/>
      <c r="FIJ110" s="511"/>
      <c r="FIK110" s="511"/>
      <c r="FIL110" s="511"/>
      <c r="FIM110" s="511"/>
      <c r="FIN110" s="511"/>
      <c r="FIO110" s="511"/>
      <c r="FIP110" s="511"/>
      <c r="FIQ110" s="511"/>
      <c r="FIR110" s="511"/>
      <c r="FIS110" s="511"/>
      <c r="FIT110" s="511"/>
      <c r="FIU110" s="511"/>
      <c r="FIV110" s="511"/>
      <c r="FIW110" s="511"/>
      <c r="FIX110" s="511"/>
      <c r="FIY110" s="511"/>
      <c r="FIZ110" s="511"/>
      <c r="FJA110" s="511"/>
      <c r="FJB110" s="511"/>
      <c r="FJC110" s="511"/>
      <c r="FJD110" s="511"/>
      <c r="FJE110" s="511"/>
      <c r="FJF110" s="511"/>
      <c r="FJG110" s="511"/>
      <c r="FJH110" s="511"/>
      <c r="FJI110" s="511"/>
      <c r="FJJ110" s="511"/>
      <c r="FJK110" s="511"/>
      <c r="FJL110" s="511"/>
      <c r="FJM110" s="511"/>
      <c r="FJN110" s="511"/>
      <c r="FJO110" s="511"/>
      <c r="FJP110" s="511"/>
      <c r="FJQ110" s="511"/>
      <c r="FJR110" s="511"/>
      <c r="FJS110" s="511"/>
      <c r="FJT110" s="511"/>
      <c r="FJU110" s="511"/>
      <c r="FJV110" s="511"/>
      <c r="FJW110" s="511"/>
      <c r="FJX110" s="511"/>
      <c r="FJY110" s="511"/>
      <c r="FJZ110" s="511"/>
      <c r="FKA110" s="511"/>
      <c r="FKB110" s="511"/>
      <c r="FKC110" s="511"/>
      <c r="FKD110" s="511"/>
      <c r="FKE110" s="511"/>
      <c r="FKF110" s="511"/>
      <c r="FKG110" s="511"/>
      <c r="FKH110" s="511"/>
      <c r="FKI110" s="511"/>
      <c r="FKJ110" s="511"/>
      <c r="FKK110" s="511"/>
      <c r="FKL110" s="511"/>
      <c r="FKM110" s="511"/>
      <c r="FKN110" s="511"/>
      <c r="FKO110" s="511"/>
      <c r="FKP110" s="511"/>
      <c r="FKQ110" s="511"/>
      <c r="FKR110" s="511"/>
      <c r="FKS110" s="511"/>
      <c r="FKT110" s="511"/>
      <c r="FKU110" s="511"/>
      <c r="FKV110" s="511"/>
      <c r="FKW110" s="511"/>
      <c r="FKX110" s="511"/>
      <c r="FKY110" s="511"/>
      <c r="FKZ110" s="511"/>
      <c r="FLA110" s="511"/>
      <c r="FLB110" s="511"/>
      <c r="FLC110" s="511"/>
      <c r="FLD110" s="511"/>
      <c r="FLE110" s="511"/>
      <c r="FLF110" s="511"/>
      <c r="FLG110" s="511"/>
      <c r="FLH110" s="511"/>
      <c r="FLI110" s="511"/>
      <c r="FLJ110" s="511"/>
      <c r="FLK110" s="511"/>
      <c r="FLL110" s="511"/>
      <c r="FLM110" s="511"/>
      <c r="FLN110" s="511"/>
      <c r="FLO110" s="511"/>
      <c r="FLP110" s="511"/>
      <c r="FLQ110" s="511"/>
      <c r="FLR110" s="511"/>
      <c r="FLS110" s="511"/>
      <c r="FLT110" s="511"/>
      <c r="FLU110" s="511"/>
      <c r="FLV110" s="511"/>
      <c r="FLW110" s="511"/>
      <c r="FLX110" s="511"/>
      <c r="FLY110" s="511"/>
      <c r="FLZ110" s="511"/>
      <c r="FMA110" s="511"/>
      <c r="FMB110" s="511"/>
      <c r="FMC110" s="511"/>
      <c r="FMD110" s="511"/>
      <c r="FME110" s="511"/>
      <c r="FMF110" s="511"/>
      <c r="FMG110" s="511"/>
      <c r="FMH110" s="511"/>
      <c r="FMI110" s="511"/>
      <c r="FMJ110" s="511"/>
      <c r="FMK110" s="511"/>
      <c r="FML110" s="511"/>
      <c r="FMM110" s="511"/>
      <c r="FMN110" s="511"/>
      <c r="FMO110" s="511"/>
      <c r="FMP110" s="511"/>
      <c r="FMQ110" s="511"/>
      <c r="FMR110" s="511"/>
      <c r="FMS110" s="511"/>
      <c r="FMT110" s="511"/>
      <c r="FMU110" s="511"/>
      <c r="FMV110" s="511"/>
      <c r="FMW110" s="511"/>
      <c r="FMX110" s="511"/>
      <c r="FMY110" s="511"/>
      <c r="FMZ110" s="511"/>
      <c r="FNA110" s="511"/>
      <c r="FNB110" s="511"/>
      <c r="FNC110" s="511"/>
      <c r="FND110" s="511"/>
      <c r="FNE110" s="511"/>
      <c r="FNF110" s="511"/>
      <c r="FNG110" s="511"/>
      <c r="FNH110" s="511"/>
      <c r="FNI110" s="511"/>
      <c r="FNJ110" s="511"/>
      <c r="FNK110" s="511"/>
      <c r="FNL110" s="511"/>
      <c r="FNM110" s="511"/>
      <c r="FNN110" s="511"/>
      <c r="FNO110" s="511"/>
      <c r="FNP110" s="511"/>
      <c r="FNQ110" s="511"/>
      <c r="FNR110" s="511"/>
      <c r="FNS110" s="511"/>
      <c r="FNT110" s="511"/>
      <c r="FNU110" s="511"/>
      <c r="FNV110" s="511"/>
      <c r="FNW110" s="511"/>
      <c r="FNX110" s="511"/>
      <c r="FNY110" s="511"/>
      <c r="FNZ110" s="511"/>
      <c r="FOA110" s="511"/>
      <c r="FOB110" s="511"/>
      <c r="FOC110" s="511"/>
      <c r="FOD110" s="511"/>
      <c r="FOE110" s="511"/>
      <c r="FOF110" s="511"/>
      <c r="FOG110" s="511"/>
      <c r="FOH110" s="511"/>
      <c r="FOI110" s="511"/>
      <c r="FOJ110" s="511"/>
      <c r="FOK110" s="511"/>
      <c r="FOL110" s="511"/>
      <c r="FOM110" s="511"/>
      <c r="FON110" s="511"/>
      <c r="FOO110" s="511"/>
      <c r="FOP110" s="511"/>
      <c r="FOQ110" s="511"/>
      <c r="FOR110" s="511"/>
      <c r="FOS110" s="511"/>
      <c r="FOT110" s="511"/>
      <c r="FOU110" s="511"/>
      <c r="FOV110" s="511"/>
      <c r="FOW110" s="511"/>
      <c r="FOX110" s="511"/>
      <c r="FOY110" s="511"/>
      <c r="FOZ110" s="511"/>
      <c r="FPA110" s="511"/>
      <c r="FPB110" s="511"/>
      <c r="FPC110" s="511"/>
      <c r="FPD110" s="511"/>
      <c r="FPE110" s="511"/>
      <c r="FPF110" s="511"/>
      <c r="FPG110" s="511"/>
      <c r="FPH110" s="511"/>
      <c r="FPI110" s="511"/>
      <c r="FPJ110" s="511"/>
      <c r="FPK110" s="511"/>
      <c r="FPL110" s="511"/>
      <c r="FPM110" s="511"/>
      <c r="FPN110" s="511"/>
      <c r="FPO110" s="511"/>
      <c r="FPP110" s="511"/>
      <c r="FPQ110" s="511"/>
      <c r="FPR110" s="511"/>
      <c r="FPS110" s="511"/>
      <c r="FPT110" s="511"/>
      <c r="FPU110" s="511"/>
      <c r="FPV110" s="511"/>
      <c r="FPW110" s="511"/>
      <c r="FPX110" s="511"/>
      <c r="FPY110" s="511"/>
      <c r="FPZ110" s="511"/>
      <c r="FQA110" s="511"/>
      <c r="FQB110" s="511"/>
      <c r="FQC110" s="511"/>
      <c r="FQD110" s="511"/>
      <c r="FQE110" s="511"/>
      <c r="FQF110" s="511"/>
      <c r="FQG110" s="511"/>
      <c r="FQH110" s="511"/>
      <c r="FQI110" s="511"/>
      <c r="FQJ110" s="511"/>
      <c r="FQK110" s="511"/>
      <c r="FQL110" s="511"/>
      <c r="FQM110" s="511"/>
      <c r="FQN110" s="511"/>
      <c r="FQO110" s="511"/>
      <c r="FQP110" s="511"/>
      <c r="FQQ110" s="511"/>
      <c r="FQR110" s="511"/>
      <c r="FQS110" s="511"/>
      <c r="FQT110" s="511"/>
      <c r="FQU110" s="511"/>
      <c r="FQV110" s="511"/>
      <c r="FQW110" s="511"/>
      <c r="FQX110" s="511"/>
      <c r="FQY110" s="511"/>
      <c r="FQZ110" s="511"/>
      <c r="FRA110" s="511"/>
      <c r="FRB110" s="511"/>
      <c r="FRC110" s="511"/>
      <c r="FRD110" s="511"/>
      <c r="FRE110" s="511"/>
      <c r="FRF110" s="511"/>
      <c r="FRG110" s="511"/>
      <c r="FRH110" s="511"/>
      <c r="FRI110" s="511"/>
      <c r="FRJ110" s="511"/>
      <c r="FRK110" s="511"/>
      <c r="FRL110" s="511"/>
      <c r="FRM110" s="511"/>
      <c r="FRN110" s="511"/>
      <c r="FRO110" s="511"/>
      <c r="FRP110" s="511"/>
      <c r="FRQ110" s="511"/>
      <c r="FRR110" s="511"/>
      <c r="FRS110" s="511"/>
      <c r="FRT110" s="511"/>
      <c r="FRU110" s="511"/>
      <c r="FRV110" s="511"/>
      <c r="FRW110" s="511"/>
      <c r="FRX110" s="511"/>
      <c r="FRY110" s="511"/>
      <c r="FRZ110" s="511"/>
      <c r="FSA110" s="511"/>
      <c r="FSB110" s="511"/>
      <c r="FSC110" s="511"/>
      <c r="FSD110" s="511"/>
      <c r="FSE110" s="511"/>
      <c r="FSF110" s="511"/>
      <c r="FSG110" s="511"/>
      <c r="FSH110" s="511"/>
      <c r="FSI110" s="511"/>
      <c r="FSJ110" s="511"/>
      <c r="FSK110" s="511"/>
      <c r="FSL110" s="511"/>
      <c r="FSM110" s="511"/>
      <c r="FSN110" s="511"/>
      <c r="FSO110" s="511"/>
      <c r="FSP110" s="511"/>
      <c r="FSQ110" s="511"/>
      <c r="FSR110" s="511"/>
      <c r="FSS110" s="511"/>
      <c r="FST110" s="511"/>
      <c r="FSU110" s="511"/>
      <c r="FSV110" s="511"/>
      <c r="FSW110" s="511"/>
      <c r="FSX110" s="511"/>
      <c r="FSY110" s="511"/>
      <c r="FSZ110" s="511"/>
      <c r="FTA110" s="511"/>
      <c r="FTB110" s="511"/>
      <c r="FTC110" s="511"/>
      <c r="FTD110" s="511"/>
      <c r="FTE110" s="511"/>
      <c r="FTF110" s="511"/>
      <c r="FTG110" s="511"/>
      <c r="FTH110" s="511"/>
      <c r="FTI110" s="511"/>
      <c r="FTJ110" s="511"/>
      <c r="FTK110" s="511"/>
      <c r="FTL110" s="511"/>
      <c r="FTM110" s="511"/>
      <c r="FTN110" s="511"/>
      <c r="FTO110" s="511"/>
      <c r="FTP110" s="511"/>
      <c r="FTQ110" s="511"/>
      <c r="FTR110" s="511"/>
      <c r="FTS110" s="511"/>
      <c r="FTT110" s="511"/>
      <c r="FTU110" s="511"/>
      <c r="FTV110" s="511"/>
      <c r="FTW110" s="511"/>
      <c r="FTX110" s="511"/>
      <c r="FTY110" s="511"/>
      <c r="FTZ110" s="511"/>
      <c r="FUA110" s="511"/>
      <c r="FUB110" s="511"/>
      <c r="FUC110" s="511"/>
      <c r="FUD110" s="511"/>
      <c r="FUE110" s="511"/>
      <c r="FUF110" s="511"/>
      <c r="FUG110" s="511"/>
      <c r="FUH110" s="511"/>
      <c r="FUI110" s="511"/>
      <c r="FUJ110" s="511"/>
      <c r="FUK110" s="511"/>
      <c r="FUL110" s="511"/>
      <c r="FUM110" s="511"/>
      <c r="FUN110" s="511"/>
      <c r="FUO110" s="511"/>
      <c r="FUP110" s="511"/>
      <c r="FUQ110" s="511"/>
      <c r="FUR110" s="511"/>
      <c r="FUS110" s="511"/>
      <c r="FUT110" s="511"/>
      <c r="FUU110" s="511"/>
      <c r="FUV110" s="511"/>
      <c r="FUW110" s="511"/>
      <c r="FUX110" s="511"/>
      <c r="FUY110" s="511"/>
      <c r="FUZ110" s="511"/>
      <c r="FVA110" s="511"/>
      <c r="FVB110" s="511"/>
      <c r="FVC110" s="511"/>
      <c r="FVD110" s="511"/>
      <c r="FVE110" s="511"/>
      <c r="FVF110" s="511"/>
      <c r="FVG110" s="511"/>
      <c r="FVH110" s="511"/>
      <c r="FVI110" s="511"/>
      <c r="FVJ110" s="511"/>
      <c r="FVK110" s="511"/>
      <c r="FVL110" s="511"/>
      <c r="FVM110" s="511"/>
      <c r="FVN110" s="511"/>
      <c r="FVO110" s="511"/>
      <c r="FVP110" s="511"/>
      <c r="FVQ110" s="511"/>
      <c r="FVR110" s="511"/>
      <c r="FVS110" s="511"/>
      <c r="FVT110" s="511"/>
      <c r="FVU110" s="511"/>
      <c r="FVV110" s="511"/>
      <c r="FVW110" s="511"/>
      <c r="FVX110" s="511"/>
      <c r="FVY110" s="511"/>
      <c r="FVZ110" s="511"/>
      <c r="FWA110" s="511"/>
      <c r="FWB110" s="511"/>
      <c r="FWC110" s="511"/>
      <c r="FWD110" s="511"/>
      <c r="FWE110" s="511"/>
      <c r="FWF110" s="511"/>
      <c r="FWG110" s="511"/>
      <c r="FWH110" s="511"/>
      <c r="FWI110" s="511"/>
      <c r="FWJ110" s="511"/>
      <c r="FWK110" s="511"/>
      <c r="FWL110" s="511"/>
      <c r="FWM110" s="511"/>
      <c r="FWN110" s="511"/>
      <c r="FWO110" s="511"/>
      <c r="FWP110" s="511"/>
      <c r="FWQ110" s="511"/>
      <c r="FWR110" s="511"/>
      <c r="FWS110" s="511"/>
      <c r="FWT110" s="511"/>
      <c r="FWU110" s="511"/>
      <c r="FWV110" s="511"/>
      <c r="FWW110" s="511"/>
      <c r="FWX110" s="511"/>
      <c r="FWY110" s="511"/>
      <c r="FWZ110" s="511"/>
      <c r="FXA110" s="511"/>
      <c r="FXB110" s="511"/>
      <c r="FXC110" s="511"/>
      <c r="FXD110" s="511"/>
      <c r="FXE110" s="511"/>
      <c r="FXF110" s="511"/>
      <c r="FXG110" s="511"/>
      <c r="FXH110" s="511"/>
      <c r="FXI110" s="511"/>
      <c r="FXJ110" s="511"/>
      <c r="FXK110" s="511"/>
      <c r="FXL110" s="511"/>
      <c r="FXM110" s="511"/>
      <c r="FXN110" s="511"/>
      <c r="FXO110" s="511"/>
      <c r="FXP110" s="511"/>
      <c r="FXQ110" s="511"/>
      <c r="FXR110" s="511"/>
      <c r="FXS110" s="511"/>
      <c r="FXT110" s="511"/>
      <c r="FXU110" s="511"/>
      <c r="FXV110" s="511"/>
      <c r="FXW110" s="511"/>
      <c r="FXX110" s="511"/>
      <c r="FXY110" s="511"/>
      <c r="FXZ110" s="511"/>
      <c r="FYA110" s="511"/>
      <c r="FYB110" s="511"/>
      <c r="FYC110" s="511"/>
      <c r="FYD110" s="511"/>
      <c r="FYE110" s="511"/>
      <c r="FYF110" s="511"/>
      <c r="FYG110" s="511"/>
      <c r="FYH110" s="511"/>
      <c r="FYI110" s="511"/>
      <c r="FYJ110" s="511"/>
      <c r="FYK110" s="511"/>
      <c r="FYL110" s="511"/>
      <c r="FYM110" s="511"/>
      <c r="FYN110" s="511"/>
      <c r="FYO110" s="511"/>
      <c r="FYP110" s="511"/>
      <c r="FYQ110" s="511"/>
      <c r="FYR110" s="511"/>
      <c r="FYS110" s="511"/>
      <c r="FYT110" s="511"/>
      <c r="FYU110" s="511"/>
      <c r="FYV110" s="511"/>
      <c r="FYW110" s="511"/>
      <c r="FYX110" s="511"/>
      <c r="FYY110" s="511"/>
      <c r="FYZ110" s="511"/>
      <c r="FZA110" s="511"/>
      <c r="FZB110" s="511"/>
      <c r="FZC110" s="511"/>
      <c r="FZD110" s="511"/>
      <c r="FZE110" s="511"/>
      <c r="FZF110" s="511"/>
      <c r="FZG110" s="511"/>
      <c r="FZH110" s="511"/>
      <c r="FZI110" s="511"/>
      <c r="FZJ110" s="511"/>
      <c r="FZK110" s="511"/>
      <c r="FZL110" s="511"/>
      <c r="FZM110" s="511"/>
      <c r="FZN110" s="511"/>
      <c r="FZO110" s="511"/>
      <c r="FZP110" s="511"/>
      <c r="FZQ110" s="511"/>
      <c r="FZR110" s="511"/>
      <c r="FZS110" s="511"/>
      <c r="FZT110" s="511"/>
      <c r="FZU110" s="511"/>
      <c r="FZV110" s="511"/>
      <c r="FZW110" s="511"/>
      <c r="FZX110" s="511"/>
      <c r="FZY110" s="511"/>
      <c r="FZZ110" s="511"/>
      <c r="GAA110" s="511"/>
      <c r="GAB110" s="511"/>
      <c r="GAC110" s="511"/>
      <c r="GAD110" s="511"/>
      <c r="GAE110" s="511"/>
      <c r="GAF110" s="511"/>
      <c r="GAG110" s="511"/>
      <c r="GAH110" s="511"/>
      <c r="GAI110" s="511"/>
      <c r="GAJ110" s="511"/>
      <c r="GAK110" s="511"/>
      <c r="GAL110" s="511"/>
      <c r="GAM110" s="511"/>
      <c r="GAN110" s="511"/>
      <c r="GAO110" s="511"/>
      <c r="GAP110" s="511"/>
      <c r="GAQ110" s="511"/>
      <c r="GAR110" s="511"/>
      <c r="GAS110" s="511"/>
      <c r="GAT110" s="511"/>
      <c r="GAU110" s="511"/>
      <c r="GAV110" s="511"/>
      <c r="GAW110" s="511"/>
      <c r="GAX110" s="511"/>
      <c r="GAY110" s="511"/>
      <c r="GAZ110" s="511"/>
      <c r="GBA110" s="511"/>
      <c r="GBB110" s="511"/>
      <c r="GBC110" s="511"/>
      <c r="GBD110" s="511"/>
      <c r="GBE110" s="511"/>
      <c r="GBF110" s="511"/>
      <c r="GBG110" s="511"/>
      <c r="GBH110" s="511"/>
      <c r="GBI110" s="511"/>
      <c r="GBJ110" s="511"/>
      <c r="GBK110" s="511"/>
      <c r="GBL110" s="511"/>
      <c r="GBM110" s="511"/>
      <c r="GBN110" s="511"/>
      <c r="GBO110" s="511"/>
      <c r="GBP110" s="511"/>
      <c r="GBQ110" s="511"/>
      <c r="GBR110" s="511"/>
      <c r="GBS110" s="511"/>
      <c r="GBT110" s="511"/>
      <c r="GBU110" s="511"/>
      <c r="GBV110" s="511"/>
      <c r="GBW110" s="511"/>
      <c r="GBX110" s="511"/>
      <c r="GBY110" s="511"/>
      <c r="GBZ110" s="511"/>
      <c r="GCA110" s="511"/>
      <c r="GCB110" s="511"/>
      <c r="GCC110" s="511"/>
      <c r="GCD110" s="511"/>
      <c r="GCE110" s="511"/>
      <c r="GCF110" s="511"/>
      <c r="GCG110" s="511"/>
      <c r="GCH110" s="511"/>
      <c r="GCI110" s="511"/>
      <c r="GCJ110" s="511"/>
      <c r="GCK110" s="511"/>
      <c r="GCL110" s="511"/>
      <c r="GCM110" s="511"/>
      <c r="GCN110" s="511"/>
      <c r="GCO110" s="511"/>
      <c r="GCP110" s="511"/>
      <c r="GCQ110" s="511"/>
      <c r="GCR110" s="511"/>
      <c r="GCS110" s="511"/>
      <c r="GCT110" s="511"/>
      <c r="GCU110" s="511"/>
      <c r="GCV110" s="511"/>
      <c r="GCW110" s="511"/>
      <c r="GCX110" s="511"/>
      <c r="GCY110" s="511"/>
      <c r="GCZ110" s="511"/>
      <c r="GDA110" s="511"/>
      <c r="GDB110" s="511"/>
      <c r="GDC110" s="511"/>
      <c r="GDD110" s="511"/>
      <c r="GDE110" s="511"/>
      <c r="GDF110" s="511"/>
      <c r="GDG110" s="511"/>
      <c r="GDH110" s="511"/>
      <c r="GDI110" s="511"/>
      <c r="GDJ110" s="511"/>
      <c r="GDK110" s="511"/>
      <c r="GDL110" s="511"/>
      <c r="GDM110" s="511"/>
      <c r="GDN110" s="511"/>
      <c r="GDO110" s="511"/>
      <c r="GDP110" s="511"/>
      <c r="GDQ110" s="511"/>
      <c r="GDR110" s="511"/>
      <c r="GDS110" s="511"/>
      <c r="GDT110" s="511"/>
      <c r="GDU110" s="511"/>
      <c r="GDV110" s="511"/>
      <c r="GDW110" s="511"/>
      <c r="GDX110" s="511"/>
      <c r="GDY110" s="511"/>
      <c r="GDZ110" s="511"/>
      <c r="GEA110" s="511"/>
      <c r="GEB110" s="511"/>
      <c r="GEC110" s="511"/>
      <c r="GED110" s="511"/>
      <c r="GEE110" s="511"/>
      <c r="GEF110" s="511"/>
      <c r="GEG110" s="511"/>
      <c r="GEH110" s="511"/>
      <c r="GEI110" s="511"/>
      <c r="GEJ110" s="511"/>
      <c r="GEK110" s="511"/>
      <c r="GEL110" s="511"/>
      <c r="GEM110" s="511"/>
      <c r="GEN110" s="511"/>
      <c r="GEO110" s="511"/>
      <c r="GEP110" s="511"/>
      <c r="GEQ110" s="511"/>
      <c r="GER110" s="511"/>
      <c r="GES110" s="511"/>
      <c r="GET110" s="511"/>
      <c r="GEU110" s="511"/>
      <c r="GEV110" s="511"/>
      <c r="GEW110" s="511"/>
      <c r="GEX110" s="511"/>
      <c r="GEY110" s="511"/>
      <c r="GEZ110" s="511"/>
      <c r="GFA110" s="511"/>
      <c r="GFB110" s="511"/>
      <c r="GFC110" s="511"/>
      <c r="GFD110" s="511"/>
      <c r="GFE110" s="511"/>
      <c r="GFF110" s="511"/>
      <c r="GFG110" s="511"/>
      <c r="GFH110" s="511"/>
      <c r="GFI110" s="511"/>
      <c r="GFJ110" s="511"/>
      <c r="GFK110" s="511"/>
      <c r="GFL110" s="511"/>
      <c r="GFM110" s="511"/>
      <c r="GFN110" s="511"/>
      <c r="GFO110" s="511"/>
      <c r="GFP110" s="511"/>
      <c r="GFQ110" s="511"/>
      <c r="GFR110" s="511"/>
      <c r="GFS110" s="511"/>
      <c r="GFT110" s="511"/>
      <c r="GFU110" s="511"/>
      <c r="GFV110" s="511"/>
      <c r="GFW110" s="511"/>
      <c r="GFX110" s="511"/>
      <c r="GFY110" s="511"/>
      <c r="GFZ110" s="511"/>
      <c r="GGA110" s="511"/>
      <c r="GGB110" s="511"/>
      <c r="GGC110" s="511"/>
      <c r="GGD110" s="511"/>
      <c r="GGE110" s="511"/>
      <c r="GGF110" s="511"/>
      <c r="GGG110" s="511"/>
      <c r="GGH110" s="511"/>
      <c r="GGI110" s="511"/>
      <c r="GGJ110" s="511"/>
      <c r="GGK110" s="511"/>
      <c r="GGL110" s="511"/>
      <c r="GGM110" s="511"/>
      <c r="GGN110" s="511"/>
      <c r="GGO110" s="511"/>
      <c r="GGP110" s="511"/>
      <c r="GGQ110" s="511"/>
      <c r="GGR110" s="511"/>
      <c r="GGS110" s="511"/>
      <c r="GGT110" s="511"/>
      <c r="GGU110" s="511"/>
      <c r="GGV110" s="511"/>
      <c r="GGW110" s="511"/>
      <c r="GGX110" s="511"/>
      <c r="GGY110" s="511"/>
      <c r="GGZ110" s="511"/>
      <c r="GHA110" s="511"/>
      <c r="GHB110" s="511"/>
      <c r="GHC110" s="511"/>
      <c r="GHD110" s="511"/>
      <c r="GHE110" s="511"/>
      <c r="GHF110" s="511"/>
      <c r="GHG110" s="511"/>
      <c r="GHH110" s="511"/>
      <c r="GHI110" s="511"/>
      <c r="GHJ110" s="511"/>
      <c r="GHK110" s="511"/>
      <c r="GHL110" s="511"/>
      <c r="GHM110" s="511"/>
      <c r="GHN110" s="511"/>
      <c r="GHO110" s="511"/>
      <c r="GHP110" s="511"/>
      <c r="GHQ110" s="511"/>
      <c r="GHR110" s="511"/>
      <c r="GHS110" s="511"/>
      <c r="GHT110" s="511"/>
      <c r="GHU110" s="511"/>
      <c r="GHV110" s="511"/>
      <c r="GHW110" s="511"/>
      <c r="GHX110" s="511"/>
      <c r="GHY110" s="511"/>
      <c r="GHZ110" s="511"/>
      <c r="GIA110" s="511"/>
      <c r="GIB110" s="511"/>
      <c r="GIC110" s="511"/>
      <c r="GID110" s="511"/>
      <c r="GIE110" s="511"/>
      <c r="GIF110" s="511"/>
      <c r="GIG110" s="511"/>
      <c r="GIH110" s="511"/>
      <c r="GII110" s="511"/>
      <c r="GIJ110" s="511"/>
      <c r="GIK110" s="511"/>
      <c r="GIL110" s="511"/>
      <c r="GIM110" s="511"/>
      <c r="GIN110" s="511"/>
      <c r="GIO110" s="511"/>
      <c r="GIP110" s="511"/>
      <c r="GIQ110" s="511"/>
      <c r="GIR110" s="511"/>
      <c r="GIS110" s="511"/>
      <c r="GIT110" s="511"/>
      <c r="GIU110" s="511"/>
      <c r="GIV110" s="511"/>
      <c r="GIW110" s="511"/>
      <c r="GIX110" s="511"/>
      <c r="GIY110" s="511"/>
      <c r="GIZ110" s="511"/>
      <c r="GJA110" s="511"/>
      <c r="GJB110" s="511"/>
      <c r="GJC110" s="511"/>
      <c r="GJD110" s="511"/>
      <c r="GJE110" s="511"/>
      <c r="GJF110" s="511"/>
      <c r="GJG110" s="511"/>
      <c r="GJH110" s="511"/>
      <c r="GJI110" s="511"/>
      <c r="GJJ110" s="511"/>
      <c r="GJK110" s="511"/>
      <c r="GJL110" s="511"/>
      <c r="GJM110" s="511"/>
      <c r="GJN110" s="511"/>
      <c r="GJO110" s="511"/>
      <c r="GJP110" s="511"/>
      <c r="GJQ110" s="511"/>
      <c r="GJR110" s="511"/>
      <c r="GJS110" s="511"/>
      <c r="GJT110" s="511"/>
      <c r="GJU110" s="511"/>
      <c r="GJV110" s="511"/>
      <c r="GJW110" s="511"/>
      <c r="GJX110" s="511"/>
      <c r="GJY110" s="511"/>
      <c r="GJZ110" s="511"/>
      <c r="GKA110" s="511"/>
      <c r="GKB110" s="511"/>
      <c r="GKC110" s="511"/>
      <c r="GKD110" s="511"/>
      <c r="GKE110" s="511"/>
      <c r="GKF110" s="511"/>
      <c r="GKG110" s="511"/>
      <c r="GKH110" s="511"/>
      <c r="GKI110" s="511"/>
      <c r="GKJ110" s="511"/>
      <c r="GKK110" s="511"/>
      <c r="GKL110" s="511"/>
      <c r="GKM110" s="511"/>
      <c r="GKN110" s="511"/>
      <c r="GKO110" s="511"/>
      <c r="GKP110" s="511"/>
      <c r="GKQ110" s="511"/>
      <c r="GKR110" s="511"/>
      <c r="GKS110" s="511"/>
      <c r="GKT110" s="511"/>
      <c r="GKU110" s="511"/>
      <c r="GKV110" s="511"/>
      <c r="GKW110" s="511"/>
      <c r="GKX110" s="511"/>
      <c r="GKY110" s="511"/>
      <c r="GKZ110" s="511"/>
      <c r="GLA110" s="511"/>
      <c r="GLB110" s="511"/>
      <c r="GLC110" s="511"/>
      <c r="GLD110" s="511"/>
      <c r="GLE110" s="511"/>
      <c r="GLF110" s="511"/>
      <c r="GLG110" s="511"/>
      <c r="GLH110" s="511"/>
      <c r="GLI110" s="511"/>
      <c r="GLJ110" s="511"/>
      <c r="GLK110" s="511"/>
      <c r="GLL110" s="511"/>
      <c r="GLM110" s="511"/>
      <c r="GLN110" s="511"/>
      <c r="GLO110" s="511"/>
      <c r="GLP110" s="511"/>
      <c r="GLQ110" s="511"/>
      <c r="GLR110" s="511"/>
      <c r="GLS110" s="511"/>
      <c r="GLT110" s="511"/>
      <c r="GLU110" s="511"/>
      <c r="GLV110" s="511"/>
      <c r="GLW110" s="511"/>
      <c r="GLX110" s="511"/>
      <c r="GLY110" s="511"/>
      <c r="GLZ110" s="511"/>
      <c r="GMA110" s="511"/>
      <c r="GMB110" s="511"/>
      <c r="GMC110" s="511"/>
      <c r="GMD110" s="511"/>
      <c r="GME110" s="511"/>
      <c r="GMF110" s="511"/>
      <c r="GMG110" s="511"/>
      <c r="GMH110" s="511"/>
      <c r="GMI110" s="511"/>
      <c r="GMJ110" s="511"/>
      <c r="GMK110" s="511"/>
      <c r="GML110" s="511"/>
      <c r="GMM110" s="511"/>
      <c r="GMN110" s="511"/>
      <c r="GMO110" s="511"/>
      <c r="GMP110" s="511"/>
      <c r="GMQ110" s="511"/>
      <c r="GMR110" s="511"/>
      <c r="GMS110" s="511"/>
      <c r="GMT110" s="511"/>
      <c r="GMU110" s="511"/>
      <c r="GMV110" s="511"/>
      <c r="GMW110" s="511"/>
      <c r="GMX110" s="511"/>
      <c r="GMY110" s="511"/>
      <c r="GMZ110" s="511"/>
      <c r="GNA110" s="511"/>
      <c r="GNB110" s="511"/>
      <c r="GNC110" s="511"/>
      <c r="GND110" s="511"/>
      <c r="GNE110" s="511"/>
      <c r="GNF110" s="511"/>
      <c r="GNG110" s="511"/>
      <c r="GNH110" s="511"/>
      <c r="GNI110" s="511"/>
      <c r="GNJ110" s="511"/>
      <c r="GNK110" s="511"/>
      <c r="GNL110" s="511"/>
      <c r="GNM110" s="511"/>
      <c r="GNN110" s="511"/>
      <c r="GNO110" s="511"/>
      <c r="GNP110" s="511"/>
      <c r="GNQ110" s="511"/>
      <c r="GNR110" s="511"/>
      <c r="GNS110" s="511"/>
      <c r="GNT110" s="511"/>
      <c r="GNU110" s="511"/>
      <c r="GNV110" s="511"/>
      <c r="GNW110" s="511"/>
      <c r="GNX110" s="511"/>
      <c r="GNY110" s="511"/>
      <c r="GNZ110" s="511"/>
      <c r="GOA110" s="511"/>
      <c r="GOB110" s="511"/>
      <c r="GOC110" s="511"/>
      <c r="GOD110" s="511"/>
      <c r="GOE110" s="511"/>
      <c r="GOF110" s="511"/>
      <c r="GOG110" s="511"/>
      <c r="GOH110" s="511"/>
      <c r="GOI110" s="511"/>
      <c r="GOJ110" s="511"/>
      <c r="GOK110" s="511"/>
      <c r="GOL110" s="511"/>
      <c r="GOM110" s="511"/>
      <c r="GON110" s="511"/>
      <c r="GOO110" s="511"/>
      <c r="GOP110" s="511"/>
      <c r="GOQ110" s="511"/>
      <c r="GOR110" s="511"/>
      <c r="GOS110" s="511"/>
      <c r="GOT110" s="511"/>
      <c r="GOU110" s="511"/>
      <c r="GOV110" s="511"/>
      <c r="GOW110" s="511"/>
      <c r="GOX110" s="511"/>
      <c r="GOY110" s="511"/>
      <c r="GOZ110" s="511"/>
      <c r="GPA110" s="511"/>
      <c r="GPB110" s="511"/>
      <c r="GPC110" s="511"/>
      <c r="GPD110" s="511"/>
      <c r="GPE110" s="511"/>
      <c r="GPF110" s="511"/>
      <c r="GPG110" s="511"/>
      <c r="GPH110" s="511"/>
      <c r="GPI110" s="511"/>
      <c r="GPJ110" s="511"/>
      <c r="GPK110" s="511"/>
      <c r="GPL110" s="511"/>
      <c r="GPM110" s="511"/>
      <c r="GPN110" s="511"/>
      <c r="GPO110" s="511"/>
      <c r="GPP110" s="511"/>
      <c r="GPQ110" s="511"/>
      <c r="GPR110" s="511"/>
      <c r="GPS110" s="511"/>
      <c r="GPT110" s="511"/>
      <c r="GPU110" s="511"/>
      <c r="GPV110" s="511"/>
      <c r="GPW110" s="511"/>
      <c r="GPX110" s="511"/>
      <c r="GPY110" s="511"/>
      <c r="GPZ110" s="511"/>
      <c r="GQA110" s="511"/>
      <c r="GQB110" s="511"/>
      <c r="GQC110" s="511"/>
      <c r="GQD110" s="511"/>
      <c r="GQE110" s="511"/>
      <c r="GQF110" s="511"/>
      <c r="GQG110" s="511"/>
      <c r="GQH110" s="511"/>
      <c r="GQI110" s="511"/>
      <c r="GQJ110" s="511"/>
      <c r="GQK110" s="511"/>
      <c r="GQL110" s="511"/>
      <c r="GQM110" s="511"/>
      <c r="GQN110" s="511"/>
      <c r="GQO110" s="511"/>
      <c r="GQP110" s="511"/>
      <c r="GQQ110" s="511"/>
      <c r="GQR110" s="511"/>
      <c r="GQS110" s="511"/>
      <c r="GQT110" s="511"/>
      <c r="GQU110" s="511"/>
      <c r="GQV110" s="511"/>
      <c r="GQW110" s="511"/>
      <c r="GQX110" s="511"/>
      <c r="GQY110" s="511"/>
      <c r="GQZ110" s="511"/>
      <c r="GRA110" s="511"/>
      <c r="GRB110" s="511"/>
      <c r="GRC110" s="511"/>
      <c r="GRD110" s="511"/>
      <c r="GRE110" s="511"/>
      <c r="GRF110" s="511"/>
      <c r="GRG110" s="511"/>
      <c r="GRH110" s="511"/>
      <c r="GRI110" s="511"/>
      <c r="GRJ110" s="511"/>
      <c r="GRK110" s="511"/>
      <c r="GRL110" s="511"/>
      <c r="GRM110" s="511"/>
      <c r="GRN110" s="511"/>
      <c r="GRO110" s="511"/>
      <c r="GRP110" s="511"/>
      <c r="GRQ110" s="511"/>
      <c r="GRR110" s="511"/>
      <c r="GRS110" s="511"/>
      <c r="GRT110" s="511"/>
      <c r="GRU110" s="511"/>
      <c r="GRV110" s="511"/>
      <c r="GRW110" s="511"/>
      <c r="GRX110" s="511"/>
      <c r="GRY110" s="511"/>
      <c r="GRZ110" s="511"/>
      <c r="GSA110" s="511"/>
      <c r="GSB110" s="511"/>
      <c r="GSC110" s="511"/>
      <c r="GSD110" s="511"/>
      <c r="GSE110" s="511"/>
      <c r="GSF110" s="511"/>
      <c r="GSG110" s="511"/>
      <c r="GSH110" s="511"/>
      <c r="GSI110" s="511"/>
      <c r="GSJ110" s="511"/>
      <c r="GSK110" s="511"/>
      <c r="GSL110" s="511"/>
      <c r="GSM110" s="511"/>
      <c r="GSN110" s="511"/>
      <c r="GSO110" s="511"/>
      <c r="GSP110" s="511"/>
      <c r="GSQ110" s="511"/>
      <c r="GSR110" s="511"/>
      <c r="GSS110" s="511"/>
      <c r="GST110" s="511"/>
      <c r="GSU110" s="511"/>
      <c r="GSV110" s="511"/>
      <c r="GSW110" s="511"/>
      <c r="GSX110" s="511"/>
      <c r="GSY110" s="511"/>
      <c r="GSZ110" s="511"/>
      <c r="GTA110" s="511"/>
      <c r="GTB110" s="511"/>
      <c r="GTC110" s="511"/>
      <c r="GTD110" s="511"/>
      <c r="GTE110" s="511"/>
      <c r="GTF110" s="511"/>
      <c r="GTG110" s="511"/>
      <c r="GTH110" s="511"/>
      <c r="GTI110" s="511"/>
      <c r="GTJ110" s="511"/>
      <c r="GTK110" s="511"/>
      <c r="GTL110" s="511"/>
      <c r="GTM110" s="511"/>
      <c r="GTN110" s="511"/>
      <c r="GTO110" s="511"/>
      <c r="GTP110" s="511"/>
      <c r="GTQ110" s="511"/>
      <c r="GTR110" s="511"/>
      <c r="GTS110" s="511"/>
      <c r="GTT110" s="511"/>
      <c r="GTU110" s="511"/>
      <c r="GTV110" s="511"/>
      <c r="GTW110" s="511"/>
      <c r="GTX110" s="511"/>
      <c r="GTY110" s="511"/>
      <c r="GTZ110" s="511"/>
      <c r="GUA110" s="511"/>
      <c r="GUB110" s="511"/>
      <c r="GUC110" s="511"/>
      <c r="GUD110" s="511"/>
      <c r="GUE110" s="511"/>
      <c r="GUF110" s="511"/>
      <c r="GUG110" s="511"/>
      <c r="GUH110" s="511"/>
      <c r="GUI110" s="511"/>
      <c r="GUJ110" s="511"/>
      <c r="GUK110" s="511"/>
      <c r="GUL110" s="511"/>
      <c r="GUM110" s="511"/>
      <c r="GUN110" s="511"/>
      <c r="GUO110" s="511"/>
      <c r="GUP110" s="511"/>
      <c r="GUQ110" s="511"/>
      <c r="GUR110" s="511"/>
      <c r="GUS110" s="511"/>
      <c r="GUT110" s="511"/>
      <c r="GUU110" s="511"/>
      <c r="GUV110" s="511"/>
      <c r="GUW110" s="511"/>
      <c r="GUX110" s="511"/>
      <c r="GUY110" s="511"/>
      <c r="GUZ110" s="511"/>
      <c r="GVA110" s="511"/>
      <c r="GVB110" s="511"/>
      <c r="GVC110" s="511"/>
      <c r="GVD110" s="511"/>
      <c r="GVE110" s="511"/>
      <c r="GVF110" s="511"/>
      <c r="GVG110" s="511"/>
      <c r="GVH110" s="511"/>
      <c r="GVI110" s="511"/>
      <c r="GVJ110" s="511"/>
      <c r="GVK110" s="511"/>
      <c r="GVL110" s="511"/>
      <c r="GVM110" s="511"/>
      <c r="GVN110" s="511"/>
      <c r="GVO110" s="511"/>
      <c r="GVP110" s="511"/>
      <c r="GVQ110" s="511"/>
      <c r="GVR110" s="511"/>
      <c r="GVS110" s="511"/>
      <c r="GVT110" s="511"/>
      <c r="GVU110" s="511"/>
      <c r="GVV110" s="511"/>
      <c r="GVW110" s="511"/>
      <c r="GVX110" s="511"/>
      <c r="GVY110" s="511"/>
      <c r="GVZ110" s="511"/>
      <c r="GWA110" s="511"/>
      <c r="GWB110" s="511"/>
      <c r="GWC110" s="511"/>
      <c r="GWD110" s="511"/>
      <c r="GWE110" s="511"/>
      <c r="GWF110" s="511"/>
      <c r="GWG110" s="511"/>
      <c r="GWH110" s="511"/>
      <c r="GWI110" s="511"/>
      <c r="GWJ110" s="511"/>
      <c r="GWK110" s="511"/>
      <c r="GWL110" s="511"/>
      <c r="GWM110" s="511"/>
      <c r="GWN110" s="511"/>
      <c r="GWO110" s="511"/>
      <c r="GWP110" s="511"/>
      <c r="GWQ110" s="511"/>
      <c r="GWR110" s="511"/>
      <c r="GWS110" s="511"/>
      <c r="GWT110" s="511"/>
      <c r="GWU110" s="511"/>
      <c r="GWV110" s="511"/>
      <c r="GWW110" s="511"/>
      <c r="GWX110" s="511"/>
      <c r="GWY110" s="511"/>
      <c r="GWZ110" s="511"/>
      <c r="GXA110" s="511"/>
      <c r="GXB110" s="511"/>
      <c r="GXC110" s="511"/>
      <c r="GXD110" s="511"/>
      <c r="GXE110" s="511"/>
      <c r="GXF110" s="511"/>
      <c r="GXG110" s="511"/>
      <c r="GXH110" s="511"/>
      <c r="GXI110" s="511"/>
      <c r="GXJ110" s="511"/>
      <c r="GXK110" s="511"/>
      <c r="GXL110" s="511"/>
      <c r="GXM110" s="511"/>
      <c r="GXN110" s="511"/>
      <c r="GXO110" s="511"/>
      <c r="GXP110" s="511"/>
      <c r="GXQ110" s="511"/>
      <c r="GXR110" s="511"/>
      <c r="GXS110" s="511"/>
      <c r="GXT110" s="511"/>
      <c r="GXU110" s="511"/>
      <c r="GXV110" s="511"/>
      <c r="GXW110" s="511"/>
      <c r="GXX110" s="511"/>
      <c r="GXY110" s="511"/>
      <c r="GXZ110" s="511"/>
      <c r="GYA110" s="511"/>
      <c r="GYB110" s="511"/>
      <c r="GYC110" s="511"/>
      <c r="GYD110" s="511"/>
      <c r="GYE110" s="511"/>
      <c r="GYF110" s="511"/>
      <c r="GYG110" s="511"/>
      <c r="GYH110" s="511"/>
      <c r="GYI110" s="511"/>
      <c r="GYJ110" s="511"/>
      <c r="GYK110" s="511"/>
      <c r="GYL110" s="511"/>
      <c r="GYM110" s="511"/>
      <c r="GYN110" s="511"/>
      <c r="GYO110" s="511"/>
      <c r="GYP110" s="511"/>
      <c r="GYQ110" s="511"/>
      <c r="GYR110" s="511"/>
      <c r="GYS110" s="511"/>
      <c r="GYT110" s="511"/>
      <c r="GYU110" s="511"/>
      <c r="GYV110" s="511"/>
      <c r="GYW110" s="511"/>
      <c r="GYX110" s="511"/>
      <c r="GYY110" s="511"/>
      <c r="GYZ110" s="511"/>
      <c r="GZA110" s="511"/>
      <c r="GZB110" s="511"/>
      <c r="GZC110" s="511"/>
      <c r="GZD110" s="511"/>
      <c r="GZE110" s="511"/>
      <c r="GZF110" s="511"/>
      <c r="GZG110" s="511"/>
      <c r="GZH110" s="511"/>
      <c r="GZI110" s="511"/>
      <c r="GZJ110" s="511"/>
      <c r="GZK110" s="511"/>
      <c r="GZL110" s="511"/>
      <c r="GZM110" s="511"/>
      <c r="GZN110" s="511"/>
      <c r="GZO110" s="511"/>
      <c r="GZP110" s="511"/>
      <c r="GZQ110" s="511"/>
      <c r="GZR110" s="511"/>
      <c r="GZS110" s="511"/>
      <c r="GZT110" s="511"/>
      <c r="GZU110" s="511"/>
      <c r="GZV110" s="511"/>
      <c r="GZW110" s="511"/>
      <c r="GZX110" s="511"/>
      <c r="GZY110" s="511"/>
      <c r="GZZ110" s="511"/>
      <c r="HAA110" s="511"/>
      <c r="HAB110" s="511"/>
      <c r="HAC110" s="511"/>
      <c r="HAD110" s="511"/>
      <c r="HAE110" s="511"/>
      <c r="HAF110" s="511"/>
      <c r="HAG110" s="511"/>
      <c r="HAH110" s="511"/>
      <c r="HAI110" s="511"/>
      <c r="HAJ110" s="511"/>
      <c r="HAK110" s="511"/>
      <c r="HAL110" s="511"/>
      <c r="HAM110" s="511"/>
      <c r="HAN110" s="511"/>
      <c r="HAO110" s="511"/>
      <c r="HAP110" s="511"/>
      <c r="HAQ110" s="511"/>
      <c r="HAR110" s="511"/>
      <c r="HAS110" s="511"/>
      <c r="HAT110" s="511"/>
      <c r="HAU110" s="511"/>
      <c r="HAV110" s="511"/>
      <c r="HAW110" s="511"/>
      <c r="HAX110" s="511"/>
      <c r="HAY110" s="511"/>
      <c r="HAZ110" s="511"/>
      <c r="HBA110" s="511"/>
      <c r="HBB110" s="511"/>
      <c r="HBC110" s="511"/>
      <c r="HBD110" s="511"/>
      <c r="HBE110" s="511"/>
      <c r="HBF110" s="511"/>
      <c r="HBG110" s="511"/>
      <c r="HBH110" s="511"/>
      <c r="HBI110" s="511"/>
      <c r="HBJ110" s="511"/>
      <c r="HBK110" s="511"/>
      <c r="HBL110" s="511"/>
      <c r="HBM110" s="511"/>
      <c r="HBN110" s="511"/>
      <c r="HBO110" s="511"/>
      <c r="HBP110" s="511"/>
      <c r="HBQ110" s="511"/>
      <c r="HBR110" s="511"/>
      <c r="HBS110" s="511"/>
      <c r="HBT110" s="511"/>
      <c r="HBU110" s="511"/>
      <c r="HBV110" s="511"/>
      <c r="HBW110" s="511"/>
      <c r="HBX110" s="511"/>
      <c r="HBY110" s="511"/>
      <c r="HBZ110" s="511"/>
      <c r="HCA110" s="511"/>
      <c r="HCB110" s="511"/>
      <c r="HCC110" s="511"/>
      <c r="HCD110" s="511"/>
      <c r="HCE110" s="511"/>
      <c r="HCF110" s="511"/>
      <c r="HCG110" s="511"/>
      <c r="HCH110" s="511"/>
      <c r="HCI110" s="511"/>
      <c r="HCJ110" s="511"/>
      <c r="HCK110" s="511"/>
      <c r="HCL110" s="511"/>
      <c r="HCM110" s="511"/>
      <c r="HCN110" s="511"/>
      <c r="HCO110" s="511"/>
      <c r="HCP110" s="511"/>
      <c r="HCQ110" s="511"/>
      <c r="HCR110" s="511"/>
      <c r="HCS110" s="511"/>
      <c r="HCT110" s="511"/>
      <c r="HCU110" s="511"/>
      <c r="HCV110" s="511"/>
      <c r="HCW110" s="511"/>
      <c r="HCX110" s="511"/>
      <c r="HCY110" s="511"/>
      <c r="HCZ110" s="511"/>
      <c r="HDA110" s="511"/>
      <c r="HDB110" s="511"/>
      <c r="HDC110" s="511"/>
      <c r="HDD110" s="511"/>
      <c r="HDE110" s="511"/>
      <c r="HDF110" s="511"/>
      <c r="HDG110" s="511"/>
      <c r="HDH110" s="511"/>
      <c r="HDI110" s="511"/>
      <c r="HDJ110" s="511"/>
      <c r="HDK110" s="511"/>
      <c r="HDL110" s="511"/>
      <c r="HDM110" s="511"/>
      <c r="HDN110" s="511"/>
      <c r="HDO110" s="511"/>
      <c r="HDP110" s="511"/>
      <c r="HDQ110" s="511"/>
      <c r="HDR110" s="511"/>
      <c r="HDS110" s="511"/>
      <c r="HDT110" s="511"/>
      <c r="HDU110" s="511"/>
      <c r="HDV110" s="511"/>
      <c r="HDW110" s="511"/>
      <c r="HDX110" s="511"/>
      <c r="HDY110" s="511"/>
      <c r="HDZ110" s="511"/>
      <c r="HEA110" s="511"/>
      <c r="HEB110" s="511"/>
      <c r="HEC110" s="511"/>
      <c r="HED110" s="511"/>
      <c r="HEE110" s="511"/>
      <c r="HEF110" s="511"/>
      <c r="HEG110" s="511"/>
      <c r="HEH110" s="511"/>
      <c r="HEI110" s="511"/>
      <c r="HEJ110" s="511"/>
      <c r="HEK110" s="511"/>
      <c r="HEL110" s="511"/>
      <c r="HEM110" s="511"/>
      <c r="HEN110" s="511"/>
      <c r="HEO110" s="511"/>
      <c r="HEP110" s="511"/>
      <c r="HEQ110" s="511"/>
      <c r="HER110" s="511"/>
      <c r="HES110" s="511"/>
      <c r="HET110" s="511"/>
      <c r="HEU110" s="511"/>
      <c r="HEV110" s="511"/>
      <c r="HEW110" s="511"/>
      <c r="HEX110" s="511"/>
      <c r="HEY110" s="511"/>
      <c r="HEZ110" s="511"/>
      <c r="HFA110" s="511"/>
      <c r="HFB110" s="511"/>
      <c r="HFC110" s="511"/>
      <c r="HFD110" s="511"/>
      <c r="HFE110" s="511"/>
      <c r="HFF110" s="511"/>
      <c r="HFG110" s="511"/>
      <c r="HFH110" s="511"/>
      <c r="HFI110" s="511"/>
      <c r="HFJ110" s="511"/>
      <c r="HFK110" s="511"/>
      <c r="HFL110" s="511"/>
      <c r="HFM110" s="511"/>
      <c r="HFN110" s="511"/>
      <c r="HFO110" s="511"/>
      <c r="HFP110" s="511"/>
      <c r="HFQ110" s="511"/>
      <c r="HFR110" s="511"/>
      <c r="HFS110" s="511"/>
      <c r="HFT110" s="511"/>
      <c r="HFU110" s="511"/>
      <c r="HFV110" s="511"/>
      <c r="HFW110" s="511"/>
      <c r="HFX110" s="511"/>
      <c r="HFY110" s="511"/>
      <c r="HFZ110" s="511"/>
      <c r="HGA110" s="511"/>
      <c r="HGB110" s="511"/>
      <c r="HGC110" s="511"/>
      <c r="HGD110" s="511"/>
      <c r="HGE110" s="511"/>
      <c r="HGF110" s="511"/>
      <c r="HGG110" s="511"/>
      <c r="HGH110" s="511"/>
      <c r="HGI110" s="511"/>
      <c r="HGJ110" s="511"/>
      <c r="HGK110" s="511"/>
      <c r="HGL110" s="511"/>
      <c r="HGM110" s="511"/>
      <c r="HGN110" s="511"/>
      <c r="HGO110" s="511"/>
      <c r="HGP110" s="511"/>
      <c r="HGQ110" s="511"/>
      <c r="HGR110" s="511"/>
      <c r="HGS110" s="511"/>
      <c r="HGT110" s="511"/>
      <c r="HGU110" s="511"/>
      <c r="HGV110" s="511"/>
      <c r="HGW110" s="511"/>
      <c r="HGX110" s="511"/>
      <c r="HGY110" s="511"/>
      <c r="HGZ110" s="511"/>
      <c r="HHA110" s="511"/>
      <c r="HHB110" s="511"/>
      <c r="HHC110" s="511"/>
      <c r="HHD110" s="511"/>
      <c r="HHE110" s="511"/>
      <c r="HHF110" s="511"/>
      <c r="HHG110" s="511"/>
      <c r="HHH110" s="511"/>
      <c r="HHI110" s="511"/>
      <c r="HHJ110" s="511"/>
      <c r="HHK110" s="511"/>
      <c r="HHL110" s="511"/>
      <c r="HHM110" s="511"/>
      <c r="HHN110" s="511"/>
      <c r="HHO110" s="511"/>
      <c r="HHP110" s="511"/>
      <c r="HHQ110" s="511"/>
      <c r="HHR110" s="511"/>
      <c r="HHS110" s="511"/>
      <c r="HHT110" s="511"/>
      <c r="HHU110" s="511"/>
      <c r="HHV110" s="511"/>
      <c r="HHW110" s="511"/>
      <c r="HHX110" s="511"/>
      <c r="HHY110" s="511"/>
      <c r="HHZ110" s="511"/>
      <c r="HIA110" s="511"/>
      <c r="HIB110" s="511"/>
      <c r="HIC110" s="511"/>
      <c r="HID110" s="511"/>
      <c r="HIE110" s="511"/>
      <c r="HIF110" s="511"/>
      <c r="HIG110" s="511"/>
      <c r="HIH110" s="511"/>
      <c r="HII110" s="511"/>
      <c r="HIJ110" s="511"/>
      <c r="HIK110" s="511"/>
      <c r="HIL110" s="511"/>
      <c r="HIM110" s="511"/>
      <c r="HIN110" s="511"/>
      <c r="HIO110" s="511"/>
      <c r="HIP110" s="511"/>
      <c r="HIQ110" s="511"/>
      <c r="HIR110" s="511"/>
      <c r="HIS110" s="511"/>
      <c r="HIT110" s="511"/>
      <c r="HIU110" s="511"/>
      <c r="HIV110" s="511"/>
      <c r="HIW110" s="511"/>
      <c r="HIX110" s="511"/>
      <c r="HIY110" s="511"/>
      <c r="HIZ110" s="511"/>
      <c r="HJA110" s="511"/>
      <c r="HJB110" s="511"/>
      <c r="HJC110" s="511"/>
      <c r="HJD110" s="511"/>
      <c r="HJE110" s="511"/>
      <c r="HJF110" s="511"/>
      <c r="HJG110" s="511"/>
      <c r="HJH110" s="511"/>
      <c r="HJI110" s="511"/>
      <c r="HJJ110" s="511"/>
      <c r="HJK110" s="511"/>
      <c r="HJL110" s="511"/>
      <c r="HJM110" s="511"/>
      <c r="HJN110" s="511"/>
      <c r="HJO110" s="511"/>
      <c r="HJP110" s="511"/>
      <c r="HJQ110" s="511"/>
      <c r="HJR110" s="511"/>
      <c r="HJS110" s="511"/>
      <c r="HJT110" s="511"/>
      <c r="HJU110" s="511"/>
      <c r="HJV110" s="511"/>
      <c r="HJW110" s="511"/>
      <c r="HJX110" s="511"/>
      <c r="HJY110" s="511"/>
      <c r="HJZ110" s="511"/>
      <c r="HKA110" s="511"/>
      <c r="HKB110" s="511"/>
      <c r="HKC110" s="511"/>
      <c r="HKD110" s="511"/>
      <c r="HKE110" s="511"/>
      <c r="HKF110" s="511"/>
      <c r="HKG110" s="511"/>
      <c r="HKH110" s="511"/>
      <c r="HKI110" s="511"/>
      <c r="HKJ110" s="511"/>
      <c r="HKK110" s="511"/>
      <c r="HKL110" s="511"/>
      <c r="HKM110" s="511"/>
      <c r="HKN110" s="511"/>
      <c r="HKO110" s="511"/>
      <c r="HKP110" s="511"/>
      <c r="HKQ110" s="511"/>
      <c r="HKR110" s="511"/>
      <c r="HKS110" s="511"/>
      <c r="HKT110" s="511"/>
      <c r="HKU110" s="511"/>
      <c r="HKV110" s="511"/>
      <c r="HKW110" s="511"/>
      <c r="HKX110" s="511"/>
      <c r="HKY110" s="511"/>
      <c r="HKZ110" s="511"/>
      <c r="HLA110" s="511"/>
      <c r="HLB110" s="511"/>
      <c r="HLC110" s="511"/>
      <c r="HLD110" s="511"/>
      <c r="HLE110" s="511"/>
      <c r="HLF110" s="511"/>
      <c r="HLG110" s="511"/>
      <c r="HLH110" s="511"/>
      <c r="HLI110" s="511"/>
      <c r="HLJ110" s="511"/>
      <c r="HLK110" s="511"/>
      <c r="HLL110" s="511"/>
      <c r="HLM110" s="511"/>
      <c r="HLN110" s="511"/>
      <c r="HLO110" s="511"/>
      <c r="HLP110" s="511"/>
      <c r="HLQ110" s="511"/>
      <c r="HLR110" s="511"/>
      <c r="HLS110" s="511"/>
      <c r="HLT110" s="511"/>
      <c r="HLU110" s="511"/>
      <c r="HLV110" s="511"/>
      <c r="HLW110" s="511"/>
      <c r="HLX110" s="511"/>
      <c r="HLY110" s="511"/>
      <c r="HLZ110" s="511"/>
      <c r="HMA110" s="511"/>
      <c r="HMB110" s="511"/>
      <c r="HMC110" s="511"/>
      <c r="HMD110" s="511"/>
      <c r="HME110" s="511"/>
      <c r="HMF110" s="511"/>
      <c r="HMG110" s="511"/>
      <c r="HMH110" s="511"/>
      <c r="HMI110" s="511"/>
      <c r="HMJ110" s="511"/>
      <c r="HMK110" s="511"/>
      <c r="HML110" s="511"/>
      <c r="HMM110" s="511"/>
      <c r="HMN110" s="511"/>
      <c r="HMO110" s="511"/>
      <c r="HMP110" s="511"/>
      <c r="HMQ110" s="511"/>
      <c r="HMR110" s="511"/>
      <c r="HMS110" s="511"/>
      <c r="HMT110" s="511"/>
      <c r="HMU110" s="511"/>
      <c r="HMV110" s="511"/>
      <c r="HMW110" s="511"/>
      <c r="HMX110" s="511"/>
      <c r="HMY110" s="511"/>
      <c r="HMZ110" s="511"/>
      <c r="HNA110" s="511"/>
      <c r="HNB110" s="511"/>
      <c r="HNC110" s="511"/>
      <c r="HND110" s="511"/>
      <c r="HNE110" s="511"/>
      <c r="HNF110" s="511"/>
      <c r="HNG110" s="511"/>
      <c r="HNH110" s="511"/>
      <c r="HNI110" s="511"/>
      <c r="HNJ110" s="511"/>
      <c r="HNK110" s="511"/>
      <c r="HNL110" s="511"/>
      <c r="HNM110" s="511"/>
      <c r="HNN110" s="511"/>
      <c r="HNO110" s="511"/>
      <c r="HNP110" s="511"/>
      <c r="HNQ110" s="511"/>
      <c r="HNR110" s="511"/>
      <c r="HNS110" s="511"/>
      <c r="HNT110" s="511"/>
      <c r="HNU110" s="511"/>
      <c r="HNV110" s="511"/>
      <c r="HNW110" s="511"/>
      <c r="HNX110" s="511"/>
      <c r="HNY110" s="511"/>
      <c r="HNZ110" s="511"/>
      <c r="HOA110" s="511"/>
      <c r="HOB110" s="511"/>
      <c r="HOC110" s="511"/>
      <c r="HOD110" s="511"/>
      <c r="HOE110" s="511"/>
      <c r="HOF110" s="511"/>
      <c r="HOG110" s="511"/>
      <c r="HOH110" s="511"/>
      <c r="HOI110" s="511"/>
      <c r="HOJ110" s="511"/>
      <c r="HOK110" s="511"/>
      <c r="HOL110" s="511"/>
      <c r="HOM110" s="511"/>
      <c r="HON110" s="511"/>
      <c r="HOO110" s="511"/>
      <c r="HOP110" s="511"/>
      <c r="HOQ110" s="511"/>
      <c r="HOR110" s="511"/>
      <c r="HOS110" s="511"/>
      <c r="HOT110" s="511"/>
      <c r="HOU110" s="511"/>
      <c r="HOV110" s="511"/>
      <c r="HOW110" s="511"/>
      <c r="HOX110" s="511"/>
      <c r="HOY110" s="511"/>
      <c r="HOZ110" s="511"/>
      <c r="HPA110" s="511"/>
      <c r="HPB110" s="511"/>
      <c r="HPC110" s="511"/>
      <c r="HPD110" s="511"/>
      <c r="HPE110" s="511"/>
      <c r="HPF110" s="511"/>
      <c r="HPG110" s="511"/>
      <c r="HPH110" s="511"/>
      <c r="HPI110" s="511"/>
      <c r="HPJ110" s="511"/>
      <c r="HPK110" s="511"/>
      <c r="HPL110" s="511"/>
      <c r="HPM110" s="511"/>
      <c r="HPN110" s="511"/>
      <c r="HPO110" s="511"/>
      <c r="HPP110" s="511"/>
      <c r="HPQ110" s="511"/>
      <c r="HPR110" s="511"/>
      <c r="HPS110" s="511"/>
      <c r="HPT110" s="511"/>
      <c r="HPU110" s="511"/>
      <c r="HPV110" s="511"/>
      <c r="HPW110" s="511"/>
      <c r="HPX110" s="511"/>
      <c r="HPY110" s="511"/>
      <c r="HPZ110" s="511"/>
      <c r="HQA110" s="511"/>
      <c r="HQB110" s="511"/>
      <c r="HQC110" s="511"/>
      <c r="HQD110" s="511"/>
      <c r="HQE110" s="511"/>
      <c r="HQF110" s="511"/>
      <c r="HQG110" s="511"/>
      <c r="HQH110" s="511"/>
      <c r="HQI110" s="511"/>
      <c r="HQJ110" s="511"/>
      <c r="HQK110" s="511"/>
      <c r="HQL110" s="511"/>
      <c r="HQM110" s="511"/>
      <c r="HQN110" s="511"/>
      <c r="HQO110" s="511"/>
      <c r="HQP110" s="511"/>
      <c r="HQQ110" s="511"/>
      <c r="HQR110" s="511"/>
      <c r="HQS110" s="511"/>
      <c r="HQT110" s="511"/>
      <c r="HQU110" s="511"/>
      <c r="HQV110" s="511"/>
      <c r="HQW110" s="511"/>
      <c r="HQX110" s="511"/>
      <c r="HQY110" s="511"/>
      <c r="HQZ110" s="511"/>
      <c r="HRA110" s="511"/>
      <c r="HRB110" s="511"/>
      <c r="HRC110" s="511"/>
      <c r="HRD110" s="511"/>
      <c r="HRE110" s="511"/>
      <c r="HRF110" s="511"/>
      <c r="HRG110" s="511"/>
      <c r="HRH110" s="511"/>
      <c r="HRI110" s="511"/>
      <c r="HRJ110" s="511"/>
      <c r="HRK110" s="511"/>
      <c r="HRL110" s="511"/>
      <c r="HRM110" s="511"/>
      <c r="HRN110" s="511"/>
      <c r="HRO110" s="511"/>
      <c r="HRP110" s="511"/>
      <c r="HRQ110" s="511"/>
      <c r="HRR110" s="511"/>
      <c r="HRS110" s="511"/>
      <c r="HRT110" s="511"/>
      <c r="HRU110" s="511"/>
      <c r="HRV110" s="511"/>
      <c r="HRW110" s="511"/>
      <c r="HRX110" s="511"/>
      <c r="HRY110" s="511"/>
      <c r="HRZ110" s="511"/>
      <c r="HSA110" s="511"/>
      <c r="HSB110" s="511"/>
      <c r="HSC110" s="511"/>
      <c r="HSD110" s="511"/>
      <c r="HSE110" s="511"/>
      <c r="HSF110" s="511"/>
      <c r="HSG110" s="511"/>
      <c r="HSH110" s="511"/>
      <c r="HSI110" s="511"/>
      <c r="HSJ110" s="511"/>
      <c r="HSK110" s="511"/>
      <c r="HSL110" s="511"/>
      <c r="HSM110" s="511"/>
      <c r="HSN110" s="511"/>
      <c r="HSO110" s="511"/>
      <c r="HSP110" s="511"/>
      <c r="HSQ110" s="511"/>
      <c r="HSR110" s="511"/>
      <c r="HSS110" s="511"/>
      <c r="HST110" s="511"/>
      <c r="HSU110" s="511"/>
      <c r="HSV110" s="511"/>
      <c r="HSW110" s="511"/>
      <c r="HSX110" s="511"/>
      <c r="HSY110" s="511"/>
      <c r="HSZ110" s="511"/>
      <c r="HTA110" s="511"/>
      <c r="HTB110" s="511"/>
      <c r="HTC110" s="511"/>
      <c r="HTD110" s="511"/>
      <c r="HTE110" s="511"/>
      <c r="HTF110" s="511"/>
      <c r="HTG110" s="511"/>
      <c r="HTH110" s="511"/>
      <c r="HTI110" s="511"/>
      <c r="HTJ110" s="511"/>
      <c r="HTK110" s="511"/>
      <c r="HTL110" s="511"/>
      <c r="HTM110" s="511"/>
      <c r="HTN110" s="511"/>
      <c r="HTO110" s="511"/>
      <c r="HTP110" s="511"/>
      <c r="HTQ110" s="511"/>
      <c r="HTR110" s="511"/>
      <c r="HTS110" s="511"/>
      <c r="HTT110" s="511"/>
      <c r="HTU110" s="511"/>
      <c r="HTV110" s="511"/>
      <c r="HTW110" s="511"/>
      <c r="HTX110" s="511"/>
      <c r="HTY110" s="511"/>
      <c r="HTZ110" s="511"/>
      <c r="HUA110" s="511"/>
      <c r="HUB110" s="511"/>
      <c r="HUC110" s="511"/>
      <c r="HUD110" s="511"/>
      <c r="HUE110" s="511"/>
      <c r="HUF110" s="511"/>
      <c r="HUG110" s="511"/>
      <c r="HUH110" s="511"/>
      <c r="HUI110" s="511"/>
      <c r="HUJ110" s="511"/>
      <c r="HUK110" s="511"/>
      <c r="HUL110" s="511"/>
      <c r="HUM110" s="511"/>
      <c r="HUN110" s="511"/>
      <c r="HUO110" s="511"/>
      <c r="HUP110" s="511"/>
      <c r="HUQ110" s="511"/>
      <c r="HUR110" s="511"/>
      <c r="HUS110" s="511"/>
      <c r="HUT110" s="511"/>
      <c r="HUU110" s="511"/>
      <c r="HUV110" s="511"/>
      <c r="HUW110" s="511"/>
      <c r="HUX110" s="511"/>
      <c r="HUY110" s="511"/>
      <c r="HUZ110" s="511"/>
      <c r="HVA110" s="511"/>
      <c r="HVB110" s="511"/>
      <c r="HVC110" s="511"/>
      <c r="HVD110" s="511"/>
      <c r="HVE110" s="511"/>
      <c r="HVF110" s="511"/>
      <c r="HVG110" s="511"/>
      <c r="HVH110" s="511"/>
      <c r="HVI110" s="511"/>
      <c r="HVJ110" s="511"/>
      <c r="HVK110" s="511"/>
      <c r="HVL110" s="511"/>
      <c r="HVM110" s="511"/>
      <c r="HVN110" s="511"/>
      <c r="HVO110" s="511"/>
      <c r="HVP110" s="511"/>
      <c r="HVQ110" s="511"/>
      <c r="HVR110" s="511"/>
      <c r="HVS110" s="511"/>
      <c r="HVT110" s="511"/>
      <c r="HVU110" s="511"/>
      <c r="HVV110" s="511"/>
      <c r="HVW110" s="511"/>
      <c r="HVX110" s="511"/>
      <c r="HVY110" s="511"/>
      <c r="HVZ110" s="511"/>
      <c r="HWA110" s="511"/>
      <c r="HWB110" s="511"/>
      <c r="HWC110" s="511"/>
      <c r="HWD110" s="511"/>
      <c r="HWE110" s="511"/>
      <c r="HWF110" s="511"/>
      <c r="HWG110" s="511"/>
      <c r="HWH110" s="511"/>
      <c r="HWI110" s="511"/>
      <c r="HWJ110" s="511"/>
      <c r="HWK110" s="511"/>
      <c r="HWL110" s="511"/>
      <c r="HWM110" s="511"/>
      <c r="HWN110" s="511"/>
      <c r="HWO110" s="511"/>
      <c r="HWP110" s="511"/>
      <c r="HWQ110" s="511"/>
      <c r="HWR110" s="511"/>
      <c r="HWS110" s="511"/>
      <c r="HWT110" s="511"/>
      <c r="HWU110" s="511"/>
      <c r="HWV110" s="511"/>
      <c r="HWW110" s="511"/>
      <c r="HWX110" s="511"/>
      <c r="HWY110" s="511"/>
      <c r="HWZ110" s="511"/>
      <c r="HXA110" s="511"/>
      <c r="HXB110" s="511"/>
      <c r="HXC110" s="511"/>
      <c r="HXD110" s="511"/>
      <c r="HXE110" s="511"/>
      <c r="HXF110" s="511"/>
      <c r="HXG110" s="511"/>
      <c r="HXH110" s="511"/>
      <c r="HXI110" s="511"/>
      <c r="HXJ110" s="511"/>
      <c r="HXK110" s="511"/>
      <c r="HXL110" s="511"/>
      <c r="HXM110" s="511"/>
      <c r="HXN110" s="511"/>
      <c r="HXO110" s="511"/>
      <c r="HXP110" s="511"/>
      <c r="HXQ110" s="511"/>
      <c r="HXR110" s="511"/>
      <c r="HXS110" s="511"/>
      <c r="HXT110" s="511"/>
      <c r="HXU110" s="511"/>
      <c r="HXV110" s="511"/>
      <c r="HXW110" s="511"/>
      <c r="HXX110" s="511"/>
      <c r="HXY110" s="511"/>
      <c r="HXZ110" s="511"/>
      <c r="HYA110" s="511"/>
      <c r="HYB110" s="511"/>
      <c r="HYC110" s="511"/>
      <c r="HYD110" s="511"/>
      <c r="HYE110" s="511"/>
      <c r="HYF110" s="511"/>
      <c r="HYG110" s="511"/>
      <c r="HYH110" s="511"/>
      <c r="HYI110" s="511"/>
      <c r="HYJ110" s="511"/>
      <c r="HYK110" s="511"/>
      <c r="HYL110" s="511"/>
      <c r="HYM110" s="511"/>
      <c r="HYN110" s="511"/>
      <c r="HYO110" s="511"/>
      <c r="HYP110" s="511"/>
      <c r="HYQ110" s="511"/>
      <c r="HYR110" s="511"/>
      <c r="HYS110" s="511"/>
      <c r="HYT110" s="511"/>
      <c r="HYU110" s="511"/>
      <c r="HYV110" s="511"/>
      <c r="HYW110" s="511"/>
      <c r="HYX110" s="511"/>
      <c r="HYY110" s="511"/>
      <c r="HYZ110" s="511"/>
      <c r="HZA110" s="511"/>
      <c r="HZB110" s="511"/>
      <c r="HZC110" s="511"/>
      <c r="HZD110" s="511"/>
      <c r="HZE110" s="511"/>
      <c r="HZF110" s="511"/>
      <c r="HZG110" s="511"/>
      <c r="HZH110" s="511"/>
      <c r="HZI110" s="511"/>
      <c r="HZJ110" s="511"/>
      <c r="HZK110" s="511"/>
      <c r="HZL110" s="511"/>
      <c r="HZM110" s="511"/>
      <c r="HZN110" s="511"/>
      <c r="HZO110" s="511"/>
      <c r="HZP110" s="511"/>
      <c r="HZQ110" s="511"/>
      <c r="HZR110" s="511"/>
      <c r="HZS110" s="511"/>
      <c r="HZT110" s="511"/>
      <c r="HZU110" s="511"/>
      <c r="HZV110" s="511"/>
      <c r="HZW110" s="511"/>
      <c r="HZX110" s="511"/>
      <c r="HZY110" s="511"/>
      <c r="HZZ110" s="511"/>
      <c r="IAA110" s="511"/>
      <c r="IAB110" s="511"/>
      <c r="IAC110" s="511"/>
      <c r="IAD110" s="511"/>
      <c r="IAE110" s="511"/>
      <c r="IAF110" s="511"/>
      <c r="IAG110" s="511"/>
      <c r="IAH110" s="511"/>
      <c r="IAI110" s="511"/>
      <c r="IAJ110" s="511"/>
      <c r="IAK110" s="511"/>
      <c r="IAL110" s="511"/>
      <c r="IAM110" s="511"/>
      <c r="IAN110" s="511"/>
      <c r="IAO110" s="511"/>
      <c r="IAP110" s="511"/>
      <c r="IAQ110" s="511"/>
      <c r="IAR110" s="511"/>
      <c r="IAS110" s="511"/>
      <c r="IAT110" s="511"/>
      <c r="IAU110" s="511"/>
      <c r="IAV110" s="511"/>
      <c r="IAW110" s="511"/>
      <c r="IAX110" s="511"/>
      <c r="IAY110" s="511"/>
      <c r="IAZ110" s="511"/>
      <c r="IBA110" s="511"/>
      <c r="IBB110" s="511"/>
      <c r="IBC110" s="511"/>
      <c r="IBD110" s="511"/>
      <c r="IBE110" s="511"/>
      <c r="IBF110" s="511"/>
      <c r="IBG110" s="511"/>
      <c r="IBH110" s="511"/>
      <c r="IBI110" s="511"/>
      <c r="IBJ110" s="511"/>
      <c r="IBK110" s="511"/>
      <c r="IBL110" s="511"/>
      <c r="IBM110" s="511"/>
      <c r="IBN110" s="511"/>
      <c r="IBO110" s="511"/>
      <c r="IBP110" s="511"/>
      <c r="IBQ110" s="511"/>
      <c r="IBR110" s="511"/>
      <c r="IBS110" s="511"/>
      <c r="IBT110" s="511"/>
      <c r="IBU110" s="511"/>
      <c r="IBV110" s="511"/>
      <c r="IBW110" s="511"/>
      <c r="IBX110" s="511"/>
      <c r="IBY110" s="511"/>
      <c r="IBZ110" s="511"/>
      <c r="ICA110" s="511"/>
      <c r="ICB110" s="511"/>
      <c r="ICC110" s="511"/>
      <c r="ICD110" s="511"/>
      <c r="ICE110" s="511"/>
      <c r="ICF110" s="511"/>
      <c r="ICG110" s="511"/>
      <c r="ICH110" s="511"/>
      <c r="ICI110" s="511"/>
      <c r="ICJ110" s="511"/>
      <c r="ICK110" s="511"/>
      <c r="ICL110" s="511"/>
      <c r="ICM110" s="511"/>
      <c r="ICN110" s="511"/>
      <c r="ICO110" s="511"/>
      <c r="ICP110" s="511"/>
      <c r="ICQ110" s="511"/>
      <c r="ICR110" s="511"/>
      <c r="ICS110" s="511"/>
      <c r="ICT110" s="511"/>
      <c r="ICU110" s="511"/>
      <c r="ICV110" s="511"/>
      <c r="ICW110" s="511"/>
      <c r="ICX110" s="511"/>
      <c r="ICY110" s="511"/>
      <c r="ICZ110" s="511"/>
      <c r="IDA110" s="511"/>
      <c r="IDB110" s="511"/>
      <c r="IDC110" s="511"/>
      <c r="IDD110" s="511"/>
      <c r="IDE110" s="511"/>
      <c r="IDF110" s="511"/>
      <c r="IDG110" s="511"/>
      <c r="IDH110" s="511"/>
      <c r="IDI110" s="511"/>
      <c r="IDJ110" s="511"/>
      <c r="IDK110" s="511"/>
      <c r="IDL110" s="511"/>
      <c r="IDM110" s="511"/>
      <c r="IDN110" s="511"/>
      <c r="IDO110" s="511"/>
      <c r="IDP110" s="511"/>
      <c r="IDQ110" s="511"/>
      <c r="IDR110" s="511"/>
      <c r="IDS110" s="511"/>
      <c r="IDT110" s="511"/>
      <c r="IDU110" s="511"/>
      <c r="IDV110" s="511"/>
      <c r="IDW110" s="511"/>
      <c r="IDX110" s="511"/>
      <c r="IDY110" s="511"/>
      <c r="IDZ110" s="511"/>
      <c r="IEA110" s="511"/>
      <c r="IEB110" s="511"/>
      <c r="IEC110" s="511"/>
      <c r="IED110" s="511"/>
      <c r="IEE110" s="511"/>
      <c r="IEF110" s="511"/>
      <c r="IEG110" s="511"/>
      <c r="IEH110" s="511"/>
      <c r="IEI110" s="511"/>
      <c r="IEJ110" s="511"/>
      <c r="IEK110" s="511"/>
      <c r="IEL110" s="511"/>
      <c r="IEM110" s="511"/>
      <c r="IEN110" s="511"/>
      <c r="IEO110" s="511"/>
      <c r="IEP110" s="511"/>
      <c r="IEQ110" s="511"/>
      <c r="IER110" s="511"/>
      <c r="IES110" s="511"/>
      <c r="IET110" s="511"/>
      <c r="IEU110" s="511"/>
      <c r="IEV110" s="511"/>
      <c r="IEW110" s="511"/>
      <c r="IEX110" s="511"/>
      <c r="IEY110" s="511"/>
      <c r="IEZ110" s="511"/>
      <c r="IFA110" s="511"/>
      <c r="IFB110" s="511"/>
      <c r="IFC110" s="511"/>
      <c r="IFD110" s="511"/>
      <c r="IFE110" s="511"/>
      <c r="IFF110" s="511"/>
      <c r="IFG110" s="511"/>
      <c r="IFH110" s="511"/>
      <c r="IFI110" s="511"/>
      <c r="IFJ110" s="511"/>
      <c r="IFK110" s="511"/>
      <c r="IFL110" s="511"/>
      <c r="IFM110" s="511"/>
      <c r="IFN110" s="511"/>
      <c r="IFO110" s="511"/>
      <c r="IFP110" s="511"/>
      <c r="IFQ110" s="511"/>
      <c r="IFR110" s="511"/>
      <c r="IFS110" s="511"/>
      <c r="IFT110" s="511"/>
      <c r="IFU110" s="511"/>
      <c r="IFV110" s="511"/>
      <c r="IFW110" s="511"/>
      <c r="IFX110" s="511"/>
      <c r="IFY110" s="511"/>
      <c r="IFZ110" s="511"/>
      <c r="IGA110" s="511"/>
      <c r="IGB110" s="511"/>
      <c r="IGC110" s="511"/>
      <c r="IGD110" s="511"/>
      <c r="IGE110" s="511"/>
      <c r="IGF110" s="511"/>
      <c r="IGG110" s="511"/>
      <c r="IGH110" s="511"/>
      <c r="IGI110" s="511"/>
      <c r="IGJ110" s="511"/>
      <c r="IGK110" s="511"/>
      <c r="IGL110" s="511"/>
      <c r="IGM110" s="511"/>
      <c r="IGN110" s="511"/>
      <c r="IGO110" s="511"/>
      <c r="IGP110" s="511"/>
      <c r="IGQ110" s="511"/>
      <c r="IGR110" s="511"/>
      <c r="IGS110" s="511"/>
      <c r="IGT110" s="511"/>
      <c r="IGU110" s="511"/>
      <c r="IGV110" s="511"/>
      <c r="IGW110" s="511"/>
      <c r="IGX110" s="511"/>
      <c r="IGY110" s="511"/>
      <c r="IGZ110" s="511"/>
      <c r="IHA110" s="511"/>
      <c r="IHB110" s="511"/>
      <c r="IHC110" s="511"/>
      <c r="IHD110" s="511"/>
      <c r="IHE110" s="511"/>
      <c r="IHF110" s="511"/>
      <c r="IHG110" s="511"/>
      <c r="IHH110" s="511"/>
      <c r="IHI110" s="511"/>
      <c r="IHJ110" s="511"/>
      <c r="IHK110" s="511"/>
      <c r="IHL110" s="511"/>
      <c r="IHM110" s="511"/>
      <c r="IHN110" s="511"/>
      <c r="IHO110" s="511"/>
      <c r="IHP110" s="511"/>
      <c r="IHQ110" s="511"/>
      <c r="IHR110" s="511"/>
      <c r="IHS110" s="511"/>
      <c r="IHT110" s="511"/>
      <c r="IHU110" s="511"/>
      <c r="IHV110" s="511"/>
      <c r="IHW110" s="511"/>
      <c r="IHX110" s="511"/>
      <c r="IHY110" s="511"/>
      <c r="IHZ110" s="511"/>
      <c r="IIA110" s="511"/>
      <c r="IIB110" s="511"/>
      <c r="IIC110" s="511"/>
      <c r="IID110" s="511"/>
      <c r="IIE110" s="511"/>
      <c r="IIF110" s="511"/>
      <c r="IIG110" s="511"/>
      <c r="IIH110" s="511"/>
      <c r="III110" s="511"/>
      <c r="IIJ110" s="511"/>
      <c r="IIK110" s="511"/>
      <c r="IIL110" s="511"/>
      <c r="IIM110" s="511"/>
      <c r="IIN110" s="511"/>
      <c r="IIO110" s="511"/>
      <c r="IIP110" s="511"/>
      <c r="IIQ110" s="511"/>
      <c r="IIR110" s="511"/>
      <c r="IIS110" s="511"/>
      <c r="IIT110" s="511"/>
      <c r="IIU110" s="511"/>
      <c r="IIV110" s="511"/>
      <c r="IIW110" s="511"/>
      <c r="IIX110" s="511"/>
      <c r="IIY110" s="511"/>
      <c r="IIZ110" s="511"/>
      <c r="IJA110" s="511"/>
      <c r="IJB110" s="511"/>
      <c r="IJC110" s="511"/>
      <c r="IJD110" s="511"/>
      <c r="IJE110" s="511"/>
      <c r="IJF110" s="511"/>
      <c r="IJG110" s="511"/>
      <c r="IJH110" s="511"/>
      <c r="IJI110" s="511"/>
      <c r="IJJ110" s="511"/>
      <c r="IJK110" s="511"/>
      <c r="IJL110" s="511"/>
      <c r="IJM110" s="511"/>
      <c r="IJN110" s="511"/>
      <c r="IJO110" s="511"/>
      <c r="IJP110" s="511"/>
      <c r="IJQ110" s="511"/>
      <c r="IJR110" s="511"/>
      <c r="IJS110" s="511"/>
      <c r="IJT110" s="511"/>
      <c r="IJU110" s="511"/>
      <c r="IJV110" s="511"/>
      <c r="IJW110" s="511"/>
      <c r="IJX110" s="511"/>
      <c r="IJY110" s="511"/>
      <c r="IJZ110" s="511"/>
      <c r="IKA110" s="511"/>
      <c r="IKB110" s="511"/>
      <c r="IKC110" s="511"/>
      <c r="IKD110" s="511"/>
      <c r="IKE110" s="511"/>
      <c r="IKF110" s="511"/>
      <c r="IKG110" s="511"/>
      <c r="IKH110" s="511"/>
      <c r="IKI110" s="511"/>
      <c r="IKJ110" s="511"/>
      <c r="IKK110" s="511"/>
      <c r="IKL110" s="511"/>
      <c r="IKM110" s="511"/>
      <c r="IKN110" s="511"/>
      <c r="IKO110" s="511"/>
      <c r="IKP110" s="511"/>
      <c r="IKQ110" s="511"/>
      <c r="IKR110" s="511"/>
      <c r="IKS110" s="511"/>
      <c r="IKT110" s="511"/>
      <c r="IKU110" s="511"/>
      <c r="IKV110" s="511"/>
      <c r="IKW110" s="511"/>
      <c r="IKX110" s="511"/>
      <c r="IKY110" s="511"/>
      <c r="IKZ110" s="511"/>
      <c r="ILA110" s="511"/>
      <c r="ILB110" s="511"/>
      <c r="ILC110" s="511"/>
      <c r="ILD110" s="511"/>
      <c r="ILE110" s="511"/>
      <c r="ILF110" s="511"/>
      <c r="ILG110" s="511"/>
      <c r="ILH110" s="511"/>
      <c r="ILI110" s="511"/>
      <c r="ILJ110" s="511"/>
      <c r="ILK110" s="511"/>
      <c r="ILL110" s="511"/>
      <c r="ILM110" s="511"/>
      <c r="ILN110" s="511"/>
      <c r="ILO110" s="511"/>
      <c r="ILP110" s="511"/>
      <c r="ILQ110" s="511"/>
      <c r="ILR110" s="511"/>
      <c r="ILS110" s="511"/>
      <c r="ILT110" s="511"/>
      <c r="ILU110" s="511"/>
      <c r="ILV110" s="511"/>
      <c r="ILW110" s="511"/>
      <c r="ILX110" s="511"/>
      <c r="ILY110" s="511"/>
      <c r="ILZ110" s="511"/>
      <c r="IMA110" s="511"/>
      <c r="IMB110" s="511"/>
      <c r="IMC110" s="511"/>
      <c r="IMD110" s="511"/>
      <c r="IME110" s="511"/>
      <c r="IMF110" s="511"/>
      <c r="IMG110" s="511"/>
      <c r="IMH110" s="511"/>
      <c r="IMI110" s="511"/>
      <c r="IMJ110" s="511"/>
      <c r="IMK110" s="511"/>
      <c r="IML110" s="511"/>
      <c r="IMM110" s="511"/>
      <c r="IMN110" s="511"/>
      <c r="IMO110" s="511"/>
      <c r="IMP110" s="511"/>
      <c r="IMQ110" s="511"/>
      <c r="IMR110" s="511"/>
      <c r="IMS110" s="511"/>
      <c r="IMT110" s="511"/>
      <c r="IMU110" s="511"/>
      <c r="IMV110" s="511"/>
      <c r="IMW110" s="511"/>
      <c r="IMX110" s="511"/>
      <c r="IMY110" s="511"/>
      <c r="IMZ110" s="511"/>
      <c r="INA110" s="511"/>
      <c r="INB110" s="511"/>
      <c r="INC110" s="511"/>
      <c r="IND110" s="511"/>
      <c r="INE110" s="511"/>
      <c r="INF110" s="511"/>
      <c r="ING110" s="511"/>
      <c r="INH110" s="511"/>
      <c r="INI110" s="511"/>
      <c r="INJ110" s="511"/>
      <c r="INK110" s="511"/>
      <c r="INL110" s="511"/>
      <c r="INM110" s="511"/>
      <c r="INN110" s="511"/>
      <c r="INO110" s="511"/>
      <c r="INP110" s="511"/>
      <c r="INQ110" s="511"/>
      <c r="INR110" s="511"/>
      <c r="INS110" s="511"/>
      <c r="INT110" s="511"/>
      <c r="INU110" s="511"/>
      <c r="INV110" s="511"/>
      <c r="INW110" s="511"/>
      <c r="INX110" s="511"/>
      <c r="INY110" s="511"/>
      <c r="INZ110" s="511"/>
      <c r="IOA110" s="511"/>
      <c r="IOB110" s="511"/>
      <c r="IOC110" s="511"/>
      <c r="IOD110" s="511"/>
      <c r="IOE110" s="511"/>
      <c r="IOF110" s="511"/>
      <c r="IOG110" s="511"/>
      <c r="IOH110" s="511"/>
      <c r="IOI110" s="511"/>
      <c r="IOJ110" s="511"/>
      <c r="IOK110" s="511"/>
      <c r="IOL110" s="511"/>
      <c r="IOM110" s="511"/>
      <c r="ION110" s="511"/>
      <c r="IOO110" s="511"/>
      <c r="IOP110" s="511"/>
      <c r="IOQ110" s="511"/>
      <c r="IOR110" s="511"/>
      <c r="IOS110" s="511"/>
      <c r="IOT110" s="511"/>
      <c r="IOU110" s="511"/>
      <c r="IOV110" s="511"/>
      <c r="IOW110" s="511"/>
      <c r="IOX110" s="511"/>
      <c r="IOY110" s="511"/>
      <c r="IOZ110" s="511"/>
      <c r="IPA110" s="511"/>
      <c r="IPB110" s="511"/>
      <c r="IPC110" s="511"/>
      <c r="IPD110" s="511"/>
      <c r="IPE110" s="511"/>
      <c r="IPF110" s="511"/>
      <c r="IPG110" s="511"/>
      <c r="IPH110" s="511"/>
      <c r="IPI110" s="511"/>
      <c r="IPJ110" s="511"/>
      <c r="IPK110" s="511"/>
      <c r="IPL110" s="511"/>
      <c r="IPM110" s="511"/>
      <c r="IPN110" s="511"/>
      <c r="IPO110" s="511"/>
      <c r="IPP110" s="511"/>
      <c r="IPQ110" s="511"/>
      <c r="IPR110" s="511"/>
      <c r="IPS110" s="511"/>
      <c r="IPT110" s="511"/>
      <c r="IPU110" s="511"/>
      <c r="IPV110" s="511"/>
      <c r="IPW110" s="511"/>
      <c r="IPX110" s="511"/>
      <c r="IPY110" s="511"/>
      <c r="IPZ110" s="511"/>
      <c r="IQA110" s="511"/>
      <c r="IQB110" s="511"/>
      <c r="IQC110" s="511"/>
      <c r="IQD110" s="511"/>
      <c r="IQE110" s="511"/>
      <c r="IQF110" s="511"/>
      <c r="IQG110" s="511"/>
      <c r="IQH110" s="511"/>
      <c r="IQI110" s="511"/>
      <c r="IQJ110" s="511"/>
      <c r="IQK110" s="511"/>
      <c r="IQL110" s="511"/>
      <c r="IQM110" s="511"/>
      <c r="IQN110" s="511"/>
      <c r="IQO110" s="511"/>
      <c r="IQP110" s="511"/>
      <c r="IQQ110" s="511"/>
      <c r="IQR110" s="511"/>
      <c r="IQS110" s="511"/>
      <c r="IQT110" s="511"/>
      <c r="IQU110" s="511"/>
      <c r="IQV110" s="511"/>
      <c r="IQW110" s="511"/>
      <c r="IQX110" s="511"/>
      <c r="IQY110" s="511"/>
      <c r="IQZ110" s="511"/>
      <c r="IRA110" s="511"/>
      <c r="IRB110" s="511"/>
      <c r="IRC110" s="511"/>
      <c r="IRD110" s="511"/>
      <c r="IRE110" s="511"/>
      <c r="IRF110" s="511"/>
      <c r="IRG110" s="511"/>
      <c r="IRH110" s="511"/>
      <c r="IRI110" s="511"/>
      <c r="IRJ110" s="511"/>
      <c r="IRK110" s="511"/>
      <c r="IRL110" s="511"/>
      <c r="IRM110" s="511"/>
      <c r="IRN110" s="511"/>
      <c r="IRO110" s="511"/>
      <c r="IRP110" s="511"/>
      <c r="IRQ110" s="511"/>
      <c r="IRR110" s="511"/>
      <c r="IRS110" s="511"/>
      <c r="IRT110" s="511"/>
      <c r="IRU110" s="511"/>
      <c r="IRV110" s="511"/>
      <c r="IRW110" s="511"/>
      <c r="IRX110" s="511"/>
      <c r="IRY110" s="511"/>
      <c r="IRZ110" s="511"/>
      <c r="ISA110" s="511"/>
      <c r="ISB110" s="511"/>
      <c r="ISC110" s="511"/>
      <c r="ISD110" s="511"/>
      <c r="ISE110" s="511"/>
      <c r="ISF110" s="511"/>
      <c r="ISG110" s="511"/>
      <c r="ISH110" s="511"/>
      <c r="ISI110" s="511"/>
      <c r="ISJ110" s="511"/>
      <c r="ISK110" s="511"/>
      <c r="ISL110" s="511"/>
      <c r="ISM110" s="511"/>
      <c r="ISN110" s="511"/>
      <c r="ISO110" s="511"/>
      <c r="ISP110" s="511"/>
      <c r="ISQ110" s="511"/>
      <c r="ISR110" s="511"/>
      <c r="ISS110" s="511"/>
      <c r="IST110" s="511"/>
      <c r="ISU110" s="511"/>
      <c r="ISV110" s="511"/>
      <c r="ISW110" s="511"/>
      <c r="ISX110" s="511"/>
      <c r="ISY110" s="511"/>
      <c r="ISZ110" s="511"/>
      <c r="ITA110" s="511"/>
      <c r="ITB110" s="511"/>
      <c r="ITC110" s="511"/>
      <c r="ITD110" s="511"/>
      <c r="ITE110" s="511"/>
      <c r="ITF110" s="511"/>
      <c r="ITG110" s="511"/>
      <c r="ITH110" s="511"/>
      <c r="ITI110" s="511"/>
      <c r="ITJ110" s="511"/>
      <c r="ITK110" s="511"/>
      <c r="ITL110" s="511"/>
      <c r="ITM110" s="511"/>
      <c r="ITN110" s="511"/>
      <c r="ITO110" s="511"/>
      <c r="ITP110" s="511"/>
      <c r="ITQ110" s="511"/>
      <c r="ITR110" s="511"/>
      <c r="ITS110" s="511"/>
      <c r="ITT110" s="511"/>
      <c r="ITU110" s="511"/>
      <c r="ITV110" s="511"/>
      <c r="ITW110" s="511"/>
      <c r="ITX110" s="511"/>
      <c r="ITY110" s="511"/>
      <c r="ITZ110" s="511"/>
      <c r="IUA110" s="511"/>
      <c r="IUB110" s="511"/>
      <c r="IUC110" s="511"/>
      <c r="IUD110" s="511"/>
      <c r="IUE110" s="511"/>
      <c r="IUF110" s="511"/>
      <c r="IUG110" s="511"/>
      <c r="IUH110" s="511"/>
      <c r="IUI110" s="511"/>
      <c r="IUJ110" s="511"/>
      <c r="IUK110" s="511"/>
      <c r="IUL110" s="511"/>
      <c r="IUM110" s="511"/>
      <c r="IUN110" s="511"/>
      <c r="IUO110" s="511"/>
      <c r="IUP110" s="511"/>
      <c r="IUQ110" s="511"/>
      <c r="IUR110" s="511"/>
      <c r="IUS110" s="511"/>
      <c r="IUT110" s="511"/>
      <c r="IUU110" s="511"/>
      <c r="IUV110" s="511"/>
      <c r="IUW110" s="511"/>
      <c r="IUX110" s="511"/>
      <c r="IUY110" s="511"/>
      <c r="IUZ110" s="511"/>
      <c r="IVA110" s="511"/>
      <c r="IVB110" s="511"/>
      <c r="IVC110" s="511"/>
      <c r="IVD110" s="511"/>
      <c r="IVE110" s="511"/>
      <c r="IVF110" s="511"/>
      <c r="IVG110" s="511"/>
      <c r="IVH110" s="511"/>
      <c r="IVI110" s="511"/>
      <c r="IVJ110" s="511"/>
      <c r="IVK110" s="511"/>
      <c r="IVL110" s="511"/>
      <c r="IVM110" s="511"/>
      <c r="IVN110" s="511"/>
      <c r="IVO110" s="511"/>
      <c r="IVP110" s="511"/>
      <c r="IVQ110" s="511"/>
      <c r="IVR110" s="511"/>
      <c r="IVS110" s="511"/>
      <c r="IVT110" s="511"/>
      <c r="IVU110" s="511"/>
      <c r="IVV110" s="511"/>
      <c r="IVW110" s="511"/>
      <c r="IVX110" s="511"/>
      <c r="IVY110" s="511"/>
      <c r="IVZ110" s="511"/>
      <c r="IWA110" s="511"/>
      <c r="IWB110" s="511"/>
      <c r="IWC110" s="511"/>
      <c r="IWD110" s="511"/>
      <c r="IWE110" s="511"/>
      <c r="IWF110" s="511"/>
      <c r="IWG110" s="511"/>
      <c r="IWH110" s="511"/>
      <c r="IWI110" s="511"/>
      <c r="IWJ110" s="511"/>
      <c r="IWK110" s="511"/>
      <c r="IWL110" s="511"/>
      <c r="IWM110" s="511"/>
      <c r="IWN110" s="511"/>
      <c r="IWO110" s="511"/>
      <c r="IWP110" s="511"/>
      <c r="IWQ110" s="511"/>
      <c r="IWR110" s="511"/>
      <c r="IWS110" s="511"/>
      <c r="IWT110" s="511"/>
      <c r="IWU110" s="511"/>
      <c r="IWV110" s="511"/>
      <c r="IWW110" s="511"/>
      <c r="IWX110" s="511"/>
      <c r="IWY110" s="511"/>
      <c r="IWZ110" s="511"/>
      <c r="IXA110" s="511"/>
      <c r="IXB110" s="511"/>
      <c r="IXC110" s="511"/>
      <c r="IXD110" s="511"/>
      <c r="IXE110" s="511"/>
      <c r="IXF110" s="511"/>
      <c r="IXG110" s="511"/>
      <c r="IXH110" s="511"/>
      <c r="IXI110" s="511"/>
      <c r="IXJ110" s="511"/>
      <c r="IXK110" s="511"/>
      <c r="IXL110" s="511"/>
      <c r="IXM110" s="511"/>
      <c r="IXN110" s="511"/>
      <c r="IXO110" s="511"/>
      <c r="IXP110" s="511"/>
      <c r="IXQ110" s="511"/>
      <c r="IXR110" s="511"/>
      <c r="IXS110" s="511"/>
      <c r="IXT110" s="511"/>
      <c r="IXU110" s="511"/>
      <c r="IXV110" s="511"/>
      <c r="IXW110" s="511"/>
      <c r="IXX110" s="511"/>
      <c r="IXY110" s="511"/>
      <c r="IXZ110" s="511"/>
      <c r="IYA110" s="511"/>
      <c r="IYB110" s="511"/>
      <c r="IYC110" s="511"/>
      <c r="IYD110" s="511"/>
      <c r="IYE110" s="511"/>
      <c r="IYF110" s="511"/>
      <c r="IYG110" s="511"/>
      <c r="IYH110" s="511"/>
      <c r="IYI110" s="511"/>
      <c r="IYJ110" s="511"/>
      <c r="IYK110" s="511"/>
      <c r="IYL110" s="511"/>
      <c r="IYM110" s="511"/>
      <c r="IYN110" s="511"/>
      <c r="IYO110" s="511"/>
      <c r="IYP110" s="511"/>
      <c r="IYQ110" s="511"/>
      <c r="IYR110" s="511"/>
      <c r="IYS110" s="511"/>
      <c r="IYT110" s="511"/>
      <c r="IYU110" s="511"/>
      <c r="IYV110" s="511"/>
      <c r="IYW110" s="511"/>
      <c r="IYX110" s="511"/>
      <c r="IYY110" s="511"/>
      <c r="IYZ110" s="511"/>
      <c r="IZA110" s="511"/>
      <c r="IZB110" s="511"/>
      <c r="IZC110" s="511"/>
      <c r="IZD110" s="511"/>
      <c r="IZE110" s="511"/>
      <c r="IZF110" s="511"/>
      <c r="IZG110" s="511"/>
      <c r="IZH110" s="511"/>
      <c r="IZI110" s="511"/>
      <c r="IZJ110" s="511"/>
      <c r="IZK110" s="511"/>
      <c r="IZL110" s="511"/>
      <c r="IZM110" s="511"/>
      <c r="IZN110" s="511"/>
      <c r="IZO110" s="511"/>
      <c r="IZP110" s="511"/>
      <c r="IZQ110" s="511"/>
      <c r="IZR110" s="511"/>
      <c r="IZS110" s="511"/>
      <c r="IZT110" s="511"/>
      <c r="IZU110" s="511"/>
      <c r="IZV110" s="511"/>
      <c r="IZW110" s="511"/>
      <c r="IZX110" s="511"/>
      <c r="IZY110" s="511"/>
      <c r="IZZ110" s="511"/>
      <c r="JAA110" s="511"/>
      <c r="JAB110" s="511"/>
      <c r="JAC110" s="511"/>
      <c r="JAD110" s="511"/>
      <c r="JAE110" s="511"/>
      <c r="JAF110" s="511"/>
      <c r="JAG110" s="511"/>
      <c r="JAH110" s="511"/>
      <c r="JAI110" s="511"/>
      <c r="JAJ110" s="511"/>
      <c r="JAK110" s="511"/>
      <c r="JAL110" s="511"/>
      <c r="JAM110" s="511"/>
      <c r="JAN110" s="511"/>
      <c r="JAO110" s="511"/>
      <c r="JAP110" s="511"/>
      <c r="JAQ110" s="511"/>
      <c r="JAR110" s="511"/>
      <c r="JAS110" s="511"/>
      <c r="JAT110" s="511"/>
      <c r="JAU110" s="511"/>
      <c r="JAV110" s="511"/>
      <c r="JAW110" s="511"/>
      <c r="JAX110" s="511"/>
      <c r="JAY110" s="511"/>
      <c r="JAZ110" s="511"/>
      <c r="JBA110" s="511"/>
      <c r="JBB110" s="511"/>
      <c r="JBC110" s="511"/>
      <c r="JBD110" s="511"/>
      <c r="JBE110" s="511"/>
      <c r="JBF110" s="511"/>
      <c r="JBG110" s="511"/>
      <c r="JBH110" s="511"/>
      <c r="JBI110" s="511"/>
      <c r="JBJ110" s="511"/>
      <c r="JBK110" s="511"/>
      <c r="JBL110" s="511"/>
      <c r="JBM110" s="511"/>
      <c r="JBN110" s="511"/>
      <c r="JBO110" s="511"/>
      <c r="JBP110" s="511"/>
      <c r="JBQ110" s="511"/>
      <c r="JBR110" s="511"/>
      <c r="JBS110" s="511"/>
      <c r="JBT110" s="511"/>
      <c r="JBU110" s="511"/>
      <c r="JBV110" s="511"/>
      <c r="JBW110" s="511"/>
      <c r="JBX110" s="511"/>
      <c r="JBY110" s="511"/>
      <c r="JBZ110" s="511"/>
      <c r="JCA110" s="511"/>
      <c r="JCB110" s="511"/>
      <c r="JCC110" s="511"/>
      <c r="JCD110" s="511"/>
      <c r="JCE110" s="511"/>
      <c r="JCF110" s="511"/>
      <c r="JCG110" s="511"/>
      <c r="JCH110" s="511"/>
      <c r="JCI110" s="511"/>
      <c r="JCJ110" s="511"/>
      <c r="JCK110" s="511"/>
      <c r="JCL110" s="511"/>
      <c r="JCM110" s="511"/>
      <c r="JCN110" s="511"/>
      <c r="JCO110" s="511"/>
      <c r="JCP110" s="511"/>
      <c r="JCQ110" s="511"/>
      <c r="JCR110" s="511"/>
      <c r="JCS110" s="511"/>
      <c r="JCT110" s="511"/>
      <c r="JCU110" s="511"/>
      <c r="JCV110" s="511"/>
      <c r="JCW110" s="511"/>
      <c r="JCX110" s="511"/>
      <c r="JCY110" s="511"/>
      <c r="JCZ110" s="511"/>
      <c r="JDA110" s="511"/>
      <c r="JDB110" s="511"/>
      <c r="JDC110" s="511"/>
      <c r="JDD110" s="511"/>
      <c r="JDE110" s="511"/>
      <c r="JDF110" s="511"/>
      <c r="JDG110" s="511"/>
      <c r="JDH110" s="511"/>
      <c r="JDI110" s="511"/>
      <c r="JDJ110" s="511"/>
      <c r="JDK110" s="511"/>
      <c r="JDL110" s="511"/>
      <c r="JDM110" s="511"/>
      <c r="JDN110" s="511"/>
      <c r="JDO110" s="511"/>
      <c r="JDP110" s="511"/>
      <c r="JDQ110" s="511"/>
      <c r="JDR110" s="511"/>
      <c r="JDS110" s="511"/>
      <c r="JDT110" s="511"/>
      <c r="JDU110" s="511"/>
      <c r="JDV110" s="511"/>
      <c r="JDW110" s="511"/>
      <c r="JDX110" s="511"/>
      <c r="JDY110" s="511"/>
      <c r="JDZ110" s="511"/>
      <c r="JEA110" s="511"/>
      <c r="JEB110" s="511"/>
      <c r="JEC110" s="511"/>
      <c r="JED110" s="511"/>
      <c r="JEE110" s="511"/>
      <c r="JEF110" s="511"/>
      <c r="JEG110" s="511"/>
      <c r="JEH110" s="511"/>
      <c r="JEI110" s="511"/>
      <c r="JEJ110" s="511"/>
      <c r="JEK110" s="511"/>
      <c r="JEL110" s="511"/>
      <c r="JEM110" s="511"/>
      <c r="JEN110" s="511"/>
      <c r="JEO110" s="511"/>
      <c r="JEP110" s="511"/>
      <c r="JEQ110" s="511"/>
      <c r="JER110" s="511"/>
      <c r="JES110" s="511"/>
      <c r="JET110" s="511"/>
      <c r="JEU110" s="511"/>
      <c r="JEV110" s="511"/>
      <c r="JEW110" s="511"/>
      <c r="JEX110" s="511"/>
      <c r="JEY110" s="511"/>
      <c r="JEZ110" s="511"/>
      <c r="JFA110" s="511"/>
      <c r="JFB110" s="511"/>
      <c r="JFC110" s="511"/>
      <c r="JFD110" s="511"/>
      <c r="JFE110" s="511"/>
      <c r="JFF110" s="511"/>
      <c r="JFG110" s="511"/>
      <c r="JFH110" s="511"/>
      <c r="JFI110" s="511"/>
      <c r="JFJ110" s="511"/>
      <c r="JFK110" s="511"/>
      <c r="JFL110" s="511"/>
      <c r="JFM110" s="511"/>
      <c r="JFN110" s="511"/>
      <c r="JFO110" s="511"/>
      <c r="JFP110" s="511"/>
      <c r="JFQ110" s="511"/>
      <c r="JFR110" s="511"/>
      <c r="JFS110" s="511"/>
      <c r="JFT110" s="511"/>
      <c r="JFU110" s="511"/>
      <c r="JFV110" s="511"/>
      <c r="JFW110" s="511"/>
      <c r="JFX110" s="511"/>
      <c r="JFY110" s="511"/>
      <c r="JFZ110" s="511"/>
      <c r="JGA110" s="511"/>
      <c r="JGB110" s="511"/>
      <c r="JGC110" s="511"/>
      <c r="JGD110" s="511"/>
      <c r="JGE110" s="511"/>
      <c r="JGF110" s="511"/>
      <c r="JGG110" s="511"/>
      <c r="JGH110" s="511"/>
      <c r="JGI110" s="511"/>
      <c r="JGJ110" s="511"/>
      <c r="JGK110" s="511"/>
      <c r="JGL110" s="511"/>
      <c r="JGM110" s="511"/>
      <c r="JGN110" s="511"/>
      <c r="JGO110" s="511"/>
      <c r="JGP110" s="511"/>
      <c r="JGQ110" s="511"/>
      <c r="JGR110" s="511"/>
      <c r="JGS110" s="511"/>
      <c r="JGT110" s="511"/>
      <c r="JGU110" s="511"/>
      <c r="JGV110" s="511"/>
      <c r="JGW110" s="511"/>
      <c r="JGX110" s="511"/>
      <c r="JGY110" s="511"/>
      <c r="JGZ110" s="511"/>
      <c r="JHA110" s="511"/>
      <c r="JHB110" s="511"/>
      <c r="JHC110" s="511"/>
      <c r="JHD110" s="511"/>
      <c r="JHE110" s="511"/>
      <c r="JHF110" s="511"/>
      <c r="JHG110" s="511"/>
      <c r="JHH110" s="511"/>
      <c r="JHI110" s="511"/>
      <c r="JHJ110" s="511"/>
      <c r="JHK110" s="511"/>
      <c r="JHL110" s="511"/>
      <c r="JHM110" s="511"/>
      <c r="JHN110" s="511"/>
      <c r="JHO110" s="511"/>
      <c r="JHP110" s="511"/>
      <c r="JHQ110" s="511"/>
      <c r="JHR110" s="511"/>
      <c r="JHS110" s="511"/>
      <c r="JHT110" s="511"/>
      <c r="JHU110" s="511"/>
      <c r="JHV110" s="511"/>
      <c r="JHW110" s="511"/>
      <c r="JHX110" s="511"/>
      <c r="JHY110" s="511"/>
      <c r="JHZ110" s="511"/>
      <c r="JIA110" s="511"/>
      <c r="JIB110" s="511"/>
      <c r="JIC110" s="511"/>
      <c r="JID110" s="511"/>
      <c r="JIE110" s="511"/>
      <c r="JIF110" s="511"/>
      <c r="JIG110" s="511"/>
      <c r="JIH110" s="511"/>
      <c r="JII110" s="511"/>
      <c r="JIJ110" s="511"/>
      <c r="JIK110" s="511"/>
      <c r="JIL110" s="511"/>
      <c r="JIM110" s="511"/>
      <c r="JIN110" s="511"/>
      <c r="JIO110" s="511"/>
      <c r="JIP110" s="511"/>
      <c r="JIQ110" s="511"/>
      <c r="JIR110" s="511"/>
      <c r="JIS110" s="511"/>
      <c r="JIT110" s="511"/>
      <c r="JIU110" s="511"/>
      <c r="JIV110" s="511"/>
      <c r="JIW110" s="511"/>
      <c r="JIX110" s="511"/>
      <c r="JIY110" s="511"/>
      <c r="JIZ110" s="511"/>
      <c r="JJA110" s="511"/>
      <c r="JJB110" s="511"/>
      <c r="JJC110" s="511"/>
      <c r="JJD110" s="511"/>
      <c r="JJE110" s="511"/>
      <c r="JJF110" s="511"/>
      <c r="JJG110" s="511"/>
      <c r="JJH110" s="511"/>
      <c r="JJI110" s="511"/>
      <c r="JJJ110" s="511"/>
      <c r="JJK110" s="511"/>
      <c r="JJL110" s="511"/>
      <c r="JJM110" s="511"/>
      <c r="JJN110" s="511"/>
      <c r="JJO110" s="511"/>
      <c r="JJP110" s="511"/>
      <c r="JJQ110" s="511"/>
      <c r="JJR110" s="511"/>
      <c r="JJS110" s="511"/>
      <c r="JJT110" s="511"/>
      <c r="JJU110" s="511"/>
      <c r="JJV110" s="511"/>
      <c r="JJW110" s="511"/>
      <c r="JJX110" s="511"/>
      <c r="JJY110" s="511"/>
      <c r="JJZ110" s="511"/>
      <c r="JKA110" s="511"/>
      <c r="JKB110" s="511"/>
      <c r="JKC110" s="511"/>
      <c r="JKD110" s="511"/>
      <c r="JKE110" s="511"/>
      <c r="JKF110" s="511"/>
      <c r="JKG110" s="511"/>
      <c r="JKH110" s="511"/>
      <c r="JKI110" s="511"/>
      <c r="JKJ110" s="511"/>
      <c r="JKK110" s="511"/>
      <c r="JKL110" s="511"/>
      <c r="JKM110" s="511"/>
      <c r="JKN110" s="511"/>
      <c r="JKO110" s="511"/>
      <c r="JKP110" s="511"/>
      <c r="JKQ110" s="511"/>
      <c r="JKR110" s="511"/>
      <c r="JKS110" s="511"/>
      <c r="JKT110" s="511"/>
      <c r="JKU110" s="511"/>
      <c r="JKV110" s="511"/>
      <c r="JKW110" s="511"/>
      <c r="JKX110" s="511"/>
      <c r="JKY110" s="511"/>
      <c r="JKZ110" s="511"/>
      <c r="JLA110" s="511"/>
      <c r="JLB110" s="511"/>
      <c r="JLC110" s="511"/>
      <c r="JLD110" s="511"/>
      <c r="JLE110" s="511"/>
      <c r="JLF110" s="511"/>
      <c r="JLG110" s="511"/>
      <c r="JLH110" s="511"/>
      <c r="JLI110" s="511"/>
      <c r="JLJ110" s="511"/>
      <c r="JLK110" s="511"/>
      <c r="JLL110" s="511"/>
      <c r="JLM110" s="511"/>
      <c r="JLN110" s="511"/>
      <c r="JLO110" s="511"/>
      <c r="JLP110" s="511"/>
      <c r="JLQ110" s="511"/>
      <c r="JLR110" s="511"/>
      <c r="JLS110" s="511"/>
      <c r="JLT110" s="511"/>
      <c r="JLU110" s="511"/>
      <c r="JLV110" s="511"/>
      <c r="JLW110" s="511"/>
      <c r="JLX110" s="511"/>
      <c r="JLY110" s="511"/>
      <c r="JLZ110" s="511"/>
      <c r="JMA110" s="511"/>
      <c r="JMB110" s="511"/>
      <c r="JMC110" s="511"/>
      <c r="JMD110" s="511"/>
      <c r="JME110" s="511"/>
      <c r="JMF110" s="511"/>
      <c r="JMG110" s="511"/>
      <c r="JMH110" s="511"/>
      <c r="JMI110" s="511"/>
      <c r="JMJ110" s="511"/>
      <c r="JMK110" s="511"/>
      <c r="JML110" s="511"/>
      <c r="JMM110" s="511"/>
      <c r="JMN110" s="511"/>
      <c r="JMO110" s="511"/>
      <c r="JMP110" s="511"/>
      <c r="JMQ110" s="511"/>
      <c r="JMR110" s="511"/>
      <c r="JMS110" s="511"/>
      <c r="JMT110" s="511"/>
      <c r="JMU110" s="511"/>
      <c r="JMV110" s="511"/>
      <c r="JMW110" s="511"/>
      <c r="JMX110" s="511"/>
      <c r="JMY110" s="511"/>
      <c r="JMZ110" s="511"/>
      <c r="JNA110" s="511"/>
      <c r="JNB110" s="511"/>
      <c r="JNC110" s="511"/>
      <c r="JND110" s="511"/>
      <c r="JNE110" s="511"/>
      <c r="JNF110" s="511"/>
      <c r="JNG110" s="511"/>
      <c r="JNH110" s="511"/>
      <c r="JNI110" s="511"/>
      <c r="JNJ110" s="511"/>
      <c r="JNK110" s="511"/>
      <c r="JNL110" s="511"/>
      <c r="JNM110" s="511"/>
      <c r="JNN110" s="511"/>
      <c r="JNO110" s="511"/>
      <c r="JNP110" s="511"/>
      <c r="JNQ110" s="511"/>
      <c r="JNR110" s="511"/>
      <c r="JNS110" s="511"/>
      <c r="JNT110" s="511"/>
      <c r="JNU110" s="511"/>
      <c r="JNV110" s="511"/>
      <c r="JNW110" s="511"/>
      <c r="JNX110" s="511"/>
      <c r="JNY110" s="511"/>
      <c r="JNZ110" s="511"/>
      <c r="JOA110" s="511"/>
      <c r="JOB110" s="511"/>
      <c r="JOC110" s="511"/>
      <c r="JOD110" s="511"/>
      <c r="JOE110" s="511"/>
      <c r="JOF110" s="511"/>
      <c r="JOG110" s="511"/>
      <c r="JOH110" s="511"/>
      <c r="JOI110" s="511"/>
      <c r="JOJ110" s="511"/>
      <c r="JOK110" s="511"/>
      <c r="JOL110" s="511"/>
      <c r="JOM110" s="511"/>
      <c r="JON110" s="511"/>
      <c r="JOO110" s="511"/>
      <c r="JOP110" s="511"/>
      <c r="JOQ110" s="511"/>
      <c r="JOR110" s="511"/>
      <c r="JOS110" s="511"/>
      <c r="JOT110" s="511"/>
      <c r="JOU110" s="511"/>
      <c r="JOV110" s="511"/>
      <c r="JOW110" s="511"/>
      <c r="JOX110" s="511"/>
      <c r="JOY110" s="511"/>
      <c r="JOZ110" s="511"/>
      <c r="JPA110" s="511"/>
      <c r="JPB110" s="511"/>
      <c r="JPC110" s="511"/>
      <c r="JPD110" s="511"/>
      <c r="JPE110" s="511"/>
      <c r="JPF110" s="511"/>
      <c r="JPG110" s="511"/>
      <c r="JPH110" s="511"/>
      <c r="JPI110" s="511"/>
      <c r="JPJ110" s="511"/>
      <c r="JPK110" s="511"/>
      <c r="JPL110" s="511"/>
      <c r="JPM110" s="511"/>
      <c r="JPN110" s="511"/>
      <c r="JPO110" s="511"/>
      <c r="JPP110" s="511"/>
      <c r="JPQ110" s="511"/>
      <c r="JPR110" s="511"/>
      <c r="JPS110" s="511"/>
      <c r="JPT110" s="511"/>
      <c r="JPU110" s="511"/>
      <c r="JPV110" s="511"/>
      <c r="JPW110" s="511"/>
      <c r="JPX110" s="511"/>
      <c r="JPY110" s="511"/>
      <c r="JPZ110" s="511"/>
      <c r="JQA110" s="511"/>
      <c r="JQB110" s="511"/>
      <c r="JQC110" s="511"/>
      <c r="JQD110" s="511"/>
      <c r="JQE110" s="511"/>
      <c r="JQF110" s="511"/>
      <c r="JQG110" s="511"/>
      <c r="JQH110" s="511"/>
      <c r="JQI110" s="511"/>
      <c r="JQJ110" s="511"/>
      <c r="JQK110" s="511"/>
      <c r="JQL110" s="511"/>
      <c r="JQM110" s="511"/>
      <c r="JQN110" s="511"/>
      <c r="JQO110" s="511"/>
      <c r="JQP110" s="511"/>
      <c r="JQQ110" s="511"/>
      <c r="JQR110" s="511"/>
      <c r="JQS110" s="511"/>
      <c r="JQT110" s="511"/>
      <c r="JQU110" s="511"/>
      <c r="JQV110" s="511"/>
      <c r="JQW110" s="511"/>
      <c r="JQX110" s="511"/>
      <c r="JQY110" s="511"/>
      <c r="JQZ110" s="511"/>
      <c r="JRA110" s="511"/>
      <c r="JRB110" s="511"/>
      <c r="JRC110" s="511"/>
      <c r="JRD110" s="511"/>
      <c r="JRE110" s="511"/>
      <c r="JRF110" s="511"/>
      <c r="JRG110" s="511"/>
      <c r="JRH110" s="511"/>
      <c r="JRI110" s="511"/>
      <c r="JRJ110" s="511"/>
      <c r="JRK110" s="511"/>
      <c r="JRL110" s="511"/>
      <c r="JRM110" s="511"/>
      <c r="JRN110" s="511"/>
      <c r="JRO110" s="511"/>
      <c r="JRP110" s="511"/>
      <c r="JRQ110" s="511"/>
      <c r="JRR110" s="511"/>
      <c r="JRS110" s="511"/>
      <c r="JRT110" s="511"/>
      <c r="JRU110" s="511"/>
      <c r="JRV110" s="511"/>
      <c r="JRW110" s="511"/>
      <c r="JRX110" s="511"/>
      <c r="JRY110" s="511"/>
      <c r="JRZ110" s="511"/>
      <c r="JSA110" s="511"/>
      <c r="JSB110" s="511"/>
      <c r="JSC110" s="511"/>
      <c r="JSD110" s="511"/>
      <c r="JSE110" s="511"/>
      <c r="JSF110" s="511"/>
      <c r="JSG110" s="511"/>
      <c r="JSH110" s="511"/>
      <c r="JSI110" s="511"/>
      <c r="JSJ110" s="511"/>
      <c r="JSK110" s="511"/>
      <c r="JSL110" s="511"/>
      <c r="JSM110" s="511"/>
      <c r="JSN110" s="511"/>
      <c r="JSO110" s="511"/>
      <c r="JSP110" s="511"/>
      <c r="JSQ110" s="511"/>
      <c r="JSR110" s="511"/>
      <c r="JSS110" s="511"/>
      <c r="JST110" s="511"/>
      <c r="JSU110" s="511"/>
      <c r="JSV110" s="511"/>
      <c r="JSW110" s="511"/>
      <c r="JSX110" s="511"/>
      <c r="JSY110" s="511"/>
      <c r="JSZ110" s="511"/>
      <c r="JTA110" s="511"/>
      <c r="JTB110" s="511"/>
      <c r="JTC110" s="511"/>
      <c r="JTD110" s="511"/>
      <c r="JTE110" s="511"/>
      <c r="JTF110" s="511"/>
      <c r="JTG110" s="511"/>
      <c r="JTH110" s="511"/>
      <c r="JTI110" s="511"/>
      <c r="JTJ110" s="511"/>
      <c r="JTK110" s="511"/>
      <c r="JTL110" s="511"/>
      <c r="JTM110" s="511"/>
      <c r="JTN110" s="511"/>
      <c r="JTO110" s="511"/>
      <c r="JTP110" s="511"/>
      <c r="JTQ110" s="511"/>
      <c r="JTR110" s="511"/>
      <c r="JTS110" s="511"/>
      <c r="JTT110" s="511"/>
      <c r="JTU110" s="511"/>
      <c r="JTV110" s="511"/>
      <c r="JTW110" s="511"/>
      <c r="JTX110" s="511"/>
      <c r="JTY110" s="511"/>
      <c r="JTZ110" s="511"/>
      <c r="JUA110" s="511"/>
      <c r="JUB110" s="511"/>
      <c r="JUC110" s="511"/>
      <c r="JUD110" s="511"/>
      <c r="JUE110" s="511"/>
      <c r="JUF110" s="511"/>
      <c r="JUG110" s="511"/>
      <c r="JUH110" s="511"/>
      <c r="JUI110" s="511"/>
      <c r="JUJ110" s="511"/>
      <c r="JUK110" s="511"/>
      <c r="JUL110" s="511"/>
      <c r="JUM110" s="511"/>
      <c r="JUN110" s="511"/>
      <c r="JUO110" s="511"/>
      <c r="JUP110" s="511"/>
      <c r="JUQ110" s="511"/>
      <c r="JUR110" s="511"/>
      <c r="JUS110" s="511"/>
      <c r="JUT110" s="511"/>
      <c r="JUU110" s="511"/>
      <c r="JUV110" s="511"/>
      <c r="JUW110" s="511"/>
      <c r="JUX110" s="511"/>
      <c r="JUY110" s="511"/>
      <c r="JUZ110" s="511"/>
      <c r="JVA110" s="511"/>
      <c r="JVB110" s="511"/>
      <c r="JVC110" s="511"/>
      <c r="JVD110" s="511"/>
      <c r="JVE110" s="511"/>
      <c r="JVF110" s="511"/>
      <c r="JVG110" s="511"/>
      <c r="JVH110" s="511"/>
      <c r="JVI110" s="511"/>
      <c r="JVJ110" s="511"/>
      <c r="JVK110" s="511"/>
      <c r="JVL110" s="511"/>
      <c r="JVM110" s="511"/>
      <c r="JVN110" s="511"/>
      <c r="JVO110" s="511"/>
      <c r="JVP110" s="511"/>
      <c r="JVQ110" s="511"/>
      <c r="JVR110" s="511"/>
      <c r="JVS110" s="511"/>
      <c r="JVT110" s="511"/>
      <c r="JVU110" s="511"/>
      <c r="JVV110" s="511"/>
      <c r="JVW110" s="511"/>
      <c r="JVX110" s="511"/>
      <c r="JVY110" s="511"/>
      <c r="JVZ110" s="511"/>
      <c r="JWA110" s="511"/>
      <c r="JWB110" s="511"/>
      <c r="JWC110" s="511"/>
      <c r="JWD110" s="511"/>
      <c r="JWE110" s="511"/>
      <c r="JWF110" s="511"/>
      <c r="JWG110" s="511"/>
      <c r="JWH110" s="511"/>
      <c r="JWI110" s="511"/>
      <c r="JWJ110" s="511"/>
      <c r="JWK110" s="511"/>
      <c r="JWL110" s="511"/>
      <c r="JWM110" s="511"/>
      <c r="JWN110" s="511"/>
      <c r="JWO110" s="511"/>
      <c r="JWP110" s="511"/>
      <c r="JWQ110" s="511"/>
      <c r="JWR110" s="511"/>
      <c r="JWS110" s="511"/>
      <c r="JWT110" s="511"/>
      <c r="JWU110" s="511"/>
      <c r="JWV110" s="511"/>
      <c r="JWW110" s="511"/>
      <c r="JWX110" s="511"/>
      <c r="JWY110" s="511"/>
      <c r="JWZ110" s="511"/>
      <c r="JXA110" s="511"/>
      <c r="JXB110" s="511"/>
      <c r="JXC110" s="511"/>
      <c r="JXD110" s="511"/>
      <c r="JXE110" s="511"/>
      <c r="JXF110" s="511"/>
      <c r="JXG110" s="511"/>
      <c r="JXH110" s="511"/>
      <c r="JXI110" s="511"/>
      <c r="JXJ110" s="511"/>
      <c r="JXK110" s="511"/>
      <c r="JXL110" s="511"/>
      <c r="JXM110" s="511"/>
      <c r="JXN110" s="511"/>
      <c r="JXO110" s="511"/>
      <c r="JXP110" s="511"/>
      <c r="JXQ110" s="511"/>
      <c r="JXR110" s="511"/>
      <c r="JXS110" s="511"/>
      <c r="JXT110" s="511"/>
      <c r="JXU110" s="511"/>
      <c r="JXV110" s="511"/>
      <c r="JXW110" s="511"/>
      <c r="JXX110" s="511"/>
      <c r="JXY110" s="511"/>
      <c r="JXZ110" s="511"/>
      <c r="JYA110" s="511"/>
      <c r="JYB110" s="511"/>
      <c r="JYC110" s="511"/>
      <c r="JYD110" s="511"/>
      <c r="JYE110" s="511"/>
      <c r="JYF110" s="511"/>
      <c r="JYG110" s="511"/>
      <c r="JYH110" s="511"/>
      <c r="JYI110" s="511"/>
      <c r="JYJ110" s="511"/>
      <c r="JYK110" s="511"/>
      <c r="JYL110" s="511"/>
      <c r="JYM110" s="511"/>
      <c r="JYN110" s="511"/>
      <c r="JYO110" s="511"/>
      <c r="JYP110" s="511"/>
      <c r="JYQ110" s="511"/>
      <c r="JYR110" s="511"/>
      <c r="JYS110" s="511"/>
      <c r="JYT110" s="511"/>
      <c r="JYU110" s="511"/>
      <c r="JYV110" s="511"/>
      <c r="JYW110" s="511"/>
      <c r="JYX110" s="511"/>
      <c r="JYY110" s="511"/>
      <c r="JYZ110" s="511"/>
      <c r="JZA110" s="511"/>
      <c r="JZB110" s="511"/>
      <c r="JZC110" s="511"/>
      <c r="JZD110" s="511"/>
      <c r="JZE110" s="511"/>
      <c r="JZF110" s="511"/>
      <c r="JZG110" s="511"/>
      <c r="JZH110" s="511"/>
      <c r="JZI110" s="511"/>
      <c r="JZJ110" s="511"/>
      <c r="JZK110" s="511"/>
      <c r="JZL110" s="511"/>
      <c r="JZM110" s="511"/>
      <c r="JZN110" s="511"/>
      <c r="JZO110" s="511"/>
      <c r="JZP110" s="511"/>
      <c r="JZQ110" s="511"/>
      <c r="JZR110" s="511"/>
      <c r="JZS110" s="511"/>
      <c r="JZT110" s="511"/>
      <c r="JZU110" s="511"/>
      <c r="JZV110" s="511"/>
      <c r="JZW110" s="511"/>
      <c r="JZX110" s="511"/>
      <c r="JZY110" s="511"/>
      <c r="JZZ110" s="511"/>
      <c r="KAA110" s="511"/>
      <c r="KAB110" s="511"/>
      <c r="KAC110" s="511"/>
      <c r="KAD110" s="511"/>
      <c r="KAE110" s="511"/>
      <c r="KAF110" s="511"/>
      <c r="KAG110" s="511"/>
      <c r="KAH110" s="511"/>
      <c r="KAI110" s="511"/>
      <c r="KAJ110" s="511"/>
      <c r="KAK110" s="511"/>
      <c r="KAL110" s="511"/>
      <c r="KAM110" s="511"/>
      <c r="KAN110" s="511"/>
      <c r="KAO110" s="511"/>
      <c r="KAP110" s="511"/>
      <c r="KAQ110" s="511"/>
      <c r="KAR110" s="511"/>
      <c r="KAS110" s="511"/>
      <c r="KAT110" s="511"/>
      <c r="KAU110" s="511"/>
      <c r="KAV110" s="511"/>
      <c r="KAW110" s="511"/>
      <c r="KAX110" s="511"/>
      <c r="KAY110" s="511"/>
      <c r="KAZ110" s="511"/>
      <c r="KBA110" s="511"/>
      <c r="KBB110" s="511"/>
      <c r="KBC110" s="511"/>
      <c r="KBD110" s="511"/>
      <c r="KBE110" s="511"/>
      <c r="KBF110" s="511"/>
      <c r="KBG110" s="511"/>
      <c r="KBH110" s="511"/>
      <c r="KBI110" s="511"/>
      <c r="KBJ110" s="511"/>
      <c r="KBK110" s="511"/>
      <c r="KBL110" s="511"/>
      <c r="KBM110" s="511"/>
      <c r="KBN110" s="511"/>
      <c r="KBO110" s="511"/>
      <c r="KBP110" s="511"/>
      <c r="KBQ110" s="511"/>
      <c r="KBR110" s="511"/>
      <c r="KBS110" s="511"/>
      <c r="KBT110" s="511"/>
      <c r="KBU110" s="511"/>
      <c r="KBV110" s="511"/>
      <c r="KBW110" s="511"/>
      <c r="KBX110" s="511"/>
      <c r="KBY110" s="511"/>
      <c r="KBZ110" s="511"/>
      <c r="KCA110" s="511"/>
      <c r="KCB110" s="511"/>
      <c r="KCC110" s="511"/>
      <c r="KCD110" s="511"/>
      <c r="KCE110" s="511"/>
      <c r="KCF110" s="511"/>
      <c r="KCG110" s="511"/>
      <c r="KCH110" s="511"/>
      <c r="KCI110" s="511"/>
      <c r="KCJ110" s="511"/>
      <c r="KCK110" s="511"/>
      <c r="KCL110" s="511"/>
      <c r="KCM110" s="511"/>
      <c r="KCN110" s="511"/>
      <c r="KCO110" s="511"/>
      <c r="KCP110" s="511"/>
      <c r="KCQ110" s="511"/>
      <c r="KCR110" s="511"/>
      <c r="KCS110" s="511"/>
      <c r="KCT110" s="511"/>
      <c r="KCU110" s="511"/>
      <c r="KCV110" s="511"/>
      <c r="KCW110" s="511"/>
      <c r="KCX110" s="511"/>
      <c r="KCY110" s="511"/>
      <c r="KCZ110" s="511"/>
      <c r="KDA110" s="511"/>
      <c r="KDB110" s="511"/>
      <c r="KDC110" s="511"/>
      <c r="KDD110" s="511"/>
      <c r="KDE110" s="511"/>
      <c r="KDF110" s="511"/>
      <c r="KDG110" s="511"/>
      <c r="KDH110" s="511"/>
      <c r="KDI110" s="511"/>
      <c r="KDJ110" s="511"/>
      <c r="KDK110" s="511"/>
      <c r="KDL110" s="511"/>
      <c r="KDM110" s="511"/>
      <c r="KDN110" s="511"/>
      <c r="KDO110" s="511"/>
      <c r="KDP110" s="511"/>
      <c r="KDQ110" s="511"/>
      <c r="KDR110" s="511"/>
      <c r="KDS110" s="511"/>
      <c r="KDT110" s="511"/>
      <c r="KDU110" s="511"/>
      <c r="KDV110" s="511"/>
      <c r="KDW110" s="511"/>
      <c r="KDX110" s="511"/>
      <c r="KDY110" s="511"/>
      <c r="KDZ110" s="511"/>
      <c r="KEA110" s="511"/>
      <c r="KEB110" s="511"/>
      <c r="KEC110" s="511"/>
      <c r="KED110" s="511"/>
      <c r="KEE110" s="511"/>
      <c r="KEF110" s="511"/>
      <c r="KEG110" s="511"/>
      <c r="KEH110" s="511"/>
      <c r="KEI110" s="511"/>
      <c r="KEJ110" s="511"/>
      <c r="KEK110" s="511"/>
      <c r="KEL110" s="511"/>
      <c r="KEM110" s="511"/>
      <c r="KEN110" s="511"/>
      <c r="KEO110" s="511"/>
      <c r="KEP110" s="511"/>
      <c r="KEQ110" s="511"/>
      <c r="KER110" s="511"/>
      <c r="KES110" s="511"/>
      <c r="KET110" s="511"/>
      <c r="KEU110" s="511"/>
      <c r="KEV110" s="511"/>
      <c r="KEW110" s="511"/>
      <c r="KEX110" s="511"/>
      <c r="KEY110" s="511"/>
      <c r="KEZ110" s="511"/>
      <c r="KFA110" s="511"/>
      <c r="KFB110" s="511"/>
      <c r="KFC110" s="511"/>
      <c r="KFD110" s="511"/>
      <c r="KFE110" s="511"/>
      <c r="KFF110" s="511"/>
      <c r="KFG110" s="511"/>
      <c r="KFH110" s="511"/>
      <c r="KFI110" s="511"/>
      <c r="KFJ110" s="511"/>
      <c r="KFK110" s="511"/>
      <c r="KFL110" s="511"/>
      <c r="KFM110" s="511"/>
      <c r="KFN110" s="511"/>
      <c r="KFO110" s="511"/>
      <c r="KFP110" s="511"/>
      <c r="KFQ110" s="511"/>
      <c r="KFR110" s="511"/>
      <c r="KFS110" s="511"/>
      <c r="KFT110" s="511"/>
      <c r="KFU110" s="511"/>
      <c r="KFV110" s="511"/>
      <c r="KFW110" s="511"/>
      <c r="KFX110" s="511"/>
      <c r="KFY110" s="511"/>
      <c r="KFZ110" s="511"/>
      <c r="KGA110" s="511"/>
      <c r="KGB110" s="511"/>
      <c r="KGC110" s="511"/>
      <c r="KGD110" s="511"/>
      <c r="KGE110" s="511"/>
      <c r="KGF110" s="511"/>
      <c r="KGG110" s="511"/>
      <c r="KGH110" s="511"/>
      <c r="KGI110" s="511"/>
      <c r="KGJ110" s="511"/>
      <c r="KGK110" s="511"/>
      <c r="KGL110" s="511"/>
      <c r="KGM110" s="511"/>
      <c r="KGN110" s="511"/>
      <c r="KGO110" s="511"/>
      <c r="KGP110" s="511"/>
      <c r="KGQ110" s="511"/>
      <c r="KGR110" s="511"/>
      <c r="KGS110" s="511"/>
      <c r="KGT110" s="511"/>
      <c r="KGU110" s="511"/>
      <c r="KGV110" s="511"/>
      <c r="KGW110" s="511"/>
      <c r="KGX110" s="511"/>
      <c r="KGY110" s="511"/>
      <c r="KGZ110" s="511"/>
      <c r="KHA110" s="511"/>
      <c r="KHB110" s="511"/>
      <c r="KHC110" s="511"/>
      <c r="KHD110" s="511"/>
      <c r="KHE110" s="511"/>
      <c r="KHF110" s="511"/>
      <c r="KHG110" s="511"/>
      <c r="KHH110" s="511"/>
      <c r="KHI110" s="511"/>
      <c r="KHJ110" s="511"/>
      <c r="KHK110" s="511"/>
      <c r="KHL110" s="511"/>
      <c r="KHM110" s="511"/>
      <c r="KHN110" s="511"/>
      <c r="KHO110" s="511"/>
      <c r="KHP110" s="511"/>
      <c r="KHQ110" s="511"/>
      <c r="KHR110" s="511"/>
      <c r="KHS110" s="511"/>
      <c r="KHT110" s="511"/>
      <c r="KHU110" s="511"/>
      <c r="KHV110" s="511"/>
      <c r="KHW110" s="511"/>
      <c r="KHX110" s="511"/>
      <c r="KHY110" s="511"/>
      <c r="KHZ110" s="511"/>
      <c r="KIA110" s="511"/>
      <c r="KIB110" s="511"/>
      <c r="KIC110" s="511"/>
      <c r="KID110" s="511"/>
      <c r="KIE110" s="511"/>
      <c r="KIF110" s="511"/>
      <c r="KIG110" s="511"/>
      <c r="KIH110" s="511"/>
      <c r="KII110" s="511"/>
      <c r="KIJ110" s="511"/>
      <c r="KIK110" s="511"/>
      <c r="KIL110" s="511"/>
      <c r="KIM110" s="511"/>
      <c r="KIN110" s="511"/>
      <c r="KIO110" s="511"/>
      <c r="KIP110" s="511"/>
      <c r="KIQ110" s="511"/>
      <c r="KIR110" s="511"/>
      <c r="KIS110" s="511"/>
      <c r="KIT110" s="511"/>
      <c r="KIU110" s="511"/>
      <c r="KIV110" s="511"/>
      <c r="KIW110" s="511"/>
      <c r="KIX110" s="511"/>
      <c r="KIY110" s="511"/>
      <c r="KIZ110" s="511"/>
      <c r="KJA110" s="511"/>
      <c r="KJB110" s="511"/>
      <c r="KJC110" s="511"/>
      <c r="KJD110" s="511"/>
      <c r="KJE110" s="511"/>
      <c r="KJF110" s="511"/>
      <c r="KJG110" s="511"/>
      <c r="KJH110" s="511"/>
      <c r="KJI110" s="511"/>
      <c r="KJJ110" s="511"/>
      <c r="KJK110" s="511"/>
      <c r="KJL110" s="511"/>
      <c r="KJM110" s="511"/>
      <c r="KJN110" s="511"/>
      <c r="KJO110" s="511"/>
      <c r="KJP110" s="511"/>
      <c r="KJQ110" s="511"/>
      <c r="KJR110" s="511"/>
      <c r="KJS110" s="511"/>
      <c r="KJT110" s="511"/>
      <c r="KJU110" s="511"/>
      <c r="KJV110" s="511"/>
      <c r="KJW110" s="511"/>
      <c r="KJX110" s="511"/>
      <c r="KJY110" s="511"/>
      <c r="KJZ110" s="511"/>
      <c r="KKA110" s="511"/>
      <c r="KKB110" s="511"/>
      <c r="KKC110" s="511"/>
      <c r="KKD110" s="511"/>
      <c r="KKE110" s="511"/>
      <c r="KKF110" s="511"/>
      <c r="KKG110" s="511"/>
      <c r="KKH110" s="511"/>
      <c r="KKI110" s="511"/>
      <c r="KKJ110" s="511"/>
      <c r="KKK110" s="511"/>
      <c r="KKL110" s="511"/>
      <c r="KKM110" s="511"/>
      <c r="KKN110" s="511"/>
      <c r="KKO110" s="511"/>
      <c r="KKP110" s="511"/>
      <c r="KKQ110" s="511"/>
      <c r="KKR110" s="511"/>
      <c r="KKS110" s="511"/>
      <c r="KKT110" s="511"/>
      <c r="KKU110" s="511"/>
      <c r="KKV110" s="511"/>
      <c r="KKW110" s="511"/>
      <c r="KKX110" s="511"/>
      <c r="KKY110" s="511"/>
      <c r="KKZ110" s="511"/>
      <c r="KLA110" s="511"/>
      <c r="KLB110" s="511"/>
      <c r="KLC110" s="511"/>
      <c r="KLD110" s="511"/>
      <c r="KLE110" s="511"/>
      <c r="KLF110" s="511"/>
      <c r="KLG110" s="511"/>
      <c r="KLH110" s="511"/>
      <c r="KLI110" s="511"/>
      <c r="KLJ110" s="511"/>
      <c r="KLK110" s="511"/>
      <c r="KLL110" s="511"/>
      <c r="KLM110" s="511"/>
      <c r="KLN110" s="511"/>
      <c r="KLO110" s="511"/>
      <c r="KLP110" s="511"/>
      <c r="KLQ110" s="511"/>
      <c r="KLR110" s="511"/>
      <c r="KLS110" s="511"/>
      <c r="KLT110" s="511"/>
      <c r="KLU110" s="511"/>
      <c r="KLV110" s="511"/>
      <c r="KLW110" s="511"/>
      <c r="KLX110" s="511"/>
      <c r="KLY110" s="511"/>
      <c r="KLZ110" s="511"/>
      <c r="KMA110" s="511"/>
      <c r="KMB110" s="511"/>
      <c r="KMC110" s="511"/>
      <c r="KMD110" s="511"/>
      <c r="KME110" s="511"/>
      <c r="KMF110" s="511"/>
      <c r="KMG110" s="511"/>
      <c r="KMH110" s="511"/>
      <c r="KMI110" s="511"/>
      <c r="KMJ110" s="511"/>
      <c r="KMK110" s="511"/>
      <c r="KML110" s="511"/>
      <c r="KMM110" s="511"/>
      <c r="KMN110" s="511"/>
      <c r="KMO110" s="511"/>
      <c r="KMP110" s="511"/>
      <c r="KMQ110" s="511"/>
      <c r="KMR110" s="511"/>
      <c r="KMS110" s="511"/>
      <c r="KMT110" s="511"/>
      <c r="KMU110" s="511"/>
      <c r="KMV110" s="511"/>
      <c r="KMW110" s="511"/>
      <c r="KMX110" s="511"/>
      <c r="KMY110" s="511"/>
      <c r="KMZ110" s="511"/>
      <c r="KNA110" s="511"/>
      <c r="KNB110" s="511"/>
      <c r="KNC110" s="511"/>
      <c r="KND110" s="511"/>
      <c r="KNE110" s="511"/>
      <c r="KNF110" s="511"/>
      <c r="KNG110" s="511"/>
      <c r="KNH110" s="511"/>
      <c r="KNI110" s="511"/>
      <c r="KNJ110" s="511"/>
      <c r="KNK110" s="511"/>
      <c r="KNL110" s="511"/>
      <c r="KNM110" s="511"/>
      <c r="KNN110" s="511"/>
      <c r="KNO110" s="511"/>
      <c r="KNP110" s="511"/>
      <c r="KNQ110" s="511"/>
      <c r="KNR110" s="511"/>
      <c r="KNS110" s="511"/>
      <c r="KNT110" s="511"/>
      <c r="KNU110" s="511"/>
      <c r="KNV110" s="511"/>
      <c r="KNW110" s="511"/>
      <c r="KNX110" s="511"/>
      <c r="KNY110" s="511"/>
      <c r="KNZ110" s="511"/>
      <c r="KOA110" s="511"/>
      <c r="KOB110" s="511"/>
      <c r="KOC110" s="511"/>
      <c r="KOD110" s="511"/>
      <c r="KOE110" s="511"/>
      <c r="KOF110" s="511"/>
      <c r="KOG110" s="511"/>
      <c r="KOH110" s="511"/>
      <c r="KOI110" s="511"/>
      <c r="KOJ110" s="511"/>
      <c r="KOK110" s="511"/>
      <c r="KOL110" s="511"/>
      <c r="KOM110" s="511"/>
      <c r="KON110" s="511"/>
      <c r="KOO110" s="511"/>
      <c r="KOP110" s="511"/>
      <c r="KOQ110" s="511"/>
      <c r="KOR110" s="511"/>
      <c r="KOS110" s="511"/>
      <c r="KOT110" s="511"/>
      <c r="KOU110" s="511"/>
      <c r="KOV110" s="511"/>
      <c r="KOW110" s="511"/>
      <c r="KOX110" s="511"/>
      <c r="KOY110" s="511"/>
      <c r="KOZ110" s="511"/>
      <c r="KPA110" s="511"/>
      <c r="KPB110" s="511"/>
      <c r="KPC110" s="511"/>
      <c r="KPD110" s="511"/>
      <c r="KPE110" s="511"/>
      <c r="KPF110" s="511"/>
      <c r="KPG110" s="511"/>
      <c r="KPH110" s="511"/>
      <c r="KPI110" s="511"/>
      <c r="KPJ110" s="511"/>
      <c r="KPK110" s="511"/>
      <c r="KPL110" s="511"/>
      <c r="KPM110" s="511"/>
      <c r="KPN110" s="511"/>
      <c r="KPO110" s="511"/>
      <c r="KPP110" s="511"/>
      <c r="KPQ110" s="511"/>
      <c r="KPR110" s="511"/>
      <c r="KPS110" s="511"/>
      <c r="KPT110" s="511"/>
      <c r="KPU110" s="511"/>
      <c r="KPV110" s="511"/>
      <c r="KPW110" s="511"/>
      <c r="KPX110" s="511"/>
      <c r="KPY110" s="511"/>
      <c r="KPZ110" s="511"/>
      <c r="KQA110" s="511"/>
      <c r="KQB110" s="511"/>
      <c r="KQC110" s="511"/>
      <c r="KQD110" s="511"/>
      <c r="KQE110" s="511"/>
      <c r="KQF110" s="511"/>
      <c r="KQG110" s="511"/>
      <c r="KQH110" s="511"/>
      <c r="KQI110" s="511"/>
      <c r="KQJ110" s="511"/>
      <c r="KQK110" s="511"/>
      <c r="KQL110" s="511"/>
      <c r="KQM110" s="511"/>
      <c r="KQN110" s="511"/>
      <c r="KQO110" s="511"/>
      <c r="KQP110" s="511"/>
      <c r="KQQ110" s="511"/>
      <c r="KQR110" s="511"/>
      <c r="KQS110" s="511"/>
      <c r="KQT110" s="511"/>
      <c r="KQU110" s="511"/>
      <c r="KQV110" s="511"/>
      <c r="KQW110" s="511"/>
      <c r="KQX110" s="511"/>
      <c r="KQY110" s="511"/>
      <c r="KQZ110" s="511"/>
      <c r="KRA110" s="511"/>
      <c r="KRB110" s="511"/>
      <c r="KRC110" s="511"/>
      <c r="KRD110" s="511"/>
      <c r="KRE110" s="511"/>
      <c r="KRF110" s="511"/>
      <c r="KRG110" s="511"/>
      <c r="KRH110" s="511"/>
      <c r="KRI110" s="511"/>
      <c r="KRJ110" s="511"/>
      <c r="KRK110" s="511"/>
      <c r="KRL110" s="511"/>
      <c r="KRM110" s="511"/>
      <c r="KRN110" s="511"/>
      <c r="KRO110" s="511"/>
      <c r="KRP110" s="511"/>
      <c r="KRQ110" s="511"/>
      <c r="KRR110" s="511"/>
      <c r="KRS110" s="511"/>
      <c r="KRT110" s="511"/>
      <c r="KRU110" s="511"/>
      <c r="KRV110" s="511"/>
      <c r="KRW110" s="511"/>
      <c r="KRX110" s="511"/>
      <c r="KRY110" s="511"/>
      <c r="KRZ110" s="511"/>
      <c r="KSA110" s="511"/>
      <c r="KSB110" s="511"/>
      <c r="KSC110" s="511"/>
      <c r="KSD110" s="511"/>
      <c r="KSE110" s="511"/>
      <c r="KSF110" s="511"/>
      <c r="KSG110" s="511"/>
      <c r="KSH110" s="511"/>
      <c r="KSI110" s="511"/>
      <c r="KSJ110" s="511"/>
      <c r="KSK110" s="511"/>
      <c r="KSL110" s="511"/>
      <c r="KSM110" s="511"/>
      <c r="KSN110" s="511"/>
      <c r="KSO110" s="511"/>
      <c r="KSP110" s="511"/>
      <c r="KSQ110" s="511"/>
      <c r="KSR110" s="511"/>
      <c r="KSS110" s="511"/>
      <c r="KST110" s="511"/>
      <c r="KSU110" s="511"/>
      <c r="KSV110" s="511"/>
      <c r="KSW110" s="511"/>
      <c r="KSX110" s="511"/>
      <c r="KSY110" s="511"/>
      <c r="KSZ110" s="511"/>
      <c r="KTA110" s="511"/>
      <c r="KTB110" s="511"/>
      <c r="KTC110" s="511"/>
      <c r="KTD110" s="511"/>
      <c r="KTE110" s="511"/>
      <c r="KTF110" s="511"/>
      <c r="KTG110" s="511"/>
      <c r="KTH110" s="511"/>
      <c r="KTI110" s="511"/>
      <c r="KTJ110" s="511"/>
      <c r="KTK110" s="511"/>
      <c r="KTL110" s="511"/>
      <c r="KTM110" s="511"/>
      <c r="KTN110" s="511"/>
      <c r="KTO110" s="511"/>
      <c r="KTP110" s="511"/>
      <c r="KTQ110" s="511"/>
      <c r="KTR110" s="511"/>
      <c r="KTS110" s="511"/>
      <c r="KTT110" s="511"/>
      <c r="KTU110" s="511"/>
      <c r="KTV110" s="511"/>
      <c r="KTW110" s="511"/>
      <c r="KTX110" s="511"/>
      <c r="KTY110" s="511"/>
      <c r="KTZ110" s="511"/>
      <c r="KUA110" s="511"/>
      <c r="KUB110" s="511"/>
      <c r="KUC110" s="511"/>
      <c r="KUD110" s="511"/>
      <c r="KUE110" s="511"/>
      <c r="KUF110" s="511"/>
      <c r="KUG110" s="511"/>
      <c r="KUH110" s="511"/>
      <c r="KUI110" s="511"/>
      <c r="KUJ110" s="511"/>
      <c r="KUK110" s="511"/>
      <c r="KUL110" s="511"/>
      <c r="KUM110" s="511"/>
      <c r="KUN110" s="511"/>
      <c r="KUO110" s="511"/>
      <c r="KUP110" s="511"/>
      <c r="KUQ110" s="511"/>
      <c r="KUR110" s="511"/>
      <c r="KUS110" s="511"/>
      <c r="KUT110" s="511"/>
      <c r="KUU110" s="511"/>
      <c r="KUV110" s="511"/>
      <c r="KUW110" s="511"/>
      <c r="KUX110" s="511"/>
      <c r="KUY110" s="511"/>
      <c r="KUZ110" s="511"/>
      <c r="KVA110" s="511"/>
      <c r="KVB110" s="511"/>
      <c r="KVC110" s="511"/>
      <c r="KVD110" s="511"/>
      <c r="KVE110" s="511"/>
      <c r="KVF110" s="511"/>
      <c r="KVG110" s="511"/>
      <c r="KVH110" s="511"/>
      <c r="KVI110" s="511"/>
      <c r="KVJ110" s="511"/>
      <c r="KVK110" s="511"/>
      <c r="KVL110" s="511"/>
      <c r="KVM110" s="511"/>
      <c r="KVN110" s="511"/>
      <c r="KVO110" s="511"/>
      <c r="KVP110" s="511"/>
      <c r="KVQ110" s="511"/>
      <c r="KVR110" s="511"/>
      <c r="KVS110" s="511"/>
      <c r="KVT110" s="511"/>
      <c r="KVU110" s="511"/>
      <c r="KVV110" s="511"/>
      <c r="KVW110" s="511"/>
      <c r="KVX110" s="511"/>
      <c r="KVY110" s="511"/>
      <c r="KVZ110" s="511"/>
      <c r="KWA110" s="511"/>
      <c r="KWB110" s="511"/>
      <c r="KWC110" s="511"/>
      <c r="KWD110" s="511"/>
      <c r="KWE110" s="511"/>
      <c r="KWF110" s="511"/>
      <c r="KWG110" s="511"/>
      <c r="KWH110" s="511"/>
      <c r="KWI110" s="511"/>
      <c r="KWJ110" s="511"/>
      <c r="KWK110" s="511"/>
      <c r="KWL110" s="511"/>
      <c r="KWM110" s="511"/>
      <c r="KWN110" s="511"/>
      <c r="KWO110" s="511"/>
      <c r="KWP110" s="511"/>
      <c r="KWQ110" s="511"/>
      <c r="KWR110" s="511"/>
      <c r="KWS110" s="511"/>
      <c r="KWT110" s="511"/>
      <c r="KWU110" s="511"/>
      <c r="KWV110" s="511"/>
      <c r="KWW110" s="511"/>
      <c r="KWX110" s="511"/>
      <c r="KWY110" s="511"/>
      <c r="KWZ110" s="511"/>
      <c r="KXA110" s="511"/>
      <c r="KXB110" s="511"/>
      <c r="KXC110" s="511"/>
      <c r="KXD110" s="511"/>
      <c r="KXE110" s="511"/>
      <c r="KXF110" s="511"/>
      <c r="KXG110" s="511"/>
      <c r="KXH110" s="511"/>
      <c r="KXI110" s="511"/>
      <c r="KXJ110" s="511"/>
      <c r="KXK110" s="511"/>
      <c r="KXL110" s="511"/>
      <c r="KXM110" s="511"/>
      <c r="KXN110" s="511"/>
      <c r="KXO110" s="511"/>
      <c r="KXP110" s="511"/>
      <c r="KXQ110" s="511"/>
      <c r="KXR110" s="511"/>
      <c r="KXS110" s="511"/>
      <c r="KXT110" s="511"/>
      <c r="KXU110" s="511"/>
      <c r="KXV110" s="511"/>
      <c r="KXW110" s="511"/>
      <c r="KXX110" s="511"/>
      <c r="KXY110" s="511"/>
      <c r="KXZ110" s="511"/>
      <c r="KYA110" s="511"/>
      <c r="KYB110" s="511"/>
      <c r="KYC110" s="511"/>
      <c r="KYD110" s="511"/>
      <c r="KYE110" s="511"/>
      <c r="KYF110" s="511"/>
      <c r="KYG110" s="511"/>
      <c r="KYH110" s="511"/>
      <c r="KYI110" s="511"/>
      <c r="KYJ110" s="511"/>
      <c r="KYK110" s="511"/>
      <c r="KYL110" s="511"/>
      <c r="KYM110" s="511"/>
      <c r="KYN110" s="511"/>
      <c r="KYO110" s="511"/>
      <c r="KYP110" s="511"/>
      <c r="KYQ110" s="511"/>
      <c r="KYR110" s="511"/>
      <c r="KYS110" s="511"/>
      <c r="KYT110" s="511"/>
      <c r="KYU110" s="511"/>
      <c r="KYV110" s="511"/>
      <c r="KYW110" s="511"/>
      <c r="KYX110" s="511"/>
      <c r="KYY110" s="511"/>
      <c r="KYZ110" s="511"/>
      <c r="KZA110" s="511"/>
      <c r="KZB110" s="511"/>
      <c r="KZC110" s="511"/>
      <c r="KZD110" s="511"/>
      <c r="KZE110" s="511"/>
      <c r="KZF110" s="511"/>
      <c r="KZG110" s="511"/>
      <c r="KZH110" s="511"/>
      <c r="KZI110" s="511"/>
      <c r="KZJ110" s="511"/>
      <c r="KZK110" s="511"/>
      <c r="KZL110" s="511"/>
      <c r="KZM110" s="511"/>
      <c r="KZN110" s="511"/>
      <c r="KZO110" s="511"/>
      <c r="KZP110" s="511"/>
      <c r="KZQ110" s="511"/>
      <c r="KZR110" s="511"/>
      <c r="KZS110" s="511"/>
      <c r="KZT110" s="511"/>
      <c r="KZU110" s="511"/>
      <c r="KZV110" s="511"/>
      <c r="KZW110" s="511"/>
      <c r="KZX110" s="511"/>
      <c r="KZY110" s="511"/>
      <c r="KZZ110" s="511"/>
      <c r="LAA110" s="511"/>
      <c r="LAB110" s="511"/>
      <c r="LAC110" s="511"/>
      <c r="LAD110" s="511"/>
      <c r="LAE110" s="511"/>
      <c r="LAF110" s="511"/>
      <c r="LAG110" s="511"/>
      <c r="LAH110" s="511"/>
      <c r="LAI110" s="511"/>
      <c r="LAJ110" s="511"/>
      <c r="LAK110" s="511"/>
      <c r="LAL110" s="511"/>
      <c r="LAM110" s="511"/>
      <c r="LAN110" s="511"/>
      <c r="LAO110" s="511"/>
      <c r="LAP110" s="511"/>
      <c r="LAQ110" s="511"/>
      <c r="LAR110" s="511"/>
      <c r="LAS110" s="511"/>
      <c r="LAT110" s="511"/>
      <c r="LAU110" s="511"/>
      <c r="LAV110" s="511"/>
      <c r="LAW110" s="511"/>
      <c r="LAX110" s="511"/>
      <c r="LAY110" s="511"/>
      <c r="LAZ110" s="511"/>
      <c r="LBA110" s="511"/>
      <c r="LBB110" s="511"/>
      <c r="LBC110" s="511"/>
      <c r="LBD110" s="511"/>
      <c r="LBE110" s="511"/>
      <c r="LBF110" s="511"/>
      <c r="LBG110" s="511"/>
      <c r="LBH110" s="511"/>
      <c r="LBI110" s="511"/>
      <c r="LBJ110" s="511"/>
      <c r="LBK110" s="511"/>
      <c r="LBL110" s="511"/>
      <c r="LBM110" s="511"/>
      <c r="LBN110" s="511"/>
      <c r="LBO110" s="511"/>
      <c r="LBP110" s="511"/>
      <c r="LBQ110" s="511"/>
      <c r="LBR110" s="511"/>
      <c r="LBS110" s="511"/>
      <c r="LBT110" s="511"/>
      <c r="LBU110" s="511"/>
      <c r="LBV110" s="511"/>
      <c r="LBW110" s="511"/>
      <c r="LBX110" s="511"/>
      <c r="LBY110" s="511"/>
      <c r="LBZ110" s="511"/>
      <c r="LCA110" s="511"/>
      <c r="LCB110" s="511"/>
      <c r="LCC110" s="511"/>
      <c r="LCD110" s="511"/>
      <c r="LCE110" s="511"/>
      <c r="LCF110" s="511"/>
      <c r="LCG110" s="511"/>
      <c r="LCH110" s="511"/>
      <c r="LCI110" s="511"/>
      <c r="LCJ110" s="511"/>
      <c r="LCK110" s="511"/>
      <c r="LCL110" s="511"/>
      <c r="LCM110" s="511"/>
      <c r="LCN110" s="511"/>
      <c r="LCO110" s="511"/>
      <c r="LCP110" s="511"/>
      <c r="LCQ110" s="511"/>
      <c r="LCR110" s="511"/>
      <c r="LCS110" s="511"/>
      <c r="LCT110" s="511"/>
      <c r="LCU110" s="511"/>
      <c r="LCV110" s="511"/>
      <c r="LCW110" s="511"/>
      <c r="LCX110" s="511"/>
      <c r="LCY110" s="511"/>
      <c r="LCZ110" s="511"/>
      <c r="LDA110" s="511"/>
      <c r="LDB110" s="511"/>
      <c r="LDC110" s="511"/>
      <c r="LDD110" s="511"/>
      <c r="LDE110" s="511"/>
      <c r="LDF110" s="511"/>
      <c r="LDG110" s="511"/>
      <c r="LDH110" s="511"/>
      <c r="LDI110" s="511"/>
      <c r="LDJ110" s="511"/>
      <c r="LDK110" s="511"/>
      <c r="LDL110" s="511"/>
      <c r="LDM110" s="511"/>
      <c r="LDN110" s="511"/>
      <c r="LDO110" s="511"/>
      <c r="LDP110" s="511"/>
      <c r="LDQ110" s="511"/>
      <c r="LDR110" s="511"/>
      <c r="LDS110" s="511"/>
      <c r="LDT110" s="511"/>
      <c r="LDU110" s="511"/>
      <c r="LDV110" s="511"/>
      <c r="LDW110" s="511"/>
      <c r="LDX110" s="511"/>
      <c r="LDY110" s="511"/>
      <c r="LDZ110" s="511"/>
      <c r="LEA110" s="511"/>
      <c r="LEB110" s="511"/>
      <c r="LEC110" s="511"/>
      <c r="LED110" s="511"/>
      <c r="LEE110" s="511"/>
      <c r="LEF110" s="511"/>
      <c r="LEG110" s="511"/>
      <c r="LEH110" s="511"/>
      <c r="LEI110" s="511"/>
      <c r="LEJ110" s="511"/>
      <c r="LEK110" s="511"/>
      <c r="LEL110" s="511"/>
      <c r="LEM110" s="511"/>
      <c r="LEN110" s="511"/>
      <c r="LEO110" s="511"/>
      <c r="LEP110" s="511"/>
      <c r="LEQ110" s="511"/>
      <c r="LER110" s="511"/>
      <c r="LES110" s="511"/>
      <c r="LET110" s="511"/>
      <c r="LEU110" s="511"/>
      <c r="LEV110" s="511"/>
      <c r="LEW110" s="511"/>
      <c r="LEX110" s="511"/>
      <c r="LEY110" s="511"/>
      <c r="LEZ110" s="511"/>
      <c r="LFA110" s="511"/>
      <c r="LFB110" s="511"/>
      <c r="LFC110" s="511"/>
      <c r="LFD110" s="511"/>
      <c r="LFE110" s="511"/>
      <c r="LFF110" s="511"/>
      <c r="LFG110" s="511"/>
      <c r="LFH110" s="511"/>
      <c r="LFI110" s="511"/>
      <c r="LFJ110" s="511"/>
      <c r="LFK110" s="511"/>
      <c r="LFL110" s="511"/>
      <c r="LFM110" s="511"/>
      <c r="LFN110" s="511"/>
      <c r="LFO110" s="511"/>
      <c r="LFP110" s="511"/>
      <c r="LFQ110" s="511"/>
      <c r="LFR110" s="511"/>
      <c r="LFS110" s="511"/>
      <c r="LFT110" s="511"/>
      <c r="LFU110" s="511"/>
      <c r="LFV110" s="511"/>
      <c r="LFW110" s="511"/>
      <c r="LFX110" s="511"/>
      <c r="LFY110" s="511"/>
      <c r="LFZ110" s="511"/>
      <c r="LGA110" s="511"/>
      <c r="LGB110" s="511"/>
      <c r="LGC110" s="511"/>
      <c r="LGD110" s="511"/>
      <c r="LGE110" s="511"/>
      <c r="LGF110" s="511"/>
      <c r="LGG110" s="511"/>
      <c r="LGH110" s="511"/>
      <c r="LGI110" s="511"/>
      <c r="LGJ110" s="511"/>
      <c r="LGK110" s="511"/>
      <c r="LGL110" s="511"/>
      <c r="LGM110" s="511"/>
      <c r="LGN110" s="511"/>
      <c r="LGO110" s="511"/>
      <c r="LGP110" s="511"/>
      <c r="LGQ110" s="511"/>
      <c r="LGR110" s="511"/>
      <c r="LGS110" s="511"/>
      <c r="LGT110" s="511"/>
      <c r="LGU110" s="511"/>
      <c r="LGV110" s="511"/>
      <c r="LGW110" s="511"/>
      <c r="LGX110" s="511"/>
      <c r="LGY110" s="511"/>
      <c r="LGZ110" s="511"/>
      <c r="LHA110" s="511"/>
      <c r="LHB110" s="511"/>
      <c r="LHC110" s="511"/>
      <c r="LHD110" s="511"/>
      <c r="LHE110" s="511"/>
      <c r="LHF110" s="511"/>
      <c r="LHG110" s="511"/>
      <c r="LHH110" s="511"/>
      <c r="LHI110" s="511"/>
      <c r="LHJ110" s="511"/>
      <c r="LHK110" s="511"/>
      <c r="LHL110" s="511"/>
      <c r="LHM110" s="511"/>
      <c r="LHN110" s="511"/>
      <c r="LHO110" s="511"/>
      <c r="LHP110" s="511"/>
      <c r="LHQ110" s="511"/>
      <c r="LHR110" s="511"/>
      <c r="LHS110" s="511"/>
      <c r="LHT110" s="511"/>
      <c r="LHU110" s="511"/>
      <c r="LHV110" s="511"/>
      <c r="LHW110" s="511"/>
      <c r="LHX110" s="511"/>
      <c r="LHY110" s="511"/>
      <c r="LHZ110" s="511"/>
      <c r="LIA110" s="511"/>
      <c r="LIB110" s="511"/>
      <c r="LIC110" s="511"/>
      <c r="LID110" s="511"/>
      <c r="LIE110" s="511"/>
      <c r="LIF110" s="511"/>
      <c r="LIG110" s="511"/>
      <c r="LIH110" s="511"/>
      <c r="LII110" s="511"/>
      <c r="LIJ110" s="511"/>
      <c r="LIK110" s="511"/>
      <c r="LIL110" s="511"/>
      <c r="LIM110" s="511"/>
      <c r="LIN110" s="511"/>
      <c r="LIO110" s="511"/>
      <c r="LIP110" s="511"/>
      <c r="LIQ110" s="511"/>
      <c r="LIR110" s="511"/>
      <c r="LIS110" s="511"/>
      <c r="LIT110" s="511"/>
      <c r="LIU110" s="511"/>
      <c r="LIV110" s="511"/>
      <c r="LIW110" s="511"/>
      <c r="LIX110" s="511"/>
      <c r="LIY110" s="511"/>
      <c r="LIZ110" s="511"/>
      <c r="LJA110" s="511"/>
      <c r="LJB110" s="511"/>
      <c r="LJC110" s="511"/>
      <c r="LJD110" s="511"/>
      <c r="LJE110" s="511"/>
      <c r="LJF110" s="511"/>
      <c r="LJG110" s="511"/>
      <c r="LJH110" s="511"/>
      <c r="LJI110" s="511"/>
      <c r="LJJ110" s="511"/>
      <c r="LJK110" s="511"/>
      <c r="LJL110" s="511"/>
      <c r="LJM110" s="511"/>
      <c r="LJN110" s="511"/>
      <c r="LJO110" s="511"/>
      <c r="LJP110" s="511"/>
      <c r="LJQ110" s="511"/>
      <c r="LJR110" s="511"/>
      <c r="LJS110" s="511"/>
      <c r="LJT110" s="511"/>
      <c r="LJU110" s="511"/>
      <c r="LJV110" s="511"/>
      <c r="LJW110" s="511"/>
      <c r="LJX110" s="511"/>
      <c r="LJY110" s="511"/>
      <c r="LJZ110" s="511"/>
      <c r="LKA110" s="511"/>
      <c r="LKB110" s="511"/>
      <c r="LKC110" s="511"/>
      <c r="LKD110" s="511"/>
      <c r="LKE110" s="511"/>
      <c r="LKF110" s="511"/>
      <c r="LKG110" s="511"/>
      <c r="LKH110" s="511"/>
      <c r="LKI110" s="511"/>
      <c r="LKJ110" s="511"/>
      <c r="LKK110" s="511"/>
      <c r="LKL110" s="511"/>
      <c r="LKM110" s="511"/>
      <c r="LKN110" s="511"/>
      <c r="LKO110" s="511"/>
      <c r="LKP110" s="511"/>
      <c r="LKQ110" s="511"/>
      <c r="LKR110" s="511"/>
      <c r="LKS110" s="511"/>
      <c r="LKT110" s="511"/>
      <c r="LKU110" s="511"/>
      <c r="LKV110" s="511"/>
      <c r="LKW110" s="511"/>
      <c r="LKX110" s="511"/>
      <c r="LKY110" s="511"/>
      <c r="LKZ110" s="511"/>
      <c r="LLA110" s="511"/>
      <c r="LLB110" s="511"/>
      <c r="LLC110" s="511"/>
      <c r="LLD110" s="511"/>
      <c r="LLE110" s="511"/>
      <c r="LLF110" s="511"/>
      <c r="LLG110" s="511"/>
      <c r="LLH110" s="511"/>
      <c r="LLI110" s="511"/>
      <c r="LLJ110" s="511"/>
      <c r="LLK110" s="511"/>
      <c r="LLL110" s="511"/>
      <c r="LLM110" s="511"/>
      <c r="LLN110" s="511"/>
      <c r="LLO110" s="511"/>
      <c r="LLP110" s="511"/>
      <c r="LLQ110" s="511"/>
      <c r="LLR110" s="511"/>
      <c r="LLS110" s="511"/>
      <c r="LLT110" s="511"/>
      <c r="LLU110" s="511"/>
      <c r="LLV110" s="511"/>
      <c r="LLW110" s="511"/>
      <c r="LLX110" s="511"/>
      <c r="LLY110" s="511"/>
      <c r="LLZ110" s="511"/>
      <c r="LMA110" s="511"/>
      <c r="LMB110" s="511"/>
      <c r="LMC110" s="511"/>
      <c r="LMD110" s="511"/>
      <c r="LME110" s="511"/>
      <c r="LMF110" s="511"/>
      <c r="LMG110" s="511"/>
      <c r="LMH110" s="511"/>
      <c r="LMI110" s="511"/>
      <c r="LMJ110" s="511"/>
      <c r="LMK110" s="511"/>
      <c r="LML110" s="511"/>
      <c r="LMM110" s="511"/>
      <c r="LMN110" s="511"/>
      <c r="LMO110" s="511"/>
      <c r="LMP110" s="511"/>
      <c r="LMQ110" s="511"/>
      <c r="LMR110" s="511"/>
      <c r="LMS110" s="511"/>
      <c r="LMT110" s="511"/>
      <c r="LMU110" s="511"/>
      <c r="LMV110" s="511"/>
      <c r="LMW110" s="511"/>
      <c r="LMX110" s="511"/>
      <c r="LMY110" s="511"/>
      <c r="LMZ110" s="511"/>
      <c r="LNA110" s="511"/>
      <c r="LNB110" s="511"/>
      <c r="LNC110" s="511"/>
      <c r="LND110" s="511"/>
      <c r="LNE110" s="511"/>
      <c r="LNF110" s="511"/>
      <c r="LNG110" s="511"/>
      <c r="LNH110" s="511"/>
      <c r="LNI110" s="511"/>
      <c r="LNJ110" s="511"/>
      <c r="LNK110" s="511"/>
      <c r="LNL110" s="511"/>
      <c r="LNM110" s="511"/>
      <c r="LNN110" s="511"/>
      <c r="LNO110" s="511"/>
      <c r="LNP110" s="511"/>
      <c r="LNQ110" s="511"/>
      <c r="LNR110" s="511"/>
      <c r="LNS110" s="511"/>
      <c r="LNT110" s="511"/>
      <c r="LNU110" s="511"/>
      <c r="LNV110" s="511"/>
      <c r="LNW110" s="511"/>
      <c r="LNX110" s="511"/>
      <c r="LNY110" s="511"/>
      <c r="LNZ110" s="511"/>
      <c r="LOA110" s="511"/>
      <c r="LOB110" s="511"/>
      <c r="LOC110" s="511"/>
      <c r="LOD110" s="511"/>
      <c r="LOE110" s="511"/>
      <c r="LOF110" s="511"/>
      <c r="LOG110" s="511"/>
      <c r="LOH110" s="511"/>
      <c r="LOI110" s="511"/>
      <c r="LOJ110" s="511"/>
      <c r="LOK110" s="511"/>
      <c r="LOL110" s="511"/>
      <c r="LOM110" s="511"/>
      <c r="LON110" s="511"/>
      <c r="LOO110" s="511"/>
      <c r="LOP110" s="511"/>
      <c r="LOQ110" s="511"/>
      <c r="LOR110" s="511"/>
      <c r="LOS110" s="511"/>
      <c r="LOT110" s="511"/>
      <c r="LOU110" s="511"/>
      <c r="LOV110" s="511"/>
      <c r="LOW110" s="511"/>
      <c r="LOX110" s="511"/>
      <c r="LOY110" s="511"/>
      <c r="LOZ110" s="511"/>
      <c r="LPA110" s="511"/>
      <c r="LPB110" s="511"/>
      <c r="LPC110" s="511"/>
      <c r="LPD110" s="511"/>
      <c r="LPE110" s="511"/>
      <c r="LPF110" s="511"/>
      <c r="LPG110" s="511"/>
      <c r="LPH110" s="511"/>
      <c r="LPI110" s="511"/>
      <c r="LPJ110" s="511"/>
      <c r="LPK110" s="511"/>
      <c r="LPL110" s="511"/>
      <c r="LPM110" s="511"/>
      <c r="LPN110" s="511"/>
      <c r="LPO110" s="511"/>
      <c r="LPP110" s="511"/>
      <c r="LPQ110" s="511"/>
      <c r="LPR110" s="511"/>
      <c r="LPS110" s="511"/>
      <c r="LPT110" s="511"/>
      <c r="LPU110" s="511"/>
      <c r="LPV110" s="511"/>
      <c r="LPW110" s="511"/>
      <c r="LPX110" s="511"/>
      <c r="LPY110" s="511"/>
      <c r="LPZ110" s="511"/>
      <c r="LQA110" s="511"/>
      <c r="LQB110" s="511"/>
      <c r="LQC110" s="511"/>
      <c r="LQD110" s="511"/>
      <c r="LQE110" s="511"/>
      <c r="LQF110" s="511"/>
      <c r="LQG110" s="511"/>
      <c r="LQH110" s="511"/>
      <c r="LQI110" s="511"/>
      <c r="LQJ110" s="511"/>
      <c r="LQK110" s="511"/>
      <c r="LQL110" s="511"/>
      <c r="LQM110" s="511"/>
      <c r="LQN110" s="511"/>
      <c r="LQO110" s="511"/>
      <c r="LQP110" s="511"/>
      <c r="LQQ110" s="511"/>
      <c r="LQR110" s="511"/>
      <c r="LQS110" s="511"/>
      <c r="LQT110" s="511"/>
      <c r="LQU110" s="511"/>
      <c r="LQV110" s="511"/>
      <c r="LQW110" s="511"/>
      <c r="LQX110" s="511"/>
      <c r="LQY110" s="511"/>
      <c r="LQZ110" s="511"/>
      <c r="LRA110" s="511"/>
      <c r="LRB110" s="511"/>
      <c r="LRC110" s="511"/>
      <c r="LRD110" s="511"/>
      <c r="LRE110" s="511"/>
      <c r="LRF110" s="511"/>
      <c r="LRG110" s="511"/>
      <c r="LRH110" s="511"/>
      <c r="LRI110" s="511"/>
      <c r="LRJ110" s="511"/>
      <c r="LRK110" s="511"/>
      <c r="LRL110" s="511"/>
      <c r="LRM110" s="511"/>
      <c r="LRN110" s="511"/>
      <c r="LRO110" s="511"/>
      <c r="LRP110" s="511"/>
      <c r="LRQ110" s="511"/>
      <c r="LRR110" s="511"/>
      <c r="LRS110" s="511"/>
      <c r="LRT110" s="511"/>
      <c r="LRU110" s="511"/>
      <c r="LRV110" s="511"/>
      <c r="LRW110" s="511"/>
      <c r="LRX110" s="511"/>
      <c r="LRY110" s="511"/>
      <c r="LRZ110" s="511"/>
      <c r="LSA110" s="511"/>
      <c r="LSB110" s="511"/>
      <c r="LSC110" s="511"/>
      <c r="LSD110" s="511"/>
      <c r="LSE110" s="511"/>
      <c r="LSF110" s="511"/>
      <c r="LSG110" s="511"/>
      <c r="LSH110" s="511"/>
      <c r="LSI110" s="511"/>
      <c r="LSJ110" s="511"/>
      <c r="LSK110" s="511"/>
      <c r="LSL110" s="511"/>
      <c r="LSM110" s="511"/>
      <c r="LSN110" s="511"/>
      <c r="LSO110" s="511"/>
      <c r="LSP110" s="511"/>
      <c r="LSQ110" s="511"/>
      <c r="LSR110" s="511"/>
      <c r="LSS110" s="511"/>
      <c r="LST110" s="511"/>
      <c r="LSU110" s="511"/>
      <c r="LSV110" s="511"/>
      <c r="LSW110" s="511"/>
      <c r="LSX110" s="511"/>
      <c r="LSY110" s="511"/>
      <c r="LSZ110" s="511"/>
      <c r="LTA110" s="511"/>
      <c r="LTB110" s="511"/>
      <c r="LTC110" s="511"/>
      <c r="LTD110" s="511"/>
      <c r="LTE110" s="511"/>
      <c r="LTF110" s="511"/>
      <c r="LTG110" s="511"/>
      <c r="LTH110" s="511"/>
      <c r="LTI110" s="511"/>
      <c r="LTJ110" s="511"/>
      <c r="LTK110" s="511"/>
      <c r="LTL110" s="511"/>
      <c r="LTM110" s="511"/>
      <c r="LTN110" s="511"/>
      <c r="LTO110" s="511"/>
      <c r="LTP110" s="511"/>
      <c r="LTQ110" s="511"/>
      <c r="LTR110" s="511"/>
      <c r="LTS110" s="511"/>
      <c r="LTT110" s="511"/>
      <c r="LTU110" s="511"/>
      <c r="LTV110" s="511"/>
      <c r="LTW110" s="511"/>
      <c r="LTX110" s="511"/>
      <c r="LTY110" s="511"/>
      <c r="LTZ110" s="511"/>
      <c r="LUA110" s="511"/>
      <c r="LUB110" s="511"/>
      <c r="LUC110" s="511"/>
      <c r="LUD110" s="511"/>
      <c r="LUE110" s="511"/>
      <c r="LUF110" s="511"/>
      <c r="LUG110" s="511"/>
      <c r="LUH110" s="511"/>
      <c r="LUI110" s="511"/>
      <c r="LUJ110" s="511"/>
      <c r="LUK110" s="511"/>
      <c r="LUL110" s="511"/>
      <c r="LUM110" s="511"/>
      <c r="LUN110" s="511"/>
      <c r="LUO110" s="511"/>
      <c r="LUP110" s="511"/>
      <c r="LUQ110" s="511"/>
      <c r="LUR110" s="511"/>
      <c r="LUS110" s="511"/>
      <c r="LUT110" s="511"/>
      <c r="LUU110" s="511"/>
      <c r="LUV110" s="511"/>
      <c r="LUW110" s="511"/>
      <c r="LUX110" s="511"/>
      <c r="LUY110" s="511"/>
      <c r="LUZ110" s="511"/>
      <c r="LVA110" s="511"/>
      <c r="LVB110" s="511"/>
      <c r="LVC110" s="511"/>
      <c r="LVD110" s="511"/>
      <c r="LVE110" s="511"/>
      <c r="LVF110" s="511"/>
      <c r="LVG110" s="511"/>
      <c r="LVH110" s="511"/>
      <c r="LVI110" s="511"/>
      <c r="LVJ110" s="511"/>
      <c r="LVK110" s="511"/>
      <c r="LVL110" s="511"/>
      <c r="LVM110" s="511"/>
      <c r="LVN110" s="511"/>
      <c r="LVO110" s="511"/>
      <c r="LVP110" s="511"/>
      <c r="LVQ110" s="511"/>
      <c r="LVR110" s="511"/>
      <c r="LVS110" s="511"/>
      <c r="LVT110" s="511"/>
      <c r="LVU110" s="511"/>
      <c r="LVV110" s="511"/>
      <c r="LVW110" s="511"/>
      <c r="LVX110" s="511"/>
      <c r="LVY110" s="511"/>
      <c r="LVZ110" s="511"/>
      <c r="LWA110" s="511"/>
      <c r="LWB110" s="511"/>
      <c r="LWC110" s="511"/>
      <c r="LWD110" s="511"/>
      <c r="LWE110" s="511"/>
      <c r="LWF110" s="511"/>
      <c r="LWG110" s="511"/>
      <c r="LWH110" s="511"/>
      <c r="LWI110" s="511"/>
      <c r="LWJ110" s="511"/>
      <c r="LWK110" s="511"/>
      <c r="LWL110" s="511"/>
      <c r="LWM110" s="511"/>
      <c r="LWN110" s="511"/>
      <c r="LWO110" s="511"/>
      <c r="LWP110" s="511"/>
      <c r="LWQ110" s="511"/>
      <c r="LWR110" s="511"/>
      <c r="LWS110" s="511"/>
      <c r="LWT110" s="511"/>
      <c r="LWU110" s="511"/>
      <c r="LWV110" s="511"/>
      <c r="LWW110" s="511"/>
      <c r="LWX110" s="511"/>
      <c r="LWY110" s="511"/>
      <c r="LWZ110" s="511"/>
      <c r="LXA110" s="511"/>
      <c r="LXB110" s="511"/>
      <c r="LXC110" s="511"/>
      <c r="LXD110" s="511"/>
      <c r="LXE110" s="511"/>
      <c r="LXF110" s="511"/>
      <c r="LXG110" s="511"/>
      <c r="LXH110" s="511"/>
      <c r="LXI110" s="511"/>
      <c r="LXJ110" s="511"/>
      <c r="LXK110" s="511"/>
      <c r="LXL110" s="511"/>
      <c r="LXM110" s="511"/>
      <c r="LXN110" s="511"/>
      <c r="LXO110" s="511"/>
      <c r="LXP110" s="511"/>
      <c r="LXQ110" s="511"/>
      <c r="LXR110" s="511"/>
      <c r="LXS110" s="511"/>
      <c r="LXT110" s="511"/>
      <c r="LXU110" s="511"/>
      <c r="LXV110" s="511"/>
      <c r="LXW110" s="511"/>
      <c r="LXX110" s="511"/>
      <c r="LXY110" s="511"/>
      <c r="LXZ110" s="511"/>
      <c r="LYA110" s="511"/>
      <c r="LYB110" s="511"/>
      <c r="LYC110" s="511"/>
      <c r="LYD110" s="511"/>
      <c r="LYE110" s="511"/>
      <c r="LYF110" s="511"/>
      <c r="LYG110" s="511"/>
      <c r="LYH110" s="511"/>
      <c r="LYI110" s="511"/>
      <c r="LYJ110" s="511"/>
      <c r="LYK110" s="511"/>
      <c r="LYL110" s="511"/>
      <c r="LYM110" s="511"/>
      <c r="LYN110" s="511"/>
      <c r="LYO110" s="511"/>
      <c r="LYP110" s="511"/>
      <c r="LYQ110" s="511"/>
      <c r="LYR110" s="511"/>
      <c r="LYS110" s="511"/>
      <c r="LYT110" s="511"/>
      <c r="LYU110" s="511"/>
      <c r="LYV110" s="511"/>
      <c r="LYW110" s="511"/>
      <c r="LYX110" s="511"/>
      <c r="LYY110" s="511"/>
      <c r="LYZ110" s="511"/>
      <c r="LZA110" s="511"/>
      <c r="LZB110" s="511"/>
      <c r="LZC110" s="511"/>
      <c r="LZD110" s="511"/>
      <c r="LZE110" s="511"/>
      <c r="LZF110" s="511"/>
      <c r="LZG110" s="511"/>
      <c r="LZH110" s="511"/>
      <c r="LZI110" s="511"/>
      <c r="LZJ110" s="511"/>
      <c r="LZK110" s="511"/>
      <c r="LZL110" s="511"/>
      <c r="LZM110" s="511"/>
      <c r="LZN110" s="511"/>
      <c r="LZO110" s="511"/>
      <c r="LZP110" s="511"/>
      <c r="LZQ110" s="511"/>
      <c r="LZR110" s="511"/>
      <c r="LZS110" s="511"/>
      <c r="LZT110" s="511"/>
      <c r="LZU110" s="511"/>
      <c r="LZV110" s="511"/>
      <c r="LZW110" s="511"/>
      <c r="LZX110" s="511"/>
      <c r="LZY110" s="511"/>
      <c r="LZZ110" s="511"/>
      <c r="MAA110" s="511"/>
      <c r="MAB110" s="511"/>
      <c r="MAC110" s="511"/>
      <c r="MAD110" s="511"/>
      <c r="MAE110" s="511"/>
      <c r="MAF110" s="511"/>
      <c r="MAG110" s="511"/>
      <c r="MAH110" s="511"/>
      <c r="MAI110" s="511"/>
      <c r="MAJ110" s="511"/>
      <c r="MAK110" s="511"/>
      <c r="MAL110" s="511"/>
      <c r="MAM110" s="511"/>
      <c r="MAN110" s="511"/>
      <c r="MAO110" s="511"/>
      <c r="MAP110" s="511"/>
      <c r="MAQ110" s="511"/>
      <c r="MAR110" s="511"/>
      <c r="MAS110" s="511"/>
      <c r="MAT110" s="511"/>
      <c r="MAU110" s="511"/>
      <c r="MAV110" s="511"/>
      <c r="MAW110" s="511"/>
      <c r="MAX110" s="511"/>
      <c r="MAY110" s="511"/>
      <c r="MAZ110" s="511"/>
      <c r="MBA110" s="511"/>
      <c r="MBB110" s="511"/>
      <c r="MBC110" s="511"/>
      <c r="MBD110" s="511"/>
      <c r="MBE110" s="511"/>
      <c r="MBF110" s="511"/>
      <c r="MBG110" s="511"/>
      <c r="MBH110" s="511"/>
      <c r="MBI110" s="511"/>
      <c r="MBJ110" s="511"/>
      <c r="MBK110" s="511"/>
      <c r="MBL110" s="511"/>
      <c r="MBM110" s="511"/>
      <c r="MBN110" s="511"/>
      <c r="MBO110" s="511"/>
      <c r="MBP110" s="511"/>
      <c r="MBQ110" s="511"/>
      <c r="MBR110" s="511"/>
      <c r="MBS110" s="511"/>
      <c r="MBT110" s="511"/>
      <c r="MBU110" s="511"/>
      <c r="MBV110" s="511"/>
      <c r="MBW110" s="511"/>
      <c r="MBX110" s="511"/>
      <c r="MBY110" s="511"/>
      <c r="MBZ110" s="511"/>
      <c r="MCA110" s="511"/>
      <c r="MCB110" s="511"/>
      <c r="MCC110" s="511"/>
      <c r="MCD110" s="511"/>
      <c r="MCE110" s="511"/>
      <c r="MCF110" s="511"/>
      <c r="MCG110" s="511"/>
      <c r="MCH110" s="511"/>
      <c r="MCI110" s="511"/>
      <c r="MCJ110" s="511"/>
      <c r="MCK110" s="511"/>
      <c r="MCL110" s="511"/>
      <c r="MCM110" s="511"/>
      <c r="MCN110" s="511"/>
      <c r="MCO110" s="511"/>
      <c r="MCP110" s="511"/>
      <c r="MCQ110" s="511"/>
      <c r="MCR110" s="511"/>
      <c r="MCS110" s="511"/>
      <c r="MCT110" s="511"/>
      <c r="MCU110" s="511"/>
      <c r="MCV110" s="511"/>
      <c r="MCW110" s="511"/>
      <c r="MCX110" s="511"/>
      <c r="MCY110" s="511"/>
      <c r="MCZ110" s="511"/>
      <c r="MDA110" s="511"/>
      <c r="MDB110" s="511"/>
      <c r="MDC110" s="511"/>
      <c r="MDD110" s="511"/>
      <c r="MDE110" s="511"/>
      <c r="MDF110" s="511"/>
      <c r="MDG110" s="511"/>
      <c r="MDH110" s="511"/>
      <c r="MDI110" s="511"/>
      <c r="MDJ110" s="511"/>
      <c r="MDK110" s="511"/>
      <c r="MDL110" s="511"/>
      <c r="MDM110" s="511"/>
      <c r="MDN110" s="511"/>
      <c r="MDO110" s="511"/>
      <c r="MDP110" s="511"/>
      <c r="MDQ110" s="511"/>
      <c r="MDR110" s="511"/>
      <c r="MDS110" s="511"/>
      <c r="MDT110" s="511"/>
      <c r="MDU110" s="511"/>
      <c r="MDV110" s="511"/>
      <c r="MDW110" s="511"/>
      <c r="MDX110" s="511"/>
      <c r="MDY110" s="511"/>
      <c r="MDZ110" s="511"/>
      <c r="MEA110" s="511"/>
      <c r="MEB110" s="511"/>
      <c r="MEC110" s="511"/>
      <c r="MED110" s="511"/>
      <c r="MEE110" s="511"/>
      <c r="MEF110" s="511"/>
      <c r="MEG110" s="511"/>
      <c r="MEH110" s="511"/>
      <c r="MEI110" s="511"/>
      <c r="MEJ110" s="511"/>
      <c r="MEK110" s="511"/>
      <c r="MEL110" s="511"/>
      <c r="MEM110" s="511"/>
      <c r="MEN110" s="511"/>
      <c r="MEO110" s="511"/>
      <c r="MEP110" s="511"/>
      <c r="MEQ110" s="511"/>
      <c r="MER110" s="511"/>
      <c r="MES110" s="511"/>
      <c r="MET110" s="511"/>
      <c r="MEU110" s="511"/>
      <c r="MEV110" s="511"/>
      <c r="MEW110" s="511"/>
      <c r="MEX110" s="511"/>
      <c r="MEY110" s="511"/>
      <c r="MEZ110" s="511"/>
      <c r="MFA110" s="511"/>
      <c r="MFB110" s="511"/>
      <c r="MFC110" s="511"/>
      <c r="MFD110" s="511"/>
      <c r="MFE110" s="511"/>
      <c r="MFF110" s="511"/>
      <c r="MFG110" s="511"/>
      <c r="MFH110" s="511"/>
      <c r="MFI110" s="511"/>
      <c r="MFJ110" s="511"/>
      <c r="MFK110" s="511"/>
      <c r="MFL110" s="511"/>
      <c r="MFM110" s="511"/>
      <c r="MFN110" s="511"/>
      <c r="MFO110" s="511"/>
      <c r="MFP110" s="511"/>
      <c r="MFQ110" s="511"/>
      <c r="MFR110" s="511"/>
      <c r="MFS110" s="511"/>
      <c r="MFT110" s="511"/>
      <c r="MFU110" s="511"/>
      <c r="MFV110" s="511"/>
      <c r="MFW110" s="511"/>
      <c r="MFX110" s="511"/>
      <c r="MFY110" s="511"/>
      <c r="MFZ110" s="511"/>
      <c r="MGA110" s="511"/>
      <c r="MGB110" s="511"/>
      <c r="MGC110" s="511"/>
      <c r="MGD110" s="511"/>
      <c r="MGE110" s="511"/>
      <c r="MGF110" s="511"/>
      <c r="MGG110" s="511"/>
      <c r="MGH110" s="511"/>
      <c r="MGI110" s="511"/>
      <c r="MGJ110" s="511"/>
      <c r="MGK110" s="511"/>
      <c r="MGL110" s="511"/>
      <c r="MGM110" s="511"/>
      <c r="MGN110" s="511"/>
      <c r="MGO110" s="511"/>
      <c r="MGP110" s="511"/>
      <c r="MGQ110" s="511"/>
      <c r="MGR110" s="511"/>
      <c r="MGS110" s="511"/>
      <c r="MGT110" s="511"/>
      <c r="MGU110" s="511"/>
      <c r="MGV110" s="511"/>
      <c r="MGW110" s="511"/>
      <c r="MGX110" s="511"/>
      <c r="MGY110" s="511"/>
      <c r="MGZ110" s="511"/>
      <c r="MHA110" s="511"/>
      <c r="MHB110" s="511"/>
      <c r="MHC110" s="511"/>
      <c r="MHD110" s="511"/>
      <c r="MHE110" s="511"/>
      <c r="MHF110" s="511"/>
      <c r="MHG110" s="511"/>
      <c r="MHH110" s="511"/>
      <c r="MHI110" s="511"/>
      <c r="MHJ110" s="511"/>
      <c r="MHK110" s="511"/>
      <c r="MHL110" s="511"/>
      <c r="MHM110" s="511"/>
      <c r="MHN110" s="511"/>
      <c r="MHO110" s="511"/>
      <c r="MHP110" s="511"/>
      <c r="MHQ110" s="511"/>
      <c r="MHR110" s="511"/>
      <c r="MHS110" s="511"/>
      <c r="MHT110" s="511"/>
      <c r="MHU110" s="511"/>
      <c r="MHV110" s="511"/>
      <c r="MHW110" s="511"/>
      <c r="MHX110" s="511"/>
      <c r="MHY110" s="511"/>
      <c r="MHZ110" s="511"/>
      <c r="MIA110" s="511"/>
      <c r="MIB110" s="511"/>
      <c r="MIC110" s="511"/>
      <c r="MID110" s="511"/>
      <c r="MIE110" s="511"/>
      <c r="MIF110" s="511"/>
      <c r="MIG110" s="511"/>
      <c r="MIH110" s="511"/>
      <c r="MII110" s="511"/>
      <c r="MIJ110" s="511"/>
      <c r="MIK110" s="511"/>
      <c r="MIL110" s="511"/>
      <c r="MIM110" s="511"/>
      <c r="MIN110" s="511"/>
      <c r="MIO110" s="511"/>
      <c r="MIP110" s="511"/>
      <c r="MIQ110" s="511"/>
      <c r="MIR110" s="511"/>
      <c r="MIS110" s="511"/>
      <c r="MIT110" s="511"/>
      <c r="MIU110" s="511"/>
      <c r="MIV110" s="511"/>
      <c r="MIW110" s="511"/>
      <c r="MIX110" s="511"/>
      <c r="MIY110" s="511"/>
      <c r="MIZ110" s="511"/>
      <c r="MJA110" s="511"/>
      <c r="MJB110" s="511"/>
      <c r="MJC110" s="511"/>
      <c r="MJD110" s="511"/>
      <c r="MJE110" s="511"/>
      <c r="MJF110" s="511"/>
      <c r="MJG110" s="511"/>
      <c r="MJH110" s="511"/>
      <c r="MJI110" s="511"/>
      <c r="MJJ110" s="511"/>
      <c r="MJK110" s="511"/>
      <c r="MJL110" s="511"/>
      <c r="MJM110" s="511"/>
      <c r="MJN110" s="511"/>
      <c r="MJO110" s="511"/>
      <c r="MJP110" s="511"/>
      <c r="MJQ110" s="511"/>
      <c r="MJR110" s="511"/>
      <c r="MJS110" s="511"/>
      <c r="MJT110" s="511"/>
      <c r="MJU110" s="511"/>
      <c r="MJV110" s="511"/>
      <c r="MJW110" s="511"/>
      <c r="MJX110" s="511"/>
      <c r="MJY110" s="511"/>
      <c r="MJZ110" s="511"/>
      <c r="MKA110" s="511"/>
      <c r="MKB110" s="511"/>
      <c r="MKC110" s="511"/>
      <c r="MKD110" s="511"/>
      <c r="MKE110" s="511"/>
      <c r="MKF110" s="511"/>
      <c r="MKG110" s="511"/>
      <c r="MKH110" s="511"/>
      <c r="MKI110" s="511"/>
      <c r="MKJ110" s="511"/>
      <c r="MKK110" s="511"/>
      <c r="MKL110" s="511"/>
      <c r="MKM110" s="511"/>
      <c r="MKN110" s="511"/>
      <c r="MKO110" s="511"/>
      <c r="MKP110" s="511"/>
      <c r="MKQ110" s="511"/>
      <c r="MKR110" s="511"/>
      <c r="MKS110" s="511"/>
      <c r="MKT110" s="511"/>
      <c r="MKU110" s="511"/>
      <c r="MKV110" s="511"/>
      <c r="MKW110" s="511"/>
      <c r="MKX110" s="511"/>
      <c r="MKY110" s="511"/>
      <c r="MKZ110" s="511"/>
      <c r="MLA110" s="511"/>
      <c r="MLB110" s="511"/>
      <c r="MLC110" s="511"/>
      <c r="MLD110" s="511"/>
      <c r="MLE110" s="511"/>
      <c r="MLF110" s="511"/>
      <c r="MLG110" s="511"/>
      <c r="MLH110" s="511"/>
      <c r="MLI110" s="511"/>
      <c r="MLJ110" s="511"/>
      <c r="MLK110" s="511"/>
      <c r="MLL110" s="511"/>
      <c r="MLM110" s="511"/>
      <c r="MLN110" s="511"/>
      <c r="MLO110" s="511"/>
      <c r="MLP110" s="511"/>
      <c r="MLQ110" s="511"/>
      <c r="MLR110" s="511"/>
      <c r="MLS110" s="511"/>
      <c r="MLT110" s="511"/>
      <c r="MLU110" s="511"/>
      <c r="MLV110" s="511"/>
      <c r="MLW110" s="511"/>
      <c r="MLX110" s="511"/>
      <c r="MLY110" s="511"/>
      <c r="MLZ110" s="511"/>
      <c r="MMA110" s="511"/>
      <c r="MMB110" s="511"/>
      <c r="MMC110" s="511"/>
      <c r="MMD110" s="511"/>
      <c r="MME110" s="511"/>
      <c r="MMF110" s="511"/>
      <c r="MMG110" s="511"/>
      <c r="MMH110" s="511"/>
      <c r="MMI110" s="511"/>
      <c r="MMJ110" s="511"/>
      <c r="MMK110" s="511"/>
      <c r="MML110" s="511"/>
      <c r="MMM110" s="511"/>
      <c r="MMN110" s="511"/>
      <c r="MMO110" s="511"/>
      <c r="MMP110" s="511"/>
      <c r="MMQ110" s="511"/>
      <c r="MMR110" s="511"/>
      <c r="MMS110" s="511"/>
      <c r="MMT110" s="511"/>
      <c r="MMU110" s="511"/>
      <c r="MMV110" s="511"/>
      <c r="MMW110" s="511"/>
      <c r="MMX110" s="511"/>
      <c r="MMY110" s="511"/>
      <c r="MMZ110" s="511"/>
      <c r="MNA110" s="511"/>
      <c r="MNB110" s="511"/>
      <c r="MNC110" s="511"/>
      <c r="MND110" s="511"/>
      <c r="MNE110" s="511"/>
      <c r="MNF110" s="511"/>
      <c r="MNG110" s="511"/>
      <c r="MNH110" s="511"/>
      <c r="MNI110" s="511"/>
      <c r="MNJ110" s="511"/>
      <c r="MNK110" s="511"/>
      <c r="MNL110" s="511"/>
      <c r="MNM110" s="511"/>
      <c r="MNN110" s="511"/>
      <c r="MNO110" s="511"/>
      <c r="MNP110" s="511"/>
      <c r="MNQ110" s="511"/>
      <c r="MNR110" s="511"/>
      <c r="MNS110" s="511"/>
      <c r="MNT110" s="511"/>
      <c r="MNU110" s="511"/>
      <c r="MNV110" s="511"/>
      <c r="MNW110" s="511"/>
      <c r="MNX110" s="511"/>
      <c r="MNY110" s="511"/>
      <c r="MNZ110" s="511"/>
      <c r="MOA110" s="511"/>
      <c r="MOB110" s="511"/>
      <c r="MOC110" s="511"/>
      <c r="MOD110" s="511"/>
      <c r="MOE110" s="511"/>
      <c r="MOF110" s="511"/>
      <c r="MOG110" s="511"/>
      <c r="MOH110" s="511"/>
      <c r="MOI110" s="511"/>
      <c r="MOJ110" s="511"/>
      <c r="MOK110" s="511"/>
      <c r="MOL110" s="511"/>
      <c r="MOM110" s="511"/>
      <c r="MON110" s="511"/>
      <c r="MOO110" s="511"/>
      <c r="MOP110" s="511"/>
      <c r="MOQ110" s="511"/>
      <c r="MOR110" s="511"/>
      <c r="MOS110" s="511"/>
      <c r="MOT110" s="511"/>
      <c r="MOU110" s="511"/>
      <c r="MOV110" s="511"/>
      <c r="MOW110" s="511"/>
      <c r="MOX110" s="511"/>
      <c r="MOY110" s="511"/>
      <c r="MOZ110" s="511"/>
      <c r="MPA110" s="511"/>
      <c r="MPB110" s="511"/>
      <c r="MPC110" s="511"/>
      <c r="MPD110" s="511"/>
      <c r="MPE110" s="511"/>
      <c r="MPF110" s="511"/>
      <c r="MPG110" s="511"/>
      <c r="MPH110" s="511"/>
      <c r="MPI110" s="511"/>
      <c r="MPJ110" s="511"/>
      <c r="MPK110" s="511"/>
      <c r="MPL110" s="511"/>
      <c r="MPM110" s="511"/>
      <c r="MPN110" s="511"/>
      <c r="MPO110" s="511"/>
      <c r="MPP110" s="511"/>
      <c r="MPQ110" s="511"/>
      <c r="MPR110" s="511"/>
      <c r="MPS110" s="511"/>
      <c r="MPT110" s="511"/>
      <c r="MPU110" s="511"/>
      <c r="MPV110" s="511"/>
      <c r="MPW110" s="511"/>
      <c r="MPX110" s="511"/>
      <c r="MPY110" s="511"/>
      <c r="MPZ110" s="511"/>
      <c r="MQA110" s="511"/>
      <c r="MQB110" s="511"/>
      <c r="MQC110" s="511"/>
      <c r="MQD110" s="511"/>
      <c r="MQE110" s="511"/>
      <c r="MQF110" s="511"/>
      <c r="MQG110" s="511"/>
      <c r="MQH110" s="511"/>
      <c r="MQI110" s="511"/>
      <c r="MQJ110" s="511"/>
      <c r="MQK110" s="511"/>
      <c r="MQL110" s="511"/>
      <c r="MQM110" s="511"/>
      <c r="MQN110" s="511"/>
      <c r="MQO110" s="511"/>
      <c r="MQP110" s="511"/>
      <c r="MQQ110" s="511"/>
      <c r="MQR110" s="511"/>
      <c r="MQS110" s="511"/>
      <c r="MQT110" s="511"/>
      <c r="MQU110" s="511"/>
      <c r="MQV110" s="511"/>
      <c r="MQW110" s="511"/>
      <c r="MQX110" s="511"/>
      <c r="MQY110" s="511"/>
      <c r="MQZ110" s="511"/>
      <c r="MRA110" s="511"/>
      <c r="MRB110" s="511"/>
      <c r="MRC110" s="511"/>
      <c r="MRD110" s="511"/>
      <c r="MRE110" s="511"/>
      <c r="MRF110" s="511"/>
      <c r="MRG110" s="511"/>
      <c r="MRH110" s="511"/>
      <c r="MRI110" s="511"/>
      <c r="MRJ110" s="511"/>
      <c r="MRK110" s="511"/>
      <c r="MRL110" s="511"/>
      <c r="MRM110" s="511"/>
      <c r="MRN110" s="511"/>
      <c r="MRO110" s="511"/>
      <c r="MRP110" s="511"/>
      <c r="MRQ110" s="511"/>
      <c r="MRR110" s="511"/>
      <c r="MRS110" s="511"/>
      <c r="MRT110" s="511"/>
      <c r="MRU110" s="511"/>
      <c r="MRV110" s="511"/>
      <c r="MRW110" s="511"/>
      <c r="MRX110" s="511"/>
      <c r="MRY110" s="511"/>
      <c r="MRZ110" s="511"/>
      <c r="MSA110" s="511"/>
      <c r="MSB110" s="511"/>
      <c r="MSC110" s="511"/>
      <c r="MSD110" s="511"/>
      <c r="MSE110" s="511"/>
      <c r="MSF110" s="511"/>
      <c r="MSG110" s="511"/>
      <c r="MSH110" s="511"/>
      <c r="MSI110" s="511"/>
      <c r="MSJ110" s="511"/>
      <c r="MSK110" s="511"/>
      <c r="MSL110" s="511"/>
      <c r="MSM110" s="511"/>
      <c r="MSN110" s="511"/>
      <c r="MSO110" s="511"/>
      <c r="MSP110" s="511"/>
      <c r="MSQ110" s="511"/>
      <c r="MSR110" s="511"/>
      <c r="MSS110" s="511"/>
      <c r="MST110" s="511"/>
      <c r="MSU110" s="511"/>
      <c r="MSV110" s="511"/>
      <c r="MSW110" s="511"/>
      <c r="MSX110" s="511"/>
      <c r="MSY110" s="511"/>
      <c r="MSZ110" s="511"/>
      <c r="MTA110" s="511"/>
      <c r="MTB110" s="511"/>
      <c r="MTC110" s="511"/>
      <c r="MTD110" s="511"/>
      <c r="MTE110" s="511"/>
      <c r="MTF110" s="511"/>
      <c r="MTG110" s="511"/>
      <c r="MTH110" s="511"/>
      <c r="MTI110" s="511"/>
      <c r="MTJ110" s="511"/>
      <c r="MTK110" s="511"/>
      <c r="MTL110" s="511"/>
      <c r="MTM110" s="511"/>
      <c r="MTN110" s="511"/>
      <c r="MTO110" s="511"/>
      <c r="MTP110" s="511"/>
      <c r="MTQ110" s="511"/>
      <c r="MTR110" s="511"/>
      <c r="MTS110" s="511"/>
      <c r="MTT110" s="511"/>
      <c r="MTU110" s="511"/>
      <c r="MTV110" s="511"/>
      <c r="MTW110" s="511"/>
      <c r="MTX110" s="511"/>
      <c r="MTY110" s="511"/>
      <c r="MTZ110" s="511"/>
      <c r="MUA110" s="511"/>
      <c r="MUB110" s="511"/>
      <c r="MUC110" s="511"/>
      <c r="MUD110" s="511"/>
      <c r="MUE110" s="511"/>
      <c r="MUF110" s="511"/>
      <c r="MUG110" s="511"/>
      <c r="MUH110" s="511"/>
      <c r="MUI110" s="511"/>
      <c r="MUJ110" s="511"/>
      <c r="MUK110" s="511"/>
      <c r="MUL110" s="511"/>
      <c r="MUM110" s="511"/>
      <c r="MUN110" s="511"/>
      <c r="MUO110" s="511"/>
      <c r="MUP110" s="511"/>
      <c r="MUQ110" s="511"/>
      <c r="MUR110" s="511"/>
      <c r="MUS110" s="511"/>
      <c r="MUT110" s="511"/>
      <c r="MUU110" s="511"/>
      <c r="MUV110" s="511"/>
      <c r="MUW110" s="511"/>
      <c r="MUX110" s="511"/>
      <c r="MUY110" s="511"/>
      <c r="MUZ110" s="511"/>
      <c r="MVA110" s="511"/>
      <c r="MVB110" s="511"/>
      <c r="MVC110" s="511"/>
      <c r="MVD110" s="511"/>
      <c r="MVE110" s="511"/>
      <c r="MVF110" s="511"/>
      <c r="MVG110" s="511"/>
      <c r="MVH110" s="511"/>
      <c r="MVI110" s="511"/>
      <c r="MVJ110" s="511"/>
      <c r="MVK110" s="511"/>
      <c r="MVL110" s="511"/>
      <c r="MVM110" s="511"/>
      <c r="MVN110" s="511"/>
      <c r="MVO110" s="511"/>
      <c r="MVP110" s="511"/>
      <c r="MVQ110" s="511"/>
      <c r="MVR110" s="511"/>
      <c r="MVS110" s="511"/>
      <c r="MVT110" s="511"/>
      <c r="MVU110" s="511"/>
      <c r="MVV110" s="511"/>
      <c r="MVW110" s="511"/>
      <c r="MVX110" s="511"/>
      <c r="MVY110" s="511"/>
      <c r="MVZ110" s="511"/>
      <c r="MWA110" s="511"/>
      <c r="MWB110" s="511"/>
      <c r="MWC110" s="511"/>
      <c r="MWD110" s="511"/>
      <c r="MWE110" s="511"/>
      <c r="MWF110" s="511"/>
      <c r="MWG110" s="511"/>
      <c r="MWH110" s="511"/>
      <c r="MWI110" s="511"/>
      <c r="MWJ110" s="511"/>
      <c r="MWK110" s="511"/>
      <c r="MWL110" s="511"/>
      <c r="MWM110" s="511"/>
      <c r="MWN110" s="511"/>
      <c r="MWO110" s="511"/>
      <c r="MWP110" s="511"/>
      <c r="MWQ110" s="511"/>
      <c r="MWR110" s="511"/>
      <c r="MWS110" s="511"/>
      <c r="MWT110" s="511"/>
      <c r="MWU110" s="511"/>
      <c r="MWV110" s="511"/>
      <c r="MWW110" s="511"/>
      <c r="MWX110" s="511"/>
      <c r="MWY110" s="511"/>
      <c r="MWZ110" s="511"/>
      <c r="MXA110" s="511"/>
      <c r="MXB110" s="511"/>
      <c r="MXC110" s="511"/>
      <c r="MXD110" s="511"/>
      <c r="MXE110" s="511"/>
      <c r="MXF110" s="511"/>
      <c r="MXG110" s="511"/>
      <c r="MXH110" s="511"/>
      <c r="MXI110" s="511"/>
      <c r="MXJ110" s="511"/>
      <c r="MXK110" s="511"/>
      <c r="MXL110" s="511"/>
      <c r="MXM110" s="511"/>
      <c r="MXN110" s="511"/>
      <c r="MXO110" s="511"/>
      <c r="MXP110" s="511"/>
      <c r="MXQ110" s="511"/>
      <c r="MXR110" s="511"/>
      <c r="MXS110" s="511"/>
      <c r="MXT110" s="511"/>
      <c r="MXU110" s="511"/>
      <c r="MXV110" s="511"/>
      <c r="MXW110" s="511"/>
      <c r="MXX110" s="511"/>
      <c r="MXY110" s="511"/>
      <c r="MXZ110" s="511"/>
      <c r="MYA110" s="511"/>
      <c r="MYB110" s="511"/>
      <c r="MYC110" s="511"/>
      <c r="MYD110" s="511"/>
      <c r="MYE110" s="511"/>
      <c r="MYF110" s="511"/>
      <c r="MYG110" s="511"/>
      <c r="MYH110" s="511"/>
      <c r="MYI110" s="511"/>
      <c r="MYJ110" s="511"/>
      <c r="MYK110" s="511"/>
      <c r="MYL110" s="511"/>
      <c r="MYM110" s="511"/>
      <c r="MYN110" s="511"/>
      <c r="MYO110" s="511"/>
      <c r="MYP110" s="511"/>
      <c r="MYQ110" s="511"/>
      <c r="MYR110" s="511"/>
      <c r="MYS110" s="511"/>
      <c r="MYT110" s="511"/>
      <c r="MYU110" s="511"/>
      <c r="MYV110" s="511"/>
      <c r="MYW110" s="511"/>
      <c r="MYX110" s="511"/>
      <c r="MYY110" s="511"/>
      <c r="MYZ110" s="511"/>
      <c r="MZA110" s="511"/>
      <c r="MZB110" s="511"/>
      <c r="MZC110" s="511"/>
      <c r="MZD110" s="511"/>
      <c r="MZE110" s="511"/>
      <c r="MZF110" s="511"/>
      <c r="MZG110" s="511"/>
      <c r="MZH110" s="511"/>
      <c r="MZI110" s="511"/>
      <c r="MZJ110" s="511"/>
      <c r="MZK110" s="511"/>
      <c r="MZL110" s="511"/>
      <c r="MZM110" s="511"/>
      <c r="MZN110" s="511"/>
      <c r="MZO110" s="511"/>
      <c r="MZP110" s="511"/>
      <c r="MZQ110" s="511"/>
      <c r="MZR110" s="511"/>
      <c r="MZS110" s="511"/>
      <c r="MZT110" s="511"/>
      <c r="MZU110" s="511"/>
      <c r="MZV110" s="511"/>
      <c r="MZW110" s="511"/>
      <c r="MZX110" s="511"/>
      <c r="MZY110" s="511"/>
      <c r="MZZ110" s="511"/>
      <c r="NAA110" s="511"/>
      <c r="NAB110" s="511"/>
      <c r="NAC110" s="511"/>
      <c r="NAD110" s="511"/>
      <c r="NAE110" s="511"/>
      <c r="NAF110" s="511"/>
      <c r="NAG110" s="511"/>
      <c r="NAH110" s="511"/>
      <c r="NAI110" s="511"/>
      <c r="NAJ110" s="511"/>
      <c r="NAK110" s="511"/>
      <c r="NAL110" s="511"/>
      <c r="NAM110" s="511"/>
      <c r="NAN110" s="511"/>
      <c r="NAO110" s="511"/>
      <c r="NAP110" s="511"/>
      <c r="NAQ110" s="511"/>
      <c r="NAR110" s="511"/>
      <c r="NAS110" s="511"/>
      <c r="NAT110" s="511"/>
      <c r="NAU110" s="511"/>
      <c r="NAV110" s="511"/>
      <c r="NAW110" s="511"/>
      <c r="NAX110" s="511"/>
      <c r="NAY110" s="511"/>
      <c r="NAZ110" s="511"/>
      <c r="NBA110" s="511"/>
      <c r="NBB110" s="511"/>
      <c r="NBC110" s="511"/>
      <c r="NBD110" s="511"/>
      <c r="NBE110" s="511"/>
      <c r="NBF110" s="511"/>
      <c r="NBG110" s="511"/>
      <c r="NBH110" s="511"/>
      <c r="NBI110" s="511"/>
      <c r="NBJ110" s="511"/>
      <c r="NBK110" s="511"/>
      <c r="NBL110" s="511"/>
      <c r="NBM110" s="511"/>
      <c r="NBN110" s="511"/>
      <c r="NBO110" s="511"/>
      <c r="NBP110" s="511"/>
      <c r="NBQ110" s="511"/>
      <c r="NBR110" s="511"/>
      <c r="NBS110" s="511"/>
      <c r="NBT110" s="511"/>
      <c r="NBU110" s="511"/>
      <c r="NBV110" s="511"/>
      <c r="NBW110" s="511"/>
      <c r="NBX110" s="511"/>
      <c r="NBY110" s="511"/>
      <c r="NBZ110" s="511"/>
      <c r="NCA110" s="511"/>
      <c r="NCB110" s="511"/>
      <c r="NCC110" s="511"/>
      <c r="NCD110" s="511"/>
      <c r="NCE110" s="511"/>
      <c r="NCF110" s="511"/>
      <c r="NCG110" s="511"/>
      <c r="NCH110" s="511"/>
      <c r="NCI110" s="511"/>
      <c r="NCJ110" s="511"/>
      <c r="NCK110" s="511"/>
      <c r="NCL110" s="511"/>
      <c r="NCM110" s="511"/>
      <c r="NCN110" s="511"/>
      <c r="NCO110" s="511"/>
      <c r="NCP110" s="511"/>
      <c r="NCQ110" s="511"/>
      <c r="NCR110" s="511"/>
      <c r="NCS110" s="511"/>
      <c r="NCT110" s="511"/>
      <c r="NCU110" s="511"/>
      <c r="NCV110" s="511"/>
      <c r="NCW110" s="511"/>
      <c r="NCX110" s="511"/>
      <c r="NCY110" s="511"/>
      <c r="NCZ110" s="511"/>
      <c r="NDA110" s="511"/>
      <c r="NDB110" s="511"/>
      <c r="NDC110" s="511"/>
      <c r="NDD110" s="511"/>
      <c r="NDE110" s="511"/>
      <c r="NDF110" s="511"/>
      <c r="NDG110" s="511"/>
      <c r="NDH110" s="511"/>
      <c r="NDI110" s="511"/>
      <c r="NDJ110" s="511"/>
      <c r="NDK110" s="511"/>
      <c r="NDL110" s="511"/>
      <c r="NDM110" s="511"/>
      <c r="NDN110" s="511"/>
      <c r="NDO110" s="511"/>
      <c r="NDP110" s="511"/>
      <c r="NDQ110" s="511"/>
      <c r="NDR110" s="511"/>
      <c r="NDS110" s="511"/>
      <c r="NDT110" s="511"/>
      <c r="NDU110" s="511"/>
      <c r="NDV110" s="511"/>
      <c r="NDW110" s="511"/>
      <c r="NDX110" s="511"/>
      <c r="NDY110" s="511"/>
      <c r="NDZ110" s="511"/>
      <c r="NEA110" s="511"/>
      <c r="NEB110" s="511"/>
      <c r="NEC110" s="511"/>
      <c r="NED110" s="511"/>
      <c r="NEE110" s="511"/>
      <c r="NEF110" s="511"/>
      <c r="NEG110" s="511"/>
      <c r="NEH110" s="511"/>
      <c r="NEI110" s="511"/>
      <c r="NEJ110" s="511"/>
      <c r="NEK110" s="511"/>
      <c r="NEL110" s="511"/>
      <c r="NEM110" s="511"/>
      <c r="NEN110" s="511"/>
      <c r="NEO110" s="511"/>
      <c r="NEP110" s="511"/>
      <c r="NEQ110" s="511"/>
      <c r="NER110" s="511"/>
      <c r="NES110" s="511"/>
      <c r="NET110" s="511"/>
      <c r="NEU110" s="511"/>
      <c r="NEV110" s="511"/>
      <c r="NEW110" s="511"/>
      <c r="NEX110" s="511"/>
      <c r="NEY110" s="511"/>
      <c r="NEZ110" s="511"/>
      <c r="NFA110" s="511"/>
      <c r="NFB110" s="511"/>
      <c r="NFC110" s="511"/>
      <c r="NFD110" s="511"/>
      <c r="NFE110" s="511"/>
      <c r="NFF110" s="511"/>
      <c r="NFG110" s="511"/>
      <c r="NFH110" s="511"/>
      <c r="NFI110" s="511"/>
      <c r="NFJ110" s="511"/>
      <c r="NFK110" s="511"/>
      <c r="NFL110" s="511"/>
      <c r="NFM110" s="511"/>
      <c r="NFN110" s="511"/>
      <c r="NFO110" s="511"/>
      <c r="NFP110" s="511"/>
      <c r="NFQ110" s="511"/>
      <c r="NFR110" s="511"/>
      <c r="NFS110" s="511"/>
      <c r="NFT110" s="511"/>
      <c r="NFU110" s="511"/>
      <c r="NFV110" s="511"/>
      <c r="NFW110" s="511"/>
      <c r="NFX110" s="511"/>
      <c r="NFY110" s="511"/>
      <c r="NFZ110" s="511"/>
      <c r="NGA110" s="511"/>
      <c r="NGB110" s="511"/>
      <c r="NGC110" s="511"/>
      <c r="NGD110" s="511"/>
      <c r="NGE110" s="511"/>
      <c r="NGF110" s="511"/>
      <c r="NGG110" s="511"/>
      <c r="NGH110" s="511"/>
      <c r="NGI110" s="511"/>
      <c r="NGJ110" s="511"/>
      <c r="NGK110" s="511"/>
      <c r="NGL110" s="511"/>
      <c r="NGM110" s="511"/>
      <c r="NGN110" s="511"/>
      <c r="NGO110" s="511"/>
      <c r="NGP110" s="511"/>
      <c r="NGQ110" s="511"/>
      <c r="NGR110" s="511"/>
      <c r="NGS110" s="511"/>
      <c r="NGT110" s="511"/>
      <c r="NGU110" s="511"/>
      <c r="NGV110" s="511"/>
      <c r="NGW110" s="511"/>
      <c r="NGX110" s="511"/>
      <c r="NGY110" s="511"/>
      <c r="NGZ110" s="511"/>
      <c r="NHA110" s="511"/>
      <c r="NHB110" s="511"/>
      <c r="NHC110" s="511"/>
      <c r="NHD110" s="511"/>
      <c r="NHE110" s="511"/>
      <c r="NHF110" s="511"/>
      <c r="NHG110" s="511"/>
      <c r="NHH110" s="511"/>
      <c r="NHI110" s="511"/>
      <c r="NHJ110" s="511"/>
      <c r="NHK110" s="511"/>
      <c r="NHL110" s="511"/>
      <c r="NHM110" s="511"/>
      <c r="NHN110" s="511"/>
      <c r="NHO110" s="511"/>
      <c r="NHP110" s="511"/>
      <c r="NHQ110" s="511"/>
      <c r="NHR110" s="511"/>
      <c r="NHS110" s="511"/>
      <c r="NHT110" s="511"/>
      <c r="NHU110" s="511"/>
      <c r="NHV110" s="511"/>
      <c r="NHW110" s="511"/>
      <c r="NHX110" s="511"/>
      <c r="NHY110" s="511"/>
      <c r="NHZ110" s="511"/>
      <c r="NIA110" s="511"/>
      <c r="NIB110" s="511"/>
      <c r="NIC110" s="511"/>
      <c r="NID110" s="511"/>
      <c r="NIE110" s="511"/>
      <c r="NIF110" s="511"/>
      <c r="NIG110" s="511"/>
      <c r="NIH110" s="511"/>
      <c r="NII110" s="511"/>
      <c r="NIJ110" s="511"/>
      <c r="NIK110" s="511"/>
      <c r="NIL110" s="511"/>
      <c r="NIM110" s="511"/>
      <c r="NIN110" s="511"/>
      <c r="NIO110" s="511"/>
      <c r="NIP110" s="511"/>
      <c r="NIQ110" s="511"/>
      <c r="NIR110" s="511"/>
      <c r="NIS110" s="511"/>
      <c r="NIT110" s="511"/>
      <c r="NIU110" s="511"/>
      <c r="NIV110" s="511"/>
      <c r="NIW110" s="511"/>
      <c r="NIX110" s="511"/>
      <c r="NIY110" s="511"/>
      <c r="NIZ110" s="511"/>
      <c r="NJA110" s="511"/>
      <c r="NJB110" s="511"/>
      <c r="NJC110" s="511"/>
      <c r="NJD110" s="511"/>
      <c r="NJE110" s="511"/>
      <c r="NJF110" s="511"/>
      <c r="NJG110" s="511"/>
      <c r="NJH110" s="511"/>
      <c r="NJI110" s="511"/>
      <c r="NJJ110" s="511"/>
      <c r="NJK110" s="511"/>
      <c r="NJL110" s="511"/>
      <c r="NJM110" s="511"/>
      <c r="NJN110" s="511"/>
      <c r="NJO110" s="511"/>
      <c r="NJP110" s="511"/>
      <c r="NJQ110" s="511"/>
      <c r="NJR110" s="511"/>
      <c r="NJS110" s="511"/>
      <c r="NJT110" s="511"/>
      <c r="NJU110" s="511"/>
      <c r="NJV110" s="511"/>
      <c r="NJW110" s="511"/>
      <c r="NJX110" s="511"/>
      <c r="NJY110" s="511"/>
      <c r="NJZ110" s="511"/>
      <c r="NKA110" s="511"/>
      <c r="NKB110" s="511"/>
      <c r="NKC110" s="511"/>
      <c r="NKD110" s="511"/>
      <c r="NKE110" s="511"/>
      <c r="NKF110" s="511"/>
      <c r="NKG110" s="511"/>
      <c r="NKH110" s="511"/>
      <c r="NKI110" s="511"/>
      <c r="NKJ110" s="511"/>
      <c r="NKK110" s="511"/>
      <c r="NKL110" s="511"/>
      <c r="NKM110" s="511"/>
      <c r="NKN110" s="511"/>
      <c r="NKO110" s="511"/>
      <c r="NKP110" s="511"/>
      <c r="NKQ110" s="511"/>
      <c r="NKR110" s="511"/>
      <c r="NKS110" s="511"/>
      <c r="NKT110" s="511"/>
      <c r="NKU110" s="511"/>
      <c r="NKV110" s="511"/>
      <c r="NKW110" s="511"/>
      <c r="NKX110" s="511"/>
      <c r="NKY110" s="511"/>
      <c r="NKZ110" s="511"/>
      <c r="NLA110" s="511"/>
      <c r="NLB110" s="511"/>
      <c r="NLC110" s="511"/>
      <c r="NLD110" s="511"/>
      <c r="NLE110" s="511"/>
      <c r="NLF110" s="511"/>
      <c r="NLG110" s="511"/>
      <c r="NLH110" s="511"/>
      <c r="NLI110" s="511"/>
      <c r="NLJ110" s="511"/>
      <c r="NLK110" s="511"/>
      <c r="NLL110" s="511"/>
      <c r="NLM110" s="511"/>
      <c r="NLN110" s="511"/>
      <c r="NLO110" s="511"/>
      <c r="NLP110" s="511"/>
      <c r="NLQ110" s="511"/>
      <c r="NLR110" s="511"/>
      <c r="NLS110" s="511"/>
      <c r="NLT110" s="511"/>
      <c r="NLU110" s="511"/>
      <c r="NLV110" s="511"/>
      <c r="NLW110" s="511"/>
      <c r="NLX110" s="511"/>
      <c r="NLY110" s="511"/>
      <c r="NLZ110" s="511"/>
      <c r="NMA110" s="511"/>
      <c r="NMB110" s="511"/>
      <c r="NMC110" s="511"/>
      <c r="NMD110" s="511"/>
      <c r="NME110" s="511"/>
      <c r="NMF110" s="511"/>
      <c r="NMG110" s="511"/>
      <c r="NMH110" s="511"/>
      <c r="NMI110" s="511"/>
      <c r="NMJ110" s="511"/>
      <c r="NMK110" s="511"/>
      <c r="NML110" s="511"/>
      <c r="NMM110" s="511"/>
      <c r="NMN110" s="511"/>
      <c r="NMO110" s="511"/>
      <c r="NMP110" s="511"/>
      <c r="NMQ110" s="511"/>
      <c r="NMR110" s="511"/>
      <c r="NMS110" s="511"/>
      <c r="NMT110" s="511"/>
      <c r="NMU110" s="511"/>
      <c r="NMV110" s="511"/>
      <c r="NMW110" s="511"/>
      <c r="NMX110" s="511"/>
      <c r="NMY110" s="511"/>
      <c r="NMZ110" s="511"/>
      <c r="NNA110" s="511"/>
      <c r="NNB110" s="511"/>
      <c r="NNC110" s="511"/>
      <c r="NND110" s="511"/>
      <c r="NNE110" s="511"/>
      <c r="NNF110" s="511"/>
      <c r="NNG110" s="511"/>
      <c r="NNH110" s="511"/>
      <c r="NNI110" s="511"/>
      <c r="NNJ110" s="511"/>
      <c r="NNK110" s="511"/>
      <c r="NNL110" s="511"/>
      <c r="NNM110" s="511"/>
      <c r="NNN110" s="511"/>
      <c r="NNO110" s="511"/>
      <c r="NNP110" s="511"/>
      <c r="NNQ110" s="511"/>
      <c r="NNR110" s="511"/>
      <c r="NNS110" s="511"/>
      <c r="NNT110" s="511"/>
      <c r="NNU110" s="511"/>
      <c r="NNV110" s="511"/>
      <c r="NNW110" s="511"/>
      <c r="NNX110" s="511"/>
      <c r="NNY110" s="511"/>
      <c r="NNZ110" s="511"/>
      <c r="NOA110" s="511"/>
      <c r="NOB110" s="511"/>
      <c r="NOC110" s="511"/>
      <c r="NOD110" s="511"/>
      <c r="NOE110" s="511"/>
      <c r="NOF110" s="511"/>
      <c r="NOG110" s="511"/>
      <c r="NOH110" s="511"/>
      <c r="NOI110" s="511"/>
      <c r="NOJ110" s="511"/>
      <c r="NOK110" s="511"/>
      <c r="NOL110" s="511"/>
      <c r="NOM110" s="511"/>
      <c r="NON110" s="511"/>
      <c r="NOO110" s="511"/>
      <c r="NOP110" s="511"/>
      <c r="NOQ110" s="511"/>
      <c r="NOR110" s="511"/>
      <c r="NOS110" s="511"/>
      <c r="NOT110" s="511"/>
      <c r="NOU110" s="511"/>
      <c r="NOV110" s="511"/>
      <c r="NOW110" s="511"/>
      <c r="NOX110" s="511"/>
      <c r="NOY110" s="511"/>
      <c r="NOZ110" s="511"/>
      <c r="NPA110" s="511"/>
      <c r="NPB110" s="511"/>
      <c r="NPC110" s="511"/>
      <c r="NPD110" s="511"/>
      <c r="NPE110" s="511"/>
      <c r="NPF110" s="511"/>
      <c r="NPG110" s="511"/>
      <c r="NPH110" s="511"/>
      <c r="NPI110" s="511"/>
      <c r="NPJ110" s="511"/>
      <c r="NPK110" s="511"/>
      <c r="NPL110" s="511"/>
      <c r="NPM110" s="511"/>
      <c r="NPN110" s="511"/>
      <c r="NPO110" s="511"/>
      <c r="NPP110" s="511"/>
      <c r="NPQ110" s="511"/>
      <c r="NPR110" s="511"/>
      <c r="NPS110" s="511"/>
      <c r="NPT110" s="511"/>
      <c r="NPU110" s="511"/>
      <c r="NPV110" s="511"/>
      <c r="NPW110" s="511"/>
      <c r="NPX110" s="511"/>
      <c r="NPY110" s="511"/>
      <c r="NPZ110" s="511"/>
      <c r="NQA110" s="511"/>
      <c r="NQB110" s="511"/>
      <c r="NQC110" s="511"/>
      <c r="NQD110" s="511"/>
      <c r="NQE110" s="511"/>
      <c r="NQF110" s="511"/>
      <c r="NQG110" s="511"/>
      <c r="NQH110" s="511"/>
      <c r="NQI110" s="511"/>
      <c r="NQJ110" s="511"/>
      <c r="NQK110" s="511"/>
      <c r="NQL110" s="511"/>
      <c r="NQM110" s="511"/>
      <c r="NQN110" s="511"/>
      <c r="NQO110" s="511"/>
      <c r="NQP110" s="511"/>
      <c r="NQQ110" s="511"/>
      <c r="NQR110" s="511"/>
      <c r="NQS110" s="511"/>
      <c r="NQT110" s="511"/>
      <c r="NQU110" s="511"/>
      <c r="NQV110" s="511"/>
      <c r="NQW110" s="511"/>
      <c r="NQX110" s="511"/>
      <c r="NQY110" s="511"/>
      <c r="NQZ110" s="511"/>
      <c r="NRA110" s="511"/>
      <c r="NRB110" s="511"/>
      <c r="NRC110" s="511"/>
      <c r="NRD110" s="511"/>
      <c r="NRE110" s="511"/>
      <c r="NRF110" s="511"/>
      <c r="NRG110" s="511"/>
      <c r="NRH110" s="511"/>
      <c r="NRI110" s="511"/>
      <c r="NRJ110" s="511"/>
      <c r="NRK110" s="511"/>
      <c r="NRL110" s="511"/>
      <c r="NRM110" s="511"/>
      <c r="NRN110" s="511"/>
      <c r="NRO110" s="511"/>
      <c r="NRP110" s="511"/>
      <c r="NRQ110" s="511"/>
      <c r="NRR110" s="511"/>
      <c r="NRS110" s="511"/>
      <c r="NRT110" s="511"/>
      <c r="NRU110" s="511"/>
      <c r="NRV110" s="511"/>
      <c r="NRW110" s="511"/>
      <c r="NRX110" s="511"/>
      <c r="NRY110" s="511"/>
      <c r="NRZ110" s="511"/>
      <c r="NSA110" s="511"/>
      <c r="NSB110" s="511"/>
      <c r="NSC110" s="511"/>
      <c r="NSD110" s="511"/>
      <c r="NSE110" s="511"/>
      <c r="NSF110" s="511"/>
      <c r="NSG110" s="511"/>
      <c r="NSH110" s="511"/>
      <c r="NSI110" s="511"/>
      <c r="NSJ110" s="511"/>
      <c r="NSK110" s="511"/>
      <c r="NSL110" s="511"/>
      <c r="NSM110" s="511"/>
      <c r="NSN110" s="511"/>
      <c r="NSO110" s="511"/>
      <c r="NSP110" s="511"/>
      <c r="NSQ110" s="511"/>
      <c r="NSR110" s="511"/>
      <c r="NSS110" s="511"/>
      <c r="NST110" s="511"/>
      <c r="NSU110" s="511"/>
      <c r="NSV110" s="511"/>
      <c r="NSW110" s="511"/>
      <c r="NSX110" s="511"/>
      <c r="NSY110" s="511"/>
      <c r="NSZ110" s="511"/>
      <c r="NTA110" s="511"/>
      <c r="NTB110" s="511"/>
      <c r="NTC110" s="511"/>
      <c r="NTD110" s="511"/>
      <c r="NTE110" s="511"/>
      <c r="NTF110" s="511"/>
      <c r="NTG110" s="511"/>
      <c r="NTH110" s="511"/>
      <c r="NTI110" s="511"/>
      <c r="NTJ110" s="511"/>
      <c r="NTK110" s="511"/>
      <c r="NTL110" s="511"/>
      <c r="NTM110" s="511"/>
      <c r="NTN110" s="511"/>
      <c r="NTO110" s="511"/>
      <c r="NTP110" s="511"/>
      <c r="NTQ110" s="511"/>
      <c r="NTR110" s="511"/>
      <c r="NTS110" s="511"/>
      <c r="NTT110" s="511"/>
      <c r="NTU110" s="511"/>
      <c r="NTV110" s="511"/>
      <c r="NTW110" s="511"/>
      <c r="NTX110" s="511"/>
      <c r="NTY110" s="511"/>
      <c r="NTZ110" s="511"/>
      <c r="NUA110" s="511"/>
      <c r="NUB110" s="511"/>
      <c r="NUC110" s="511"/>
      <c r="NUD110" s="511"/>
      <c r="NUE110" s="511"/>
      <c r="NUF110" s="511"/>
      <c r="NUG110" s="511"/>
      <c r="NUH110" s="511"/>
      <c r="NUI110" s="511"/>
      <c r="NUJ110" s="511"/>
      <c r="NUK110" s="511"/>
      <c r="NUL110" s="511"/>
      <c r="NUM110" s="511"/>
      <c r="NUN110" s="511"/>
      <c r="NUO110" s="511"/>
      <c r="NUP110" s="511"/>
      <c r="NUQ110" s="511"/>
      <c r="NUR110" s="511"/>
      <c r="NUS110" s="511"/>
      <c r="NUT110" s="511"/>
      <c r="NUU110" s="511"/>
      <c r="NUV110" s="511"/>
      <c r="NUW110" s="511"/>
      <c r="NUX110" s="511"/>
      <c r="NUY110" s="511"/>
      <c r="NUZ110" s="511"/>
      <c r="NVA110" s="511"/>
      <c r="NVB110" s="511"/>
      <c r="NVC110" s="511"/>
      <c r="NVD110" s="511"/>
      <c r="NVE110" s="511"/>
      <c r="NVF110" s="511"/>
      <c r="NVG110" s="511"/>
      <c r="NVH110" s="511"/>
      <c r="NVI110" s="511"/>
      <c r="NVJ110" s="511"/>
      <c r="NVK110" s="511"/>
      <c r="NVL110" s="511"/>
      <c r="NVM110" s="511"/>
      <c r="NVN110" s="511"/>
      <c r="NVO110" s="511"/>
      <c r="NVP110" s="511"/>
      <c r="NVQ110" s="511"/>
      <c r="NVR110" s="511"/>
      <c r="NVS110" s="511"/>
      <c r="NVT110" s="511"/>
      <c r="NVU110" s="511"/>
      <c r="NVV110" s="511"/>
      <c r="NVW110" s="511"/>
      <c r="NVX110" s="511"/>
      <c r="NVY110" s="511"/>
      <c r="NVZ110" s="511"/>
      <c r="NWA110" s="511"/>
      <c r="NWB110" s="511"/>
      <c r="NWC110" s="511"/>
      <c r="NWD110" s="511"/>
      <c r="NWE110" s="511"/>
      <c r="NWF110" s="511"/>
      <c r="NWG110" s="511"/>
      <c r="NWH110" s="511"/>
      <c r="NWI110" s="511"/>
      <c r="NWJ110" s="511"/>
      <c r="NWK110" s="511"/>
      <c r="NWL110" s="511"/>
      <c r="NWM110" s="511"/>
      <c r="NWN110" s="511"/>
      <c r="NWO110" s="511"/>
      <c r="NWP110" s="511"/>
      <c r="NWQ110" s="511"/>
      <c r="NWR110" s="511"/>
      <c r="NWS110" s="511"/>
      <c r="NWT110" s="511"/>
      <c r="NWU110" s="511"/>
      <c r="NWV110" s="511"/>
      <c r="NWW110" s="511"/>
      <c r="NWX110" s="511"/>
      <c r="NWY110" s="511"/>
      <c r="NWZ110" s="511"/>
      <c r="NXA110" s="511"/>
      <c r="NXB110" s="511"/>
      <c r="NXC110" s="511"/>
      <c r="NXD110" s="511"/>
      <c r="NXE110" s="511"/>
      <c r="NXF110" s="511"/>
      <c r="NXG110" s="511"/>
      <c r="NXH110" s="511"/>
      <c r="NXI110" s="511"/>
      <c r="NXJ110" s="511"/>
      <c r="NXK110" s="511"/>
      <c r="NXL110" s="511"/>
      <c r="NXM110" s="511"/>
      <c r="NXN110" s="511"/>
      <c r="NXO110" s="511"/>
      <c r="NXP110" s="511"/>
      <c r="NXQ110" s="511"/>
      <c r="NXR110" s="511"/>
      <c r="NXS110" s="511"/>
      <c r="NXT110" s="511"/>
      <c r="NXU110" s="511"/>
      <c r="NXV110" s="511"/>
      <c r="NXW110" s="511"/>
      <c r="NXX110" s="511"/>
      <c r="NXY110" s="511"/>
      <c r="NXZ110" s="511"/>
      <c r="NYA110" s="511"/>
      <c r="NYB110" s="511"/>
      <c r="NYC110" s="511"/>
      <c r="NYD110" s="511"/>
      <c r="NYE110" s="511"/>
      <c r="NYF110" s="511"/>
      <c r="NYG110" s="511"/>
      <c r="NYH110" s="511"/>
      <c r="NYI110" s="511"/>
      <c r="NYJ110" s="511"/>
      <c r="NYK110" s="511"/>
      <c r="NYL110" s="511"/>
      <c r="NYM110" s="511"/>
      <c r="NYN110" s="511"/>
      <c r="NYO110" s="511"/>
      <c r="NYP110" s="511"/>
      <c r="NYQ110" s="511"/>
      <c r="NYR110" s="511"/>
      <c r="NYS110" s="511"/>
      <c r="NYT110" s="511"/>
      <c r="NYU110" s="511"/>
      <c r="NYV110" s="511"/>
      <c r="NYW110" s="511"/>
      <c r="NYX110" s="511"/>
      <c r="NYY110" s="511"/>
      <c r="NYZ110" s="511"/>
      <c r="NZA110" s="511"/>
      <c r="NZB110" s="511"/>
      <c r="NZC110" s="511"/>
      <c r="NZD110" s="511"/>
      <c r="NZE110" s="511"/>
      <c r="NZF110" s="511"/>
      <c r="NZG110" s="511"/>
      <c r="NZH110" s="511"/>
      <c r="NZI110" s="511"/>
      <c r="NZJ110" s="511"/>
      <c r="NZK110" s="511"/>
      <c r="NZL110" s="511"/>
      <c r="NZM110" s="511"/>
      <c r="NZN110" s="511"/>
      <c r="NZO110" s="511"/>
      <c r="NZP110" s="511"/>
      <c r="NZQ110" s="511"/>
      <c r="NZR110" s="511"/>
      <c r="NZS110" s="511"/>
      <c r="NZT110" s="511"/>
      <c r="NZU110" s="511"/>
      <c r="NZV110" s="511"/>
      <c r="NZW110" s="511"/>
      <c r="NZX110" s="511"/>
      <c r="NZY110" s="511"/>
      <c r="NZZ110" s="511"/>
      <c r="OAA110" s="511"/>
      <c r="OAB110" s="511"/>
      <c r="OAC110" s="511"/>
      <c r="OAD110" s="511"/>
      <c r="OAE110" s="511"/>
      <c r="OAF110" s="511"/>
      <c r="OAG110" s="511"/>
      <c r="OAH110" s="511"/>
      <c r="OAI110" s="511"/>
      <c r="OAJ110" s="511"/>
      <c r="OAK110" s="511"/>
      <c r="OAL110" s="511"/>
      <c r="OAM110" s="511"/>
      <c r="OAN110" s="511"/>
      <c r="OAO110" s="511"/>
      <c r="OAP110" s="511"/>
      <c r="OAQ110" s="511"/>
      <c r="OAR110" s="511"/>
      <c r="OAS110" s="511"/>
      <c r="OAT110" s="511"/>
      <c r="OAU110" s="511"/>
      <c r="OAV110" s="511"/>
      <c r="OAW110" s="511"/>
      <c r="OAX110" s="511"/>
      <c r="OAY110" s="511"/>
      <c r="OAZ110" s="511"/>
      <c r="OBA110" s="511"/>
      <c r="OBB110" s="511"/>
      <c r="OBC110" s="511"/>
      <c r="OBD110" s="511"/>
      <c r="OBE110" s="511"/>
      <c r="OBF110" s="511"/>
      <c r="OBG110" s="511"/>
      <c r="OBH110" s="511"/>
      <c r="OBI110" s="511"/>
      <c r="OBJ110" s="511"/>
      <c r="OBK110" s="511"/>
      <c r="OBL110" s="511"/>
      <c r="OBM110" s="511"/>
      <c r="OBN110" s="511"/>
      <c r="OBO110" s="511"/>
      <c r="OBP110" s="511"/>
      <c r="OBQ110" s="511"/>
      <c r="OBR110" s="511"/>
      <c r="OBS110" s="511"/>
      <c r="OBT110" s="511"/>
      <c r="OBU110" s="511"/>
      <c r="OBV110" s="511"/>
      <c r="OBW110" s="511"/>
      <c r="OBX110" s="511"/>
      <c r="OBY110" s="511"/>
      <c r="OBZ110" s="511"/>
      <c r="OCA110" s="511"/>
      <c r="OCB110" s="511"/>
      <c r="OCC110" s="511"/>
      <c r="OCD110" s="511"/>
      <c r="OCE110" s="511"/>
      <c r="OCF110" s="511"/>
      <c r="OCG110" s="511"/>
      <c r="OCH110" s="511"/>
      <c r="OCI110" s="511"/>
      <c r="OCJ110" s="511"/>
      <c r="OCK110" s="511"/>
      <c r="OCL110" s="511"/>
      <c r="OCM110" s="511"/>
      <c r="OCN110" s="511"/>
      <c r="OCO110" s="511"/>
      <c r="OCP110" s="511"/>
      <c r="OCQ110" s="511"/>
      <c r="OCR110" s="511"/>
      <c r="OCS110" s="511"/>
      <c r="OCT110" s="511"/>
      <c r="OCU110" s="511"/>
      <c r="OCV110" s="511"/>
      <c r="OCW110" s="511"/>
      <c r="OCX110" s="511"/>
      <c r="OCY110" s="511"/>
      <c r="OCZ110" s="511"/>
      <c r="ODA110" s="511"/>
      <c r="ODB110" s="511"/>
      <c r="ODC110" s="511"/>
      <c r="ODD110" s="511"/>
      <c r="ODE110" s="511"/>
      <c r="ODF110" s="511"/>
      <c r="ODG110" s="511"/>
      <c r="ODH110" s="511"/>
      <c r="ODI110" s="511"/>
      <c r="ODJ110" s="511"/>
      <c r="ODK110" s="511"/>
      <c r="ODL110" s="511"/>
      <c r="ODM110" s="511"/>
      <c r="ODN110" s="511"/>
      <c r="ODO110" s="511"/>
      <c r="ODP110" s="511"/>
      <c r="ODQ110" s="511"/>
      <c r="ODR110" s="511"/>
      <c r="ODS110" s="511"/>
      <c r="ODT110" s="511"/>
      <c r="ODU110" s="511"/>
      <c r="ODV110" s="511"/>
      <c r="ODW110" s="511"/>
      <c r="ODX110" s="511"/>
      <c r="ODY110" s="511"/>
      <c r="ODZ110" s="511"/>
      <c r="OEA110" s="511"/>
      <c r="OEB110" s="511"/>
      <c r="OEC110" s="511"/>
      <c r="OED110" s="511"/>
      <c r="OEE110" s="511"/>
      <c r="OEF110" s="511"/>
      <c r="OEG110" s="511"/>
      <c r="OEH110" s="511"/>
      <c r="OEI110" s="511"/>
      <c r="OEJ110" s="511"/>
      <c r="OEK110" s="511"/>
      <c r="OEL110" s="511"/>
      <c r="OEM110" s="511"/>
      <c r="OEN110" s="511"/>
      <c r="OEO110" s="511"/>
      <c r="OEP110" s="511"/>
      <c r="OEQ110" s="511"/>
      <c r="OER110" s="511"/>
      <c r="OES110" s="511"/>
      <c r="OET110" s="511"/>
      <c r="OEU110" s="511"/>
      <c r="OEV110" s="511"/>
      <c r="OEW110" s="511"/>
      <c r="OEX110" s="511"/>
      <c r="OEY110" s="511"/>
      <c r="OEZ110" s="511"/>
      <c r="OFA110" s="511"/>
      <c r="OFB110" s="511"/>
      <c r="OFC110" s="511"/>
      <c r="OFD110" s="511"/>
      <c r="OFE110" s="511"/>
      <c r="OFF110" s="511"/>
      <c r="OFG110" s="511"/>
      <c r="OFH110" s="511"/>
      <c r="OFI110" s="511"/>
      <c r="OFJ110" s="511"/>
      <c r="OFK110" s="511"/>
      <c r="OFL110" s="511"/>
      <c r="OFM110" s="511"/>
      <c r="OFN110" s="511"/>
      <c r="OFO110" s="511"/>
      <c r="OFP110" s="511"/>
      <c r="OFQ110" s="511"/>
      <c r="OFR110" s="511"/>
      <c r="OFS110" s="511"/>
      <c r="OFT110" s="511"/>
      <c r="OFU110" s="511"/>
      <c r="OFV110" s="511"/>
      <c r="OFW110" s="511"/>
      <c r="OFX110" s="511"/>
      <c r="OFY110" s="511"/>
      <c r="OFZ110" s="511"/>
      <c r="OGA110" s="511"/>
      <c r="OGB110" s="511"/>
      <c r="OGC110" s="511"/>
      <c r="OGD110" s="511"/>
      <c r="OGE110" s="511"/>
      <c r="OGF110" s="511"/>
      <c r="OGG110" s="511"/>
      <c r="OGH110" s="511"/>
      <c r="OGI110" s="511"/>
      <c r="OGJ110" s="511"/>
      <c r="OGK110" s="511"/>
      <c r="OGL110" s="511"/>
      <c r="OGM110" s="511"/>
      <c r="OGN110" s="511"/>
      <c r="OGO110" s="511"/>
      <c r="OGP110" s="511"/>
      <c r="OGQ110" s="511"/>
      <c r="OGR110" s="511"/>
      <c r="OGS110" s="511"/>
      <c r="OGT110" s="511"/>
      <c r="OGU110" s="511"/>
      <c r="OGV110" s="511"/>
      <c r="OGW110" s="511"/>
      <c r="OGX110" s="511"/>
      <c r="OGY110" s="511"/>
      <c r="OGZ110" s="511"/>
      <c r="OHA110" s="511"/>
      <c r="OHB110" s="511"/>
      <c r="OHC110" s="511"/>
      <c r="OHD110" s="511"/>
      <c r="OHE110" s="511"/>
      <c r="OHF110" s="511"/>
      <c r="OHG110" s="511"/>
      <c r="OHH110" s="511"/>
      <c r="OHI110" s="511"/>
      <c r="OHJ110" s="511"/>
      <c r="OHK110" s="511"/>
      <c r="OHL110" s="511"/>
      <c r="OHM110" s="511"/>
      <c r="OHN110" s="511"/>
      <c r="OHO110" s="511"/>
      <c r="OHP110" s="511"/>
      <c r="OHQ110" s="511"/>
      <c r="OHR110" s="511"/>
      <c r="OHS110" s="511"/>
      <c r="OHT110" s="511"/>
      <c r="OHU110" s="511"/>
      <c r="OHV110" s="511"/>
      <c r="OHW110" s="511"/>
      <c r="OHX110" s="511"/>
      <c r="OHY110" s="511"/>
      <c r="OHZ110" s="511"/>
      <c r="OIA110" s="511"/>
      <c r="OIB110" s="511"/>
      <c r="OIC110" s="511"/>
      <c r="OID110" s="511"/>
      <c r="OIE110" s="511"/>
      <c r="OIF110" s="511"/>
      <c r="OIG110" s="511"/>
      <c r="OIH110" s="511"/>
      <c r="OII110" s="511"/>
      <c r="OIJ110" s="511"/>
      <c r="OIK110" s="511"/>
      <c r="OIL110" s="511"/>
      <c r="OIM110" s="511"/>
      <c r="OIN110" s="511"/>
      <c r="OIO110" s="511"/>
      <c r="OIP110" s="511"/>
      <c r="OIQ110" s="511"/>
      <c r="OIR110" s="511"/>
      <c r="OIS110" s="511"/>
      <c r="OIT110" s="511"/>
      <c r="OIU110" s="511"/>
      <c r="OIV110" s="511"/>
      <c r="OIW110" s="511"/>
      <c r="OIX110" s="511"/>
      <c r="OIY110" s="511"/>
      <c r="OIZ110" s="511"/>
      <c r="OJA110" s="511"/>
      <c r="OJB110" s="511"/>
      <c r="OJC110" s="511"/>
      <c r="OJD110" s="511"/>
      <c r="OJE110" s="511"/>
      <c r="OJF110" s="511"/>
      <c r="OJG110" s="511"/>
      <c r="OJH110" s="511"/>
      <c r="OJI110" s="511"/>
      <c r="OJJ110" s="511"/>
      <c r="OJK110" s="511"/>
      <c r="OJL110" s="511"/>
      <c r="OJM110" s="511"/>
      <c r="OJN110" s="511"/>
      <c r="OJO110" s="511"/>
      <c r="OJP110" s="511"/>
      <c r="OJQ110" s="511"/>
      <c r="OJR110" s="511"/>
      <c r="OJS110" s="511"/>
      <c r="OJT110" s="511"/>
      <c r="OJU110" s="511"/>
      <c r="OJV110" s="511"/>
      <c r="OJW110" s="511"/>
      <c r="OJX110" s="511"/>
      <c r="OJY110" s="511"/>
      <c r="OJZ110" s="511"/>
      <c r="OKA110" s="511"/>
      <c r="OKB110" s="511"/>
      <c r="OKC110" s="511"/>
      <c r="OKD110" s="511"/>
      <c r="OKE110" s="511"/>
      <c r="OKF110" s="511"/>
      <c r="OKG110" s="511"/>
      <c r="OKH110" s="511"/>
      <c r="OKI110" s="511"/>
      <c r="OKJ110" s="511"/>
      <c r="OKK110" s="511"/>
      <c r="OKL110" s="511"/>
      <c r="OKM110" s="511"/>
      <c r="OKN110" s="511"/>
      <c r="OKO110" s="511"/>
      <c r="OKP110" s="511"/>
      <c r="OKQ110" s="511"/>
      <c r="OKR110" s="511"/>
      <c r="OKS110" s="511"/>
      <c r="OKT110" s="511"/>
      <c r="OKU110" s="511"/>
      <c r="OKV110" s="511"/>
      <c r="OKW110" s="511"/>
      <c r="OKX110" s="511"/>
      <c r="OKY110" s="511"/>
      <c r="OKZ110" s="511"/>
      <c r="OLA110" s="511"/>
      <c r="OLB110" s="511"/>
      <c r="OLC110" s="511"/>
      <c r="OLD110" s="511"/>
      <c r="OLE110" s="511"/>
      <c r="OLF110" s="511"/>
      <c r="OLG110" s="511"/>
      <c r="OLH110" s="511"/>
      <c r="OLI110" s="511"/>
      <c r="OLJ110" s="511"/>
      <c r="OLK110" s="511"/>
      <c r="OLL110" s="511"/>
      <c r="OLM110" s="511"/>
      <c r="OLN110" s="511"/>
      <c r="OLO110" s="511"/>
      <c r="OLP110" s="511"/>
      <c r="OLQ110" s="511"/>
      <c r="OLR110" s="511"/>
      <c r="OLS110" s="511"/>
      <c r="OLT110" s="511"/>
      <c r="OLU110" s="511"/>
      <c r="OLV110" s="511"/>
      <c r="OLW110" s="511"/>
      <c r="OLX110" s="511"/>
      <c r="OLY110" s="511"/>
      <c r="OLZ110" s="511"/>
      <c r="OMA110" s="511"/>
      <c r="OMB110" s="511"/>
      <c r="OMC110" s="511"/>
      <c r="OMD110" s="511"/>
      <c r="OME110" s="511"/>
      <c r="OMF110" s="511"/>
      <c r="OMG110" s="511"/>
      <c r="OMH110" s="511"/>
      <c r="OMI110" s="511"/>
      <c r="OMJ110" s="511"/>
      <c r="OMK110" s="511"/>
      <c r="OML110" s="511"/>
      <c r="OMM110" s="511"/>
      <c r="OMN110" s="511"/>
      <c r="OMO110" s="511"/>
      <c r="OMP110" s="511"/>
      <c r="OMQ110" s="511"/>
      <c r="OMR110" s="511"/>
      <c r="OMS110" s="511"/>
      <c r="OMT110" s="511"/>
      <c r="OMU110" s="511"/>
      <c r="OMV110" s="511"/>
      <c r="OMW110" s="511"/>
      <c r="OMX110" s="511"/>
      <c r="OMY110" s="511"/>
      <c r="OMZ110" s="511"/>
      <c r="ONA110" s="511"/>
      <c r="ONB110" s="511"/>
      <c r="ONC110" s="511"/>
      <c r="OND110" s="511"/>
      <c r="ONE110" s="511"/>
      <c r="ONF110" s="511"/>
      <c r="ONG110" s="511"/>
      <c r="ONH110" s="511"/>
      <c r="ONI110" s="511"/>
      <c r="ONJ110" s="511"/>
      <c r="ONK110" s="511"/>
      <c r="ONL110" s="511"/>
      <c r="ONM110" s="511"/>
      <c r="ONN110" s="511"/>
      <c r="ONO110" s="511"/>
      <c r="ONP110" s="511"/>
      <c r="ONQ110" s="511"/>
      <c r="ONR110" s="511"/>
      <c r="ONS110" s="511"/>
      <c r="ONT110" s="511"/>
      <c r="ONU110" s="511"/>
      <c r="ONV110" s="511"/>
      <c r="ONW110" s="511"/>
      <c r="ONX110" s="511"/>
      <c r="ONY110" s="511"/>
      <c r="ONZ110" s="511"/>
      <c r="OOA110" s="511"/>
      <c r="OOB110" s="511"/>
      <c r="OOC110" s="511"/>
      <c r="OOD110" s="511"/>
      <c r="OOE110" s="511"/>
      <c r="OOF110" s="511"/>
      <c r="OOG110" s="511"/>
      <c r="OOH110" s="511"/>
      <c r="OOI110" s="511"/>
      <c r="OOJ110" s="511"/>
      <c r="OOK110" s="511"/>
      <c r="OOL110" s="511"/>
      <c r="OOM110" s="511"/>
      <c r="OON110" s="511"/>
      <c r="OOO110" s="511"/>
      <c r="OOP110" s="511"/>
      <c r="OOQ110" s="511"/>
      <c r="OOR110" s="511"/>
      <c r="OOS110" s="511"/>
      <c r="OOT110" s="511"/>
      <c r="OOU110" s="511"/>
      <c r="OOV110" s="511"/>
      <c r="OOW110" s="511"/>
      <c r="OOX110" s="511"/>
      <c r="OOY110" s="511"/>
      <c r="OOZ110" s="511"/>
      <c r="OPA110" s="511"/>
      <c r="OPB110" s="511"/>
      <c r="OPC110" s="511"/>
      <c r="OPD110" s="511"/>
      <c r="OPE110" s="511"/>
      <c r="OPF110" s="511"/>
      <c r="OPG110" s="511"/>
      <c r="OPH110" s="511"/>
      <c r="OPI110" s="511"/>
      <c r="OPJ110" s="511"/>
      <c r="OPK110" s="511"/>
      <c r="OPL110" s="511"/>
      <c r="OPM110" s="511"/>
      <c r="OPN110" s="511"/>
      <c r="OPO110" s="511"/>
      <c r="OPP110" s="511"/>
      <c r="OPQ110" s="511"/>
      <c r="OPR110" s="511"/>
      <c r="OPS110" s="511"/>
      <c r="OPT110" s="511"/>
      <c r="OPU110" s="511"/>
      <c r="OPV110" s="511"/>
      <c r="OPW110" s="511"/>
      <c r="OPX110" s="511"/>
      <c r="OPY110" s="511"/>
      <c r="OPZ110" s="511"/>
      <c r="OQA110" s="511"/>
      <c r="OQB110" s="511"/>
      <c r="OQC110" s="511"/>
      <c r="OQD110" s="511"/>
      <c r="OQE110" s="511"/>
      <c r="OQF110" s="511"/>
      <c r="OQG110" s="511"/>
      <c r="OQH110" s="511"/>
      <c r="OQI110" s="511"/>
      <c r="OQJ110" s="511"/>
      <c r="OQK110" s="511"/>
      <c r="OQL110" s="511"/>
      <c r="OQM110" s="511"/>
      <c r="OQN110" s="511"/>
      <c r="OQO110" s="511"/>
      <c r="OQP110" s="511"/>
      <c r="OQQ110" s="511"/>
      <c r="OQR110" s="511"/>
      <c r="OQS110" s="511"/>
      <c r="OQT110" s="511"/>
      <c r="OQU110" s="511"/>
      <c r="OQV110" s="511"/>
      <c r="OQW110" s="511"/>
      <c r="OQX110" s="511"/>
      <c r="OQY110" s="511"/>
      <c r="OQZ110" s="511"/>
      <c r="ORA110" s="511"/>
      <c r="ORB110" s="511"/>
      <c r="ORC110" s="511"/>
      <c r="ORD110" s="511"/>
      <c r="ORE110" s="511"/>
      <c r="ORF110" s="511"/>
      <c r="ORG110" s="511"/>
      <c r="ORH110" s="511"/>
      <c r="ORI110" s="511"/>
      <c r="ORJ110" s="511"/>
      <c r="ORK110" s="511"/>
      <c r="ORL110" s="511"/>
      <c r="ORM110" s="511"/>
      <c r="ORN110" s="511"/>
      <c r="ORO110" s="511"/>
      <c r="ORP110" s="511"/>
      <c r="ORQ110" s="511"/>
      <c r="ORR110" s="511"/>
      <c r="ORS110" s="511"/>
      <c r="ORT110" s="511"/>
      <c r="ORU110" s="511"/>
      <c r="ORV110" s="511"/>
      <c r="ORW110" s="511"/>
      <c r="ORX110" s="511"/>
      <c r="ORY110" s="511"/>
      <c r="ORZ110" s="511"/>
      <c r="OSA110" s="511"/>
      <c r="OSB110" s="511"/>
      <c r="OSC110" s="511"/>
      <c r="OSD110" s="511"/>
      <c r="OSE110" s="511"/>
      <c r="OSF110" s="511"/>
      <c r="OSG110" s="511"/>
      <c r="OSH110" s="511"/>
      <c r="OSI110" s="511"/>
      <c r="OSJ110" s="511"/>
      <c r="OSK110" s="511"/>
      <c r="OSL110" s="511"/>
      <c r="OSM110" s="511"/>
      <c r="OSN110" s="511"/>
      <c r="OSO110" s="511"/>
      <c r="OSP110" s="511"/>
      <c r="OSQ110" s="511"/>
      <c r="OSR110" s="511"/>
      <c r="OSS110" s="511"/>
      <c r="OST110" s="511"/>
      <c r="OSU110" s="511"/>
      <c r="OSV110" s="511"/>
      <c r="OSW110" s="511"/>
      <c r="OSX110" s="511"/>
      <c r="OSY110" s="511"/>
      <c r="OSZ110" s="511"/>
      <c r="OTA110" s="511"/>
      <c r="OTB110" s="511"/>
      <c r="OTC110" s="511"/>
      <c r="OTD110" s="511"/>
      <c r="OTE110" s="511"/>
      <c r="OTF110" s="511"/>
      <c r="OTG110" s="511"/>
      <c r="OTH110" s="511"/>
      <c r="OTI110" s="511"/>
      <c r="OTJ110" s="511"/>
      <c r="OTK110" s="511"/>
      <c r="OTL110" s="511"/>
      <c r="OTM110" s="511"/>
      <c r="OTN110" s="511"/>
      <c r="OTO110" s="511"/>
      <c r="OTP110" s="511"/>
      <c r="OTQ110" s="511"/>
      <c r="OTR110" s="511"/>
      <c r="OTS110" s="511"/>
      <c r="OTT110" s="511"/>
      <c r="OTU110" s="511"/>
      <c r="OTV110" s="511"/>
      <c r="OTW110" s="511"/>
      <c r="OTX110" s="511"/>
      <c r="OTY110" s="511"/>
      <c r="OTZ110" s="511"/>
      <c r="OUA110" s="511"/>
      <c r="OUB110" s="511"/>
      <c r="OUC110" s="511"/>
      <c r="OUD110" s="511"/>
      <c r="OUE110" s="511"/>
      <c r="OUF110" s="511"/>
      <c r="OUG110" s="511"/>
      <c r="OUH110" s="511"/>
      <c r="OUI110" s="511"/>
      <c r="OUJ110" s="511"/>
      <c r="OUK110" s="511"/>
      <c r="OUL110" s="511"/>
      <c r="OUM110" s="511"/>
      <c r="OUN110" s="511"/>
      <c r="OUO110" s="511"/>
      <c r="OUP110" s="511"/>
      <c r="OUQ110" s="511"/>
      <c r="OUR110" s="511"/>
      <c r="OUS110" s="511"/>
      <c r="OUT110" s="511"/>
      <c r="OUU110" s="511"/>
      <c r="OUV110" s="511"/>
      <c r="OUW110" s="511"/>
      <c r="OUX110" s="511"/>
      <c r="OUY110" s="511"/>
      <c r="OUZ110" s="511"/>
      <c r="OVA110" s="511"/>
      <c r="OVB110" s="511"/>
      <c r="OVC110" s="511"/>
      <c r="OVD110" s="511"/>
      <c r="OVE110" s="511"/>
      <c r="OVF110" s="511"/>
      <c r="OVG110" s="511"/>
      <c r="OVH110" s="511"/>
      <c r="OVI110" s="511"/>
      <c r="OVJ110" s="511"/>
      <c r="OVK110" s="511"/>
      <c r="OVL110" s="511"/>
      <c r="OVM110" s="511"/>
      <c r="OVN110" s="511"/>
      <c r="OVO110" s="511"/>
      <c r="OVP110" s="511"/>
      <c r="OVQ110" s="511"/>
      <c r="OVR110" s="511"/>
      <c r="OVS110" s="511"/>
      <c r="OVT110" s="511"/>
      <c r="OVU110" s="511"/>
      <c r="OVV110" s="511"/>
      <c r="OVW110" s="511"/>
      <c r="OVX110" s="511"/>
      <c r="OVY110" s="511"/>
      <c r="OVZ110" s="511"/>
      <c r="OWA110" s="511"/>
      <c r="OWB110" s="511"/>
      <c r="OWC110" s="511"/>
      <c r="OWD110" s="511"/>
      <c r="OWE110" s="511"/>
      <c r="OWF110" s="511"/>
      <c r="OWG110" s="511"/>
      <c r="OWH110" s="511"/>
      <c r="OWI110" s="511"/>
      <c r="OWJ110" s="511"/>
      <c r="OWK110" s="511"/>
      <c r="OWL110" s="511"/>
      <c r="OWM110" s="511"/>
      <c r="OWN110" s="511"/>
      <c r="OWO110" s="511"/>
      <c r="OWP110" s="511"/>
      <c r="OWQ110" s="511"/>
      <c r="OWR110" s="511"/>
      <c r="OWS110" s="511"/>
      <c r="OWT110" s="511"/>
      <c r="OWU110" s="511"/>
      <c r="OWV110" s="511"/>
      <c r="OWW110" s="511"/>
      <c r="OWX110" s="511"/>
      <c r="OWY110" s="511"/>
      <c r="OWZ110" s="511"/>
      <c r="OXA110" s="511"/>
      <c r="OXB110" s="511"/>
      <c r="OXC110" s="511"/>
      <c r="OXD110" s="511"/>
      <c r="OXE110" s="511"/>
      <c r="OXF110" s="511"/>
      <c r="OXG110" s="511"/>
      <c r="OXH110" s="511"/>
      <c r="OXI110" s="511"/>
      <c r="OXJ110" s="511"/>
      <c r="OXK110" s="511"/>
      <c r="OXL110" s="511"/>
      <c r="OXM110" s="511"/>
      <c r="OXN110" s="511"/>
      <c r="OXO110" s="511"/>
      <c r="OXP110" s="511"/>
      <c r="OXQ110" s="511"/>
      <c r="OXR110" s="511"/>
      <c r="OXS110" s="511"/>
      <c r="OXT110" s="511"/>
      <c r="OXU110" s="511"/>
      <c r="OXV110" s="511"/>
      <c r="OXW110" s="511"/>
      <c r="OXX110" s="511"/>
      <c r="OXY110" s="511"/>
      <c r="OXZ110" s="511"/>
      <c r="OYA110" s="511"/>
      <c r="OYB110" s="511"/>
      <c r="OYC110" s="511"/>
      <c r="OYD110" s="511"/>
      <c r="OYE110" s="511"/>
      <c r="OYF110" s="511"/>
      <c r="OYG110" s="511"/>
      <c r="OYH110" s="511"/>
      <c r="OYI110" s="511"/>
      <c r="OYJ110" s="511"/>
      <c r="OYK110" s="511"/>
      <c r="OYL110" s="511"/>
      <c r="OYM110" s="511"/>
      <c r="OYN110" s="511"/>
      <c r="OYO110" s="511"/>
      <c r="OYP110" s="511"/>
      <c r="OYQ110" s="511"/>
      <c r="OYR110" s="511"/>
      <c r="OYS110" s="511"/>
      <c r="OYT110" s="511"/>
      <c r="OYU110" s="511"/>
      <c r="OYV110" s="511"/>
      <c r="OYW110" s="511"/>
      <c r="OYX110" s="511"/>
      <c r="OYY110" s="511"/>
      <c r="OYZ110" s="511"/>
      <c r="OZA110" s="511"/>
      <c r="OZB110" s="511"/>
      <c r="OZC110" s="511"/>
      <c r="OZD110" s="511"/>
      <c r="OZE110" s="511"/>
      <c r="OZF110" s="511"/>
      <c r="OZG110" s="511"/>
      <c r="OZH110" s="511"/>
      <c r="OZI110" s="511"/>
      <c r="OZJ110" s="511"/>
      <c r="OZK110" s="511"/>
      <c r="OZL110" s="511"/>
      <c r="OZM110" s="511"/>
      <c r="OZN110" s="511"/>
      <c r="OZO110" s="511"/>
      <c r="OZP110" s="511"/>
      <c r="OZQ110" s="511"/>
      <c r="OZR110" s="511"/>
      <c r="OZS110" s="511"/>
      <c r="OZT110" s="511"/>
      <c r="OZU110" s="511"/>
      <c r="OZV110" s="511"/>
      <c r="OZW110" s="511"/>
      <c r="OZX110" s="511"/>
      <c r="OZY110" s="511"/>
      <c r="OZZ110" s="511"/>
      <c r="PAA110" s="511"/>
      <c r="PAB110" s="511"/>
      <c r="PAC110" s="511"/>
      <c r="PAD110" s="511"/>
      <c r="PAE110" s="511"/>
      <c r="PAF110" s="511"/>
      <c r="PAG110" s="511"/>
      <c r="PAH110" s="511"/>
      <c r="PAI110" s="511"/>
      <c r="PAJ110" s="511"/>
      <c r="PAK110" s="511"/>
      <c r="PAL110" s="511"/>
      <c r="PAM110" s="511"/>
      <c r="PAN110" s="511"/>
      <c r="PAO110" s="511"/>
      <c r="PAP110" s="511"/>
      <c r="PAQ110" s="511"/>
      <c r="PAR110" s="511"/>
      <c r="PAS110" s="511"/>
      <c r="PAT110" s="511"/>
      <c r="PAU110" s="511"/>
      <c r="PAV110" s="511"/>
      <c r="PAW110" s="511"/>
      <c r="PAX110" s="511"/>
      <c r="PAY110" s="511"/>
      <c r="PAZ110" s="511"/>
      <c r="PBA110" s="511"/>
      <c r="PBB110" s="511"/>
      <c r="PBC110" s="511"/>
      <c r="PBD110" s="511"/>
      <c r="PBE110" s="511"/>
      <c r="PBF110" s="511"/>
      <c r="PBG110" s="511"/>
      <c r="PBH110" s="511"/>
      <c r="PBI110" s="511"/>
      <c r="PBJ110" s="511"/>
      <c r="PBK110" s="511"/>
      <c r="PBL110" s="511"/>
      <c r="PBM110" s="511"/>
      <c r="PBN110" s="511"/>
      <c r="PBO110" s="511"/>
      <c r="PBP110" s="511"/>
      <c r="PBQ110" s="511"/>
      <c r="PBR110" s="511"/>
      <c r="PBS110" s="511"/>
      <c r="PBT110" s="511"/>
      <c r="PBU110" s="511"/>
      <c r="PBV110" s="511"/>
      <c r="PBW110" s="511"/>
      <c r="PBX110" s="511"/>
      <c r="PBY110" s="511"/>
      <c r="PBZ110" s="511"/>
      <c r="PCA110" s="511"/>
      <c r="PCB110" s="511"/>
      <c r="PCC110" s="511"/>
      <c r="PCD110" s="511"/>
      <c r="PCE110" s="511"/>
      <c r="PCF110" s="511"/>
      <c r="PCG110" s="511"/>
      <c r="PCH110" s="511"/>
      <c r="PCI110" s="511"/>
      <c r="PCJ110" s="511"/>
      <c r="PCK110" s="511"/>
      <c r="PCL110" s="511"/>
      <c r="PCM110" s="511"/>
      <c r="PCN110" s="511"/>
      <c r="PCO110" s="511"/>
      <c r="PCP110" s="511"/>
      <c r="PCQ110" s="511"/>
      <c r="PCR110" s="511"/>
      <c r="PCS110" s="511"/>
      <c r="PCT110" s="511"/>
      <c r="PCU110" s="511"/>
      <c r="PCV110" s="511"/>
      <c r="PCW110" s="511"/>
      <c r="PCX110" s="511"/>
      <c r="PCY110" s="511"/>
      <c r="PCZ110" s="511"/>
      <c r="PDA110" s="511"/>
      <c r="PDB110" s="511"/>
      <c r="PDC110" s="511"/>
      <c r="PDD110" s="511"/>
      <c r="PDE110" s="511"/>
      <c r="PDF110" s="511"/>
      <c r="PDG110" s="511"/>
      <c r="PDH110" s="511"/>
      <c r="PDI110" s="511"/>
      <c r="PDJ110" s="511"/>
      <c r="PDK110" s="511"/>
      <c r="PDL110" s="511"/>
      <c r="PDM110" s="511"/>
      <c r="PDN110" s="511"/>
      <c r="PDO110" s="511"/>
      <c r="PDP110" s="511"/>
      <c r="PDQ110" s="511"/>
      <c r="PDR110" s="511"/>
      <c r="PDS110" s="511"/>
      <c r="PDT110" s="511"/>
      <c r="PDU110" s="511"/>
      <c r="PDV110" s="511"/>
      <c r="PDW110" s="511"/>
      <c r="PDX110" s="511"/>
      <c r="PDY110" s="511"/>
      <c r="PDZ110" s="511"/>
      <c r="PEA110" s="511"/>
      <c r="PEB110" s="511"/>
      <c r="PEC110" s="511"/>
      <c r="PED110" s="511"/>
      <c r="PEE110" s="511"/>
      <c r="PEF110" s="511"/>
      <c r="PEG110" s="511"/>
      <c r="PEH110" s="511"/>
      <c r="PEI110" s="511"/>
      <c r="PEJ110" s="511"/>
      <c r="PEK110" s="511"/>
      <c r="PEL110" s="511"/>
      <c r="PEM110" s="511"/>
      <c r="PEN110" s="511"/>
      <c r="PEO110" s="511"/>
      <c r="PEP110" s="511"/>
      <c r="PEQ110" s="511"/>
      <c r="PER110" s="511"/>
      <c r="PES110" s="511"/>
      <c r="PET110" s="511"/>
      <c r="PEU110" s="511"/>
      <c r="PEV110" s="511"/>
      <c r="PEW110" s="511"/>
      <c r="PEX110" s="511"/>
      <c r="PEY110" s="511"/>
      <c r="PEZ110" s="511"/>
      <c r="PFA110" s="511"/>
      <c r="PFB110" s="511"/>
      <c r="PFC110" s="511"/>
      <c r="PFD110" s="511"/>
      <c r="PFE110" s="511"/>
      <c r="PFF110" s="511"/>
      <c r="PFG110" s="511"/>
      <c r="PFH110" s="511"/>
      <c r="PFI110" s="511"/>
      <c r="PFJ110" s="511"/>
      <c r="PFK110" s="511"/>
      <c r="PFL110" s="511"/>
      <c r="PFM110" s="511"/>
      <c r="PFN110" s="511"/>
      <c r="PFO110" s="511"/>
      <c r="PFP110" s="511"/>
      <c r="PFQ110" s="511"/>
      <c r="PFR110" s="511"/>
      <c r="PFS110" s="511"/>
      <c r="PFT110" s="511"/>
      <c r="PFU110" s="511"/>
      <c r="PFV110" s="511"/>
      <c r="PFW110" s="511"/>
      <c r="PFX110" s="511"/>
      <c r="PFY110" s="511"/>
      <c r="PFZ110" s="511"/>
      <c r="PGA110" s="511"/>
      <c r="PGB110" s="511"/>
      <c r="PGC110" s="511"/>
      <c r="PGD110" s="511"/>
      <c r="PGE110" s="511"/>
      <c r="PGF110" s="511"/>
      <c r="PGG110" s="511"/>
      <c r="PGH110" s="511"/>
      <c r="PGI110" s="511"/>
      <c r="PGJ110" s="511"/>
      <c r="PGK110" s="511"/>
      <c r="PGL110" s="511"/>
      <c r="PGM110" s="511"/>
      <c r="PGN110" s="511"/>
      <c r="PGO110" s="511"/>
      <c r="PGP110" s="511"/>
      <c r="PGQ110" s="511"/>
      <c r="PGR110" s="511"/>
      <c r="PGS110" s="511"/>
      <c r="PGT110" s="511"/>
      <c r="PGU110" s="511"/>
      <c r="PGV110" s="511"/>
      <c r="PGW110" s="511"/>
      <c r="PGX110" s="511"/>
      <c r="PGY110" s="511"/>
      <c r="PGZ110" s="511"/>
      <c r="PHA110" s="511"/>
      <c r="PHB110" s="511"/>
      <c r="PHC110" s="511"/>
      <c r="PHD110" s="511"/>
      <c r="PHE110" s="511"/>
      <c r="PHF110" s="511"/>
      <c r="PHG110" s="511"/>
      <c r="PHH110" s="511"/>
      <c r="PHI110" s="511"/>
      <c r="PHJ110" s="511"/>
      <c r="PHK110" s="511"/>
      <c r="PHL110" s="511"/>
      <c r="PHM110" s="511"/>
      <c r="PHN110" s="511"/>
      <c r="PHO110" s="511"/>
      <c r="PHP110" s="511"/>
      <c r="PHQ110" s="511"/>
      <c r="PHR110" s="511"/>
      <c r="PHS110" s="511"/>
      <c r="PHT110" s="511"/>
      <c r="PHU110" s="511"/>
      <c r="PHV110" s="511"/>
      <c r="PHW110" s="511"/>
      <c r="PHX110" s="511"/>
      <c r="PHY110" s="511"/>
      <c r="PHZ110" s="511"/>
      <c r="PIA110" s="511"/>
      <c r="PIB110" s="511"/>
      <c r="PIC110" s="511"/>
      <c r="PID110" s="511"/>
      <c r="PIE110" s="511"/>
      <c r="PIF110" s="511"/>
      <c r="PIG110" s="511"/>
      <c r="PIH110" s="511"/>
      <c r="PII110" s="511"/>
      <c r="PIJ110" s="511"/>
      <c r="PIK110" s="511"/>
      <c r="PIL110" s="511"/>
      <c r="PIM110" s="511"/>
      <c r="PIN110" s="511"/>
      <c r="PIO110" s="511"/>
      <c r="PIP110" s="511"/>
      <c r="PIQ110" s="511"/>
      <c r="PIR110" s="511"/>
      <c r="PIS110" s="511"/>
      <c r="PIT110" s="511"/>
      <c r="PIU110" s="511"/>
      <c r="PIV110" s="511"/>
      <c r="PIW110" s="511"/>
      <c r="PIX110" s="511"/>
      <c r="PIY110" s="511"/>
      <c r="PIZ110" s="511"/>
      <c r="PJA110" s="511"/>
      <c r="PJB110" s="511"/>
      <c r="PJC110" s="511"/>
      <c r="PJD110" s="511"/>
      <c r="PJE110" s="511"/>
      <c r="PJF110" s="511"/>
      <c r="PJG110" s="511"/>
      <c r="PJH110" s="511"/>
      <c r="PJI110" s="511"/>
      <c r="PJJ110" s="511"/>
      <c r="PJK110" s="511"/>
      <c r="PJL110" s="511"/>
      <c r="PJM110" s="511"/>
      <c r="PJN110" s="511"/>
      <c r="PJO110" s="511"/>
      <c r="PJP110" s="511"/>
      <c r="PJQ110" s="511"/>
      <c r="PJR110" s="511"/>
      <c r="PJS110" s="511"/>
      <c r="PJT110" s="511"/>
      <c r="PJU110" s="511"/>
      <c r="PJV110" s="511"/>
      <c r="PJW110" s="511"/>
      <c r="PJX110" s="511"/>
      <c r="PJY110" s="511"/>
      <c r="PJZ110" s="511"/>
      <c r="PKA110" s="511"/>
      <c r="PKB110" s="511"/>
      <c r="PKC110" s="511"/>
      <c r="PKD110" s="511"/>
      <c r="PKE110" s="511"/>
      <c r="PKF110" s="511"/>
      <c r="PKG110" s="511"/>
      <c r="PKH110" s="511"/>
      <c r="PKI110" s="511"/>
      <c r="PKJ110" s="511"/>
      <c r="PKK110" s="511"/>
      <c r="PKL110" s="511"/>
      <c r="PKM110" s="511"/>
      <c r="PKN110" s="511"/>
      <c r="PKO110" s="511"/>
      <c r="PKP110" s="511"/>
      <c r="PKQ110" s="511"/>
      <c r="PKR110" s="511"/>
      <c r="PKS110" s="511"/>
      <c r="PKT110" s="511"/>
      <c r="PKU110" s="511"/>
      <c r="PKV110" s="511"/>
      <c r="PKW110" s="511"/>
      <c r="PKX110" s="511"/>
      <c r="PKY110" s="511"/>
      <c r="PKZ110" s="511"/>
      <c r="PLA110" s="511"/>
      <c r="PLB110" s="511"/>
      <c r="PLC110" s="511"/>
      <c r="PLD110" s="511"/>
      <c r="PLE110" s="511"/>
      <c r="PLF110" s="511"/>
      <c r="PLG110" s="511"/>
      <c r="PLH110" s="511"/>
      <c r="PLI110" s="511"/>
      <c r="PLJ110" s="511"/>
      <c r="PLK110" s="511"/>
      <c r="PLL110" s="511"/>
      <c r="PLM110" s="511"/>
      <c r="PLN110" s="511"/>
      <c r="PLO110" s="511"/>
      <c r="PLP110" s="511"/>
      <c r="PLQ110" s="511"/>
      <c r="PLR110" s="511"/>
      <c r="PLS110" s="511"/>
      <c r="PLT110" s="511"/>
      <c r="PLU110" s="511"/>
      <c r="PLV110" s="511"/>
      <c r="PLW110" s="511"/>
      <c r="PLX110" s="511"/>
      <c r="PLY110" s="511"/>
      <c r="PLZ110" s="511"/>
      <c r="PMA110" s="511"/>
      <c r="PMB110" s="511"/>
      <c r="PMC110" s="511"/>
      <c r="PMD110" s="511"/>
      <c r="PME110" s="511"/>
      <c r="PMF110" s="511"/>
      <c r="PMG110" s="511"/>
      <c r="PMH110" s="511"/>
      <c r="PMI110" s="511"/>
      <c r="PMJ110" s="511"/>
      <c r="PMK110" s="511"/>
      <c r="PML110" s="511"/>
      <c r="PMM110" s="511"/>
      <c r="PMN110" s="511"/>
      <c r="PMO110" s="511"/>
      <c r="PMP110" s="511"/>
      <c r="PMQ110" s="511"/>
      <c r="PMR110" s="511"/>
      <c r="PMS110" s="511"/>
      <c r="PMT110" s="511"/>
      <c r="PMU110" s="511"/>
      <c r="PMV110" s="511"/>
      <c r="PMW110" s="511"/>
      <c r="PMX110" s="511"/>
      <c r="PMY110" s="511"/>
      <c r="PMZ110" s="511"/>
      <c r="PNA110" s="511"/>
      <c r="PNB110" s="511"/>
      <c r="PNC110" s="511"/>
      <c r="PND110" s="511"/>
      <c r="PNE110" s="511"/>
      <c r="PNF110" s="511"/>
      <c r="PNG110" s="511"/>
      <c r="PNH110" s="511"/>
      <c r="PNI110" s="511"/>
      <c r="PNJ110" s="511"/>
      <c r="PNK110" s="511"/>
      <c r="PNL110" s="511"/>
      <c r="PNM110" s="511"/>
      <c r="PNN110" s="511"/>
      <c r="PNO110" s="511"/>
      <c r="PNP110" s="511"/>
      <c r="PNQ110" s="511"/>
      <c r="PNR110" s="511"/>
      <c r="PNS110" s="511"/>
      <c r="PNT110" s="511"/>
      <c r="PNU110" s="511"/>
      <c r="PNV110" s="511"/>
      <c r="PNW110" s="511"/>
      <c r="PNX110" s="511"/>
      <c r="PNY110" s="511"/>
      <c r="PNZ110" s="511"/>
      <c r="POA110" s="511"/>
      <c r="POB110" s="511"/>
      <c r="POC110" s="511"/>
      <c r="POD110" s="511"/>
      <c r="POE110" s="511"/>
      <c r="POF110" s="511"/>
      <c r="POG110" s="511"/>
      <c r="POH110" s="511"/>
      <c r="POI110" s="511"/>
      <c r="POJ110" s="511"/>
      <c r="POK110" s="511"/>
      <c r="POL110" s="511"/>
      <c r="POM110" s="511"/>
      <c r="PON110" s="511"/>
      <c r="POO110" s="511"/>
      <c r="POP110" s="511"/>
      <c r="POQ110" s="511"/>
      <c r="POR110" s="511"/>
      <c r="POS110" s="511"/>
      <c r="POT110" s="511"/>
      <c r="POU110" s="511"/>
      <c r="POV110" s="511"/>
      <c r="POW110" s="511"/>
      <c r="POX110" s="511"/>
      <c r="POY110" s="511"/>
      <c r="POZ110" s="511"/>
      <c r="PPA110" s="511"/>
      <c r="PPB110" s="511"/>
      <c r="PPC110" s="511"/>
      <c r="PPD110" s="511"/>
      <c r="PPE110" s="511"/>
      <c r="PPF110" s="511"/>
      <c r="PPG110" s="511"/>
      <c r="PPH110" s="511"/>
      <c r="PPI110" s="511"/>
      <c r="PPJ110" s="511"/>
      <c r="PPK110" s="511"/>
      <c r="PPL110" s="511"/>
      <c r="PPM110" s="511"/>
      <c r="PPN110" s="511"/>
      <c r="PPO110" s="511"/>
      <c r="PPP110" s="511"/>
      <c r="PPQ110" s="511"/>
      <c r="PPR110" s="511"/>
      <c r="PPS110" s="511"/>
      <c r="PPT110" s="511"/>
      <c r="PPU110" s="511"/>
      <c r="PPV110" s="511"/>
      <c r="PPW110" s="511"/>
      <c r="PPX110" s="511"/>
      <c r="PPY110" s="511"/>
      <c r="PPZ110" s="511"/>
      <c r="PQA110" s="511"/>
      <c r="PQB110" s="511"/>
      <c r="PQC110" s="511"/>
      <c r="PQD110" s="511"/>
      <c r="PQE110" s="511"/>
      <c r="PQF110" s="511"/>
      <c r="PQG110" s="511"/>
      <c r="PQH110" s="511"/>
      <c r="PQI110" s="511"/>
      <c r="PQJ110" s="511"/>
      <c r="PQK110" s="511"/>
      <c r="PQL110" s="511"/>
      <c r="PQM110" s="511"/>
      <c r="PQN110" s="511"/>
      <c r="PQO110" s="511"/>
      <c r="PQP110" s="511"/>
      <c r="PQQ110" s="511"/>
      <c r="PQR110" s="511"/>
      <c r="PQS110" s="511"/>
      <c r="PQT110" s="511"/>
      <c r="PQU110" s="511"/>
      <c r="PQV110" s="511"/>
      <c r="PQW110" s="511"/>
      <c r="PQX110" s="511"/>
      <c r="PQY110" s="511"/>
      <c r="PQZ110" s="511"/>
      <c r="PRA110" s="511"/>
      <c r="PRB110" s="511"/>
      <c r="PRC110" s="511"/>
      <c r="PRD110" s="511"/>
      <c r="PRE110" s="511"/>
      <c r="PRF110" s="511"/>
      <c r="PRG110" s="511"/>
      <c r="PRH110" s="511"/>
      <c r="PRI110" s="511"/>
      <c r="PRJ110" s="511"/>
      <c r="PRK110" s="511"/>
      <c r="PRL110" s="511"/>
      <c r="PRM110" s="511"/>
      <c r="PRN110" s="511"/>
      <c r="PRO110" s="511"/>
      <c r="PRP110" s="511"/>
      <c r="PRQ110" s="511"/>
      <c r="PRR110" s="511"/>
      <c r="PRS110" s="511"/>
      <c r="PRT110" s="511"/>
      <c r="PRU110" s="511"/>
      <c r="PRV110" s="511"/>
      <c r="PRW110" s="511"/>
      <c r="PRX110" s="511"/>
      <c r="PRY110" s="511"/>
      <c r="PRZ110" s="511"/>
      <c r="PSA110" s="511"/>
      <c r="PSB110" s="511"/>
      <c r="PSC110" s="511"/>
      <c r="PSD110" s="511"/>
      <c r="PSE110" s="511"/>
      <c r="PSF110" s="511"/>
      <c r="PSG110" s="511"/>
      <c r="PSH110" s="511"/>
      <c r="PSI110" s="511"/>
      <c r="PSJ110" s="511"/>
      <c r="PSK110" s="511"/>
      <c r="PSL110" s="511"/>
      <c r="PSM110" s="511"/>
      <c r="PSN110" s="511"/>
      <c r="PSO110" s="511"/>
      <c r="PSP110" s="511"/>
      <c r="PSQ110" s="511"/>
      <c r="PSR110" s="511"/>
      <c r="PSS110" s="511"/>
      <c r="PST110" s="511"/>
      <c r="PSU110" s="511"/>
      <c r="PSV110" s="511"/>
      <c r="PSW110" s="511"/>
      <c r="PSX110" s="511"/>
      <c r="PSY110" s="511"/>
      <c r="PSZ110" s="511"/>
      <c r="PTA110" s="511"/>
      <c r="PTB110" s="511"/>
      <c r="PTC110" s="511"/>
      <c r="PTD110" s="511"/>
      <c r="PTE110" s="511"/>
      <c r="PTF110" s="511"/>
      <c r="PTG110" s="511"/>
      <c r="PTH110" s="511"/>
      <c r="PTI110" s="511"/>
      <c r="PTJ110" s="511"/>
      <c r="PTK110" s="511"/>
      <c r="PTL110" s="511"/>
      <c r="PTM110" s="511"/>
      <c r="PTN110" s="511"/>
      <c r="PTO110" s="511"/>
      <c r="PTP110" s="511"/>
      <c r="PTQ110" s="511"/>
      <c r="PTR110" s="511"/>
      <c r="PTS110" s="511"/>
      <c r="PTT110" s="511"/>
      <c r="PTU110" s="511"/>
      <c r="PTV110" s="511"/>
      <c r="PTW110" s="511"/>
      <c r="PTX110" s="511"/>
      <c r="PTY110" s="511"/>
      <c r="PTZ110" s="511"/>
      <c r="PUA110" s="511"/>
      <c r="PUB110" s="511"/>
      <c r="PUC110" s="511"/>
      <c r="PUD110" s="511"/>
      <c r="PUE110" s="511"/>
      <c r="PUF110" s="511"/>
      <c r="PUG110" s="511"/>
      <c r="PUH110" s="511"/>
      <c r="PUI110" s="511"/>
      <c r="PUJ110" s="511"/>
      <c r="PUK110" s="511"/>
      <c r="PUL110" s="511"/>
      <c r="PUM110" s="511"/>
      <c r="PUN110" s="511"/>
      <c r="PUO110" s="511"/>
      <c r="PUP110" s="511"/>
      <c r="PUQ110" s="511"/>
      <c r="PUR110" s="511"/>
      <c r="PUS110" s="511"/>
      <c r="PUT110" s="511"/>
      <c r="PUU110" s="511"/>
      <c r="PUV110" s="511"/>
      <c r="PUW110" s="511"/>
      <c r="PUX110" s="511"/>
      <c r="PUY110" s="511"/>
      <c r="PUZ110" s="511"/>
      <c r="PVA110" s="511"/>
      <c r="PVB110" s="511"/>
      <c r="PVC110" s="511"/>
      <c r="PVD110" s="511"/>
      <c r="PVE110" s="511"/>
      <c r="PVF110" s="511"/>
      <c r="PVG110" s="511"/>
      <c r="PVH110" s="511"/>
      <c r="PVI110" s="511"/>
      <c r="PVJ110" s="511"/>
      <c r="PVK110" s="511"/>
      <c r="PVL110" s="511"/>
      <c r="PVM110" s="511"/>
      <c r="PVN110" s="511"/>
      <c r="PVO110" s="511"/>
      <c r="PVP110" s="511"/>
      <c r="PVQ110" s="511"/>
      <c r="PVR110" s="511"/>
      <c r="PVS110" s="511"/>
      <c r="PVT110" s="511"/>
      <c r="PVU110" s="511"/>
      <c r="PVV110" s="511"/>
      <c r="PVW110" s="511"/>
      <c r="PVX110" s="511"/>
      <c r="PVY110" s="511"/>
      <c r="PVZ110" s="511"/>
      <c r="PWA110" s="511"/>
      <c r="PWB110" s="511"/>
      <c r="PWC110" s="511"/>
      <c r="PWD110" s="511"/>
      <c r="PWE110" s="511"/>
      <c r="PWF110" s="511"/>
      <c r="PWG110" s="511"/>
      <c r="PWH110" s="511"/>
      <c r="PWI110" s="511"/>
      <c r="PWJ110" s="511"/>
      <c r="PWK110" s="511"/>
      <c r="PWL110" s="511"/>
      <c r="PWM110" s="511"/>
      <c r="PWN110" s="511"/>
      <c r="PWO110" s="511"/>
      <c r="PWP110" s="511"/>
      <c r="PWQ110" s="511"/>
      <c r="PWR110" s="511"/>
      <c r="PWS110" s="511"/>
      <c r="PWT110" s="511"/>
      <c r="PWU110" s="511"/>
      <c r="PWV110" s="511"/>
      <c r="PWW110" s="511"/>
      <c r="PWX110" s="511"/>
      <c r="PWY110" s="511"/>
      <c r="PWZ110" s="511"/>
      <c r="PXA110" s="511"/>
      <c r="PXB110" s="511"/>
      <c r="PXC110" s="511"/>
      <c r="PXD110" s="511"/>
      <c r="PXE110" s="511"/>
      <c r="PXF110" s="511"/>
      <c r="PXG110" s="511"/>
      <c r="PXH110" s="511"/>
      <c r="PXI110" s="511"/>
      <c r="PXJ110" s="511"/>
      <c r="PXK110" s="511"/>
      <c r="PXL110" s="511"/>
      <c r="PXM110" s="511"/>
      <c r="PXN110" s="511"/>
      <c r="PXO110" s="511"/>
      <c r="PXP110" s="511"/>
      <c r="PXQ110" s="511"/>
      <c r="PXR110" s="511"/>
      <c r="PXS110" s="511"/>
      <c r="PXT110" s="511"/>
      <c r="PXU110" s="511"/>
      <c r="PXV110" s="511"/>
      <c r="PXW110" s="511"/>
      <c r="PXX110" s="511"/>
      <c r="PXY110" s="511"/>
      <c r="PXZ110" s="511"/>
      <c r="PYA110" s="511"/>
      <c r="PYB110" s="511"/>
      <c r="PYC110" s="511"/>
      <c r="PYD110" s="511"/>
      <c r="PYE110" s="511"/>
      <c r="PYF110" s="511"/>
      <c r="PYG110" s="511"/>
      <c r="PYH110" s="511"/>
      <c r="PYI110" s="511"/>
      <c r="PYJ110" s="511"/>
      <c r="PYK110" s="511"/>
      <c r="PYL110" s="511"/>
      <c r="PYM110" s="511"/>
      <c r="PYN110" s="511"/>
      <c r="PYO110" s="511"/>
      <c r="PYP110" s="511"/>
      <c r="PYQ110" s="511"/>
      <c r="PYR110" s="511"/>
      <c r="PYS110" s="511"/>
      <c r="PYT110" s="511"/>
      <c r="PYU110" s="511"/>
      <c r="PYV110" s="511"/>
      <c r="PYW110" s="511"/>
      <c r="PYX110" s="511"/>
      <c r="PYY110" s="511"/>
      <c r="PYZ110" s="511"/>
      <c r="PZA110" s="511"/>
      <c r="PZB110" s="511"/>
      <c r="PZC110" s="511"/>
      <c r="PZD110" s="511"/>
      <c r="PZE110" s="511"/>
      <c r="PZF110" s="511"/>
      <c r="PZG110" s="511"/>
      <c r="PZH110" s="511"/>
      <c r="PZI110" s="511"/>
      <c r="PZJ110" s="511"/>
      <c r="PZK110" s="511"/>
      <c r="PZL110" s="511"/>
      <c r="PZM110" s="511"/>
      <c r="PZN110" s="511"/>
      <c r="PZO110" s="511"/>
      <c r="PZP110" s="511"/>
      <c r="PZQ110" s="511"/>
      <c r="PZR110" s="511"/>
      <c r="PZS110" s="511"/>
      <c r="PZT110" s="511"/>
      <c r="PZU110" s="511"/>
      <c r="PZV110" s="511"/>
      <c r="PZW110" s="511"/>
      <c r="PZX110" s="511"/>
      <c r="PZY110" s="511"/>
      <c r="PZZ110" s="511"/>
      <c r="QAA110" s="511"/>
      <c r="QAB110" s="511"/>
      <c r="QAC110" s="511"/>
      <c r="QAD110" s="511"/>
      <c r="QAE110" s="511"/>
      <c r="QAF110" s="511"/>
      <c r="QAG110" s="511"/>
      <c r="QAH110" s="511"/>
      <c r="QAI110" s="511"/>
      <c r="QAJ110" s="511"/>
      <c r="QAK110" s="511"/>
      <c r="QAL110" s="511"/>
      <c r="QAM110" s="511"/>
      <c r="QAN110" s="511"/>
      <c r="QAO110" s="511"/>
      <c r="QAP110" s="511"/>
      <c r="QAQ110" s="511"/>
      <c r="QAR110" s="511"/>
      <c r="QAS110" s="511"/>
      <c r="QAT110" s="511"/>
      <c r="QAU110" s="511"/>
      <c r="QAV110" s="511"/>
      <c r="QAW110" s="511"/>
      <c r="QAX110" s="511"/>
      <c r="QAY110" s="511"/>
      <c r="QAZ110" s="511"/>
      <c r="QBA110" s="511"/>
      <c r="QBB110" s="511"/>
      <c r="QBC110" s="511"/>
      <c r="QBD110" s="511"/>
      <c r="QBE110" s="511"/>
      <c r="QBF110" s="511"/>
      <c r="QBG110" s="511"/>
      <c r="QBH110" s="511"/>
      <c r="QBI110" s="511"/>
      <c r="QBJ110" s="511"/>
      <c r="QBK110" s="511"/>
      <c r="QBL110" s="511"/>
      <c r="QBM110" s="511"/>
      <c r="QBN110" s="511"/>
      <c r="QBO110" s="511"/>
      <c r="QBP110" s="511"/>
      <c r="QBQ110" s="511"/>
      <c r="QBR110" s="511"/>
      <c r="QBS110" s="511"/>
      <c r="QBT110" s="511"/>
      <c r="QBU110" s="511"/>
      <c r="QBV110" s="511"/>
      <c r="QBW110" s="511"/>
      <c r="QBX110" s="511"/>
      <c r="QBY110" s="511"/>
      <c r="QBZ110" s="511"/>
      <c r="QCA110" s="511"/>
      <c r="QCB110" s="511"/>
      <c r="QCC110" s="511"/>
      <c r="QCD110" s="511"/>
      <c r="QCE110" s="511"/>
      <c r="QCF110" s="511"/>
      <c r="QCG110" s="511"/>
      <c r="QCH110" s="511"/>
      <c r="QCI110" s="511"/>
      <c r="QCJ110" s="511"/>
      <c r="QCK110" s="511"/>
      <c r="QCL110" s="511"/>
      <c r="QCM110" s="511"/>
      <c r="QCN110" s="511"/>
      <c r="QCO110" s="511"/>
      <c r="QCP110" s="511"/>
      <c r="QCQ110" s="511"/>
      <c r="QCR110" s="511"/>
      <c r="QCS110" s="511"/>
      <c r="QCT110" s="511"/>
      <c r="QCU110" s="511"/>
      <c r="QCV110" s="511"/>
      <c r="QCW110" s="511"/>
      <c r="QCX110" s="511"/>
      <c r="QCY110" s="511"/>
      <c r="QCZ110" s="511"/>
      <c r="QDA110" s="511"/>
      <c r="QDB110" s="511"/>
      <c r="QDC110" s="511"/>
      <c r="QDD110" s="511"/>
      <c r="QDE110" s="511"/>
      <c r="QDF110" s="511"/>
      <c r="QDG110" s="511"/>
      <c r="QDH110" s="511"/>
      <c r="QDI110" s="511"/>
      <c r="QDJ110" s="511"/>
      <c r="QDK110" s="511"/>
      <c r="QDL110" s="511"/>
      <c r="QDM110" s="511"/>
      <c r="QDN110" s="511"/>
      <c r="QDO110" s="511"/>
      <c r="QDP110" s="511"/>
      <c r="QDQ110" s="511"/>
      <c r="QDR110" s="511"/>
      <c r="QDS110" s="511"/>
      <c r="QDT110" s="511"/>
      <c r="QDU110" s="511"/>
      <c r="QDV110" s="511"/>
      <c r="QDW110" s="511"/>
      <c r="QDX110" s="511"/>
      <c r="QDY110" s="511"/>
      <c r="QDZ110" s="511"/>
      <c r="QEA110" s="511"/>
      <c r="QEB110" s="511"/>
      <c r="QEC110" s="511"/>
      <c r="QED110" s="511"/>
      <c r="QEE110" s="511"/>
      <c r="QEF110" s="511"/>
      <c r="QEG110" s="511"/>
      <c r="QEH110" s="511"/>
      <c r="QEI110" s="511"/>
      <c r="QEJ110" s="511"/>
      <c r="QEK110" s="511"/>
      <c r="QEL110" s="511"/>
      <c r="QEM110" s="511"/>
      <c r="QEN110" s="511"/>
      <c r="QEO110" s="511"/>
      <c r="QEP110" s="511"/>
      <c r="QEQ110" s="511"/>
      <c r="QER110" s="511"/>
      <c r="QES110" s="511"/>
      <c r="QET110" s="511"/>
      <c r="QEU110" s="511"/>
      <c r="QEV110" s="511"/>
      <c r="QEW110" s="511"/>
      <c r="QEX110" s="511"/>
      <c r="QEY110" s="511"/>
      <c r="QEZ110" s="511"/>
      <c r="QFA110" s="511"/>
      <c r="QFB110" s="511"/>
      <c r="QFC110" s="511"/>
      <c r="QFD110" s="511"/>
      <c r="QFE110" s="511"/>
      <c r="QFF110" s="511"/>
      <c r="QFG110" s="511"/>
      <c r="QFH110" s="511"/>
      <c r="QFI110" s="511"/>
      <c r="QFJ110" s="511"/>
      <c r="QFK110" s="511"/>
      <c r="QFL110" s="511"/>
      <c r="QFM110" s="511"/>
      <c r="QFN110" s="511"/>
      <c r="QFO110" s="511"/>
      <c r="QFP110" s="511"/>
      <c r="QFQ110" s="511"/>
      <c r="QFR110" s="511"/>
      <c r="QFS110" s="511"/>
      <c r="QFT110" s="511"/>
      <c r="QFU110" s="511"/>
      <c r="QFV110" s="511"/>
      <c r="QFW110" s="511"/>
      <c r="QFX110" s="511"/>
      <c r="QFY110" s="511"/>
      <c r="QFZ110" s="511"/>
      <c r="QGA110" s="511"/>
      <c r="QGB110" s="511"/>
      <c r="QGC110" s="511"/>
      <c r="QGD110" s="511"/>
      <c r="QGE110" s="511"/>
      <c r="QGF110" s="511"/>
      <c r="QGG110" s="511"/>
      <c r="QGH110" s="511"/>
      <c r="QGI110" s="511"/>
      <c r="QGJ110" s="511"/>
      <c r="QGK110" s="511"/>
      <c r="QGL110" s="511"/>
      <c r="QGM110" s="511"/>
      <c r="QGN110" s="511"/>
      <c r="QGO110" s="511"/>
      <c r="QGP110" s="511"/>
      <c r="QGQ110" s="511"/>
      <c r="QGR110" s="511"/>
      <c r="QGS110" s="511"/>
      <c r="QGT110" s="511"/>
      <c r="QGU110" s="511"/>
      <c r="QGV110" s="511"/>
      <c r="QGW110" s="511"/>
      <c r="QGX110" s="511"/>
      <c r="QGY110" s="511"/>
      <c r="QGZ110" s="511"/>
      <c r="QHA110" s="511"/>
      <c r="QHB110" s="511"/>
      <c r="QHC110" s="511"/>
      <c r="QHD110" s="511"/>
      <c r="QHE110" s="511"/>
      <c r="QHF110" s="511"/>
      <c r="QHG110" s="511"/>
      <c r="QHH110" s="511"/>
      <c r="QHI110" s="511"/>
      <c r="QHJ110" s="511"/>
      <c r="QHK110" s="511"/>
      <c r="QHL110" s="511"/>
      <c r="QHM110" s="511"/>
      <c r="QHN110" s="511"/>
      <c r="QHO110" s="511"/>
      <c r="QHP110" s="511"/>
      <c r="QHQ110" s="511"/>
      <c r="QHR110" s="511"/>
      <c r="QHS110" s="511"/>
      <c r="QHT110" s="511"/>
      <c r="QHU110" s="511"/>
      <c r="QHV110" s="511"/>
      <c r="QHW110" s="511"/>
      <c r="QHX110" s="511"/>
      <c r="QHY110" s="511"/>
      <c r="QHZ110" s="511"/>
      <c r="QIA110" s="511"/>
      <c r="QIB110" s="511"/>
      <c r="QIC110" s="511"/>
      <c r="QID110" s="511"/>
      <c r="QIE110" s="511"/>
      <c r="QIF110" s="511"/>
      <c r="QIG110" s="511"/>
      <c r="QIH110" s="511"/>
      <c r="QII110" s="511"/>
      <c r="QIJ110" s="511"/>
      <c r="QIK110" s="511"/>
      <c r="QIL110" s="511"/>
      <c r="QIM110" s="511"/>
      <c r="QIN110" s="511"/>
      <c r="QIO110" s="511"/>
      <c r="QIP110" s="511"/>
      <c r="QIQ110" s="511"/>
      <c r="QIR110" s="511"/>
      <c r="QIS110" s="511"/>
      <c r="QIT110" s="511"/>
      <c r="QIU110" s="511"/>
      <c r="QIV110" s="511"/>
      <c r="QIW110" s="511"/>
      <c r="QIX110" s="511"/>
      <c r="QIY110" s="511"/>
      <c r="QIZ110" s="511"/>
      <c r="QJA110" s="511"/>
      <c r="QJB110" s="511"/>
      <c r="QJC110" s="511"/>
      <c r="QJD110" s="511"/>
      <c r="QJE110" s="511"/>
      <c r="QJF110" s="511"/>
      <c r="QJG110" s="511"/>
      <c r="QJH110" s="511"/>
      <c r="QJI110" s="511"/>
      <c r="QJJ110" s="511"/>
      <c r="QJK110" s="511"/>
      <c r="QJL110" s="511"/>
      <c r="QJM110" s="511"/>
      <c r="QJN110" s="511"/>
      <c r="QJO110" s="511"/>
      <c r="QJP110" s="511"/>
      <c r="QJQ110" s="511"/>
      <c r="QJR110" s="511"/>
      <c r="QJS110" s="511"/>
      <c r="QJT110" s="511"/>
      <c r="QJU110" s="511"/>
      <c r="QJV110" s="511"/>
      <c r="QJW110" s="511"/>
      <c r="QJX110" s="511"/>
      <c r="QJY110" s="511"/>
      <c r="QJZ110" s="511"/>
      <c r="QKA110" s="511"/>
      <c r="QKB110" s="511"/>
      <c r="QKC110" s="511"/>
      <c r="QKD110" s="511"/>
      <c r="QKE110" s="511"/>
      <c r="QKF110" s="511"/>
      <c r="QKG110" s="511"/>
      <c r="QKH110" s="511"/>
      <c r="QKI110" s="511"/>
      <c r="QKJ110" s="511"/>
      <c r="QKK110" s="511"/>
      <c r="QKL110" s="511"/>
      <c r="QKM110" s="511"/>
      <c r="QKN110" s="511"/>
      <c r="QKO110" s="511"/>
      <c r="QKP110" s="511"/>
      <c r="QKQ110" s="511"/>
      <c r="QKR110" s="511"/>
      <c r="QKS110" s="511"/>
      <c r="QKT110" s="511"/>
      <c r="QKU110" s="511"/>
      <c r="QKV110" s="511"/>
      <c r="QKW110" s="511"/>
      <c r="QKX110" s="511"/>
      <c r="QKY110" s="511"/>
      <c r="QKZ110" s="511"/>
      <c r="QLA110" s="511"/>
      <c r="QLB110" s="511"/>
      <c r="QLC110" s="511"/>
      <c r="QLD110" s="511"/>
      <c r="QLE110" s="511"/>
      <c r="QLF110" s="511"/>
      <c r="QLG110" s="511"/>
      <c r="QLH110" s="511"/>
      <c r="QLI110" s="511"/>
      <c r="QLJ110" s="511"/>
      <c r="QLK110" s="511"/>
      <c r="QLL110" s="511"/>
      <c r="QLM110" s="511"/>
      <c r="QLN110" s="511"/>
      <c r="QLO110" s="511"/>
      <c r="QLP110" s="511"/>
      <c r="QLQ110" s="511"/>
      <c r="QLR110" s="511"/>
      <c r="QLS110" s="511"/>
      <c r="QLT110" s="511"/>
      <c r="QLU110" s="511"/>
      <c r="QLV110" s="511"/>
      <c r="QLW110" s="511"/>
      <c r="QLX110" s="511"/>
      <c r="QLY110" s="511"/>
      <c r="QLZ110" s="511"/>
      <c r="QMA110" s="511"/>
      <c r="QMB110" s="511"/>
      <c r="QMC110" s="511"/>
      <c r="QMD110" s="511"/>
      <c r="QME110" s="511"/>
      <c r="QMF110" s="511"/>
      <c r="QMG110" s="511"/>
      <c r="QMH110" s="511"/>
      <c r="QMI110" s="511"/>
      <c r="QMJ110" s="511"/>
      <c r="QMK110" s="511"/>
      <c r="QML110" s="511"/>
      <c r="QMM110" s="511"/>
      <c r="QMN110" s="511"/>
      <c r="QMO110" s="511"/>
      <c r="QMP110" s="511"/>
      <c r="QMQ110" s="511"/>
      <c r="QMR110" s="511"/>
      <c r="QMS110" s="511"/>
      <c r="QMT110" s="511"/>
      <c r="QMU110" s="511"/>
      <c r="QMV110" s="511"/>
      <c r="QMW110" s="511"/>
      <c r="QMX110" s="511"/>
      <c r="QMY110" s="511"/>
      <c r="QMZ110" s="511"/>
      <c r="QNA110" s="511"/>
      <c r="QNB110" s="511"/>
      <c r="QNC110" s="511"/>
      <c r="QND110" s="511"/>
      <c r="QNE110" s="511"/>
      <c r="QNF110" s="511"/>
      <c r="QNG110" s="511"/>
      <c r="QNH110" s="511"/>
      <c r="QNI110" s="511"/>
      <c r="QNJ110" s="511"/>
      <c r="QNK110" s="511"/>
      <c r="QNL110" s="511"/>
      <c r="QNM110" s="511"/>
      <c r="QNN110" s="511"/>
      <c r="QNO110" s="511"/>
      <c r="QNP110" s="511"/>
      <c r="QNQ110" s="511"/>
      <c r="QNR110" s="511"/>
      <c r="QNS110" s="511"/>
      <c r="QNT110" s="511"/>
      <c r="QNU110" s="511"/>
      <c r="QNV110" s="511"/>
      <c r="QNW110" s="511"/>
      <c r="QNX110" s="511"/>
      <c r="QNY110" s="511"/>
      <c r="QNZ110" s="511"/>
      <c r="QOA110" s="511"/>
      <c r="QOB110" s="511"/>
      <c r="QOC110" s="511"/>
      <c r="QOD110" s="511"/>
      <c r="QOE110" s="511"/>
      <c r="QOF110" s="511"/>
      <c r="QOG110" s="511"/>
      <c r="QOH110" s="511"/>
      <c r="QOI110" s="511"/>
      <c r="QOJ110" s="511"/>
      <c r="QOK110" s="511"/>
      <c r="QOL110" s="511"/>
      <c r="QOM110" s="511"/>
      <c r="QON110" s="511"/>
      <c r="QOO110" s="511"/>
      <c r="QOP110" s="511"/>
      <c r="QOQ110" s="511"/>
      <c r="QOR110" s="511"/>
      <c r="QOS110" s="511"/>
      <c r="QOT110" s="511"/>
      <c r="QOU110" s="511"/>
      <c r="QOV110" s="511"/>
      <c r="QOW110" s="511"/>
      <c r="QOX110" s="511"/>
      <c r="QOY110" s="511"/>
      <c r="QOZ110" s="511"/>
      <c r="QPA110" s="511"/>
      <c r="QPB110" s="511"/>
      <c r="QPC110" s="511"/>
      <c r="QPD110" s="511"/>
      <c r="QPE110" s="511"/>
      <c r="QPF110" s="511"/>
      <c r="QPG110" s="511"/>
      <c r="QPH110" s="511"/>
      <c r="QPI110" s="511"/>
      <c r="QPJ110" s="511"/>
      <c r="QPK110" s="511"/>
      <c r="QPL110" s="511"/>
      <c r="QPM110" s="511"/>
      <c r="QPN110" s="511"/>
      <c r="QPO110" s="511"/>
      <c r="QPP110" s="511"/>
      <c r="QPQ110" s="511"/>
      <c r="QPR110" s="511"/>
      <c r="QPS110" s="511"/>
      <c r="QPT110" s="511"/>
      <c r="QPU110" s="511"/>
      <c r="QPV110" s="511"/>
      <c r="QPW110" s="511"/>
      <c r="QPX110" s="511"/>
      <c r="QPY110" s="511"/>
      <c r="QPZ110" s="511"/>
      <c r="QQA110" s="511"/>
      <c r="QQB110" s="511"/>
      <c r="QQC110" s="511"/>
      <c r="QQD110" s="511"/>
      <c r="QQE110" s="511"/>
      <c r="QQF110" s="511"/>
      <c r="QQG110" s="511"/>
      <c r="QQH110" s="511"/>
      <c r="QQI110" s="511"/>
      <c r="QQJ110" s="511"/>
      <c r="QQK110" s="511"/>
      <c r="QQL110" s="511"/>
      <c r="QQM110" s="511"/>
      <c r="QQN110" s="511"/>
      <c r="QQO110" s="511"/>
      <c r="QQP110" s="511"/>
      <c r="QQQ110" s="511"/>
      <c r="QQR110" s="511"/>
      <c r="QQS110" s="511"/>
      <c r="QQT110" s="511"/>
      <c r="QQU110" s="511"/>
      <c r="QQV110" s="511"/>
      <c r="QQW110" s="511"/>
      <c r="QQX110" s="511"/>
      <c r="QQY110" s="511"/>
      <c r="QQZ110" s="511"/>
      <c r="QRA110" s="511"/>
      <c r="QRB110" s="511"/>
      <c r="QRC110" s="511"/>
      <c r="QRD110" s="511"/>
      <c r="QRE110" s="511"/>
      <c r="QRF110" s="511"/>
      <c r="QRG110" s="511"/>
      <c r="QRH110" s="511"/>
      <c r="QRI110" s="511"/>
      <c r="QRJ110" s="511"/>
      <c r="QRK110" s="511"/>
      <c r="QRL110" s="511"/>
      <c r="QRM110" s="511"/>
      <c r="QRN110" s="511"/>
      <c r="QRO110" s="511"/>
      <c r="QRP110" s="511"/>
      <c r="QRQ110" s="511"/>
      <c r="QRR110" s="511"/>
      <c r="QRS110" s="511"/>
      <c r="QRT110" s="511"/>
      <c r="QRU110" s="511"/>
      <c r="QRV110" s="511"/>
      <c r="QRW110" s="511"/>
      <c r="QRX110" s="511"/>
      <c r="QRY110" s="511"/>
      <c r="QRZ110" s="511"/>
      <c r="QSA110" s="511"/>
      <c r="QSB110" s="511"/>
      <c r="QSC110" s="511"/>
      <c r="QSD110" s="511"/>
      <c r="QSE110" s="511"/>
      <c r="QSF110" s="511"/>
      <c r="QSG110" s="511"/>
      <c r="QSH110" s="511"/>
      <c r="QSI110" s="511"/>
      <c r="QSJ110" s="511"/>
      <c r="QSK110" s="511"/>
      <c r="QSL110" s="511"/>
      <c r="QSM110" s="511"/>
      <c r="QSN110" s="511"/>
      <c r="QSO110" s="511"/>
      <c r="QSP110" s="511"/>
      <c r="QSQ110" s="511"/>
      <c r="QSR110" s="511"/>
      <c r="QSS110" s="511"/>
      <c r="QST110" s="511"/>
      <c r="QSU110" s="511"/>
      <c r="QSV110" s="511"/>
      <c r="QSW110" s="511"/>
      <c r="QSX110" s="511"/>
      <c r="QSY110" s="511"/>
      <c r="QSZ110" s="511"/>
      <c r="QTA110" s="511"/>
      <c r="QTB110" s="511"/>
      <c r="QTC110" s="511"/>
      <c r="QTD110" s="511"/>
      <c r="QTE110" s="511"/>
      <c r="QTF110" s="511"/>
      <c r="QTG110" s="511"/>
      <c r="QTH110" s="511"/>
      <c r="QTI110" s="511"/>
      <c r="QTJ110" s="511"/>
      <c r="QTK110" s="511"/>
      <c r="QTL110" s="511"/>
      <c r="QTM110" s="511"/>
      <c r="QTN110" s="511"/>
      <c r="QTO110" s="511"/>
      <c r="QTP110" s="511"/>
      <c r="QTQ110" s="511"/>
      <c r="QTR110" s="511"/>
      <c r="QTS110" s="511"/>
      <c r="QTT110" s="511"/>
      <c r="QTU110" s="511"/>
      <c r="QTV110" s="511"/>
      <c r="QTW110" s="511"/>
      <c r="QTX110" s="511"/>
      <c r="QTY110" s="511"/>
      <c r="QTZ110" s="511"/>
      <c r="QUA110" s="511"/>
      <c r="QUB110" s="511"/>
      <c r="QUC110" s="511"/>
      <c r="QUD110" s="511"/>
      <c r="QUE110" s="511"/>
      <c r="QUF110" s="511"/>
      <c r="QUG110" s="511"/>
      <c r="QUH110" s="511"/>
      <c r="QUI110" s="511"/>
      <c r="QUJ110" s="511"/>
      <c r="QUK110" s="511"/>
      <c r="QUL110" s="511"/>
      <c r="QUM110" s="511"/>
      <c r="QUN110" s="511"/>
      <c r="QUO110" s="511"/>
      <c r="QUP110" s="511"/>
      <c r="QUQ110" s="511"/>
      <c r="QUR110" s="511"/>
      <c r="QUS110" s="511"/>
      <c r="QUT110" s="511"/>
      <c r="QUU110" s="511"/>
      <c r="QUV110" s="511"/>
      <c r="QUW110" s="511"/>
      <c r="QUX110" s="511"/>
      <c r="QUY110" s="511"/>
      <c r="QUZ110" s="511"/>
      <c r="QVA110" s="511"/>
      <c r="QVB110" s="511"/>
      <c r="QVC110" s="511"/>
      <c r="QVD110" s="511"/>
      <c r="QVE110" s="511"/>
      <c r="QVF110" s="511"/>
      <c r="QVG110" s="511"/>
      <c r="QVH110" s="511"/>
      <c r="QVI110" s="511"/>
      <c r="QVJ110" s="511"/>
      <c r="QVK110" s="511"/>
      <c r="QVL110" s="511"/>
      <c r="QVM110" s="511"/>
      <c r="QVN110" s="511"/>
      <c r="QVO110" s="511"/>
      <c r="QVP110" s="511"/>
      <c r="QVQ110" s="511"/>
      <c r="QVR110" s="511"/>
      <c r="QVS110" s="511"/>
      <c r="QVT110" s="511"/>
      <c r="QVU110" s="511"/>
      <c r="QVV110" s="511"/>
      <c r="QVW110" s="511"/>
      <c r="QVX110" s="511"/>
      <c r="QVY110" s="511"/>
      <c r="QVZ110" s="511"/>
      <c r="QWA110" s="511"/>
      <c r="QWB110" s="511"/>
      <c r="QWC110" s="511"/>
      <c r="QWD110" s="511"/>
      <c r="QWE110" s="511"/>
      <c r="QWF110" s="511"/>
      <c r="QWG110" s="511"/>
      <c r="QWH110" s="511"/>
      <c r="QWI110" s="511"/>
      <c r="QWJ110" s="511"/>
      <c r="QWK110" s="511"/>
      <c r="QWL110" s="511"/>
      <c r="QWM110" s="511"/>
      <c r="QWN110" s="511"/>
      <c r="QWO110" s="511"/>
      <c r="QWP110" s="511"/>
      <c r="QWQ110" s="511"/>
      <c r="QWR110" s="511"/>
      <c r="QWS110" s="511"/>
      <c r="QWT110" s="511"/>
      <c r="QWU110" s="511"/>
      <c r="QWV110" s="511"/>
      <c r="QWW110" s="511"/>
      <c r="QWX110" s="511"/>
      <c r="QWY110" s="511"/>
      <c r="QWZ110" s="511"/>
      <c r="QXA110" s="511"/>
      <c r="QXB110" s="511"/>
      <c r="QXC110" s="511"/>
      <c r="QXD110" s="511"/>
      <c r="QXE110" s="511"/>
      <c r="QXF110" s="511"/>
      <c r="QXG110" s="511"/>
      <c r="QXH110" s="511"/>
      <c r="QXI110" s="511"/>
      <c r="QXJ110" s="511"/>
      <c r="QXK110" s="511"/>
      <c r="QXL110" s="511"/>
      <c r="QXM110" s="511"/>
      <c r="QXN110" s="511"/>
      <c r="QXO110" s="511"/>
      <c r="QXP110" s="511"/>
      <c r="QXQ110" s="511"/>
      <c r="QXR110" s="511"/>
      <c r="QXS110" s="511"/>
      <c r="QXT110" s="511"/>
      <c r="QXU110" s="511"/>
      <c r="QXV110" s="511"/>
      <c r="QXW110" s="511"/>
      <c r="QXX110" s="511"/>
      <c r="QXY110" s="511"/>
      <c r="QXZ110" s="511"/>
      <c r="QYA110" s="511"/>
      <c r="QYB110" s="511"/>
      <c r="QYC110" s="511"/>
      <c r="QYD110" s="511"/>
      <c r="QYE110" s="511"/>
      <c r="QYF110" s="511"/>
      <c r="QYG110" s="511"/>
      <c r="QYH110" s="511"/>
      <c r="QYI110" s="511"/>
      <c r="QYJ110" s="511"/>
      <c r="QYK110" s="511"/>
      <c r="QYL110" s="511"/>
      <c r="QYM110" s="511"/>
      <c r="QYN110" s="511"/>
      <c r="QYO110" s="511"/>
      <c r="QYP110" s="511"/>
      <c r="QYQ110" s="511"/>
      <c r="QYR110" s="511"/>
      <c r="QYS110" s="511"/>
      <c r="QYT110" s="511"/>
      <c r="QYU110" s="511"/>
      <c r="QYV110" s="511"/>
      <c r="QYW110" s="511"/>
      <c r="QYX110" s="511"/>
      <c r="QYY110" s="511"/>
      <c r="QYZ110" s="511"/>
      <c r="QZA110" s="511"/>
      <c r="QZB110" s="511"/>
      <c r="QZC110" s="511"/>
      <c r="QZD110" s="511"/>
      <c r="QZE110" s="511"/>
      <c r="QZF110" s="511"/>
      <c r="QZG110" s="511"/>
      <c r="QZH110" s="511"/>
      <c r="QZI110" s="511"/>
      <c r="QZJ110" s="511"/>
      <c r="QZK110" s="511"/>
      <c r="QZL110" s="511"/>
      <c r="QZM110" s="511"/>
      <c r="QZN110" s="511"/>
      <c r="QZO110" s="511"/>
      <c r="QZP110" s="511"/>
      <c r="QZQ110" s="511"/>
      <c r="QZR110" s="511"/>
      <c r="QZS110" s="511"/>
      <c r="QZT110" s="511"/>
      <c r="QZU110" s="511"/>
      <c r="QZV110" s="511"/>
      <c r="QZW110" s="511"/>
      <c r="QZX110" s="511"/>
      <c r="QZY110" s="511"/>
      <c r="QZZ110" s="511"/>
      <c r="RAA110" s="511"/>
      <c r="RAB110" s="511"/>
      <c r="RAC110" s="511"/>
      <c r="RAD110" s="511"/>
      <c r="RAE110" s="511"/>
      <c r="RAF110" s="511"/>
      <c r="RAG110" s="511"/>
      <c r="RAH110" s="511"/>
      <c r="RAI110" s="511"/>
      <c r="RAJ110" s="511"/>
      <c r="RAK110" s="511"/>
      <c r="RAL110" s="511"/>
      <c r="RAM110" s="511"/>
      <c r="RAN110" s="511"/>
      <c r="RAO110" s="511"/>
      <c r="RAP110" s="511"/>
      <c r="RAQ110" s="511"/>
      <c r="RAR110" s="511"/>
      <c r="RAS110" s="511"/>
      <c r="RAT110" s="511"/>
      <c r="RAU110" s="511"/>
      <c r="RAV110" s="511"/>
      <c r="RAW110" s="511"/>
      <c r="RAX110" s="511"/>
      <c r="RAY110" s="511"/>
      <c r="RAZ110" s="511"/>
      <c r="RBA110" s="511"/>
      <c r="RBB110" s="511"/>
      <c r="RBC110" s="511"/>
      <c r="RBD110" s="511"/>
      <c r="RBE110" s="511"/>
      <c r="RBF110" s="511"/>
      <c r="RBG110" s="511"/>
      <c r="RBH110" s="511"/>
      <c r="RBI110" s="511"/>
      <c r="RBJ110" s="511"/>
      <c r="RBK110" s="511"/>
      <c r="RBL110" s="511"/>
      <c r="RBM110" s="511"/>
      <c r="RBN110" s="511"/>
      <c r="RBO110" s="511"/>
      <c r="RBP110" s="511"/>
      <c r="RBQ110" s="511"/>
      <c r="RBR110" s="511"/>
      <c r="RBS110" s="511"/>
      <c r="RBT110" s="511"/>
      <c r="RBU110" s="511"/>
      <c r="RBV110" s="511"/>
      <c r="RBW110" s="511"/>
      <c r="RBX110" s="511"/>
      <c r="RBY110" s="511"/>
      <c r="RBZ110" s="511"/>
      <c r="RCA110" s="511"/>
      <c r="RCB110" s="511"/>
      <c r="RCC110" s="511"/>
      <c r="RCD110" s="511"/>
      <c r="RCE110" s="511"/>
      <c r="RCF110" s="511"/>
      <c r="RCG110" s="511"/>
      <c r="RCH110" s="511"/>
      <c r="RCI110" s="511"/>
      <c r="RCJ110" s="511"/>
      <c r="RCK110" s="511"/>
      <c r="RCL110" s="511"/>
      <c r="RCM110" s="511"/>
      <c r="RCN110" s="511"/>
      <c r="RCO110" s="511"/>
      <c r="RCP110" s="511"/>
      <c r="RCQ110" s="511"/>
      <c r="RCR110" s="511"/>
      <c r="RCS110" s="511"/>
      <c r="RCT110" s="511"/>
      <c r="RCU110" s="511"/>
      <c r="RCV110" s="511"/>
      <c r="RCW110" s="511"/>
      <c r="RCX110" s="511"/>
      <c r="RCY110" s="511"/>
      <c r="RCZ110" s="511"/>
      <c r="RDA110" s="511"/>
      <c r="RDB110" s="511"/>
      <c r="RDC110" s="511"/>
      <c r="RDD110" s="511"/>
      <c r="RDE110" s="511"/>
      <c r="RDF110" s="511"/>
      <c r="RDG110" s="511"/>
      <c r="RDH110" s="511"/>
      <c r="RDI110" s="511"/>
      <c r="RDJ110" s="511"/>
      <c r="RDK110" s="511"/>
      <c r="RDL110" s="511"/>
      <c r="RDM110" s="511"/>
      <c r="RDN110" s="511"/>
      <c r="RDO110" s="511"/>
      <c r="RDP110" s="511"/>
      <c r="RDQ110" s="511"/>
      <c r="RDR110" s="511"/>
      <c r="RDS110" s="511"/>
      <c r="RDT110" s="511"/>
      <c r="RDU110" s="511"/>
      <c r="RDV110" s="511"/>
      <c r="RDW110" s="511"/>
      <c r="RDX110" s="511"/>
      <c r="RDY110" s="511"/>
      <c r="RDZ110" s="511"/>
      <c r="REA110" s="511"/>
      <c r="REB110" s="511"/>
      <c r="REC110" s="511"/>
      <c r="RED110" s="511"/>
      <c r="REE110" s="511"/>
      <c r="REF110" s="511"/>
      <c r="REG110" s="511"/>
      <c r="REH110" s="511"/>
      <c r="REI110" s="511"/>
      <c r="REJ110" s="511"/>
      <c r="REK110" s="511"/>
      <c r="REL110" s="511"/>
      <c r="REM110" s="511"/>
      <c r="REN110" s="511"/>
      <c r="REO110" s="511"/>
      <c r="REP110" s="511"/>
      <c r="REQ110" s="511"/>
      <c r="RER110" s="511"/>
      <c r="RES110" s="511"/>
      <c r="RET110" s="511"/>
      <c r="REU110" s="511"/>
      <c r="REV110" s="511"/>
      <c r="REW110" s="511"/>
      <c r="REX110" s="511"/>
      <c r="REY110" s="511"/>
      <c r="REZ110" s="511"/>
      <c r="RFA110" s="511"/>
      <c r="RFB110" s="511"/>
      <c r="RFC110" s="511"/>
      <c r="RFD110" s="511"/>
      <c r="RFE110" s="511"/>
      <c r="RFF110" s="511"/>
      <c r="RFG110" s="511"/>
      <c r="RFH110" s="511"/>
      <c r="RFI110" s="511"/>
      <c r="RFJ110" s="511"/>
      <c r="RFK110" s="511"/>
      <c r="RFL110" s="511"/>
      <c r="RFM110" s="511"/>
      <c r="RFN110" s="511"/>
      <c r="RFO110" s="511"/>
      <c r="RFP110" s="511"/>
      <c r="RFQ110" s="511"/>
      <c r="RFR110" s="511"/>
      <c r="RFS110" s="511"/>
      <c r="RFT110" s="511"/>
      <c r="RFU110" s="511"/>
      <c r="RFV110" s="511"/>
      <c r="RFW110" s="511"/>
      <c r="RFX110" s="511"/>
      <c r="RFY110" s="511"/>
      <c r="RFZ110" s="511"/>
      <c r="RGA110" s="511"/>
      <c r="RGB110" s="511"/>
      <c r="RGC110" s="511"/>
      <c r="RGD110" s="511"/>
      <c r="RGE110" s="511"/>
      <c r="RGF110" s="511"/>
      <c r="RGG110" s="511"/>
      <c r="RGH110" s="511"/>
      <c r="RGI110" s="511"/>
      <c r="RGJ110" s="511"/>
      <c r="RGK110" s="511"/>
      <c r="RGL110" s="511"/>
      <c r="RGM110" s="511"/>
      <c r="RGN110" s="511"/>
      <c r="RGO110" s="511"/>
      <c r="RGP110" s="511"/>
      <c r="RGQ110" s="511"/>
      <c r="RGR110" s="511"/>
      <c r="RGS110" s="511"/>
      <c r="RGT110" s="511"/>
      <c r="RGU110" s="511"/>
      <c r="RGV110" s="511"/>
      <c r="RGW110" s="511"/>
      <c r="RGX110" s="511"/>
      <c r="RGY110" s="511"/>
      <c r="RGZ110" s="511"/>
      <c r="RHA110" s="511"/>
      <c r="RHB110" s="511"/>
      <c r="RHC110" s="511"/>
      <c r="RHD110" s="511"/>
      <c r="RHE110" s="511"/>
      <c r="RHF110" s="511"/>
      <c r="RHG110" s="511"/>
      <c r="RHH110" s="511"/>
      <c r="RHI110" s="511"/>
      <c r="RHJ110" s="511"/>
      <c r="RHK110" s="511"/>
      <c r="RHL110" s="511"/>
      <c r="RHM110" s="511"/>
      <c r="RHN110" s="511"/>
      <c r="RHO110" s="511"/>
      <c r="RHP110" s="511"/>
      <c r="RHQ110" s="511"/>
      <c r="RHR110" s="511"/>
      <c r="RHS110" s="511"/>
      <c r="RHT110" s="511"/>
      <c r="RHU110" s="511"/>
      <c r="RHV110" s="511"/>
      <c r="RHW110" s="511"/>
      <c r="RHX110" s="511"/>
      <c r="RHY110" s="511"/>
      <c r="RHZ110" s="511"/>
      <c r="RIA110" s="511"/>
      <c r="RIB110" s="511"/>
      <c r="RIC110" s="511"/>
      <c r="RID110" s="511"/>
      <c r="RIE110" s="511"/>
      <c r="RIF110" s="511"/>
      <c r="RIG110" s="511"/>
      <c r="RIH110" s="511"/>
      <c r="RII110" s="511"/>
      <c r="RIJ110" s="511"/>
      <c r="RIK110" s="511"/>
      <c r="RIL110" s="511"/>
      <c r="RIM110" s="511"/>
      <c r="RIN110" s="511"/>
      <c r="RIO110" s="511"/>
      <c r="RIP110" s="511"/>
      <c r="RIQ110" s="511"/>
      <c r="RIR110" s="511"/>
      <c r="RIS110" s="511"/>
      <c r="RIT110" s="511"/>
      <c r="RIU110" s="511"/>
      <c r="RIV110" s="511"/>
      <c r="RIW110" s="511"/>
      <c r="RIX110" s="511"/>
      <c r="RIY110" s="511"/>
      <c r="RIZ110" s="511"/>
      <c r="RJA110" s="511"/>
      <c r="RJB110" s="511"/>
      <c r="RJC110" s="511"/>
      <c r="RJD110" s="511"/>
      <c r="RJE110" s="511"/>
      <c r="RJF110" s="511"/>
      <c r="RJG110" s="511"/>
      <c r="RJH110" s="511"/>
      <c r="RJI110" s="511"/>
      <c r="RJJ110" s="511"/>
      <c r="RJK110" s="511"/>
      <c r="RJL110" s="511"/>
      <c r="RJM110" s="511"/>
      <c r="RJN110" s="511"/>
      <c r="RJO110" s="511"/>
      <c r="RJP110" s="511"/>
      <c r="RJQ110" s="511"/>
      <c r="RJR110" s="511"/>
      <c r="RJS110" s="511"/>
      <c r="RJT110" s="511"/>
      <c r="RJU110" s="511"/>
      <c r="RJV110" s="511"/>
      <c r="RJW110" s="511"/>
      <c r="RJX110" s="511"/>
      <c r="RJY110" s="511"/>
      <c r="RJZ110" s="511"/>
      <c r="RKA110" s="511"/>
      <c r="RKB110" s="511"/>
      <c r="RKC110" s="511"/>
      <c r="RKD110" s="511"/>
      <c r="RKE110" s="511"/>
      <c r="RKF110" s="511"/>
      <c r="RKG110" s="511"/>
      <c r="RKH110" s="511"/>
      <c r="RKI110" s="511"/>
      <c r="RKJ110" s="511"/>
      <c r="RKK110" s="511"/>
      <c r="RKL110" s="511"/>
      <c r="RKM110" s="511"/>
      <c r="RKN110" s="511"/>
      <c r="RKO110" s="511"/>
      <c r="RKP110" s="511"/>
      <c r="RKQ110" s="511"/>
      <c r="RKR110" s="511"/>
      <c r="RKS110" s="511"/>
      <c r="RKT110" s="511"/>
      <c r="RKU110" s="511"/>
      <c r="RKV110" s="511"/>
      <c r="RKW110" s="511"/>
      <c r="RKX110" s="511"/>
      <c r="RKY110" s="511"/>
      <c r="RKZ110" s="511"/>
      <c r="RLA110" s="511"/>
      <c r="RLB110" s="511"/>
      <c r="RLC110" s="511"/>
      <c r="RLD110" s="511"/>
      <c r="RLE110" s="511"/>
      <c r="RLF110" s="511"/>
      <c r="RLG110" s="511"/>
      <c r="RLH110" s="511"/>
      <c r="RLI110" s="511"/>
      <c r="RLJ110" s="511"/>
      <c r="RLK110" s="511"/>
      <c r="RLL110" s="511"/>
      <c r="RLM110" s="511"/>
      <c r="RLN110" s="511"/>
      <c r="RLO110" s="511"/>
      <c r="RLP110" s="511"/>
      <c r="RLQ110" s="511"/>
      <c r="RLR110" s="511"/>
      <c r="RLS110" s="511"/>
      <c r="RLT110" s="511"/>
      <c r="RLU110" s="511"/>
      <c r="RLV110" s="511"/>
      <c r="RLW110" s="511"/>
      <c r="RLX110" s="511"/>
      <c r="RLY110" s="511"/>
      <c r="RLZ110" s="511"/>
      <c r="RMA110" s="511"/>
      <c r="RMB110" s="511"/>
      <c r="RMC110" s="511"/>
      <c r="RMD110" s="511"/>
      <c r="RME110" s="511"/>
      <c r="RMF110" s="511"/>
      <c r="RMG110" s="511"/>
      <c r="RMH110" s="511"/>
      <c r="RMI110" s="511"/>
      <c r="RMJ110" s="511"/>
      <c r="RMK110" s="511"/>
      <c r="RML110" s="511"/>
      <c r="RMM110" s="511"/>
      <c r="RMN110" s="511"/>
      <c r="RMO110" s="511"/>
      <c r="RMP110" s="511"/>
      <c r="RMQ110" s="511"/>
      <c r="RMR110" s="511"/>
      <c r="RMS110" s="511"/>
      <c r="RMT110" s="511"/>
      <c r="RMU110" s="511"/>
      <c r="RMV110" s="511"/>
      <c r="RMW110" s="511"/>
      <c r="RMX110" s="511"/>
      <c r="RMY110" s="511"/>
      <c r="RMZ110" s="511"/>
      <c r="RNA110" s="511"/>
      <c r="RNB110" s="511"/>
      <c r="RNC110" s="511"/>
      <c r="RND110" s="511"/>
      <c r="RNE110" s="511"/>
      <c r="RNF110" s="511"/>
      <c r="RNG110" s="511"/>
      <c r="RNH110" s="511"/>
      <c r="RNI110" s="511"/>
      <c r="RNJ110" s="511"/>
      <c r="RNK110" s="511"/>
      <c r="RNL110" s="511"/>
      <c r="RNM110" s="511"/>
      <c r="RNN110" s="511"/>
      <c r="RNO110" s="511"/>
      <c r="RNP110" s="511"/>
      <c r="RNQ110" s="511"/>
      <c r="RNR110" s="511"/>
      <c r="RNS110" s="511"/>
      <c r="RNT110" s="511"/>
      <c r="RNU110" s="511"/>
      <c r="RNV110" s="511"/>
      <c r="RNW110" s="511"/>
      <c r="RNX110" s="511"/>
      <c r="RNY110" s="511"/>
      <c r="RNZ110" s="511"/>
      <c r="ROA110" s="511"/>
      <c r="ROB110" s="511"/>
      <c r="ROC110" s="511"/>
      <c r="ROD110" s="511"/>
      <c r="ROE110" s="511"/>
      <c r="ROF110" s="511"/>
      <c r="ROG110" s="511"/>
      <c r="ROH110" s="511"/>
      <c r="ROI110" s="511"/>
      <c r="ROJ110" s="511"/>
      <c r="ROK110" s="511"/>
      <c r="ROL110" s="511"/>
      <c r="ROM110" s="511"/>
      <c r="RON110" s="511"/>
      <c r="ROO110" s="511"/>
      <c r="ROP110" s="511"/>
      <c r="ROQ110" s="511"/>
      <c r="ROR110" s="511"/>
      <c r="ROS110" s="511"/>
      <c r="ROT110" s="511"/>
      <c r="ROU110" s="511"/>
      <c r="ROV110" s="511"/>
      <c r="ROW110" s="511"/>
      <c r="ROX110" s="511"/>
      <c r="ROY110" s="511"/>
      <c r="ROZ110" s="511"/>
      <c r="RPA110" s="511"/>
      <c r="RPB110" s="511"/>
      <c r="RPC110" s="511"/>
      <c r="RPD110" s="511"/>
      <c r="RPE110" s="511"/>
      <c r="RPF110" s="511"/>
      <c r="RPG110" s="511"/>
      <c r="RPH110" s="511"/>
      <c r="RPI110" s="511"/>
      <c r="RPJ110" s="511"/>
      <c r="RPK110" s="511"/>
      <c r="RPL110" s="511"/>
      <c r="RPM110" s="511"/>
      <c r="RPN110" s="511"/>
      <c r="RPO110" s="511"/>
      <c r="RPP110" s="511"/>
      <c r="RPQ110" s="511"/>
      <c r="RPR110" s="511"/>
      <c r="RPS110" s="511"/>
      <c r="RPT110" s="511"/>
      <c r="RPU110" s="511"/>
      <c r="RPV110" s="511"/>
      <c r="RPW110" s="511"/>
      <c r="RPX110" s="511"/>
      <c r="RPY110" s="511"/>
      <c r="RPZ110" s="511"/>
      <c r="RQA110" s="511"/>
      <c r="RQB110" s="511"/>
      <c r="RQC110" s="511"/>
      <c r="RQD110" s="511"/>
      <c r="RQE110" s="511"/>
      <c r="RQF110" s="511"/>
      <c r="RQG110" s="511"/>
      <c r="RQH110" s="511"/>
      <c r="RQI110" s="511"/>
      <c r="RQJ110" s="511"/>
      <c r="RQK110" s="511"/>
      <c r="RQL110" s="511"/>
      <c r="RQM110" s="511"/>
      <c r="RQN110" s="511"/>
      <c r="RQO110" s="511"/>
      <c r="RQP110" s="511"/>
      <c r="RQQ110" s="511"/>
      <c r="RQR110" s="511"/>
      <c r="RQS110" s="511"/>
      <c r="RQT110" s="511"/>
      <c r="RQU110" s="511"/>
      <c r="RQV110" s="511"/>
      <c r="RQW110" s="511"/>
      <c r="RQX110" s="511"/>
      <c r="RQY110" s="511"/>
      <c r="RQZ110" s="511"/>
      <c r="RRA110" s="511"/>
      <c r="RRB110" s="511"/>
      <c r="RRC110" s="511"/>
      <c r="RRD110" s="511"/>
      <c r="RRE110" s="511"/>
      <c r="RRF110" s="511"/>
      <c r="RRG110" s="511"/>
      <c r="RRH110" s="511"/>
      <c r="RRI110" s="511"/>
      <c r="RRJ110" s="511"/>
      <c r="RRK110" s="511"/>
      <c r="RRL110" s="511"/>
      <c r="RRM110" s="511"/>
      <c r="RRN110" s="511"/>
      <c r="RRO110" s="511"/>
      <c r="RRP110" s="511"/>
      <c r="RRQ110" s="511"/>
      <c r="RRR110" s="511"/>
      <c r="RRS110" s="511"/>
      <c r="RRT110" s="511"/>
      <c r="RRU110" s="511"/>
      <c r="RRV110" s="511"/>
      <c r="RRW110" s="511"/>
      <c r="RRX110" s="511"/>
      <c r="RRY110" s="511"/>
      <c r="RRZ110" s="511"/>
      <c r="RSA110" s="511"/>
      <c r="RSB110" s="511"/>
      <c r="RSC110" s="511"/>
      <c r="RSD110" s="511"/>
      <c r="RSE110" s="511"/>
      <c r="RSF110" s="511"/>
      <c r="RSG110" s="511"/>
      <c r="RSH110" s="511"/>
      <c r="RSI110" s="511"/>
      <c r="RSJ110" s="511"/>
      <c r="RSK110" s="511"/>
      <c r="RSL110" s="511"/>
      <c r="RSM110" s="511"/>
      <c r="RSN110" s="511"/>
      <c r="RSO110" s="511"/>
      <c r="RSP110" s="511"/>
      <c r="RSQ110" s="511"/>
      <c r="RSR110" s="511"/>
      <c r="RSS110" s="511"/>
      <c r="RST110" s="511"/>
      <c r="RSU110" s="511"/>
      <c r="RSV110" s="511"/>
      <c r="RSW110" s="511"/>
      <c r="RSX110" s="511"/>
      <c r="RSY110" s="511"/>
      <c r="RSZ110" s="511"/>
      <c r="RTA110" s="511"/>
      <c r="RTB110" s="511"/>
      <c r="RTC110" s="511"/>
      <c r="RTD110" s="511"/>
      <c r="RTE110" s="511"/>
      <c r="RTF110" s="511"/>
      <c r="RTG110" s="511"/>
      <c r="RTH110" s="511"/>
      <c r="RTI110" s="511"/>
      <c r="RTJ110" s="511"/>
      <c r="RTK110" s="511"/>
      <c r="RTL110" s="511"/>
      <c r="RTM110" s="511"/>
      <c r="RTN110" s="511"/>
      <c r="RTO110" s="511"/>
      <c r="RTP110" s="511"/>
      <c r="RTQ110" s="511"/>
      <c r="RTR110" s="511"/>
      <c r="RTS110" s="511"/>
      <c r="RTT110" s="511"/>
      <c r="RTU110" s="511"/>
      <c r="RTV110" s="511"/>
      <c r="RTW110" s="511"/>
      <c r="RTX110" s="511"/>
      <c r="RTY110" s="511"/>
      <c r="RTZ110" s="511"/>
      <c r="RUA110" s="511"/>
      <c r="RUB110" s="511"/>
      <c r="RUC110" s="511"/>
      <c r="RUD110" s="511"/>
      <c r="RUE110" s="511"/>
      <c r="RUF110" s="511"/>
      <c r="RUG110" s="511"/>
      <c r="RUH110" s="511"/>
      <c r="RUI110" s="511"/>
      <c r="RUJ110" s="511"/>
      <c r="RUK110" s="511"/>
      <c r="RUL110" s="511"/>
      <c r="RUM110" s="511"/>
      <c r="RUN110" s="511"/>
      <c r="RUO110" s="511"/>
      <c r="RUP110" s="511"/>
      <c r="RUQ110" s="511"/>
      <c r="RUR110" s="511"/>
      <c r="RUS110" s="511"/>
      <c r="RUT110" s="511"/>
      <c r="RUU110" s="511"/>
      <c r="RUV110" s="511"/>
      <c r="RUW110" s="511"/>
      <c r="RUX110" s="511"/>
      <c r="RUY110" s="511"/>
      <c r="RUZ110" s="511"/>
      <c r="RVA110" s="511"/>
      <c r="RVB110" s="511"/>
      <c r="RVC110" s="511"/>
      <c r="RVD110" s="511"/>
      <c r="RVE110" s="511"/>
      <c r="RVF110" s="511"/>
      <c r="RVG110" s="511"/>
      <c r="RVH110" s="511"/>
      <c r="RVI110" s="511"/>
      <c r="RVJ110" s="511"/>
      <c r="RVK110" s="511"/>
      <c r="RVL110" s="511"/>
      <c r="RVM110" s="511"/>
      <c r="RVN110" s="511"/>
      <c r="RVO110" s="511"/>
      <c r="RVP110" s="511"/>
      <c r="RVQ110" s="511"/>
      <c r="RVR110" s="511"/>
      <c r="RVS110" s="511"/>
      <c r="RVT110" s="511"/>
      <c r="RVU110" s="511"/>
      <c r="RVV110" s="511"/>
      <c r="RVW110" s="511"/>
      <c r="RVX110" s="511"/>
      <c r="RVY110" s="511"/>
      <c r="RVZ110" s="511"/>
      <c r="RWA110" s="511"/>
      <c r="RWB110" s="511"/>
      <c r="RWC110" s="511"/>
      <c r="RWD110" s="511"/>
      <c r="RWE110" s="511"/>
      <c r="RWF110" s="511"/>
      <c r="RWG110" s="511"/>
      <c r="RWH110" s="511"/>
      <c r="RWI110" s="511"/>
      <c r="RWJ110" s="511"/>
      <c r="RWK110" s="511"/>
      <c r="RWL110" s="511"/>
      <c r="RWM110" s="511"/>
      <c r="RWN110" s="511"/>
      <c r="RWO110" s="511"/>
      <c r="RWP110" s="511"/>
      <c r="RWQ110" s="511"/>
      <c r="RWR110" s="511"/>
      <c r="RWS110" s="511"/>
      <c r="RWT110" s="511"/>
      <c r="RWU110" s="511"/>
      <c r="RWV110" s="511"/>
      <c r="RWW110" s="511"/>
      <c r="RWX110" s="511"/>
      <c r="RWY110" s="511"/>
      <c r="RWZ110" s="511"/>
      <c r="RXA110" s="511"/>
      <c r="RXB110" s="511"/>
      <c r="RXC110" s="511"/>
      <c r="RXD110" s="511"/>
      <c r="RXE110" s="511"/>
      <c r="RXF110" s="511"/>
      <c r="RXG110" s="511"/>
      <c r="RXH110" s="511"/>
      <c r="RXI110" s="511"/>
      <c r="RXJ110" s="511"/>
      <c r="RXK110" s="511"/>
      <c r="RXL110" s="511"/>
      <c r="RXM110" s="511"/>
      <c r="RXN110" s="511"/>
      <c r="RXO110" s="511"/>
      <c r="RXP110" s="511"/>
      <c r="RXQ110" s="511"/>
      <c r="RXR110" s="511"/>
      <c r="RXS110" s="511"/>
      <c r="RXT110" s="511"/>
      <c r="RXU110" s="511"/>
      <c r="RXV110" s="511"/>
      <c r="RXW110" s="511"/>
      <c r="RXX110" s="511"/>
      <c r="RXY110" s="511"/>
      <c r="RXZ110" s="511"/>
      <c r="RYA110" s="511"/>
      <c r="RYB110" s="511"/>
      <c r="RYC110" s="511"/>
      <c r="RYD110" s="511"/>
      <c r="RYE110" s="511"/>
      <c r="RYF110" s="511"/>
      <c r="RYG110" s="511"/>
      <c r="RYH110" s="511"/>
      <c r="RYI110" s="511"/>
      <c r="RYJ110" s="511"/>
      <c r="RYK110" s="511"/>
      <c r="RYL110" s="511"/>
      <c r="RYM110" s="511"/>
      <c r="RYN110" s="511"/>
      <c r="RYO110" s="511"/>
      <c r="RYP110" s="511"/>
      <c r="RYQ110" s="511"/>
      <c r="RYR110" s="511"/>
      <c r="RYS110" s="511"/>
      <c r="RYT110" s="511"/>
      <c r="RYU110" s="511"/>
      <c r="RYV110" s="511"/>
      <c r="RYW110" s="511"/>
      <c r="RYX110" s="511"/>
      <c r="RYY110" s="511"/>
      <c r="RYZ110" s="511"/>
      <c r="RZA110" s="511"/>
      <c r="RZB110" s="511"/>
      <c r="RZC110" s="511"/>
      <c r="RZD110" s="511"/>
      <c r="RZE110" s="511"/>
      <c r="RZF110" s="511"/>
      <c r="RZG110" s="511"/>
      <c r="RZH110" s="511"/>
      <c r="RZI110" s="511"/>
      <c r="RZJ110" s="511"/>
      <c r="RZK110" s="511"/>
      <c r="RZL110" s="511"/>
      <c r="RZM110" s="511"/>
      <c r="RZN110" s="511"/>
      <c r="RZO110" s="511"/>
      <c r="RZP110" s="511"/>
      <c r="RZQ110" s="511"/>
      <c r="RZR110" s="511"/>
      <c r="RZS110" s="511"/>
      <c r="RZT110" s="511"/>
      <c r="RZU110" s="511"/>
      <c r="RZV110" s="511"/>
      <c r="RZW110" s="511"/>
      <c r="RZX110" s="511"/>
      <c r="RZY110" s="511"/>
      <c r="RZZ110" s="511"/>
      <c r="SAA110" s="511"/>
      <c r="SAB110" s="511"/>
      <c r="SAC110" s="511"/>
      <c r="SAD110" s="511"/>
      <c r="SAE110" s="511"/>
      <c r="SAF110" s="511"/>
      <c r="SAG110" s="511"/>
      <c r="SAH110" s="511"/>
      <c r="SAI110" s="511"/>
      <c r="SAJ110" s="511"/>
      <c r="SAK110" s="511"/>
      <c r="SAL110" s="511"/>
      <c r="SAM110" s="511"/>
      <c r="SAN110" s="511"/>
      <c r="SAO110" s="511"/>
      <c r="SAP110" s="511"/>
      <c r="SAQ110" s="511"/>
      <c r="SAR110" s="511"/>
      <c r="SAS110" s="511"/>
      <c r="SAT110" s="511"/>
      <c r="SAU110" s="511"/>
      <c r="SAV110" s="511"/>
      <c r="SAW110" s="511"/>
      <c r="SAX110" s="511"/>
      <c r="SAY110" s="511"/>
      <c r="SAZ110" s="511"/>
      <c r="SBA110" s="511"/>
      <c r="SBB110" s="511"/>
      <c r="SBC110" s="511"/>
      <c r="SBD110" s="511"/>
      <c r="SBE110" s="511"/>
      <c r="SBF110" s="511"/>
      <c r="SBG110" s="511"/>
      <c r="SBH110" s="511"/>
      <c r="SBI110" s="511"/>
      <c r="SBJ110" s="511"/>
      <c r="SBK110" s="511"/>
      <c r="SBL110" s="511"/>
      <c r="SBM110" s="511"/>
      <c r="SBN110" s="511"/>
      <c r="SBO110" s="511"/>
      <c r="SBP110" s="511"/>
      <c r="SBQ110" s="511"/>
      <c r="SBR110" s="511"/>
      <c r="SBS110" s="511"/>
      <c r="SBT110" s="511"/>
      <c r="SBU110" s="511"/>
      <c r="SBV110" s="511"/>
      <c r="SBW110" s="511"/>
      <c r="SBX110" s="511"/>
      <c r="SBY110" s="511"/>
      <c r="SBZ110" s="511"/>
      <c r="SCA110" s="511"/>
      <c r="SCB110" s="511"/>
      <c r="SCC110" s="511"/>
      <c r="SCD110" s="511"/>
      <c r="SCE110" s="511"/>
      <c r="SCF110" s="511"/>
      <c r="SCG110" s="511"/>
      <c r="SCH110" s="511"/>
      <c r="SCI110" s="511"/>
      <c r="SCJ110" s="511"/>
      <c r="SCK110" s="511"/>
      <c r="SCL110" s="511"/>
      <c r="SCM110" s="511"/>
      <c r="SCN110" s="511"/>
      <c r="SCO110" s="511"/>
      <c r="SCP110" s="511"/>
      <c r="SCQ110" s="511"/>
      <c r="SCR110" s="511"/>
      <c r="SCS110" s="511"/>
      <c r="SCT110" s="511"/>
      <c r="SCU110" s="511"/>
      <c r="SCV110" s="511"/>
      <c r="SCW110" s="511"/>
      <c r="SCX110" s="511"/>
      <c r="SCY110" s="511"/>
      <c r="SCZ110" s="511"/>
      <c r="SDA110" s="511"/>
      <c r="SDB110" s="511"/>
      <c r="SDC110" s="511"/>
      <c r="SDD110" s="511"/>
      <c r="SDE110" s="511"/>
      <c r="SDF110" s="511"/>
      <c r="SDG110" s="511"/>
      <c r="SDH110" s="511"/>
      <c r="SDI110" s="511"/>
      <c r="SDJ110" s="511"/>
      <c r="SDK110" s="511"/>
      <c r="SDL110" s="511"/>
      <c r="SDM110" s="511"/>
      <c r="SDN110" s="511"/>
      <c r="SDO110" s="511"/>
      <c r="SDP110" s="511"/>
      <c r="SDQ110" s="511"/>
      <c r="SDR110" s="511"/>
      <c r="SDS110" s="511"/>
      <c r="SDT110" s="511"/>
      <c r="SDU110" s="511"/>
      <c r="SDV110" s="511"/>
      <c r="SDW110" s="511"/>
      <c r="SDX110" s="511"/>
      <c r="SDY110" s="511"/>
      <c r="SDZ110" s="511"/>
      <c r="SEA110" s="511"/>
      <c r="SEB110" s="511"/>
      <c r="SEC110" s="511"/>
      <c r="SED110" s="511"/>
      <c r="SEE110" s="511"/>
      <c r="SEF110" s="511"/>
      <c r="SEG110" s="511"/>
      <c r="SEH110" s="511"/>
      <c r="SEI110" s="511"/>
      <c r="SEJ110" s="511"/>
      <c r="SEK110" s="511"/>
      <c r="SEL110" s="511"/>
      <c r="SEM110" s="511"/>
      <c r="SEN110" s="511"/>
      <c r="SEO110" s="511"/>
      <c r="SEP110" s="511"/>
      <c r="SEQ110" s="511"/>
      <c r="SER110" s="511"/>
      <c r="SES110" s="511"/>
      <c r="SET110" s="511"/>
      <c r="SEU110" s="511"/>
      <c r="SEV110" s="511"/>
      <c r="SEW110" s="511"/>
      <c r="SEX110" s="511"/>
      <c r="SEY110" s="511"/>
      <c r="SEZ110" s="511"/>
      <c r="SFA110" s="511"/>
      <c r="SFB110" s="511"/>
      <c r="SFC110" s="511"/>
      <c r="SFD110" s="511"/>
      <c r="SFE110" s="511"/>
      <c r="SFF110" s="511"/>
      <c r="SFG110" s="511"/>
      <c r="SFH110" s="511"/>
      <c r="SFI110" s="511"/>
      <c r="SFJ110" s="511"/>
      <c r="SFK110" s="511"/>
      <c r="SFL110" s="511"/>
      <c r="SFM110" s="511"/>
      <c r="SFN110" s="511"/>
      <c r="SFO110" s="511"/>
      <c r="SFP110" s="511"/>
      <c r="SFQ110" s="511"/>
      <c r="SFR110" s="511"/>
      <c r="SFS110" s="511"/>
      <c r="SFT110" s="511"/>
      <c r="SFU110" s="511"/>
      <c r="SFV110" s="511"/>
      <c r="SFW110" s="511"/>
      <c r="SFX110" s="511"/>
      <c r="SFY110" s="511"/>
      <c r="SFZ110" s="511"/>
      <c r="SGA110" s="511"/>
      <c r="SGB110" s="511"/>
      <c r="SGC110" s="511"/>
      <c r="SGD110" s="511"/>
      <c r="SGE110" s="511"/>
      <c r="SGF110" s="511"/>
      <c r="SGG110" s="511"/>
      <c r="SGH110" s="511"/>
      <c r="SGI110" s="511"/>
      <c r="SGJ110" s="511"/>
      <c r="SGK110" s="511"/>
      <c r="SGL110" s="511"/>
      <c r="SGM110" s="511"/>
      <c r="SGN110" s="511"/>
      <c r="SGO110" s="511"/>
      <c r="SGP110" s="511"/>
      <c r="SGQ110" s="511"/>
      <c r="SGR110" s="511"/>
      <c r="SGS110" s="511"/>
      <c r="SGT110" s="511"/>
      <c r="SGU110" s="511"/>
      <c r="SGV110" s="511"/>
      <c r="SGW110" s="511"/>
      <c r="SGX110" s="511"/>
      <c r="SGY110" s="511"/>
      <c r="SGZ110" s="511"/>
      <c r="SHA110" s="511"/>
      <c r="SHB110" s="511"/>
      <c r="SHC110" s="511"/>
      <c r="SHD110" s="511"/>
      <c r="SHE110" s="511"/>
      <c r="SHF110" s="511"/>
      <c r="SHG110" s="511"/>
      <c r="SHH110" s="511"/>
      <c r="SHI110" s="511"/>
      <c r="SHJ110" s="511"/>
      <c r="SHK110" s="511"/>
      <c r="SHL110" s="511"/>
      <c r="SHM110" s="511"/>
      <c r="SHN110" s="511"/>
      <c r="SHO110" s="511"/>
      <c r="SHP110" s="511"/>
      <c r="SHQ110" s="511"/>
      <c r="SHR110" s="511"/>
      <c r="SHS110" s="511"/>
      <c r="SHT110" s="511"/>
      <c r="SHU110" s="511"/>
      <c r="SHV110" s="511"/>
      <c r="SHW110" s="511"/>
      <c r="SHX110" s="511"/>
      <c r="SHY110" s="511"/>
      <c r="SHZ110" s="511"/>
      <c r="SIA110" s="511"/>
      <c r="SIB110" s="511"/>
      <c r="SIC110" s="511"/>
      <c r="SID110" s="511"/>
      <c r="SIE110" s="511"/>
      <c r="SIF110" s="511"/>
      <c r="SIG110" s="511"/>
      <c r="SIH110" s="511"/>
      <c r="SII110" s="511"/>
      <c r="SIJ110" s="511"/>
      <c r="SIK110" s="511"/>
      <c r="SIL110" s="511"/>
      <c r="SIM110" s="511"/>
      <c r="SIN110" s="511"/>
      <c r="SIO110" s="511"/>
      <c r="SIP110" s="511"/>
      <c r="SIQ110" s="511"/>
      <c r="SIR110" s="511"/>
      <c r="SIS110" s="511"/>
      <c r="SIT110" s="511"/>
      <c r="SIU110" s="511"/>
      <c r="SIV110" s="511"/>
      <c r="SIW110" s="511"/>
      <c r="SIX110" s="511"/>
      <c r="SIY110" s="511"/>
      <c r="SIZ110" s="511"/>
      <c r="SJA110" s="511"/>
      <c r="SJB110" s="511"/>
      <c r="SJC110" s="511"/>
      <c r="SJD110" s="511"/>
      <c r="SJE110" s="511"/>
      <c r="SJF110" s="511"/>
      <c r="SJG110" s="511"/>
      <c r="SJH110" s="511"/>
      <c r="SJI110" s="511"/>
      <c r="SJJ110" s="511"/>
      <c r="SJK110" s="511"/>
      <c r="SJL110" s="511"/>
      <c r="SJM110" s="511"/>
      <c r="SJN110" s="511"/>
      <c r="SJO110" s="511"/>
      <c r="SJP110" s="511"/>
      <c r="SJQ110" s="511"/>
      <c r="SJR110" s="511"/>
      <c r="SJS110" s="511"/>
      <c r="SJT110" s="511"/>
      <c r="SJU110" s="511"/>
      <c r="SJV110" s="511"/>
      <c r="SJW110" s="511"/>
      <c r="SJX110" s="511"/>
      <c r="SJY110" s="511"/>
      <c r="SJZ110" s="511"/>
      <c r="SKA110" s="511"/>
      <c r="SKB110" s="511"/>
      <c r="SKC110" s="511"/>
      <c r="SKD110" s="511"/>
      <c r="SKE110" s="511"/>
      <c r="SKF110" s="511"/>
      <c r="SKG110" s="511"/>
      <c r="SKH110" s="511"/>
      <c r="SKI110" s="511"/>
      <c r="SKJ110" s="511"/>
      <c r="SKK110" s="511"/>
      <c r="SKL110" s="511"/>
      <c r="SKM110" s="511"/>
      <c r="SKN110" s="511"/>
      <c r="SKO110" s="511"/>
      <c r="SKP110" s="511"/>
      <c r="SKQ110" s="511"/>
      <c r="SKR110" s="511"/>
      <c r="SKS110" s="511"/>
      <c r="SKT110" s="511"/>
      <c r="SKU110" s="511"/>
      <c r="SKV110" s="511"/>
      <c r="SKW110" s="511"/>
      <c r="SKX110" s="511"/>
      <c r="SKY110" s="511"/>
      <c r="SKZ110" s="511"/>
      <c r="SLA110" s="511"/>
      <c r="SLB110" s="511"/>
      <c r="SLC110" s="511"/>
      <c r="SLD110" s="511"/>
      <c r="SLE110" s="511"/>
      <c r="SLF110" s="511"/>
      <c r="SLG110" s="511"/>
      <c r="SLH110" s="511"/>
      <c r="SLI110" s="511"/>
      <c r="SLJ110" s="511"/>
      <c r="SLK110" s="511"/>
      <c r="SLL110" s="511"/>
      <c r="SLM110" s="511"/>
      <c r="SLN110" s="511"/>
      <c r="SLO110" s="511"/>
      <c r="SLP110" s="511"/>
      <c r="SLQ110" s="511"/>
      <c r="SLR110" s="511"/>
      <c r="SLS110" s="511"/>
      <c r="SLT110" s="511"/>
      <c r="SLU110" s="511"/>
      <c r="SLV110" s="511"/>
      <c r="SLW110" s="511"/>
      <c r="SLX110" s="511"/>
      <c r="SLY110" s="511"/>
      <c r="SLZ110" s="511"/>
      <c r="SMA110" s="511"/>
      <c r="SMB110" s="511"/>
      <c r="SMC110" s="511"/>
      <c r="SMD110" s="511"/>
      <c r="SME110" s="511"/>
      <c r="SMF110" s="511"/>
      <c r="SMG110" s="511"/>
      <c r="SMH110" s="511"/>
      <c r="SMI110" s="511"/>
      <c r="SMJ110" s="511"/>
      <c r="SMK110" s="511"/>
      <c r="SML110" s="511"/>
      <c r="SMM110" s="511"/>
      <c r="SMN110" s="511"/>
      <c r="SMO110" s="511"/>
      <c r="SMP110" s="511"/>
      <c r="SMQ110" s="511"/>
      <c r="SMR110" s="511"/>
      <c r="SMS110" s="511"/>
      <c r="SMT110" s="511"/>
      <c r="SMU110" s="511"/>
      <c r="SMV110" s="511"/>
      <c r="SMW110" s="511"/>
      <c r="SMX110" s="511"/>
      <c r="SMY110" s="511"/>
      <c r="SMZ110" s="511"/>
      <c r="SNA110" s="511"/>
      <c r="SNB110" s="511"/>
      <c r="SNC110" s="511"/>
      <c r="SND110" s="511"/>
      <c r="SNE110" s="511"/>
      <c r="SNF110" s="511"/>
      <c r="SNG110" s="511"/>
      <c r="SNH110" s="511"/>
      <c r="SNI110" s="511"/>
      <c r="SNJ110" s="511"/>
      <c r="SNK110" s="511"/>
      <c r="SNL110" s="511"/>
      <c r="SNM110" s="511"/>
      <c r="SNN110" s="511"/>
      <c r="SNO110" s="511"/>
      <c r="SNP110" s="511"/>
      <c r="SNQ110" s="511"/>
      <c r="SNR110" s="511"/>
      <c r="SNS110" s="511"/>
      <c r="SNT110" s="511"/>
      <c r="SNU110" s="511"/>
      <c r="SNV110" s="511"/>
      <c r="SNW110" s="511"/>
      <c r="SNX110" s="511"/>
      <c r="SNY110" s="511"/>
      <c r="SNZ110" s="511"/>
      <c r="SOA110" s="511"/>
      <c r="SOB110" s="511"/>
      <c r="SOC110" s="511"/>
      <c r="SOD110" s="511"/>
      <c r="SOE110" s="511"/>
      <c r="SOF110" s="511"/>
      <c r="SOG110" s="511"/>
      <c r="SOH110" s="511"/>
      <c r="SOI110" s="511"/>
      <c r="SOJ110" s="511"/>
      <c r="SOK110" s="511"/>
      <c r="SOL110" s="511"/>
      <c r="SOM110" s="511"/>
      <c r="SON110" s="511"/>
      <c r="SOO110" s="511"/>
      <c r="SOP110" s="511"/>
      <c r="SOQ110" s="511"/>
      <c r="SOR110" s="511"/>
      <c r="SOS110" s="511"/>
      <c r="SOT110" s="511"/>
      <c r="SOU110" s="511"/>
      <c r="SOV110" s="511"/>
      <c r="SOW110" s="511"/>
      <c r="SOX110" s="511"/>
      <c r="SOY110" s="511"/>
      <c r="SOZ110" s="511"/>
      <c r="SPA110" s="511"/>
      <c r="SPB110" s="511"/>
      <c r="SPC110" s="511"/>
      <c r="SPD110" s="511"/>
      <c r="SPE110" s="511"/>
      <c r="SPF110" s="511"/>
      <c r="SPG110" s="511"/>
      <c r="SPH110" s="511"/>
      <c r="SPI110" s="511"/>
      <c r="SPJ110" s="511"/>
      <c r="SPK110" s="511"/>
      <c r="SPL110" s="511"/>
      <c r="SPM110" s="511"/>
      <c r="SPN110" s="511"/>
      <c r="SPO110" s="511"/>
      <c r="SPP110" s="511"/>
      <c r="SPQ110" s="511"/>
      <c r="SPR110" s="511"/>
      <c r="SPS110" s="511"/>
      <c r="SPT110" s="511"/>
      <c r="SPU110" s="511"/>
      <c r="SPV110" s="511"/>
      <c r="SPW110" s="511"/>
      <c r="SPX110" s="511"/>
      <c r="SPY110" s="511"/>
      <c r="SPZ110" s="511"/>
      <c r="SQA110" s="511"/>
      <c r="SQB110" s="511"/>
      <c r="SQC110" s="511"/>
      <c r="SQD110" s="511"/>
      <c r="SQE110" s="511"/>
      <c r="SQF110" s="511"/>
      <c r="SQG110" s="511"/>
      <c r="SQH110" s="511"/>
      <c r="SQI110" s="511"/>
      <c r="SQJ110" s="511"/>
      <c r="SQK110" s="511"/>
      <c r="SQL110" s="511"/>
      <c r="SQM110" s="511"/>
      <c r="SQN110" s="511"/>
      <c r="SQO110" s="511"/>
      <c r="SQP110" s="511"/>
      <c r="SQQ110" s="511"/>
      <c r="SQR110" s="511"/>
      <c r="SQS110" s="511"/>
      <c r="SQT110" s="511"/>
      <c r="SQU110" s="511"/>
      <c r="SQV110" s="511"/>
      <c r="SQW110" s="511"/>
      <c r="SQX110" s="511"/>
      <c r="SQY110" s="511"/>
      <c r="SQZ110" s="511"/>
      <c r="SRA110" s="511"/>
      <c r="SRB110" s="511"/>
      <c r="SRC110" s="511"/>
      <c r="SRD110" s="511"/>
      <c r="SRE110" s="511"/>
      <c r="SRF110" s="511"/>
      <c r="SRG110" s="511"/>
      <c r="SRH110" s="511"/>
      <c r="SRI110" s="511"/>
      <c r="SRJ110" s="511"/>
      <c r="SRK110" s="511"/>
      <c r="SRL110" s="511"/>
      <c r="SRM110" s="511"/>
      <c r="SRN110" s="511"/>
      <c r="SRO110" s="511"/>
      <c r="SRP110" s="511"/>
      <c r="SRQ110" s="511"/>
      <c r="SRR110" s="511"/>
      <c r="SRS110" s="511"/>
      <c r="SRT110" s="511"/>
      <c r="SRU110" s="511"/>
      <c r="SRV110" s="511"/>
      <c r="SRW110" s="511"/>
      <c r="SRX110" s="511"/>
      <c r="SRY110" s="511"/>
      <c r="SRZ110" s="511"/>
      <c r="SSA110" s="511"/>
      <c r="SSB110" s="511"/>
      <c r="SSC110" s="511"/>
      <c r="SSD110" s="511"/>
      <c r="SSE110" s="511"/>
      <c r="SSF110" s="511"/>
      <c r="SSG110" s="511"/>
      <c r="SSH110" s="511"/>
      <c r="SSI110" s="511"/>
      <c r="SSJ110" s="511"/>
      <c r="SSK110" s="511"/>
      <c r="SSL110" s="511"/>
      <c r="SSM110" s="511"/>
      <c r="SSN110" s="511"/>
      <c r="SSO110" s="511"/>
      <c r="SSP110" s="511"/>
      <c r="SSQ110" s="511"/>
      <c r="SSR110" s="511"/>
      <c r="SSS110" s="511"/>
      <c r="SST110" s="511"/>
      <c r="SSU110" s="511"/>
      <c r="SSV110" s="511"/>
      <c r="SSW110" s="511"/>
      <c r="SSX110" s="511"/>
      <c r="SSY110" s="511"/>
      <c r="SSZ110" s="511"/>
      <c r="STA110" s="511"/>
      <c r="STB110" s="511"/>
      <c r="STC110" s="511"/>
      <c r="STD110" s="511"/>
      <c r="STE110" s="511"/>
      <c r="STF110" s="511"/>
      <c r="STG110" s="511"/>
      <c r="STH110" s="511"/>
      <c r="STI110" s="511"/>
      <c r="STJ110" s="511"/>
      <c r="STK110" s="511"/>
      <c r="STL110" s="511"/>
      <c r="STM110" s="511"/>
      <c r="STN110" s="511"/>
      <c r="STO110" s="511"/>
      <c r="STP110" s="511"/>
      <c r="STQ110" s="511"/>
      <c r="STR110" s="511"/>
      <c r="STS110" s="511"/>
      <c r="STT110" s="511"/>
      <c r="STU110" s="511"/>
      <c r="STV110" s="511"/>
      <c r="STW110" s="511"/>
      <c r="STX110" s="511"/>
      <c r="STY110" s="511"/>
      <c r="STZ110" s="511"/>
      <c r="SUA110" s="511"/>
      <c r="SUB110" s="511"/>
      <c r="SUC110" s="511"/>
      <c r="SUD110" s="511"/>
      <c r="SUE110" s="511"/>
      <c r="SUF110" s="511"/>
      <c r="SUG110" s="511"/>
      <c r="SUH110" s="511"/>
      <c r="SUI110" s="511"/>
      <c r="SUJ110" s="511"/>
      <c r="SUK110" s="511"/>
      <c r="SUL110" s="511"/>
      <c r="SUM110" s="511"/>
      <c r="SUN110" s="511"/>
      <c r="SUO110" s="511"/>
      <c r="SUP110" s="511"/>
      <c r="SUQ110" s="511"/>
      <c r="SUR110" s="511"/>
      <c r="SUS110" s="511"/>
      <c r="SUT110" s="511"/>
      <c r="SUU110" s="511"/>
      <c r="SUV110" s="511"/>
      <c r="SUW110" s="511"/>
      <c r="SUX110" s="511"/>
      <c r="SUY110" s="511"/>
      <c r="SUZ110" s="511"/>
      <c r="SVA110" s="511"/>
      <c r="SVB110" s="511"/>
      <c r="SVC110" s="511"/>
      <c r="SVD110" s="511"/>
      <c r="SVE110" s="511"/>
      <c r="SVF110" s="511"/>
      <c r="SVG110" s="511"/>
      <c r="SVH110" s="511"/>
      <c r="SVI110" s="511"/>
      <c r="SVJ110" s="511"/>
      <c r="SVK110" s="511"/>
      <c r="SVL110" s="511"/>
      <c r="SVM110" s="511"/>
      <c r="SVN110" s="511"/>
      <c r="SVO110" s="511"/>
      <c r="SVP110" s="511"/>
      <c r="SVQ110" s="511"/>
      <c r="SVR110" s="511"/>
      <c r="SVS110" s="511"/>
      <c r="SVT110" s="511"/>
      <c r="SVU110" s="511"/>
      <c r="SVV110" s="511"/>
      <c r="SVW110" s="511"/>
      <c r="SVX110" s="511"/>
      <c r="SVY110" s="511"/>
      <c r="SVZ110" s="511"/>
      <c r="SWA110" s="511"/>
      <c r="SWB110" s="511"/>
      <c r="SWC110" s="511"/>
      <c r="SWD110" s="511"/>
      <c r="SWE110" s="511"/>
      <c r="SWF110" s="511"/>
      <c r="SWG110" s="511"/>
      <c r="SWH110" s="511"/>
      <c r="SWI110" s="511"/>
      <c r="SWJ110" s="511"/>
      <c r="SWK110" s="511"/>
      <c r="SWL110" s="511"/>
      <c r="SWM110" s="511"/>
      <c r="SWN110" s="511"/>
      <c r="SWO110" s="511"/>
      <c r="SWP110" s="511"/>
      <c r="SWQ110" s="511"/>
      <c r="SWR110" s="511"/>
      <c r="SWS110" s="511"/>
      <c r="SWT110" s="511"/>
      <c r="SWU110" s="511"/>
      <c r="SWV110" s="511"/>
      <c r="SWW110" s="511"/>
      <c r="SWX110" s="511"/>
      <c r="SWY110" s="511"/>
      <c r="SWZ110" s="511"/>
      <c r="SXA110" s="511"/>
      <c r="SXB110" s="511"/>
      <c r="SXC110" s="511"/>
      <c r="SXD110" s="511"/>
      <c r="SXE110" s="511"/>
      <c r="SXF110" s="511"/>
      <c r="SXG110" s="511"/>
      <c r="SXH110" s="511"/>
      <c r="SXI110" s="511"/>
      <c r="SXJ110" s="511"/>
      <c r="SXK110" s="511"/>
      <c r="SXL110" s="511"/>
      <c r="SXM110" s="511"/>
      <c r="SXN110" s="511"/>
      <c r="SXO110" s="511"/>
      <c r="SXP110" s="511"/>
      <c r="SXQ110" s="511"/>
      <c r="SXR110" s="511"/>
      <c r="SXS110" s="511"/>
      <c r="SXT110" s="511"/>
      <c r="SXU110" s="511"/>
      <c r="SXV110" s="511"/>
      <c r="SXW110" s="511"/>
      <c r="SXX110" s="511"/>
      <c r="SXY110" s="511"/>
      <c r="SXZ110" s="511"/>
      <c r="SYA110" s="511"/>
      <c r="SYB110" s="511"/>
      <c r="SYC110" s="511"/>
      <c r="SYD110" s="511"/>
      <c r="SYE110" s="511"/>
      <c r="SYF110" s="511"/>
      <c r="SYG110" s="511"/>
      <c r="SYH110" s="511"/>
      <c r="SYI110" s="511"/>
      <c r="SYJ110" s="511"/>
      <c r="SYK110" s="511"/>
      <c r="SYL110" s="511"/>
      <c r="SYM110" s="511"/>
      <c r="SYN110" s="511"/>
      <c r="SYO110" s="511"/>
      <c r="SYP110" s="511"/>
      <c r="SYQ110" s="511"/>
      <c r="SYR110" s="511"/>
      <c r="SYS110" s="511"/>
      <c r="SYT110" s="511"/>
      <c r="SYU110" s="511"/>
      <c r="SYV110" s="511"/>
      <c r="SYW110" s="511"/>
      <c r="SYX110" s="511"/>
      <c r="SYY110" s="511"/>
      <c r="SYZ110" s="511"/>
      <c r="SZA110" s="511"/>
      <c r="SZB110" s="511"/>
      <c r="SZC110" s="511"/>
      <c r="SZD110" s="511"/>
      <c r="SZE110" s="511"/>
      <c r="SZF110" s="511"/>
      <c r="SZG110" s="511"/>
      <c r="SZH110" s="511"/>
      <c r="SZI110" s="511"/>
      <c r="SZJ110" s="511"/>
      <c r="SZK110" s="511"/>
      <c r="SZL110" s="511"/>
      <c r="SZM110" s="511"/>
      <c r="SZN110" s="511"/>
      <c r="SZO110" s="511"/>
      <c r="SZP110" s="511"/>
      <c r="SZQ110" s="511"/>
      <c r="SZR110" s="511"/>
      <c r="SZS110" s="511"/>
      <c r="SZT110" s="511"/>
      <c r="SZU110" s="511"/>
      <c r="SZV110" s="511"/>
      <c r="SZW110" s="511"/>
      <c r="SZX110" s="511"/>
      <c r="SZY110" s="511"/>
      <c r="SZZ110" s="511"/>
      <c r="TAA110" s="511"/>
      <c r="TAB110" s="511"/>
      <c r="TAC110" s="511"/>
      <c r="TAD110" s="511"/>
      <c r="TAE110" s="511"/>
      <c r="TAF110" s="511"/>
      <c r="TAG110" s="511"/>
      <c r="TAH110" s="511"/>
      <c r="TAI110" s="511"/>
      <c r="TAJ110" s="511"/>
      <c r="TAK110" s="511"/>
      <c r="TAL110" s="511"/>
      <c r="TAM110" s="511"/>
      <c r="TAN110" s="511"/>
      <c r="TAO110" s="511"/>
      <c r="TAP110" s="511"/>
      <c r="TAQ110" s="511"/>
      <c r="TAR110" s="511"/>
      <c r="TAS110" s="511"/>
      <c r="TAT110" s="511"/>
      <c r="TAU110" s="511"/>
      <c r="TAV110" s="511"/>
      <c r="TAW110" s="511"/>
      <c r="TAX110" s="511"/>
      <c r="TAY110" s="511"/>
      <c r="TAZ110" s="511"/>
      <c r="TBA110" s="511"/>
      <c r="TBB110" s="511"/>
      <c r="TBC110" s="511"/>
      <c r="TBD110" s="511"/>
      <c r="TBE110" s="511"/>
      <c r="TBF110" s="511"/>
      <c r="TBG110" s="511"/>
      <c r="TBH110" s="511"/>
      <c r="TBI110" s="511"/>
      <c r="TBJ110" s="511"/>
      <c r="TBK110" s="511"/>
      <c r="TBL110" s="511"/>
      <c r="TBM110" s="511"/>
      <c r="TBN110" s="511"/>
      <c r="TBO110" s="511"/>
      <c r="TBP110" s="511"/>
      <c r="TBQ110" s="511"/>
      <c r="TBR110" s="511"/>
      <c r="TBS110" s="511"/>
      <c r="TBT110" s="511"/>
      <c r="TBU110" s="511"/>
      <c r="TBV110" s="511"/>
      <c r="TBW110" s="511"/>
      <c r="TBX110" s="511"/>
      <c r="TBY110" s="511"/>
      <c r="TBZ110" s="511"/>
      <c r="TCA110" s="511"/>
      <c r="TCB110" s="511"/>
      <c r="TCC110" s="511"/>
      <c r="TCD110" s="511"/>
      <c r="TCE110" s="511"/>
      <c r="TCF110" s="511"/>
      <c r="TCG110" s="511"/>
      <c r="TCH110" s="511"/>
      <c r="TCI110" s="511"/>
      <c r="TCJ110" s="511"/>
      <c r="TCK110" s="511"/>
      <c r="TCL110" s="511"/>
      <c r="TCM110" s="511"/>
      <c r="TCN110" s="511"/>
      <c r="TCO110" s="511"/>
      <c r="TCP110" s="511"/>
      <c r="TCQ110" s="511"/>
      <c r="TCR110" s="511"/>
      <c r="TCS110" s="511"/>
      <c r="TCT110" s="511"/>
      <c r="TCU110" s="511"/>
      <c r="TCV110" s="511"/>
      <c r="TCW110" s="511"/>
      <c r="TCX110" s="511"/>
      <c r="TCY110" s="511"/>
      <c r="TCZ110" s="511"/>
      <c r="TDA110" s="511"/>
      <c r="TDB110" s="511"/>
      <c r="TDC110" s="511"/>
      <c r="TDD110" s="511"/>
      <c r="TDE110" s="511"/>
      <c r="TDF110" s="511"/>
      <c r="TDG110" s="511"/>
      <c r="TDH110" s="511"/>
      <c r="TDI110" s="511"/>
      <c r="TDJ110" s="511"/>
      <c r="TDK110" s="511"/>
      <c r="TDL110" s="511"/>
      <c r="TDM110" s="511"/>
      <c r="TDN110" s="511"/>
      <c r="TDO110" s="511"/>
      <c r="TDP110" s="511"/>
      <c r="TDQ110" s="511"/>
      <c r="TDR110" s="511"/>
      <c r="TDS110" s="511"/>
      <c r="TDT110" s="511"/>
      <c r="TDU110" s="511"/>
      <c r="TDV110" s="511"/>
      <c r="TDW110" s="511"/>
      <c r="TDX110" s="511"/>
      <c r="TDY110" s="511"/>
      <c r="TDZ110" s="511"/>
      <c r="TEA110" s="511"/>
      <c r="TEB110" s="511"/>
      <c r="TEC110" s="511"/>
      <c r="TED110" s="511"/>
      <c r="TEE110" s="511"/>
      <c r="TEF110" s="511"/>
      <c r="TEG110" s="511"/>
      <c r="TEH110" s="511"/>
      <c r="TEI110" s="511"/>
      <c r="TEJ110" s="511"/>
      <c r="TEK110" s="511"/>
      <c r="TEL110" s="511"/>
      <c r="TEM110" s="511"/>
      <c r="TEN110" s="511"/>
      <c r="TEO110" s="511"/>
      <c r="TEP110" s="511"/>
      <c r="TEQ110" s="511"/>
      <c r="TER110" s="511"/>
      <c r="TES110" s="511"/>
      <c r="TET110" s="511"/>
      <c r="TEU110" s="511"/>
      <c r="TEV110" s="511"/>
      <c r="TEW110" s="511"/>
      <c r="TEX110" s="511"/>
      <c r="TEY110" s="511"/>
      <c r="TEZ110" s="511"/>
      <c r="TFA110" s="511"/>
      <c r="TFB110" s="511"/>
      <c r="TFC110" s="511"/>
      <c r="TFD110" s="511"/>
      <c r="TFE110" s="511"/>
      <c r="TFF110" s="511"/>
      <c r="TFG110" s="511"/>
      <c r="TFH110" s="511"/>
      <c r="TFI110" s="511"/>
      <c r="TFJ110" s="511"/>
      <c r="TFK110" s="511"/>
      <c r="TFL110" s="511"/>
      <c r="TFM110" s="511"/>
      <c r="TFN110" s="511"/>
      <c r="TFO110" s="511"/>
      <c r="TFP110" s="511"/>
      <c r="TFQ110" s="511"/>
      <c r="TFR110" s="511"/>
      <c r="TFS110" s="511"/>
      <c r="TFT110" s="511"/>
      <c r="TFU110" s="511"/>
      <c r="TFV110" s="511"/>
      <c r="TFW110" s="511"/>
      <c r="TFX110" s="511"/>
      <c r="TFY110" s="511"/>
      <c r="TFZ110" s="511"/>
      <c r="TGA110" s="511"/>
      <c r="TGB110" s="511"/>
      <c r="TGC110" s="511"/>
      <c r="TGD110" s="511"/>
      <c r="TGE110" s="511"/>
      <c r="TGF110" s="511"/>
      <c r="TGG110" s="511"/>
      <c r="TGH110" s="511"/>
      <c r="TGI110" s="511"/>
      <c r="TGJ110" s="511"/>
      <c r="TGK110" s="511"/>
      <c r="TGL110" s="511"/>
      <c r="TGM110" s="511"/>
      <c r="TGN110" s="511"/>
      <c r="TGO110" s="511"/>
      <c r="TGP110" s="511"/>
      <c r="TGQ110" s="511"/>
      <c r="TGR110" s="511"/>
      <c r="TGS110" s="511"/>
      <c r="TGT110" s="511"/>
      <c r="TGU110" s="511"/>
      <c r="TGV110" s="511"/>
      <c r="TGW110" s="511"/>
      <c r="TGX110" s="511"/>
      <c r="TGY110" s="511"/>
      <c r="TGZ110" s="511"/>
      <c r="THA110" s="511"/>
      <c r="THB110" s="511"/>
      <c r="THC110" s="511"/>
      <c r="THD110" s="511"/>
      <c r="THE110" s="511"/>
      <c r="THF110" s="511"/>
      <c r="THG110" s="511"/>
      <c r="THH110" s="511"/>
      <c r="THI110" s="511"/>
      <c r="THJ110" s="511"/>
      <c r="THK110" s="511"/>
      <c r="THL110" s="511"/>
      <c r="THM110" s="511"/>
      <c r="THN110" s="511"/>
      <c r="THO110" s="511"/>
      <c r="THP110" s="511"/>
      <c r="THQ110" s="511"/>
      <c r="THR110" s="511"/>
      <c r="THS110" s="511"/>
      <c r="THT110" s="511"/>
      <c r="THU110" s="511"/>
      <c r="THV110" s="511"/>
      <c r="THW110" s="511"/>
      <c r="THX110" s="511"/>
      <c r="THY110" s="511"/>
      <c r="THZ110" s="511"/>
      <c r="TIA110" s="511"/>
      <c r="TIB110" s="511"/>
      <c r="TIC110" s="511"/>
      <c r="TID110" s="511"/>
      <c r="TIE110" s="511"/>
      <c r="TIF110" s="511"/>
      <c r="TIG110" s="511"/>
      <c r="TIH110" s="511"/>
      <c r="TII110" s="511"/>
      <c r="TIJ110" s="511"/>
      <c r="TIK110" s="511"/>
      <c r="TIL110" s="511"/>
      <c r="TIM110" s="511"/>
      <c r="TIN110" s="511"/>
      <c r="TIO110" s="511"/>
      <c r="TIP110" s="511"/>
      <c r="TIQ110" s="511"/>
      <c r="TIR110" s="511"/>
      <c r="TIS110" s="511"/>
      <c r="TIT110" s="511"/>
      <c r="TIU110" s="511"/>
      <c r="TIV110" s="511"/>
      <c r="TIW110" s="511"/>
      <c r="TIX110" s="511"/>
      <c r="TIY110" s="511"/>
      <c r="TIZ110" s="511"/>
      <c r="TJA110" s="511"/>
      <c r="TJB110" s="511"/>
      <c r="TJC110" s="511"/>
      <c r="TJD110" s="511"/>
      <c r="TJE110" s="511"/>
      <c r="TJF110" s="511"/>
      <c r="TJG110" s="511"/>
      <c r="TJH110" s="511"/>
      <c r="TJI110" s="511"/>
      <c r="TJJ110" s="511"/>
      <c r="TJK110" s="511"/>
      <c r="TJL110" s="511"/>
      <c r="TJM110" s="511"/>
      <c r="TJN110" s="511"/>
      <c r="TJO110" s="511"/>
      <c r="TJP110" s="511"/>
      <c r="TJQ110" s="511"/>
      <c r="TJR110" s="511"/>
      <c r="TJS110" s="511"/>
      <c r="TJT110" s="511"/>
      <c r="TJU110" s="511"/>
      <c r="TJV110" s="511"/>
      <c r="TJW110" s="511"/>
      <c r="TJX110" s="511"/>
      <c r="TJY110" s="511"/>
      <c r="TJZ110" s="511"/>
      <c r="TKA110" s="511"/>
      <c r="TKB110" s="511"/>
      <c r="TKC110" s="511"/>
      <c r="TKD110" s="511"/>
      <c r="TKE110" s="511"/>
      <c r="TKF110" s="511"/>
      <c r="TKG110" s="511"/>
      <c r="TKH110" s="511"/>
      <c r="TKI110" s="511"/>
      <c r="TKJ110" s="511"/>
      <c r="TKK110" s="511"/>
      <c r="TKL110" s="511"/>
      <c r="TKM110" s="511"/>
      <c r="TKN110" s="511"/>
      <c r="TKO110" s="511"/>
      <c r="TKP110" s="511"/>
      <c r="TKQ110" s="511"/>
      <c r="TKR110" s="511"/>
      <c r="TKS110" s="511"/>
      <c r="TKT110" s="511"/>
      <c r="TKU110" s="511"/>
      <c r="TKV110" s="511"/>
      <c r="TKW110" s="511"/>
      <c r="TKX110" s="511"/>
      <c r="TKY110" s="511"/>
      <c r="TKZ110" s="511"/>
      <c r="TLA110" s="511"/>
      <c r="TLB110" s="511"/>
      <c r="TLC110" s="511"/>
      <c r="TLD110" s="511"/>
      <c r="TLE110" s="511"/>
      <c r="TLF110" s="511"/>
      <c r="TLG110" s="511"/>
      <c r="TLH110" s="511"/>
      <c r="TLI110" s="511"/>
      <c r="TLJ110" s="511"/>
      <c r="TLK110" s="511"/>
      <c r="TLL110" s="511"/>
      <c r="TLM110" s="511"/>
      <c r="TLN110" s="511"/>
      <c r="TLO110" s="511"/>
      <c r="TLP110" s="511"/>
      <c r="TLQ110" s="511"/>
      <c r="TLR110" s="511"/>
      <c r="TLS110" s="511"/>
      <c r="TLT110" s="511"/>
      <c r="TLU110" s="511"/>
      <c r="TLV110" s="511"/>
      <c r="TLW110" s="511"/>
      <c r="TLX110" s="511"/>
      <c r="TLY110" s="511"/>
      <c r="TLZ110" s="511"/>
      <c r="TMA110" s="511"/>
      <c r="TMB110" s="511"/>
      <c r="TMC110" s="511"/>
      <c r="TMD110" s="511"/>
      <c r="TME110" s="511"/>
      <c r="TMF110" s="511"/>
      <c r="TMG110" s="511"/>
      <c r="TMH110" s="511"/>
      <c r="TMI110" s="511"/>
      <c r="TMJ110" s="511"/>
      <c r="TMK110" s="511"/>
      <c r="TML110" s="511"/>
      <c r="TMM110" s="511"/>
      <c r="TMN110" s="511"/>
      <c r="TMO110" s="511"/>
      <c r="TMP110" s="511"/>
      <c r="TMQ110" s="511"/>
      <c r="TMR110" s="511"/>
      <c r="TMS110" s="511"/>
      <c r="TMT110" s="511"/>
      <c r="TMU110" s="511"/>
      <c r="TMV110" s="511"/>
      <c r="TMW110" s="511"/>
      <c r="TMX110" s="511"/>
      <c r="TMY110" s="511"/>
      <c r="TMZ110" s="511"/>
      <c r="TNA110" s="511"/>
      <c r="TNB110" s="511"/>
      <c r="TNC110" s="511"/>
      <c r="TND110" s="511"/>
      <c r="TNE110" s="511"/>
      <c r="TNF110" s="511"/>
      <c r="TNG110" s="511"/>
      <c r="TNH110" s="511"/>
      <c r="TNI110" s="511"/>
      <c r="TNJ110" s="511"/>
      <c r="TNK110" s="511"/>
      <c r="TNL110" s="511"/>
      <c r="TNM110" s="511"/>
      <c r="TNN110" s="511"/>
      <c r="TNO110" s="511"/>
      <c r="TNP110" s="511"/>
      <c r="TNQ110" s="511"/>
      <c r="TNR110" s="511"/>
      <c r="TNS110" s="511"/>
      <c r="TNT110" s="511"/>
      <c r="TNU110" s="511"/>
      <c r="TNV110" s="511"/>
      <c r="TNW110" s="511"/>
      <c r="TNX110" s="511"/>
      <c r="TNY110" s="511"/>
      <c r="TNZ110" s="511"/>
      <c r="TOA110" s="511"/>
      <c r="TOB110" s="511"/>
      <c r="TOC110" s="511"/>
      <c r="TOD110" s="511"/>
      <c r="TOE110" s="511"/>
      <c r="TOF110" s="511"/>
      <c r="TOG110" s="511"/>
      <c r="TOH110" s="511"/>
      <c r="TOI110" s="511"/>
      <c r="TOJ110" s="511"/>
      <c r="TOK110" s="511"/>
      <c r="TOL110" s="511"/>
      <c r="TOM110" s="511"/>
      <c r="TON110" s="511"/>
      <c r="TOO110" s="511"/>
      <c r="TOP110" s="511"/>
      <c r="TOQ110" s="511"/>
      <c r="TOR110" s="511"/>
      <c r="TOS110" s="511"/>
      <c r="TOT110" s="511"/>
      <c r="TOU110" s="511"/>
      <c r="TOV110" s="511"/>
      <c r="TOW110" s="511"/>
      <c r="TOX110" s="511"/>
      <c r="TOY110" s="511"/>
      <c r="TOZ110" s="511"/>
      <c r="TPA110" s="511"/>
      <c r="TPB110" s="511"/>
      <c r="TPC110" s="511"/>
      <c r="TPD110" s="511"/>
      <c r="TPE110" s="511"/>
      <c r="TPF110" s="511"/>
      <c r="TPG110" s="511"/>
      <c r="TPH110" s="511"/>
      <c r="TPI110" s="511"/>
      <c r="TPJ110" s="511"/>
      <c r="TPK110" s="511"/>
      <c r="TPL110" s="511"/>
      <c r="TPM110" s="511"/>
      <c r="TPN110" s="511"/>
      <c r="TPO110" s="511"/>
      <c r="TPP110" s="511"/>
      <c r="TPQ110" s="511"/>
      <c r="TPR110" s="511"/>
      <c r="TPS110" s="511"/>
      <c r="TPT110" s="511"/>
      <c r="TPU110" s="511"/>
      <c r="TPV110" s="511"/>
      <c r="TPW110" s="511"/>
      <c r="TPX110" s="511"/>
      <c r="TPY110" s="511"/>
      <c r="TPZ110" s="511"/>
      <c r="TQA110" s="511"/>
      <c r="TQB110" s="511"/>
      <c r="TQC110" s="511"/>
      <c r="TQD110" s="511"/>
      <c r="TQE110" s="511"/>
      <c r="TQF110" s="511"/>
      <c r="TQG110" s="511"/>
      <c r="TQH110" s="511"/>
      <c r="TQI110" s="511"/>
      <c r="TQJ110" s="511"/>
      <c r="TQK110" s="511"/>
      <c r="TQL110" s="511"/>
      <c r="TQM110" s="511"/>
      <c r="TQN110" s="511"/>
      <c r="TQO110" s="511"/>
      <c r="TQP110" s="511"/>
      <c r="TQQ110" s="511"/>
      <c r="TQR110" s="511"/>
      <c r="TQS110" s="511"/>
      <c r="TQT110" s="511"/>
      <c r="TQU110" s="511"/>
      <c r="TQV110" s="511"/>
      <c r="TQW110" s="511"/>
      <c r="TQX110" s="511"/>
      <c r="TQY110" s="511"/>
      <c r="TQZ110" s="511"/>
      <c r="TRA110" s="511"/>
      <c r="TRB110" s="511"/>
      <c r="TRC110" s="511"/>
      <c r="TRD110" s="511"/>
      <c r="TRE110" s="511"/>
      <c r="TRF110" s="511"/>
      <c r="TRG110" s="511"/>
      <c r="TRH110" s="511"/>
      <c r="TRI110" s="511"/>
      <c r="TRJ110" s="511"/>
      <c r="TRK110" s="511"/>
      <c r="TRL110" s="511"/>
      <c r="TRM110" s="511"/>
      <c r="TRN110" s="511"/>
      <c r="TRO110" s="511"/>
      <c r="TRP110" s="511"/>
      <c r="TRQ110" s="511"/>
      <c r="TRR110" s="511"/>
      <c r="TRS110" s="511"/>
      <c r="TRT110" s="511"/>
      <c r="TRU110" s="511"/>
      <c r="TRV110" s="511"/>
      <c r="TRW110" s="511"/>
      <c r="TRX110" s="511"/>
      <c r="TRY110" s="511"/>
      <c r="TRZ110" s="511"/>
      <c r="TSA110" s="511"/>
      <c r="TSB110" s="511"/>
      <c r="TSC110" s="511"/>
      <c r="TSD110" s="511"/>
      <c r="TSE110" s="511"/>
      <c r="TSF110" s="511"/>
      <c r="TSG110" s="511"/>
      <c r="TSH110" s="511"/>
      <c r="TSI110" s="511"/>
      <c r="TSJ110" s="511"/>
      <c r="TSK110" s="511"/>
      <c r="TSL110" s="511"/>
      <c r="TSM110" s="511"/>
      <c r="TSN110" s="511"/>
      <c r="TSO110" s="511"/>
      <c r="TSP110" s="511"/>
      <c r="TSQ110" s="511"/>
      <c r="TSR110" s="511"/>
      <c r="TSS110" s="511"/>
      <c r="TST110" s="511"/>
      <c r="TSU110" s="511"/>
      <c r="TSV110" s="511"/>
      <c r="TSW110" s="511"/>
      <c r="TSX110" s="511"/>
      <c r="TSY110" s="511"/>
      <c r="TSZ110" s="511"/>
      <c r="TTA110" s="511"/>
      <c r="TTB110" s="511"/>
      <c r="TTC110" s="511"/>
      <c r="TTD110" s="511"/>
      <c r="TTE110" s="511"/>
      <c r="TTF110" s="511"/>
      <c r="TTG110" s="511"/>
      <c r="TTH110" s="511"/>
      <c r="TTI110" s="511"/>
      <c r="TTJ110" s="511"/>
      <c r="TTK110" s="511"/>
      <c r="TTL110" s="511"/>
      <c r="TTM110" s="511"/>
      <c r="TTN110" s="511"/>
      <c r="TTO110" s="511"/>
      <c r="TTP110" s="511"/>
      <c r="TTQ110" s="511"/>
      <c r="TTR110" s="511"/>
      <c r="TTS110" s="511"/>
      <c r="TTT110" s="511"/>
      <c r="TTU110" s="511"/>
      <c r="TTV110" s="511"/>
      <c r="TTW110" s="511"/>
      <c r="TTX110" s="511"/>
      <c r="TTY110" s="511"/>
      <c r="TTZ110" s="511"/>
      <c r="TUA110" s="511"/>
      <c r="TUB110" s="511"/>
      <c r="TUC110" s="511"/>
      <c r="TUD110" s="511"/>
      <c r="TUE110" s="511"/>
      <c r="TUF110" s="511"/>
      <c r="TUG110" s="511"/>
      <c r="TUH110" s="511"/>
      <c r="TUI110" s="511"/>
      <c r="TUJ110" s="511"/>
      <c r="TUK110" s="511"/>
      <c r="TUL110" s="511"/>
      <c r="TUM110" s="511"/>
      <c r="TUN110" s="511"/>
      <c r="TUO110" s="511"/>
      <c r="TUP110" s="511"/>
      <c r="TUQ110" s="511"/>
      <c r="TUR110" s="511"/>
      <c r="TUS110" s="511"/>
      <c r="TUT110" s="511"/>
      <c r="TUU110" s="511"/>
      <c r="TUV110" s="511"/>
      <c r="TUW110" s="511"/>
      <c r="TUX110" s="511"/>
      <c r="TUY110" s="511"/>
      <c r="TUZ110" s="511"/>
      <c r="TVA110" s="511"/>
      <c r="TVB110" s="511"/>
      <c r="TVC110" s="511"/>
      <c r="TVD110" s="511"/>
      <c r="TVE110" s="511"/>
      <c r="TVF110" s="511"/>
      <c r="TVG110" s="511"/>
      <c r="TVH110" s="511"/>
      <c r="TVI110" s="511"/>
      <c r="TVJ110" s="511"/>
      <c r="TVK110" s="511"/>
      <c r="TVL110" s="511"/>
      <c r="TVM110" s="511"/>
      <c r="TVN110" s="511"/>
      <c r="TVO110" s="511"/>
      <c r="TVP110" s="511"/>
      <c r="TVQ110" s="511"/>
      <c r="TVR110" s="511"/>
      <c r="TVS110" s="511"/>
      <c r="TVT110" s="511"/>
      <c r="TVU110" s="511"/>
      <c r="TVV110" s="511"/>
      <c r="TVW110" s="511"/>
      <c r="TVX110" s="511"/>
      <c r="TVY110" s="511"/>
      <c r="TVZ110" s="511"/>
      <c r="TWA110" s="511"/>
      <c r="TWB110" s="511"/>
      <c r="TWC110" s="511"/>
      <c r="TWD110" s="511"/>
      <c r="TWE110" s="511"/>
      <c r="TWF110" s="511"/>
      <c r="TWG110" s="511"/>
      <c r="TWH110" s="511"/>
      <c r="TWI110" s="511"/>
      <c r="TWJ110" s="511"/>
      <c r="TWK110" s="511"/>
      <c r="TWL110" s="511"/>
      <c r="TWM110" s="511"/>
      <c r="TWN110" s="511"/>
      <c r="TWO110" s="511"/>
      <c r="TWP110" s="511"/>
      <c r="TWQ110" s="511"/>
      <c r="TWR110" s="511"/>
      <c r="TWS110" s="511"/>
      <c r="TWT110" s="511"/>
      <c r="TWU110" s="511"/>
      <c r="TWV110" s="511"/>
      <c r="TWW110" s="511"/>
      <c r="TWX110" s="511"/>
      <c r="TWY110" s="511"/>
      <c r="TWZ110" s="511"/>
      <c r="TXA110" s="511"/>
      <c r="TXB110" s="511"/>
      <c r="TXC110" s="511"/>
      <c r="TXD110" s="511"/>
      <c r="TXE110" s="511"/>
      <c r="TXF110" s="511"/>
      <c r="TXG110" s="511"/>
      <c r="TXH110" s="511"/>
      <c r="TXI110" s="511"/>
      <c r="TXJ110" s="511"/>
      <c r="TXK110" s="511"/>
      <c r="TXL110" s="511"/>
      <c r="TXM110" s="511"/>
      <c r="TXN110" s="511"/>
      <c r="TXO110" s="511"/>
      <c r="TXP110" s="511"/>
      <c r="TXQ110" s="511"/>
      <c r="TXR110" s="511"/>
      <c r="TXS110" s="511"/>
      <c r="TXT110" s="511"/>
      <c r="TXU110" s="511"/>
      <c r="TXV110" s="511"/>
      <c r="TXW110" s="511"/>
      <c r="TXX110" s="511"/>
      <c r="TXY110" s="511"/>
      <c r="TXZ110" s="511"/>
      <c r="TYA110" s="511"/>
      <c r="TYB110" s="511"/>
      <c r="TYC110" s="511"/>
      <c r="TYD110" s="511"/>
      <c r="TYE110" s="511"/>
      <c r="TYF110" s="511"/>
      <c r="TYG110" s="511"/>
      <c r="TYH110" s="511"/>
      <c r="TYI110" s="511"/>
      <c r="TYJ110" s="511"/>
      <c r="TYK110" s="511"/>
      <c r="TYL110" s="511"/>
      <c r="TYM110" s="511"/>
      <c r="TYN110" s="511"/>
      <c r="TYO110" s="511"/>
      <c r="TYP110" s="511"/>
      <c r="TYQ110" s="511"/>
      <c r="TYR110" s="511"/>
      <c r="TYS110" s="511"/>
      <c r="TYT110" s="511"/>
      <c r="TYU110" s="511"/>
      <c r="TYV110" s="511"/>
      <c r="TYW110" s="511"/>
      <c r="TYX110" s="511"/>
      <c r="TYY110" s="511"/>
      <c r="TYZ110" s="511"/>
      <c r="TZA110" s="511"/>
      <c r="TZB110" s="511"/>
      <c r="TZC110" s="511"/>
      <c r="TZD110" s="511"/>
      <c r="TZE110" s="511"/>
      <c r="TZF110" s="511"/>
      <c r="TZG110" s="511"/>
      <c r="TZH110" s="511"/>
      <c r="TZI110" s="511"/>
      <c r="TZJ110" s="511"/>
      <c r="TZK110" s="511"/>
      <c r="TZL110" s="511"/>
      <c r="TZM110" s="511"/>
      <c r="TZN110" s="511"/>
      <c r="TZO110" s="511"/>
      <c r="TZP110" s="511"/>
      <c r="TZQ110" s="511"/>
      <c r="TZR110" s="511"/>
      <c r="TZS110" s="511"/>
      <c r="TZT110" s="511"/>
      <c r="TZU110" s="511"/>
      <c r="TZV110" s="511"/>
      <c r="TZW110" s="511"/>
      <c r="TZX110" s="511"/>
      <c r="TZY110" s="511"/>
      <c r="TZZ110" s="511"/>
      <c r="UAA110" s="511"/>
      <c r="UAB110" s="511"/>
      <c r="UAC110" s="511"/>
      <c r="UAD110" s="511"/>
      <c r="UAE110" s="511"/>
      <c r="UAF110" s="511"/>
      <c r="UAG110" s="511"/>
      <c r="UAH110" s="511"/>
      <c r="UAI110" s="511"/>
      <c r="UAJ110" s="511"/>
      <c r="UAK110" s="511"/>
      <c r="UAL110" s="511"/>
      <c r="UAM110" s="511"/>
      <c r="UAN110" s="511"/>
      <c r="UAO110" s="511"/>
      <c r="UAP110" s="511"/>
      <c r="UAQ110" s="511"/>
      <c r="UAR110" s="511"/>
      <c r="UAS110" s="511"/>
      <c r="UAT110" s="511"/>
      <c r="UAU110" s="511"/>
      <c r="UAV110" s="511"/>
      <c r="UAW110" s="511"/>
      <c r="UAX110" s="511"/>
      <c r="UAY110" s="511"/>
      <c r="UAZ110" s="511"/>
      <c r="UBA110" s="511"/>
      <c r="UBB110" s="511"/>
      <c r="UBC110" s="511"/>
      <c r="UBD110" s="511"/>
      <c r="UBE110" s="511"/>
      <c r="UBF110" s="511"/>
      <c r="UBG110" s="511"/>
      <c r="UBH110" s="511"/>
      <c r="UBI110" s="511"/>
      <c r="UBJ110" s="511"/>
      <c r="UBK110" s="511"/>
      <c r="UBL110" s="511"/>
      <c r="UBM110" s="511"/>
      <c r="UBN110" s="511"/>
      <c r="UBO110" s="511"/>
      <c r="UBP110" s="511"/>
      <c r="UBQ110" s="511"/>
      <c r="UBR110" s="511"/>
      <c r="UBS110" s="511"/>
      <c r="UBT110" s="511"/>
      <c r="UBU110" s="511"/>
      <c r="UBV110" s="511"/>
      <c r="UBW110" s="511"/>
      <c r="UBX110" s="511"/>
      <c r="UBY110" s="511"/>
      <c r="UBZ110" s="511"/>
      <c r="UCA110" s="511"/>
      <c r="UCB110" s="511"/>
      <c r="UCC110" s="511"/>
      <c r="UCD110" s="511"/>
      <c r="UCE110" s="511"/>
      <c r="UCF110" s="511"/>
      <c r="UCG110" s="511"/>
      <c r="UCH110" s="511"/>
      <c r="UCI110" s="511"/>
      <c r="UCJ110" s="511"/>
      <c r="UCK110" s="511"/>
      <c r="UCL110" s="511"/>
      <c r="UCM110" s="511"/>
      <c r="UCN110" s="511"/>
      <c r="UCO110" s="511"/>
      <c r="UCP110" s="511"/>
      <c r="UCQ110" s="511"/>
      <c r="UCR110" s="511"/>
      <c r="UCS110" s="511"/>
      <c r="UCT110" s="511"/>
      <c r="UCU110" s="511"/>
      <c r="UCV110" s="511"/>
      <c r="UCW110" s="511"/>
      <c r="UCX110" s="511"/>
      <c r="UCY110" s="511"/>
      <c r="UCZ110" s="511"/>
      <c r="UDA110" s="511"/>
      <c r="UDB110" s="511"/>
      <c r="UDC110" s="511"/>
      <c r="UDD110" s="511"/>
      <c r="UDE110" s="511"/>
      <c r="UDF110" s="511"/>
      <c r="UDG110" s="511"/>
      <c r="UDH110" s="511"/>
      <c r="UDI110" s="511"/>
      <c r="UDJ110" s="511"/>
      <c r="UDK110" s="511"/>
      <c r="UDL110" s="511"/>
      <c r="UDM110" s="511"/>
      <c r="UDN110" s="511"/>
      <c r="UDO110" s="511"/>
      <c r="UDP110" s="511"/>
      <c r="UDQ110" s="511"/>
      <c r="UDR110" s="511"/>
      <c r="UDS110" s="511"/>
      <c r="UDT110" s="511"/>
      <c r="UDU110" s="511"/>
      <c r="UDV110" s="511"/>
      <c r="UDW110" s="511"/>
      <c r="UDX110" s="511"/>
      <c r="UDY110" s="511"/>
      <c r="UDZ110" s="511"/>
      <c r="UEA110" s="511"/>
      <c r="UEB110" s="511"/>
      <c r="UEC110" s="511"/>
      <c r="UED110" s="511"/>
      <c r="UEE110" s="511"/>
      <c r="UEF110" s="511"/>
      <c r="UEG110" s="511"/>
      <c r="UEH110" s="511"/>
      <c r="UEI110" s="511"/>
      <c r="UEJ110" s="511"/>
      <c r="UEK110" s="511"/>
      <c r="UEL110" s="511"/>
      <c r="UEM110" s="511"/>
      <c r="UEN110" s="511"/>
      <c r="UEO110" s="511"/>
      <c r="UEP110" s="511"/>
      <c r="UEQ110" s="511"/>
      <c r="UER110" s="511"/>
      <c r="UES110" s="511"/>
      <c r="UET110" s="511"/>
      <c r="UEU110" s="511"/>
      <c r="UEV110" s="511"/>
      <c r="UEW110" s="511"/>
      <c r="UEX110" s="511"/>
      <c r="UEY110" s="511"/>
      <c r="UEZ110" s="511"/>
      <c r="UFA110" s="511"/>
      <c r="UFB110" s="511"/>
      <c r="UFC110" s="511"/>
      <c r="UFD110" s="511"/>
      <c r="UFE110" s="511"/>
      <c r="UFF110" s="511"/>
      <c r="UFG110" s="511"/>
      <c r="UFH110" s="511"/>
      <c r="UFI110" s="511"/>
      <c r="UFJ110" s="511"/>
      <c r="UFK110" s="511"/>
      <c r="UFL110" s="511"/>
      <c r="UFM110" s="511"/>
      <c r="UFN110" s="511"/>
      <c r="UFO110" s="511"/>
      <c r="UFP110" s="511"/>
      <c r="UFQ110" s="511"/>
      <c r="UFR110" s="511"/>
      <c r="UFS110" s="511"/>
      <c r="UFT110" s="511"/>
      <c r="UFU110" s="511"/>
      <c r="UFV110" s="511"/>
      <c r="UFW110" s="511"/>
      <c r="UFX110" s="511"/>
      <c r="UFY110" s="511"/>
      <c r="UFZ110" s="511"/>
      <c r="UGA110" s="511"/>
      <c r="UGB110" s="511"/>
      <c r="UGC110" s="511"/>
      <c r="UGD110" s="511"/>
      <c r="UGE110" s="511"/>
      <c r="UGF110" s="511"/>
      <c r="UGG110" s="511"/>
      <c r="UGH110" s="511"/>
      <c r="UGI110" s="511"/>
      <c r="UGJ110" s="511"/>
      <c r="UGK110" s="511"/>
      <c r="UGL110" s="511"/>
      <c r="UGM110" s="511"/>
      <c r="UGN110" s="511"/>
      <c r="UGO110" s="511"/>
      <c r="UGP110" s="511"/>
      <c r="UGQ110" s="511"/>
      <c r="UGR110" s="511"/>
      <c r="UGS110" s="511"/>
      <c r="UGT110" s="511"/>
      <c r="UGU110" s="511"/>
      <c r="UGV110" s="511"/>
      <c r="UGW110" s="511"/>
      <c r="UGX110" s="511"/>
      <c r="UGY110" s="511"/>
      <c r="UGZ110" s="511"/>
      <c r="UHA110" s="511"/>
      <c r="UHB110" s="511"/>
      <c r="UHC110" s="511"/>
      <c r="UHD110" s="511"/>
      <c r="UHE110" s="511"/>
      <c r="UHF110" s="511"/>
      <c r="UHG110" s="511"/>
      <c r="UHH110" s="511"/>
      <c r="UHI110" s="511"/>
      <c r="UHJ110" s="511"/>
      <c r="UHK110" s="511"/>
      <c r="UHL110" s="511"/>
      <c r="UHM110" s="511"/>
      <c r="UHN110" s="511"/>
      <c r="UHO110" s="511"/>
      <c r="UHP110" s="511"/>
      <c r="UHQ110" s="511"/>
      <c r="UHR110" s="511"/>
      <c r="UHS110" s="511"/>
      <c r="UHT110" s="511"/>
      <c r="UHU110" s="511"/>
      <c r="UHV110" s="511"/>
      <c r="UHW110" s="511"/>
      <c r="UHX110" s="511"/>
      <c r="UHY110" s="511"/>
      <c r="UHZ110" s="511"/>
      <c r="UIA110" s="511"/>
      <c r="UIB110" s="511"/>
      <c r="UIC110" s="511"/>
      <c r="UID110" s="511"/>
      <c r="UIE110" s="511"/>
      <c r="UIF110" s="511"/>
      <c r="UIG110" s="511"/>
      <c r="UIH110" s="511"/>
      <c r="UII110" s="511"/>
      <c r="UIJ110" s="511"/>
      <c r="UIK110" s="511"/>
      <c r="UIL110" s="511"/>
      <c r="UIM110" s="511"/>
      <c r="UIN110" s="511"/>
      <c r="UIO110" s="511"/>
      <c r="UIP110" s="511"/>
      <c r="UIQ110" s="511"/>
      <c r="UIR110" s="511"/>
      <c r="UIS110" s="511"/>
      <c r="UIT110" s="511"/>
      <c r="UIU110" s="511"/>
      <c r="UIV110" s="511"/>
      <c r="UIW110" s="511"/>
      <c r="UIX110" s="511"/>
      <c r="UIY110" s="511"/>
      <c r="UIZ110" s="511"/>
      <c r="UJA110" s="511"/>
      <c r="UJB110" s="511"/>
      <c r="UJC110" s="511"/>
      <c r="UJD110" s="511"/>
      <c r="UJE110" s="511"/>
      <c r="UJF110" s="511"/>
      <c r="UJG110" s="511"/>
      <c r="UJH110" s="511"/>
      <c r="UJI110" s="511"/>
      <c r="UJJ110" s="511"/>
      <c r="UJK110" s="511"/>
      <c r="UJL110" s="511"/>
      <c r="UJM110" s="511"/>
      <c r="UJN110" s="511"/>
      <c r="UJO110" s="511"/>
      <c r="UJP110" s="511"/>
      <c r="UJQ110" s="511"/>
      <c r="UJR110" s="511"/>
      <c r="UJS110" s="511"/>
      <c r="UJT110" s="511"/>
      <c r="UJU110" s="511"/>
      <c r="UJV110" s="511"/>
      <c r="UJW110" s="511"/>
      <c r="UJX110" s="511"/>
      <c r="UJY110" s="511"/>
      <c r="UJZ110" s="511"/>
      <c r="UKA110" s="511"/>
      <c r="UKB110" s="511"/>
      <c r="UKC110" s="511"/>
      <c r="UKD110" s="511"/>
      <c r="UKE110" s="511"/>
      <c r="UKF110" s="511"/>
      <c r="UKG110" s="511"/>
      <c r="UKH110" s="511"/>
      <c r="UKI110" s="511"/>
      <c r="UKJ110" s="511"/>
      <c r="UKK110" s="511"/>
      <c r="UKL110" s="511"/>
      <c r="UKM110" s="511"/>
      <c r="UKN110" s="511"/>
      <c r="UKO110" s="511"/>
      <c r="UKP110" s="511"/>
      <c r="UKQ110" s="511"/>
      <c r="UKR110" s="511"/>
      <c r="UKS110" s="511"/>
      <c r="UKT110" s="511"/>
      <c r="UKU110" s="511"/>
      <c r="UKV110" s="511"/>
      <c r="UKW110" s="511"/>
      <c r="UKX110" s="511"/>
      <c r="UKY110" s="511"/>
      <c r="UKZ110" s="511"/>
      <c r="ULA110" s="511"/>
      <c r="ULB110" s="511"/>
      <c r="ULC110" s="511"/>
      <c r="ULD110" s="511"/>
      <c r="ULE110" s="511"/>
      <c r="ULF110" s="511"/>
      <c r="ULG110" s="511"/>
      <c r="ULH110" s="511"/>
      <c r="ULI110" s="511"/>
      <c r="ULJ110" s="511"/>
      <c r="ULK110" s="511"/>
      <c r="ULL110" s="511"/>
      <c r="ULM110" s="511"/>
      <c r="ULN110" s="511"/>
      <c r="ULO110" s="511"/>
      <c r="ULP110" s="511"/>
      <c r="ULQ110" s="511"/>
      <c r="ULR110" s="511"/>
      <c r="ULS110" s="511"/>
      <c r="ULT110" s="511"/>
      <c r="ULU110" s="511"/>
      <c r="ULV110" s="511"/>
      <c r="ULW110" s="511"/>
      <c r="ULX110" s="511"/>
      <c r="ULY110" s="511"/>
      <c r="ULZ110" s="511"/>
      <c r="UMA110" s="511"/>
      <c r="UMB110" s="511"/>
      <c r="UMC110" s="511"/>
      <c r="UMD110" s="511"/>
      <c r="UME110" s="511"/>
      <c r="UMF110" s="511"/>
      <c r="UMG110" s="511"/>
      <c r="UMH110" s="511"/>
      <c r="UMI110" s="511"/>
      <c r="UMJ110" s="511"/>
      <c r="UMK110" s="511"/>
      <c r="UML110" s="511"/>
      <c r="UMM110" s="511"/>
      <c r="UMN110" s="511"/>
      <c r="UMO110" s="511"/>
      <c r="UMP110" s="511"/>
      <c r="UMQ110" s="511"/>
      <c r="UMR110" s="511"/>
      <c r="UMS110" s="511"/>
      <c r="UMT110" s="511"/>
      <c r="UMU110" s="511"/>
      <c r="UMV110" s="511"/>
      <c r="UMW110" s="511"/>
      <c r="UMX110" s="511"/>
      <c r="UMY110" s="511"/>
      <c r="UMZ110" s="511"/>
      <c r="UNA110" s="511"/>
      <c r="UNB110" s="511"/>
      <c r="UNC110" s="511"/>
      <c r="UND110" s="511"/>
      <c r="UNE110" s="511"/>
      <c r="UNF110" s="511"/>
      <c r="UNG110" s="511"/>
      <c r="UNH110" s="511"/>
      <c r="UNI110" s="511"/>
      <c r="UNJ110" s="511"/>
      <c r="UNK110" s="511"/>
      <c r="UNL110" s="511"/>
      <c r="UNM110" s="511"/>
      <c r="UNN110" s="511"/>
      <c r="UNO110" s="511"/>
      <c r="UNP110" s="511"/>
      <c r="UNQ110" s="511"/>
      <c r="UNR110" s="511"/>
      <c r="UNS110" s="511"/>
      <c r="UNT110" s="511"/>
      <c r="UNU110" s="511"/>
      <c r="UNV110" s="511"/>
      <c r="UNW110" s="511"/>
      <c r="UNX110" s="511"/>
      <c r="UNY110" s="511"/>
      <c r="UNZ110" s="511"/>
      <c r="UOA110" s="511"/>
      <c r="UOB110" s="511"/>
      <c r="UOC110" s="511"/>
      <c r="UOD110" s="511"/>
      <c r="UOE110" s="511"/>
      <c r="UOF110" s="511"/>
      <c r="UOG110" s="511"/>
      <c r="UOH110" s="511"/>
      <c r="UOI110" s="511"/>
      <c r="UOJ110" s="511"/>
      <c r="UOK110" s="511"/>
      <c r="UOL110" s="511"/>
      <c r="UOM110" s="511"/>
      <c r="UON110" s="511"/>
      <c r="UOO110" s="511"/>
      <c r="UOP110" s="511"/>
      <c r="UOQ110" s="511"/>
      <c r="UOR110" s="511"/>
      <c r="UOS110" s="511"/>
      <c r="UOT110" s="511"/>
      <c r="UOU110" s="511"/>
      <c r="UOV110" s="511"/>
      <c r="UOW110" s="511"/>
      <c r="UOX110" s="511"/>
      <c r="UOY110" s="511"/>
      <c r="UOZ110" s="511"/>
      <c r="UPA110" s="511"/>
      <c r="UPB110" s="511"/>
      <c r="UPC110" s="511"/>
      <c r="UPD110" s="511"/>
      <c r="UPE110" s="511"/>
      <c r="UPF110" s="511"/>
      <c r="UPG110" s="511"/>
      <c r="UPH110" s="511"/>
      <c r="UPI110" s="511"/>
      <c r="UPJ110" s="511"/>
      <c r="UPK110" s="511"/>
      <c r="UPL110" s="511"/>
      <c r="UPM110" s="511"/>
      <c r="UPN110" s="511"/>
      <c r="UPO110" s="511"/>
      <c r="UPP110" s="511"/>
      <c r="UPQ110" s="511"/>
      <c r="UPR110" s="511"/>
      <c r="UPS110" s="511"/>
      <c r="UPT110" s="511"/>
      <c r="UPU110" s="511"/>
      <c r="UPV110" s="511"/>
      <c r="UPW110" s="511"/>
      <c r="UPX110" s="511"/>
      <c r="UPY110" s="511"/>
      <c r="UPZ110" s="511"/>
      <c r="UQA110" s="511"/>
      <c r="UQB110" s="511"/>
      <c r="UQC110" s="511"/>
      <c r="UQD110" s="511"/>
      <c r="UQE110" s="511"/>
      <c r="UQF110" s="511"/>
      <c r="UQG110" s="511"/>
      <c r="UQH110" s="511"/>
      <c r="UQI110" s="511"/>
      <c r="UQJ110" s="511"/>
      <c r="UQK110" s="511"/>
      <c r="UQL110" s="511"/>
      <c r="UQM110" s="511"/>
      <c r="UQN110" s="511"/>
      <c r="UQO110" s="511"/>
      <c r="UQP110" s="511"/>
      <c r="UQQ110" s="511"/>
      <c r="UQR110" s="511"/>
      <c r="UQS110" s="511"/>
      <c r="UQT110" s="511"/>
      <c r="UQU110" s="511"/>
      <c r="UQV110" s="511"/>
      <c r="UQW110" s="511"/>
      <c r="UQX110" s="511"/>
      <c r="UQY110" s="511"/>
      <c r="UQZ110" s="511"/>
      <c r="URA110" s="511"/>
      <c r="URB110" s="511"/>
      <c r="URC110" s="511"/>
      <c r="URD110" s="511"/>
      <c r="URE110" s="511"/>
      <c r="URF110" s="511"/>
      <c r="URG110" s="511"/>
      <c r="URH110" s="511"/>
      <c r="URI110" s="511"/>
      <c r="URJ110" s="511"/>
      <c r="URK110" s="511"/>
      <c r="URL110" s="511"/>
      <c r="URM110" s="511"/>
      <c r="URN110" s="511"/>
      <c r="URO110" s="511"/>
      <c r="URP110" s="511"/>
      <c r="URQ110" s="511"/>
      <c r="URR110" s="511"/>
      <c r="URS110" s="511"/>
      <c r="URT110" s="511"/>
      <c r="URU110" s="511"/>
      <c r="URV110" s="511"/>
      <c r="URW110" s="511"/>
      <c r="URX110" s="511"/>
      <c r="URY110" s="511"/>
      <c r="URZ110" s="511"/>
      <c r="USA110" s="511"/>
      <c r="USB110" s="511"/>
      <c r="USC110" s="511"/>
      <c r="USD110" s="511"/>
      <c r="USE110" s="511"/>
      <c r="USF110" s="511"/>
      <c r="USG110" s="511"/>
      <c r="USH110" s="511"/>
      <c r="USI110" s="511"/>
      <c r="USJ110" s="511"/>
      <c r="USK110" s="511"/>
      <c r="USL110" s="511"/>
      <c r="USM110" s="511"/>
      <c r="USN110" s="511"/>
      <c r="USO110" s="511"/>
      <c r="USP110" s="511"/>
      <c r="USQ110" s="511"/>
      <c r="USR110" s="511"/>
      <c r="USS110" s="511"/>
      <c r="UST110" s="511"/>
      <c r="USU110" s="511"/>
      <c r="USV110" s="511"/>
      <c r="USW110" s="511"/>
      <c r="USX110" s="511"/>
      <c r="USY110" s="511"/>
      <c r="USZ110" s="511"/>
      <c r="UTA110" s="511"/>
      <c r="UTB110" s="511"/>
      <c r="UTC110" s="511"/>
      <c r="UTD110" s="511"/>
      <c r="UTE110" s="511"/>
      <c r="UTF110" s="511"/>
      <c r="UTG110" s="511"/>
      <c r="UTH110" s="511"/>
      <c r="UTI110" s="511"/>
      <c r="UTJ110" s="511"/>
      <c r="UTK110" s="511"/>
      <c r="UTL110" s="511"/>
      <c r="UTM110" s="511"/>
      <c r="UTN110" s="511"/>
      <c r="UTO110" s="511"/>
      <c r="UTP110" s="511"/>
      <c r="UTQ110" s="511"/>
      <c r="UTR110" s="511"/>
      <c r="UTS110" s="511"/>
      <c r="UTT110" s="511"/>
      <c r="UTU110" s="511"/>
      <c r="UTV110" s="511"/>
      <c r="UTW110" s="511"/>
      <c r="UTX110" s="511"/>
      <c r="UTY110" s="511"/>
      <c r="UTZ110" s="511"/>
      <c r="UUA110" s="511"/>
      <c r="UUB110" s="511"/>
      <c r="UUC110" s="511"/>
      <c r="UUD110" s="511"/>
      <c r="UUE110" s="511"/>
      <c r="UUF110" s="511"/>
      <c r="UUG110" s="511"/>
      <c r="UUH110" s="511"/>
      <c r="UUI110" s="511"/>
      <c r="UUJ110" s="511"/>
      <c r="UUK110" s="511"/>
      <c r="UUL110" s="511"/>
      <c r="UUM110" s="511"/>
      <c r="UUN110" s="511"/>
      <c r="UUO110" s="511"/>
      <c r="UUP110" s="511"/>
      <c r="UUQ110" s="511"/>
      <c r="UUR110" s="511"/>
      <c r="UUS110" s="511"/>
      <c r="UUT110" s="511"/>
      <c r="UUU110" s="511"/>
      <c r="UUV110" s="511"/>
      <c r="UUW110" s="511"/>
      <c r="UUX110" s="511"/>
      <c r="UUY110" s="511"/>
      <c r="UUZ110" s="511"/>
      <c r="UVA110" s="511"/>
      <c r="UVB110" s="511"/>
      <c r="UVC110" s="511"/>
      <c r="UVD110" s="511"/>
      <c r="UVE110" s="511"/>
      <c r="UVF110" s="511"/>
      <c r="UVG110" s="511"/>
      <c r="UVH110" s="511"/>
      <c r="UVI110" s="511"/>
      <c r="UVJ110" s="511"/>
      <c r="UVK110" s="511"/>
      <c r="UVL110" s="511"/>
      <c r="UVM110" s="511"/>
      <c r="UVN110" s="511"/>
      <c r="UVO110" s="511"/>
      <c r="UVP110" s="511"/>
      <c r="UVQ110" s="511"/>
      <c r="UVR110" s="511"/>
      <c r="UVS110" s="511"/>
      <c r="UVT110" s="511"/>
      <c r="UVU110" s="511"/>
      <c r="UVV110" s="511"/>
      <c r="UVW110" s="511"/>
      <c r="UVX110" s="511"/>
      <c r="UVY110" s="511"/>
      <c r="UVZ110" s="511"/>
      <c r="UWA110" s="511"/>
      <c r="UWB110" s="511"/>
      <c r="UWC110" s="511"/>
      <c r="UWD110" s="511"/>
      <c r="UWE110" s="511"/>
      <c r="UWF110" s="511"/>
      <c r="UWG110" s="511"/>
      <c r="UWH110" s="511"/>
      <c r="UWI110" s="511"/>
      <c r="UWJ110" s="511"/>
      <c r="UWK110" s="511"/>
      <c r="UWL110" s="511"/>
      <c r="UWM110" s="511"/>
      <c r="UWN110" s="511"/>
      <c r="UWO110" s="511"/>
      <c r="UWP110" s="511"/>
      <c r="UWQ110" s="511"/>
      <c r="UWR110" s="511"/>
      <c r="UWS110" s="511"/>
      <c r="UWT110" s="511"/>
      <c r="UWU110" s="511"/>
      <c r="UWV110" s="511"/>
      <c r="UWW110" s="511"/>
      <c r="UWX110" s="511"/>
      <c r="UWY110" s="511"/>
      <c r="UWZ110" s="511"/>
      <c r="UXA110" s="511"/>
      <c r="UXB110" s="511"/>
      <c r="UXC110" s="511"/>
      <c r="UXD110" s="511"/>
      <c r="UXE110" s="511"/>
      <c r="UXF110" s="511"/>
      <c r="UXG110" s="511"/>
      <c r="UXH110" s="511"/>
      <c r="UXI110" s="511"/>
      <c r="UXJ110" s="511"/>
      <c r="UXK110" s="511"/>
      <c r="UXL110" s="511"/>
      <c r="UXM110" s="511"/>
      <c r="UXN110" s="511"/>
      <c r="UXO110" s="511"/>
      <c r="UXP110" s="511"/>
      <c r="UXQ110" s="511"/>
      <c r="UXR110" s="511"/>
      <c r="UXS110" s="511"/>
      <c r="UXT110" s="511"/>
      <c r="UXU110" s="511"/>
      <c r="UXV110" s="511"/>
      <c r="UXW110" s="511"/>
      <c r="UXX110" s="511"/>
      <c r="UXY110" s="511"/>
      <c r="UXZ110" s="511"/>
      <c r="UYA110" s="511"/>
      <c r="UYB110" s="511"/>
      <c r="UYC110" s="511"/>
      <c r="UYD110" s="511"/>
      <c r="UYE110" s="511"/>
      <c r="UYF110" s="511"/>
      <c r="UYG110" s="511"/>
      <c r="UYH110" s="511"/>
      <c r="UYI110" s="511"/>
      <c r="UYJ110" s="511"/>
      <c r="UYK110" s="511"/>
      <c r="UYL110" s="511"/>
      <c r="UYM110" s="511"/>
      <c r="UYN110" s="511"/>
      <c r="UYO110" s="511"/>
      <c r="UYP110" s="511"/>
      <c r="UYQ110" s="511"/>
      <c r="UYR110" s="511"/>
      <c r="UYS110" s="511"/>
      <c r="UYT110" s="511"/>
      <c r="UYU110" s="511"/>
      <c r="UYV110" s="511"/>
      <c r="UYW110" s="511"/>
      <c r="UYX110" s="511"/>
      <c r="UYY110" s="511"/>
      <c r="UYZ110" s="511"/>
      <c r="UZA110" s="511"/>
      <c r="UZB110" s="511"/>
      <c r="UZC110" s="511"/>
      <c r="UZD110" s="511"/>
      <c r="UZE110" s="511"/>
      <c r="UZF110" s="511"/>
      <c r="UZG110" s="511"/>
      <c r="UZH110" s="511"/>
      <c r="UZI110" s="511"/>
      <c r="UZJ110" s="511"/>
      <c r="UZK110" s="511"/>
      <c r="UZL110" s="511"/>
      <c r="UZM110" s="511"/>
      <c r="UZN110" s="511"/>
      <c r="UZO110" s="511"/>
      <c r="UZP110" s="511"/>
      <c r="UZQ110" s="511"/>
      <c r="UZR110" s="511"/>
      <c r="UZS110" s="511"/>
      <c r="UZT110" s="511"/>
      <c r="UZU110" s="511"/>
      <c r="UZV110" s="511"/>
      <c r="UZW110" s="511"/>
      <c r="UZX110" s="511"/>
      <c r="UZY110" s="511"/>
      <c r="UZZ110" s="511"/>
      <c r="VAA110" s="511"/>
      <c r="VAB110" s="511"/>
      <c r="VAC110" s="511"/>
      <c r="VAD110" s="511"/>
      <c r="VAE110" s="511"/>
      <c r="VAF110" s="511"/>
      <c r="VAG110" s="511"/>
      <c r="VAH110" s="511"/>
      <c r="VAI110" s="511"/>
      <c r="VAJ110" s="511"/>
      <c r="VAK110" s="511"/>
      <c r="VAL110" s="511"/>
      <c r="VAM110" s="511"/>
      <c r="VAN110" s="511"/>
      <c r="VAO110" s="511"/>
      <c r="VAP110" s="511"/>
      <c r="VAQ110" s="511"/>
      <c r="VAR110" s="511"/>
      <c r="VAS110" s="511"/>
      <c r="VAT110" s="511"/>
      <c r="VAU110" s="511"/>
      <c r="VAV110" s="511"/>
      <c r="VAW110" s="511"/>
      <c r="VAX110" s="511"/>
      <c r="VAY110" s="511"/>
      <c r="VAZ110" s="511"/>
      <c r="VBA110" s="511"/>
      <c r="VBB110" s="511"/>
      <c r="VBC110" s="511"/>
      <c r="VBD110" s="511"/>
      <c r="VBE110" s="511"/>
      <c r="VBF110" s="511"/>
      <c r="VBG110" s="511"/>
      <c r="VBH110" s="511"/>
      <c r="VBI110" s="511"/>
      <c r="VBJ110" s="511"/>
      <c r="VBK110" s="511"/>
      <c r="VBL110" s="511"/>
      <c r="VBM110" s="511"/>
      <c r="VBN110" s="511"/>
      <c r="VBO110" s="511"/>
      <c r="VBP110" s="511"/>
      <c r="VBQ110" s="511"/>
      <c r="VBR110" s="511"/>
      <c r="VBS110" s="511"/>
      <c r="VBT110" s="511"/>
      <c r="VBU110" s="511"/>
      <c r="VBV110" s="511"/>
      <c r="VBW110" s="511"/>
      <c r="VBX110" s="511"/>
      <c r="VBY110" s="511"/>
      <c r="VBZ110" s="511"/>
      <c r="VCA110" s="511"/>
      <c r="VCB110" s="511"/>
      <c r="VCC110" s="511"/>
      <c r="VCD110" s="511"/>
      <c r="VCE110" s="511"/>
      <c r="VCF110" s="511"/>
      <c r="VCG110" s="511"/>
      <c r="VCH110" s="511"/>
      <c r="VCI110" s="511"/>
      <c r="VCJ110" s="511"/>
      <c r="VCK110" s="511"/>
      <c r="VCL110" s="511"/>
      <c r="VCM110" s="511"/>
      <c r="VCN110" s="511"/>
      <c r="VCO110" s="511"/>
      <c r="VCP110" s="511"/>
      <c r="VCQ110" s="511"/>
      <c r="VCR110" s="511"/>
      <c r="VCS110" s="511"/>
      <c r="VCT110" s="511"/>
      <c r="VCU110" s="511"/>
      <c r="VCV110" s="511"/>
      <c r="VCW110" s="511"/>
      <c r="VCX110" s="511"/>
      <c r="VCY110" s="511"/>
      <c r="VCZ110" s="511"/>
      <c r="VDA110" s="511"/>
      <c r="VDB110" s="511"/>
      <c r="VDC110" s="511"/>
      <c r="VDD110" s="511"/>
      <c r="VDE110" s="511"/>
      <c r="VDF110" s="511"/>
      <c r="VDG110" s="511"/>
      <c r="VDH110" s="511"/>
      <c r="VDI110" s="511"/>
      <c r="VDJ110" s="511"/>
      <c r="VDK110" s="511"/>
      <c r="VDL110" s="511"/>
      <c r="VDM110" s="511"/>
      <c r="VDN110" s="511"/>
      <c r="VDO110" s="511"/>
      <c r="VDP110" s="511"/>
      <c r="VDQ110" s="511"/>
      <c r="VDR110" s="511"/>
      <c r="VDS110" s="511"/>
      <c r="VDT110" s="511"/>
      <c r="VDU110" s="511"/>
      <c r="VDV110" s="511"/>
      <c r="VDW110" s="511"/>
      <c r="VDX110" s="511"/>
      <c r="VDY110" s="511"/>
      <c r="VDZ110" s="511"/>
      <c r="VEA110" s="511"/>
      <c r="VEB110" s="511"/>
      <c r="VEC110" s="511"/>
      <c r="VED110" s="511"/>
      <c r="VEE110" s="511"/>
      <c r="VEF110" s="511"/>
      <c r="VEG110" s="511"/>
      <c r="VEH110" s="511"/>
      <c r="VEI110" s="511"/>
      <c r="VEJ110" s="511"/>
      <c r="VEK110" s="511"/>
      <c r="VEL110" s="511"/>
      <c r="VEM110" s="511"/>
      <c r="VEN110" s="511"/>
      <c r="VEO110" s="511"/>
      <c r="VEP110" s="511"/>
      <c r="VEQ110" s="511"/>
      <c r="VER110" s="511"/>
      <c r="VES110" s="511"/>
      <c r="VET110" s="511"/>
      <c r="VEU110" s="511"/>
      <c r="VEV110" s="511"/>
      <c r="VEW110" s="511"/>
      <c r="VEX110" s="511"/>
      <c r="VEY110" s="511"/>
      <c r="VEZ110" s="511"/>
      <c r="VFA110" s="511"/>
      <c r="VFB110" s="511"/>
      <c r="VFC110" s="511"/>
      <c r="VFD110" s="511"/>
      <c r="VFE110" s="511"/>
      <c r="VFF110" s="511"/>
      <c r="VFG110" s="511"/>
      <c r="VFH110" s="511"/>
      <c r="VFI110" s="511"/>
      <c r="VFJ110" s="511"/>
      <c r="VFK110" s="511"/>
      <c r="VFL110" s="511"/>
      <c r="VFM110" s="511"/>
      <c r="VFN110" s="511"/>
      <c r="VFO110" s="511"/>
      <c r="VFP110" s="511"/>
      <c r="VFQ110" s="511"/>
      <c r="VFR110" s="511"/>
      <c r="VFS110" s="511"/>
      <c r="VFT110" s="511"/>
      <c r="VFU110" s="511"/>
      <c r="VFV110" s="511"/>
      <c r="VFW110" s="511"/>
      <c r="VFX110" s="511"/>
      <c r="VFY110" s="511"/>
      <c r="VFZ110" s="511"/>
      <c r="VGA110" s="511"/>
      <c r="VGB110" s="511"/>
      <c r="VGC110" s="511"/>
      <c r="VGD110" s="511"/>
      <c r="VGE110" s="511"/>
      <c r="VGF110" s="511"/>
      <c r="VGG110" s="511"/>
      <c r="VGH110" s="511"/>
      <c r="VGI110" s="511"/>
      <c r="VGJ110" s="511"/>
      <c r="VGK110" s="511"/>
      <c r="VGL110" s="511"/>
      <c r="VGM110" s="511"/>
      <c r="VGN110" s="511"/>
      <c r="VGO110" s="511"/>
      <c r="VGP110" s="511"/>
      <c r="VGQ110" s="511"/>
      <c r="VGR110" s="511"/>
      <c r="VGS110" s="511"/>
      <c r="VGT110" s="511"/>
      <c r="VGU110" s="511"/>
      <c r="VGV110" s="511"/>
      <c r="VGW110" s="511"/>
      <c r="VGX110" s="511"/>
      <c r="VGY110" s="511"/>
      <c r="VGZ110" s="511"/>
      <c r="VHA110" s="511"/>
      <c r="VHB110" s="511"/>
      <c r="VHC110" s="511"/>
      <c r="VHD110" s="511"/>
      <c r="VHE110" s="511"/>
      <c r="VHF110" s="511"/>
      <c r="VHG110" s="511"/>
      <c r="VHH110" s="511"/>
      <c r="VHI110" s="511"/>
      <c r="VHJ110" s="511"/>
      <c r="VHK110" s="511"/>
      <c r="VHL110" s="511"/>
      <c r="VHM110" s="511"/>
      <c r="VHN110" s="511"/>
      <c r="VHO110" s="511"/>
      <c r="VHP110" s="511"/>
      <c r="VHQ110" s="511"/>
      <c r="VHR110" s="511"/>
      <c r="VHS110" s="511"/>
      <c r="VHT110" s="511"/>
      <c r="VHU110" s="511"/>
      <c r="VHV110" s="511"/>
      <c r="VHW110" s="511"/>
      <c r="VHX110" s="511"/>
      <c r="VHY110" s="511"/>
      <c r="VHZ110" s="511"/>
      <c r="VIA110" s="511"/>
      <c r="VIB110" s="511"/>
      <c r="VIC110" s="511"/>
      <c r="VID110" s="511"/>
      <c r="VIE110" s="511"/>
      <c r="VIF110" s="511"/>
      <c r="VIG110" s="511"/>
      <c r="VIH110" s="511"/>
      <c r="VII110" s="511"/>
      <c r="VIJ110" s="511"/>
      <c r="VIK110" s="511"/>
      <c r="VIL110" s="511"/>
      <c r="VIM110" s="511"/>
      <c r="VIN110" s="511"/>
      <c r="VIO110" s="511"/>
      <c r="VIP110" s="511"/>
      <c r="VIQ110" s="511"/>
      <c r="VIR110" s="511"/>
      <c r="VIS110" s="511"/>
      <c r="VIT110" s="511"/>
      <c r="VIU110" s="511"/>
      <c r="VIV110" s="511"/>
      <c r="VIW110" s="511"/>
      <c r="VIX110" s="511"/>
      <c r="VIY110" s="511"/>
      <c r="VIZ110" s="511"/>
      <c r="VJA110" s="511"/>
      <c r="VJB110" s="511"/>
      <c r="VJC110" s="511"/>
      <c r="VJD110" s="511"/>
      <c r="VJE110" s="511"/>
      <c r="VJF110" s="511"/>
      <c r="VJG110" s="511"/>
      <c r="VJH110" s="511"/>
      <c r="VJI110" s="511"/>
      <c r="VJJ110" s="511"/>
      <c r="VJK110" s="511"/>
      <c r="VJL110" s="511"/>
      <c r="VJM110" s="511"/>
      <c r="VJN110" s="511"/>
      <c r="VJO110" s="511"/>
      <c r="VJP110" s="511"/>
      <c r="VJQ110" s="511"/>
      <c r="VJR110" s="511"/>
      <c r="VJS110" s="511"/>
      <c r="VJT110" s="511"/>
      <c r="VJU110" s="511"/>
      <c r="VJV110" s="511"/>
      <c r="VJW110" s="511"/>
      <c r="VJX110" s="511"/>
      <c r="VJY110" s="511"/>
      <c r="VJZ110" s="511"/>
      <c r="VKA110" s="511"/>
      <c r="VKB110" s="511"/>
      <c r="VKC110" s="511"/>
      <c r="VKD110" s="511"/>
      <c r="VKE110" s="511"/>
      <c r="VKF110" s="511"/>
      <c r="VKG110" s="511"/>
      <c r="VKH110" s="511"/>
      <c r="VKI110" s="511"/>
      <c r="VKJ110" s="511"/>
      <c r="VKK110" s="511"/>
      <c r="VKL110" s="511"/>
      <c r="VKM110" s="511"/>
      <c r="VKN110" s="511"/>
      <c r="VKO110" s="511"/>
      <c r="VKP110" s="511"/>
      <c r="VKQ110" s="511"/>
      <c r="VKR110" s="511"/>
      <c r="VKS110" s="511"/>
      <c r="VKT110" s="511"/>
      <c r="VKU110" s="511"/>
      <c r="VKV110" s="511"/>
      <c r="VKW110" s="511"/>
      <c r="VKX110" s="511"/>
      <c r="VKY110" s="511"/>
      <c r="VKZ110" s="511"/>
      <c r="VLA110" s="511"/>
      <c r="VLB110" s="511"/>
      <c r="VLC110" s="511"/>
      <c r="VLD110" s="511"/>
      <c r="VLE110" s="511"/>
      <c r="VLF110" s="511"/>
      <c r="VLG110" s="511"/>
      <c r="VLH110" s="511"/>
      <c r="VLI110" s="511"/>
      <c r="VLJ110" s="511"/>
      <c r="VLK110" s="511"/>
      <c r="VLL110" s="511"/>
      <c r="VLM110" s="511"/>
      <c r="VLN110" s="511"/>
      <c r="VLO110" s="511"/>
      <c r="VLP110" s="511"/>
      <c r="VLQ110" s="511"/>
      <c r="VLR110" s="511"/>
      <c r="VLS110" s="511"/>
      <c r="VLT110" s="511"/>
      <c r="VLU110" s="511"/>
      <c r="VLV110" s="511"/>
      <c r="VLW110" s="511"/>
      <c r="VLX110" s="511"/>
      <c r="VLY110" s="511"/>
      <c r="VLZ110" s="511"/>
      <c r="VMA110" s="511"/>
      <c r="VMB110" s="511"/>
      <c r="VMC110" s="511"/>
      <c r="VMD110" s="511"/>
      <c r="VME110" s="511"/>
      <c r="VMF110" s="511"/>
      <c r="VMG110" s="511"/>
      <c r="VMH110" s="511"/>
      <c r="VMI110" s="511"/>
      <c r="VMJ110" s="511"/>
      <c r="VMK110" s="511"/>
      <c r="VML110" s="511"/>
      <c r="VMM110" s="511"/>
      <c r="VMN110" s="511"/>
      <c r="VMO110" s="511"/>
      <c r="VMP110" s="511"/>
      <c r="VMQ110" s="511"/>
      <c r="VMR110" s="511"/>
      <c r="VMS110" s="511"/>
      <c r="VMT110" s="511"/>
      <c r="VMU110" s="511"/>
      <c r="VMV110" s="511"/>
      <c r="VMW110" s="511"/>
      <c r="VMX110" s="511"/>
      <c r="VMY110" s="511"/>
      <c r="VMZ110" s="511"/>
      <c r="VNA110" s="511"/>
      <c r="VNB110" s="511"/>
      <c r="VNC110" s="511"/>
      <c r="VND110" s="511"/>
      <c r="VNE110" s="511"/>
      <c r="VNF110" s="511"/>
      <c r="VNG110" s="511"/>
      <c r="VNH110" s="511"/>
      <c r="VNI110" s="511"/>
      <c r="VNJ110" s="511"/>
      <c r="VNK110" s="511"/>
      <c r="VNL110" s="511"/>
      <c r="VNM110" s="511"/>
      <c r="VNN110" s="511"/>
      <c r="VNO110" s="511"/>
      <c r="VNP110" s="511"/>
      <c r="VNQ110" s="511"/>
      <c r="VNR110" s="511"/>
      <c r="VNS110" s="511"/>
      <c r="VNT110" s="511"/>
      <c r="VNU110" s="511"/>
      <c r="VNV110" s="511"/>
      <c r="VNW110" s="511"/>
      <c r="VNX110" s="511"/>
      <c r="VNY110" s="511"/>
      <c r="VNZ110" s="511"/>
      <c r="VOA110" s="511"/>
      <c r="VOB110" s="511"/>
      <c r="VOC110" s="511"/>
      <c r="VOD110" s="511"/>
      <c r="VOE110" s="511"/>
      <c r="VOF110" s="511"/>
      <c r="VOG110" s="511"/>
      <c r="VOH110" s="511"/>
      <c r="VOI110" s="511"/>
      <c r="VOJ110" s="511"/>
      <c r="VOK110" s="511"/>
      <c r="VOL110" s="511"/>
      <c r="VOM110" s="511"/>
      <c r="VON110" s="511"/>
      <c r="VOO110" s="511"/>
      <c r="VOP110" s="511"/>
      <c r="VOQ110" s="511"/>
      <c r="VOR110" s="511"/>
      <c r="VOS110" s="511"/>
      <c r="VOT110" s="511"/>
      <c r="VOU110" s="511"/>
      <c r="VOV110" s="511"/>
      <c r="VOW110" s="511"/>
      <c r="VOX110" s="511"/>
      <c r="VOY110" s="511"/>
      <c r="VOZ110" s="511"/>
      <c r="VPA110" s="511"/>
      <c r="VPB110" s="511"/>
      <c r="VPC110" s="511"/>
      <c r="VPD110" s="511"/>
      <c r="VPE110" s="511"/>
      <c r="VPF110" s="511"/>
      <c r="VPG110" s="511"/>
      <c r="VPH110" s="511"/>
      <c r="VPI110" s="511"/>
      <c r="VPJ110" s="511"/>
      <c r="VPK110" s="511"/>
      <c r="VPL110" s="511"/>
      <c r="VPM110" s="511"/>
      <c r="VPN110" s="511"/>
      <c r="VPO110" s="511"/>
      <c r="VPP110" s="511"/>
      <c r="VPQ110" s="511"/>
      <c r="VPR110" s="511"/>
      <c r="VPS110" s="511"/>
      <c r="VPT110" s="511"/>
      <c r="VPU110" s="511"/>
      <c r="VPV110" s="511"/>
      <c r="VPW110" s="511"/>
      <c r="VPX110" s="511"/>
      <c r="VPY110" s="511"/>
      <c r="VPZ110" s="511"/>
      <c r="VQA110" s="511"/>
      <c r="VQB110" s="511"/>
      <c r="VQC110" s="511"/>
      <c r="VQD110" s="511"/>
      <c r="VQE110" s="511"/>
      <c r="VQF110" s="511"/>
      <c r="VQG110" s="511"/>
      <c r="VQH110" s="511"/>
      <c r="VQI110" s="511"/>
      <c r="VQJ110" s="511"/>
      <c r="VQK110" s="511"/>
      <c r="VQL110" s="511"/>
      <c r="VQM110" s="511"/>
      <c r="VQN110" s="511"/>
      <c r="VQO110" s="511"/>
      <c r="VQP110" s="511"/>
      <c r="VQQ110" s="511"/>
      <c r="VQR110" s="511"/>
      <c r="VQS110" s="511"/>
      <c r="VQT110" s="511"/>
      <c r="VQU110" s="511"/>
      <c r="VQV110" s="511"/>
      <c r="VQW110" s="511"/>
      <c r="VQX110" s="511"/>
      <c r="VQY110" s="511"/>
      <c r="VQZ110" s="511"/>
      <c r="VRA110" s="511"/>
      <c r="VRB110" s="511"/>
      <c r="VRC110" s="511"/>
      <c r="VRD110" s="511"/>
      <c r="VRE110" s="511"/>
      <c r="VRF110" s="511"/>
      <c r="VRG110" s="511"/>
      <c r="VRH110" s="511"/>
      <c r="VRI110" s="511"/>
      <c r="VRJ110" s="511"/>
      <c r="VRK110" s="511"/>
      <c r="VRL110" s="511"/>
      <c r="VRM110" s="511"/>
      <c r="VRN110" s="511"/>
      <c r="VRO110" s="511"/>
      <c r="VRP110" s="511"/>
      <c r="VRQ110" s="511"/>
      <c r="VRR110" s="511"/>
      <c r="VRS110" s="511"/>
      <c r="VRT110" s="511"/>
      <c r="VRU110" s="511"/>
      <c r="VRV110" s="511"/>
      <c r="VRW110" s="511"/>
      <c r="VRX110" s="511"/>
      <c r="VRY110" s="511"/>
      <c r="VRZ110" s="511"/>
      <c r="VSA110" s="511"/>
      <c r="VSB110" s="511"/>
      <c r="VSC110" s="511"/>
      <c r="VSD110" s="511"/>
      <c r="VSE110" s="511"/>
      <c r="VSF110" s="511"/>
      <c r="VSG110" s="511"/>
      <c r="VSH110" s="511"/>
      <c r="VSI110" s="511"/>
      <c r="VSJ110" s="511"/>
      <c r="VSK110" s="511"/>
      <c r="VSL110" s="511"/>
      <c r="VSM110" s="511"/>
      <c r="VSN110" s="511"/>
      <c r="VSO110" s="511"/>
      <c r="VSP110" s="511"/>
      <c r="VSQ110" s="511"/>
      <c r="VSR110" s="511"/>
      <c r="VSS110" s="511"/>
      <c r="VST110" s="511"/>
      <c r="VSU110" s="511"/>
      <c r="VSV110" s="511"/>
      <c r="VSW110" s="511"/>
      <c r="VSX110" s="511"/>
      <c r="VSY110" s="511"/>
      <c r="VSZ110" s="511"/>
      <c r="VTA110" s="511"/>
      <c r="VTB110" s="511"/>
      <c r="VTC110" s="511"/>
      <c r="VTD110" s="511"/>
      <c r="VTE110" s="511"/>
      <c r="VTF110" s="511"/>
      <c r="VTG110" s="511"/>
      <c r="VTH110" s="511"/>
      <c r="VTI110" s="511"/>
      <c r="VTJ110" s="511"/>
      <c r="VTK110" s="511"/>
      <c r="VTL110" s="511"/>
      <c r="VTM110" s="511"/>
      <c r="VTN110" s="511"/>
      <c r="VTO110" s="511"/>
      <c r="VTP110" s="511"/>
      <c r="VTQ110" s="511"/>
      <c r="VTR110" s="511"/>
      <c r="VTS110" s="511"/>
      <c r="VTT110" s="511"/>
      <c r="VTU110" s="511"/>
      <c r="VTV110" s="511"/>
      <c r="VTW110" s="511"/>
      <c r="VTX110" s="511"/>
      <c r="VTY110" s="511"/>
      <c r="VTZ110" s="511"/>
      <c r="VUA110" s="511"/>
      <c r="VUB110" s="511"/>
      <c r="VUC110" s="511"/>
      <c r="VUD110" s="511"/>
      <c r="VUE110" s="511"/>
      <c r="VUF110" s="511"/>
      <c r="VUG110" s="511"/>
      <c r="VUH110" s="511"/>
      <c r="VUI110" s="511"/>
      <c r="VUJ110" s="511"/>
      <c r="VUK110" s="511"/>
      <c r="VUL110" s="511"/>
      <c r="VUM110" s="511"/>
      <c r="VUN110" s="511"/>
      <c r="VUO110" s="511"/>
      <c r="VUP110" s="511"/>
      <c r="VUQ110" s="511"/>
      <c r="VUR110" s="511"/>
      <c r="VUS110" s="511"/>
      <c r="VUT110" s="511"/>
      <c r="VUU110" s="511"/>
      <c r="VUV110" s="511"/>
      <c r="VUW110" s="511"/>
      <c r="VUX110" s="511"/>
      <c r="VUY110" s="511"/>
      <c r="VUZ110" s="511"/>
      <c r="VVA110" s="511"/>
      <c r="VVB110" s="511"/>
      <c r="VVC110" s="511"/>
      <c r="VVD110" s="511"/>
      <c r="VVE110" s="511"/>
      <c r="VVF110" s="511"/>
      <c r="VVG110" s="511"/>
      <c r="VVH110" s="511"/>
      <c r="VVI110" s="511"/>
      <c r="VVJ110" s="511"/>
      <c r="VVK110" s="511"/>
      <c r="VVL110" s="511"/>
      <c r="VVM110" s="511"/>
      <c r="VVN110" s="511"/>
      <c r="VVO110" s="511"/>
      <c r="VVP110" s="511"/>
      <c r="VVQ110" s="511"/>
      <c r="VVR110" s="511"/>
      <c r="VVS110" s="511"/>
      <c r="VVT110" s="511"/>
      <c r="VVU110" s="511"/>
      <c r="VVV110" s="511"/>
      <c r="VVW110" s="511"/>
      <c r="VVX110" s="511"/>
      <c r="VVY110" s="511"/>
      <c r="VVZ110" s="511"/>
      <c r="VWA110" s="511"/>
      <c r="VWB110" s="511"/>
      <c r="VWC110" s="511"/>
      <c r="VWD110" s="511"/>
      <c r="VWE110" s="511"/>
      <c r="VWF110" s="511"/>
      <c r="VWG110" s="511"/>
      <c r="VWH110" s="511"/>
      <c r="VWI110" s="511"/>
      <c r="VWJ110" s="511"/>
      <c r="VWK110" s="511"/>
      <c r="VWL110" s="511"/>
      <c r="VWM110" s="511"/>
      <c r="VWN110" s="511"/>
      <c r="VWO110" s="511"/>
      <c r="VWP110" s="511"/>
      <c r="VWQ110" s="511"/>
      <c r="VWR110" s="511"/>
      <c r="VWS110" s="511"/>
      <c r="VWT110" s="511"/>
      <c r="VWU110" s="511"/>
      <c r="VWV110" s="511"/>
      <c r="VWW110" s="511"/>
      <c r="VWX110" s="511"/>
      <c r="VWY110" s="511"/>
      <c r="VWZ110" s="511"/>
      <c r="VXA110" s="511"/>
      <c r="VXB110" s="511"/>
      <c r="VXC110" s="511"/>
      <c r="VXD110" s="511"/>
      <c r="VXE110" s="511"/>
      <c r="VXF110" s="511"/>
      <c r="VXG110" s="511"/>
      <c r="VXH110" s="511"/>
      <c r="VXI110" s="511"/>
      <c r="VXJ110" s="511"/>
      <c r="VXK110" s="511"/>
      <c r="VXL110" s="511"/>
      <c r="VXM110" s="511"/>
      <c r="VXN110" s="511"/>
      <c r="VXO110" s="511"/>
      <c r="VXP110" s="511"/>
      <c r="VXQ110" s="511"/>
      <c r="VXR110" s="511"/>
      <c r="VXS110" s="511"/>
      <c r="VXT110" s="511"/>
      <c r="VXU110" s="511"/>
      <c r="VXV110" s="511"/>
      <c r="VXW110" s="511"/>
      <c r="VXX110" s="511"/>
      <c r="VXY110" s="511"/>
      <c r="VXZ110" s="511"/>
      <c r="VYA110" s="511"/>
      <c r="VYB110" s="511"/>
      <c r="VYC110" s="511"/>
      <c r="VYD110" s="511"/>
      <c r="VYE110" s="511"/>
      <c r="VYF110" s="511"/>
      <c r="VYG110" s="511"/>
      <c r="VYH110" s="511"/>
      <c r="VYI110" s="511"/>
      <c r="VYJ110" s="511"/>
      <c r="VYK110" s="511"/>
      <c r="VYL110" s="511"/>
      <c r="VYM110" s="511"/>
      <c r="VYN110" s="511"/>
      <c r="VYO110" s="511"/>
      <c r="VYP110" s="511"/>
      <c r="VYQ110" s="511"/>
      <c r="VYR110" s="511"/>
      <c r="VYS110" s="511"/>
      <c r="VYT110" s="511"/>
      <c r="VYU110" s="511"/>
      <c r="VYV110" s="511"/>
      <c r="VYW110" s="511"/>
      <c r="VYX110" s="511"/>
      <c r="VYY110" s="511"/>
      <c r="VYZ110" s="511"/>
      <c r="VZA110" s="511"/>
      <c r="VZB110" s="511"/>
      <c r="VZC110" s="511"/>
      <c r="VZD110" s="511"/>
      <c r="VZE110" s="511"/>
      <c r="VZF110" s="511"/>
      <c r="VZG110" s="511"/>
      <c r="VZH110" s="511"/>
      <c r="VZI110" s="511"/>
      <c r="VZJ110" s="511"/>
      <c r="VZK110" s="511"/>
      <c r="VZL110" s="511"/>
      <c r="VZM110" s="511"/>
      <c r="VZN110" s="511"/>
      <c r="VZO110" s="511"/>
      <c r="VZP110" s="511"/>
      <c r="VZQ110" s="511"/>
      <c r="VZR110" s="511"/>
      <c r="VZS110" s="511"/>
      <c r="VZT110" s="511"/>
      <c r="VZU110" s="511"/>
      <c r="VZV110" s="511"/>
      <c r="VZW110" s="511"/>
      <c r="VZX110" s="511"/>
      <c r="VZY110" s="511"/>
      <c r="VZZ110" s="511"/>
      <c r="WAA110" s="511"/>
      <c r="WAB110" s="511"/>
      <c r="WAC110" s="511"/>
      <c r="WAD110" s="511"/>
      <c r="WAE110" s="511"/>
      <c r="WAF110" s="511"/>
      <c r="WAG110" s="511"/>
      <c r="WAH110" s="511"/>
      <c r="WAI110" s="511"/>
      <c r="WAJ110" s="511"/>
      <c r="WAK110" s="511"/>
      <c r="WAL110" s="511"/>
      <c r="WAM110" s="511"/>
      <c r="WAN110" s="511"/>
      <c r="WAO110" s="511"/>
      <c r="WAP110" s="511"/>
      <c r="WAQ110" s="511"/>
      <c r="WAR110" s="511"/>
      <c r="WAS110" s="511"/>
      <c r="WAT110" s="511"/>
      <c r="WAU110" s="511"/>
      <c r="WAV110" s="511"/>
      <c r="WAW110" s="511"/>
      <c r="WAX110" s="511"/>
      <c r="WAY110" s="511"/>
      <c r="WAZ110" s="511"/>
      <c r="WBA110" s="511"/>
      <c r="WBB110" s="511"/>
      <c r="WBC110" s="511"/>
      <c r="WBD110" s="511"/>
      <c r="WBE110" s="511"/>
      <c r="WBF110" s="511"/>
      <c r="WBG110" s="511"/>
      <c r="WBH110" s="511"/>
      <c r="WBI110" s="511"/>
      <c r="WBJ110" s="511"/>
      <c r="WBK110" s="511"/>
      <c r="WBL110" s="511"/>
      <c r="WBM110" s="511"/>
      <c r="WBN110" s="511"/>
      <c r="WBO110" s="511"/>
      <c r="WBP110" s="511"/>
      <c r="WBQ110" s="511"/>
      <c r="WBR110" s="511"/>
      <c r="WBS110" s="511"/>
      <c r="WBT110" s="511"/>
      <c r="WBU110" s="511"/>
      <c r="WBV110" s="511"/>
      <c r="WBW110" s="511"/>
      <c r="WBX110" s="511"/>
      <c r="WBY110" s="511"/>
      <c r="WBZ110" s="511"/>
      <c r="WCA110" s="511"/>
      <c r="WCB110" s="511"/>
      <c r="WCC110" s="511"/>
      <c r="WCD110" s="511"/>
      <c r="WCE110" s="511"/>
      <c r="WCF110" s="511"/>
      <c r="WCG110" s="511"/>
      <c r="WCH110" s="511"/>
      <c r="WCI110" s="511"/>
      <c r="WCJ110" s="511"/>
      <c r="WCK110" s="511"/>
      <c r="WCL110" s="511"/>
      <c r="WCM110" s="511"/>
      <c r="WCN110" s="511"/>
      <c r="WCO110" s="511"/>
      <c r="WCP110" s="511"/>
      <c r="WCQ110" s="511"/>
      <c r="WCR110" s="511"/>
      <c r="WCS110" s="511"/>
      <c r="WCT110" s="511"/>
      <c r="WCU110" s="511"/>
      <c r="WCV110" s="511"/>
      <c r="WCW110" s="511"/>
      <c r="WCX110" s="511"/>
      <c r="WCY110" s="511"/>
      <c r="WCZ110" s="511"/>
      <c r="WDA110" s="511"/>
      <c r="WDB110" s="511"/>
      <c r="WDC110" s="511"/>
      <c r="WDD110" s="511"/>
      <c r="WDE110" s="511"/>
      <c r="WDF110" s="511"/>
      <c r="WDG110" s="511"/>
      <c r="WDH110" s="511"/>
      <c r="WDI110" s="511"/>
      <c r="WDJ110" s="511"/>
      <c r="WDK110" s="511"/>
      <c r="WDL110" s="511"/>
      <c r="WDM110" s="511"/>
      <c r="WDN110" s="511"/>
      <c r="WDO110" s="511"/>
      <c r="WDP110" s="511"/>
      <c r="WDQ110" s="511"/>
      <c r="WDR110" s="511"/>
      <c r="WDS110" s="511"/>
      <c r="WDT110" s="511"/>
      <c r="WDU110" s="511"/>
      <c r="WDV110" s="511"/>
      <c r="WDW110" s="511"/>
      <c r="WDX110" s="511"/>
      <c r="WDY110" s="511"/>
      <c r="WDZ110" s="511"/>
      <c r="WEA110" s="511"/>
      <c r="WEB110" s="511"/>
      <c r="WEC110" s="511"/>
      <c r="WED110" s="511"/>
      <c r="WEE110" s="511"/>
      <c r="WEF110" s="511"/>
      <c r="WEG110" s="511"/>
      <c r="WEH110" s="511"/>
      <c r="WEI110" s="511"/>
      <c r="WEJ110" s="511"/>
      <c r="WEK110" s="511"/>
      <c r="WEL110" s="511"/>
      <c r="WEM110" s="511"/>
      <c r="WEN110" s="511"/>
      <c r="WEO110" s="511"/>
      <c r="WEP110" s="511"/>
      <c r="WEQ110" s="511"/>
      <c r="WER110" s="511"/>
      <c r="WES110" s="511"/>
      <c r="WET110" s="511"/>
      <c r="WEU110" s="511"/>
      <c r="WEV110" s="511"/>
      <c r="WEW110" s="511"/>
      <c r="WEX110" s="511"/>
      <c r="WEY110" s="511"/>
      <c r="WEZ110" s="511"/>
      <c r="WFA110" s="511"/>
      <c r="WFB110" s="511"/>
      <c r="WFC110" s="511"/>
      <c r="WFD110" s="511"/>
      <c r="WFE110" s="511"/>
      <c r="WFF110" s="511"/>
      <c r="WFG110" s="511"/>
      <c r="WFH110" s="511"/>
      <c r="WFI110" s="511"/>
      <c r="WFJ110" s="511"/>
      <c r="WFK110" s="511"/>
      <c r="WFL110" s="511"/>
      <c r="WFM110" s="511"/>
      <c r="WFN110" s="511"/>
      <c r="WFO110" s="511"/>
      <c r="WFP110" s="511"/>
      <c r="WFQ110" s="511"/>
      <c r="WFR110" s="511"/>
      <c r="WFS110" s="511"/>
      <c r="WFT110" s="511"/>
      <c r="WFU110" s="511"/>
      <c r="WFV110" s="511"/>
      <c r="WFW110" s="511"/>
      <c r="WFX110" s="511"/>
      <c r="WFY110" s="511"/>
      <c r="WFZ110" s="511"/>
      <c r="WGA110" s="511"/>
      <c r="WGB110" s="511"/>
      <c r="WGC110" s="511"/>
      <c r="WGD110" s="511"/>
      <c r="WGE110" s="511"/>
      <c r="WGF110" s="511"/>
      <c r="WGG110" s="511"/>
      <c r="WGH110" s="511"/>
      <c r="WGI110" s="511"/>
      <c r="WGJ110" s="511"/>
      <c r="WGK110" s="511"/>
      <c r="WGL110" s="511"/>
      <c r="WGM110" s="511"/>
      <c r="WGN110" s="511"/>
      <c r="WGO110" s="511"/>
      <c r="WGP110" s="511"/>
      <c r="WGQ110" s="511"/>
      <c r="WGR110" s="511"/>
      <c r="WGS110" s="511"/>
      <c r="WGT110" s="511"/>
      <c r="WGU110" s="511"/>
      <c r="WGV110" s="511"/>
      <c r="WGW110" s="511"/>
      <c r="WGX110" s="511"/>
      <c r="WGY110" s="511"/>
      <c r="WGZ110" s="511"/>
      <c r="WHA110" s="511"/>
      <c r="WHB110" s="511"/>
      <c r="WHC110" s="511"/>
      <c r="WHD110" s="511"/>
      <c r="WHE110" s="511"/>
      <c r="WHF110" s="511"/>
      <c r="WHG110" s="511"/>
      <c r="WHH110" s="511"/>
      <c r="WHI110" s="511"/>
      <c r="WHJ110" s="511"/>
      <c r="WHK110" s="511"/>
      <c r="WHL110" s="511"/>
      <c r="WHM110" s="511"/>
      <c r="WHN110" s="511"/>
      <c r="WHO110" s="511"/>
      <c r="WHP110" s="511"/>
      <c r="WHQ110" s="511"/>
      <c r="WHR110" s="511"/>
      <c r="WHS110" s="511"/>
      <c r="WHT110" s="511"/>
      <c r="WHU110" s="511"/>
      <c r="WHV110" s="511"/>
      <c r="WHW110" s="511"/>
      <c r="WHX110" s="511"/>
      <c r="WHY110" s="511"/>
      <c r="WHZ110" s="511"/>
      <c r="WIA110" s="511"/>
      <c r="WIB110" s="511"/>
      <c r="WIC110" s="511"/>
      <c r="WID110" s="511"/>
      <c r="WIE110" s="511"/>
      <c r="WIF110" s="511"/>
      <c r="WIG110" s="511"/>
      <c r="WIH110" s="511"/>
      <c r="WII110" s="511"/>
      <c r="WIJ110" s="511"/>
      <c r="WIK110" s="511"/>
      <c r="WIL110" s="511"/>
      <c r="WIM110" s="511"/>
      <c r="WIN110" s="511"/>
      <c r="WIO110" s="511"/>
      <c r="WIP110" s="511"/>
      <c r="WIQ110" s="511"/>
      <c r="WIR110" s="511"/>
      <c r="WIS110" s="511"/>
      <c r="WIT110" s="511"/>
      <c r="WIU110" s="511"/>
      <c r="WIV110" s="511"/>
      <c r="WIW110" s="511"/>
      <c r="WIX110" s="511"/>
      <c r="WIY110" s="511"/>
      <c r="WIZ110" s="511"/>
      <c r="WJA110" s="511"/>
      <c r="WJB110" s="511"/>
      <c r="WJC110" s="511"/>
      <c r="WJD110" s="511"/>
      <c r="WJE110" s="511"/>
      <c r="WJF110" s="511"/>
      <c r="WJG110" s="511"/>
      <c r="WJH110" s="511"/>
      <c r="WJI110" s="511"/>
      <c r="WJJ110" s="511"/>
      <c r="WJK110" s="511"/>
      <c r="WJL110" s="511"/>
      <c r="WJM110" s="511"/>
      <c r="WJN110" s="511"/>
      <c r="WJO110" s="511"/>
      <c r="WJP110" s="511"/>
      <c r="WJQ110" s="511"/>
      <c r="WJR110" s="511"/>
      <c r="WJS110" s="511"/>
      <c r="WJT110" s="511"/>
      <c r="WJU110" s="511"/>
      <c r="WJV110" s="511"/>
      <c r="WJW110" s="511"/>
      <c r="WJX110" s="511"/>
      <c r="WJY110" s="511"/>
      <c r="WJZ110" s="511"/>
      <c r="WKA110" s="511"/>
      <c r="WKB110" s="511"/>
      <c r="WKC110" s="511"/>
      <c r="WKD110" s="511"/>
      <c r="WKE110" s="511"/>
      <c r="WKF110" s="511"/>
      <c r="WKG110" s="511"/>
      <c r="WKH110" s="511"/>
      <c r="WKI110" s="511"/>
      <c r="WKJ110" s="511"/>
      <c r="WKK110" s="511"/>
      <c r="WKL110" s="511"/>
      <c r="WKM110" s="511"/>
      <c r="WKN110" s="511"/>
      <c r="WKO110" s="511"/>
      <c r="WKP110" s="511"/>
      <c r="WKQ110" s="511"/>
      <c r="WKR110" s="511"/>
      <c r="WKS110" s="511"/>
      <c r="WKT110" s="511"/>
      <c r="WKU110" s="511"/>
      <c r="WKV110" s="511"/>
      <c r="WKW110" s="511"/>
      <c r="WKX110" s="511"/>
      <c r="WKY110" s="511"/>
      <c r="WKZ110" s="511"/>
      <c r="WLA110" s="511"/>
      <c r="WLB110" s="511"/>
      <c r="WLC110" s="511"/>
      <c r="WLD110" s="511"/>
      <c r="WLE110" s="511"/>
      <c r="WLF110" s="511"/>
      <c r="WLG110" s="511"/>
      <c r="WLH110" s="511"/>
      <c r="WLI110" s="511"/>
      <c r="WLJ110" s="511"/>
      <c r="WLK110" s="511"/>
      <c r="WLL110" s="511"/>
      <c r="WLM110" s="511"/>
      <c r="WLN110" s="511"/>
      <c r="WLO110" s="511"/>
      <c r="WLP110" s="511"/>
      <c r="WLQ110" s="511"/>
      <c r="WLR110" s="511"/>
      <c r="WLS110" s="511"/>
      <c r="WLT110" s="511"/>
      <c r="WLU110" s="511"/>
      <c r="WLV110" s="511"/>
      <c r="WLW110" s="511"/>
      <c r="WLX110" s="511"/>
      <c r="WLY110" s="511"/>
      <c r="WLZ110" s="511"/>
      <c r="WMA110" s="511"/>
      <c r="WMB110" s="511"/>
      <c r="WMC110" s="511"/>
      <c r="WMD110" s="511"/>
      <c r="WME110" s="511"/>
      <c r="WMF110" s="511"/>
      <c r="WMG110" s="511"/>
      <c r="WMH110" s="511"/>
      <c r="WMI110" s="511"/>
      <c r="WMJ110" s="511"/>
      <c r="WMK110" s="511"/>
      <c r="WML110" s="511"/>
      <c r="WMM110" s="511"/>
      <c r="WMN110" s="511"/>
      <c r="WMO110" s="511"/>
      <c r="WMP110" s="511"/>
      <c r="WMQ110" s="511"/>
      <c r="WMR110" s="511"/>
      <c r="WMS110" s="511"/>
      <c r="WMT110" s="511"/>
      <c r="WMU110" s="511"/>
      <c r="WMV110" s="511"/>
      <c r="WMW110" s="511"/>
      <c r="WMX110" s="511"/>
      <c r="WMY110" s="511"/>
      <c r="WMZ110" s="511"/>
      <c r="WNA110" s="511"/>
      <c r="WNB110" s="511"/>
      <c r="WNC110" s="511"/>
      <c r="WND110" s="511"/>
      <c r="WNE110" s="511"/>
      <c r="WNF110" s="511"/>
      <c r="WNG110" s="511"/>
      <c r="WNH110" s="511"/>
      <c r="WNI110" s="511"/>
      <c r="WNJ110" s="511"/>
      <c r="WNK110" s="511"/>
      <c r="WNL110" s="511"/>
      <c r="WNM110" s="511"/>
      <c r="WNN110" s="511"/>
      <c r="WNO110" s="511"/>
      <c r="WNP110" s="511"/>
      <c r="WNQ110" s="511"/>
      <c r="WNR110" s="511"/>
      <c r="WNS110" s="511"/>
      <c r="WNT110" s="511"/>
      <c r="WNU110" s="511"/>
      <c r="WNV110" s="511"/>
      <c r="WNW110" s="511"/>
      <c r="WNX110" s="511"/>
      <c r="WNY110" s="511"/>
      <c r="WNZ110" s="511"/>
      <c r="WOA110" s="511"/>
      <c r="WOB110" s="511"/>
      <c r="WOC110" s="511"/>
      <c r="WOD110" s="511"/>
      <c r="WOE110" s="511"/>
      <c r="WOF110" s="511"/>
      <c r="WOG110" s="511"/>
      <c r="WOH110" s="511"/>
      <c r="WOI110" s="511"/>
      <c r="WOJ110" s="511"/>
      <c r="WOK110" s="511"/>
      <c r="WOL110" s="511"/>
      <c r="WOM110" s="511"/>
      <c r="WON110" s="511"/>
      <c r="WOO110" s="511"/>
      <c r="WOP110" s="511"/>
      <c r="WOQ110" s="511"/>
      <c r="WOR110" s="511"/>
      <c r="WOS110" s="511"/>
      <c r="WOT110" s="511"/>
      <c r="WOU110" s="511"/>
      <c r="WOV110" s="511"/>
      <c r="WOW110" s="511"/>
      <c r="WOX110" s="511"/>
      <c r="WOY110" s="511"/>
      <c r="WOZ110" s="511"/>
      <c r="WPA110" s="511"/>
      <c r="WPB110" s="511"/>
      <c r="WPC110" s="511"/>
      <c r="WPD110" s="511"/>
      <c r="WPE110" s="511"/>
      <c r="WPF110" s="511"/>
      <c r="WPG110" s="511"/>
      <c r="WPH110" s="511"/>
      <c r="WPI110" s="511"/>
      <c r="WPJ110" s="511"/>
      <c r="WPK110" s="511"/>
      <c r="WPL110" s="511"/>
      <c r="WPM110" s="511"/>
      <c r="WPN110" s="511"/>
      <c r="WPO110" s="511"/>
      <c r="WPP110" s="511"/>
      <c r="WPQ110" s="511"/>
      <c r="WPR110" s="511"/>
      <c r="WPS110" s="511"/>
      <c r="WPT110" s="511"/>
      <c r="WPU110" s="511"/>
      <c r="WPV110" s="511"/>
      <c r="WPW110" s="511"/>
      <c r="WPX110" s="511"/>
      <c r="WPY110" s="511"/>
      <c r="WPZ110" s="511"/>
      <c r="WQA110" s="511"/>
      <c r="WQB110" s="511"/>
      <c r="WQC110" s="511"/>
      <c r="WQD110" s="511"/>
      <c r="WQE110" s="511"/>
      <c r="WQF110" s="511"/>
      <c r="WQG110" s="511"/>
      <c r="WQH110" s="511"/>
      <c r="WQI110" s="511"/>
      <c r="WQJ110" s="511"/>
      <c r="WQK110" s="511"/>
      <c r="WQL110" s="511"/>
      <c r="WQM110" s="511"/>
      <c r="WQN110" s="511"/>
      <c r="WQO110" s="511"/>
      <c r="WQP110" s="511"/>
      <c r="WQQ110" s="511"/>
      <c r="WQR110" s="511"/>
      <c r="WQS110" s="511"/>
      <c r="WQT110" s="511"/>
      <c r="WQU110" s="511"/>
      <c r="WQV110" s="511"/>
      <c r="WQW110" s="511"/>
      <c r="WQX110" s="511"/>
      <c r="WQY110" s="511"/>
      <c r="WQZ110" s="511"/>
      <c r="WRA110" s="511"/>
      <c r="WRB110" s="511"/>
      <c r="WRC110" s="511"/>
      <c r="WRD110" s="511"/>
      <c r="WRE110" s="511"/>
      <c r="WRF110" s="511"/>
      <c r="WRG110" s="511"/>
      <c r="WRH110" s="511"/>
      <c r="WRI110" s="511"/>
      <c r="WRJ110" s="511"/>
      <c r="WRK110" s="511"/>
      <c r="WRL110" s="511"/>
      <c r="WRM110" s="511"/>
      <c r="WRN110" s="511"/>
      <c r="WRO110" s="511"/>
      <c r="WRP110" s="511"/>
      <c r="WRQ110" s="511"/>
      <c r="WRR110" s="511"/>
      <c r="WRS110" s="511"/>
      <c r="WRT110" s="511"/>
      <c r="WRU110" s="511"/>
      <c r="WRV110" s="511"/>
      <c r="WRW110" s="511"/>
      <c r="WRX110" s="511"/>
      <c r="WRY110" s="511"/>
      <c r="WRZ110" s="511"/>
      <c r="WSA110" s="511"/>
      <c r="WSB110" s="511"/>
      <c r="WSC110" s="511"/>
      <c r="WSD110" s="511"/>
      <c r="WSE110" s="511"/>
      <c r="WSF110" s="511"/>
      <c r="WSG110" s="511"/>
      <c r="WSH110" s="511"/>
      <c r="WSI110" s="511"/>
      <c r="WSJ110" s="511"/>
      <c r="WSK110" s="511"/>
      <c r="WSL110" s="511"/>
      <c r="WSM110" s="511"/>
      <c r="WSN110" s="511"/>
      <c r="WSO110" s="511"/>
      <c r="WSP110" s="511"/>
      <c r="WSQ110" s="511"/>
      <c r="WSR110" s="511"/>
      <c r="WSS110" s="511"/>
      <c r="WST110" s="511"/>
      <c r="WSU110" s="511"/>
      <c r="WSV110" s="511"/>
      <c r="WSW110" s="511"/>
      <c r="WSX110" s="511"/>
      <c r="WSY110" s="511"/>
      <c r="WSZ110" s="511"/>
      <c r="WTA110" s="511"/>
      <c r="WTB110" s="511"/>
      <c r="WTC110" s="511"/>
      <c r="WTD110" s="511"/>
      <c r="WTE110" s="511"/>
      <c r="WTF110" s="511"/>
      <c r="WTG110" s="511"/>
      <c r="WTH110" s="511"/>
      <c r="WTI110" s="511"/>
      <c r="WTJ110" s="511"/>
      <c r="WTK110" s="511"/>
      <c r="WTL110" s="511"/>
      <c r="WTM110" s="511"/>
      <c r="WTN110" s="511"/>
      <c r="WTO110" s="511"/>
      <c r="WTP110" s="511"/>
      <c r="WTQ110" s="511"/>
      <c r="WTR110" s="511"/>
      <c r="WTS110" s="511"/>
      <c r="WTT110" s="511"/>
      <c r="WTU110" s="511"/>
      <c r="WTV110" s="511"/>
      <c r="WTW110" s="511"/>
      <c r="WTX110" s="511"/>
      <c r="WTY110" s="511"/>
      <c r="WTZ110" s="511"/>
      <c r="WUA110" s="511"/>
      <c r="WUB110" s="511"/>
      <c r="WUC110" s="511"/>
      <c r="WUD110" s="511"/>
      <c r="WUE110" s="511"/>
      <c r="WUF110" s="511"/>
      <c r="WUG110" s="511"/>
      <c r="WUH110" s="511"/>
      <c r="WUI110" s="511"/>
      <c r="WUJ110" s="511"/>
      <c r="WUK110" s="511"/>
      <c r="WUL110" s="511"/>
      <c r="WUM110" s="511"/>
      <c r="WUN110" s="511"/>
      <c r="WUO110" s="511"/>
      <c r="WUP110" s="511"/>
      <c r="WUQ110" s="511"/>
      <c r="WUR110" s="511"/>
      <c r="WUS110" s="511"/>
      <c r="WUT110" s="511"/>
      <c r="WUU110" s="511"/>
      <c r="WUV110" s="511"/>
      <c r="WUW110" s="511"/>
      <c r="WUX110" s="511"/>
      <c r="WUY110" s="511"/>
      <c r="WUZ110" s="511"/>
      <c r="WVA110" s="511"/>
      <c r="WVB110" s="511"/>
      <c r="WVC110" s="511"/>
      <c r="WVD110" s="511"/>
      <c r="WVE110" s="511"/>
      <c r="WVF110" s="511"/>
      <c r="WVG110" s="511"/>
      <c r="WVH110" s="511"/>
      <c r="WVI110" s="511"/>
      <c r="WVJ110" s="511"/>
      <c r="WVK110" s="511"/>
      <c r="WVL110" s="511"/>
      <c r="WVM110" s="511"/>
      <c r="WVN110" s="511"/>
      <c r="WVO110" s="511"/>
      <c r="WVP110" s="511"/>
      <c r="WVQ110" s="511"/>
      <c r="WVR110" s="511"/>
      <c r="WVS110" s="511"/>
      <c r="WVT110" s="511"/>
      <c r="WVU110" s="511"/>
      <c r="WVV110" s="511"/>
      <c r="WVW110" s="511"/>
      <c r="WVX110" s="511"/>
      <c r="WVY110" s="511"/>
      <c r="WVZ110" s="511"/>
      <c r="WWA110" s="511"/>
      <c r="WWB110" s="511"/>
      <c r="WWC110" s="511"/>
      <c r="WWD110" s="511"/>
      <c r="WWE110" s="511"/>
      <c r="WWF110" s="511"/>
      <c r="WWG110" s="511"/>
      <c r="WWH110" s="511"/>
      <c r="WWI110" s="511"/>
      <c r="WWJ110" s="511"/>
      <c r="WWK110" s="511"/>
      <c r="WWL110" s="511"/>
      <c r="WWM110" s="511"/>
      <c r="WWN110" s="511"/>
      <c r="WWO110" s="511"/>
      <c r="WWP110" s="511"/>
      <c r="WWQ110" s="511"/>
      <c r="WWR110" s="511"/>
      <c r="WWS110" s="511"/>
      <c r="WWT110" s="511"/>
      <c r="WWU110" s="511"/>
      <c r="WWV110" s="511"/>
      <c r="WWW110" s="511"/>
      <c r="WWX110" s="511"/>
      <c r="WWY110" s="511"/>
      <c r="WWZ110" s="511"/>
      <c r="WXA110" s="511"/>
      <c r="WXB110" s="511"/>
      <c r="WXC110" s="511"/>
      <c r="WXD110" s="511"/>
      <c r="WXE110" s="511"/>
      <c r="WXF110" s="511"/>
      <c r="WXG110" s="511"/>
      <c r="WXH110" s="511"/>
      <c r="WXI110" s="511"/>
      <c r="WXJ110" s="511"/>
      <c r="WXK110" s="511"/>
      <c r="WXL110" s="511"/>
      <c r="WXM110" s="511"/>
      <c r="WXN110" s="511"/>
      <c r="WXO110" s="511"/>
      <c r="WXP110" s="511"/>
      <c r="WXQ110" s="511"/>
      <c r="WXR110" s="511"/>
      <c r="WXS110" s="511"/>
      <c r="WXT110" s="511"/>
      <c r="WXU110" s="511"/>
      <c r="WXV110" s="511"/>
      <c r="WXW110" s="511"/>
      <c r="WXX110" s="511"/>
      <c r="WXY110" s="511"/>
      <c r="WXZ110" s="511"/>
      <c r="WYA110" s="511"/>
      <c r="WYB110" s="511"/>
      <c r="WYC110" s="511"/>
      <c r="WYD110" s="511"/>
      <c r="WYE110" s="511"/>
      <c r="WYF110" s="511"/>
      <c r="WYG110" s="511"/>
      <c r="WYH110" s="511"/>
      <c r="WYI110" s="511"/>
      <c r="WYJ110" s="511"/>
      <c r="WYK110" s="511"/>
      <c r="WYL110" s="511"/>
      <c r="WYM110" s="511"/>
      <c r="WYN110" s="511"/>
      <c r="WYO110" s="511"/>
      <c r="WYP110" s="511"/>
      <c r="WYQ110" s="511"/>
      <c r="WYR110" s="511"/>
      <c r="WYS110" s="511"/>
      <c r="WYT110" s="511"/>
      <c r="WYU110" s="511"/>
      <c r="WYV110" s="511"/>
      <c r="WYW110" s="511"/>
      <c r="WYX110" s="511"/>
      <c r="WYY110" s="511"/>
      <c r="WYZ110" s="511"/>
      <c r="WZA110" s="511"/>
      <c r="WZB110" s="511"/>
      <c r="WZC110" s="511"/>
      <c r="WZD110" s="511"/>
      <c r="WZE110" s="511"/>
      <c r="WZF110" s="511"/>
      <c r="WZG110" s="511"/>
      <c r="WZH110" s="511"/>
      <c r="WZI110" s="511"/>
      <c r="WZJ110" s="511"/>
      <c r="WZK110" s="511"/>
      <c r="WZL110" s="511"/>
      <c r="WZM110" s="511"/>
      <c r="WZN110" s="511"/>
      <c r="WZO110" s="511"/>
      <c r="WZP110" s="511"/>
      <c r="WZQ110" s="511"/>
      <c r="WZR110" s="511"/>
      <c r="WZS110" s="511"/>
      <c r="WZT110" s="511"/>
      <c r="WZU110" s="511"/>
      <c r="WZV110" s="511"/>
      <c r="WZW110" s="511"/>
      <c r="WZX110" s="511"/>
      <c r="WZY110" s="511"/>
      <c r="WZZ110" s="511"/>
      <c r="XAA110" s="511"/>
      <c r="XAB110" s="511"/>
      <c r="XAC110" s="511"/>
      <c r="XAD110" s="511"/>
      <c r="XAE110" s="511"/>
      <c r="XAF110" s="511"/>
      <c r="XAG110" s="511"/>
      <c r="XAH110" s="511"/>
      <c r="XAI110" s="511"/>
      <c r="XAJ110" s="511"/>
      <c r="XAK110" s="511"/>
      <c r="XAL110" s="511"/>
      <c r="XAM110" s="511"/>
      <c r="XAN110" s="511"/>
      <c r="XAO110" s="511"/>
      <c r="XAP110" s="511"/>
      <c r="XAQ110" s="511"/>
      <c r="XAR110" s="511"/>
      <c r="XAS110" s="511"/>
      <c r="XAT110" s="511"/>
      <c r="XAU110" s="511"/>
      <c r="XAV110" s="511"/>
      <c r="XAW110" s="511"/>
      <c r="XAX110" s="511"/>
      <c r="XAY110" s="511"/>
      <c r="XAZ110" s="511"/>
      <c r="XBA110" s="511"/>
      <c r="XBB110" s="511"/>
      <c r="XBC110" s="511"/>
      <c r="XBD110" s="511"/>
      <c r="XBE110" s="511"/>
      <c r="XBF110" s="511"/>
      <c r="XBG110" s="511"/>
      <c r="XBH110" s="511"/>
      <c r="XBI110" s="511"/>
      <c r="XBJ110" s="511"/>
      <c r="XBK110" s="511"/>
      <c r="XBL110" s="511"/>
      <c r="XBM110" s="511"/>
      <c r="XBN110" s="511"/>
      <c r="XBO110" s="511"/>
      <c r="XBP110" s="511"/>
      <c r="XBQ110" s="511"/>
      <c r="XBR110" s="511"/>
      <c r="XBS110" s="511"/>
      <c r="XBT110" s="511"/>
      <c r="XBU110" s="511"/>
      <c r="XBV110" s="511"/>
      <c r="XBW110" s="511"/>
      <c r="XBX110" s="511"/>
      <c r="XBY110" s="511"/>
      <c r="XBZ110" s="511"/>
      <c r="XCA110" s="511"/>
      <c r="XCB110" s="511"/>
      <c r="XCC110" s="511"/>
      <c r="XCD110" s="511"/>
      <c r="XCE110" s="511"/>
      <c r="XCF110" s="511"/>
      <c r="XCG110" s="511"/>
      <c r="XCH110" s="511"/>
      <c r="XCI110" s="511"/>
      <c r="XCJ110" s="511"/>
      <c r="XCK110" s="511"/>
      <c r="XCL110" s="511"/>
      <c r="XCM110" s="511"/>
      <c r="XCN110" s="511"/>
      <c r="XCO110" s="511"/>
      <c r="XCP110" s="511"/>
      <c r="XCQ110" s="511"/>
      <c r="XCR110" s="511"/>
      <c r="XCS110" s="511"/>
      <c r="XCT110" s="511"/>
      <c r="XCU110" s="511"/>
      <c r="XCV110" s="511"/>
      <c r="XCW110" s="511"/>
      <c r="XCX110" s="511"/>
      <c r="XCY110" s="511"/>
      <c r="XCZ110" s="511"/>
      <c r="XDA110" s="511"/>
      <c r="XDB110" s="511"/>
      <c r="XDC110" s="511"/>
      <c r="XDD110" s="511"/>
      <c r="XDE110" s="511"/>
      <c r="XDF110" s="511"/>
      <c r="XDG110" s="511"/>
      <c r="XDH110" s="511"/>
      <c r="XDI110" s="511"/>
      <c r="XDJ110" s="511"/>
      <c r="XDK110" s="511"/>
      <c r="XDL110" s="511"/>
      <c r="XDM110" s="511"/>
      <c r="XDN110" s="511"/>
      <c r="XDO110" s="511"/>
      <c r="XDP110" s="511"/>
      <c r="XDQ110" s="511"/>
      <c r="XDR110" s="511"/>
      <c r="XDS110" s="511"/>
      <c r="XDT110" s="511"/>
      <c r="XDU110" s="511"/>
      <c r="XDV110" s="511"/>
      <c r="XDW110" s="511"/>
      <c r="XDX110" s="511"/>
      <c r="XDY110" s="511"/>
      <c r="XDZ110" s="511"/>
      <c r="XEA110" s="511"/>
      <c r="XEB110" s="511"/>
      <c r="XEC110" s="511"/>
      <c r="XED110" s="511"/>
      <c r="XEE110" s="511"/>
      <c r="XEF110" s="511"/>
      <c r="XEG110" s="511"/>
      <c r="XEH110" s="511"/>
      <c r="XEI110" s="511"/>
      <c r="XEJ110" s="511"/>
      <c r="XEK110" s="511"/>
      <c r="XEL110" s="511"/>
      <c r="XEM110" s="511"/>
      <c r="XEN110" s="511"/>
      <c r="XEO110" s="511"/>
      <c r="XEP110" s="511"/>
      <c r="XEQ110" s="511"/>
      <c r="XER110" s="511"/>
      <c r="XES110" s="511"/>
      <c r="XET110" s="511"/>
      <c r="XEU110" s="511"/>
      <c r="XEV110" s="511"/>
      <c r="XEW110" s="511"/>
      <c r="XEX110" s="511"/>
      <c r="XEY110" s="511"/>
      <c r="XEZ110" s="511"/>
      <c r="XFA110" s="511"/>
      <c r="XFB110" s="511"/>
      <c r="XFC110" s="511"/>
      <c r="XFD110" s="511"/>
    </row>
    <row r="111" spans="1:16384" ht="15" customHeight="1">
      <c r="A111" s="567"/>
      <c r="B111" s="567"/>
      <c r="C111" s="567"/>
      <c r="D111" s="567"/>
      <c r="E111" s="567"/>
      <c r="F111" s="567"/>
      <c r="G111" s="567"/>
      <c r="H111" s="567"/>
      <c r="I111" s="567"/>
      <c r="J111" s="567"/>
      <c r="K111" s="511"/>
      <c r="L111" s="511"/>
      <c r="M111" s="511"/>
      <c r="N111" s="511"/>
      <c r="O111" s="511"/>
      <c r="P111" s="511"/>
      <c r="Q111" s="511"/>
      <c r="R111" s="511"/>
      <c r="S111" s="511"/>
      <c r="T111" s="511"/>
      <c r="U111" s="511"/>
      <c r="V111" s="511"/>
      <c r="W111" s="511"/>
      <c r="X111" s="511"/>
      <c r="Y111" s="511"/>
      <c r="Z111" s="511"/>
      <c r="AA111" s="511"/>
      <c r="AB111" s="511"/>
      <c r="AC111" s="511"/>
      <c r="AD111" s="511"/>
      <c r="AE111" s="511"/>
      <c r="AF111" s="511"/>
      <c r="AG111" s="511"/>
      <c r="AH111" s="511"/>
      <c r="AI111" s="511"/>
      <c r="AJ111" s="511"/>
      <c r="AK111" s="511"/>
      <c r="AL111" s="511"/>
      <c r="AM111" s="511"/>
      <c r="AN111" s="511"/>
      <c r="AO111" s="511"/>
      <c r="AP111" s="511"/>
      <c r="AQ111" s="511"/>
      <c r="AR111" s="511"/>
      <c r="AS111" s="511"/>
      <c r="AT111" s="511"/>
      <c r="AU111" s="511"/>
      <c r="AV111" s="511"/>
      <c r="AW111" s="511"/>
      <c r="AX111" s="511"/>
      <c r="AY111" s="511"/>
      <c r="AZ111" s="511"/>
      <c r="BA111" s="511"/>
      <c r="BB111" s="511"/>
      <c r="BC111" s="511"/>
      <c r="BD111" s="511"/>
      <c r="BE111" s="511"/>
      <c r="BF111" s="511"/>
      <c r="BG111" s="511"/>
      <c r="BH111" s="511"/>
      <c r="BI111" s="511"/>
      <c r="BJ111" s="511"/>
      <c r="BK111" s="511"/>
      <c r="BL111" s="511"/>
      <c r="BM111" s="511"/>
      <c r="BN111" s="511"/>
      <c r="BO111" s="511"/>
      <c r="BP111" s="511"/>
      <c r="BQ111" s="511"/>
      <c r="BR111" s="511"/>
      <c r="BS111" s="511"/>
      <c r="BT111" s="511"/>
      <c r="BU111" s="511"/>
      <c r="BV111" s="511"/>
      <c r="BW111" s="511"/>
      <c r="BX111" s="511"/>
      <c r="BY111" s="511"/>
      <c r="BZ111" s="511"/>
      <c r="CA111" s="511"/>
      <c r="CB111" s="511"/>
      <c r="CC111" s="511"/>
      <c r="CD111" s="511"/>
      <c r="CE111" s="511"/>
      <c r="CF111" s="511"/>
      <c r="CG111" s="511"/>
      <c r="CH111" s="511"/>
      <c r="CI111" s="511"/>
      <c r="CJ111" s="511"/>
      <c r="CK111" s="511"/>
      <c r="CL111" s="511"/>
      <c r="CM111" s="511"/>
      <c r="CN111" s="511"/>
      <c r="CO111" s="511"/>
      <c r="CP111" s="511"/>
      <c r="CQ111" s="511"/>
      <c r="CR111" s="511"/>
      <c r="CS111" s="511"/>
      <c r="CT111" s="511"/>
      <c r="CU111" s="511"/>
      <c r="CV111" s="511"/>
      <c r="CW111" s="511"/>
      <c r="CX111" s="511"/>
      <c r="CY111" s="511"/>
      <c r="CZ111" s="511"/>
      <c r="DA111" s="511"/>
      <c r="DB111" s="511"/>
      <c r="DC111" s="511"/>
      <c r="DD111" s="511"/>
      <c r="DE111" s="511"/>
      <c r="DF111" s="511"/>
      <c r="DG111" s="511"/>
      <c r="DH111" s="511"/>
      <c r="DI111" s="511"/>
      <c r="DJ111" s="511"/>
      <c r="DK111" s="511"/>
      <c r="DL111" s="511"/>
      <c r="DM111" s="511"/>
      <c r="DN111" s="511"/>
      <c r="DO111" s="511"/>
      <c r="DP111" s="511"/>
      <c r="DQ111" s="511"/>
      <c r="DR111" s="511"/>
      <c r="DS111" s="511"/>
      <c r="DT111" s="511"/>
      <c r="DU111" s="511"/>
      <c r="DV111" s="511"/>
      <c r="DW111" s="511"/>
      <c r="DX111" s="511"/>
      <c r="DY111" s="511"/>
      <c r="DZ111" s="511"/>
      <c r="EA111" s="511"/>
      <c r="EB111" s="511"/>
      <c r="EC111" s="511"/>
      <c r="ED111" s="511"/>
      <c r="EE111" s="511"/>
      <c r="EF111" s="511"/>
      <c r="EG111" s="511"/>
      <c r="EH111" s="511"/>
      <c r="EI111" s="511"/>
      <c r="EJ111" s="511"/>
      <c r="EK111" s="511"/>
      <c r="EL111" s="511"/>
      <c r="EM111" s="511"/>
      <c r="EN111" s="511"/>
      <c r="EO111" s="511"/>
      <c r="EP111" s="511"/>
      <c r="EQ111" s="511"/>
      <c r="ER111" s="511"/>
      <c r="ES111" s="511"/>
      <c r="ET111" s="511"/>
      <c r="EU111" s="511"/>
      <c r="EV111" s="511"/>
      <c r="EW111" s="511"/>
      <c r="EX111" s="511"/>
      <c r="EY111" s="511"/>
      <c r="EZ111" s="511"/>
      <c r="FA111" s="511"/>
      <c r="FB111" s="511"/>
      <c r="FC111" s="511"/>
      <c r="FD111" s="511"/>
      <c r="FE111" s="511"/>
      <c r="FF111" s="511"/>
      <c r="FG111" s="511"/>
      <c r="FH111" s="511"/>
      <c r="FI111" s="511"/>
      <c r="FJ111" s="511"/>
      <c r="FK111" s="511"/>
      <c r="FL111" s="511"/>
      <c r="FM111" s="511"/>
      <c r="FN111" s="511"/>
      <c r="FO111" s="511"/>
      <c r="FP111" s="511"/>
      <c r="FQ111" s="511"/>
      <c r="FR111" s="511"/>
      <c r="FS111" s="511"/>
      <c r="FT111" s="511"/>
      <c r="FU111" s="511"/>
      <c r="FV111" s="511"/>
      <c r="FW111" s="511"/>
      <c r="FX111" s="511"/>
      <c r="FY111" s="511"/>
      <c r="FZ111" s="511"/>
      <c r="GA111" s="511"/>
      <c r="GB111" s="511"/>
      <c r="GC111" s="511"/>
      <c r="GD111" s="511"/>
      <c r="GE111" s="511"/>
      <c r="GF111" s="511"/>
      <c r="GG111" s="511"/>
      <c r="GH111" s="511"/>
      <c r="GI111" s="511"/>
      <c r="GJ111" s="511"/>
      <c r="GK111" s="511"/>
      <c r="GL111" s="511"/>
      <c r="GM111" s="511"/>
      <c r="GN111" s="511"/>
      <c r="GO111" s="511"/>
      <c r="GP111" s="511"/>
      <c r="GQ111" s="511"/>
      <c r="GR111" s="511"/>
      <c r="GS111" s="511"/>
      <c r="GT111" s="511"/>
      <c r="GU111" s="511"/>
      <c r="GV111" s="511"/>
      <c r="GW111" s="511"/>
      <c r="GX111" s="511"/>
      <c r="GY111" s="511"/>
      <c r="GZ111" s="511"/>
      <c r="HA111" s="511"/>
      <c r="HB111" s="511"/>
      <c r="HC111" s="511"/>
      <c r="HD111" s="511"/>
      <c r="HE111" s="511"/>
      <c r="HF111" s="511"/>
      <c r="HG111" s="511"/>
      <c r="HH111" s="511"/>
      <c r="HI111" s="511"/>
      <c r="HJ111" s="511"/>
      <c r="HK111" s="511"/>
      <c r="HL111" s="511"/>
      <c r="HM111" s="511"/>
      <c r="HN111" s="511"/>
      <c r="HO111" s="511"/>
      <c r="HP111" s="511"/>
      <c r="HQ111" s="511"/>
      <c r="HR111" s="511"/>
      <c r="HS111" s="511"/>
      <c r="HT111" s="511"/>
      <c r="HU111" s="511"/>
      <c r="HV111" s="511"/>
      <c r="HW111" s="511"/>
      <c r="HX111" s="511"/>
      <c r="HY111" s="511"/>
      <c r="HZ111" s="511"/>
      <c r="IA111" s="511"/>
      <c r="IB111" s="511"/>
      <c r="IC111" s="511"/>
      <c r="ID111" s="511"/>
      <c r="IE111" s="511"/>
      <c r="IF111" s="511"/>
      <c r="IG111" s="511"/>
      <c r="IH111" s="511"/>
      <c r="II111" s="511"/>
      <c r="IJ111" s="511"/>
      <c r="IK111" s="511"/>
      <c r="IL111" s="511"/>
      <c r="IM111" s="511"/>
      <c r="IN111" s="511"/>
      <c r="IO111" s="511"/>
      <c r="IP111" s="511"/>
      <c r="IQ111" s="511"/>
      <c r="IR111" s="511"/>
      <c r="IS111" s="511"/>
      <c r="IT111" s="511"/>
      <c r="IU111" s="511"/>
      <c r="IV111" s="511"/>
      <c r="IW111" s="511"/>
      <c r="IX111" s="511"/>
      <c r="IY111" s="511"/>
      <c r="IZ111" s="511"/>
      <c r="JA111" s="511"/>
      <c r="JB111" s="511"/>
      <c r="JC111" s="511"/>
      <c r="JD111" s="511"/>
      <c r="JE111" s="511"/>
      <c r="JF111" s="511"/>
      <c r="JG111" s="511"/>
      <c r="JH111" s="511"/>
      <c r="JI111" s="511"/>
      <c r="JJ111" s="511"/>
      <c r="JK111" s="511"/>
      <c r="JL111" s="511"/>
      <c r="JM111" s="511"/>
      <c r="JN111" s="511"/>
      <c r="JO111" s="511"/>
      <c r="JP111" s="511"/>
      <c r="JQ111" s="511"/>
      <c r="JR111" s="511"/>
      <c r="JS111" s="511"/>
      <c r="JT111" s="511"/>
      <c r="JU111" s="511"/>
      <c r="JV111" s="511"/>
      <c r="JW111" s="511"/>
      <c r="JX111" s="511"/>
      <c r="JY111" s="511"/>
      <c r="JZ111" s="511"/>
      <c r="KA111" s="511"/>
      <c r="KB111" s="511"/>
      <c r="KC111" s="511"/>
      <c r="KD111" s="511"/>
      <c r="KE111" s="511"/>
      <c r="KF111" s="511"/>
      <c r="KG111" s="511"/>
      <c r="KH111" s="511"/>
      <c r="KI111" s="511"/>
      <c r="KJ111" s="511"/>
      <c r="KK111" s="511"/>
      <c r="KL111" s="511"/>
      <c r="KM111" s="511"/>
      <c r="KN111" s="511"/>
      <c r="KO111" s="511"/>
      <c r="KP111" s="511"/>
      <c r="KQ111" s="511"/>
      <c r="KR111" s="511"/>
      <c r="KS111" s="511"/>
      <c r="KT111" s="511"/>
      <c r="KU111" s="511"/>
      <c r="KV111" s="511"/>
      <c r="KW111" s="511"/>
      <c r="KX111" s="511"/>
      <c r="KY111" s="511"/>
      <c r="KZ111" s="511"/>
      <c r="LA111" s="511"/>
      <c r="LB111" s="511"/>
      <c r="LC111" s="511"/>
      <c r="LD111" s="511"/>
      <c r="LE111" s="511"/>
      <c r="LF111" s="511"/>
      <c r="LG111" s="511"/>
      <c r="LH111" s="511"/>
      <c r="LI111" s="511"/>
      <c r="LJ111" s="511"/>
      <c r="LK111" s="511"/>
      <c r="LL111" s="511"/>
      <c r="LM111" s="511"/>
      <c r="LN111" s="511"/>
      <c r="LO111" s="511"/>
      <c r="LP111" s="511"/>
      <c r="LQ111" s="511"/>
      <c r="LR111" s="511"/>
      <c r="LS111" s="511"/>
      <c r="LT111" s="511"/>
      <c r="LU111" s="511"/>
      <c r="LV111" s="511"/>
      <c r="LW111" s="511"/>
      <c r="LX111" s="511"/>
      <c r="LY111" s="511"/>
      <c r="LZ111" s="511"/>
      <c r="MA111" s="511"/>
      <c r="MB111" s="511"/>
      <c r="MC111" s="511"/>
      <c r="MD111" s="511"/>
      <c r="ME111" s="511"/>
      <c r="MF111" s="511"/>
      <c r="MG111" s="511"/>
      <c r="MH111" s="511"/>
      <c r="MI111" s="511"/>
      <c r="MJ111" s="511"/>
      <c r="MK111" s="511"/>
      <c r="ML111" s="511"/>
      <c r="MM111" s="511"/>
      <c r="MN111" s="511"/>
      <c r="MO111" s="511"/>
      <c r="MP111" s="511"/>
      <c r="MQ111" s="511"/>
      <c r="MR111" s="511"/>
      <c r="MS111" s="511"/>
      <c r="MT111" s="511"/>
      <c r="MU111" s="511"/>
      <c r="MV111" s="511"/>
      <c r="MW111" s="511"/>
      <c r="MX111" s="511"/>
      <c r="MY111" s="511"/>
      <c r="MZ111" s="511"/>
      <c r="NA111" s="511"/>
      <c r="NB111" s="511"/>
      <c r="NC111" s="511"/>
      <c r="ND111" s="511"/>
      <c r="NE111" s="511"/>
      <c r="NF111" s="511"/>
      <c r="NG111" s="511"/>
      <c r="NH111" s="511"/>
      <c r="NI111" s="511"/>
      <c r="NJ111" s="511"/>
      <c r="NK111" s="511"/>
      <c r="NL111" s="511"/>
      <c r="NM111" s="511"/>
      <c r="NN111" s="511"/>
      <c r="NO111" s="511"/>
      <c r="NP111" s="511"/>
      <c r="NQ111" s="511"/>
      <c r="NR111" s="511"/>
      <c r="NS111" s="511"/>
      <c r="NT111" s="511"/>
      <c r="NU111" s="511"/>
      <c r="NV111" s="511"/>
      <c r="NW111" s="511"/>
      <c r="NX111" s="511"/>
      <c r="NY111" s="511"/>
      <c r="NZ111" s="511"/>
      <c r="OA111" s="511"/>
      <c r="OB111" s="511"/>
      <c r="OC111" s="511"/>
      <c r="OD111" s="511"/>
      <c r="OE111" s="511"/>
      <c r="OF111" s="511"/>
      <c r="OG111" s="511"/>
      <c r="OH111" s="511"/>
      <c r="OI111" s="511"/>
      <c r="OJ111" s="511"/>
      <c r="OK111" s="511"/>
      <c r="OL111" s="511"/>
      <c r="OM111" s="511"/>
      <c r="ON111" s="511"/>
      <c r="OO111" s="511"/>
      <c r="OP111" s="511"/>
      <c r="OQ111" s="511"/>
      <c r="OR111" s="511"/>
      <c r="OS111" s="511"/>
      <c r="OT111" s="511"/>
      <c r="OU111" s="511"/>
      <c r="OV111" s="511"/>
      <c r="OW111" s="511"/>
      <c r="OX111" s="511"/>
      <c r="OY111" s="511"/>
      <c r="OZ111" s="511"/>
      <c r="PA111" s="511"/>
      <c r="PB111" s="511"/>
      <c r="PC111" s="511"/>
      <c r="PD111" s="511"/>
      <c r="PE111" s="511"/>
      <c r="PF111" s="511"/>
      <c r="PG111" s="511"/>
      <c r="PH111" s="511"/>
      <c r="PI111" s="511"/>
      <c r="PJ111" s="511"/>
      <c r="PK111" s="511"/>
      <c r="PL111" s="511"/>
      <c r="PM111" s="511"/>
      <c r="PN111" s="511"/>
      <c r="PO111" s="511"/>
      <c r="PP111" s="511"/>
      <c r="PQ111" s="511"/>
      <c r="PR111" s="511"/>
      <c r="PS111" s="511"/>
      <c r="PT111" s="511"/>
      <c r="PU111" s="511"/>
      <c r="PV111" s="511"/>
      <c r="PW111" s="511"/>
      <c r="PX111" s="511"/>
      <c r="PY111" s="511"/>
      <c r="PZ111" s="511"/>
      <c r="QA111" s="511"/>
      <c r="QB111" s="511"/>
      <c r="QC111" s="511"/>
      <c r="QD111" s="511"/>
      <c r="QE111" s="511"/>
      <c r="QF111" s="511"/>
      <c r="QG111" s="511"/>
      <c r="QH111" s="511"/>
      <c r="QI111" s="511"/>
      <c r="QJ111" s="511"/>
      <c r="QK111" s="511"/>
      <c r="QL111" s="511"/>
      <c r="QM111" s="511"/>
      <c r="QN111" s="511"/>
      <c r="QO111" s="511"/>
      <c r="QP111" s="511"/>
      <c r="QQ111" s="511"/>
      <c r="QR111" s="511"/>
      <c r="QS111" s="511"/>
      <c r="QT111" s="511"/>
      <c r="QU111" s="511"/>
      <c r="QV111" s="511"/>
      <c r="QW111" s="511"/>
      <c r="QX111" s="511"/>
      <c r="QY111" s="511"/>
      <c r="QZ111" s="511"/>
      <c r="RA111" s="511"/>
      <c r="RB111" s="511"/>
      <c r="RC111" s="511"/>
      <c r="RD111" s="511"/>
      <c r="RE111" s="511"/>
      <c r="RF111" s="511"/>
      <c r="RG111" s="511"/>
      <c r="RH111" s="511"/>
      <c r="RI111" s="511"/>
      <c r="RJ111" s="511"/>
      <c r="RK111" s="511"/>
      <c r="RL111" s="511"/>
      <c r="RM111" s="511"/>
      <c r="RN111" s="511"/>
      <c r="RO111" s="511"/>
      <c r="RP111" s="511"/>
      <c r="RQ111" s="511"/>
      <c r="RR111" s="511"/>
      <c r="RS111" s="511"/>
      <c r="RT111" s="511"/>
      <c r="RU111" s="511"/>
      <c r="RV111" s="511"/>
      <c r="RW111" s="511"/>
      <c r="RX111" s="511"/>
      <c r="RY111" s="511"/>
      <c r="RZ111" s="511"/>
      <c r="SA111" s="511"/>
      <c r="SB111" s="511"/>
      <c r="SC111" s="511"/>
      <c r="SD111" s="511"/>
      <c r="SE111" s="511"/>
      <c r="SF111" s="511"/>
      <c r="SG111" s="511"/>
      <c r="SH111" s="511"/>
      <c r="SI111" s="511"/>
      <c r="SJ111" s="511"/>
      <c r="SK111" s="511"/>
      <c r="SL111" s="511"/>
      <c r="SM111" s="511"/>
      <c r="SN111" s="511"/>
      <c r="SO111" s="511"/>
      <c r="SP111" s="511"/>
      <c r="SQ111" s="511"/>
      <c r="SR111" s="511"/>
      <c r="SS111" s="511"/>
      <c r="ST111" s="511"/>
      <c r="SU111" s="511"/>
      <c r="SV111" s="511"/>
      <c r="SW111" s="511"/>
      <c r="SX111" s="511"/>
      <c r="SY111" s="511"/>
      <c r="SZ111" s="511"/>
      <c r="TA111" s="511"/>
      <c r="TB111" s="511"/>
      <c r="TC111" s="511"/>
      <c r="TD111" s="511"/>
      <c r="TE111" s="511"/>
      <c r="TF111" s="511"/>
      <c r="TG111" s="511"/>
      <c r="TH111" s="511"/>
      <c r="TI111" s="511"/>
      <c r="TJ111" s="511"/>
      <c r="TK111" s="511"/>
      <c r="TL111" s="511"/>
      <c r="TM111" s="511"/>
      <c r="TN111" s="511"/>
      <c r="TO111" s="511"/>
      <c r="TP111" s="511"/>
      <c r="TQ111" s="511"/>
      <c r="TR111" s="511"/>
      <c r="TS111" s="511"/>
      <c r="TT111" s="511"/>
      <c r="TU111" s="511"/>
      <c r="TV111" s="511"/>
      <c r="TW111" s="511"/>
      <c r="TX111" s="511"/>
      <c r="TY111" s="511"/>
      <c r="TZ111" s="511"/>
      <c r="UA111" s="511"/>
      <c r="UB111" s="511"/>
      <c r="UC111" s="511"/>
      <c r="UD111" s="511"/>
      <c r="UE111" s="511"/>
      <c r="UF111" s="511"/>
      <c r="UG111" s="511"/>
      <c r="UH111" s="511"/>
      <c r="UI111" s="511"/>
      <c r="UJ111" s="511"/>
      <c r="UK111" s="511"/>
      <c r="UL111" s="511"/>
      <c r="UM111" s="511"/>
      <c r="UN111" s="511"/>
      <c r="UO111" s="511"/>
      <c r="UP111" s="511"/>
      <c r="UQ111" s="511"/>
      <c r="UR111" s="511"/>
      <c r="US111" s="511"/>
      <c r="UT111" s="511"/>
      <c r="UU111" s="511"/>
      <c r="UV111" s="511"/>
      <c r="UW111" s="511"/>
      <c r="UX111" s="511"/>
      <c r="UY111" s="511"/>
      <c r="UZ111" s="511"/>
      <c r="VA111" s="511"/>
      <c r="VB111" s="511"/>
      <c r="VC111" s="511"/>
      <c r="VD111" s="511"/>
      <c r="VE111" s="511"/>
      <c r="VF111" s="511"/>
      <c r="VG111" s="511"/>
      <c r="VH111" s="511"/>
      <c r="VI111" s="511"/>
      <c r="VJ111" s="511"/>
      <c r="VK111" s="511"/>
      <c r="VL111" s="511"/>
      <c r="VM111" s="511"/>
      <c r="VN111" s="511"/>
      <c r="VO111" s="511"/>
      <c r="VP111" s="511"/>
      <c r="VQ111" s="511"/>
      <c r="VR111" s="511"/>
      <c r="VS111" s="511"/>
      <c r="VT111" s="511"/>
      <c r="VU111" s="511"/>
      <c r="VV111" s="511"/>
      <c r="VW111" s="511"/>
      <c r="VX111" s="511"/>
      <c r="VY111" s="511"/>
      <c r="VZ111" s="511"/>
      <c r="WA111" s="511"/>
      <c r="WB111" s="511"/>
      <c r="WC111" s="511"/>
      <c r="WD111" s="511"/>
      <c r="WE111" s="511"/>
      <c r="WF111" s="511"/>
      <c r="WG111" s="511"/>
      <c r="WH111" s="511"/>
      <c r="WI111" s="511"/>
      <c r="WJ111" s="511"/>
      <c r="WK111" s="511"/>
      <c r="WL111" s="511"/>
      <c r="WM111" s="511"/>
      <c r="WN111" s="511"/>
      <c r="WO111" s="511"/>
      <c r="WP111" s="511"/>
      <c r="WQ111" s="511"/>
      <c r="WR111" s="511"/>
      <c r="WS111" s="511"/>
      <c r="WT111" s="511"/>
      <c r="WU111" s="511"/>
      <c r="WV111" s="511"/>
      <c r="WW111" s="511"/>
      <c r="WX111" s="511"/>
      <c r="WY111" s="511"/>
      <c r="WZ111" s="511"/>
      <c r="XA111" s="511"/>
      <c r="XB111" s="511"/>
      <c r="XC111" s="511"/>
      <c r="XD111" s="511"/>
      <c r="XE111" s="511"/>
      <c r="XF111" s="511"/>
      <c r="XG111" s="511"/>
      <c r="XH111" s="511"/>
      <c r="XI111" s="511"/>
      <c r="XJ111" s="511"/>
      <c r="XK111" s="511"/>
      <c r="XL111" s="511"/>
      <c r="XM111" s="511"/>
      <c r="XN111" s="511"/>
      <c r="XO111" s="511"/>
      <c r="XP111" s="511"/>
      <c r="XQ111" s="511"/>
      <c r="XR111" s="511"/>
      <c r="XS111" s="511"/>
      <c r="XT111" s="511"/>
      <c r="XU111" s="511"/>
      <c r="XV111" s="511"/>
      <c r="XW111" s="511"/>
      <c r="XX111" s="511"/>
      <c r="XY111" s="511"/>
      <c r="XZ111" s="511"/>
      <c r="YA111" s="511"/>
      <c r="YB111" s="511"/>
      <c r="YC111" s="511"/>
      <c r="YD111" s="511"/>
      <c r="YE111" s="511"/>
      <c r="YF111" s="511"/>
      <c r="YG111" s="511"/>
      <c r="YH111" s="511"/>
      <c r="YI111" s="511"/>
      <c r="YJ111" s="511"/>
      <c r="YK111" s="511"/>
      <c r="YL111" s="511"/>
      <c r="YM111" s="511"/>
      <c r="YN111" s="511"/>
      <c r="YO111" s="511"/>
      <c r="YP111" s="511"/>
      <c r="YQ111" s="511"/>
      <c r="YR111" s="511"/>
      <c r="YS111" s="511"/>
      <c r="YT111" s="511"/>
      <c r="YU111" s="511"/>
      <c r="YV111" s="511"/>
      <c r="YW111" s="511"/>
      <c r="YX111" s="511"/>
      <c r="YY111" s="511"/>
      <c r="YZ111" s="511"/>
      <c r="ZA111" s="511"/>
      <c r="ZB111" s="511"/>
      <c r="ZC111" s="511"/>
      <c r="ZD111" s="511"/>
      <c r="ZE111" s="511"/>
      <c r="ZF111" s="511"/>
      <c r="ZG111" s="511"/>
      <c r="ZH111" s="511"/>
      <c r="ZI111" s="511"/>
      <c r="ZJ111" s="511"/>
      <c r="ZK111" s="511"/>
      <c r="ZL111" s="511"/>
      <c r="ZM111" s="511"/>
      <c r="ZN111" s="511"/>
      <c r="ZO111" s="511"/>
      <c r="ZP111" s="511"/>
      <c r="ZQ111" s="511"/>
      <c r="ZR111" s="511"/>
      <c r="ZS111" s="511"/>
      <c r="ZT111" s="511"/>
      <c r="ZU111" s="511"/>
      <c r="ZV111" s="511"/>
      <c r="ZW111" s="511"/>
      <c r="ZX111" s="511"/>
      <c r="ZY111" s="511"/>
      <c r="ZZ111" s="511"/>
      <c r="AAA111" s="511"/>
      <c r="AAB111" s="511"/>
      <c r="AAC111" s="511"/>
      <c r="AAD111" s="511"/>
      <c r="AAE111" s="511"/>
      <c r="AAF111" s="511"/>
      <c r="AAG111" s="511"/>
      <c r="AAH111" s="511"/>
      <c r="AAI111" s="511"/>
      <c r="AAJ111" s="511"/>
      <c r="AAK111" s="511"/>
      <c r="AAL111" s="511"/>
      <c r="AAM111" s="511"/>
      <c r="AAN111" s="511"/>
      <c r="AAO111" s="511"/>
      <c r="AAP111" s="511"/>
      <c r="AAQ111" s="511"/>
      <c r="AAR111" s="511"/>
      <c r="AAS111" s="511"/>
      <c r="AAT111" s="511"/>
      <c r="AAU111" s="511"/>
      <c r="AAV111" s="511"/>
      <c r="AAW111" s="511"/>
      <c r="AAX111" s="511"/>
      <c r="AAY111" s="511"/>
      <c r="AAZ111" s="511"/>
      <c r="ABA111" s="511"/>
      <c r="ABB111" s="511"/>
      <c r="ABC111" s="511"/>
      <c r="ABD111" s="511"/>
      <c r="ABE111" s="511"/>
      <c r="ABF111" s="511"/>
      <c r="ABG111" s="511"/>
      <c r="ABH111" s="511"/>
      <c r="ABI111" s="511"/>
      <c r="ABJ111" s="511"/>
      <c r="ABK111" s="511"/>
      <c r="ABL111" s="511"/>
      <c r="ABM111" s="511"/>
      <c r="ABN111" s="511"/>
      <c r="ABO111" s="511"/>
      <c r="ABP111" s="511"/>
      <c r="ABQ111" s="511"/>
      <c r="ABR111" s="511"/>
      <c r="ABS111" s="511"/>
      <c r="ABT111" s="511"/>
      <c r="ABU111" s="511"/>
      <c r="ABV111" s="511"/>
      <c r="ABW111" s="511"/>
      <c r="ABX111" s="511"/>
      <c r="ABY111" s="511"/>
      <c r="ABZ111" s="511"/>
      <c r="ACA111" s="511"/>
      <c r="ACB111" s="511"/>
      <c r="ACC111" s="511"/>
      <c r="ACD111" s="511"/>
      <c r="ACE111" s="511"/>
      <c r="ACF111" s="511"/>
      <c r="ACG111" s="511"/>
      <c r="ACH111" s="511"/>
      <c r="ACI111" s="511"/>
      <c r="ACJ111" s="511"/>
      <c r="ACK111" s="511"/>
      <c r="ACL111" s="511"/>
      <c r="ACM111" s="511"/>
      <c r="ACN111" s="511"/>
      <c r="ACO111" s="511"/>
      <c r="ACP111" s="511"/>
      <c r="ACQ111" s="511"/>
      <c r="ACR111" s="511"/>
      <c r="ACS111" s="511"/>
      <c r="ACT111" s="511"/>
      <c r="ACU111" s="511"/>
      <c r="ACV111" s="511"/>
      <c r="ACW111" s="511"/>
      <c r="ACX111" s="511"/>
      <c r="ACY111" s="511"/>
      <c r="ACZ111" s="511"/>
      <c r="ADA111" s="511"/>
      <c r="ADB111" s="511"/>
      <c r="ADC111" s="511"/>
      <c r="ADD111" s="511"/>
      <c r="ADE111" s="511"/>
      <c r="ADF111" s="511"/>
      <c r="ADG111" s="511"/>
      <c r="ADH111" s="511"/>
      <c r="ADI111" s="511"/>
      <c r="ADJ111" s="511"/>
      <c r="ADK111" s="511"/>
      <c r="ADL111" s="511"/>
      <c r="ADM111" s="511"/>
      <c r="ADN111" s="511"/>
      <c r="ADO111" s="511"/>
      <c r="ADP111" s="511"/>
      <c r="ADQ111" s="511"/>
      <c r="ADR111" s="511"/>
      <c r="ADS111" s="511"/>
      <c r="ADT111" s="511"/>
      <c r="ADU111" s="511"/>
      <c r="ADV111" s="511"/>
      <c r="ADW111" s="511"/>
      <c r="ADX111" s="511"/>
      <c r="ADY111" s="511"/>
      <c r="ADZ111" s="511"/>
      <c r="AEA111" s="511"/>
      <c r="AEB111" s="511"/>
      <c r="AEC111" s="511"/>
      <c r="AED111" s="511"/>
      <c r="AEE111" s="511"/>
      <c r="AEF111" s="511"/>
      <c r="AEG111" s="511"/>
      <c r="AEH111" s="511"/>
      <c r="AEI111" s="511"/>
      <c r="AEJ111" s="511"/>
      <c r="AEK111" s="511"/>
      <c r="AEL111" s="511"/>
      <c r="AEM111" s="511"/>
      <c r="AEN111" s="511"/>
      <c r="AEO111" s="511"/>
      <c r="AEP111" s="511"/>
      <c r="AEQ111" s="511"/>
      <c r="AER111" s="511"/>
      <c r="AES111" s="511"/>
      <c r="AET111" s="511"/>
      <c r="AEU111" s="511"/>
      <c r="AEV111" s="511"/>
      <c r="AEW111" s="511"/>
      <c r="AEX111" s="511"/>
      <c r="AEY111" s="511"/>
      <c r="AEZ111" s="511"/>
      <c r="AFA111" s="511"/>
      <c r="AFB111" s="511"/>
      <c r="AFC111" s="511"/>
      <c r="AFD111" s="511"/>
      <c r="AFE111" s="511"/>
      <c r="AFF111" s="511"/>
      <c r="AFG111" s="511"/>
      <c r="AFH111" s="511"/>
      <c r="AFI111" s="511"/>
      <c r="AFJ111" s="511"/>
      <c r="AFK111" s="511"/>
      <c r="AFL111" s="511"/>
      <c r="AFM111" s="511"/>
      <c r="AFN111" s="511"/>
      <c r="AFO111" s="511"/>
      <c r="AFP111" s="511"/>
      <c r="AFQ111" s="511"/>
      <c r="AFR111" s="511"/>
      <c r="AFS111" s="511"/>
      <c r="AFT111" s="511"/>
      <c r="AFU111" s="511"/>
      <c r="AFV111" s="511"/>
      <c r="AFW111" s="511"/>
      <c r="AFX111" s="511"/>
      <c r="AFY111" s="511"/>
      <c r="AFZ111" s="511"/>
      <c r="AGA111" s="511"/>
      <c r="AGB111" s="511"/>
      <c r="AGC111" s="511"/>
      <c r="AGD111" s="511"/>
      <c r="AGE111" s="511"/>
      <c r="AGF111" s="511"/>
      <c r="AGG111" s="511"/>
      <c r="AGH111" s="511"/>
      <c r="AGI111" s="511"/>
      <c r="AGJ111" s="511"/>
      <c r="AGK111" s="511"/>
      <c r="AGL111" s="511"/>
      <c r="AGM111" s="511"/>
      <c r="AGN111" s="511"/>
      <c r="AGO111" s="511"/>
      <c r="AGP111" s="511"/>
      <c r="AGQ111" s="511"/>
      <c r="AGR111" s="511"/>
      <c r="AGS111" s="511"/>
      <c r="AGT111" s="511"/>
      <c r="AGU111" s="511"/>
      <c r="AGV111" s="511"/>
      <c r="AGW111" s="511"/>
      <c r="AGX111" s="511"/>
      <c r="AGY111" s="511"/>
      <c r="AGZ111" s="511"/>
      <c r="AHA111" s="511"/>
      <c r="AHB111" s="511"/>
      <c r="AHC111" s="511"/>
      <c r="AHD111" s="511"/>
      <c r="AHE111" s="511"/>
      <c r="AHF111" s="511"/>
      <c r="AHG111" s="511"/>
      <c r="AHH111" s="511"/>
      <c r="AHI111" s="511"/>
      <c r="AHJ111" s="511"/>
      <c r="AHK111" s="511"/>
      <c r="AHL111" s="511"/>
      <c r="AHM111" s="511"/>
      <c r="AHN111" s="511"/>
      <c r="AHO111" s="511"/>
      <c r="AHP111" s="511"/>
      <c r="AHQ111" s="511"/>
      <c r="AHR111" s="511"/>
      <c r="AHS111" s="511"/>
      <c r="AHT111" s="511"/>
      <c r="AHU111" s="511"/>
      <c r="AHV111" s="511"/>
      <c r="AHW111" s="511"/>
      <c r="AHX111" s="511"/>
      <c r="AHY111" s="511"/>
      <c r="AHZ111" s="511"/>
      <c r="AIA111" s="511"/>
      <c r="AIB111" s="511"/>
      <c r="AIC111" s="511"/>
      <c r="AID111" s="511"/>
      <c r="AIE111" s="511"/>
      <c r="AIF111" s="511"/>
      <c r="AIG111" s="511"/>
      <c r="AIH111" s="511"/>
      <c r="AII111" s="511"/>
      <c r="AIJ111" s="511"/>
      <c r="AIK111" s="511"/>
      <c r="AIL111" s="511"/>
      <c r="AIM111" s="511"/>
      <c r="AIN111" s="511"/>
      <c r="AIO111" s="511"/>
      <c r="AIP111" s="511"/>
      <c r="AIQ111" s="511"/>
      <c r="AIR111" s="511"/>
      <c r="AIS111" s="511"/>
      <c r="AIT111" s="511"/>
      <c r="AIU111" s="511"/>
      <c r="AIV111" s="511"/>
      <c r="AIW111" s="511"/>
      <c r="AIX111" s="511"/>
      <c r="AIY111" s="511"/>
      <c r="AIZ111" s="511"/>
      <c r="AJA111" s="511"/>
      <c r="AJB111" s="511"/>
      <c r="AJC111" s="511"/>
      <c r="AJD111" s="511"/>
      <c r="AJE111" s="511"/>
      <c r="AJF111" s="511"/>
      <c r="AJG111" s="511"/>
      <c r="AJH111" s="511"/>
      <c r="AJI111" s="511"/>
      <c r="AJJ111" s="511"/>
      <c r="AJK111" s="511"/>
      <c r="AJL111" s="511"/>
      <c r="AJM111" s="511"/>
      <c r="AJN111" s="511"/>
      <c r="AJO111" s="511"/>
      <c r="AJP111" s="511"/>
      <c r="AJQ111" s="511"/>
      <c r="AJR111" s="511"/>
      <c r="AJS111" s="511"/>
      <c r="AJT111" s="511"/>
      <c r="AJU111" s="511"/>
      <c r="AJV111" s="511"/>
      <c r="AJW111" s="511"/>
      <c r="AJX111" s="511"/>
      <c r="AJY111" s="511"/>
      <c r="AJZ111" s="511"/>
      <c r="AKA111" s="511"/>
      <c r="AKB111" s="511"/>
      <c r="AKC111" s="511"/>
      <c r="AKD111" s="511"/>
      <c r="AKE111" s="511"/>
      <c r="AKF111" s="511"/>
      <c r="AKG111" s="511"/>
      <c r="AKH111" s="511"/>
      <c r="AKI111" s="511"/>
      <c r="AKJ111" s="511"/>
      <c r="AKK111" s="511"/>
      <c r="AKL111" s="511"/>
      <c r="AKM111" s="511"/>
      <c r="AKN111" s="511"/>
      <c r="AKO111" s="511"/>
      <c r="AKP111" s="511"/>
      <c r="AKQ111" s="511"/>
      <c r="AKR111" s="511"/>
      <c r="AKS111" s="511"/>
      <c r="AKT111" s="511"/>
      <c r="AKU111" s="511"/>
      <c r="AKV111" s="511"/>
      <c r="AKW111" s="511"/>
      <c r="AKX111" s="511"/>
      <c r="AKY111" s="511"/>
      <c r="AKZ111" s="511"/>
      <c r="ALA111" s="511"/>
      <c r="ALB111" s="511"/>
      <c r="ALC111" s="511"/>
      <c r="ALD111" s="511"/>
      <c r="ALE111" s="511"/>
      <c r="ALF111" s="511"/>
      <c r="ALG111" s="511"/>
      <c r="ALH111" s="511"/>
      <c r="ALI111" s="511"/>
      <c r="ALJ111" s="511"/>
      <c r="ALK111" s="511"/>
      <c r="ALL111" s="511"/>
      <c r="ALM111" s="511"/>
      <c r="ALN111" s="511"/>
      <c r="ALO111" s="511"/>
      <c r="ALP111" s="511"/>
      <c r="ALQ111" s="511"/>
      <c r="ALR111" s="511"/>
      <c r="ALS111" s="511"/>
      <c r="ALT111" s="511"/>
      <c r="ALU111" s="511"/>
      <c r="ALV111" s="511"/>
      <c r="ALW111" s="511"/>
      <c r="ALX111" s="511"/>
      <c r="ALY111" s="511"/>
      <c r="ALZ111" s="511"/>
      <c r="AMA111" s="511"/>
      <c r="AMB111" s="511"/>
      <c r="AMC111" s="511"/>
      <c r="AMD111" s="511"/>
      <c r="AME111" s="511"/>
      <c r="AMF111" s="511"/>
      <c r="AMG111" s="511"/>
      <c r="AMH111" s="511"/>
      <c r="AMI111" s="511"/>
      <c r="AMJ111" s="511"/>
      <c r="AMK111" s="511"/>
      <c r="AML111" s="511"/>
      <c r="AMM111" s="511"/>
      <c r="AMN111" s="511"/>
      <c r="AMO111" s="511"/>
      <c r="AMP111" s="511"/>
      <c r="AMQ111" s="511"/>
      <c r="AMR111" s="511"/>
      <c r="AMS111" s="511"/>
      <c r="AMT111" s="511"/>
      <c r="AMU111" s="511"/>
      <c r="AMV111" s="511"/>
      <c r="AMW111" s="511"/>
      <c r="AMX111" s="511"/>
      <c r="AMY111" s="511"/>
      <c r="AMZ111" s="511"/>
      <c r="ANA111" s="511"/>
      <c r="ANB111" s="511"/>
      <c r="ANC111" s="511"/>
      <c r="AND111" s="511"/>
      <c r="ANE111" s="511"/>
      <c r="ANF111" s="511"/>
      <c r="ANG111" s="511"/>
      <c r="ANH111" s="511"/>
      <c r="ANI111" s="511"/>
      <c r="ANJ111" s="511"/>
      <c r="ANK111" s="511"/>
      <c r="ANL111" s="511"/>
      <c r="ANM111" s="511"/>
      <c r="ANN111" s="511"/>
      <c r="ANO111" s="511"/>
      <c r="ANP111" s="511"/>
      <c r="ANQ111" s="511"/>
      <c r="ANR111" s="511"/>
      <c r="ANS111" s="511"/>
      <c r="ANT111" s="511"/>
      <c r="ANU111" s="511"/>
      <c r="ANV111" s="511"/>
      <c r="ANW111" s="511"/>
      <c r="ANX111" s="511"/>
      <c r="ANY111" s="511"/>
      <c r="ANZ111" s="511"/>
      <c r="AOA111" s="511"/>
      <c r="AOB111" s="511"/>
      <c r="AOC111" s="511"/>
      <c r="AOD111" s="511"/>
      <c r="AOE111" s="511"/>
      <c r="AOF111" s="511"/>
      <c r="AOG111" s="511"/>
      <c r="AOH111" s="511"/>
      <c r="AOI111" s="511"/>
      <c r="AOJ111" s="511"/>
      <c r="AOK111" s="511"/>
      <c r="AOL111" s="511"/>
      <c r="AOM111" s="511"/>
      <c r="AON111" s="511"/>
      <c r="AOO111" s="511"/>
      <c r="AOP111" s="511"/>
      <c r="AOQ111" s="511"/>
      <c r="AOR111" s="511"/>
      <c r="AOS111" s="511"/>
      <c r="AOT111" s="511"/>
      <c r="AOU111" s="511"/>
      <c r="AOV111" s="511"/>
      <c r="AOW111" s="511"/>
      <c r="AOX111" s="511"/>
      <c r="AOY111" s="511"/>
      <c r="AOZ111" s="511"/>
      <c r="APA111" s="511"/>
      <c r="APB111" s="511"/>
      <c r="APC111" s="511"/>
      <c r="APD111" s="511"/>
      <c r="APE111" s="511"/>
      <c r="APF111" s="511"/>
      <c r="APG111" s="511"/>
      <c r="APH111" s="511"/>
      <c r="API111" s="511"/>
      <c r="APJ111" s="511"/>
      <c r="APK111" s="511"/>
      <c r="APL111" s="511"/>
      <c r="APM111" s="511"/>
      <c r="APN111" s="511"/>
      <c r="APO111" s="511"/>
      <c r="APP111" s="511"/>
      <c r="APQ111" s="511"/>
      <c r="APR111" s="511"/>
      <c r="APS111" s="511"/>
      <c r="APT111" s="511"/>
      <c r="APU111" s="511"/>
      <c r="APV111" s="511"/>
      <c r="APW111" s="511"/>
      <c r="APX111" s="511"/>
      <c r="APY111" s="511"/>
      <c r="APZ111" s="511"/>
      <c r="AQA111" s="511"/>
      <c r="AQB111" s="511"/>
      <c r="AQC111" s="511"/>
      <c r="AQD111" s="511"/>
      <c r="AQE111" s="511"/>
      <c r="AQF111" s="511"/>
      <c r="AQG111" s="511"/>
      <c r="AQH111" s="511"/>
      <c r="AQI111" s="511"/>
      <c r="AQJ111" s="511"/>
      <c r="AQK111" s="511"/>
      <c r="AQL111" s="511"/>
      <c r="AQM111" s="511"/>
      <c r="AQN111" s="511"/>
      <c r="AQO111" s="511"/>
      <c r="AQP111" s="511"/>
      <c r="AQQ111" s="511"/>
      <c r="AQR111" s="511"/>
      <c r="AQS111" s="511"/>
      <c r="AQT111" s="511"/>
      <c r="AQU111" s="511"/>
      <c r="AQV111" s="511"/>
      <c r="AQW111" s="511"/>
      <c r="AQX111" s="511"/>
      <c r="AQY111" s="511"/>
      <c r="AQZ111" s="511"/>
      <c r="ARA111" s="511"/>
      <c r="ARB111" s="511"/>
      <c r="ARC111" s="511"/>
      <c r="ARD111" s="511"/>
      <c r="ARE111" s="511"/>
      <c r="ARF111" s="511"/>
      <c r="ARG111" s="511"/>
      <c r="ARH111" s="511"/>
      <c r="ARI111" s="511"/>
      <c r="ARJ111" s="511"/>
      <c r="ARK111" s="511"/>
      <c r="ARL111" s="511"/>
      <c r="ARM111" s="511"/>
      <c r="ARN111" s="511"/>
      <c r="ARO111" s="511"/>
      <c r="ARP111" s="511"/>
      <c r="ARQ111" s="511"/>
      <c r="ARR111" s="511"/>
      <c r="ARS111" s="511"/>
      <c r="ART111" s="511"/>
      <c r="ARU111" s="511"/>
      <c r="ARV111" s="511"/>
      <c r="ARW111" s="511"/>
      <c r="ARX111" s="511"/>
      <c r="ARY111" s="511"/>
      <c r="ARZ111" s="511"/>
      <c r="ASA111" s="511"/>
      <c r="ASB111" s="511"/>
      <c r="ASC111" s="511"/>
      <c r="ASD111" s="511"/>
      <c r="ASE111" s="511"/>
      <c r="ASF111" s="511"/>
      <c r="ASG111" s="511"/>
      <c r="ASH111" s="511"/>
      <c r="ASI111" s="511"/>
      <c r="ASJ111" s="511"/>
      <c r="ASK111" s="511"/>
      <c r="ASL111" s="511"/>
      <c r="ASM111" s="511"/>
      <c r="ASN111" s="511"/>
      <c r="ASO111" s="511"/>
      <c r="ASP111" s="511"/>
      <c r="ASQ111" s="511"/>
      <c r="ASR111" s="511"/>
      <c r="ASS111" s="511"/>
      <c r="AST111" s="511"/>
      <c r="ASU111" s="511"/>
      <c r="ASV111" s="511"/>
      <c r="ASW111" s="511"/>
      <c r="ASX111" s="511"/>
      <c r="ASY111" s="511"/>
      <c r="ASZ111" s="511"/>
      <c r="ATA111" s="511"/>
      <c r="ATB111" s="511"/>
      <c r="ATC111" s="511"/>
      <c r="ATD111" s="511"/>
      <c r="ATE111" s="511"/>
      <c r="ATF111" s="511"/>
      <c r="ATG111" s="511"/>
      <c r="ATH111" s="511"/>
      <c r="ATI111" s="511"/>
      <c r="ATJ111" s="511"/>
      <c r="ATK111" s="511"/>
      <c r="ATL111" s="511"/>
      <c r="ATM111" s="511"/>
      <c r="ATN111" s="511"/>
      <c r="ATO111" s="511"/>
      <c r="ATP111" s="511"/>
      <c r="ATQ111" s="511"/>
      <c r="ATR111" s="511"/>
      <c r="ATS111" s="511"/>
      <c r="ATT111" s="511"/>
      <c r="ATU111" s="511"/>
      <c r="ATV111" s="511"/>
      <c r="ATW111" s="511"/>
      <c r="ATX111" s="511"/>
      <c r="ATY111" s="511"/>
      <c r="ATZ111" s="511"/>
      <c r="AUA111" s="511"/>
      <c r="AUB111" s="511"/>
      <c r="AUC111" s="511"/>
      <c r="AUD111" s="511"/>
      <c r="AUE111" s="511"/>
      <c r="AUF111" s="511"/>
      <c r="AUG111" s="511"/>
      <c r="AUH111" s="511"/>
      <c r="AUI111" s="511"/>
      <c r="AUJ111" s="511"/>
      <c r="AUK111" s="511"/>
      <c r="AUL111" s="511"/>
      <c r="AUM111" s="511"/>
      <c r="AUN111" s="511"/>
      <c r="AUO111" s="511"/>
      <c r="AUP111" s="511"/>
      <c r="AUQ111" s="511"/>
      <c r="AUR111" s="511"/>
      <c r="AUS111" s="511"/>
      <c r="AUT111" s="511"/>
      <c r="AUU111" s="511"/>
      <c r="AUV111" s="511"/>
      <c r="AUW111" s="511"/>
      <c r="AUX111" s="511"/>
      <c r="AUY111" s="511"/>
      <c r="AUZ111" s="511"/>
      <c r="AVA111" s="511"/>
      <c r="AVB111" s="511"/>
      <c r="AVC111" s="511"/>
      <c r="AVD111" s="511"/>
      <c r="AVE111" s="511"/>
      <c r="AVF111" s="511"/>
      <c r="AVG111" s="511"/>
      <c r="AVH111" s="511"/>
      <c r="AVI111" s="511"/>
      <c r="AVJ111" s="511"/>
      <c r="AVK111" s="511"/>
      <c r="AVL111" s="511"/>
      <c r="AVM111" s="511"/>
      <c r="AVN111" s="511"/>
      <c r="AVO111" s="511"/>
      <c r="AVP111" s="511"/>
      <c r="AVQ111" s="511"/>
      <c r="AVR111" s="511"/>
      <c r="AVS111" s="511"/>
      <c r="AVT111" s="511"/>
      <c r="AVU111" s="511"/>
      <c r="AVV111" s="511"/>
      <c r="AVW111" s="511"/>
      <c r="AVX111" s="511"/>
      <c r="AVY111" s="511"/>
      <c r="AVZ111" s="511"/>
      <c r="AWA111" s="511"/>
      <c r="AWB111" s="511"/>
      <c r="AWC111" s="511"/>
      <c r="AWD111" s="511"/>
      <c r="AWE111" s="511"/>
      <c r="AWF111" s="511"/>
      <c r="AWG111" s="511"/>
      <c r="AWH111" s="511"/>
      <c r="AWI111" s="511"/>
      <c r="AWJ111" s="511"/>
      <c r="AWK111" s="511"/>
      <c r="AWL111" s="511"/>
      <c r="AWM111" s="511"/>
      <c r="AWN111" s="511"/>
      <c r="AWO111" s="511"/>
      <c r="AWP111" s="511"/>
      <c r="AWQ111" s="511"/>
      <c r="AWR111" s="511"/>
      <c r="AWS111" s="511"/>
      <c r="AWT111" s="511"/>
      <c r="AWU111" s="511"/>
      <c r="AWV111" s="511"/>
      <c r="AWW111" s="511"/>
      <c r="AWX111" s="511"/>
      <c r="AWY111" s="511"/>
      <c r="AWZ111" s="511"/>
      <c r="AXA111" s="511"/>
      <c r="AXB111" s="511"/>
      <c r="AXC111" s="511"/>
      <c r="AXD111" s="511"/>
      <c r="AXE111" s="511"/>
      <c r="AXF111" s="511"/>
      <c r="AXG111" s="511"/>
      <c r="AXH111" s="511"/>
      <c r="AXI111" s="511"/>
      <c r="AXJ111" s="511"/>
      <c r="AXK111" s="511"/>
      <c r="AXL111" s="511"/>
      <c r="AXM111" s="511"/>
      <c r="AXN111" s="511"/>
      <c r="AXO111" s="511"/>
      <c r="AXP111" s="511"/>
      <c r="AXQ111" s="511"/>
      <c r="AXR111" s="511"/>
      <c r="AXS111" s="511"/>
      <c r="AXT111" s="511"/>
      <c r="AXU111" s="511"/>
      <c r="AXV111" s="511"/>
      <c r="AXW111" s="511"/>
      <c r="AXX111" s="511"/>
      <c r="AXY111" s="511"/>
      <c r="AXZ111" s="511"/>
      <c r="AYA111" s="511"/>
      <c r="AYB111" s="511"/>
      <c r="AYC111" s="511"/>
      <c r="AYD111" s="511"/>
      <c r="AYE111" s="511"/>
      <c r="AYF111" s="511"/>
      <c r="AYG111" s="511"/>
      <c r="AYH111" s="511"/>
      <c r="AYI111" s="511"/>
      <c r="AYJ111" s="511"/>
      <c r="AYK111" s="511"/>
      <c r="AYL111" s="511"/>
      <c r="AYM111" s="511"/>
      <c r="AYN111" s="511"/>
      <c r="AYO111" s="511"/>
      <c r="AYP111" s="511"/>
      <c r="AYQ111" s="511"/>
      <c r="AYR111" s="511"/>
      <c r="AYS111" s="511"/>
      <c r="AYT111" s="511"/>
      <c r="AYU111" s="511"/>
      <c r="AYV111" s="511"/>
      <c r="AYW111" s="511"/>
      <c r="AYX111" s="511"/>
      <c r="AYY111" s="511"/>
      <c r="AYZ111" s="511"/>
      <c r="AZA111" s="511"/>
      <c r="AZB111" s="511"/>
      <c r="AZC111" s="511"/>
      <c r="AZD111" s="511"/>
      <c r="AZE111" s="511"/>
      <c r="AZF111" s="511"/>
      <c r="AZG111" s="511"/>
      <c r="AZH111" s="511"/>
      <c r="AZI111" s="511"/>
      <c r="AZJ111" s="511"/>
      <c r="AZK111" s="511"/>
      <c r="AZL111" s="511"/>
      <c r="AZM111" s="511"/>
      <c r="AZN111" s="511"/>
      <c r="AZO111" s="511"/>
      <c r="AZP111" s="511"/>
      <c r="AZQ111" s="511"/>
      <c r="AZR111" s="511"/>
      <c r="AZS111" s="511"/>
      <c r="AZT111" s="511"/>
      <c r="AZU111" s="511"/>
      <c r="AZV111" s="511"/>
      <c r="AZW111" s="511"/>
      <c r="AZX111" s="511"/>
      <c r="AZY111" s="511"/>
      <c r="AZZ111" s="511"/>
      <c r="BAA111" s="511"/>
      <c r="BAB111" s="511"/>
      <c r="BAC111" s="511"/>
      <c r="BAD111" s="511"/>
      <c r="BAE111" s="511"/>
      <c r="BAF111" s="511"/>
      <c r="BAG111" s="511"/>
      <c r="BAH111" s="511"/>
      <c r="BAI111" s="511"/>
      <c r="BAJ111" s="511"/>
      <c r="BAK111" s="511"/>
      <c r="BAL111" s="511"/>
      <c r="BAM111" s="511"/>
      <c r="BAN111" s="511"/>
      <c r="BAO111" s="511"/>
      <c r="BAP111" s="511"/>
      <c r="BAQ111" s="511"/>
      <c r="BAR111" s="511"/>
      <c r="BAS111" s="511"/>
      <c r="BAT111" s="511"/>
      <c r="BAU111" s="511"/>
      <c r="BAV111" s="511"/>
      <c r="BAW111" s="511"/>
      <c r="BAX111" s="511"/>
      <c r="BAY111" s="511"/>
      <c r="BAZ111" s="511"/>
      <c r="BBA111" s="511"/>
      <c r="BBB111" s="511"/>
      <c r="BBC111" s="511"/>
      <c r="BBD111" s="511"/>
      <c r="BBE111" s="511"/>
      <c r="BBF111" s="511"/>
      <c r="BBG111" s="511"/>
      <c r="BBH111" s="511"/>
      <c r="BBI111" s="511"/>
      <c r="BBJ111" s="511"/>
      <c r="BBK111" s="511"/>
      <c r="BBL111" s="511"/>
      <c r="BBM111" s="511"/>
      <c r="BBN111" s="511"/>
      <c r="BBO111" s="511"/>
      <c r="BBP111" s="511"/>
      <c r="BBQ111" s="511"/>
      <c r="BBR111" s="511"/>
      <c r="BBS111" s="511"/>
      <c r="BBT111" s="511"/>
      <c r="BBU111" s="511"/>
      <c r="BBV111" s="511"/>
      <c r="BBW111" s="511"/>
      <c r="BBX111" s="511"/>
      <c r="BBY111" s="511"/>
      <c r="BBZ111" s="511"/>
      <c r="BCA111" s="511"/>
      <c r="BCB111" s="511"/>
      <c r="BCC111" s="511"/>
      <c r="BCD111" s="511"/>
      <c r="BCE111" s="511"/>
      <c r="BCF111" s="511"/>
      <c r="BCG111" s="511"/>
      <c r="BCH111" s="511"/>
      <c r="BCI111" s="511"/>
      <c r="BCJ111" s="511"/>
      <c r="BCK111" s="511"/>
      <c r="BCL111" s="511"/>
      <c r="BCM111" s="511"/>
      <c r="BCN111" s="511"/>
      <c r="BCO111" s="511"/>
      <c r="BCP111" s="511"/>
      <c r="BCQ111" s="511"/>
      <c r="BCR111" s="511"/>
      <c r="BCS111" s="511"/>
      <c r="BCT111" s="511"/>
      <c r="BCU111" s="511"/>
      <c r="BCV111" s="511"/>
      <c r="BCW111" s="511"/>
      <c r="BCX111" s="511"/>
      <c r="BCY111" s="511"/>
      <c r="BCZ111" s="511"/>
      <c r="BDA111" s="511"/>
      <c r="BDB111" s="511"/>
      <c r="BDC111" s="511"/>
      <c r="BDD111" s="511"/>
      <c r="BDE111" s="511"/>
      <c r="BDF111" s="511"/>
      <c r="BDG111" s="511"/>
      <c r="BDH111" s="511"/>
      <c r="BDI111" s="511"/>
      <c r="BDJ111" s="511"/>
      <c r="BDK111" s="511"/>
      <c r="BDL111" s="511"/>
      <c r="BDM111" s="511"/>
      <c r="BDN111" s="511"/>
      <c r="BDO111" s="511"/>
      <c r="BDP111" s="511"/>
      <c r="BDQ111" s="511"/>
      <c r="BDR111" s="511"/>
      <c r="BDS111" s="511"/>
      <c r="BDT111" s="511"/>
      <c r="BDU111" s="511"/>
      <c r="BDV111" s="511"/>
      <c r="BDW111" s="511"/>
      <c r="BDX111" s="511"/>
      <c r="BDY111" s="511"/>
      <c r="BDZ111" s="511"/>
      <c r="BEA111" s="511"/>
      <c r="BEB111" s="511"/>
      <c r="BEC111" s="511"/>
      <c r="BED111" s="511"/>
      <c r="BEE111" s="511"/>
      <c r="BEF111" s="511"/>
      <c r="BEG111" s="511"/>
      <c r="BEH111" s="511"/>
      <c r="BEI111" s="511"/>
      <c r="BEJ111" s="511"/>
      <c r="BEK111" s="511"/>
      <c r="BEL111" s="511"/>
      <c r="BEM111" s="511"/>
      <c r="BEN111" s="511"/>
      <c r="BEO111" s="511"/>
      <c r="BEP111" s="511"/>
      <c r="BEQ111" s="511"/>
      <c r="BER111" s="511"/>
      <c r="BES111" s="511"/>
      <c r="BET111" s="511"/>
      <c r="BEU111" s="511"/>
      <c r="BEV111" s="511"/>
      <c r="BEW111" s="511"/>
      <c r="BEX111" s="511"/>
      <c r="BEY111" s="511"/>
      <c r="BEZ111" s="511"/>
      <c r="BFA111" s="511"/>
      <c r="BFB111" s="511"/>
      <c r="BFC111" s="511"/>
      <c r="BFD111" s="511"/>
      <c r="BFE111" s="511"/>
      <c r="BFF111" s="511"/>
      <c r="BFG111" s="511"/>
      <c r="BFH111" s="511"/>
      <c r="BFI111" s="511"/>
      <c r="BFJ111" s="511"/>
      <c r="BFK111" s="511"/>
      <c r="BFL111" s="511"/>
      <c r="BFM111" s="511"/>
      <c r="BFN111" s="511"/>
      <c r="BFO111" s="511"/>
      <c r="BFP111" s="511"/>
      <c r="BFQ111" s="511"/>
      <c r="BFR111" s="511"/>
      <c r="BFS111" s="511"/>
      <c r="BFT111" s="511"/>
      <c r="BFU111" s="511"/>
      <c r="BFV111" s="511"/>
      <c r="BFW111" s="511"/>
      <c r="BFX111" s="511"/>
      <c r="BFY111" s="511"/>
      <c r="BFZ111" s="511"/>
      <c r="BGA111" s="511"/>
      <c r="BGB111" s="511"/>
      <c r="BGC111" s="511"/>
      <c r="BGD111" s="511"/>
      <c r="BGE111" s="511"/>
      <c r="BGF111" s="511"/>
      <c r="BGG111" s="511"/>
      <c r="BGH111" s="511"/>
      <c r="BGI111" s="511"/>
      <c r="BGJ111" s="511"/>
      <c r="BGK111" s="511"/>
      <c r="BGL111" s="511"/>
      <c r="BGM111" s="511"/>
      <c r="BGN111" s="511"/>
      <c r="BGO111" s="511"/>
      <c r="BGP111" s="511"/>
      <c r="BGQ111" s="511"/>
      <c r="BGR111" s="511"/>
      <c r="BGS111" s="511"/>
      <c r="BGT111" s="511"/>
      <c r="BGU111" s="511"/>
      <c r="BGV111" s="511"/>
      <c r="BGW111" s="511"/>
      <c r="BGX111" s="511"/>
      <c r="BGY111" s="511"/>
      <c r="BGZ111" s="511"/>
      <c r="BHA111" s="511"/>
      <c r="BHB111" s="511"/>
      <c r="BHC111" s="511"/>
      <c r="BHD111" s="511"/>
      <c r="BHE111" s="511"/>
      <c r="BHF111" s="511"/>
      <c r="BHG111" s="511"/>
      <c r="BHH111" s="511"/>
      <c r="BHI111" s="511"/>
      <c r="BHJ111" s="511"/>
      <c r="BHK111" s="511"/>
      <c r="BHL111" s="511"/>
      <c r="BHM111" s="511"/>
      <c r="BHN111" s="511"/>
      <c r="BHO111" s="511"/>
      <c r="BHP111" s="511"/>
      <c r="BHQ111" s="511"/>
      <c r="BHR111" s="511"/>
      <c r="BHS111" s="511"/>
      <c r="BHT111" s="511"/>
      <c r="BHU111" s="511"/>
      <c r="BHV111" s="511"/>
      <c r="BHW111" s="511"/>
      <c r="BHX111" s="511"/>
      <c r="BHY111" s="511"/>
      <c r="BHZ111" s="511"/>
      <c r="BIA111" s="511"/>
      <c r="BIB111" s="511"/>
      <c r="BIC111" s="511"/>
      <c r="BID111" s="511"/>
      <c r="BIE111" s="511"/>
      <c r="BIF111" s="511"/>
      <c r="BIG111" s="511"/>
      <c r="BIH111" s="511"/>
      <c r="BII111" s="511"/>
      <c r="BIJ111" s="511"/>
      <c r="BIK111" s="511"/>
      <c r="BIL111" s="511"/>
      <c r="BIM111" s="511"/>
      <c r="BIN111" s="511"/>
      <c r="BIO111" s="511"/>
      <c r="BIP111" s="511"/>
      <c r="BIQ111" s="511"/>
      <c r="BIR111" s="511"/>
      <c r="BIS111" s="511"/>
      <c r="BIT111" s="511"/>
      <c r="BIU111" s="511"/>
      <c r="BIV111" s="511"/>
      <c r="BIW111" s="511"/>
      <c r="BIX111" s="511"/>
      <c r="BIY111" s="511"/>
      <c r="BIZ111" s="511"/>
      <c r="BJA111" s="511"/>
      <c r="BJB111" s="511"/>
      <c r="BJC111" s="511"/>
      <c r="BJD111" s="511"/>
      <c r="BJE111" s="511"/>
      <c r="BJF111" s="511"/>
      <c r="BJG111" s="511"/>
      <c r="BJH111" s="511"/>
      <c r="BJI111" s="511"/>
      <c r="BJJ111" s="511"/>
      <c r="BJK111" s="511"/>
      <c r="BJL111" s="511"/>
      <c r="BJM111" s="511"/>
      <c r="BJN111" s="511"/>
      <c r="BJO111" s="511"/>
      <c r="BJP111" s="511"/>
      <c r="BJQ111" s="511"/>
      <c r="BJR111" s="511"/>
      <c r="BJS111" s="511"/>
      <c r="BJT111" s="511"/>
      <c r="BJU111" s="511"/>
      <c r="BJV111" s="511"/>
      <c r="BJW111" s="511"/>
      <c r="BJX111" s="511"/>
      <c r="BJY111" s="511"/>
      <c r="BJZ111" s="511"/>
      <c r="BKA111" s="511"/>
      <c r="BKB111" s="511"/>
      <c r="BKC111" s="511"/>
      <c r="BKD111" s="511"/>
      <c r="BKE111" s="511"/>
      <c r="BKF111" s="511"/>
      <c r="BKG111" s="511"/>
      <c r="BKH111" s="511"/>
      <c r="BKI111" s="511"/>
      <c r="BKJ111" s="511"/>
      <c r="BKK111" s="511"/>
      <c r="BKL111" s="511"/>
      <c r="BKM111" s="511"/>
      <c r="BKN111" s="511"/>
      <c r="BKO111" s="511"/>
      <c r="BKP111" s="511"/>
      <c r="BKQ111" s="511"/>
      <c r="BKR111" s="511"/>
      <c r="BKS111" s="511"/>
      <c r="BKT111" s="511"/>
      <c r="BKU111" s="511"/>
      <c r="BKV111" s="511"/>
      <c r="BKW111" s="511"/>
      <c r="BKX111" s="511"/>
      <c r="BKY111" s="511"/>
      <c r="BKZ111" s="511"/>
      <c r="BLA111" s="511"/>
      <c r="BLB111" s="511"/>
      <c r="BLC111" s="511"/>
      <c r="BLD111" s="511"/>
      <c r="BLE111" s="511"/>
      <c r="BLF111" s="511"/>
      <c r="BLG111" s="511"/>
      <c r="BLH111" s="511"/>
      <c r="BLI111" s="511"/>
      <c r="BLJ111" s="511"/>
      <c r="BLK111" s="511"/>
      <c r="BLL111" s="511"/>
      <c r="BLM111" s="511"/>
      <c r="BLN111" s="511"/>
      <c r="BLO111" s="511"/>
      <c r="BLP111" s="511"/>
      <c r="BLQ111" s="511"/>
      <c r="BLR111" s="511"/>
      <c r="BLS111" s="511"/>
      <c r="BLT111" s="511"/>
      <c r="BLU111" s="511"/>
      <c r="BLV111" s="511"/>
      <c r="BLW111" s="511"/>
      <c r="BLX111" s="511"/>
      <c r="BLY111" s="511"/>
      <c r="BLZ111" s="511"/>
      <c r="BMA111" s="511"/>
      <c r="BMB111" s="511"/>
      <c r="BMC111" s="511"/>
      <c r="BMD111" s="511"/>
      <c r="BME111" s="511"/>
      <c r="BMF111" s="511"/>
      <c r="BMG111" s="511"/>
      <c r="BMH111" s="511"/>
      <c r="BMI111" s="511"/>
      <c r="BMJ111" s="511"/>
      <c r="BMK111" s="511"/>
      <c r="BML111" s="511"/>
      <c r="BMM111" s="511"/>
      <c r="BMN111" s="511"/>
      <c r="BMO111" s="511"/>
      <c r="BMP111" s="511"/>
      <c r="BMQ111" s="511"/>
      <c r="BMR111" s="511"/>
      <c r="BMS111" s="511"/>
      <c r="BMT111" s="511"/>
      <c r="BMU111" s="511"/>
      <c r="BMV111" s="511"/>
      <c r="BMW111" s="511"/>
      <c r="BMX111" s="511"/>
      <c r="BMY111" s="511"/>
      <c r="BMZ111" s="511"/>
      <c r="BNA111" s="511"/>
      <c r="BNB111" s="511"/>
      <c r="BNC111" s="511"/>
      <c r="BND111" s="511"/>
      <c r="BNE111" s="511"/>
      <c r="BNF111" s="511"/>
      <c r="BNG111" s="511"/>
      <c r="BNH111" s="511"/>
      <c r="BNI111" s="511"/>
      <c r="BNJ111" s="511"/>
      <c r="BNK111" s="511"/>
      <c r="BNL111" s="511"/>
      <c r="BNM111" s="511"/>
      <c r="BNN111" s="511"/>
      <c r="BNO111" s="511"/>
      <c r="BNP111" s="511"/>
      <c r="BNQ111" s="511"/>
      <c r="BNR111" s="511"/>
      <c r="BNS111" s="511"/>
      <c r="BNT111" s="511"/>
      <c r="BNU111" s="511"/>
      <c r="BNV111" s="511"/>
      <c r="BNW111" s="511"/>
      <c r="BNX111" s="511"/>
      <c r="BNY111" s="511"/>
      <c r="BNZ111" s="511"/>
      <c r="BOA111" s="511"/>
      <c r="BOB111" s="511"/>
      <c r="BOC111" s="511"/>
      <c r="BOD111" s="511"/>
      <c r="BOE111" s="511"/>
      <c r="BOF111" s="511"/>
      <c r="BOG111" s="511"/>
      <c r="BOH111" s="511"/>
      <c r="BOI111" s="511"/>
      <c r="BOJ111" s="511"/>
      <c r="BOK111" s="511"/>
      <c r="BOL111" s="511"/>
      <c r="BOM111" s="511"/>
      <c r="BON111" s="511"/>
      <c r="BOO111" s="511"/>
      <c r="BOP111" s="511"/>
      <c r="BOQ111" s="511"/>
      <c r="BOR111" s="511"/>
      <c r="BOS111" s="511"/>
      <c r="BOT111" s="511"/>
      <c r="BOU111" s="511"/>
      <c r="BOV111" s="511"/>
      <c r="BOW111" s="511"/>
      <c r="BOX111" s="511"/>
      <c r="BOY111" s="511"/>
      <c r="BOZ111" s="511"/>
      <c r="BPA111" s="511"/>
      <c r="BPB111" s="511"/>
      <c r="BPC111" s="511"/>
      <c r="BPD111" s="511"/>
      <c r="BPE111" s="511"/>
      <c r="BPF111" s="511"/>
      <c r="BPG111" s="511"/>
      <c r="BPH111" s="511"/>
      <c r="BPI111" s="511"/>
      <c r="BPJ111" s="511"/>
      <c r="BPK111" s="511"/>
      <c r="BPL111" s="511"/>
      <c r="BPM111" s="511"/>
      <c r="BPN111" s="511"/>
      <c r="BPO111" s="511"/>
      <c r="BPP111" s="511"/>
      <c r="BPQ111" s="511"/>
      <c r="BPR111" s="511"/>
      <c r="BPS111" s="511"/>
      <c r="BPT111" s="511"/>
      <c r="BPU111" s="511"/>
      <c r="BPV111" s="511"/>
      <c r="BPW111" s="511"/>
      <c r="BPX111" s="511"/>
      <c r="BPY111" s="511"/>
      <c r="BPZ111" s="511"/>
      <c r="BQA111" s="511"/>
      <c r="BQB111" s="511"/>
      <c r="BQC111" s="511"/>
      <c r="BQD111" s="511"/>
      <c r="BQE111" s="511"/>
      <c r="BQF111" s="511"/>
      <c r="BQG111" s="511"/>
      <c r="BQH111" s="511"/>
      <c r="BQI111" s="511"/>
      <c r="BQJ111" s="511"/>
      <c r="BQK111" s="511"/>
      <c r="BQL111" s="511"/>
      <c r="BQM111" s="511"/>
      <c r="BQN111" s="511"/>
      <c r="BQO111" s="511"/>
      <c r="BQP111" s="511"/>
      <c r="BQQ111" s="511"/>
      <c r="BQR111" s="511"/>
      <c r="BQS111" s="511"/>
      <c r="BQT111" s="511"/>
      <c r="BQU111" s="511"/>
      <c r="BQV111" s="511"/>
      <c r="BQW111" s="511"/>
      <c r="BQX111" s="511"/>
      <c r="BQY111" s="511"/>
      <c r="BQZ111" s="511"/>
      <c r="BRA111" s="511"/>
      <c r="BRB111" s="511"/>
      <c r="BRC111" s="511"/>
      <c r="BRD111" s="511"/>
      <c r="BRE111" s="511"/>
      <c r="BRF111" s="511"/>
      <c r="BRG111" s="511"/>
      <c r="BRH111" s="511"/>
      <c r="BRI111" s="511"/>
      <c r="BRJ111" s="511"/>
      <c r="BRK111" s="511"/>
      <c r="BRL111" s="511"/>
      <c r="BRM111" s="511"/>
      <c r="BRN111" s="511"/>
      <c r="BRO111" s="511"/>
      <c r="BRP111" s="511"/>
      <c r="BRQ111" s="511"/>
      <c r="BRR111" s="511"/>
      <c r="BRS111" s="511"/>
      <c r="BRT111" s="511"/>
      <c r="BRU111" s="511"/>
      <c r="BRV111" s="511"/>
      <c r="BRW111" s="511"/>
      <c r="BRX111" s="511"/>
      <c r="BRY111" s="511"/>
      <c r="BRZ111" s="511"/>
      <c r="BSA111" s="511"/>
      <c r="BSB111" s="511"/>
      <c r="BSC111" s="511"/>
      <c r="BSD111" s="511"/>
      <c r="BSE111" s="511"/>
      <c r="BSF111" s="511"/>
      <c r="BSG111" s="511"/>
      <c r="BSH111" s="511"/>
      <c r="BSI111" s="511"/>
      <c r="BSJ111" s="511"/>
      <c r="BSK111" s="511"/>
      <c r="BSL111" s="511"/>
      <c r="BSM111" s="511"/>
      <c r="BSN111" s="511"/>
      <c r="BSO111" s="511"/>
      <c r="BSP111" s="511"/>
      <c r="BSQ111" s="511"/>
      <c r="BSR111" s="511"/>
      <c r="BSS111" s="511"/>
      <c r="BST111" s="511"/>
      <c r="BSU111" s="511"/>
      <c r="BSV111" s="511"/>
      <c r="BSW111" s="511"/>
      <c r="BSX111" s="511"/>
      <c r="BSY111" s="511"/>
      <c r="BSZ111" s="511"/>
      <c r="BTA111" s="511"/>
      <c r="BTB111" s="511"/>
      <c r="BTC111" s="511"/>
      <c r="BTD111" s="511"/>
      <c r="BTE111" s="511"/>
      <c r="BTF111" s="511"/>
      <c r="BTG111" s="511"/>
      <c r="BTH111" s="511"/>
      <c r="BTI111" s="511"/>
      <c r="BTJ111" s="511"/>
      <c r="BTK111" s="511"/>
      <c r="BTL111" s="511"/>
      <c r="BTM111" s="511"/>
      <c r="BTN111" s="511"/>
      <c r="BTO111" s="511"/>
      <c r="BTP111" s="511"/>
      <c r="BTQ111" s="511"/>
      <c r="BTR111" s="511"/>
      <c r="BTS111" s="511"/>
      <c r="BTT111" s="511"/>
      <c r="BTU111" s="511"/>
      <c r="BTV111" s="511"/>
      <c r="BTW111" s="511"/>
      <c r="BTX111" s="511"/>
      <c r="BTY111" s="511"/>
      <c r="BTZ111" s="511"/>
      <c r="BUA111" s="511"/>
      <c r="BUB111" s="511"/>
      <c r="BUC111" s="511"/>
      <c r="BUD111" s="511"/>
      <c r="BUE111" s="511"/>
      <c r="BUF111" s="511"/>
      <c r="BUG111" s="511"/>
      <c r="BUH111" s="511"/>
      <c r="BUI111" s="511"/>
      <c r="BUJ111" s="511"/>
      <c r="BUK111" s="511"/>
      <c r="BUL111" s="511"/>
      <c r="BUM111" s="511"/>
      <c r="BUN111" s="511"/>
      <c r="BUO111" s="511"/>
      <c r="BUP111" s="511"/>
      <c r="BUQ111" s="511"/>
      <c r="BUR111" s="511"/>
      <c r="BUS111" s="511"/>
      <c r="BUT111" s="511"/>
      <c r="BUU111" s="511"/>
      <c r="BUV111" s="511"/>
      <c r="BUW111" s="511"/>
      <c r="BUX111" s="511"/>
      <c r="BUY111" s="511"/>
      <c r="BUZ111" s="511"/>
      <c r="BVA111" s="511"/>
      <c r="BVB111" s="511"/>
      <c r="BVC111" s="511"/>
      <c r="BVD111" s="511"/>
      <c r="BVE111" s="511"/>
      <c r="BVF111" s="511"/>
      <c r="BVG111" s="511"/>
      <c r="BVH111" s="511"/>
      <c r="BVI111" s="511"/>
      <c r="BVJ111" s="511"/>
      <c r="BVK111" s="511"/>
      <c r="BVL111" s="511"/>
      <c r="BVM111" s="511"/>
      <c r="BVN111" s="511"/>
      <c r="BVO111" s="511"/>
      <c r="BVP111" s="511"/>
      <c r="BVQ111" s="511"/>
      <c r="BVR111" s="511"/>
      <c r="BVS111" s="511"/>
      <c r="BVT111" s="511"/>
      <c r="BVU111" s="511"/>
      <c r="BVV111" s="511"/>
      <c r="BVW111" s="511"/>
      <c r="BVX111" s="511"/>
      <c r="BVY111" s="511"/>
      <c r="BVZ111" s="511"/>
      <c r="BWA111" s="511"/>
      <c r="BWB111" s="511"/>
      <c r="BWC111" s="511"/>
      <c r="BWD111" s="511"/>
      <c r="BWE111" s="511"/>
      <c r="BWF111" s="511"/>
      <c r="BWG111" s="511"/>
      <c r="BWH111" s="511"/>
      <c r="BWI111" s="511"/>
      <c r="BWJ111" s="511"/>
      <c r="BWK111" s="511"/>
      <c r="BWL111" s="511"/>
      <c r="BWM111" s="511"/>
      <c r="BWN111" s="511"/>
      <c r="BWO111" s="511"/>
      <c r="BWP111" s="511"/>
      <c r="BWQ111" s="511"/>
      <c r="BWR111" s="511"/>
      <c r="BWS111" s="511"/>
      <c r="BWT111" s="511"/>
      <c r="BWU111" s="511"/>
      <c r="BWV111" s="511"/>
      <c r="BWW111" s="511"/>
      <c r="BWX111" s="511"/>
      <c r="BWY111" s="511"/>
      <c r="BWZ111" s="511"/>
      <c r="BXA111" s="511"/>
      <c r="BXB111" s="511"/>
      <c r="BXC111" s="511"/>
      <c r="BXD111" s="511"/>
      <c r="BXE111" s="511"/>
      <c r="BXF111" s="511"/>
      <c r="BXG111" s="511"/>
      <c r="BXH111" s="511"/>
      <c r="BXI111" s="511"/>
      <c r="BXJ111" s="511"/>
      <c r="BXK111" s="511"/>
      <c r="BXL111" s="511"/>
      <c r="BXM111" s="511"/>
      <c r="BXN111" s="511"/>
      <c r="BXO111" s="511"/>
      <c r="BXP111" s="511"/>
      <c r="BXQ111" s="511"/>
      <c r="BXR111" s="511"/>
      <c r="BXS111" s="511"/>
      <c r="BXT111" s="511"/>
      <c r="BXU111" s="511"/>
      <c r="BXV111" s="511"/>
      <c r="BXW111" s="511"/>
      <c r="BXX111" s="511"/>
      <c r="BXY111" s="511"/>
      <c r="BXZ111" s="511"/>
      <c r="BYA111" s="511"/>
      <c r="BYB111" s="511"/>
      <c r="BYC111" s="511"/>
      <c r="BYD111" s="511"/>
      <c r="BYE111" s="511"/>
      <c r="BYF111" s="511"/>
      <c r="BYG111" s="511"/>
      <c r="BYH111" s="511"/>
      <c r="BYI111" s="511"/>
      <c r="BYJ111" s="511"/>
      <c r="BYK111" s="511"/>
      <c r="BYL111" s="511"/>
      <c r="BYM111" s="511"/>
      <c r="BYN111" s="511"/>
      <c r="BYO111" s="511"/>
      <c r="BYP111" s="511"/>
      <c r="BYQ111" s="511"/>
      <c r="BYR111" s="511"/>
      <c r="BYS111" s="511"/>
      <c r="BYT111" s="511"/>
      <c r="BYU111" s="511"/>
      <c r="BYV111" s="511"/>
      <c r="BYW111" s="511"/>
      <c r="BYX111" s="511"/>
      <c r="BYY111" s="511"/>
      <c r="BYZ111" s="511"/>
      <c r="BZA111" s="511"/>
      <c r="BZB111" s="511"/>
      <c r="BZC111" s="511"/>
      <c r="BZD111" s="511"/>
      <c r="BZE111" s="511"/>
      <c r="BZF111" s="511"/>
      <c r="BZG111" s="511"/>
      <c r="BZH111" s="511"/>
      <c r="BZI111" s="511"/>
      <c r="BZJ111" s="511"/>
      <c r="BZK111" s="511"/>
      <c r="BZL111" s="511"/>
      <c r="BZM111" s="511"/>
      <c r="BZN111" s="511"/>
      <c r="BZO111" s="511"/>
      <c r="BZP111" s="511"/>
      <c r="BZQ111" s="511"/>
      <c r="BZR111" s="511"/>
      <c r="BZS111" s="511"/>
      <c r="BZT111" s="511"/>
      <c r="BZU111" s="511"/>
      <c r="BZV111" s="511"/>
      <c r="BZW111" s="511"/>
      <c r="BZX111" s="511"/>
      <c r="BZY111" s="511"/>
      <c r="BZZ111" s="511"/>
      <c r="CAA111" s="511"/>
      <c r="CAB111" s="511"/>
      <c r="CAC111" s="511"/>
      <c r="CAD111" s="511"/>
      <c r="CAE111" s="511"/>
      <c r="CAF111" s="511"/>
      <c r="CAG111" s="511"/>
      <c r="CAH111" s="511"/>
      <c r="CAI111" s="511"/>
      <c r="CAJ111" s="511"/>
      <c r="CAK111" s="511"/>
      <c r="CAL111" s="511"/>
      <c r="CAM111" s="511"/>
      <c r="CAN111" s="511"/>
      <c r="CAO111" s="511"/>
      <c r="CAP111" s="511"/>
      <c r="CAQ111" s="511"/>
      <c r="CAR111" s="511"/>
      <c r="CAS111" s="511"/>
      <c r="CAT111" s="511"/>
      <c r="CAU111" s="511"/>
      <c r="CAV111" s="511"/>
      <c r="CAW111" s="511"/>
      <c r="CAX111" s="511"/>
      <c r="CAY111" s="511"/>
      <c r="CAZ111" s="511"/>
      <c r="CBA111" s="511"/>
      <c r="CBB111" s="511"/>
      <c r="CBC111" s="511"/>
      <c r="CBD111" s="511"/>
      <c r="CBE111" s="511"/>
      <c r="CBF111" s="511"/>
      <c r="CBG111" s="511"/>
      <c r="CBH111" s="511"/>
      <c r="CBI111" s="511"/>
      <c r="CBJ111" s="511"/>
      <c r="CBK111" s="511"/>
      <c r="CBL111" s="511"/>
      <c r="CBM111" s="511"/>
      <c r="CBN111" s="511"/>
      <c r="CBO111" s="511"/>
      <c r="CBP111" s="511"/>
      <c r="CBQ111" s="511"/>
      <c r="CBR111" s="511"/>
      <c r="CBS111" s="511"/>
      <c r="CBT111" s="511"/>
      <c r="CBU111" s="511"/>
      <c r="CBV111" s="511"/>
      <c r="CBW111" s="511"/>
      <c r="CBX111" s="511"/>
      <c r="CBY111" s="511"/>
      <c r="CBZ111" s="511"/>
      <c r="CCA111" s="511"/>
      <c r="CCB111" s="511"/>
      <c r="CCC111" s="511"/>
      <c r="CCD111" s="511"/>
      <c r="CCE111" s="511"/>
      <c r="CCF111" s="511"/>
      <c r="CCG111" s="511"/>
      <c r="CCH111" s="511"/>
      <c r="CCI111" s="511"/>
      <c r="CCJ111" s="511"/>
      <c r="CCK111" s="511"/>
      <c r="CCL111" s="511"/>
      <c r="CCM111" s="511"/>
      <c r="CCN111" s="511"/>
      <c r="CCO111" s="511"/>
      <c r="CCP111" s="511"/>
      <c r="CCQ111" s="511"/>
      <c r="CCR111" s="511"/>
      <c r="CCS111" s="511"/>
      <c r="CCT111" s="511"/>
      <c r="CCU111" s="511"/>
      <c r="CCV111" s="511"/>
      <c r="CCW111" s="511"/>
      <c r="CCX111" s="511"/>
      <c r="CCY111" s="511"/>
      <c r="CCZ111" s="511"/>
      <c r="CDA111" s="511"/>
      <c r="CDB111" s="511"/>
      <c r="CDC111" s="511"/>
      <c r="CDD111" s="511"/>
      <c r="CDE111" s="511"/>
      <c r="CDF111" s="511"/>
      <c r="CDG111" s="511"/>
      <c r="CDH111" s="511"/>
      <c r="CDI111" s="511"/>
      <c r="CDJ111" s="511"/>
      <c r="CDK111" s="511"/>
      <c r="CDL111" s="511"/>
      <c r="CDM111" s="511"/>
      <c r="CDN111" s="511"/>
      <c r="CDO111" s="511"/>
      <c r="CDP111" s="511"/>
      <c r="CDQ111" s="511"/>
      <c r="CDR111" s="511"/>
      <c r="CDS111" s="511"/>
      <c r="CDT111" s="511"/>
      <c r="CDU111" s="511"/>
      <c r="CDV111" s="511"/>
      <c r="CDW111" s="511"/>
      <c r="CDX111" s="511"/>
      <c r="CDY111" s="511"/>
      <c r="CDZ111" s="511"/>
      <c r="CEA111" s="511"/>
      <c r="CEB111" s="511"/>
      <c r="CEC111" s="511"/>
      <c r="CED111" s="511"/>
      <c r="CEE111" s="511"/>
      <c r="CEF111" s="511"/>
      <c r="CEG111" s="511"/>
      <c r="CEH111" s="511"/>
      <c r="CEI111" s="511"/>
      <c r="CEJ111" s="511"/>
      <c r="CEK111" s="511"/>
      <c r="CEL111" s="511"/>
      <c r="CEM111" s="511"/>
      <c r="CEN111" s="511"/>
      <c r="CEO111" s="511"/>
      <c r="CEP111" s="511"/>
      <c r="CEQ111" s="511"/>
      <c r="CER111" s="511"/>
      <c r="CES111" s="511"/>
      <c r="CET111" s="511"/>
      <c r="CEU111" s="511"/>
      <c r="CEV111" s="511"/>
      <c r="CEW111" s="511"/>
      <c r="CEX111" s="511"/>
      <c r="CEY111" s="511"/>
      <c r="CEZ111" s="511"/>
      <c r="CFA111" s="511"/>
      <c r="CFB111" s="511"/>
      <c r="CFC111" s="511"/>
      <c r="CFD111" s="511"/>
      <c r="CFE111" s="511"/>
      <c r="CFF111" s="511"/>
      <c r="CFG111" s="511"/>
      <c r="CFH111" s="511"/>
      <c r="CFI111" s="511"/>
      <c r="CFJ111" s="511"/>
      <c r="CFK111" s="511"/>
      <c r="CFL111" s="511"/>
      <c r="CFM111" s="511"/>
      <c r="CFN111" s="511"/>
      <c r="CFO111" s="511"/>
      <c r="CFP111" s="511"/>
      <c r="CFQ111" s="511"/>
      <c r="CFR111" s="511"/>
      <c r="CFS111" s="511"/>
      <c r="CFT111" s="511"/>
      <c r="CFU111" s="511"/>
      <c r="CFV111" s="511"/>
      <c r="CFW111" s="511"/>
      <c r="CFX111" s="511"/>
      <c r="CFY111" s="511"/>
      <c r="CFZ111" s="511"/>
      <c r="CGA111" s="511"/>
      <c r="CGB111" s="511"/>
      <c r="CGC111" s="511"/>
      <c r="CGD111" s="511"/>
      <c r="CGE111" s="511"/>
      <c r="CGF111" s="511"/>
      <c r="CGG111" s="511"/>
      <c r="CGH111" s="511"/>
      <c r="CGI111" s="511"/>
      <c r="CGJ111" s="511"/>
      <c r="CGK111" s="511"/>
      <c r="CGL111" s="511"/>
      <c r="CGM111" s="511"/>
      <c r="CGN111" s="511"/>
      <c r="CGO111" s="511"/>
      <c r="CGP111" s="511"/>
      <c r="CGQ111" s="511"/>
      <c r="CGR111" s="511"/>
      <c r="CGS111" s="511"/>
      <c r="CGT111" s="511"/>
      <c r="CGU111" s="511"/>
      <c r="CGV111" s="511"/>
      <c r="CGW111" s="511"/>
      <c r="CGX111" s="511"/>
      <c r="CGY111" s="511"/>
      <c r="CGZ111" s="511"/>
      <c r="CHA111" s="511"/>
      <c r="CHB111" s="511"/>
      <c r="CHC111" s="511"/>
      <c r="CHD111" s="511"/>
      <c r="CHE111" s="511"/>
      <c r="CHF111" s="511"/>
      <c r="CHG111" s="511"/>
      <c r="CHH111" s="511"/>
      <c r="CHI111" s="511"/>
      <c r="CHJ111" s="511"/>
      <c r="CHK111" s="511"/>
      <c r="CHL111" s="511"/>
      <c r="CHM111" s="511"/>
      <c r="CHN111" s="511"/>
      <c r="CHO111" s="511"/>
      <c r="CHP111" s="511"/>
      <c r="CHQ111" s="511"/>
      <c r="CHR111" s="511"/>
      <c r="CHS111" s="511"/>
      <c r="CHT111" s="511"/>
      <c r="CHU111" s="511"/>
      <c r="CHV111" s="511"/>
      <c r="CHW111" s="511"/>
      <c r="CHX111" s="511"/>
      <c r="CHY111" s="511"/>
      <c r="CHZ111" s="511"/>
      <c r="CIA111" s="511"/>
      <c r="CIB111" s="511"/>
      <c r="CIC111" s="511"/>
      <c r="CID111" s="511"/>
      <c r="CIE111" s="511"/>
      <c r="CIF111" s="511"/>
      <c r="CIG111" s="511"/>
      <c r="CIH111" s="511"/>
      <c r="CII111" s="511"/>
      <c r="CIJ111" s="511"/>
      <c r="CIK111" s="511"/>
      <c r="CIL111" s="511"/>
      <c r="CIM111" s="511"/>
      <c r="CIN111" s="511"/>
      <c r="CIO111" s="511"/>
      <c r="CIP111" s="511"/>
      <c r="CIQ111" s="511"/>
      <c r="CIR111" s="511"/>
      <c r="CIS111" s="511"/>
      <c r="CIT111" s="511"/>
      <c r="CIU111" s="511"/>
      <c r="CIV111" s="511"/>
      <c r="CIW111" s="511"/>
      <c r="CIX111" s="511"/>
      <c r="CIY111" s="511"/>
      <c r="CIZ111" s="511"/>
      <c r="CJA111" s="511"/>
      <c r="CJB111" s="511"/>
      <c r="CJC111" s="511"/>
      <c r="CJD111" s="511"/>
      <c r="CJE111" s="511"/>
      <c r="CJF111" s="511"/>
      <c r="CJG111" s="511"/>
      <c r="CJH111" s="511"/>
      <c r="CJI111" s="511"/>
      <c r="CJJ111" s="511"/>
      <c r="CJK111" s="511"/>
      <c r="CJL111" s="511"/>
      <c r="CJM111" s="511"/>
      <c r="CJN111" s="511"/>
      <c r="CJO111" s="511"/>
      <c r="CJP111" s="511"/>
      <c r="CJQ111" s="511"/>
      <c r="CJR111" s="511"/>
      <c r="CJS111" s="511"/>
      <c r="CJT111" s="511"/>
      <c r="CJU111" s="511"/>
      <c r="CJV111" s="511"/>
      <c r="CJW111" s="511"/>
      <c r="CJX111" s="511"/>
      <c r="CJY111" s="511"/>
      <c r="CJZ111" s="511"/>
      <c r="CKA111" s="511"/>
      <c r="CKB111" s="511"/>
      <c r="CKC111" s="511"/>
      <c r="CKD111" s="511"/>
      <c r="CKE111" s="511"/>
      <c r="CKF111" s="511"/>
      <c r="CKG111" s="511"/>
      <c r="CKH111" s="511"/>
      <c r="CKI111" s="511"/>
      <c r="CKJ111" s="511"/>
      <c r="CKK111" s="511"/>
      <c r="CKL111" s="511"/>
      <c r="CKM111" s="511"/>
      <c r="CKN111" s="511"/>
      <c r="CKO111" s="511"/>
      <c r="CKP111" s="511"/>
      <c r="CKQ111" s="511"/>
      <c r="CKR111" s="511"/>
      <c r="CKS111" s="511"/>
      <c r="CKT111" s="511"/>
      <c r="CKU111" s="511"/>
      <c r="CKV111" s="511"/>
      <c r="CKW111" s="511"/>
      <c r="CKX111" s="511"/>
      <c r="CKY111" s="511"/>
      <c r="CKZ111" s="511"/>
      <c r="CLA111" s="511"/>
      <c r="CLB111" s="511"/>
      <c r="CLC111" s="511"/>
      <c r="CLD111" s="511"/>
      <c r="CLE111" s="511"/>
      <c r="CLF111" s="511"/>
      <c r="CLG111" s="511"/>
      <c r="CLH111" s="511"/>
      <c r="CLI111" s="511"/>
      <c r="CLJ111" s="511"/>
      <c r="CLK111" s="511"/>
      <c r="CLL111" s="511"/>
      <c r="CLM111" s="511"/>
      <c r="CLN111" s="511"/>
      <c r="CLO111" s="511"/>
      <c r="CLP111" s="511"/>
      <c r="CLQ111" s="511"/>
      <c r="CLR111" s="511"/>
      <c r="CLS111" s="511"/>
      <c r="CLT111" s="511"/>
      <c r="CLU111" s="511"/>
      <c r="CLV111" s="511"/>
      <c r="CLW111" s="511"/>
      <c r="CLX111" s="511"/>
      <c r="CLY111" s="511"/>
      <c r="CLZ111" s="511"/>
      <c r="CMA111" s="511"/>
      <c r="CMB111" s="511"/>
      <c r="CMC111" s="511"/>
      <c r="CMD111" s="511"/>
      <c r="CME111" s="511"/>
      <c r="CMF111" s="511"/>
      <c r="CMG111" s="511"/>
      <c r="CMH111" s="511"/>
      <c r="CMI111" s="511"/>
      <c r="CMJ111" s="511"/>
      <c r="CMK111" s="511"/>
      <c r="CML111" s="511"/>
      <c r="CMM111" s="511"/>
      <c r="CMN111" s="511"/>
      <c r="CMO111" s="511"/>
      <c r="CMP111" s="511"/>
      <c r="CMQ111" s="511"/>
      <c r="CMR111" s="511"/>
      <c r="CMS111" s="511"/>
      <c r="CMT111" s="511"/>
      <c r="CMU111" s="511"/>
      <c r="CMV111" s="511"/>
      <c r="CMW111" s="511"/>
      <c r="CMX111" s="511"/>
      <c r="CMY111" s="511"/>
      <c r="CMZ111" s="511"/>
      <c r="CNA111" s="511"/>
      <c r="CNB111" s="511"/>
      <c r="CNC111" s="511"/>
      <c r="CND111" s="511"/>
      <c r="CNE111" s="511"/>
      <c r="CNF111" s="511"/>
      <c r="CNG111" s="511"/>
      <c r="CNH111" s="511"/>
      <c r="CNI111" s="511"/>
      <c r="CNJ111" s="511"/>
      <c r="CNK111" s="511"/>
      <c r="CNL111" s="511"/>
      <c r="CNM111" s="511"/>
      <c r="CNN111" s="511"/>
      <c r="CNO111" s="511"/>
      <c r="CNP111" s="511"/>
      <c r="CNQ111" s="511"/>
      <c r="CNR111" s="511"/>
      <c r="CNS111" s="511"/>
      <c r="CNT111" s="511"/>
      <c r="CNU111" s="511"/>
      <c r="CNV111" s="511"/>
      <c r="CNW111" s="511"/>
      <c r="CNX111" s="511"/>
      <c r="CNY111" s="511"/>
      <c r="CNZ111" s="511"/>
      <c r="COA111" s="511"/>
      <c r="COB111" s="511"/>
      <c r="COC111" s="511"/>
      <c r="COD111" s="511"/>
      <c r="COE111" s="511"/>
      <c r="COF111" s="511"/>
      <c r="COG111" s="511"/>
      <c r="COH111" s="511"/>
      <c r="COI111" s="511"/>
      <c r="COJ111" s="511"/>
      <c r="COK111" s="511"/>
      <c r="COL111" s="511"/>
      <c r="COM111" s="511"/>
      <c r="CON111" s="511"/>
      <c r="COO111" s="511"/>
      <c r="COP111" s="511"/>
      <c r="COQ111" s="511"/>
      <c r="COR111" s="511"/>
      <c r="COS111" s="511"/>
      <c r="COT111" s="511"/>
      <c r="COU111" s="511"/>
      <c r="COV111" s="511"/>
      <c r="COW111" s="511"/>
      <c r="COX111" s="511"/>
      <c r="COY111" s="511"/>
      <c r="COZ111" s="511"/>
      <c r="CPA111" s="511"/>
      <c r="CPB111" s="511"/>
      <c r="CPC111" s="511"/>
      <c r="CPD111" s="511"/>
      <c r="CPE111" s="511"/>
      <c r="CPF111" s="511"/>
      <c r="CPG111" s="511"/>
      <c r="CPH111" s="511"/>
      <c r="CPI111" s="511"/>
      <c r="CPJ111" s="511"/>
      <c r="CPK111" s="511"/>
      <c r="CPL111" s="511"/>
      <c r="CPM111" s="511"/>
      <c r="CPN111" s="511"/>
      <c r="CPO111" s="511"/>
      <c r="CPP111" s="511"/>
      <c r="CPQ111" s="511"/>
      <c r="CPR111" s="511"/>
      <c r="CPS111" s="511"/>
      <c r="CPT111" s="511"/>
      <c r="CPU111" s="511"/>
      <c r="CPV111" s="511"/>
      <c r="CPW111" s="511"/>
      <c r="CPX111" s="511"/>
      <c r="CPY111" s="511"/>
      <c r="CPZ111" s="511"/>
      <c r="CQA111" s="511"/>
      <c r="CQB111" s="511"/>
      <c r="CQC111" s="511"/>
      <c r="CQD111" s="511"/>
      <c r="CQE111" s="511"/>
      <c r="CQF111" s="511"/>
      <c r="CQG111" s="511"/>
      <c r="CQH111" s="511"/>
      <c r="CQI111" s="511"/>
      <c r="CQJ111" s="511"/>
      <c r="CQK111" s="511"/>
      <c r="CQL111" s="511"/>
      <c r="CQM111" s="511"/>
      <c r="CQN111" s="511"/>
      <c r="CQO111" s="511"/>
      <c r="CQP111" s="511"/>
      <c r="CQQ111" s="511"/>
      <c r="CQR111" s="511"/>
      <c r="CQS111" s="511"/>
      <c r="CQT111" s="511"/>
      <c r="CQU111" s="511"/>
      <c r="CQV111" s="511"/>
      <c r="CQW111" s="511"/>
      <c r="CQX111" s="511"/>
      <c r="CQY111" s="511"/>
      <c r="CQZ111" s="511"/>
      <c r="CRA111" s="511"/>
      <c r="CRB111" s="511"/>
      <c r="CRC111" s="511"/>
      <c r="CRD111" s="511"/>
      <c r="CRE111" s="511"/>
      <c r="CRF111" s="511"/>
      <c r="CRG111" s="511"/>
      <c r="CRH111" s="511"/>
      <c r="CRI111" s="511"/>
      <c r="CRJ111" s="511"/>
      <c r="CRK111" s="511"/>
      <c r="CRL111" s="511"/>
      <c r="CRM111" s="511"/>
      <c r="CRN111" s="511"/>
      <c r="CRO111" s="511"/>
      <c r="CRP111" s="511"/>
      <c r="CRQ111" s="511"/>
      <c r="CRR111" s="511"/>
      <c r="CRS111" s="511"/>
      <c r="CRT111" s="511"/>
      <c r="CRU111" s="511"/>
      <c r="CRV111" s="511"/>
      <c r="CRW111" s="511"/>
      <c r="CRX111" s="511"/>
      <c r="CRY111" s="511"/>
      <c r="CRZ111" s="511"/>
      <c r="CSA111" s="511"/>
      <c r="CSB111" s="511"/>
      <c r="CSC111" s="511"/>
      <c r="CSD111" s="511"/>
      <c r="CSE111" s="511"/>
      <c r="CSF111" s="511"/>
      <c r="CSG111" s="511"/>
      <c r="CSH111" s="511"/>
      <c r="CSI111" s="511"/>
      <c r="CSJ111" s="511"/>
      <c r="CSK111" s="511"/>
      <c r="CSL111" s="511"/>
      <c r="CSM111" s="511"/>
      <c r="CSN111" s="511"/>
      <c r="CSO111" s="511"/>
      <c r="CSP111" s="511"/>
      <c r="CSQ111" s="511"/>
      <c r="CSR111" s="511"/>
      <c r="CSS111" s="511"/>
      <c r="CST111" s="511"/>
      <c r="CSU111" s="511"/>
      <c r="CSV111" s="511"/>
      <c r="CSW111" s="511"/>
      <c r="CSX111" s="511"/>
      <c r="CSY111" s="511"/>
      <c r="CSZ111" s="511"/>
      <c r="CTA111" s="511"/>
      <c r="CTB111" s="511"/>
      <c r="CTC111" s="511"/>
      <c r="CTD111" s="511"/>
      <c r="CTE111" s="511"/>
      <c r="CTF111" s="511"/>
      <c r="CTG111" s="511"/>
      <c r="CTH111" s="511"/>
      <c r="CTI111" s="511"/>
      <c r="CTJ111" s="511"/>
      <c r="CTK111" s="511"/>
      <c r="CTL111" s="511"/>
      <c r="CTM111" s="511"/>
      <c r="CTN111" s="511"/>
      <c r="CTO111" s="511"/>
      <c r="CTP111" s="511"/>
      <c r="CTQ111" s="511"/>
      <c r="CTR111" s="511"/>
      <c r="CTS111" s="511"/>
      <c r="CTT111" s="511"/>
      <c r="CTU111" s="511"/>
      <c r="CTV111" s="511"/>
      <c r="CTW111" s="511"/>
      <c r="CTX111" s="511"/>
      <c r="CTY111" s="511"/>
      <c r="CTZ111" s="511"/>
      <c r="CUA111" s="511"/>
      <c r="CUB111" s="511"/>
      <c r="CUC111" s="511"/>
      <c r="CUD111" s="511"/>
      <c r="CUE111" s="511"/>
      <c r="CUF111" s="511"/>
      <c r="CUG111" s="511"/>
      <c r="CUH111" s="511"/>
      <c r="CUI111" s="511"/>
      <c r="CUJ111" s="511"/>
      <c r="CUK111" s="511"/>
      <c r="CUL111" s="511"/>
      <c r="CUM111" s="511"/>
      <c r="CUN111" s="511"/>
      <c r="CUO111" s="511"/>
      <c r="CUP111" s="511"/>
      <c r="CUQ111" s="511"/>
      <c r="CUR111" s="511"/>
      <c r="CUS111" s="511"/>
      <c r="CUT111" s="511"/>
      <c r="CUU111" s="511"/>
      <c r="CUV111" s="511"/>
      <c r="CUW111" s="511"/>
      <c r="CUX111" s="511"/>
      <c r="CUY111" s="511"/>
      <c r="CUZ111" s="511"/>
      <c r="CVA111" s="511"/>
      <c r="CVB111" s="511"/>
      <c r="CVC111" s="511"/>
      <c r="CVD111" s="511"/>
      <c r="CVE111" s="511"/>
      <c r="CVF111" s="511"/>
      <c r="CVG111" s="511"/>
      <c r="CVH111" s="511"/>
      <c r="CVI111" s="511"/>
      <c r="CVJ111" s="511"/>
      <c r="CVK111" s="511"/>
      <c r="CVL111" s="511"/>
      <c r="CVM111" s="511"/>
      <c r="CVN111" s="511"/>
      <c r="CVO111" s="511"/>
      <c r="CVP111" s="511"/>
      <c r="CVQ111" s="511"/>
      <c r="CVR111" s="511"/>
      <c r="CVS111" s="511"/>
      <c r="CVT111" s="511"/>
      <c r="CVU111" s="511"/>
      <c r="CVV111" s="511"/>
      <c r="CVW111" s="511"/>
      <c r="CVX111" s="511"/>
      <c r="CVY111" s="511"/>
      <c r="CVZ111" s="511"/>
      <c r="CWA111" s="511"/>
      <c r="CWB111" s="511"/>
      <c r="CWC111" s="511"/>
      <c r="CWD111" s="511"/>
      <c r="CWE111" s="511"/>
      <c r="CWF111" s="511"/>
      <c r="CWG111" s="511"/>
      <c r="CWH111" s="511"/>
      <c r="CWI111" s="511"/>
      <c r="CWJ111" s="511"/>
      <c r="CWK111" s="511"/>
      <c r="CWL111" s="511"/>
      <c r="CWM111" s="511"/>
      <c r="CWN111" s="511"/>
      <c r="CWO111" s="511"/>
      <c r="CWP111" s="511"/>
      <c r="CWQ111" s="511"/>
      <c r="CWR111" s="511"/>
      <c r="CWS111" s="511"/>
      <c r="CWT111" s="511"/>
      <c r="CWU111" s="511"/>
      <c r="CWV111" s="511"/>
      <c r="CWW111" s="511"/>
      <c r="CWX111" s="511"/>
      <c r="CWY111" s="511"/>
      <c r="CWZ111" s="511"/>
      <c r="CXA111" s="511"/>
      <c r="CXB111" s="511"/>
      <c r="CXC111" s="511"/>
      <c r="CXD111" s="511"/>
      <c r="CXE111" s="511"/>
      <c r="CXF111" s="511"/>
      <c r="CXG111" s="511"/>
      <c r="CXH111" s="511"/>
      <c r="CXI111" s="511"/>
      <c r="CXJ111" s="511"/>
      <c r="CXK111" s="511"/>
      <c r="CXL111" s="511"/>
      <c r="CXM111" s="511"/>
      <c r="CXN111" s="511"/>
      <c r="CXO111" s="511"/>
      <c r="CXP111" s="511"/>
      <c r="CXQ111" s="511"/>
      <c r="CXR111" s="511"/>
      <c r="CXS111" s="511"/>
      <c r="CXT111" s="511"/>
      <c r="CXU111" s="511"/>
      <c r="CXV111" s="511"/>
      <c r="CXW111" s="511"/>
      <c r="CXX111" s="511"/>
      <c r="CXY111" s="511"/>
      <c r="CXZ111" s="511"/>
      <c r="CYA111" s="511"/>
      <c r="CYB111" s="511"/>
      <c r="CYC111" s="511"/>
      <c r="CYD111" s="511"/>
      <c r="CYE111" s="511"/>
      <c r="CYF111" s="511"/>
      <c r="CYG111" s="511"/>
      <c r="CYH111" s="511"/>
      <c r="CYI111" s="511"/>
      <c r="CYJ111" s="511"/>
      <c r="CYK111" s="511"/>
      <c r="CYL111" s="511"/>
      <c r="CYM111" s="511"/>
      <c r="CYN111" s="511"/>
      <c r="CYO111" s="511"/>
      <c r="CYP111" s="511"/>
      <c r="CYQ111" s="511"/>
      <c r="CYR111" s="511"/>
      <c r="CYS111" s="511"/>
      <c r="CYT111" s="511"/>
      <c r="CYU111" s="511"/>
      <c r="CYV111" s="511"/>
      <c r="CYW111" s="511"/>
      <c r="CYX111" s="511"/>
      <c r="CYY111" s="511"/>
      <c r="CYZ111" s="511"/>
      <c r="CZA111" s="511"/>
      <c r="CZB111" s="511"/>
      <c r="CZC111" s="511"/>
      <c r="CZD111" s="511"/>
      <c r="CZE111" s="511"/>
      <c r="CZF111" s="511"/>
      <c r="CZG111" s="511"/>
      <c r="CZH111" s="511"/>
      <c r="CZI111" s="511"/>
      <c r="CZJ111" s="511"/>
      <c r="CZK111" s="511"/>
      <c r="CZL111" s="511"/>
      <c r="CZM111" s="511"/>
      <c r="CZN111" s="511"/>
      <c r="CZO111" s="511"/>
      <c r="CZP111" s="511"/>
      <c r="CZQ111" s="511"/>
      <c r="CZR111" s="511"/>
      <c r="CZS111" s="511"/>
      <c r="CZT111" s="511"/>
      <c r="CZU111" s="511"/>
      <c r="CZV111" s="511"/>
      <c r="CZW111" s="511"/>
      <c r="CZX111" s="511"/>
      <c r="CZY111" s="511"/>
      <c r="CZZ111" s="511"/>
      <c r="DAA111" s="511"/>
      <c r="DAB111" s="511"/>
      <c r="DAC111" s="511"/>
      <c r="DAD111" s="511"/>
      <c r="DAE111" s="511"/>
      <c r="DAF111" s="511"/>
      <c r="DAG111" s="511"/>
      <c r="DAH111" s="511"/>
      <c r="DAI111" s="511"/>
      <c r="DAJ111" s="511"/>
      <c r="DAK111" s="511"/>
      <c r="DAL111" s="511"/>
      <c r="DAM111" s="511"/>
      <c r="DAN111" s="511"/>
      <c r="DAO111" s="511"/>
      <c r="DAP111" s="511"/>
      <c r="DAQ111" s="511"/>
      <c r="DAR111" s="511"/>
      <c r="DAS111" s="511"/>
      <c r="DAT111" s="511"/>
      <c r="DAU111" s="511"/>
      <c r="DAV111" s="511"/>
      <c r="DAW111" s="511"/>
      <c r="DAX111" s="511"/>
      <c r="DAY111" s="511"/>
      <c r="DAZ111" s="511"/>
      <c r="DBA111" s="511"/>
      <c r="DBB111" s="511"/>
      <c r="DBC111" s="511"/>
      <c r="DBD111" s="511"/>
      <c r="DBE111" s="511"/>
      <c r="DBF111" s="511"/>
      <c r="DBG111" s="511"/>
      <c r="DBH111" s="511"/>
      <c r="DBI111" s="511"/>
      <c r="DBJ111" s="511"/>
      <c r="DBK111" s="511"/>
      <c r="DBL111" s="511"/>
      <c r="DBM111" s="511"/>
      <c r="DBN111" s="511"/>
      <c r="DBO111" s="511"/>
      <c r="DBP111" s="511"/>
      <c r="DBQ111" s="511"/>
      <c r="DBR111" s="511"/>
      <c r="DBS111" s="511"/>
      <c r="DBT111" s="511"/>
      <c r="DBU111" s="511"/>
      <c r="DBV111" s="511"/>
      <c r="DBW111" s="511"/>
      <c r="DBX111" s="511"/>
      <c r="DBY111" s="511"/>
      <c r="DBZ111" s="511"/>
      <c r="DCA111" s="511"/>
      <c r="DCB111" s="511"/>
      <c r="DCC111" s="511"/>
      <c r="DCD111" s="511"/>
      <c r="DCE111" s="511"/>
      <c r="DCF111" s="511"/>
      <c r="DCG111" s="511"/>
      <c r="DCH111" s="511"/>
      <c r="DCI111" s="511"/>
      <c r="DCJ111" s="511"/>
      <c r="DCK111" s="511"/>
      <c r="DCL111" s="511"/>
      <c r="DCM111" s="511"/>
      <c r="DCN111" s="511"/>
      <c r="DCO111" s="511"/>
      <c r="DCP111" s="511"/>
      <c r="DCQ111" s="511"/>
      <c r="DCR111" s="511"/>
      <c r="DCS111" s="511"/>
      <c r="DCT111" s="511"/>
      <c r="DCU111" s="511"/>
      <c r="DCV111" s="511"/>
      <c r="DCW111" s="511"/>
      <c r="DCX111" s="511"/>
      <c r="DCY111" s="511"/>
      <c r="DCZ111" s="511"/>
      <c r="DDA111" s="511"/>
      <c r="DDB111" s="511"/>
      <c r="DDC111" s="511"/>
      <c r="DDD111" s="511"/>
      <c r="DDE111" s="511"/>
      <c r="DDF111" s="511"/>
      <c r="DDG111" s="511"/>
      <c r="DDH111" s="511"/>
      <c r="DDI111" s="511"/>
      <c r="DDJ111" s="511"/>
      <c r="DDK111" s="511"/>
      <c r="DDL111" s="511"/>
      <c r="DDM111" s="511"/>
      <c r="DDN111" s="511"/>
      <c r="DDO111" s="511"/>
      <c r="DDP111" s="511"/>
      <c r="DDQ111" s="511"/>
      <c r="DDR111" s="511"/>
      <c r="DDS111" s="511"/>
      <c r="DDT111" s="511"/>
      <c r="DDU111" s="511"/>
      <c r="DDV111" s="511"/>
      <c r="DDW111" s="511"/>
      <c r="DDX111" s="511"/>
      <c r="DDY111" s="511"/>
      <c r="DDZ111" s="511"/>
      <c r="DEA111" s="511"/>
      <c r="DEB111" s="511"/>
      <c r="DEC111" s="511"/>
      <c r="DED111" s="511"/>
      <c r="DEE111" s="511"/>
      <c r="DEF111" s="511"/>
      <c r="DEG111" s="511"/>
      <c r="DEH111" s="511"/>
      <c r="DEI111" s="511"/>
      <c r="DEJ111" s="511"/>
      <c r="DEK111" s="511"/>
      <c r="DEL111" s="511"/>
      <c r="DEM111" s="511"/>
      <c r="DEN111" s="511"/>
      <c r="DEO111" s="511"/>
      <c r="DEP111" s="511"/>
      <c r="DEQ111" s="511"/>
      <c r="DER111" s="511"/>
      <c r="DES111" s="511"/>
      <c r="DET111" s="511"/>
      <c r="DEU111" s="511"/>
      <c r="DEV111" s="511"/>
      <c r="DEW111" s="511"/>
      <c r="DEX111" s="511"/>
      <c r="DEY111" s="511"/>
      <c r="DEZ111" s="511"/>
      <c r="DFA111" s="511"/>
      <c r="DFB111" s="511"/>
      <c r="DFC111" s="511"/>
      <c r="DFD111" s="511"/>
      <c r="DFE111" s="511"/>
      <c r="DFF111" s="511"/>
      <c r="DFG111" s="511"/>
      <c r="DFH111" s="511"/>
      <c r="DFI111" s="511"/>
      <c r="DFJ111" s="511"/>
      <c r="DFK111" s="511"/>
      <c r="DFL111" s="511"/>
      <c r="DFM111" s="511"/>
      <c r="DFN111" s="511"/>
      <c r="DFO111" s="511"/>
      <c r="DFP111" s="511"/>
      <c r="DFQ111" s="511"/>
      <c r="DFR111" s="511"/>
      <c r="DFS111" s="511"/>
      <c r="DFT111" s="511"/>
      <c r="DFU111" s="511"/>
      <c r="DFV111" s="511"/>
      <c r="DFW111" s="511"/>
      <c r="DFX111" s="511"/>
      <c r="DFY111" s="511"/>
      <c r="DFZ111" s="511"/>
      <c r="DGA111" s="511"/>
      <c r="DGB111" s="511"/>
      <c r="DGC111" s="511"/>
      <c r="DGD111" s="511"/>
      <c r="DGE111" s="511"/>
      <c r="DGF111" s="511"/>
      <c r="DGG111" s="511"/>
      <c r="DGH111" s="511"/>
      <c r="DGI111" s="511"/>
      <c r="DGJ111" s="511"/>
      <c r="DGK111" s="511"/>
      <c r="DGL111" s="511"/>
      <c r="DGM111" s="511"/>
      <c r="DGN111" s="511"/>
      <c r="DGO111" s="511"/>
      <c r="DGP111" s="511"/>
      <c r="DGQ111" s="511"/>
      <c r="DGR111" s="511"/>
      <c r="DGS111" s="511"/>
      <c r="DGT111" s="511"/>
      <c r="DGU111" s="511"/>
      <c r="DGV111" s="511"/>
      <c r="DGW111" s="511"/>
      <c r="DGX111" s="511"/>
      <c r="DGY111" s="511"/>
      <c r="DGZ111" s="511"/>
      <c r="DHA111" s="511"/>
      <c r="DHB111" s="511"/>
      <c r="DHC111" s="511"/>
      <c r="DHD111" s="511"/>
      <c r="DHE111" s="511"/>
      <c r="DHF111" s="511"/>
      <c r="DHG111" s="511"/>
      <c r="DHH111" s="511"/>
      <c r="DHI111" s="511"/>
      <c r="DHJ111" s="511"/>
      <c r="DHK111" s="511"/>
      <c r="DHL111" s="511"/>
      <c r="DHM111" s="511"/>
      <c r="DHN111" s="511"/>
      <c r="DHO111" s="511"/>
      <c r="DHP111" s="511"/>
      <c r="DHQ111" s="511"/>
      <c r="DHR111" s="511"/>
      <c r="DHS111" s="511"/>
      <c r="DHT111" s="511"/>
      <c r="DHU111" s="511"/>
      <c r="DHV111" s="511"/>
      <c r="DHW111" s="511"/>
      <c r="DHX111" s="511"/>
      <c r="DHY111" s="511"/>
      <c r="DHZ111" s="511"/>
      <c r="DIA111" s="511"/>
      <c r="DIB111" s="511"/>
      <c r="DIC111" s="511"/>
      <c r="DID111" s="511"/>
      <c r="DIE111" s="511"/>
      <c r="DIF111" s="511"/>
      <c r="DIG111" s="511"/>
      <c r="DIH111" s="511"/>
      <c r="DII111" s="511"/>
      <c r="DIJ111" s="511"/>
      <c r="DIK111" s="511"/>
      <c r="DIL111" s="511"/>
      <c r="DIM111" s="511"/>
      <c r="DIN111" s="511"/>
      <c r="DIO111" s="511"/>
      <c r="DIP111" s="511"/>
      <c r="DIQ111" s="511"/>
      <c r="DIR111" s="511"/>
      <c r="DIS111" s="511"/>
      <c r="DIT111" s="511"/>
      <c r="DIU111" s="511"/>
      <c r="DIV111" s="511"/>
      <c r="DIW111" s="511"/>
      <c r="DIX111" s="511"/>
      <c r="DIY111" s="511"/>
      <c r="DIZ111" s="511"/>
      <c r="DJA111" s="511"/>
      <c r="DJB111" s="511"/>
      <c r="DJC111" s="511"/>
      <c r="DJD111" s="511"/>
      <c r="DJE111" s="511"/>
      <c r="DJF111" s="511"/>
      <c r="DJG111" s="511"/>
      <c r="DJH111" s="511"/>
      <c r="DJI111" s="511"/>
      <c r="DJJ111" s="511"/>
      <c r="DJK111" s="511"/>
      <c r="DJL111" s="511"/>
      <c r="DJM111" s="511"/>
      <c r="DJN111" s="511"/>
      <c r="DJO111" s="511"/>
      <c r="DJP111" s="511"/>
      <c r="DJQ111" s="511"/>
      <c r="DJR111" s="511"/>
      <c r="DJS111" s="511"/>
      <c r="DJT111" s="511"/>
      <c r="DJU111" s="511"/>
      <c r="DJV111" s="511"/>
      <c r="DJW111" s="511"/>
      <c r="DJX111" s="511"/>
      <c r="DJY111" s="511"/>
      <c r="DJZ111" s="511"/>
      <c r="DKA111" s="511"/>
      <c r="DKB111" s="511"/>
      <c r="DKC111" s="511"/>
      <c r="DKD111" s="511"/>
      <c r="DKE111" s="511"/>
      <c r="DKF111" s="511"/>
      <c r="DKG111" s="511"/>
      <c r="DKH111" s="511"/>
      <c r="DKI111" s="511"/>
      <c r="DKJ111" s="511"/>
      <c r="DKK111" s="511"/>
      <c r="DKL111" s="511"/>
      <c r="DKM111" s="511"/>
      <c r="DKN111" s="511"/>
      <c r="DKO111" s="511"/>
      <c r="DKP111" s="511"/>
      <c r="DKQ111" s="511"/>
      <c r="DKR111" s="511"/>
      <c r="DKS111" s="511"/>
      <c r="DKT111" s="511"/>
      <c r="DKU111" s="511"/>
      <c r="DKV111" s="511"/>
      <c r="DKW111" s="511"/>
      <c r="DKX111" s="511"/>
      <c r="DKY111" s="511"/>
      <c r="DKZ111" s="511"/>
      <c r="DLA111" s="511"/>
      <c r="DLB111" s="511"/>
      <c r="DLC111" s="511"/>
      <c r="DLD111" s="511"/>
      <c r="DLE111" s="511"/>
      <c r="DLF111" s="511"/>
      <c r="DLG111" s="511"/>
      <c r="DLH111" s="511"/>
      <c r="DLI111" s="511"/>
      <c r="DLJ111" s="511"/>
      <c r="DLK111" s="511"/>
      <c r="DLL111" s="511"/>
      <c r="DLM111" s="511"/>
      <c r="DLN111" s="511"/>
      <c r="DLO111" s="511"/>
      <c r="DLP111" s="511"/>
      <c r="DLQ111" s="511"/>
      <c r="DLR111" s="511"/>
      <c r="DLS111" s="511"/>
      <c r="DLT111" s="511"/>
      <c r="DLU111" s="511"/>
      <c r="DLV111" s="511"/>
      <c r="DLW111" s="511"/>
      <c r="DLX111" s="511"/>
      <c r="DLY111" s="511"/>
      <c r="DLZ111" s="511"/>
      <c r="DMA111" s="511"/>
      <c r="DMB111" s="511"/>
      <c r="DMC111" s="511"/>
      <c r="DMD111" s="511"/>
      <c r="DME111" s="511"/>
      <c r="DMF111" s="511"/>
      <c r="DMG111" s="511"/>
      <c r="DMH111" s="511"/>
      <c r="DMI111" s="511"/>
      <c r="DMJ111" s="511"/>
      <c r="DMK111" s="511"/>
      <c r="DML111" s="511"/>
      <c r="DMM111" s="511"/>
      <c r="DMN111" s="511"/>
      <c r="DMO111" s="511"/>
      <c r="DMP111" s="511"/>
      <c r="DMQ111" s="511"/>
      <c r="DMR111" s="511"/>
      <c r="DMS111" s="511"/>
      <c r="DMT111" s="511"/>
      <c r="DMU111" s="511"/>
      <c r="DMV111" s="511"/>
      <c r="DMW111" s="511"/>
      <c r="DMX111" s="511"/>
      <c r="DMY111" s="511"/>
      <c r="DMZ111" s="511"/>
      <c r="DNA111" s="511"/>
      <c r="DNB111" s="511"/>
      <c r="DNC111" s="511"/>
      <c r="DND111" s="511"/>
      <c r="DNE111" s="511"/>
      <c r="DNF111" s="511"/>
      <c r="DNG111" s="511"/>
      <c r="DNH111" s="511"/>
      <c r="DNI111" s="511"/>
      <c r="DNJ111" s="511"/>
      <c r="DNK111" s="511"/>
      <c r="DNL111" s="511"/>
      <c r="DNM111" s="511"/>
      <c r="DNN111" s="511"/>
      <c r="DNO111" s="511"/>
      <c r="DNP111" s="511"/>
      <c r="DNQ111" s="511"/>
      <c r="DNR111" s="511"/>
      <c r="DNS111" s="511"/>
      <c r="DNT111" s="511"/>
      <c r="DNU111" s="511"/>
      <c r="DNV111" s="511"/>
      <c r="DNW111" s="511"/>
      <c r="DNX111" s="511"/>
      <c r="DNY111" s="511"/>
      <c r="DNZ111" s="511"/>
      <c r="DOA111" s="511"/>
      <c r="DOB111" s="511"/>
      <c r="DOC111" s="511"/>
      <c r="DOD111" s="511"/>
      <c r="DOE111" s="511"/>
      <c r="DOF111" s="511"/>
      <c r="DOG111" s="511"/>
      <c r="DOH111" s="511"/>
      <c r="DOI111" s="511"/>
      <c r="DOJ111" s="511"/>
      <c r="DOK111" s="511"/>
      <c r="DOL111" s="511"/>
      <c r="DOM111" s="511"/>
      <c r="DON111" s="511"/>
      <c r="DOO111" s="511"/>
      <c r="DOP111" s="511"/>
      <c r="DOQ111" s="511"/>
      <c r="DOR111" s="511"/>
      <c r="DOS111" s="511"/>
      <c r="DOT111" s="511"/>
      <c r="DOU111" s="511"/>
      <c r="DOV111" s="511"/>
      <c r="DOW111" s="511"/>
      <c r="DOX111" s="511"/>
      <c r="DOY111" s="511"/>
      <c r="DOZ111" s="511"/>
      <c r="DPA111" s="511"/>
      <c r="DPB111" s="511"/>
      <c r="DPC111" s="511"/>
      <c r="DPD111" s="511"/>
      <c r="DPE111" s="511"/>
      <c r="DPF111" s="511"/>
      <c r="DPG111" s="511"/>
      <c r="DPH111" s="511"/>
      <c r="DPI111" s="511"/>
      <c r="DPJ111" s="511"/>
      <c r="DPK111" s="511"/>
      <c r="DPL111" s="511"/>
      <c r="DPM111" s="511"/>
      <c r="DPN111" s="511"/>
      <c r="DPO111" s="511"/>
      <c r="DPP111" s="511"/>
      <c r="DPQ111" s="511"/>
      <c r="DPR111" s="511"/>
      <c r="DPS111" s="511"/>
      <c r="DPT111" s="511"/>
      <c r="DPU111" s="511"/>
      <c r="DPV111" s="511"/>
      <c r="DPW111" s="511"/>
      <c r="DPX111" s="511"/>
      <c r="DPY111" s="511"/>
      <c r="DPZ111" s="511"/>
      <c r="DQA111" s="511"/>
      <c r="DQB111" s="511"/>
      <c r="DQC111" s="511"/>
      <c r="DQD111" s="511"/>
      <c r="DQE111" s="511"/>
      <c r="DQF111" s="511"/>
      <c r="DQG111" s="511"/>
      <c r="DQH111" s="511"/>
      <c r="DQI111" s="511"/>
      <c r="DQJ111" s="511"/>
      <c r="DQK111" s="511"/>
      <c r="DQL111" s="511"/>
      <c r="DQM111" s="511"/>
      <c r="DQN111" s="511"/>
      <c r="DQO111" s="511"/>
      <c r="DQP111" s="511"/>
      <c r="DQQ111" s="511"/>
      <c r="DQR111" s="511"/>
      <c r="DQS111" s="511"/>
      <c r="DQT111" s="511"/>
      <c r="DQU111" s="511"/>
      <c r="DQV111" s="511"/>
      <c r="DQW111" s="511"/>
      <c r="DQX111" s="511"/>
      <c r="DQY111" s="511"/>
      <c r="DQZ111" s="511"/>
      <c r="DRA111" s="511"/>
      <c r="DRB111" s="511"/>
      <c r="DRC111" s="511"/>
      <c r="DRD111" s="511"/>
      <c r="DRE111" s="511"/>
      <c r="DRF111" s="511"/>
      <c r="DRG111" s="511"/>
      <c r="DRH111" s="511"/>
      <c r="DRI111" s="511"/>
      <c r="DRJ111" s="511"/>
      <c r="DRK111" s="511"/>
      <c r="DRL111" s="511"/>
      <c r="DRM111" s="511"/>
      <c r="DRN111" s="511"/>
      <c r="DRO111" s="511"/>
      <c r="DRP111" s="511"/>
      <c r="DRQ111" s="511"/>
      <c r="DRR111" s="511"/>
      <c r="DRS111" s="511"/>
      <c r="DRT111" s="511"/>
      <c r="DRU111" s="511"/>
      <c r="DRV111" s="511"/>
      <c r="DRW111" s="511"/>
      <c r="DRX111" s="511"/>
      <c r="DRY111" s="511"/>
      <c r="DRZ111" s="511"/>
      <c r="DSA111" s="511"/>
      <c r="DSB111" s="511"/>
      <c r="DSC111" s="511"/>
      <c r="DSD111" s="511"/>
      <c r="DSE111" s="511"/>
      <c r="DSF111" s="511"/>
      <c r="DSG111" s="511"/>
      <c r="DSH111" s="511"/>
      <c r="DSI111" s="511"/>
      <c r="DSJ111" s="511"/>
      <c r="DSK111" s="511"/>
      <c r="DSL111" s="511"/>
      <c r="DSM111" s="511"/>
      <c r="DSN111" s="511"/>
      <c r="DSO111" s="511"/>
      <c r="DSP111" s="511"/>
      <c r="DSQ111" s="511"/>
      <c r="DSR111" s="511"/>
      <c r="DSS111" s="511"/>
      <c r="DST111" s="511"/>
      <c r="DSU111" s="511"/>
      <c r="DSV111" s="511"/>
      <c r="DSW111" s="511"/>
      <c r="DSX111" s="511"/>
      <c r="DSY111" s="511"/>
      <c r="DSZ111" s="511"/>
      <c r="DTA111" s="511"/>
      <c r="DTB111" s="511"/>
      <c r="DTC111" s="511"/>
      <c r="DTD111" s="511"/>
      <c r="DTE111" s="511"/>
      <c r="DTF111" s="511"/>
      <c r="DTG111" s="511"/>
      <c r="DTH111" s="511"/>
      <c r="DTI111" s="511"/>
      <c r="DTJ111" s="511"/>
      <c r="DTK111" s="511"/>
      <c r="DTL111" s="511"/>
      <c r="DTM111" s="511"/>
      <c r="DTN111" s="511"/>
      <c r="DTO111" s="511"/>
      <c r="DTP111" s="511"/>
      <c r="DTQ111" s="511"/>
      <c r="DTR111" s="511"/>
      <c r="DTS111" s="511"/>
      <c r="DTT111" s="511"/>
      <c r="DTU111" s="511"/>
      <c r="DTV111" s="511"/>
      <c r="DTW111" s="511"/>
      <c r="DTX111" s="511"/>
      <c r="DTY111" s="511"/>
      <c r="DTZ111" s="511"/>
      <c r="DUA111" s="511"/>
      <c r="DUB111" s="511"/>
      <c r="DUC111" s="511"/>
      <c r="DUD111" s="511"/>
      <c r="DUE111" s="511"/>
      <c r="DUF111" s="511"/>
      <c r="DUG111" s="511"/>
      <c r="DUH111" s="511"/>
      <c r="DUI111" s="511"/>
      <c r="DUJ111" s="511"/>
      <c r="DUK111" s="511"/>
      <c r="DUL111" s="511"/>
      <c r="DUM111" s="511"/>
      <c r="DUN111" s="511"/>
      <c r="DUO111" s="511"/>
      <c r="DUP111" s="511"/>
      <c r="DUQ111" s="511"/>
      <c r="DUR111" s="511"/>
      <c r="DUS111" s="511"/>
      <c r="DUT111" s="511"/>
      <c r="DUU111" s="511"/>
      <c r="DUV111" s="511"/>
      <c r="DUW111" s="511"/>
      <c r="DUX111" s="511"/>
      <c r="DUY111" s="511"/>
      <c r="DUZ111" s="511"/>
      <c r="DVA111" s="511"/>
      <c r="DVB111" s="511"/>
      <c r="DVC111" s="511"/>
      <c r="DVD111" s="511"/>
      <c r="DVE111" s="511"/>
      <c r="DVF111" s="511"/>
      <c r="DVG111" s="511"/>
      <c r="DVH111" s="511"/>
      <c r="DVI111" s="511"/>
      <c r="DVJ111" s="511"/>
      <c r="DVK111" s="511"/>
      <c r="DVL111" s="511"/>
      <c r="DVM111" s="511"/>
      <c r="DVN111" s="511"/>
      <c r="DVO111" s="511"/>
      <c r="DVP111" s="511"/>
      <c r="DVQ111" s="511"/>
      <c r="DVR111" s="511"/>
      <c r="DVS111" s="511"/>
      <c r="DVT111" s="511"/>
      <c r="DVU111" s="511"/>
      <c r="DVV111" s="511"/>
      <c r="DVW111" s="511"/>
      <c r="DVX111" s="511"/>
      <c r="DVY111" s="511"/>
      <c r="DVZ111" s="511"/>
      <c r="DWA111" s="511"/>
      <c r="DWB111" s="511"/>
      <c r="DWC111" s="511"/>
      <c r="DWD111" s="511"/>
      <c r="DWE111" s="511"/>
      <c r="DWF111" s="511"/>
      <c r="DWG111" s="511"/>
      <c r="DWH111" s="511"/>
      <c r="DWI111" s="511"/>
      <c r="DWJ111" s="511"/>
      <c r="DWK111" s="511"/>
      <c r="DWL111" s="511"/>
      <c r="DWM111" s="511"/>
      <c r="DWN111" s="511"/>
      <c r="DWO111" s="511"/>
      <c r="DWP111" s="511"/>
      <c r="DWQ111" s="511"/>
      <c r="DWR111" s="511"/>
      <c r="DWS111" s="511"/>
      <c r="DWT111" s="511"/>
      <c r="DWU111" s="511"/>
      <c r="DWV111" s="511"/>
      <c r="DWW111" s="511"/>
      <c r="DWX111" s="511"/>
      <c r="DWY111" s="511"/>
      <c r="DWZ111" s="511"/>
      <c r="DXA111" s="511"/>
      <c r="DXB111" s="511"/>
      <c r="DXC111" s="511"/>
      <c r="DXD111" s="511"/>
      <c r="DXE111" s="511"/>
      <c r="DXF111" s="511"/>
      <c r="DXG111" s="511"/>
      <c r="DXH111" s="511"/>
      <c r="DXI111" s="511"/>
      <c r="DXJ111" s="511"/>
      <c r="DXK111" s="511"/>
      <c r="DXL111" s="511"/>
      <c r="DXM111" s="511"/>
      <c r="DXN111" s="511"/>
      <c r="DXO111" s="511"/>
      <c r="DXP111" s="511"/>
      <c r="DXQ111" s="511"/>
      <c r="DXR111" s="511"/>
      <c r="DXS111" s="511"/>
      <c r="DXT111" s="511"/>
      <c r="DXU111" s="511"/>
      <c r="DXV111" s="511"/>
      <c r="DXW111" s="511"/>
      <c r="DXX111" s="511"/>
      <c r="DXY111" s="511"/>
      <c r="DXZ111" s="511"/>
      <c r="DYA111" s="511"/>
      <c r="DYB111" s="511"/>
      <c r="DYC111" s="511"/>
      <c r="DYD111" s="511"/>
      <c r="DYE111" s="511"/>
      <c r="DYF111" s="511"/>
      <c r="DYG111" s="511"/>
      <c r="DYH111" s="511"/>
      <c r="DYI111" s="511"/>
      <c r="DYJ111" s="511"/>
      <c r="DYK111" s="511"/>
      <c r="DYL111" s="511"/>
      <c r="DYM111" s="511"/>
      <c r="DYN111" s="511"/>
      <c r="DYO111" s="511"/>
      <c r="DYP111" s="511"/>
      <c r="DYQ111" s="511"/>
      <c r="DYR111" s="511"/>
      <c r="DYS111" s="511"/>
      <c r="DYT111" s="511"/>
      <c r="DYU111" s="511"/>
      <c r="DYV111" s="511"/>
      <c r="DYW111" s="511"/>
      <c r="DYX111" s="511"/>
      <c r="DYY111" s="511"/>
      <c r="DYZ111" s="511"/>
      <c r="DZA111" s="511"/>
      <c r="DZB111" s="511"/>
      <c r="DZC111" s="511"/>
      <c r="DZD111" s="511"/>
      <c r="DZE111" s="511"/>
      <c r="DZF111" s="511"/>
      <c r="DZG111" s="511"/>
      <c r="DZH111" s="511"/>
      <c r="DZI111" s="511"/>
      <c r="DZJ111" s="511"/>
      <c r="DZK111" s="511"/>
      <c r="DZL111" s="511"/>
      <c r="DZM111" s="511"/>
      <c r="DZN111" s="511"/>
      <c r="DZO111" s="511"/>
      <c r="DZP111" s="511"/>
      <c r="DZQ111" s="511"/>
      <c r="DZR111" s="511"/>
      <c r="DZS111" s="511"/>
      <c r="DZT111" s="511"/>
      <c r="DZU111" s="511"/>
      <c r="DZV111" s="511"/>
      <c r="DZW111" s="511"/>
      <c r="DZX111" s="511"/>
      <c r="DZY111" s="511"/>
      <c r="DZZ111" s="511"/>
      <c r="EAA111" s="511"/>
      <c r="EAB111" s="511"/>
      <c r="EAC111" s="511"/>
      <c r="EAD111" s="511"/>
      <c r="EAE111" s="511"/>
      <c r="EAF111" s="511"/>
      <c r="EAG111" s="511"/>
      <c r="EAH111" s="511"/>
      <c r="EAI111" s="511"/>
      <c r="EAJ111" s="511"/>
      <c r="EAK111" s="511"/>
      <c r="EAL111" s="511"/>
      <c r="EAM111" s="511"/>
      <c r="EAN111" s="511"/>
      <c r="EAO111" s="511"/>
      <c r="EAP111" s="511"/>
      <c r="EAQ111" s="511"/>
      <c r="EAR111" s="511"/>
      <c r="EAS111" s="511"/>
      <c r="EAT111" s="511"/>
      <c r="EAU111" s="511"/>
      <c r="EAV111" s="511"/>
      <c r="EAW111" s="511"/>
      <c r="EAX111" s="511"/>
      <c r="EAY111" s="511"/>
      <c r="EAZ111" s="511"/>
      <c r="EBA111" s="511"/>
      <c r="EBB111" s="511"/>
      <c r="EBC111" s="511"/>
      <c r="EBD111" s="511"/>
      <c r="EBE111" s="511"/>
      <c r="EBF111" s="511"/>
      <c r="EBG111" s="511"/>
      <c r="EBH111" s="511"/>
      <c r="EBI111" s="511"/>
      <c r="EBJ111" s="511"/>
      <c r="EBK111" s="511"/>
      <c r="EBL111" s="511"/>
      <c r="EBM111" s="511"/>
      <c r="EBN111" s="511"/>
      <c r="EBO111" s="511"/>
      <c r="EBP111" s="511"/>
      <c r="EBQ111" s="511"/>
      <c r="EBR111" s="511"/>
      <c r="EBS111" s="511"/>
      <c r="EBT111" s="511"/>
      <c r="EBU111" s="511"/>
      <c r="EBV111" s="511"/>
      <c r="EBW111" s="511"/>
      <c r="EBX111" s="511"/>
      <c r="EBY111" s="511"/>
      <c r="EBZ111" s="511"/>
      <c r="ECA111" s="511"/>
      <c r="ECB111" s="511"/>
      <c r="ECC111" s="511"/>
      <c r="ECD111" s="511"/>
      <c r="ECE111" s="511"/>
      <c r="ECF111" s="511"/>
      <c r="ECG111" s="511"/>
      <c r="ECH111" s="511"/>
      <c r="ECI111" s="511"/>
      <c r="ECJ111" s="511"/>
      <c r="ECK111" s="511"/>
      <c r="ECL111" s="511"/>
      <c r="ECM111" s="511"/>
      <c r="ECN111" s="511"/>
      <c r="ECO111" s="511"/>
      <c r="ECP111" s="511"/>
      <c r="ECQ111" s="511"/>
      <c r="ECR111" s="511"/>
      <c r="ECS111" s="511"/>
      <c r="ECT111" s="511"/>
      <c r="ECU111" s="511"/>
      <c r="ECV111" s="511"/>
      <c r="ECW111" s="511"/>
      <c r="ECX111" s="511"/>
      <c r="ECY111" s="511"/>
      <c r="ECZ111" s="511"/>
      <c r="EDA111" s="511"/>
      <c r="EDB111" s="511"/>
      <c r="EDC111" s="511"/>
      <c r="EDD111" s="511"/>
      <c r="EDE111" s="511"/>
      <c r="EDF111" s="511"/>
      <c r="EDG111" s="511"/>
      <c r="EDH111" s="511"/>
      <c r="EDI111" s="511"/>
      <c r="EDJ111" s="511"/>
      <c r="EDK111" s="511"/>
      <c r="EDL111" s="511"/>
      <c r="EDM111" s="511"/>
      <c r="EDN111" s="511"/>
      <c r="EDO111" s="511"/>
      <c r="EDP111" s="511"/>
      <c r="EDQ111" s="511"/>
      <c r="EDR111" s="511"/>
      <c r="EDS111" s="511"/>
      <c r="EDT111" s="511"/>
      <c r="EDU111" s="511"/>
      <c r="EDV111" s="511"/>
      <c r="EDW111" s="511"/>
      <c r="EDX111" s="511"/>
      <c r="EDY111" s="511"/>
      <c r="EDZ111" s="511"/>
      <c r="EEA111" s="511"/>
      <c r="EEB111" s="511"/>
      <c r="EEC111" s="511"/>
      <c r="EED111" s="511"/>
      <c r="EEE111" s="511"/>
      <c r="EEF111" s="511"/>
      <c r="EEG111" s="511"/>
      <c r="EEH111" s="511"/>
      <c r="EEI111" s="511"/>
      <c r="EEJ111" s="511"/>
      <c r="EEK111" s="511"/>
      <c r="EEL111" s="511"/>
      <c r="EEM111" s="511"/>
      <c r="EEN111" s="511"/>
      <c r="EEO111" s="511"/>
      <c r="EEP111" s="511"/>
      <c r="EEQ111" s="511"/>
      <c r="EER111" s="511"/>
      <c r="EES111" s="511"/>
      <c r="EET111" s="511"/>
      <c r="EEU111" s="511"/>
      <c r="EEV111" s="511"/>
      <c r="EEW111" s="511"/>
      <c r="EEX111" s="511"/>
      <c r="EEY111" s="511"/>
      <c r="EEZ111" s="511"/>
      <c r="EFA111" s="511"/>
      <c r="EFB111" s="511"/>
      <c r="EFC111" s="511"/>
      <c r="EFD111" s="511"/>
      <c r="EFE111" s="511"/>
      <c r="EFF111" s="511"/>
      <c r="EFG111" s="511"/>
      <c r="EFH111" s="511"/>
      <c r="EFI111" s="511"/>
      <c r="EFJ111" s="511"/>
      <c r="EFK111" s="511"/>
      <c r="EFL111" s="511"/>
      <c r="EFM111" s="511"/>
      <c r="EFN111" s="511"/>
      <c r="EFO111" s="511"/>
      <c r="EFP111" s="511"/>
      <c r="EFQ111" s="511"/>
      <c r="EFR111" s="511"/>
      <c r="EFS111" s="511"/>
      <c r="EFT111" s="511"/>
      <c r="EFU111" s="511"/>
      <c r="EFV111" s="511"/>
      <c r="EFW111" s="511"/>
      <c r="EFX111" s="511"/>
      <c r="EFY111" s="511"/>
      <c r="EFZ111" s="511"/>
      <c r="EGA111" s="511"/>
      <c r="EGB111" s="511"/>
      <c r="EGC111" s="511"/>
      <c r="EGD111" s="511"/>
      <c r="EGE111" s="511"/>
      <c r="EGF111" s="511"/>
      <c r="EGG111" s="511"/>
      <c r="EGH111" s="511"/>
      <c r="EGI111" s="511"/>
      <c r="EGJ111" s="511"/>
      <c r="EGK111" s="511"/>
      <c r="EGL111" s="511"/>
      <c r="EGM111" s="511"/>
      <c r="EGN111" s="511"/>
      <c r="EGO111" s="511"/>
      <c r="EGP111" s="511"/>
      <c r="EGQ111" s="511"/>
      <c r="EGR111" s="511"/>
      <c r="EGS111" s="511"/>
      <c r="EGT111" s="511"/>
      <c r="EGU111" s="511"/>
      <c r="EGV111" s="511"/>
      <c r="EGW111" s="511"/>
      <c r="EGX111" s="511"/>
      <c r="EGY111" s="511"/>
      <c r="EGZ111" s="511"/>
      <c r="EHA111" s="511"/>
      <c r="EHB111" s="511"/>
      <c r="EHC111" s="511"/>
      <c r="EHD111" s="511"/>
      <c r="EHE111" s="511"/>
      <c r="EHF111" s="511"/>
      <c r="EHG111" s="511"/>
      <c r="EHH111" s="511"/>
      <c r="EHI111" s="511"/>
      <c r="EHJ111" s="511"/>
      <c r="EHK111" s="511"/>
      <c r="EHL111" s="511"/>
      <c r="EHM111" s="511"/>
      <c r="EHN111" s="511"/>
      <c r="EHO111" s="511"/>
      <c r="EHP111" s="511"/>
      <c r="EHQ111" s="511"/>
      <c r="EHR111" s="511"/>
      <c r="EHS111" s="511"/>
      <c r="EHT111" s="511"/>
      <c r="EHU111" s="511"/>
      <c r="EHV111" s="511"/>
      <c r="EHW111" s="511"/>
      <c r="EHX111" s="511"/>
      <c r="EHY111" s="511"/>
      <c r="EHZ111" s="511"/>
      <c r="EIA111" s="511"/>
      <c r="EIB111" s="511"/>
      <c r="EIC111" s="511"/>
      <c r="EID111" s="511"/>
      <c r="EIE111" s="511"/>
      <c r="EIF111" s="511"/>
      <c r="EIG111" s="511"/>
      <c r="EIH111" s="511"/>
      <c r="EII111" s="511"/>
      <c r="EIJ111" s="511"/>
      <c r="EIK111" s="511"/>
      <c r="EIL111" s="511"/>
      <c r="EIM111" s="511"/>
      <c r="EIN111" s="511"/>
      <c r="EIO111" s="511"/>
      <c r="EIP111" s="511"/>
      <c r="EIQ111" s="511"/>
      <c r="EIR111" s="511"/>
      <c r="EIS111" s="511"/>
      <c r="EIT111" s="511"/>
      <c r="EIU111" s="511"/>
      <c r="EIV111" s="511"/>
      <c r="EIW111" s="511"/>
      <c r="EIX111" s="511"/>
      <c r="EIY111" s="511"/>
      <c r="EIZ111" s="511"/>
      <c r="EJA111" s="511"/>
      <c r="EJB111" s="511"/>
      <c r="EJC111" s="511"/>
      <c r="EJD111" s="511"/>
      <c r="EJE111" s="511"/>
      <c r="EJF111" s="511"/>
      <c r="EJG111" s="511"/>
      <c r="EJH111" s="511"/>
      <c r="EJI111" s="511"/>
      <c r="EJJ111" s="511"/>
      <c r="EJK111" s="511"/>
      <c r="EJL111" s="511"/>
      <c r="EJM111" s="511"/>
      <c r="EJN111" s="511"/>
      <c r="EJO111" s="511"/>
      <c r="EJP111" s="511"/>
      <c r="EJQ111" s="511"/>
      <c r="EJR111" s="511"/>
      <c r="EJS111" s="511"/>
      <c r="EJT111" s="511"/>
      <c r="EJU111" s="511"/>
      <c r="EJV111" s="511"/>
      <c r="EJW111" s="511"/>
      <c r="EJX111" s="511"/>
      <c r="EJY111" s="511"/>
      <c r="EJZ111" s="511"/>
      <c r="EKA111" s="511"/>
      <c r="EKB111" s="511"/>
      <c r="EKC111" s="511"/>
      <c r="EKD111" s="511"/>
      <c r="EKE111" s="511"/>
      <c r="EKF111" s="511"/>
      <c r="EKG111" s="511"/>
      <c r="EKH111" s="511"/>
      <c r="EKI111" s="511"/>
      <c r="EKJ111" s="511"/>
      <c r="EKK111" s="511"/>
      <c r="EKL111" s="511"/>
      <c r="EKM111" s="511"/>
      <c r="EKN111" s="511"/>
      <c r="EKO111" s="511"/>
      <c r="EKP111" s="511"/>
      <c r="EKQ111" s="511"/>
      <c r="EKR111" s="511"/>
      <c r="EKS111" s="511"/>
      <c r="EKT111" s="511"/>
      <c r="EKU111" s="511"/>
      <c r="EKV111" s="511"/>
      <c r="EKW111" s="511"/>
      <c r="EKX111" s="511"/>
      <c r="EKY111" s="511"/>
      <c r="EKZ111" s="511"/>
      <c r="ELA111" s="511"/>
      <c r="ELB111" s="511"/>
      <c r="ELC111" s="511"/>
      <c r="ELD111" s="511"/>
      <c r="ELE111" s="511"/>
      <c r="ELF111" s="511"/>
      <c r="ELG111" s="511"/>
      <c r="ELH111" s="511"/>
      <c r="ELI111" s="511"/>
      <c r="ELJ111" s="511"/>
      <c r="ELK111" s="511"/>
      <c r="ELL111" s="511"/>
      <c r="ELM111" s="511"/>
      <c r="ELN111" s="511"/>
      <c r="ELO111" s="511"/>
      <c r="ELP111" s="511"/>
      <c r="ELQ111" s="511"/>
      <c r="ELR111" s="511"/>
      <c r="ELS111" s="511"/>
      <c r="ELT111" s="511"/>
      <c r="ELU111" s="511"/>
      <c r="ELV111" s="511"/>
      <c r="ELW111" s="511"/>
      <c r="ELX111" s="511"/>
      <c r="ELY111" s="511"/>
      <c r="ELZ111" s="511"/>
      <c r="EMA111" s="511"/>
      <c r="EMB111" s="511"/>
      <c r="EMC111" s="511"/>
      <c r="EMD111" s="511"/>
      <c r="EME111" s="511"/>
      <c r="EMF111" s="511"/>
      <c r="EMG111" s="511"/>
      <c r="EMH111" s="511"/>
      <c r="EMI111" s="511"/>
      <c r="EMJ111" s="511"/>
      <c r="EMK111" s="511"/>
      <c r="EML111" s="511"/>
      <c r="EMM111" s="511"/>
      <c r="EMN111" s="511"/>
      <c r="EMO111" s="511"/>
      <c r="EMP111" s="511"/>
      <c r="EMQ111" s="511"/>
      <c r="EMR111" s="511"/>
      <c r="EMS111" s="511"/>
      <c r="EMT111" s="511"/>
      <c r="EMU111" s="511"/>
      <c r="EMV111" s="511"/>
      <c r="EMW111" s="511"/>
      <c r="EMX111" s="511"/>
      <c r="EMY111" s="511"/>
      <c r="EMZ111" s="511"/>
      <c r="ENA111" s="511"/>
      <c r="ENB111" s="511"/>
      <c r="ENC111" s="511"/>
      <c r="END111" s="511"/>
      <c r="ENE111" s="511"/>
      <c r="ENF111" s="511"/>
      <c r="ENG111" s="511"/>
      <c r="ENH111" s="511"/>
      <c r="ENI111" s="511"/>
      <c r="ENJ111" s="511"/>
      <c r="ENK111" s="511"/>
      <c r="ENL111" s="511"/>
      <c r="ENM111" s="511"/>
      <c r="ENN111" s="511"/>
      <c r="ENO111" s="511"/>
      <c r="ENP111" s="511"/>
      <c r="ENQ111" s="511"/>
      <c r="ENR111" s="511"/>
      <c r="ENS111" s="511"/>
      <c r="ENT111" s="511"/>
      <c r="ENU111" s="511"/>
      <c r="ENV111" s="511"/>
      <c r="ENW111" s="511"/>
      <c r="ENX111" s="511"/>
      <c r="ENY111" s="511"/>
      <c r="ENZ111" s="511"/>
      <c r="EOA111" s="511"/>
      <c r="EOB111" s="511"/>
      <c r="EOC111" s="511"/>
      <c r="EOD111" s="511"/>
      <c r="EOE111" s="511"/>
      <c r="EOF111" s="511"/>
      <c r="EOG111" s="511"/>
      <c r="EOH111" s="511"/>
      <c r="EOI111" s="511"/>
      <c r="EOJ111" s="511"/>
      <c r="EOK111" s="511"/>
      <c r="EOL111" s="511"/>
      <c r="EOM111" s="511"/>
      <c r="EON111" s="511"/>
      <c r="EOO111" s="511"/>
      <c r="EOP111" s="511"/>
      <c r="EOQ111" s="511"/>
      <c r="EOR111" s="511"/>
      <c r="EOS111" s="511"/>
      <c r="EOT111" s="511"/>
      <c r="EOU111" s="511"/>
      <c r="EOV111" s="511"/>
      <c r="EOW111" s="511"/>
      <c r="EOX111" s="511"/>
      <c r="EOY111" s="511"/>
      <c r="EOZ111" s="511"/>
      <c r="EPA111" s="511"/>
      <c r="EPB111" s="511"/>
      <c r="EPC111" s="511"/>
      <c r="EPD111" s="511"/>
      <c r="EPE111" s="511"/>
      <c r="EPF111" s="511"/>
      <c r="EPG111" s="511"/>
      <c r="EPH111" s="511"/>
      <c r="EPI111" s="511"/>
      <c r="EPJ111" s="511"/>
      <c r="EPK111" s="511"/>
      <c r="EPL111" s="511"/>
      <c r="EPM111" s="511"/>
      <c r="EPN111" s="511"/>
      <c r="EPO111" s="511"/>
      <c r="EPP111" s="511"/>
      <c r="EPQ111" s="511"/>
      <c r="EPR111" s="511"/>
      <c r="EPS111" s="511"/>
      <c r="EPT111" s="511"/>
      <c r="EPU111" s="511"/>
      <c r="EPV111" s="511"/>
      <c r="EPW111" s="511"/>
      <c r="EPX111" s="511"/>
      <c r="EPY111" s="511"/>
      <c r="EPZ111" s="511"/>
      <c r="EQA111" s="511"/>
      <c r="EQB111" s="511"/>
      <c r="EQC111" s="511"/>
      <c r="EQD111" s="511"/>
      <c r="EQE111" s="511"/>
      <c r="EQF111" s="511"/>
      <c r="EQG111" s="511"/>
      <c r="EQH111" s="511"/>
      <c r="EQI111" s="511"/>
      <c r="EQJ111" s="511"/>
      <c r="EQK111" s="511"/>
      <c r="EQL111" s="511"/>
      <c r="EQM111" s="511"/>
      <c r="EQN111" s="511"/>
      <c r="EQO111" s="511"/>
      <c r="EQP111" s="511"/>
      <c r="EQQ111" s="511"/>
      <c r="EQR111" s="511"/>
      <c r="EQS111" s="511"/>
      <c r="EQT111" s="511"/>
      <c r="EQU111" s="511"/>
      <c r="EQV111" s="511"/>
      <c r="EQW111" s="511"/>
      <c r="EQX111" s="511"/>
      <c r="EQY111" s="511"/>
      <c r="EQZ111" s="511"/>
      <c r="ERA111" s="511"/>
      <c r="ERB111" s="511"/>
      <c r="ERC111" s="511"/>
      <c r="ERD111" s="511"/>
      <c r="ERE111" s="511"/>
      <c r="ERF111" s="511"/>
      <c r="ERG111" s="511"/>
      <c r="ERH111" s="511"/>
      <c r="ERI111" s="511"/>
      <c r="ERJ111" s="511"/>
      <c r="ERK111" s="511"/>
      <c r="ERL111" s="511"/>
      <c r="ERM111" s="511"/>
      <c r="ERN111" s="511"/>
      <c r="ERO111" s="511"/>
      <c r="ERP111" s="511"/>
      <c r="ERQ111" s="511"/>
      <c r="ERR111" s="511"/>
      <c r="ERS111" s="511"/>
      <c r="ERT111" s="511"/>
      <c r="ERU111" s="511"/>
      <c r="ERV111" s="511"/>
      <c r="ERW111" s="511"/>
      <c r="ERX111" s="511"/>
      <c r="ERY111" s="511"/>
      <c r="ERZ111" s="511"/>
      <c r="ESA111" s="511"/>
      <c r="ESB111" s="511"/>
      <c r="ESC111" s="511"/>
      <c r="ESD111" s="511"/>
      <c r="ESE111" s="511"/>
      <c r="ESF111" s="511"/>
      <c r="ESG111" s="511"/>
      <c r="ESH111" s="511"/>
      <c r="ESI111" s="511"/>
      <c r="ESJ111" s="511"/>
      <c r="ESK111" s="511"/>
      <c r="ESL111" s="511"/>
      <c r="ESM111" s="511"/>
      <c r="ESN111" s="511"/>
      <c r="ESO111" s="511"/>
      <c r="ESP111" s="511"/>
      <c r="ESQ111" s="511"/>
      <c r="ESR111" s="511"/>
      <c r="ESS111" s="511"/>
      <c r="EST111" s="511"/>
      <c r="ESU111" s="511"/>
      <c r="ESV111" s="511"/>
      <c r="ESW111" s="511"/>
      <c r="ESX111" s="511"/>
      <c r="ESY111" s="511"/>
      <c r="ESZ111" s="511"/>
      <c r="ETA111" s="511"/>
      <c r="ETB111" s="511"/>
      <c r="ETC111" s="511"/>
      <c r="ETD111" s="511"/>
      <c r="ETE111" s="511"/>
      <c r="ETF111" s="511"/>
      <c r="ETG111" s="511"/>
      <c r="ETH111" s="511"/>
      <c r="ETI111" s="511"/>
      <c r="ETJ111" s="511"/>
      <c r="ETK111" s="511"/>
      <c r="ETL111" s="511"/>
      <c r="ETM111" s="511"/>
      <c r="ETN111" s="511"/>
      <c r="ETO111" s="511"/>
      <c r="ETP111" s="511"/>
      <c r="ETQ111" s="511"/>
      <c r="ETR111" s="511"/>
      <c r="ETS111" s="511"/>
      <c r="ETT111" s="511"/>
      <c r="ETU111" s="511"/>
      <c r="ETV111" s="511"/>
      <c r="ETW111" s="511"/>
      <c r="ETX111" s="511"/>
      <c r="ETY111" s="511"/>
      <c r="ETZ111" s="511"/>
      <c r="EUA111" s="511"/>
      <c r="EUB111" s="511"/>
      <c r="EUC111" s="511"/>
      <c r="EUD111" s="511"/>
      <c r="EUE111" s="511"/>
      <c r="EUF111" s="511"/>
      <c r="EUG111" s="511"/>
      <c r="EUH111" s="511"/>
      <c r="EUI111" s="511"/>
      <c r="EUJ111" s="511"/>
      <c r="EUK111" s="511"/>
      <c r="EUL111" s="511"/>
      <c r="EUM111" s="511"/>
      <c r="EUN111" s="511"/>
      <c r="EUO111" s="511"/>
      <c r="EUP111" s="511"/>
      <c r="EUQ111" s="511"/>
      <c r="EUR111" s="511"/>
      <c r="EUS111" s="511"/>
      <c r="EUT111" s="511"/>
      <c r="EUU111" s="511"/>
      <c r="EUV111" s="511"/>
      <c r="EUW111" s="511"/>
      <c r="EUX111" s="511"/>
      <c r="EUY111" s="511"/>
      <c r="EUZ111" s="511"/>
      <c r="EVA111" s="511"/>
      <c r="EVB111" s="511"/>
      <c r="EVC111" s="511"/>
      <c r="EVD111" s="511"/>
      <c r="EVE111" s="511"/>
      <c r="EVF111" s="511"/>
      <c r="EVG111" s="511"/>
      <c r="EVH111" s="511"/>
      <c r="EVI111" s="511"/>
      <c r="EVJ111" s="511"/>
      <c r="EVK111" s="511"/>
      <c r="EVL111" s="511"/>
      <c r="EVM111" s="511"/>
      <c r="EVN111" s="511"/>
      <c r="EVO111" s="511"/>
      <c r="EVP111" s="511"/>
      <c r="EVQ111" s="511"/>
      <c r="EVR111" s="511"/>
      <c r="EVS111" s="511"/>
      <c r="EVT111" s="511"/>
      <c r="EVU111" s="511"/>
      <c r="EVV111" s="511"/>
      <c r="EVW111" s="511"/>
      <c r="EVX111" s="511"/>
      <c r="EVY111" s="511"/>
      <c r="EVZ111" s="511"/>
      <c r="EWA111" s="511"/>
      <c r="EWB111" s="511"/>
      <c r="EWC111" s="511"/>
      <c r="EWD111" s="511"/>
      <c r="EWE111" s="511"/>
      <c r="EWF111" s="511"/>
      <c r="EWG111" s="511"/>
      <c r="EWH111" s="511"/>
      <c r="EWI111" s="511"/>
      <c r="EWJ111" s="511"/>
      <c r="EWK111" s="511"/>
      <c r="EWL111" s="511"/>
      <c r="EWM111" s="511"/>
      <c r="EWN111" s="511"/>
      <c r="EWO111" s="511"/>
      <c r="EWP111" s="511"/>
      <c r="EWQ111" s="511"/>
      <c r="EWR111" s="511"/>
      <c r="EWS111" s="511"/>
      <c r="EWT111" s="511"/>
      <c r="EWU111" s="511"/>
      <c r="EWV111" s="511"/>
      <c r="EWW111" s="511"/>
      <c r="EWX111" s="511"/>
      <c r="EWY111" s="511"/>
      <c r="EWZ111" s="511"/>
      <c r="EXA111" s="511"/>
      <c r="EXB111" s="511"/>
      <c r="EXC111" s="511"/>
      <c r="EXD111" s="511"/>
      <c r="EXE111" s="511"/>
      <c r="EXF111" s="511"/>
      <c r="EXG111" s="511"/>
      <c r="EXH111" s="511"/>
      <c r="EXI111" s="511"/>
      <c r="EXJ111" s="511"/>
      <c r="EXK111" s="511"/>
      <c r="EXL111" s="511"/>
      <c r="EXM111" s="511"/>
      <c r="EXN111" s="511"/>
      <c r="EXO111" s="511"/>
      <c r="EXP111" s="511"/>
      <c r="EXQ111" s="511"/>
      <c r="EXR111" s="511"/>
      <c r="EXS111" s="511"/>
      <c r="EXT111" s="511"/>
      <c r="EXU111" s="511"/>
      <c r="EXV111" s="511"/>
      <c r="EXW111" s="511"/>
      <c r="EXX111" s="511"/>
      <c r="EXY111" s="511"/>
      <c r="EXZ111" s="511"/>
      <c r="EYA111" s="511"/>
      <c r="EYB111" s="511"/>
      <c r="EYC111" s="511"/>
      <c r="EYD111" s="511"/>
      <c r="EYE111" s="511"/>
      <c r="EYF111" s="511"/>
      <c r="EYG111" s="511"/>
      <c r="EYH111" s="511"/>
      <c r="EYI111" s="511"/>
      <c r="EYJ111" s="511"/>
      <c r="EYK111" s="511"/>
      <c r="EYL111" s="511"/>
      <c r="EYM111" s="511"/>
      <c r="EYN111" s="511"/>
      <c r="EYO111" s="511"/>
      <c r="EYP111" s="511"/>
      <c r="EYQ111" s="511"/>
      <c r="EYR111" s="511"/>
      <c r="EYS111" s="511"/>
      <c r="EYT111" s="511"/>
      <c r="EYU111" s="511"/>
      <c r="EYV111" s="511"/>
      <c r="EYW111" s="511"/>
      <c r="EYX111" s="511"/>
      <c r="EYY111" s="511"/>
      <c r="EYZ111" s="511"/>
      <c r="EZA111" s="511"/>
      <c r="EZB111" s="511"/>
      <c r="EZC111" s="511"/>
      <c r="EZD111" s="511"/>
      <c r="EZE111" s="511"/>
      <c r="EZF111" s="511"/>
      <c r="EZG111" s="511"/>
      <c r="EZH111" s="511"/>
      <c r="EZI111" s="511"/>
      <c r="EZJ111" s="511"/>
      <c r="EZK111" s="511"/>
      <c r="EZL111" s="511"/>
      <c r="EZM111" s="511"/>
      <c r="EZN111" s="511"/>
      <c r="EZO111" s="511"/>
      <c r="EZP111" s="511"/>
      <c r="EZQ111" s="511"/>
      <c r="EZR111" s="511"/>
      <c r="EZS111" s="511"/>
      <c r="EZT111" s="511"/>
      <c r="EZU111" s="511"/>
      <c r="EZV111" s="511"/>
      <c r="EZW111" s="511"/>
      <c r="EZX111" s="511"/>
      <c r="EZY111" s="511"/>
      <c r="EZZ111" s="511"/>
      <c r="FAA111" s="511"/>
      <c r="FAB111" s="511"/>
      <c r="FAC111" s="511"/>
      <c r="FAD111" s="511"/>
      <c r="FAE111" s="511"/>
      <c r="FAF111" s="511"/>
      <c r="FAG111" s="511"/>
      <c r="FAH111" s="511"/>
      <c r="FAI111" s="511"/>
      <c r="FAJ111" s="511"/>
      <c r="FAK111" s="511"/>
      <c r="FAL111" s="511"/>
      <c r="FAM111" s="511"/>
      <c r="FAN111" s="511"/>
      <c r="FAO111" s="511"/>
      <c r="FAP111" s="511"/>
      <c r="FAQ111" s="511"/>
      <c r="FAR111" s="511"/>
      <c r="FAS111" s="511"/>
      <c r="FAT111" s="511"/>
      <c r="FAU111" s="511"/>
      <c r="FAV111" s="511"/>
      <c r="FAW111" s="511"/>
      <c r="FAX111" s="511"/>
      <c r="FAY111" s="511"/>
      <c r="FAZ111" s="511"/>
      <c r="FBA111" s="511"/>
      <c r="FBB111" s="511"/>
      <c r="FBC111" s="511"/>
      <c r="FBD111" s="511"/>
      <c r="FBE111" s="511"/>
      <c r="FBF111" s="511"/>
      <c r="FBG111" s="511"/>
      <c r="FBH111" s="511"/>
      <c r="FBI111" s="511"/>
      <c r="FBJ111" s="511"/>
      <c r="FBK111" s="511"/>
      <c r="FBL111" s="511"/>
      <c r="FBM111" s="511"/>
      <c r="FBN111" s="511"/>
      <c r="FBO111" s="511"/>
      <c r="FBP111" s="511"/>
      <c r="FBQ111" s="511"/>
      <c r="FBR111" s="511"/>
      <c r="FBS111" s="511"/>
      <c r="FBT111" s="511"/>
      <c r="FBU111" s="511"/>
      <c r="FBV111" s="511"/>
      <c r="FBW111" s="511"/>
      <c r="FBX111" s="511"/>
      <c r="FBY111" s="511"/>
      <c r="FBZ111" s="511"/>
      <c r="FCA111" s="511"/>
      <c r="FCB111" s="511"/>
      <c r="FCC111" s="511"/>
      <c r="FCD111" s="511"/>
      <c r="FCE111" s="511"/>
      <c r="FCF111" s="511"/>
      <c r="FCG111" s="511"/>
      <c r="FCH111" s="511"/>
      <c r="FCI111" s="511"/>
      <c r="FCJ111" s="511"/>
      <c r="FCK111" s="511"/>
      <c r="FCL111" s="511"/>
      <c r="FCM111" s="511"/>
      <c r="FCN111" s="511"/>
      <c r="FCO111" s="511"/>
      <c r="FCP111" s="511"/>
      <c r="FCQ111" s="511"/>
      <c r="FCR111" s="511"/>
      <c r="FCS111" s="511"/>
      <c r="FCT111" s="511"/>
      <c r="FCU111" s="511"/>
      <c r="FCV111" s="511"/>
      <c r="FCW111" s="511"/>
      <c r="FCX111" s="511"/>
      <c r="FCY111" s="511"/>
      <c r="FCZ111" s="511"/>
      <c r="FDA111" s="511"/>
      <c r="FDB111" s="511"/>
      <c r="FDC111" s="511"/>
      <c r="FDD111" s="511"/>
      <c r="FDE111" s="511"/>
      <c r="FDF111" s="511"/>
      <c r="FDG111" s="511"/>
      <c r="FDH111" s="511"/>
      <c r="FDI111" s="511"/>
      <c r="FDJ111" s="511"/>
      <c r="FDK111" s="511"/>
      <c r="FDL111" s="511"/>
      <c r="FDM111" s="511"/>
      <c r="FDN111" s="511"/>
      <c r="FDO111" s="511"/>
      <c r="FDP111" s="511"/>
      <c r="FDQ111" s="511"/>
      <c r="FDR111" s="511"/>
      <c r="FDS111" s="511"/>
      <c r="FDT111" s="511"/>
      <c r="FDU111" s="511"/>
      <c r="FDV111" s="511"/>
      <c r="FDW111" s="511"/>
      <c r="FDX111" s="511"/>
      <c r="FDY111" s="511"/>
      <c r="FDZ111" s="511"/>
      <c r="FEA111" s="511"/>
      <c r="FEB111" s="511"/>
      <c r="FEC111" s="511"/>
      <c r="FED111" s="511"/>
      <c r="FEE111" s="511"/>
      <c r="FEF111" s="511"/>
      <c r="FEG111" s="511"/>
      <c r="FEH111" s="511"/>
      <c r="FEI111" s="511"/>
      <c r="FEJ111" s="511"/>
      <c r="FEK111" s="511"/>
      <c r="FEL111" s="511"/>
      <c r="FEM111" s="511"/>
      <c r="FEN111" s="511"/>
      <c r="FEO111" s="511"/>
      <c r="FEP111" s="511"/>
      <c r="FEQ111" s="511"/>
      <c r="FER111" s="511"/>
      <c r="FES111" s="511"/>
      <c r="FET111" s="511"/>
      <c r="FEU111" s="511"/>
      <c r="FEV111" s="511"/>
      <c r="FEW111" s="511"/>
      <c r="FEX111" s="511"/>
      <c r="FEY111" s="511"/>
      <c r="FEZ111" s="511"/>
      <c r="FFA111" s="511"/>
      <c r="FFB111" s="511"/>
      <c r="FFC111" s="511"/>
      <c r="FFD111" s="511"/>
      <c r="FFE111" s="511"/>
      <c r="FFF111" s="511"/>
      <c r="FFG111" s="511"/>
      <c r="FFH111" s="511"/>
      <c r="FFI111" s="511"/>
      <c r="FFJ111" s="511"/>
      <c r="FFK111" s="511"/>
      <c r="FFL111" s="511"/>
      <c r="FFM111" s="511"/>
      <c r="FFN111" s="511"/>
      <c r="FFO111" s="511"/>
      <c r="FFP111" s="511"/>
      <c r="FFQ111" s="511"/>
      <c r="FFR111" s="511"/>
      <c r="FFS111" s="511"/>
      <c r="FFT111" s="511"/>
      <c r="FFU111" s="511"/>
      <c r="FFV111" s="511"/>
      <c r="FFW111" s="511"/>
      <c r="FFX111" s="511"/>
      <c r="FFY111" s="511"/>
      <c r="FFZ111" s="511"/>
      <c r="FGA111" s="511"/>
      <c r="FGB111" s="511"/>
      <c r="FGC111" s="511"/>
      <c r="FGD111" s="511"/>
      <c r="FGE111" s="511"/>
      <c r="FGF111" s="511"/>
      <c r="FGG111" s="511"/>
      <c r="FGH111" s="511"/>
      <c r="FGI111" s="511"/>
      <c r="FGJ111" s="511"/>
      <c r="FGK111" s="511"/>
      <c r="FGL111" s="511"/>
      <c r="FGM111" s="511"/>
      <c r="FGN111" s="511"/>
      <c r="FGO111" s="511"/>
      <c r="FGP111" s="511"/>
      <c r="FGQ111" s="511"/>
      <c r="FGR111" s="511"/>
      <c r="FGS111" s="511"/>
      <c r="FGT111" s="511"/>
      <c r="FGU111" s="511"/>
      <c r="FGV111" s="511"/>
      <c r="FGW111" s="511"/>
      <c r="FGX111" s="511"/>
      <c r="FGY111" s="511"/>
      <c r="FGZ111" s="511"/>
      <c r="FHA111" s="511"/>
      <c r="FHB111" s="511"/>
      <c r="FHC111" s="511"/>
      <c r="FHD111" s="511"/>
      <c r="FHE111" s="511"/>
      <c r="FHF111" s="511"/>
      <c r="FHG111" s="511"/>
      <c r="FHH111" s="511"/>
      <c r="FHI111" s="511"/>
      <c r="FHJ111" s="511"/>
      <c r="FHK111" s="511"/>
      <c r="FHL111" s="511"/>
      <c r="FHM111" s="511"/>
      <c r="FHN111" s="511"/>
      <c r="FHO111" s="511"/>
      <c r="FHP111" s="511"/>
      <c r="FHQ111" s="511"/>
      <c r="FHR111" s="511"/>
      <c r="FHS111" s="511"/>
      <c r="FHT111" s="511"/>
      <c r="FHU111" s="511"/>
      <c r="FHV111" s="511"/>
      <c r="FHW111" s="511"/>
      <c r="FHX111" s="511"/>
      <c r="FHY111" s="511"/>
      <c r="FHZ111" s="511"/>
      <c r="FIA111" s="511"/>
      <c r="FIB111" s="511"/>
      <c r="FIC111" s="511"/>
      <c r="FID111" s="511"/>
      <c r="FIE111" s="511"/>
      <c r="FIF111" s="511"/>
      <c r="FIG111" s="511"/>
      <c r="FIH111" s="511"/>
      <c r="FII111" s="511"/>
      <c r="FIJ111" s="511"/>
      <c r="FIK111" s="511"/>
      <c r="FIL111" s="511"/>
      <c r="FIM111" s="511"/>
      <c r="FIN111" s="511"/>
      <c r="FIO111" s="511"/>
      <c r="FIP111" s="511"/>
      <c r="FIQ111" s="511"/>
      <c r="FIR111" s="511"/>
      <c r="FIS111" s="511"/>
      <c r="FIT111" s="511"/>
      <c r="FIU111" s="511"/>
      <c r="FIV111" s="511"/>
      <c r="FIW111" s="511"/>
      <c r="FIX111" s="511"/>
      <c r="FIY111" s="511"/>
      <c r="FIZ111" s="511"/>
      <c r="FJA111" s="511"/>
      <c r="FJB111" s="511"/>
      <c r="FJC111" s="511"/>
      <c r="FJD111" s="511"/>
      <c r="FJE111" s="511"/>
      <c r="FJF111" s="511"/>
      <c r="FJG111" s="511"/>
      <c r="FJH111" s="511"/>
      <c r="FJI111" s="511"/>
      <c r="FJJ111" s="511"/>
      <c r="FJK111" s="511"/>
      <c r="FJL111" s="511"/>
      <c r="FJM111" s="511"/>
      <c r="FJN111" s="511"/>
      <c r="FJO111" s="511"/>
      <c r="FJP111" s="511"/>
      <c r="FJQ111" s="511"/>
      <c r="FJR111" s="511"/>
      <c r="FJS111" s="511"/>
      <c r="FJT111" s="511"/>
      <c r="FJU111" s="511"/>
      <c r="FJV111" s="511"/>
      <c r="FJW111" s="511"/>
      <c r="FJX111" s="511"/>
      <c r="FJY111" s="511"/>
      <c r="FJZ111" s="511"/>
      <c r="FKA111" s="511"/>
      <c r="FKB111" s="511"/>
      <c r="FKC111" s="511"/>
      <c r="FKD111" s="511"/>
      <c r="FKE111" s="511"/>
      <c r="FKF111" s="511"/>
      <c r="FKG111" s="511"/>
      <c r="FKH111" s="511"/>
      <c r="FKI111" s="511"/>
      <c r="FKJ111" s="511"/>
      <c r="FKK111" s="511"/>
      <c r="FKL111" s="511"/>
      <c r="FKM111" s="511"/>
      <c r="FKN111" s="511"/>
      <c r="FKO111" s="511"/>
      <c r="FKP111" s="511"/>
      <c r="FKQ111" s="511"/>
      <c r="FKR111" s="511"/>
      <c r="FKS111" s="511"/>
      <c r="FKT111" s="511"/>
      <c r="FKU111" s="511"/>
      <c r="FKV111" s="511"/>
      <c r="FKW111" s="511"/>
      <c r="FKX111" s="511"/>
      <c r="FKY111" s="511"/>
      <c r="FKZ111" s="511"/>
      <c r="FLA111" s="511"/>
      <c r="FLB111" s="511"/>
      <c r="FLC111" s="511"/>
      <c r="FLD111" s="511"/>
      <c r="FLE111" s="511"/>
      <c r="FLF111" s="511"/>
      <c r="FLG111" s="511"/>
      <c r="FLH111" s="511"/>
      <c r="FLI111" s="511"/>
      <c r="FLJ111" s="511"/>
      <c r="FLK111" s="511"/>
      <c r="FLL111" s="511"/>
      <c r="FLM111" s="511"/>
      <c r="FLN111" s="511"/>
      <c r="FLO111" s="511"/>
      <c r="FLP111" s="511"/>
      <c r="FLQ111" s="511"/>
      <c r="FLR111" s="511"/>
      <c r="FLS111" s="511"/>
      <c r="FLT111" s="511"/>
      <c r="FLU111" s="511"/>
      <c r="FLV111" s="511"/>
      <c r="FLW111" s="511"/>
      <c r="FLX111" s="511"/>
      <c r="FLY111" s="511"/>
      <c r="FLZ111" s="511"/>
      <c r="FMA111" s="511"/>
      <c r="FMB111" s="511"/>
      <c r="FMC111" s="511"/>
      <c r="FMD111" s="511"/>
      <c r="FME111" s="511"/>
      <c r="FMF111" s="511"/>
      <c r="FMG111" s="511"/>
      <c r="FMH111" s="511"/>
      <c r="FMI111" s="511"/>
      <c r="FMJ111" s="511"/>
      <c r="FMK111" s="511"/>
      <c r="FML111" s="511"/>
      <c r="FMM111" s="511"/>
      <c r="FMN111" s="511"/>
      <c r="FMO111" s="511"/>
      <c r="FMP111" s="511"/>
      <c r="FMQ111" s="511"/>
      <c r="FMR111" s="511"/>
      <c r="FMS111" s="511"/>
      <c r="FMT111" s="511"/>
      <c r="FMU111" s="511"/>
      <c r="FMV111" s="511"/>
      <c r="FMW111" s="511"/>
      <c r="FMX111" s="511"/>
      <c r="FMY111" s="511"/>
      <c r="FMZ111" s="511"/>
      <c r="FNA111" s="511"/>
      <c r="FNB111" s="511"/>
      <c r="FNC111" s="511"/>
      <c r="FND111" s="511"/>
      <c r="FNE111" s="511"/>
      <c r="FNF111" s="511"/>
      <c r="FNG111" s="511"/>
      <c r="FNH111" s="511"/>
      <c r="FNI111" s="511"/>
      <c r="FNJ111" s="511"/>
      <c r="FNK111" s="511"/>
      <c r="FNL111" s="511"/>
      <c r="FNM111" s="511"/>
      <c r="FNN111" s="511"/>
      <c r="FNO111" s="511"/>
      <c r="FNP111" s="511"/>
      <c r="FNQ111" s="511"/>
      <c r="FNR111" s="511"/>
      <c r="FNS111" s="511"/>
      <c r="FNT111" s="511"/>
      <c r="FNU111" s="511"/>
      <c r="FNV111" s="511"/>
      <c r="FNW111" s="511"/>
      <c r="FNX111" s="511"/>
      <c r="FNY111" s="511"/>
      <c r="FNZ111" s="511"/>
      <c r="FOA111" s="511"/>
      <c r="FOB111" s="511"/>
      <c r="FOC111" s="511"/>
      <c r="FOD111" s="511"/>
      <c r="FOE111" s="511"/>
      <c r="FOF111" s="511"/>
      <c r="FOG111" s="511"/>
      <c r="FOH111" s="511"/>
      <c r="FOI111" s="511"/>
      <c r="FOJ111" s="511"/>
      <c r="FOK111" s="511"/>
      <c r="FOL111" s="511"/>
      <c r="FOM111" s="511"/>
      <c r="FON111" s="511"/>
      <c r="FOO111" s="511"/>
      <c r="FOP111" s="511"/>
      <c r="FOQ111" s="511"/>
      <c r="FOR111" s="511"/>
      <c r="FOS111" s="511"/>
      <c r="FOT111" s="511"/>
      <c r="FOU111" s="511"/>
      <c r="FOV111" s="511"/>
      <c r="FOW111" s="511"/>
      <c r="FOX111" s="511"/>
      <c r="FOY111" s="511"/>
      <c r="FOZ111" s="511"/>
      <c r="FPA111" s="511"/>
      <c r="FPB111" s="511"/>
      <c r="FPC111" s="511"/>
      <c r="FPD111" s="511"/>
      <c r="FPE111" s="511"/>
      <c r="FPF111" s="511"/>
      <c r="FPG111" s="511"/>
      <c r="FPH111" s="511"/>
      <c r="FPI111" s="511"/>
      <c r="FPJ111" s="511"/>
      <c r="FPK111" s="511"/>
      <c r="FPL111" s="511"/>
      <c r="FPM111" s="511"/>
      <c r="FPN111" s="511"/>
      <c r="FPO111" s="511"/>
      <c r="FPP111" s="511"/>
      <c r="FPQ111" s="511"/>
      <c r="FPR111" s="511"/>
      <c r="FPS111" s="511"/>
      <c r="FPT111" s="511"/>
      <c r="FPU111" s="511"/>
      <c r="FPV111" s="511"/>
      <c r="FPW111" s="511"/>
      <c r="FPX111" s="511"/>
      <c r="FPY111" s="511"/>
      <c r="FPZ111" s="511"/>
      <c r="FQA111" s="511"/>
      <c r="FQB111" s="511"/>
      <c r="FQC111" s="511"/>
      <c r="FQD111" s="511"/>
      <c r="FQE111" s="511"/>
      <c r="FQF111" s="511"/>
      <c r="FQG111" s="511"/>
      <c r="FQH111" s="511"/>
      <c r="FQI111" s="511"/>
      <c r="FQJ111" s="511"/>
      <c r="FQK111" s="511"/>
      <c r="FQL111" s="511"/>
      <c r="FQM111" s="511"/>
      <c r="FQN111" s="511"/>
      <c r="FQO111" s="511"/>
      <c r="FQP111" s="511"/>
      <c r="FQQ111" s="511"/>
      <c r="FQR111" s="511"/>
      <c r="FQS111" s="511"/>
      <c r="FQT111" s="511"/>
      <c r="FQU111" s="511"/>
      <c r="FQV111" s="511"/>
      <c r="FQW111" s="511"/>
      <c r="FQX111" s="511"/>
      <c r="FQY111" s="511"/>
      <c r="FQZ111" s="511"/>
      <c r="FRA111" s="511"/>
      <c r="FRB111" s="511"/>
      <c r="FRC111" s="511"/>
      <c r="FRD111" s="511"/>
      <c r="FRE111" s="511"/>
      <c r="FRF111" s="511"/>
      <c r="FRG111" s="511"/>
      <c r="FRH111" s="511"/>
      <c r="FRI111" s="511"/>
      <c r="FRJ111" s="511"/>
      <c r="FRK111" s="511"/>
      <c r="FRL111" s="511"/>
      <c r="FRM111" s="511"/>
      <c r="FRN111" s="511"/>
      <c r="FRO111" s="511"/>
      <c r="FRP111" s="511"/>
      <c r="FRQ111" s="511"/>
      <c r="FRR111" s="511"/>
      <c r="FRS111" s="511"/>
      <c r="FRT111" s="511"/>
      <c r="FRU111" s="511"/>
      <c r="FRV111" s="511"/>
      <c r="FRW111" s="511"/>
      <c r="FRX111" s="511"/>
      <c r="FRY111" s="511"/>
      <c r="FRZ111" s="511"/>
      <c r="FSA111" s="511"/>
      <c r="FSB111" s="511"/>
      <c r="FSC111" s="511"/>
      <c r="FSD111" s="511"/>
      <c r="FSE111" s="511"/>
      <c r="FSF111" s="511"/>
      <c r="FSG111" s="511"/>
      <c r="FSH111" s="511"/>
      <c r="FSI111" s="511"/>
      <c r="FSJ111" s="511"/>
      <c r="FSK111" s="511"/>
      <c r="FSL111" s="511"/>
      <c r="FSM111" s="511"/>
      <c r="FSN111" s="511"/>
      <c r="FSO111" s="511"/>
      <c r="FSP111" s="511"/>
      <c r="FSQ111" s="511"/>
      <c r="FSR111" s="511"/>
      <c r="FSS111" s="511"/>
      <c r="FST111" s="511"/>
      <c r="FSU111" s="511"/>
      <c r="FSV111" s="511"/>
      <c r="FSW111" s="511"/>
      <c r="FSX111" s="511"/>
      <c r="FSY111" s="511"/>
      <c r="FSZ111" s="511"/>
      <c r="FTA111" s="511"/>
      <c r="FTB111" s="511"/>
      <c r="FTC111" s="511"/>
      <c r="FTD111" s="511"/>
      <c r="FTE111" s="511"/>
      <c r="FTF111" s="511"/>
      <c r="FTG111" s="511"/>
      <c r="FTH111" s="511"/>
      <c r="FTI111" s="511"/>
      <c r="FTJ111" s="511"/>
      <c r="FTK111" s="511"/>
      <c r="FTL111" s="511"/>
      <c r="FTM111" s="511"/>
      <c r="FTN111" s="511"/>
      <c r="FTO111" s="511"/>
      <c r="FTP111" s="511"/>
      <c r="FTQ111" s="511"/>
      <c r="FTR111" s="511"/>
      <c r="FTS111" s="511"/>
      <c r="FTT111" s="511"/>
      <c r="FTU111" s="511"/>
      <c r="FTV111" s="511"/>
      <c r="FTW111" s="511"/>
      <c r="FTX111" s="511"/>
      <c r="FTY111" s="511"/>
      <c r="FTZ111" s="511"/>
      <c r="FUA111" s="511"/>
      <c r="FUB111" s="511"/>
      <c r="FUC111" s="511"/>
      <c r="FUD111" s="511"/>
      <c r="FUE111" s="511"/>
      <c r="FUF111" s="511"/>
      <c r="FUG111" s="511"/>
      <c r="FUH111" s="511"/>
      <c r="FUI111" s="511"/>
      <c r="FUJ111" s="511"/>
      <c r="FUK111" s="511"/>
      <c r="FUL111" s="511"/>
      <c r="FUM111" s="511"/>
      <c r="FUN111" s="511"/>
      <c r="FUO111" s="511"/>
      <c r="FUP111" s="511"/>
      <c r="FUQ111" s="511"/>
      <c r="FUR111" s="511"/>
      <c r="FUS111" s="511"/>
      <c r="FUT111" s="511"/>
      <c r="FUU111" s="511"/>
      <c r="FUV111" s="511"/>
      <c r="FUW111" s="511"/>
      <c r="FUX111" s="511"/>
      <c r="FUY111" s="511"/>
      <c r="FUZ111" s="511"/>
      <c r="FVA111" s="511"/>
      <c r="FVB111" s="511"/>
      <c r="FVC111" s="511"/>
      <c r="FVD111" s="511"/>
      <c r="FVE111" s="511"/>
      <c r="FVF111" s="511"/>
      <c r="FVG111" s="511"/>
      <c r="FVH111" s="511"/>
      <c r="FVI111" s="511"/>
      <c r="FVJ111" s="511"/>
      <c r="FVK111" s="511"/>
      <c r="FVL111" s="511"/>
      <c r="FVM111" s="511"/>
      <c r="FVN111" s="511"/>
      <c r="FVO111" s="511"/>
      <c r="FVP111" s="511"/>
      <c r="FVQ111" s="511"/>
      <c r="FVR111" s="511"/>
      <c r="FVS111" s="511"/>
      <c r="FVT111" s="511"/>
      <c r="FVU111" s="511"/>
      <c r="FVV111" s="511"/>
      <c r="FVW111" s="511"/>
      <c r="FVX111" s="511"/>
      <c r="FVY111" s="511"/>
      <c r="FVZ111" s="511"/>
      <c r="FWA111" s="511"/>
      <c r="FWB111" s="511"/>
      <c r="FWC111" s="511"/>
      <c r="FWD111" s="511"/>
      <c r="FWE111" s="511"/>
      <c r="FWF111" s="511"/>
      <c r="FWG111" s="511"/>
      <c r="FWH111" s="511"/>
      <c r="FWI111" s="511"/>
      <c r="FWJ111" s="511"/>
      <c r="FWK111" s="511"/>
      <c r="FWL111" s="511"/>
      <c r="FWM111" s="511"/>
      <c r="FWN111" s="511"/>
      <c r="FWO111" s="511"/>
      <c r="FWP111" s="511"/>
      <c r="FWQ111" s="511"/>
      <c r="FWR111" s="511"/>
      <c r="FWS111" s="511"/>
      <c r="FWT111" s="511"/>
      <c r="FWU111" s="511"/>
      <c r="FWV111" s="511"/>
      <c r="FWW111" s="511"/>
      <c r="FWX111" s="511"/>
      <c r="FWY111" s="511"/>
      <c r="FWZ111" s="511"/>
      <c r="FXA111" s="511"/>
      <c r="FXB111" s="511"/>
      <c r="FXC111" s="511"/>
      <c r="FXD111" s="511"/>
      <c r="FXE111" s="511"/>
      <c r="FXF111" s="511"/>
      <c r="FXG111" s="511"/>
      <c r="FXH111" s="511"/>
      <c r="FXI111" s="511"/>
      <c r="FXJ111" s="511"/>
      <c r="FXK111" s="511"/>
      <c r="FXL111" s="511"/>
      <c r="FXM111" s="511"/>
      <c r="FXN111" s="511"/>
      <c r="FXO111" s="511"/>
      <c r="FXP111" s="511"/>
      <c r="FXQ111" s="511"/>
      <c r="FXR111" s="511"/>
      <c r="FXS111" s="511"/>
      <c r="FXT111" s="511"/>
      <c r="FXU111" s="511"/>
      <c r="FXV111" s="511"/>
      <c r="FXW111" s="511"/>
      <c r="FXX111" s="511"/>
      <c r="FXY111" s="511"/>
      <c r="FXZ111" s="511"/>
      <c r="FYA111" s="511"/>
      <c r="FYB111" s="511"/>
      <c r="FYC111" s="511"/>
      <c r="FYD111" s="511"/>
      <c r="FYE111" s="511"/>
      <c r="FYF111" s="511"/>
      <c r="FYG111" s="511"/>
      <c r="FYH111" s="511"/>
      <c r="FYI111" s="511"/>
      <c r="FYJ111" s="511"/>
      <c r="FYK111" s="511"/>
      <c r="FYL111" s="511"/>
      <c r="FYM111" s="511"/>
      <c r="FYN111" s="511"/>
      <c r="FYO111" s="511"/>
      <c r="FYP111" s="511"/>
      <c r="FYQ111" s="511"/>
      <c r="FYR111" s="511"/>
      <c r="FYS111" s="511"/>
      <c r="FYT111" s="511"/>
      <c r="FYU111" s="511"/>
      <c r="FYV111" s="511"/>
      <c r="FYW111" s="511"/>
      <c r="FYX111" s="511"/>
      <c r="FYY111" s="511"/>
      <c r="FYZ111" s="511"/>
      <c r="FZA111" s="511"/>
      <c r="FZB111" s="511"/>
      <c r="FZC111" s="511"/>
      <c r="FZD111" s="511"/>
      <c r="FZE111" s="511"/>
      <c r="FZF111" s="511"/>
      <c r="FZG111" s="511"/>
      <c r="FZH111" s="511"/>
      <c r="FZI111" s="511"/>
      <c r="FZJ111" s="511"/>
      <c r="FZK111" s="511"/>
      <c r="FZL111" s="511"/>
      <c r="FZM111" s="511"/>
      <c r="FZN111" s="511"/>
      <c r="FZO111" s="511"/>
      <c r="FZP111" s="511"/>
      <c r="FZQ111" s="511"/>
      <c r="FZR111" s="511"/>
      <c r="FZS111" s="511"/>
      <c r="FZT111" s="511"/>
      <c r="FZU111" s="511"/>
      <c r="FZV111" s="511"/>
      <c r="FZW111" s="511"/>
      <c r="FZX111" s="511"/>
      <c r="FZY111" s="511"/>
      <c r="FZZ111" s="511"/>
      <c r="GAA111" s="511"/>
      <c r="GAB111" s="511"/>
      <c r="GAC111" s="511"/>
      <c r="GAD111" s="511"/>
      <c r="GAE111" s="511"/>
      <c r="GAF111" s="511"/>
      <c r="GAG111" s="511"/>
      <c r="GAH111" s="511"/>
      <c r="GAI111" s="511"/>
      <c r="GAJ111" s="511"/>
      <c r="GAK111" s="511"/>
      <c r="GAL111" s="511"/>
      <c r="GAM111" s="511"/>
      <c r="GAN111" s="511"/>
      <c r="GAO111" s="511"/>
      <c r="GAP111" s="511"/>
      <c r="GAQ111" s="511"/>
      <c r="GAR111" s="511"/>
      <c r="GAS111" s="511"/>
      <c r="GAT111" s="511"/>
      <c r="GAU111" s="511"/>
      <c r="GAV111" s="511"/>
      <c r="GAW111" s="511"/>
      <c r="GAX111" s="511"/>
      <c r="GAY111" s="511"/>
      <c r="GAZ111" s="511"/>
      <c r="GBA111" s="511"/>
      <c r="GBB111" s="511"/>
      <c r="GBC111" s="511"/>
      <c r="GBD111" s="511"/>
      <c r="GBE111" s="511"/>
      <c r="GBF111" s="511"/>
      <c r="GBG111" s="511"/>
      <c r="GBH111" s="511"/>
      <c r="GBI111" s="511"/>
      <c r="GBJ111" s="511"/>
      <c r="GBK111" s="511"/>
      <c r="GBL111" s="511"/>
      <c r="GBM111" s="511"/>
      <c r="GBN111" s="511"/>
      <c r="GBO111" s="511"/>
      <c r="GBP111" s="511"/>
      <c r="GBQ111" s="511"/>
      <c r="GBR111" s="511"/>
      <c r="GBS111" s="511"/>
      <c r="GBT111" s="511"/>
      <c r="GBU111" s="511"/>
      <c r="GBV111" s="511"/>
      <c r="GBW111" s="511"/>
      <c r="GBX111" s="511"/>
      <c r="GBY111" s="511"/>
      <c r="GBZ111" s="511"/>
      <c r="GCA111" s="511"/>
      <c r="GCB111" s="511"/>
      <c r="GCC111" s="511"/>
      <c r="GCD111" s="511"/>
      <c r="GCE111" s="511"/>
      <c r="GCF111" s="511"/>
      <c r="GCG111" s="511"/>
      <c r="GCH111" s="511"/>
      <c r="GCI111" s="511"/>
      <c r="GCJ111" s="511"/>
      <c r="GCK111" s="511"/>
      <c r="GCL111" s="511"/>
      <c r="GCM111" s="511"/>
      <c r="GCN111" s="511"/>
      <c r="GCO111" s="511"/>
      <c r="GCP111" s="511"/>
      <c r="GCQ111" s="511"/>
      <c r="GCR111" s="511"/>
      <c r="GCS111" s="511"/>
      <c r="GCT111" s="511"/>
      <c r="GCU111" s="511"/>
      <c r="GCV111" s="511"/>
      <c r="GCW111" s="511"/>
      <c r="GCX111" s="511"/>
      <c r="GCY111" s="511"/>
      <c r="GCZ111" s="511"/>
      <c r="GDA111" s="511"/>
      <c r="GDB111" s="511"/>
      <c r="GDC111" s="511"/>
      <c r="GDD111" s="511"/>
      <c r="GDE111" s="511"/>
      <c r="GDF111" s="511"/>
      <c r="GDG111" s="511"/>
      <c r="GDH111" s="511"/>
      <c r="GDI111" s="511"/>
      <c r="GDJ111" s="511"/>
      <c r="GDK111" s="511"/>
      <c r="GDL111" s="511"/>
      <c r="GDM111" s="511"/>
      <c r="GDN111" s="511"/>
      <c r="GDO111" s="511"/>
      <c r="GDP111" s="511"/>
      <c r="GDQ111" s="511"/>
      <c r="GDR111" s="511"/>
      <c r="GDS111" s="511"/>
      <c r="GDT111" s="511"/>
      <c r="GDU111" s="511"/>
      <c r="GDV111" s="511"/>
      <c r="GDW111" s="511"/>
      <c r="GDX111" s="511"/>
      <c r="GDY111" s="511"/>
      <c r="GDZ111" s="511"/>
      <c r="GEA111" s="511"/>
      <c r="GEB111" s="511"/>
      <c r="GEC111" s="511"/>
      <c r="GED111" s="511"/>
      <c r="GEE111" s="511"/>
      <c r="GEF111" s="511"/>
      <c r="GEG111" s="511"/>
      <c r="GEH111" s="511"/>
      <c r="GEI111" s="511"/>
      <c r="GEJ111" s="511"/>
      <c r="GEK111" s="511"/>
      <c r="GEL111" s="511"/>
      <c r="GEM111" s="511"/>
      <c r="GEN111" s="511"/>
      <c r="GEO111" s="511"/>
      <c r="GEP111" s="511"/>
      <c r="GEQ111" s="511"/>
      <c r="GER111" s="511"/>
      <c r="GES111" s="511"/>
      <c r="GET111" s="511"/>
      <c r="GEU111" s="511"/>
      <c r="GEV111" s="511"/>
      <c r="GEW111" s="511"/>
      <c r="GEX111" s="511"/>
      <c r="GEY111" s="511"/>
      <c r="GEZ111" s="511"/>
      <c r="GFA111" s="511"/>
      <c r="GFB111" s="511"/>
      <c r="GFC111" s="511"/>
      <c r="GFD111" s="511"/>
      <c r="GFE111" s="511"/>
      <c r="GFF111" s="511"/>
      <c r="GFG111" s="511"/>
      <c r="GFH111" s="511"/>
      <c r="GFI111" s="511"/>
      <c r="GFJ111" s="511"/>
      <c r="GFK111" s="511"/>
      <c r="GFL111" s="511"/>
      <c r="GFM111" s="511"/>
      <c r="GFN111" s="511"/>
      <c r="GFO111" s="511"/>
      <c r="GFP111" s="511"/>
      <c r="GFQ111" s="511"/>
      <c r="GFR111" s="511"/>
      <c r="GFS111" s="511"/>
      <c r="GFT111" s="511"/>
      <c r="GFU111" s="511"/>
      <c r="GFV111" s="511"/>
      <c r="GFW111" s="511"/>
      <c r="GFX111" s="511"/>
      <c r="GFY111" s="511"/>
      <c r="GFZ111" s="511"/>
      <c r="GGA111" s="511"/>
      <c r="GGB111" s="511"/>
      <c r="GGC111" s="511"/>
      <c r="GGD111" s="511"/>
      <c r="GGE111" s="511"/>
      <c r="GGF111" s="511"/>
      <c r="GGG111" s="511"/>
      <c r="GGH111" s="511"/>
      <c r="GGI111" s="511"/>
      <c r="GGJ111" s="511"/>
      <c r="GGK111" s="511"/>
      <c r="GGL111" s="511"/>
      <c r="GGM111" s="511"/>
      <c r="GGN111" s="511"/>
      <c r="GGO111" s="511"/>
      <c r="GGP111" s="511"/>
      <c r="GGQ111" s="511"/>
      <c r="GGR111" s="511"/>
      <c r="GGS111" s="511"/>
      <c r="GGT111" s="511"/>
      <c r="GGU111" s="511"/>
      <c r="GGV111" s="511"/>
      <c r="GGW111" s="511"/>
      <c r="GGX111" s="511"/>
      <c r="GGY111" s="511"/>
      <c r="GGZ111" s="511"/>
      <c r="GHA111" s="511"/>
      <c r="GHB111" s="511"/>
      <c r="GHC111" s="511"/>
      <c r="GHD111" s="511"/>
      <c r="GHE111" s="511"/>
      <c r="GHF111" s="511"/>
      <c r="GHG111" s="511"/>
      <c r="GHH111" s="511"/>
      <c r="GHI111" s="511"/>
      <c r="GHJ111" s="511"/>
      <c r="GHK111" s="511"/>
      <c r="GHL111" s="511"/>
      <c r="GHM111" s="511"/>
      <c r="GHN111" s="511"/>
      <c r="GHO111" s="511"/>
      <c r="GHP111" s="511"/>
      <c r="GHQ111" s="511"/>
      <c r="GHR111" s="511"/>
      <c r="GHS111" s="511"/>
      <c r="GHT111" s="511"/>
      <c r="GHU111" s="511"/>
      <c r="GHV111" s="511"/>
      <c r="GHW111" s="511"/>
      <c r="GHX111" s="511"/>
      <c r="GHY111" s="511"/>
      <c r="GHZ111" s="511"/>
      <c r="GIA111" s="511"/>
      <c r="GIB111" s="511"/>
      <c r="GIC111" s="511"/>
      <c r="GID111" s="511"/>
      <c r="GIE111" s="511"/>
      <c r="GIF111" s="511"/>
      <c r="GIG111" s="511"/>
      <c r="GIH111" s="511"/>
      <c r="GII111" s="511"/>
      <c r="GIJ111" s="511"/>
      <c r="GIK111" s="511"/>
      <c r="GIL111" s="511"/>
      <c r="GIM111" s="511"/>
      <c r="GIN111" s="511"/>
      <c r="GIO111" s="511"/>
      <c r="GIP111" s="511"/>
      <c r="GIQ111" s="511"/>
      <c r="GIR111" s="511"/>
      <c r="GIS111" s="511"/>
      <c r="GIT111" s="511"/>
      <c r="GIU111" s="511"/>
      <c r="GIV111" s="511"/>
      <c r="GIW111" s="511"/>
      <c r="GIX111" s="511"/>
      <c r="GIY111" s="511"/>
      <c r="GIZ111" s="511"/>
      <c r="GJA111" s="511"/>
      <c r="GJB111" s="511"/>
      <c r="GJC111" s="511"/>
      <c r="GJD111" s="511"/>
      <c r="GJE111" s="511"/>
      <c r="GJF111" s="511"/>
      <c r="GJG111" s="511"/>
      <c r="GJH111" s="511"/>
      <c r="GJI111" s="511"/>
      <c r="GJJ111" s="511"/>
      <c r="GJK111" s="511"/>
      <c r="GJL111" s="511"/>
      <c r="GJM111" s="511"/>
      <c r="GJN111" s="511"/>
      <c r="GJO111" s="511"/>
      <c r="GJP111" s="511"/>
      <c r="GJQ111" s="511"/>
      <c r="GJR111" s="511"/>
      <c r="GJS111" s="511"/>
      <c r="GJT111" s="511"/>
      <c r="GJU111" s="511"/>
      <c r="GJV111" s="511"/>
      <c r="GJW111" s="511"/>
      <c r="GJX111" s="511"/>
      <c r="GJY111" s="511"/>
      <c r="GJZ111" s="511"/>
      <c r="GKA111" s="511"/>
      <c r="GKB111" s="511"/>
      <c r="GKC111" s="511"/>
      <c r="GKD111" s="511"/>
      <c r="GKE111" s="511"/>
      <c r="GKF111" s="511"/>
      <c r="GKG111" s="511"/>
      <c r="GKH111" s="511"/>
      <c r="GKI111" s="511"/>
      <c r="GKJ111" s="511"/>
      <c r="GKK111" s="511"/>
      <c r="GKL111" s="511"/>
      <c r="GKM111" s="511"/>
      <c r="GKN111" s="511"/>
      <c r="GKO111" s="511"/>
      <c r="GKP111" s="511"/>
      <c r="GKQ111" s="511"/>
      <c r="GKR111" s="511"/>
      <c r="GKS111" s="511"/>
      <c r="GKT111" s="511"/>
      <c r="GKU111" s="511"/>
      <c r="GKV111" s="511"/>
      <c r="GKW111" s="511"/>
      <c r="GKX111" s="511"/>
      <c r="GKY111" s="511"/>
      <c r="GKZ111" s="511"/>
      <c r="GLA111" s="511"/>
      <c r="GLB111" s="511"/>
      <c r="GLC111" s="511"/>
      <c r="GLD111" s="511"/>
      <c r="GLE111" s="511"/>
      <c r="GLF111" s="511"/>
      <c r="GLG111" s="511"/>
      <c r="GLH111" s="511"/>
      <c r="GLI111" s="511"/>
      <c r="GLJ111" s="511"/>
      <c r="GLK111" s="511"/>
      <c r="GLL111" s="511"/>
      <c r="GLM111" s="511"/>
      <c r="GLN111" s="511"/>
      <c r="GLO111" s="511"/>
      <c r="GLP111" s="511"/>
      <c r="GLQ111" s="511"/>
      <c r="GLR111" s="511"/>
      <c r="GLS111" s="511"/>
      <c r="GLT111" s="511"/>
      <c r="GLU111" s="511"/>
      <c r="GLV111" s="511"/>
      <c r="GLW111" s="511"/>
      <c r="GLX111" s="511"/>
      <c r="GLY111" s="511"/>
      <c r="GLZ111" s="511"/>
      <c r="GMA111" s="511"/>
      <c r="GMB111" s="511"/>
      <c r="GMC111" s="511"/>
      <c r="GMD111" s="511"/>
      <c r="GME111" s="511"/>
      <c r="GMF111" s="511"/>
      <c r="GMG111" s="511"/>
      <c r="GMH111" s="511"/>
      <c r="GMI111" s="511"/>
      <c r="GMJ111" s="511"/>
      <c r="GMK111" s="511"/>
      <c r="GML111" s="511"/>
      <c r="GMM111" s="511"/>
      <c r="GMN111" s="511"/>
      <c r="GMO111" s="511"/>
      <c r="GMP111" s="511"/>
      <c r="GMQ111" s="511"/>
      <c r="GMR111" s="511"/>
      <c r="GMS111" s="511"/>
      <c r="GMT111" s="511"/>
      <c r="GMU111" s="511"/>
      <c r="GMV111" s="511"/>
      <c r="GMW111" s="511"/>
      <c r="GMX111" s="511"/>
      <c r="GMY111" s="511"/>
      <c r="GMZ111" s="511"/>
      <c r="GNA111" s="511"/>
      <c r="GNB111" s="511"/>
      <c r="GNC111" s="511"/>
      <c r="GND111" s="511"/>
      <c r="GNE111" s="511"/>
      <c r="GNF111" s="511"/>
      <c r="GNG111" s="511"/>
      <c r="GNH111" s="511"/>
      <c r="GNI111" s="511"/>
      <c r="GNJ111" s="511"/>
      <c r="GNK111" s="511"/>
      <c r="GNL111" s="511"/>
      <c r="GNM111" s="511"/>
      <c r="GNN111" s="511"/>
      <c r="GNO111" s="511"/>
      <c r="GNP111" s="511"/>
      <c r="GNQ111" s="511"/>
      <c r="GNR111" s="511"/>
      <c r="GNS111" s="511"/>
      <c r="GNT111" s="511"/>
      <c r="GNU111" s="511"/>
      <c r="GNV111" s="511"/>
      <c r="GNW111" s="511"/>
      <c r="GNX111" s="511"/>
      <c r="GNY111" s="511"/>
      <c r="GNZ111" s="511"/>
      <c r="GOA111" s="511"/>
      <c r="GOB111" s="511"/>
      <c r="GOC111" s="511"/>
      <c r="GOD111" s="511"/>
      <c r="GOE111" s="511"/>
      <c r="GOF111" s="511"/>
      <c r="GOG111" s="511"/>
      <c r="GOH111" s="511"/>
      <c r="GOI111" s="511"/>
      <c r="GOJ111" s="511"/>
      <c r="GOK111" s="511"/>
      <c r="GOL111" s="511"/>
      <c r="GOM111" s="511"/>
      <c r="GON111" s="511"/>
      <c r="GOO111" s="511"/>
      <c r="GOP111" s="511"/>
      <c r="GOQ111" s="511"/>
      <c r="GOR111" s="511"/>
      <c r="GOS111" s="511"/>
      <c r="GOT111" s="511"/>
      <c r="GOU111" s="511"/>
      <c r="GOV111" s="511"/>
      <c r="GOW111" s="511"/>
      <c r="GOX111" s="511"/>
      <c r="GOY111" s="511"/>
      <c r="GOZ111" s="511"/>
      <c r="GPA111" s="511"/>
      <c r="GPB111" s="511"/>
      <c r="GPC111" s="511"/>
      <c r="GPD111" s="511"/>
      <c r="GPE111" s="511"/>
      <c r="GPF111" s="511"/>
      <c r="GPG111" s="511"/>
      <c r="GPH111" s="511"/>
      <c r="GPI111" s="511"/>
      <c r="GPJ111" s="511"/>
      <c r="GPK111" s="511"/>
      <c r="GPL111" s="511"/>
      <c r="GPM111" s="511"/>
      <c r="GPN111" s="511"/>
      <c r="GPO111" s="511"/>
      <c r="GPP111" s="511"/>
      <c r="GPQ111" s="511"/>
      <c r="GPR111" s="511"/>
      <c r="GPS111" s="511"/>
      <c r="GPT111" s="511"/>
      <c r="GPU111" s="511"/>
      <c r="GPV111" s="511"/>
      <c r="GPW111" s="511"/>
      <c r="GPX111" s="511"/>
      <c r="GPY111" s="511"/>
      <c r="GPZ111" s="511"/>
      <c r="GQA111" s="511"/>
      <c r="GQB111" s="511"/>
      <c r="GQC111" s="511"/>
      <c r="GQD111" s="511"/>
      <c r="GQE111" s="511"/>
      <c r="GQF111" s="511"/>
      <c r="GQG111" s="511"/>
      <c r="GQH111" s="511"/>
      <c r="GQI111" s="511"/>
      <c r="GQJ111" s="511"/>
      <c r="GQK111" s="511"/>
      <c r="GQL111" s="511"/>
      <c r="GQM111" s="511"/>
      <c r="GQN111" s="511"/>
      <c r="GQO111" s="511"/>
      <c r="GQP111" s="511"/>
      <c r="GQQ111" s="511"/>
      <c r="GQR111" s="511"/>
      <c r="GQS111" s="511"/>
      <c r="GQT111" s="511"/>
      <c r="GQU111" s="511"/>
      <c r="GQV111" s="511"/>
      <c r="GQW111" s="511"/>
      <c r="GQX111" s="511"/>
      <c r="GQY111" s="511"/>
      <c r="GQZ111" s="511"/>
      <c r="GRA111" s="511"/>
      <c r="GRB111" s="511"/>
      <c r="GRC111" s="511"/>
      <c r="GRD111" s="511"/>
      <c r="GRE111" s="511"/>
      <c r="GRF111" s="511"/>
      <c r="GRG111" s="511"/>
      <c r="GRH111" s="511"/>
      <c r="GRI111" s="511"/>
      <c r="GRJ111" s="511"/>
      <c r="GRK111" s="511"/>
      <c r="GRL111" s="511"/>
      <c r="GRM111" s="511"/>
      <c r="GRN111" s="511"/>
      <c r="GRO111" s="511"/>
      <c r="GRP111" s="511"/>
      <c r="GRQ111" s="511"/>
      <c r="GRR111" s="511"/>
      <c r="GRS111" s="511"/>
      <c r="GRT111" s="511"/>
      <c r="GRU111" s="511"/>
      <c r="GRV111" s="511"/>
      <c r="GRW111" s="511"/>
      <c r="GRX111" s="511"/>
      <c r="GRY111" s="511"/>
      <c r="GRZ111" s="511"/>
      <c r="GSA111" s="511"/>
      <c r="GSB111" s="511"/>
      <c r="GSC111" s="511"/>
      <c r="GSD111" s="511"/>
      <c r="GSE111" s="511"/>
      <c r="GSF111" s="511"/>
      <c r="GSG111" s="511"/>
      <c r="GSH111" s="511"/>
      <c r="GSI111" s="511"/>
      <c r="GSJ111" s="511"/>
      <c r="GSK111" s="511"/>
      <c r="GSL111" s="511"/>
      <c r="GSM111" s="511"/>
      <c r="GSN111" s="511"/>
      <c r="GSO111" s="511"/>
      <c r="GSP111" s="511"/>
      <c r="GSQ111" s="511"/>
      <c r="GSR111" s="511"/>
      <c r="GSS111" s="511"/>
      <c r="GST111" s="511"/>
      <c r="GSU111" s="511"/>
      <c r="GSV111" s="511"/>
      <c r="GSW111" s="511"/>
      <c r="GSX111" s="511"/>
      <c r="GSY111" s="511"/>
      <c r="GSZ111" s="511"/>
      <c r="GTA111" s="511"/>
      <c r="GTB111" s="511"/>
      <c r="GTC111" s="511"/>
      <c r="GTD111" s="511"/>
      <c r="GTE111" s="511"/>
      <c r="GTF111" s="511"/>
      <c r="GTG111" s="511"/>
      <c r="GTH111" s="511"/>
      <c r="GTI111" s="511"/>
      <c r="GTJ111" s="511"/>
      <c r="GTK111" s="511"/>
      <c r="GTL111" s="511"/>
      <c r="GTM111" s="511"/>
      <c r="GTN111" s="511"/>
      <c r="GTO111" s="511"/>
      <c r="GTP111" s="511"/>
      <c r="GTQ111" s="511"/>
      <c r="GTR111" s="511"/>
      <c r="GTS111" s="511"/>
      <c r="GTT111" s="511"/>
      <c r="GTU111" s="511"/>
      <c r="GTV111" s="511"/>
      <c r="GTW111" s="511"/>
      <c r="GTX111" s="511"/>
      <c r="GTY111" s="511"/>
      <c r="GTZ111" s="511"/>
      <c r="GUA111" s="511"/>
      <c r="GUB111" s="511"/>
      <c r="GUC111" s="511"/>
      <c r="GUD111" s="511"/>
      <c r="GUE111" s="511"/>
      <c r="GUF111" s="511"/>
      <c r="GUG111" s="511"/>
      <c r="GUH111" s="511"/>
      <c r="GUI111" s="511"/>
      <c r="GUJ111" s="511"/>
      <c r="GUK111" s="511"/>
      <c r="GUL111" s="511"/>
      <c r="GUM111" s="511"/>
      <c r="GUN111" s="511"/>
      <c r="GUO111" s="511"/>
      <c r="GUP111" s="511"/>
      <c r="GUQ111" s="511"/>
      <c r="GUR111" s="511"/>
      <c r="GUS111" s="511"/>
      <c r="GUT111" s="511"/>
      <c r="GUU111" s="511"/>
      <c r="GUV111" s="511"/>
      <c r="GUW111" s="511"/>
      <c r="GUX111" s="511"/>
      <c r="GUY111" s="511"/>
      <c r="GUZ111" s="511"/>
      <c r="GVA111" s="511"/>
      <c r="GVB111" s="511"/>
      <c r="GVC111" s="511"/>
      <c r="GVD111" s="511"/>
      <c r="GVE111" s="511"/>
      <c r="GVF111" s="511"/>
      <c r="GVG111" s="511"/>
      <c r="GVH111" s="511"/>
      <c r="GVI111" s="511"/>
      <c r="GVJ111" s="511"/>
      <c r="GVK111" s="511"/>
      <c r="GVL111" s="511"/>
      <c r="GVM111" s="511"/>
      <c r="GVN111" s="511"/>
      <c r="GVO111" s="511"/>
      <c r="GVP111" s="511"/>
      <c r="GVQ111" s="511"/>
      <c r="GVR111" s="511"/>
      <c r="GVS111" s="511"/>
      <c r="GVT111" s="511"/>
      <c r="GVU111" s="511"/>
      <c r="GVV111" s="511"/>
      <c r="GVW111" s="511"/>
      <c r="GVX111" s="511"/>
      <c r="GVY111" s="511"/>
      <c r="GVZ111" s="511"/>
      <c r="GWA111" s="511"/>
      <c r="GWB111" s="511"/>
      <c r="GWC111" s="511"/>
      <c r="GWD111" s="511"/>
      <c r="GWE111" s="511"/>
      <c r="GWF111" s="511"/>
      <c r="GWG111" s="511"/>
      <c r="GWH111" s="511"/>
      <c r="GWI111" s="511"/>
      <c r="GWJ111" s="511"/>
      <c r="GWK111" s="511"/>
      <c r="GWL111" s="511"/>
      <c r="GWM111" s="511"/>
      <c r="GWN111" s="511"/>
      <c r="GWO111" s="511"/>
      <c r="GWP111" s="511"/>
      <c r="GWQ111" s="511"/>
      <c r="GWR111" s="511"/>
      <c r="GWS111" s="511"/>
      <c r="GWT111" s="511"/>
      <c r="GWU111" s="511"/>
      <c r="GWV111" s="511"/>
      <c r="GWW111" s="511"/>
      <c r="GWX111" s="511"/>
      <c r="GWY111" s="511"/>
      <c r="GWZ111" s="511"/>
      <c r="GXA111" s="511"/>
      <c r="GXB111" s="511"/>
      <c r="GXC111" s="511"/>
      <c r="GXD111" s="511"/>
      <c r="GXE111" s="511"/>
      <c r="GXF111" s="511"/>
      <c r="GXG111" s="511"/>
      <c r="GXH111" s="511"/>
      <c r="GXI111" s="511"/>
      <c r="GXJ111" s="511"/>
      <c r="GXK111" s="511"/>
      <c r="GXL111" s="511"/>
      <c r="GXM111" s="511"/>
      <c r="GXN111" s="511"/>
      <c r="GXO111" s="511"/>
      <c r="GXP111" s="511"/>
      <c r="GXQ111" s="511"/>
      <c r="GXR111" s="511"/>
      <c r="GXS111" s="511"/>
      <c r="GXT111" s="511"/>
      <c r="GXU111" s="511"/>
      <c r="GXV111" s="511"/>
      <c r="GXW111" s="511"/>
      <c r="GXX111" s="511"/>
      <c r="GXY111" s="511"/>
      <c r="GXZ111" s="511"/>
      <c r="GYA111" s="511"/>
      <c r="GYB111" s="511"/>
      <c r="GYC111" s="511"/>
      <c r="GYD111" s="511"/>
      <c r="GYE111" s="511"/>
      <c r="GYF111" s="511"/>
      <c r="GYG111" s="511"/>
      <c r="GYH111" s="511"/>
      <c r="GYI111" s="511"/>
      <c r="GYJ111" s="511"/>
      <c r="GYK111" s="511"/>
      <c r="GYL111" s="511"/>
      <c r="GYM111" s="511"/>
      <c r="GYN111" s="511"/>
      <c r="GYO111" s="511"/>
      <c r="GYP111" s="511"/>
      <c r="GYQ111" s="511"/>
      <c r="GYR111" s="511"/>
      <c r="GYS111" s="511"/>
      <c r="GYT111" s="511"/>
      <c r="GYU111" s="511"/>
      <c r="GYV111" s="511"/>
      <c r="GYW111" s="511"/>
      <c r="GYX111" s="511"/>
      <c r="GYY111" s="511"/>
      <c r="GYZ111" s="511"/>
      <c r="GZA111" s="511"/>
      <c r="GZB111" s="511"/>
      <c r="GZC111" s="511"/>
      <c r="GZD111" s="511"/>
      <c r="GZE111" s="511"/>
      <c r="GZF111" s="511"/>
      <c r="GZG111" s="511"/>
      <c r="GZH111" s="511"/>
      <c r="GZI111" s="511"/>
      <c r="GZJ111" s="511"/>
      <c r="GZK111" s="511"/>
      <c r="GZL111" s="511"/>
      <c r="GZM111" s="511"/>
      <c r="GZN111" s="511"/>
      <c r="GZO111" s="511"/>
      <c r="GZP111" s="511"/>
      <c r="GZQ111" s="511"/>
      <c r="GZR111" s="511"/>
      <c r="GZS111" s="511"/>
      <c r="GZT111" s="511"/>
      <c r="GZU111" s="511"/>
      <c r="GZV111" s="511"/>
      <c r="GZW111" s="511"/>
      <c r="GZX111" s="511"/>
      <c r="GZY111" s="511"/>
      <c r="GZZ111" s="511"/>
      <c r="HAA111" s="511"/>
      <c r="HAB111" s="511"/>
      <c r="HAC111" s="511"/>
      <c r="HAD111" s="511"/>
      <c r="HAE111" s="511"/>
      <c r="HAF111" s="511"/>
      <c r="HAG111" s="511"/>
      <c r="HAH111" s="511"/>
      <c r="HAI111" s="511"/>
      <c r="HAJ111" s="511"/>
      <c r="HAK111" s="511"/>
      <c r="HAL111" s="511"/>
      <c r="HAM111" s="511"/>
      <c r="HAN111" s="511"/>
      <c r="HAO111" s="511"/>
      <c r="HAP111" s="511"/>
      <c r="HAQ111" s="511"/>
      <c r="HAR111" s="511"/>
      <c r="HAS111" s="511"/>
      <c r="HAT111" s="511"/>
      <c r="HAU111" s="511"/>
      <c r="HAV111" s="511"/>
      <c r="HAW111" s="511"/>
      <c r="HAX111" s="511"/>
      <c r="HAY111" s="511"/>
      <c r="HAZ111" s="511"/>
      <c r="HBA111" s="511"/>
      <c r="HBB111" s="511"/>
      <c r="HBC111" s="511"/>
      <c r="HBD111" s="511"/>
      <c r="HBE111" s="511"/>
      <c r="HBF111" s="511"/>
      <c r="HBG111" s="511"/>
      <c r="HBH111" s="511"/>
      <c r="HBI111" s="511"/>
      <c r="HBJ111" s="511"/>
      <c r="HBK111" s="511"/>
      <c r="HBL111" s="511"/>
      <c r="HBM111" s="511"/>
      <c r="HBN111" s="511"/>
      <c r="HBO111" s="511"/>
      <c r="HBP111" s="511"/>
      <c r="HBQ111" s="511"/>
      <c r="HBR111" s="511"/>
      <c r="HBS111" s="511"/>
      <c r="HBT111" s="511"/>
      <c r="HBU111" s="511"/>
      <c r="HBV111" s="511"/>
      <c r="HBW111" s="511"/>
      <c r="HBX111" s="511"/>
      <c r="HBY111" s="511"/>
      <c r="HBZ111" s="511"/>
      <c r="HCA111" s="511"/>
      <c r="HCB111" s="511"/>
      <c r="HCC111" s="511"/>
      <c r="HCD111" s="511"/>
      <c r="HCE111" s="511"/>
      <c r="HCF111" s="511"/>
      <c r="HCG111" s="511"/>
      <c r="HCH111" s="511"/>
      <c r="HCI111" s="511"/>
      <c r="HCJ111" s="511"/>
      <c r="HCK111" s="511"/>
      <c r="HCL111" s="511"/>
      <c r="HCM111" s="511"/>
      <c r="HCN111" s="511"/>
      <c r="HCO111" s="511"/>
      <c r="HCP111" s="511"/>
      <c r="HCQ111" s="511"/>
      <c r="HCR111" s="511"/>
      <c r="HCS111" s="511"/>
      <c r="HCT111" s="511"/>
      <c r="HCU111" s="511"/>
      <c r="HCV111" s="511"/>
      <c r="HCW111" s="511"/>
      <c r="HCX111" s="511"/>
      <c r="HCY111" s="511"/>
      <c r="HCZ111" s="511"/>
      <c r="HDA111" s="511"/>
      <c r="HDB111" s="511"/>
      <c r="HDC111" s="511"/>
      <c r="HDD111" s="511"/>
      <c r="HDE111" s="511"/>
      <c r="HDF111" s="511"/>
      <c r="HDG111" s="511"/>
      <c r="HDH111" s="511"/>
      <c r="HDI111" s="511"/>
      <c r="HDJ111" s="511"/>
      <c r="HDK111" s="511"/>
      <c r="HDL111" s="511"/>
      <c r="HDM111" s="511"/>
      <c r="HDN111" s="511"/>
      <c r="HDO111" s="511"/>
      <c r="HDP111" s="511"/>
      <c r="HDQ111" s="511"/>
      <c r="HDR111" s="511"/>
      <c r="HDS111" s="511"/>
      <c r="HDT111" s="511"/>
      <c r="HDU111" s="511"/>
      <c r="HDV111" s="511"/>
      <c r="HDW111" s="511"/>
      <c r="HDX111" s="511"/>
      <c r="HDY111" s="511"/>
      <c r="HDZ111" s="511"/>
      <c r="HEA111" s="511"/>
      <c r="HEB111" s="511"/>
      <c r="HEC111" s="511"/>
      <c r="HED111" s="511"/>
      <c r="HEE111" s="511"/>
      <c r="HEF111" s="511"/>
      <c r="HEG111" s="511"/>
      <c r="HEH111" s="511"/>
      <c r="HEI111" s="511"/>
      <c r="HEJ111" s="511"/>
      <c r="HEK111" s="511"/>
      <c r="HEL111" s="511"/>
      <c r="HEM111" s="511"/>
      <c r="HEN111" s="511"/>
      <c r="HEO111" s="511"/>
      <c r="HEP111" s="511"/>
      <c r="HEQ111" s="511"/>
      <c r="HER111" s="511"/>
      <c r="HES111" s="511"/>
      <c r="HET111" s="511"/>
      <c r="HEU111" s="511"/>
      <c r="HEV111" s="511"/>
      <c r="HEW111" s="511"/>
      <c r="HEX111" s="511"/>
      <c r="HEY111" s="511"/>
      <c r="HEZ111" s="511"/>
      <c r="HFA111" s="511"/>
      <c r="HFB111" s="511"/>
      <c r="HFC111" s="511"/>
      <c r="HFD111" s="511"/>
      <c r="HFE111" s="511"/>
      <c r="HFF111" s="511"/>
      <c r="HFG111" s="511"/>
      <c r="HFH111" s="511"/>
      <c r="HFI111" s="511"/>
      <c r="HFJ111" s="511"/>
      <c r="HFK111" s="511"/>
      <c r="HFL111" s="511"/>
      <c r="HFM111" s="511"/>
      <c r="HFN111" s="511"/>
      <c r="HFO111" s="511"/>
      <c r="HFP111" s="511"/>
      <c r="HFQ111" s="511"/>
      <c r="HFR111" s="511"/>
      <c r="HFS111" s="511"/>
      <c r="HFT111" s="511"/>
      <c r="HFU111" s="511"/>
      <c r="HFV111" s="511"/>
      <c r="HFW111" s="511"/>
      <c r="HFX111" s="511"/>
      <c r="HFY111" s="511"/>
      <c r="HFZ111" s="511"/>
      <c r="HGA111" s="511"/>
      <c r="HGB111" s="511"/>
      <c r="HGC111" s="511"/>
      <c r="HGD111" s="511"/>
      <c r="HGE111" s="511"/>
      <c r="HGF111" s="511"/>
      <c r="HGG111" s="511"/>
      <c r="HGH111" s="511"/>
      <c r="HGI111" s="511"/>
      <c r="HGJ111" s="511"/>
      <c r="HGK111" s="511"/>
      <c r="HGL111" s="511"/>
      <c r="HGM111" s="511"/>
      <c r="HGN111" s="511"/>
      <c r="HGO111" s="511"/>
      <c r="HGP111" s="511"/>
      <c r="HGQ111" s="511"/>
      <c r="HGR111" s="511"/>
      <c r="HGS111" s="511"/>
      <c r="HGT111" s="511"/>
      <c r="HGU111" s="511"/>
      <c r="HGV111" s="511"/>
      <c r="HGW111" s="511"/>
      <c r="HGX111" s="511"/>
      <c r="HGY111" s="511"/>
      <c r="HGZ111" s="511"/>
      <c r="HHA111" s="511"/>
      <c r="HHB111" s="511"/>
      <c r="HHC111" s="511"/>
      <c r="HHD111" s="511"/>
      <c r="HHE111" s="511"/>
      <c r="HHF111" s="511"/>
      <c r="HHG111" s="511"/>
      <c r="HHH111" s="511"/>
      <c r="HHI111" s="511"/>
      <c r="HHJ111" s="511"/>
      <c r="HHK111" s="511"/>
      <c r="HHL111" s="511"/>
      <c r="HHM111" s="511"/>
      <c r="HHN111" s="511"/>
      <c r="HHO111" s="511"/>
      <c r="HHP111" s="511"/>
      <c r="HHQ111" s="511"/>
      <c r="HHR111" s="511"/>
      <c r="HHS111" s="511"/>
      <c r="HHT111" s="511"/>
      <c r="HHU111" s="511"/>
      <c r="HHV111" s="511"/>
      <c r="HHW111" s="511"/>
      <c r="HHX111" s="511"/>
      <c r="HHY111" s="511"/>
      <c r="HHZ111" s="511"/>
      <c r="HIA111" s="511"/>
      <c r="HIB111" s="511"/>
      <c r="HIC111" s="511"/>
      <c r="HID111" s="511"/>
      <c r="HIE111" s="511"/>
      <c r="HIF111" s="511"/>
      <c r="HIG111" s="511"/>
      <c r="HIH111" s="511"/>
      <c r="HII111" s="511"/>
      <c r="HIJ111" s="511"/>
      <c r="HIK111" s="511"/>
      <c r="HIL111" s="511"/>
      <c r="HIM111" s="511"/>
      <c r="HIN111" s="511"/>
      <c r="HIO111" s="511"/>
      <c r="HIP111" s="511"/>
      <c r="HIQ111" s="511"/>
      <c r="HIR111" s="511"/>
      <c r="HIS111" s="511"/>
      <c r="HIT111" s="511"/>
      <c r="HIU111" s="511"/>
      <c r="HIV111" s="511"/>
      <c r="HIW111" s="511"/>
      <c r="HIX111" s="511"/>
      <c r="HIY111" s="511"/>
      <c r="HIZ111" s="511"/>
      <c r="HJA111" s="511"/>
      <c r="HJB111" s="511"/>
      <c r="HJC111" s="511"/>
      <c r="HJD111" s="511"/>
      <c r="HJE111" s="511"/>
      <c r="HJF111" s="511"/>
      <c r="HJG111" s="511"/>
      <c r="HJH111" s="511"/>
      <c r="HJI111" s="511"/>
      <c r="HJJ111" s="511"/>
      <c r="HJK111" s="511"/>
      <c r="HJL111" s="511"/>
      <c r="HJM111" s="511"/>
      <c r="HJN111" s="511"/>
      <c r="HJO111" s="511"/>
      <c r="HJP111" s="511"/>
      <c r="HJQ111" s="511"/>
      <c r="HJR111" s="511"/>
      <c r="HJS111" s="511"/>
      <c r="HJT111" s="511"/>
      <c r="HJU111" s="511"/>
      <c r="HJV111" s="511"/>
      <c r="HJW111" s="511"/>
      <c r="HJX111" s="511"/>
      <c r="HJY111" s="511"/>
      <c r="HJZ111" s="511"/>
      <c r="HKA111" s="511"/>
      <c r="HKB111" s="511"/>
      <c r="HKC111" s="511"/>
      <c r="HKD111" s="511"/>
      <c r="HKE111" s="511"/>
      <c r="HKF111" s="511"/>
      <c r="HKG111" s="511"/>
      <c r="HKH111" s="511"/>
      <c r="HKI111" s="511"/>
      <c r="HKJ111" s="511"/>
      <c r="HKK111" s="511"/>
      <c r="HKL111" s="511"/>
      <c r="HKM111" s="511"/>
      <c r="HKN111" s="511"/>
      <c r="HKO111" s="511"/>
      <c r="HKP111" s="511"/>
      <c r="HKQ111" s="511"/>
      <c r="HKR111" s="511"/>
      <c r="HKS111" s="511"/>
      <c r="HKT111" s="511"/>
      <c r="HKU111" s="511"/>
      <c r="HKV111" s="511"/>
      <c r="HKW111" s="511"/>
      <c r="HKX111" s="511"/>
      <c r="HKY111" s="511"/>
      <c r="HKZ111" s="511"/>
      <c r="HLA111" s="511"/>
      <c r="HLB111" s="511"/>
      <c r="HLC111" s="511"/>
      <c r="HLD111" s="511"/>
      <c r="HLE111" s="511"/>
      <c r="HLF111" s="511"/>
      <c r="HLG111" s="511"/>
      <c r="HLH111" s="511"/>
      <c r="HLI111" s="511"/>
      <c r="HLJ111" s="511"/>
      <c r="HLK111" s="511"/>
      <c r="HLL111" s="511"/>
      <c r="HLM111" s="511"/>
      <c r="HLN111" s="511"/>
      <c r="HLO111" s="511"/>
      <c r="HLP111" s="511"/>
      <c r="HLQ111" s="511"/>
      <c r="HLR111" s="511"/>
      <c r="HLS111" s="511"/>
      <c r="HLT111" s="511"/>
      <c r="HLU111" s="511"/>
      <c r="HLV111" s="511"/>
      <c r="HLW111" s="511"/>
      <c r="HLX111" s="511"/>
      <c r="HLY111" s="511"/>
      <c r="HLZ111" s="511"/>
      <c r="HMA111" s="511"/>
      <c r="HMB111" s="511"/>
      <c r="HMC111" s="511"/>
      <c r="HMD111" s="511"/>
      <c r="HME111" s="511"/>
      <c r="HMF111" s="511"/>
      <c r="HMG111" s="511"/>
      <c r="HMH111" s="511"/>
      <c r="HMI111" s="511"/>
      <c r="HMJ111" s="511"/>
      <c r="HMK111" s="511"/>
      <c r="HML111" s="511"/>
      <c r="HMM111" s="511"/>
      <c r="HMN111" s="511"/>
      <c r="HMO111" s="511"/>
      <c r="HMP111" s="511"/>
      <c r="HMQ111" s="511"/>
      <c r="HMR111" s="511"/>
      <c r="HMS111" s="511"/>
      <c r="HMT111" s="511"/>
      <c r="HMU111" s="511"/>
      <c r="HMV111" s="511"/>
      <c r="HMW111" s="511"/>
      <c r="HMX111" s="511"/>
      <c r="HMY111" s="511"/>
      <c r="HMZ111" s="511"/>
      <c r="HNA111" s="511"/>
      <c r="HNB111" s="511"/>
      <c r="HNC111" s="511"/>
      <c r="HND111" s="511"/>
      <c r="HNE111" s="511"/>
      <c r="HNF111" s="511"/>
      <c r="HNG111" s="511"/>
      <c r="HNH111" s="511"/>
      <c r="HNI111" s="511"/>
      <c r="HNJ111" s="511"/>
      <c r="HNK111" s="511"/>
      <c r="HNL111" s="511"/>
      <c r="HNM111" s="511"/>
      <c r="HNN111" s="511"/>
      <c r="HNO111" s="511"/>
      <c r="HNP111" s="511"/>
      <c r="HNQ111" s="511"/>
      <c r="HNR111" s="511"/>
      <c r="HNS111" s="511"/>
      <c r="HNT111" s="511"/>
      <c r="HNU111" s="511"/>
      <c r="HNV111" s="511"/>
      <c r="HNW111" s="511"/>
      <c r="HNX111" s="511"/>
      <c r="HNY111" s="511"/>
      <c r="HNZ111" s="511"/>
      <c r="HOA111" s="511"/>
      <c r="HOB111" s="511"/>
      <c r="HOC111" s="511"/>
      <c r="HOD111" s="511"/>
      <c r="HOE111" s="511"/>
      <c r="HOF111" s="511"/>
      <c r="HOG111" s="511"/>
      <c r="HOH111" s="511"/>
      <c r="HOI111" s="511"/>
      <c r="HOJ111" s="511"/>
      <c r="HOK111" s="511"/>
      <c r="HOL111" s="511"/>
      <c r="HOM111" s="511"/>
      <c r="HON111" s="511"/>
      <c r="HOO111" s="511"/>
      <c r="HOP111" s="511"/>
      <c r="HOQ111" s="511"/>
      <c r="HOR111" s="511"/>
      <c r="HOS111" s="511"/>
      <c r="HOT111" s="511"/>
      <c r="HOU111" s="511"/>
      <c r="HOV111" s="511"/>
      <c r="HOW111" s="511"/>
      <c r="HOX111" s="511"/>
      <c r="HOY111" s="511"/>
      <c r="HOZ111" s="511"/>
      <c r="HPA111" s="511"/>
      <c r="HPB111" s="511"/>
      <c r="HPC111" s="511"/>
      <c r="HPD111" s="511"/>
      <c r="HPE111" s="511"/>
      <c r="HPF111" s="511"/>
      <c r="HPG111" s="511"/>
      <c r="HPH111" s="511"/>
      <c r="HPI111" s="511"/>
      <c r="HPJ111" s="511"/>
      <c r="HPK111" s="511"/>
      <c r="HPL111" s="511"/>
      <c r="HPM111" s="511"/>
      <c r="HPN111" s="511"/>
      <c r="HPO111" s="511"/>
      <c r="HPP111" s="511"/>
      <c r="HPQ111" s="511"/>
      <c r="HPR111" s="511"/>
      <c r="HPS111" s="511"/>
      <c r="HPT111" s="511"/>
      <c r="HPU111" s="511"/>
      <c r="HPV111" s="511"/>
      <c r="HPW111" s="511"/>
      <c r="HPX111" s="511"/>
      <c r="HPY111" s="511"/>
      <c r="HPZ111" s="511"/>
      <c r="HQA111" s="511"/>
      <c r="HQB111" s="511"/>
      <c r="HQC111" s="511"/>
      <c r="HQD111" s="511"/>
      <c r="HQE111" s="511"/>
      <c r="HQF111" s="511"/>
      <c r="HQG111" s="511"/>
      <c r="HQH111" s="511"/>
      <c r="HQI111" s="511"/>
      <c r="HQJ111" s="511"/>
      <c r="HQK111" s="511"/>
      <c r="HQL111" s="511"/>
      <c r="HQM111" s="511"/>
      <c r="HQN111" s="511"/>
      <c r="HQO111" s="511"/>
      <c r="HQP111" s="511"/>
      <c r="HQQ111" s="511"/>
      <c r="HQR111" s="511"/>
      <c r="HQS111" s="511"/>
      <c r="HQT111" s="511"/>
      <c r="HQU111" s="511"/>
      <c r="HQV111" s="511"/>
      <c r="HQW111" s="511"/>
      <c r="HQX111" s="511"/>
      <c r="HQY111" s="511"/>
      <c r="HQZ111" s="511"/>
      <c r="HRA111" s="511"/>
      <c r="HRB111" s="511"/>
      <c r="HRC111" s="511"/>
      <c r="HRD111" s="511"/>
      <c r="HRE111" s="511"/>
      <c r="HRF111" s="511"/>
      <c r="HRG111" s="511"/>
      <c r="HRH111" s="511"/>
      <c r="HRI111" s="511"/>
      <c r="HRJ111" s="511"/>
      <c r="HRK111" s="511"/>
      <c r="HRL111" s="511"/>
      <c r="HRM111" s="511"/>
      <c r="HRN111" s="511"/>
      <c r="HRO111" s="511"/>
      <c r="HRP111" s="511"/>
      <c r="HRQ111" s="511"/>
      <c r="HRR111" s="511"/>
      <c r="HRS111" s="511"/>
      <c r="HRT111" s="511"/>
      <c r="HRU111" s="511"/>
      <c r="HRV111" s="511"/>
      <c r="HRW111" s="511"/>
      <c r="HRX111" s="511"/>
      <c r="HRY111" s="511"/>
      <c r="HRZ111" s="511"/>
      <c r="HSA111" s="511"/>
      <c r="HSB111" s="511"/>
      <c r="HSC111" s="511"/>
      <c r="HSD111" s="511"/>
      <c r="HSE111" s="511"/>
      <c r="HSF111" s="511"/>
      <c r="HSG111" s="511"/>
      <c r="HSH111" s="511"/>
      <c r="HSI111" s="511"/>
      <c r="HSJ111" s="511"/>
      <c r="HSK111" s="511"/>
      <c r="HSL111" s="511"/>
      <c r="HSM111" s="511"/>
      <c r="HSN111" s="511"/>
      <c r="HSO111" s="511"/>
      <c r="HSP111" s="511"/>
      <c r="HSQ111" s="511"/>
      <c r="HSR111" s="511"/>
      <c r="HSS111" s="511"/>
      <c r="HST111" s="511"/>
      <c r="HSU111" s="511"/>
      <c r="HSV111" s="511"/>
      <c r="HSW111" s="511"/>
      <c r="HSX111" s="511"/>
      <c r="HSY111" s="511"/>
      <c r="HSZ111" s="511"/>
      <c r="HTA111" s="511"/>
      <c r="HTB111" s="511"/>
      <c r="HTC111" s="511"/>
      <c r="HTD111" s="511"/>
      <c r="HTE111" s="511"/>
      <c r="HTF111" s="511"/>
      <c r="HTG111" s="511"/>
      <c r="HTH111" s="511"/>
      <c r="HTI111" s="511"/>
      <c r="HTJ111" s="511"/>
      <c r="HTK111" s="511"/>
      <c r="HTL111" s="511"/>
      <c r="HTM111" s="511"/>
      <c r="HTN111" s="511"/>
      <c r="HTO111" s="511"/>
      <c r="HTP111" s="511"/>
      <c r="HTQ111" s="511"/>
      <c r="HTR111" s="511"/>
      <c r="HTS111" s="511"/>
      <c r="HTT111" s="511"/>
      <c r="HTU111" s="511"/>
      <c r="HTV111" s="511"/>
      <c r="HTW111" s="511"/>
      <c r="HTX111" s="511"/>
      <c r="HTY111" s="511"/>
      <c r="HTZ111" s="511"/>
      <c r="HUA111" s="511"/>
      <c r="HUB111" s="511"/>
      <c r="HUC111" s="511"/>
      <c r="HUD111" s="511"/>
      <c r="HUE111" s="511"/>
      <c r="HUF111" s="511"/>
      <c r="HUG111" s="511"/>
      <c r="HUH111" s="511"/>
      <c r="HUI111" s="511"/>
      <c r="HUJ111" s="511"/>
      <c r="HUK111" s="511"/>
      <c r="HUL111" s="511"/>
      <c r="HUM111" s="511"/>
      <c r="HUN111" s="511"/>
      <c r="HUO111" s="511"/>
      <c r="HUP111" s="511"/>
      <c r="HUQ111" s="511"/>
      <c r="HUR111" s="511"/>
      <c r="HUS111" s="511"/>
      <c r="HUT111" s="511"/>
      <c r="HUU111" s="511"/>
      <c r="HUV111" s="511"/>
      <c r="HUW111" s="511"/>
      <c r="HUX111" s="511"/>
      <c r="HUY111" s="511"/>
      <c r="HUZ111" s="511"/>
      <c r="HVA111" s="511"/>
      <c r="HVB111" s="511"/>
      <c r="HVC111" s="511"/>
      <c r="HVD111" s="511"/>
      <c r="HVE111" s="511"/>
      <c r="HVF111" s="511"/>
      <c r="HVG111" s="511"/>
      <c r="HVH111" s="511"/>
      <c r="HVI111" s="511"/>
      <c r="HVJ111" s="511"/>
      <c r="HVK111" s="511"/>
      <c r="HVL111" s="511"/>
      <c r="HVM111" s="511"/>
      <c r="HVN111" s="511"/>
      <c r="HVO111" s="511"/>
      <c r="HVP111" s="511"/>
      <c r="HVQ111" s="511"/>
      <c r="HVR111" s="511"/>
      <c r="HVS111" s="511"/>
      <c r="HVT111" s="511"/>
      <c r="HVU111" s="511"/>
      <c r="HVV111" s="511"/>
      <c r="HVW111" s="511"/>
      <c r="HVX111" s="511"/>
      <c r="HVY111" s="511"/>
      <c r="HVZ111" s="511"/>
      <c r="HWA111" s="511"/>
      <c r="HWB111" s="511"/>
      <c r="HWC111" s="511"/>
      <c r="HWD111" s="511"/>
      <c r="HWE111" s="511"/>
      <c r="HWF111" s="511"/>
      <c r="HWG111" s="511"/>
      <c r="HWH111" s="511"/>
      <c r="HWI111" s="511"/>
      <c r="HWJ111" s="511"/>
      <c r="HWK111" s="511"/>
      <c r="HWL111" s="511"/>
      <c r="HWM111" s="511"/>
      <c r="HWN111" s="511"/>
      <c r="HWO111" s="511"/>
      <c r="HWP111" s="511"/>
      <c r="HWQ111" s="511"/>
      <c r="HWR111" s="511"/>
      <c r="HWS111" s="511"/>
      <c r="HWT111" s="511"/>
      <c r="HWU111" s="511"/>
      <c r="HWV111" s="511"/>
      <c r="HWW111" s="511"/>
      <c r="HWX111" s="511"/>
      <c r="HWY111" s="511"/>
      <c r="HWZ111" s="511"/>
      <c r="HXA111" s="511"/>
      <c r="HXB111" s="511"/>
      <c r="HXC111" s="511"/>
      <c r="HXD111" s="511"/>
      <c r="HXE111" s="511"/>
      <c r="HXF111" s="511"/>
      <c r="HXG111" s="511"/>
      <c r="HXH111" s="511"/>
      <c r="HXI111" s="511"/>
      <c r="HXJ111" s="511"/>
      <c r="HXK111" s="511"/>
      <c r="HXL111" s="511"/>
      <c r="HXM111" s="511"/>
      <c r="HXN111" s="511"/>
      <c r="HXO111" s="511"/>
      <c r="HXP111" s="511"/>
      <c r="HXQ111" s="511"/>
      <c r="HXR111" s="511"/>
      <c r="HXS111" s="511"/>
      <c r="HXT111" s="511"/>
      <c r="HXU111" s="511"/>
      <c r="HXV111" s="511"/>
      <c r="HXW111" s="511"/>
      <c r="HXX111" s="511"/>
      <c r="HXY111" s="511"/>
      <c r="HXZ111" s="511"/>
      <c r="HYA111" s="511"/>
      <c r="HYB111" s="511"/>
      <c r="HYC111" s="511"/>
      <c r="HYD111" s="511"/>
      <c r="HYE111" s="511"/>
      <c r="HYF111" s="511"/>
      <c r="HYG111" s="511"/>
      <c r="HYH111" s="511"/>
      <c r="HYI111" s="511"/>
      <c r="HYJ111" s="511"/>
      <c r="HYK111" s="511"/>
      <c r="HYL111" s="511"/>
      <c r="HYM111" s="511"/>
      <c r="HYN111" s="511"/>
      <c r="HYO111" s="511"/>
      <c r="HYP111" s="511"/>
      <c r="HYQ111" s="511"/>
      <c r="HYR111" s="511"/>
      <c r="HYS111" s="511"/>
      <c r="HYT111" s="511"/>
      <c r="HYU111" s="511"/>
      <c r="HYV111" s="511"/>
      <c r="HYW111" s="511"/>
      <c r="HYX111" s="511"/>
      <c r="HYY111" s="511"/>
      <c r="HYZ111" s="511"/>
      <c r="HZA111" s="511"/>
      <c r="HZB111" s="511"/>
      <c r="HZC111" s="511"/>
      <c r="HZD111" s="511"/>
      <c r="HZE111" s="511"/>
      <c r="HZF111" s="511"/>
      <c r="HZG111" s="511"/>
      <c r="HZH111" s="511"/>
      <c r="HZI111" s="511"/>
      <c r="HZJ111" s="511"/>
      <c r="HZK111" s="511"/>
      <c r="HZL111" s="511"/>
      <c r="HZM111" s="511"/>
      <c r="HZN111" s="511"/>
      <c r="HZO111" s="511"/>
      <c r="HZP111" s="511"/>
      <c r="HZQ111" s="511"/>
      <c r="HZR111" s="511"/>
      <c r="HZS111" s="511"/>
      <c r="HZT111" s="511"/>
      <c r="HZU111" s="511"/>
      <c r="HZV111" s="511"/>
      <c r="HZW111" s="511"/>
      <c r="HZX111" s="511"/>
      <c r="HZY111" s="511"/>
      <c r="HZZ111" s="511"/>
      <c r="IAA111" s="511"/>
      <c r="IAB111" s="511"/>
      <c r="IAC111" s="511"/>
      <c r="IAD111" s="511"/>
      <c r="IAE111" s="511"/>
      <c r="IAF111" s="511"/>
      <c r="IAG111" s="511"/>
      <c r="IAH111" s="511"/>
      <c r="IAI111" s="511"/>
      <c r="IAJ111" s="511"/>
      <c r="IAK111" s="511"/>
      <c r="IAL111" s="511"/>
      <c r="IAM111" s="511"/>
      <c r="IAN111" s="511"/>
      <c r="IAO111" s="511"/>
      <c r="IAP111" s="511"/>
      <c r="IAQ111" s="511"/>
      <c r="IAR111" s="511"/>
      <c r="IAS111" s="511"/>
      <c r="IAT111" s="511"/>
      <c r="IAU111" s="511"/>
      <c r="IAV111" s="511"/>
      <c r="IAW111" s="511"/>
      <c r="IAX111" s="511"/>
      <c r="IAY111" s="511"/>
      <c r="IAZ111" s="511"/>
      <c r="IBA111" s="511"/>
      <c r="IBB111" s="511"/>
      <c r="IBC111" s="511"/>
      <c r="IBD111" s="511"/>
      <c r="IBE111" s="511"/>
      <c r="IBF111" s="511"/>
      <c r="IBG111" s="511"/>
      <c r="IBH111" s="511"/>
      <c r="IBI111" s="511"/>
      <c r="IBJ111" s="511"/>
      <c r="IBK111" s="511"/>
      <c r="IBL111" s="511"/>
      <c r="IBM111" s="511"/>
      <c r="IBN111" s="511"/>
      <c r="IBO111" s="511"/>
      <c r="IBP111" s="511"/>
      <c r="IBQ111" s="511"/>
      <c r="IBR111" s="511"/>
      <c r="IBS111" s="511"/>
      <c r="IBT111" s="511"/>
      <c r="IBU111" s="511"/>
      <c r="IBV111" s="511"/>
      <c r="IBW111" s="511"/>
      <c r="IBX111" s="511"/>
      <c r="IBY111" s="511"/>
      <c r="IBZ111" s="511"/>
      <c r="ICA111" s="511"/>
      <c r="ICB111" s="511"/>
      <c r="ICC111" s="511"/>
      <c r="ICD111" s="511"/>
      <c r="ICE111" s="511"/>
      <c r="ICF111" s="511"/>
      <c r="ICG111" s="511"/>
      <c r="ICH111" s="511"/>
      <c r="ICI111" s="511"/>
      <c r="ICJ111" s="511"/>
      <c r="ICK111" s="511"/>
      <c r="ICL111" s="511"/>
      <c r="ICM111" s="511"/>
      <c r="ICN111" s="511"/>
      <c r="ICO111" s="511"/>
      <c r="ICP111" s="511"/>
      <c r="ICQ111" s="511"/>
      <c r="ICR111" s="511"/>
      <c r="ICS111" s="511"/>
      <c r="ICT111" s="511"/>
      <c r="ICU111" s="511"/>
      <c r="ICV111" s="511"/>
      <c r="ICW111" s="511"/>
      <c r="ICX111" s="511"/>
      <c r="ICY111" s="511"/>
      <c r="ICZ111" s="511"/>
      <c r="IDA111" s="511"/>
      <c r="IDB111" s="511"/>
      <c r="IDC111" s="511"/>
      <c r="IDD111" s="511"/>
      <c r="IDE111" s="511"/>
      <c r="IDF111" s="511"/>
      <c r="IDG111" s="511"/>
      <c r="IDH111" s="511"/>
      <c r="IDI111" s="511"/>
      <c r="IDJ111" s="511"/>
      <c r="IDK111" s="511"/>
      <c r="IDL111" s="511"/>
      <c r="IDM111" s="511"/>
      <c r="IDN111" s="511"/>
      <c r="IDO111" s="511"/>
      <c r="IDP111" s="511"/>
      <c r="IDQ111" s="511"/>
      <c r="IDR111" s="511"/>
      <c r="IDS111" s="511"/>
      <c r="IDT111" s="511"/>
      <c r="IDU111" s="511"/>
      <c r="IDV111" s="511"/>
      <c r="IDW111" s="511"/>
      <c r="IDX111" s="511"/>
      <c r="IDY111" s="511"/>
      <c r="IDZ111" s="511"/>
      <c r="IEA111" s="511"/>
      <c r="IEB111" s="511"/>
      <c r="IEC111" s="511"/>
      <c r="IED111" s="511"/>
      <c r="IEE111" s="511"/>
      <c r="IEF111" s="511"/>
      <c r="IEG111" s="511"/>
      <c r="IEH111" s="511"/>
      <c r="IEI111" s="511"/>
      <c r="IEJ111" s="511"/>
      <c r="IEK111" s="511"/>
      <c r="IEL111" s="511"/>
      <c r="IEM111" s="511"/>
      <c r="IEN111" s="511"/>
      <c r="IEO111" s="511"/>
      <c r="IEP111" s="511"/>
      <c r="IEQ111" s="511"/>
      <c r="IER111" s="511"/>
      <c r="IES111" s="511"/>
      <c r="IET111" s="511"/>
      <c r="IEU111" s="511"/>
      <c r="IEV111" s="511"/>
      <c r="IEW111" s="511"/>
      <c r="IEX111" s="511"/>
      <c r="IEY111" s="511"/>
      <c r="IEZ111" s="511"/>
      <c r="IFA111" s="511"/>
      <c r="IFB111" s="511"/>
      <c r="IFC111" s="511"/>
      <c r="IFD111" s="511"/>
      <c r="IFE111" s="511"/>
      <c r="IFF111" s="511"/>
      <c r="IFG111" s="511"/>
      <c r="IFH111" s="511"/>
      <c r="IFI111" s="511"/>
      <c r="IFJ111" s="511"/>
      <c r="IFK111" s="511"/>
      <c r="IFL111" s="511"/>
      <c r="IFM111" s="511"/>
      <c r="IFN111" s="511"/>
      <c r="IFO111" s="511"/>
      <c r="IFP111" s="511"/>
      <c r="IFQ111" s="511"/>
      <c r="IFR111" s="511"/>
      <c r="IFS111" s="511"/>
      <c r="IFT111" s="511"/>
      <c r="IFU111" s="511"/>
      <c r="IFV111" s="511"/>
      <c r="IFW111" s="511"/>
      <c r="IFX111" s="511"/>
      <c r="IFY111" s="511"/>
      <c r="IFZ111" s="511"/>
      <c r="IGA111" s="511"/>
      <c r="IGB111" s="511"/>
      <c r="IGC111" s="511"/>
      <c r="IGD111" s="511"/>
      <c r="IGE111" s="511"/>
      <c r="IGF111" s="511"/>
      <c r="IGG111" s="511"/>
      <c r="IGH111" s="511"/>
      <c r="IGI111" s="511"/>
      <c r="IGJ111" s="511"/>
      <c r="IGK111" s="511"/>
      <c r="IGL111" s="511"/>
      <c r="IGM111" s="511"/>
      <c r="IGN111" s="511"/>
      <c r="IGO111" s="511"/>
      <c r="IGP111" s="511"/>
      <c r="IGQ111" s="511"/>
      <c r="IGR111" s="511"/>
      <c r="IGS111" s="511"/>
      <c r="IGT111" s="511"/>
      <c r="IGU111" s="511"/>
      <c r="IGV111" s="511"/>
      <c r="IGW111" s="511"/>
      <c r="IGX111" s="511"/>
      <c r="IGY111" s="511"/>
      <c r="IGZ111" s="511"/>
      <c r="IHA111" s="511"/>
      <c r="IHB111" s="511"/>
      <c r="IHC111" s="511"/>
      <c r="IHD111" s="511"/>
      <c r="IHE111" s="511"/>
      <c r="IHF111" s="511"/>
      <c r="IHG111" s="511"/>
      <c r="IHH111" s="511"/>
      <c r="IHI111" s="511"/>
      <c r="IHJ111" s="511"/>
      <c r="IHK111" s="511"/>
      <c r="IHL111" s="511"/>
      <c r="IHM111" s="511"/>
      <c r="IHN111" s="511"/>
      <c r="IHO111" s="511"/>
      <c r="IHP111" s="511"/>
      <c r="IHQ111" s="511"/>
      <c r="IHR111" s="511"/>
      <c r="IHS111" s="511"/>
      <c r="IHT111" s="511"/>
      <c r="IHU111" s="511"/>
      <c r="IHV111" s="511"/>
      <c r="IHW111" s="511"/>
      <c r="IHX111" s="511"/>
      <c r="IHY111" s="511"/>
      <c r="IHZ111" s="511"/>
      <c r="IIA111" s="511"/>
      <c r="IIB111" s="511"/>
      <c r="IIC111" s="511"/>
      <c r="IID111" s="511"/>
      <c r="IIE111" s="511"/>
      <c r="IIF111" s="511"/>
      <c r="IIG111" s="511"/>
      <c r="IIH111" s="511"/>
      <c r="III111" s="511"/>
      <c r="IIJ111" s="511"/>
      <c r="IIK111" s="511"/>
      <c r="IIL111" s="511"/>
      <c r="IIM111" s="511"/>
      <c r="IIN111" s="511"/>
      <c r="IIO111" s="511"/>
      <c r="IIP111" s="511"/>
      <c r="IIQ111" s="511"/>
      <c r="IIR111" s="511"/>
      <c r="IIS111" s="511"/>
      <c r="IIT111" s="511"/>
      <c r="IIU111" s="511"/>
      <c r="IIV111" s="511"/>
      <c r="IIW111" s="511"/>
      <c r="IIX111" s="511"/>
      <c r="IIY111" s="511"/>
      <c r="IIZ111" s="511"/>
      <c r="IJA111" s="511"/>
      <c r="IJB111" s="511"/>
      <c r="IJC111" s="511"/>
      <c r="IJD111" s="511"/>
      <c r="IJE111" s="511"/>
      <c r="IJF111" s="511"/>
      <c r="IJG111" s="511"/>
      <c r="IJH111" s="511"/>
      <c r="IJI111" s="511"/>
      <c r="IJJ111" s="511"/>
      <c r="IJK111" s="511"/>
      <c r="IJL111" s="511"/>
      <c r="IJM111" s="511"/>
      <c r="IJN111" s="511"/>
      <c r="IJO111" s="511"/>
      <c r="IJP111" s="511"/>
      <c r="IJQ111" s="511"/>
      <c r="IJR111" s="511"/>
      <c r="IJS111" s="511"/>
      <c r="IJT111" s="511"/>
      <c r="IJU111" s="511"/>
      <c r="IJV111" s="511"/>
      <c r="IJW111" s="511"/>
      <c r="IJX111" s="511"/>
      <c r="IJY111" s="511"/>
      <c r="IJZ111" s="511"/>
      <c r="IKA111" s="511"/>
      <c r="IKB111" s="511"/>
      <c r="IKC111" s="511"/>
      <c r="IKD111" s="511"/>
      <c r="IKE111" s="511"/>
      <c r="IKF111" s="511"/>
      <c r="IKG111" s="511"/>
      <c r="IKH111" s="511"/>
      <c r="IKI111" s="511"/>
      <c r="IKJ111" s="511"/>
      <c r="IKK111" s="511"/>
      <c r="IKL111" s="511"/>
      <c r="IKM111" s="511"/>
      <c r="IKN111" s="511"/>
      <c r="IKO111" s="511"/>
      <c r="IKP111" s="511"/>
      <c r="IKQ111" s="511"/>
      <c r="IKR111" s="511"/>
      <c r="IKS111" s="511"/>
      <c r="IKT111" s="511"/>
      <c r="IKU111" s="511"/>
      <c r="IKV111" s="511"/>
      <c r="IKW111" s="511"/>
      <c r="IKX111" s="511"/>
      <c r="IKY111" s="511"/>
      <c r="IKZ111" s="511"/>
      <c r="ILA111" s="511"/>
      <c r="ILB111" s="511"/>
      <c r="ILC111" s="511"/>
      <c r="ILD111" s="511"/>
      <c r="ILE111" s="511"/>
      <c r="ILF111" s="511"/>
      <c r="ILG111" s="511"/>
      <c r="ILH111" s="511"/>
      <c r="ILI111" s="511"/>
      <c r="ILJ111" s="511"/>
      <c r="ILK111" s="511"/>
      <c r="ILL111" s="511"/>
      <c r="ILM111" s="511"/>
      <c r="ILN111" s="511"/>
      <c r="ILO111" s="511"/>
      <c r="ILP111" s="511"/>
      <c r="ILQ111" s="511"/>
      <c r="ILR111" s="511"/>
      <c r="ILS111" s="511"/>
      <c r="ILT111" s="511"/>
      <c r="ILU111" s="511"/>
      <c r="ILV111" s="511"/>
      <c r="ILW111" s="511"/>
      <c r="ILX111" s="511"/>
      <c r="ILY111" s="511"/>
      <c r="ILZ111" s="511"/>
      <c r="IMA111" s="511"/>
      <c r="IMB111" s="511"/>
      <c r="IMC111" s="511"/>
      <c r="IMD111" s="511"/>
      <c r="IME111" s="511"/>
      <c r="IMF111" s="511"/>
      <c r="IMG111" s="511"/>
      <c r="IMH111" s="511"/>
      <c r="IMI111" s="511"/>
      <c r="IMJ111" s="511"/>
      <c r="IMK111" s="511"/>
      <c r="IML111" s="511"/>
      <c r="IMM111" s="511"/>
      <c r="IMN111" s="511"/>
      <c r="IMO111" s="511"/>
      <c r="IMP111" s="511"/>
      <c r="IMQ111" s="511"/>
      <c r="IMR111" s="511"/>
      <c r="IMS111" s="511"/>
      <c r="IMT111" s="511"/>
      <c r="IMU111" s="511"/>
      <c r="IMV111" s="511"/>
      <c r="IMW111" s="511"/>
      <c r="IMX111" s="511"/>
      <c r="IMY111" s="511"/>
      <c r="IMZ111" s="511"/>
      <c r="INA111" s="511"/>
      <c r="INB111" s="511"/>
      <c r="INC111" s="511"/>
      <c r="IND111" s="511"/>
      <c r="INE111" s="511"/>
      <c r="INF111" s="511"/>
      <c r="ING111" s="511"/>
      <c r="INH111" s="511"/>
      <c r="INI111" s="511"/>
      <c r="INJ111" s="511"/>
      <c r="INK111" s="511"/>
      <c r="INL111" s="511"/>
      <c r="INM111" s="511"/>
      <c r="INN111" s="511"/>
      <c r="INO111" s="511"/>
      <c r="INP111" s="511"/>
      <c r="INQ111" s="511"/>
      <c r="INR111" s="511"/>
      <c r="INS111" s="511"/>
      <c r="INT111" s="511"/>
      <c r="INU111" s="511"/>
      <c r="INV111" s="511"/>
      <c r="INW111" s="511"/>
      <c r="INX111" s="511"/>
      <c r="INY111" s="511"/>
      <c r="INZ111" s="511"/>
      <c r="IOA111" s="511"/>
      <c r="IOB111" s="511"/>
      <c r="IOC111" s="511"/>
      <c r="IOD111" s="511"/>
      <c r="IOE111" s="511"/>
      <c r="IOF111" s="511"/>
      <c r="IOG111" s="511"/>
      <c r="IOH111" s="511"/>
      <c r="IOI111" s="511"/>
      <c r="IOJ111" s="511"/>
      <c r="IOK111" s="511"/>
      <c r="IOL111" s="511"/>
      <c r="IOM111" s="511"/>
      <c r="ION111" s="511"/>
      <c r="IOO111" s="511"/>
      <c r="IOP111" s="511"/>
      <c r="IOQ111" s="511"/>
      <c r="IOR111" s="511"/>
      <c r="IOS111" s="511"/>
      <c r="IOT111" s="511"/>
      <c r="IOU111" s="511"/>
      <c r="IOV111" s="511"/>
      <c r="IOW111" s="511"/>
      <c r="IOX111" s="511"/>
      <c r="IOY111" s="511"/>
      <c r="IOZ111" s="511"/>
      <c r="IPA111" s="511"/>
      <c r="IPB111" s="511"/>
      <c r="IPC111" s="511"/>
      <c r="IPD111" s="511"/>
      <c r="IPE111" s="511"/>
      <c r="IPF111" s="511"/>
      <c r="IPG111" s="511"/>
      <c r="IPH111" s="511"/>
      <c r="IPI111" s="511"/>
      <c r="IPJ111" s="511"/>
      <c r="IPK111" s="511"/>
      <c r="IPL111" s="511"/>
      <c r="IPM111" s="511"/>
      <c r="IPN111" s="511"/>
      <c r="IPO111" s="511"/>
      <c r="IPP111" s="511"/>
      <c r="IPQ111" s="511"/>
      <c r="IPR111" s="511"/>
      <c r="IPS111" s="511"/>
      <c r="IPT111" s="511"/>
      <c r="IPU111" s="511"/>
      <c r="IPV111" s="511"/>
      <c r="IPW111" s="511"/>
      <c r="IPX111" s="511"/>
      <c r="IPY111" s="511"/>
      <c r="IPZ111" s="511"/>
      <c r="IQA111" s="511"/>
      <c r="IQB111" s="511"/>
      <c r="IQC111" s="511"/>
      <c r="IQD111" s="511"/>
      <c r="IQE111" s="511"/>
      <c r="IQF111" s="511"/>
      <c r="IQG111" s="511"/>
      <c r="IQH111" s="511"/>
      <c r="IQI111" s="511"/>
      <c r="IQJ111" s="511"/>
      <c r="IQK111" s="511"/>
      <c r="IQL111" s="511"/>
      <c r="IQM111" s="511"/>
      <c r="IQN111" s="511"/>
      <c r="IQO111" s="511"/>
      <c r="IQP111" s="511"/>
      <c r="IQQ111" s="511"/>
      <c r="IQR111" s="511"/>
      <c r="IQS111" s="511"/>
      <c r="IQT111" s="511"/>
      <c r="IQU111" s="511"/>
      <c r="IQV111" s="511"/>
      <c r="IQW111" s="511"/>
      <c r="IQX111" s="511"/>
      <c r="IQY111" s="511"/>
      <c r="IQZ111" s="511"/>
      <c r="IRA111" s="511"/>
      <c r="IRB111" s="511"/>
      <c r="IRC111" s="511"/>
      <c r="IRD111" s="511"/>
      <c r="IRE111" s="511"/>
      <c r="IRF111" s="511"/>
      <c r="IRG111" s="511"/>
      <c r="IRH111" s="511"/>
      <c r="IRI111" s="511"/>
      <c r="IRJ111" s="511"/>
      <c r="IRK111" s="511"/>
      <c r="IRL111" s="511"/>
      <c r="IRM111" s="511"/>
      <c r="IRN111" s="511"/>
      <c r="IRO111" s="511"/>
      <c r="IRP111" s="511"/>
      <c r="IRQ111" s="511"/>
      <c r="IRR111" s="511"/>
      <c r="IRS111" s="511"/>
      <c r="IRT111" s="511"/>
      <c r="IRU111" s="511"/>
      <c r="IRV111" s="511"/>
      <c r="IRW111" s="511"/>
      <c r="IRX111" s="511"/>
      <c r="IRY111" s="511"/>
      <c r="IRZ111" s="511"/>
      <c r="ISA111" s="511"/>
      <c r="ISB111" s="511"/>
      <c r="ISC111" s="511"/>
      <c r="ISD111" s="511"/>
      <c r="ISE111" s="511"/>
      <c r="ISF111" s="511"/>
      <c r="ISG111" s="511"/>
      <c r="ISH111" s="511"/>
      <c r="ISI111" s="511"/>
      <c r="ISJ111" s="511"/>
      <c r="ISK111" s="511"/>
      <c r="ISL111" s="511"/>
      <c r="ISM111" s="511"/>
      <c r="ISN111" s="511"/>
      <c r="ISO111" s="511"/>
      <c r="ISP111" s="511"/>
      <c r="ISQ111" s="511"/>
      <c r="ISR111" s="511"/>
      <c r="ISS111" s="511"/>
      <c r="IST111" s="511"/>
      <c r="ISU111" s="511"/>
      <c r="ISV111" s="511"/>
      <c r="ISW111" s="511"/>
      <c r="ISX111" s="511"/>
      <c r="ISY111" s="511"/>
      <c r="ISZ111" s="511"/>
      <c r="ITA111" s="511"/>
      <c r="ITB111" s="511"/>
      <c r="ITC111" s="511"/>
      <c r="ITD111" s="511"/>
      <c r="ITE111" s="511"/>
      <c r="ITF111" s="511"/>
      <c r="ITG111" s="511"/>
      <c r="ITH111" s="511"/>
      <c r="ITI111" s="511"/>
      <c r="ITJ111" s="511"/>
      <c r="ITK111" s="511"/>
      <c r="ITL111" s="511"/>
      <c r="ITM111" s="511"/>
      <c r="ITN111" s="511"/>
      <c r="ITO111" s="511"/>
      <c r="ITP111" s="511"/>
      <c r="ITQ111" s="511"/>
      <c r="ITR111" s="511"/>
      <c r="ITS111" s="511"/>
      <c r="ITT111" s="511"/>
      <c r="ITU111" s="511"/>
      <c r="ITV111" s="511"/>
      <c r="ITW111" s="511"/>
      <c r="ITX111" s="511"/>
      <c r="ITY111" s="511"/>
      <c r="ITZ111" s="511"/>
      <c r="IUA111" s="511"/>
      <c r="IUB111" s="511"/>
      <c r="IUC111" s="511"/>
      <c r="IUD111" s="511"/>
      <c r="IUE111" s="511"/>
      <c r="IUF111" s="511"/>
      <c r="IUG111" s="511"/>
      <c r="IUH111" s="511"/>
      <c r="IUI111" s="511"/>
      <c r="IUJ111" s="511"/>
      <c r="IUK111" s="511"/>
      <c r="IUL111" s="511"/>
      <c r="IUM111" s="511"/>
      <c r="IUN111" s="511"/>
      <c r="IUO111" s="511"/>
      <c r="IUP111" s="511"/>
      <c r="IUQ111" s="511"/>
      <c r="IUR111" s="511"/>
      <c r="IUS111" s="511"/>
      <c r="IUT111" s="511"/>
      <c r="IUU111" s="511"/>
      <c r="IUV111" s="511"/>
      <c r="IUW111" s="511"/>
      <c r="IUX111" s="511"/>
      <c r="IUY111" s="511"/>
      <c r="IUZ111" s="511"/>
      <c r="IVA111" s="511"/>
      <c r="IVB111" s="511"/>
      <c r="IVC111" s="511"/>
      <c r="IVD111" s="511"/>
      <c r="IVE111" s="511"/>
      <c r="IVF111" s="511"/>
      <c r="IVG111" s="511"/>
      <c r="IVH111" s="511"/>
      <c r="IVI111" s="511"/>
      <c r="IVJ111" s="511"/>
      <c r="IVK111" s="511"/>
      <c r="IVL111" s="511"/>
      <c r="IVM111" s="511"/>
      <c r="IVN111" s="511"/>
      <c r="IVO111" s="511"/>
      <c r="IVP111" s="511"/>
      <c r="IVQ111" s="511"/>
      <c r="IVR111" s="511"/>
      <c r="IVS111" s="511"/>
      <c r="IVT111" s="511"/>
      <c r="IVU111" s="511"/>
      <c r="IVV111" s="511"/>
      <c r="IVW111" s="511"/>
      <c r="IVX111" s="511"/>
      <c r="IVY111" s="511"/>
      <c r="IVZ111" s="511"/>
      <c r="IWA111" s="511"/>
      <c r="IWB111" s="511"/>
      <c r="IWC111" s="511"/>
      <c r="IWD111" s="511"/>
      <c r="IWE111" s="511"/>
      <c r="IWF111" s="511"/>
      <c r="IWG111" s="511"/>
      <c r="IWH111" s="511"/>
      <c r="IWI111" s="511"/>
      <c r="IWJ111" s="511"/>
      <c r="IWK111" s="511"/>
      <c r="IWL111" s="511"/>
      <c r="IWM111" s="511"/>
      <c r="IWN111" s="511"/>
      <c r="IWO111" s="511"/>
      <c r="IWP111" s="511"/>
      <c r="IWQ111" s="511"/>
      <c r="IWR111" s="511"/>
      <c r="IWS111" s="511"/>
      <c r="IWT111" s="511"/>
      <c r="IWU111" s="511"/>
      <c r="IWV111" s="511"/>
      <c r="IWW111" s="511"/>
      <c r="IWX111" s="511"/>
      <c r="IWY111" s="511"/>
      <c r="IWZ111" s="511"/>
      <c r="IXA111" s="511"/>
      <c r="IXB111" s="511"/>
      <c r="IXC111" s="511"/>
      <c r="IXD111" s="511"/>
      <c r="IXE111" s="511"/>
      <c r="IXF111" s="511"/>
      <c r="IXG111" s="511"/>
      <c r="IXH111" s="511"/>
      <c r="IXI111" s="511"/>
      <c r="IXJ111" s="511"/>
      <c r="IXK111" s="511"/>
      <c r="IXL111" s="511"/>
      <c r="IXM111" s="511"/>
      <c r="IXN111" s="511"/>
      <c r="IXO111" s="511"/>
      <c r="IXP111" s="511"/>
      <c r="IXQ111" s="511"/>
      <c r="IXR111" s="511"/>
      <c r="IXS111" s="511"/>
      <c r="IXT111" s="511"/>
      <c r="IXU111" s="511"/>
      <c r="IXV111" s="511"/>
      <c r="IXW111" s="511"/>
      <c r="IXX111" s="511"/>
      <c r="IXY111" s="511"/>
      <c r="IXZ111" s="511"/>
      <c r="IYA111" s="511"/>
      <c r="IYB111" s="511"/>
      <c r="IYC111" s="511"/>
      <c r="IYD111" s="511"/>
      <c r="IYE111" s="511"/>
      <c r="IYF111" s="511"/>
      <c r="IYG111" s="511"/>
      <c r="IYH111" s="511"/>
      <c r="IYI111" s="511"/>
      <c r="IYJ111" s="511"/>
      <c r="IYK111" s="511"/>
      <c r="IYL111" s="511"/>
      <c r="IYM111" s="511"/>
      <c r="IYN111" s="511"/>
      <c r="IYO111" s="511"/>
      <c r="IYP111" s="511"/>
      <c r="IYQ111" s="511"/>
      <c r="IYR111" s="511"/>
      <c r="IYS111" s="511"/>
      <c r="IYT111" s="511"/>
      <c r="IYU111" s="511"/>
      <c r="IYV111" s="511"/>
      <c r="IYW111" s="511"/>
      <c r="IYX111" s="511"/>
      <c r="IYY111" s="511"/>
      <c r="IYZ111" s="511"/>
      <c r="IZA111" s="511"/>
      <c r="IZB111" s="511"/>
      <c r="IZC111" s="511"/>
      <c r="IZD111" s="511"/>
      <c r="IZE111" s="511"/>
      <c r="IZF111" s="511"/>
      <c r="IZG111" s="511"/>
      <c r="IZH111" s="511"/>
      <c r="IZI111" s="511"/>
      <c r="IZJ111" s="511"/>
      <c r="IZK111" s="511"/>
      <c r="IZL111" s="511"/>
      <c r="IZM111" s="511"/>
      <c r="IZN111" s="511"/>
      <c r="IZO111" s="511"/>
      <c r="IZP111" s="511"/>
      <c r="IZQ111" s="511"/>
      <c r="IZR111" s="511"/>
      <c r="IZS111" s="511"/>
      <c r="IZT111" s="511"/>
      <c r="IZU111" s="511"/>
      <c r="IZV111" s="511"/>
      <c r="IZW111" s="511"/>
      <c r="IZX111" s="511"/>
      <c r="IZY111" s="511"/>
      <c r="IZZ111" s="511"/>
      <c r="JAA111" s="511"/>
      <c r="JAB111" s="511"/>
      <c r="JAC111" s="511"/>
      <c r="JAD111" s="511"/>
      <c r="JAE111" s="511"/>
      <c r="JAF111" s="511"/>
      <c r="JAG111" s="511"/>
      <c r="JAH111" s="511"/>
      <c r="JAI111" s="511"/>
      <c r="JAJ111" s="511"/>
      <c r="JAK111" s="511"/>
      <c r="JAL111" s="511"/>
      <c r="JAM111" s="511"/>
      <c r="JAN111" s="511"/>
      <c r="JAO111" s="511"/>
      <c r="JAP111" s="511"/>
      <c r="JAQ111" s="511"/>
      <c r="JAR111" s="511"/>
      <c r="JAS111" s="511"/>
      <c r="JAT111" s="511"/>
      <c r="JAU111" s="511"/>
      <c r="JAV111" s="511"/>
      <c r="JAW111" s="511"/>
      <c r="JAX111" s="511"/>
      <c r="JAY111" s="511"/>
      <c r="JAZ111" s="511"/>
      <c r="JBA111" s="511"/>
      <c r="JBB111" s="511"/>
      <c r="JBC111" s="511"/>
      <c r="JBD111" s="511"/>
      <c r="JBE111" s="511"/>
      <c r="JBF111" s="511"/>
      <c r="JBG111" s="511"/>
      <c r="JBH111" s="511"/>
      <c r="JBI111" s="511"/>
      <c r="JBJ111" s="511"/>
      <c r="JBK111" s="511"/>
      <c r="JBL111" s="511"/>
      <c r="JBM111" s="511"/>
      <c r="JBN111" s="511"/>
      <c r="JBO111" s="511"/>
      <c r="JBP111" s="511"/>
      <c r="JBQ111" s="511"/>
      <c r="JBR111" s="511"/>
      <c r="JBS111" s="511"/>
      <c r="JBT111" s="511"/>
      <c r="JBU111" s="511"/>
      <c r="JBV111" s="511"/>
      <c r="JBW111" s="511"/>
      <c r="JBX111" s="511"/>
      <c r="JBY111" s="511"/>
      <c r="JBZ111" s="511"/>
      <c r="JCA111" s="511"/>
      <c r="JCB111" s="511"/>
      <c r="JCC111" s="511"/>
      <c r="JCD111" s="511"/>
      <c r="JCE111" s="511"/>
      <c r="JCF111" s="511"/>
      <c r="JCG111" s="511"/>
      <c r="JCH111" s="511"/>
      <c r="JCI111" s="511"/>
      <c r="JCJ111" s="511"/>
      <c r="JCK111" s="511"/>
      <c r="JCL111" s="511"/>
      <c r="JCM111" s="511"/>
      <c r="JCN111" s="511"/>
      <c r="JCO111" s="511"/>
      <c r="JCP111" s="511"/>
      <c r="JCQ111" s="511"/>
      <c r="JCR111" s="511"/>
      <c r="JCS111" s="511"/>
      <c r="JCT111" s="511"/>
      <c r="JCU111" s="511"/>
      <c r="JCV111" s="511"/>
      <c r="JCW111" s="511"/>
      <c r="JCX111" s="511"/>
      <c r="JCY111" s="511"/>
      <c r="JCZ111" s="511"/>
      <c r="JDA111" s="511"/>
      <c r="JDB111" s="511"/>
      <c r="JDC111" s="511"/>
      <c r="JDD111" s="511"/>
      <c r="JDE111" s="511"/>
      <c r="JDF111" s="511"/>
      <c r="JDG111" s="511"/>
      <c r="JDH111" s="511"/>
      <c r="JDI111" s="511"/>
      <c r="JDJ111" s="511"/>
      <c r="JDK111" s="511"/>
      <c r="JDL111" s="511"/>
      <c r="JDM111" s="511"/>
      <c r="JDN111" s="511"/>
      <c r="JDO111" s="511"/>
      <c r="JDP111" s="511"/>
      <c r="JDQ111" s="511"/>
      <c r="JDR111" s="511"/>
      <c r="JDS111" s="511"/>
      <c r="JDT111" s="511"/>
      <c r="JDU111" s="511"/>
      <c r="JDV111" s="511"/>
      <c r="JDW111" s="511"/>
      <c r="JDX111" s="511"/>
      <c r="JDY111" s="511"/>
      <c r="JDZ111" s="511"/>
      <c r="JEA111" s="511"/>
      <c r="JEB111" s="511"/>
      <c r="JEC111" s="511"/>
      <c r="JED111" s="511"/>
      <c r="JEE111" s="511"/>
      <c r="JEF111" s="511"/>
      <c r="JEG111" s="511"/>
      <c r="JEH111" s="511"/>
      <c r="JEI111" s="511"/>
      <c r="JEJ111" s="511"/>
      <c r="JEK111" s="511"/>
      <c r="JEL111" s="511"/>
      <c r="JEM111" s="511"/>
      <c r="JEN111" s="511"/>
      <c r="JEO111" s="511"/>
      <c r="JEP111" s="511"/>
      <c r="JEQ111" s="511"/>
      <c r="JER111" s="511"/>
      <c r="JES111" s="511"/>
      <c r="JET111" s="511"/>
      <c r="JEU111" s="511"/>
      <c r="JEV111" s="511"/>
      <c r="JEW111" s="511"/>
      <c r="JEX111" s="511"/>
      <c r="JEY111" s="511"/>
      <c r="JEZ111" s="511"/>
      <c r="JFA111" s="511"/>
      <c r="JFB111" s="511"/>
      <c r="JFC111" s="511"/>
      <c r="JFD111" s="511"/>
      <c r="JFE111" s="511"/>
      <c r="JFF111" s="511"/>
      <c r="JFG111" s="511"/>
      <c r="JFH111" s="511"/>
      <c r="JFI111" s="511"/>
      <c r="JFJ111" s="511"/>
      <c r="JFK111" s="511"/>
      <c r="JFL111" s="511"/>
      <c r="JFM111" s="511"/>
      <c r="JFN111" s="511"/>
      <c r="JFO111" s="511"/>
      <c r="JFP111" s="511"/>
      <c r="JFQ111" s="511"/>
      <c r="JFR111" s="511"/>
      <c r="JFS111" s="511"/>
      <c r="JFT111" s="511"/>
      <c r="JFU111" s="511"/>
      <c r="JFV111" s="511"/>
      <c r="JFW111" s="511"/>
      <c r="JFX111" s="511"/>
      <c r="JFY111" s="511"/>
      <c r="JFZ111" s="511"/>
      <c r="JGA111" s="511"/>
      <c r="JGB111" s="511"/>
      <c r="JGC111" s="511"/>
      <c r="JGD111" s="511"/>
      <c r="JGE111" s="511"/>
      <c r="JGF111" s="511"/>
      <c r="JGG111" s="511"/>
      <c r="JGH111" s="511"/>
      <c r="JGI111" s="511"/>
      <c r="JGJ111" s="511"/>
      <c r="JGK111" s="511"/>
      <c r="JGL111" s="511"/>
      <c r="JGM111" s="511"/>
      <c r="JGN111" s="511"/>
      <c r="JGO111" s="511"/>
      <c r="JGP111" s="511"/>
      <c r="JGQ111" s="511"/>
      <c r="JGR111" s="511"/>
      <c r="JGS111" s="511"/>
      <c r="JGT111" s="511"/>
      <c r="JGU111" s="511"/>
      <c r="JGV111" s="511"/>
      <c r="JGW111" s="511"/>
      <c r="JGX111" s="511"/>
      <c r="JGY111" s="511"/>
      <c r="JGZ111" s="511"/>
      <c r="JHA111" s="511"/>
      <c r="JHB111" s="511"/>
      <c r="JHC111" s="511"/>
      <c r="JHD111" s="511"/>
      <c r="JHE111" s="511"/>
      <c r="JHF111" s="511"/>
      <c r="JHG111" s="511"/>
      <c r="JHH111" s="511"/>
      <c r="JHI111" s="511"/>
      <c r="JHJ111" s="511"/>
      <c r="JHK111" s="511"/>
      <c r="JHL111" s="511"/>
      <c r="JHM111" s="511"/>
      <c r="JHN111" s="511"/>
      <c r="JHO111" s="511"/>
      <c r="JHP111" s="511"/>
      <c r="JHQ111" s="511"/>
      <c r="JHR111" s="511"/>
      <c r="JHS111" s="511"/>
      <c r="JHT111" s="511"/>
      <c r="JHU111" s="511"/>
      <c r="JHV111" s="511"/>
      <c r="JHW111" s="511"/>
      <c r="JHX111" s="511"/>
      <c r="JHY111" s="511"/>
      <c r="JHZ111" s="511"/>
      <c r="JIA111" s="511"/>
      <c r="JIB111" s="511"/>
      <c r="JIC111" s="511"/>
      <c r="JID111" s="511"/>
      <c r="JIE111" s="511"/>
      <c r="JIF111" s="511"/>
      <c r="JIG111" s="511"/>
      <c r="JIH111" s="511"/>
      <c r="JII111" s="511"/>
      <c r="JIJ111" s="511"/>
      <c r="JIK111" s="511"/>
      <c r="JIL111" s="511"/>
      <c r="JIM111" s="511"/>
      <c r="JIN111" s="511"/>
      <c r="JIO111" s="511"/>
      <c r="JIP111" s="511"/>
      <c r="JIQ111" s="511"/>
      <c r="JIR111" s="511"/>
      <c r="JIS111" s="511"/>
      <c r="JIT111" s="511"/>
      <c r="JIU111" s="511"/>
      <c r="JIV111" s="511"/>
      <c r="JIW111" s="511"/>
      <c r="JIX111" s="511"/>
      <c r="JIY111" s="511"/>
      <c r="JIZ111" s="511"/>
      <c r="JJA111" s="511"/>
      <c r="JJB111" s="511"/>
      <c r="JJC111" s="511"/>
      <c r="JJD111" s="511"/>
      <c r="JJE111" s="511"/>
      <c r="JJF111" s="511"/>
      <c r="JJG111" s="511"/>
      <c r="JJH111" s="511"/>
      <c r="JJI111" s="511"/>
      <c r="JJJ111" s="511"/>
      <c r="JJK111" s="511"/>
      <c r="JJL111" s="511"/>
      <c r="JJM111" s="511"/>
      <c r="JJN111" s="511"/>
      <c r="JJO111" s="511"/>
      <c r="JJP111" s="511"/>
      <c r="JJQ111" s="511"/>
      <c r="JJR111" s="511"/>
      <c r="JJS111" s="511"/>
      <c r="JJT111" s="511"/>
      <c r="JJU111" s="511"/>
      <c r="JJV111" s="511"/>
      <c r="JJW111" s="511"/>
      <c r="JJX111" s="511"/>
      <c r="JJY111" s="511"/>
      <c r="JJZ111" s="511"/>
      <c r="JKA111" s="511"/>
      <c r="JKB111" s="511"/>
      <c r="JKC111" s="511"/>
      <c r="JKD111" s="511"/>
      <c r="JKE111" s="511"/>
      <c r="JKF111" s="511"/>
      <c r="JKG111" s="511"/>
      <c r="JKH111" s="511"/>
      <c r="JKI111" s="511"/>
      <c r="JKJ111" s="511"/>
      <c r="JKK111" s="511"/>
      <c r="JKL111" s="511"/>
      <c r="JKM111" s="511"/>
      <c r="JKN111" s="511"/>
      <c r="JKO111" s="511"/>
      <c r="JKP111" s="511"/>
      <c r="JKQ111" s="511"/>
      <c r="JKR111" s="511"/>
      <c r="JKS111" s="511"/>
      <c r="JKT111" s="511"/>
      <c r="JKU111" s="511"/>
      <c r="JKV111" s="511"/>
      <c r="JKW111" s="511"/>
      <c r="JKX111" s="511"/>
      <c r="JKY111" s="511"/>
      <c r="JKZ111" s="511"/>
      <c r="JLA111" s="511"/>
      <c r="JLB111" s="511"/>
      <c r="JLC111" s="511"/>
      <c r="JLD111" s="511"/>
      <c r="JLE111" s="511"/>
      <c r="JLF111" s="511"/>
      <c r="JLG111" s="511"/>
      <c r="JLH111" s="511"/>
      <c r="JLI111" s="511"/>
      <c r="JLJ111" s="511"/>
      <c r="JLK111" s="511"/>
      <c r="JLL111" s="511"/>
      <c r="JLM111" s="511"/>
      <c r="JLN111" s="511"/>
      <c r="JLO111" s="511"/>
      <c r="JLP111" s="511"/>
      <c r="JLQ111" s="511"/>
      <c r="JLR111" s="511"/>
      <c r="JLS111" s="511"/>
      <c r="JLT111" s="511"/>
      <c r="JLU111" s="511"/>
      <c r="JLV111" s="511"/>
      <c r="JLW111" s="511"/>
      <c r="JLX111" s="511"/>
      <c r="JLY111" s="511"/>
      <c r="JLZ111" s="511"/>
      <c r="JMA111" s="511"/>
      <c r="JMB111" s="511"/>
      <c r="JMC111" s="511"/>
      <c r="JMD111" s="511"/>
      <c r="JME111" s="511"/>
      <c r="JMF111" s="511"/>
      <c r="JMG111" s="511"/>
      <c r="JMH111" s="511"/>
      <c r="JMI111" s="511"/>
      <c r="JMJ111" s="511"/>
      <c r="JMK111" s="511"/>
      <c r="JML111" s="511"/>
      <c r="JMM111" s="511"/>
      <c r="JMN111" s="511"/>
      <c r="JMO111" s="511"/>
      <c r="JMP111" s="511"/>
      <c r="JMQ111" s="511"/>
      <c r="JMR111" s="511"/>
      <c r="JMS111" s="511"/>
      <c r="JMT111" s="511"/>
      <c r="JMU111" s="511"/>
      <c r="JMV111" s="511"/>
      <c r="JMW111" s="511"/>
      <c r="JMX111" s="511"/>
      <c r="JMY111" s="511"/>
      <c r="JMZ111" s="511"/>
      <c r="JNA111" s="511"/>
      <c r="JNB111" s="511"/>
      <c r="JNC111" s="511"/>
      <c r="JND111" s="511"/>
      <c r="JNE111" s="511"/>
      <c r="JNF111" s="511"/>
      <c r="JNG111" s="511"/>
      <c r="JNH111" s="511"/>
      <c r="JNI111" s="511"/>
      <c r="JNJ111" s="511"/>
      <c r="JNK111" s="511"/>
      <c r="JNL111" s="511"/>
      <c r="JNM111" s="511"/>
      <c r="JNN111" s="511"/>
      <c r="JNO111" s="511"/>
      <c r="JNP111" s="511"/>
      <c r="JNQ111" s="511"/>
      <c r="JNR111" s="511"/>
      <c r="JNS111" s="511"/>
      <c r="JNT111" s="511"/>
      <c r="JNU111" s="511"/>
      <c r="JNV111" s="511"/>
      <c r="JNW111" s="511"/>
      <c r="JNX111" s="511"/>
      <c r="JNY111" s="511"/>
      <c r="JNZ111" s="511"/>
      <c r="JOA111" s="511"/>
      <c r="JOB111" s="511"/>
      <c r="JOC111" s="511"/>
      <c r="JOD111" s="511"/>
      <c r="JOE111" s="511"/>
      <c r="JOF111" s="511"/>
      <c r="JOG111" s="511"/>
      <c r="JOH111" s="511"/>
      <c r="JOI111" s="511"/>
      <c r="JOJ111" s="511"/>
      <c r="JOK111" s="511"/>
      <c r="JOL111" s="511"/>
      <c r="JOM111" s="511"/>
      <c r="JON111" s="511"/>
      <c r="JOO111" s="511"/>
      <c r="JOP111" s="511"/>
      <c r="JOQ111" s="511"/>
      <c r="JOR111" s="511"/>
      <c r="JOS111" s="511"/>
      <c r="JOT111" s="511"/>
      <c r="JOU111" s="511"/>
      <c r="JOV111" s="511"/>
      <c r="JOW111" s="511"/>
      <c r="JOX111" s="511"/>
      <c r="JOY111" s="511"/>
      <c r="JOZ111" s="511"/>
      <c r="JPA111" s="511"/>
      <c r="JPB111" s="511"/>
      <c r="JPC111" s="511"/>
      <c r="JPD111" s="511"/>
      <c r="JPE111" s="511"/>
      <c r="JPF111" s="511"/>
      <c r="JPG111" s="511"/>
      <c r="JPH111" s="511"/>
      <c r="JPI111" s="511"/>
      <c r="JPJ111" s="511"/>
      <c r="JPK111" s="511"/>
      <c r="JPL111" s="511"/>
      <c r="JPM111" s="511"/>
      <c r="JPN111" s="511"/>
      <c r="JPO111" s="511"/>
      <c r="JPP111" s="511"/>
      <c r="JPQ111" s="511"/>
      <c r="JPR111" s="511"/>
      <c r="JPS111" s="511"/>
      <c r="JPT111" s="511"/>
      <c r="JPU111" s="511"/>
      <c r="JPV111" s="511"/>
      <c r="JPW111" s="511"/>
      <c r="JPX111" s="511"/>
      <c r="JPY111" s="511"/>
      <c r="JPZ111" s="511"/>
      <c r="JQA111" s="511"/>
      <c r="JQB111" s="511"/>
      <c r="JQC111" s="511"/>
      <c r="JQD111" s="511"/>
      <c r="JQE111" s="511"/>
      <c r="JQF111" s="511"/>
      <c r="JQG111" s="511"/>
      <c r="JQH111" s="511"/>
      <c r="JQI111" s="511"/>
      <c r="JQJ111" s="511"/>
      <c r="JQK111" s="511"/>
      <c r="JQL111" s="511"/>
      <c r="JQM111" s="511"/>
      <c r="JQN111" s="511"/>
      <c r="JQO111" s="511"/>
      <c r="JQP111" s="511"/>
      <c r="JQQ111" s="511"/>
      <c r="JQR111" s="511"/>
      <c r="JQS111" s="511"/>
      <c r="JQT111" s="511"/>
      <c r="JQU111" s="511"/>
      <c r="JQV111" s="511"/>
      <c r="JQW111" s="511"/>
      <c r="JQX111" s="511"/>
      <c r="JQY111" s="511"/>
      <c r="JQZ111" s="511"/>
      <c r="JRA111" s="511"/>
      <c r="JRB111" s="511"/>
      <c r="JRC111" s="511"/>
      <c r="JRD111" s="511"/>
      <c r="JRE111" s="511"/>
      <c r="JRF111" s="511"/>
      <c r="JRG111" s="511"/>
      <c r="JRH111" s="511"/>
      <c r="JRI111" s="511"/>
      <c r="JRJ111" s="511"/>
      <c r="JRK111" s="511"/>
      <c r="JRL111" s="511"/>
      <c r="JRM111" s="511"/>
      <c r="JRN111" s="511"/>
      <c r="JRO111" s="511"/>
      <c r="JRP111" s="511"/>
      <c r="JRQ111" s="511"/>
      <c r="JRR111" s="511"/>
      <c r="JRS111" s="511"/>
      <c r="JRT111" s="511"/>
      <c r="JRU111" s="511"/>
      <c r="JRV111" s="511"/>
      <c r="JRW111" s="511"/>
      <c r="JRX111" s="511"/>
      <c r="JRY111" s="511"/>
      <c r="JRZ111" s="511"/>
      <c r="JSA111" s="511"/>
      <c r="JSB111" s="511"/>
      <c r="JSC111" s="511"/>
      <c r="JSD111" s="511"/>
      <c r="JSE111" s="511"/>
      <c r="JSF111" s="511"/>
      <c r="JSG111" s="511"/>
      <c r="JSH111" s="511"/>
      <c r="JSI111" s="511"/>
      <c r="JSJ111" s="511"/>
      <c r="JSK111" s="511"/>
      <c r="JSL111" s="511"/>
      <c r="JSM111" s="511"/>
      <c r="JSN111" s="511"/>
      <c r="JSO111" s="511"/>
      <c r="JSP111" s="511"/>
      <c r="JSQ111" s="511"/>
      <c r="JSR111" s="511"/>
      <c r="JSS111" s="511"/>
      <c r="JST111" s="511"/>
      <c r="JSU111" s="511"/>
      <c r="JSV111" s="511"/>
      <c r="JSW111" s="511"/>
      <c r="JSX111" s="511"/>
      <c r="JSY111" s="511"/>
      <c r="JSZ111" s="511"/>
      <c r="JTA111" s="511"/>
      <c r="JTB111" s="511"/>
      <c r="JTC111" s="511"/>
      <c r="JTD111" s="511"/>
      <c r="JTE111" s="511"/>
      <c r="JTF111" s="511"/>
      <c r="JTG111" s="511"/>
      <c r="JTH111" s="511"/>
      <c r="JTI111" s="511"/>
      <c r="JTJ111" s="511"/>
      <c r="JTK111" s="511"/>
      <c r="JTL111" s="511"/>
      <c r="JTM111" s="511"/>
      <c r="JTN111" s="511"/>
      <c r="JTO111" s="511"/>
      <c r="JTP111" s="511"/>
      <c r="JTQ111" s="511"/>
      <c r="JTR111" s="511"/>
      <c r="JTS111" s="511"/>
      <c r="JTT111" s="511"/>
      <c r="JTU111" s="511"/>
      <c r="JTV111" s="511"/>
      <c r="JTW111" s="511"/>
      <c r="JTX111" s="511"/>
      <c r="JTY111" s="511"/>
      <c r="JTZ111" s="511"/>
      <c r="JUA111" s="511"/>
      <c r="JUB111" s="511"/>
      <c r="JUC111" s="511"/>
      <c r="JUD111" s="511"/>
      <c r="JUE111" s="511"/>
      <c r="JUF111" s="511"/>
      <c r="JUG111" s="511"/>
      <c r="JUH111" s="511"/>
      <c r="JUI111" s="511"/>
      <c r="JUJ111" s="511"/>
      <c r="JUK111" s="511"/>
      <c r="JUL111" s="511"/>
      <c r="JUM111" s="511"/>
      <c r="JUN111" s="511"/>
      <c r="JUO111" s="511"/>
      <c r="JUP111" s="511"/>
      <c r="JUQ111" s="511"/>
      <c r="JUR111" s="511"/>
      <c r="JUS111" s="511"/>
      <c r="JUT111" s="511"/>
      <c r="JUU111" s="511"/>
      <c r="JUV111" s="511"/>
      <c r="JUW111" s="511"/>
      <c r="JUX111" s="511"/>
      <c r="JUY111" s="511"/>
      <c r="JUZ111" s="511"/>
      <c r="JVA111" s="511"/>
      <c r="JVB111" s="511"/>
      <c r="JVC111" s="511"/>
      <c r="JVD111" s="511"/>
      <c r="JVE111" s="511"/>
      <c r="JVF111" s="511"/>
      <c r="JVG111" s="511"/>
      <c r="JVH111" s="511"/>
      <c r="JVI111" s="511"/>
      <c r="JVJ111" s="511"/>
      <c r="JVK111" s="511"/>
      <c r="JVL111" s="511"/>
      <c r="JVM111" s="511"/>
      <c r="JVN111" s="511"/>
      <c r="JVO111" s="511"/>
      <c r="JVP111" s="511"/>
      <c r="JVQ111" s="511"/>
      <c r="JVR111" s="511"/>
      <c r="JVS111" s="511"/>
      <c r="JVT111" s="511"/>
      <c r="JVU111" s="511"/>
      <c r="JVV111" s="511"/>
      <c r="JVW111" s="511"/>
      <c r="JVX111" s="511"/>
      <c r="JVY111" s="511"/>
      <c r="JVZ111" s="511"/>
      <c r="JWA111" s="511"/>
      <c r="JWB111" s="511"/>
      <c r="JWC111" s="511"/>
      <c r="JWD111" s="511"/>
      <c r="JWE111" s="511"/>
      <c r="JWF111" s="511"/>
      <c r="JWG111" s="511"/>
      <c r="JWH111" s="511"/>
      <c r="JWI111" s="511"/>
      <c r="JWJ111" s="511"/>
      <c r="JWK111" s="511"/>
      <c r="JWL111" s="511"/>
      <c r="JWM111" s="511"/>
      <c r="JWN111" s="511"/>
      <c r="JWO111" s="511"/>
      <c r="JWP111" s="511"/>
      <c r="JWQ111" s="511"/>
      <c r="JWR111" s="511"/>
      <c r="JWS111" s="511"/>
      <c r="JWT111" s="511"/>
      <c r="JWU111" s="511"/>
      <c r="JWV111" s="511"/>
      <c r="JWW111" s="511"/>
      <c r="JWX111" s="511"/>
      <c r="JWY111" s="511"/>
      <c r="JWZ111" s="511"/>
      <c r="JXA111" s="511"/>
      <c r="JXB111" s="511"/>
      <c r="JXC111" s="511"/>
      <c r="JXD111" s="511"/>
      <c r="JXE111" s="511"/>
      <c r="JXF111" s="511"/>
      <c r="JXG111" s="511"/>
      <c r="JXH111" s="511"/>
      <c r="JXI111" s="511"/>
      <c r="JXJ111" s="511"/>
      <c r="JXK111" s="511"/>
      <c r="JXL111" s="511"/>
      <c r="JXM111" s="511"/>
      <c r="JXN111" s="511"/>
      <c r="JXO111" s="511"/>
      <c r="JXP111" s="511"/>
      <c r="JXQ111" s="511"/>
      <c r="JXR111" s="511"/>
      <c r="JXS111" s="511"/>
      <c r="JXT111" s="511"/>
      <c r="JXU111" s="511"/>
      <c r="JXV111" s="511"/>
      <c r="JXW111" s="511"/>
      <c r="JXX111" s="511"/>
      <c r="JXY111" s="511"/>
      <c r="JXZ111" s="511"/>
      <c r="JYA111" s="511"/>
      <c r="JYB111" s="511"/>
      <c r="JYC111" s="511"/>
      <c r="JYD111" s="511"/>
      <c r="JYE111" s="511"/>
      <c r="JYF111" s="511"/>
      <c r="JYG111" s="511"/>
      <c r="JYH111" s="511"/>
      <c r="JYI111" s="511"/>
      <c r="JYJ111" s="511"/>
      <c r="JYK111" s="511"/>
      <c r="JYL111" s="511"/>
      <c r="JYM111" s="511"/>
      <c r="JYN111" s="511"/>
      <c r="JYO111" s="511"/>
      <c r="JYP111" s="511"/>
      <c r="JYQ111" s="511"/>
      <c r="JYR111" s="511"/>
      <c r="JYS111" s="511"/>
      <c r="JYT111" s="511"/>
      <c r="JYU111" s="511"/>
      <c r="JYV111" s="511"/>
      <c r="JYW111" s="511"/>
      <c r="JYX111" s="511"/>
      <c r="JYY111" s="511"/>
      <c r="JYZ111" s="511"/>
      <c r="JZA111" s="511"/>
      <c r="JZB111" s="511"/>
      <c r="JZC111" s="511"/>
      <c r="JZD111" s="511"/>
      <c r="JZE111" s="511"/>
      <c r="JZF111" s="511"/>
      <c r="JZG111" s="511"/>
      <c r="JZH111" s="511"/>
      <c r="JZI111" s="511"/>
      <c r="JZJ111" s="511"/>
      <c r="JZK111" s="511"/>
      <c r="JZL111" s="511"/>
      <c r="JZM111" s="511"/>
      <c r="JZN111" s="511"/>
      <c r="JZO111" s="511"/>
      <c r="JZP111" s="511"/>
      <c r="JZQ111" s="511"/>
      <c r="JZR111" s="511"/>
      <c r="JZS111" s="511"/>
      <c r="JZT111" s="511"/>
      <c r="JZU111" s="511"/>
      <c r="JZV111" s="511"/>
      <c r="JZW111" s="511"/>
      <c r="JZX111" s="511"/>
      <c r="JZY111" s="511"/>
      <c r="JZZ111" s="511"/>
      <c r="KAA111" s="511"/>
      <c r="KAB111" s="511"/>
      <c r="KAC111" s="511"/>
      <c r="KAD111" s="511"/>
      <c r="KAE111" s="511"/>
      <c r="KAF111" s="511"/>
      <c r="KAG111" s="511"/>
      <c r="KAH111" s="511"/>
      <c r="KAI111" s="511"/>
      <c r="KAJ111" s="511"/>
      <c r="KAK111" s="511"/>
      <c r="KAL111" s="511"/>
      <c r="KAM111" s="511"/>
      <c r="KAN111" s="511"/>
      <c r="KAO111" s="511"/>
      <c r="KAP111" s="511"/>
      <c r="KAQ111" s="511"/>
      <c r="KAR111" s="511"/>
      <c r="KAS111" s="511"/>
      <c r="KAT111" s="511"/>
      <c r="KAU111" s="511"/>
      <c r="KAV111" s="511"/>
      <c r="KAW111" s="511"/>
      <c r="KAX111" s="511"/>
      <c r="KAY111" s="511"/>
      <c r="KAZ111" s="511"/>
      <c r="KBA111" s="511"/>
      <c r="KBB111" s="511"/>
      <c r="KBC111" s="511"/>
      <c r="KBD111" s="511"/>
      <c r="KBE111" s="511"/>
      <c r="KBF111" s="511"/>
      <c r="KBG111" s="511"/>
      <c r="KBH111" s="511"/>
      <c r="KBI111" s="511"/>
      <c r="KBJ111" s="511"/>
      <c r="KBK111" s="511"/>
      <c r="KBL111" s="511"/>
      <c r="KBM111" s="511"/>
      <c r="KBN111" s="511"/>
      <c r="KBO111" s="511"/>
      <c r="KBP111" s="511"/>
      <c r="KBQ111" s="511"/>
      <c r="KBR111" s="511"/>
      <c r="KBS111" s="511"/>
      <c r="KBT111" s="511"/>
      <c r="KBU111" s="511"/>
      <c r="KBV111" s="511"/>
      <c r="KBW111" s="511"/>
      <c r="KBX111" s="511"/>
      <c r="KBY111" s="511"/>
      <c r="KBZ111" s="511"/>
      <c r="KCA111" s="511"/>
      <c r="KCB111" s="511"/>
      <c r="KCC111" s="511"/>
      <c r="KCD111" s="511"/>
      <c r="KCE111" s="511"/>
      <c r="KCF111" s="511"/>
      <c r="KCG111" s="511"/>
      <c r="KCH111" s="511"/>
      <c r="KCI111" s="511"/>
      <c r="KCJ111" s="511"/>
      <c r="KCK111" s="511"/>
      <c r="KCL111" s="511"/>
      <c r="KCM111" s="511"/>
      <c r="KCN111" s="511"/>
      <c r="KCO111" s="511"/>
      <c r="KCP111" s="511"/>
      <c r="KCQ111" s="511"/>
      <c r="KCR111" s="511"/>
      <c r="KCS111" s="511"/>
      <c r="KCT111" s="511"/>
      <c r="KCU111" s="511"/>
      <c r="KCV111" s="511"/>
      <c r="KCW111" s="511"/>
      <c r="KCX111" s="511"/>
      <c r="KCY111" s="511"/>
      <c r="KCZ111" s="511"/>
      <c r="KDA111" s="511"/>
      <c r="KDB111" s="511"/>
      <c r="KDC111" s="511"/>
      <c r="KDD111" s="511"/>
      <c r="KDE111" s="511"/>
      <c r="KDF111" s="511"/>
      <c r="KDG111" s="511"/>
      <c r="KDH111" s="511"/>
      <c r="KDI111" s="511"/>
      <c r="KDJ111" s="511"/>
      <c r="KDK111" s="511"/>
      <c r="KDL111" s="511"/>
      <c r="KDM111" s="511"/>
      <c r="KDN111" s="511"/>
      <c r="KDO111" s="511"/>
      <c r="KDP111" s="511"/>
      <c r="KDQ111" s="511"/>
      <c r="KDR111" s="511"/>
      <c r="KDS111" s="511"/>
      <c r="KDT111" s="511"/>
      <c r="KDU111" s="511"/>
      <c r="KDV111" s="511"/>
      <c r="KDW111" s="511"/>
      <c r="KDX111" s="511"/>
      <c r="KDY111" s="511"/>
      <c r="KDZ111" s="511"/>
      <c r="KEA111" s="511"/>
      <c r="KEB111" s="511"/>
      <c r="KEC111" s="511"/>
      <c r="KED111" s="511"/>
      <c r="KEE111" s="511"/>
      <c r="KEF111" s="511"/>
      <c r="KEG111" s="511"/>
      <c r="KEH111" s="511"/>
      <c r="KEI111" s="511"/>
      <c r="KEJ111" s="511"/>
      <c r="KEK111" s="511"/>
      <c r="KEL111" s="511"/>
      <c r="KEM111" s="511"/>
      <c r="KEN111" s="511"/>
      <c r="KEO111" s="511"/>
      <c r="KEP111" s="511"/>
      <c r="KEQ111" s="511"/>
      <c r="KER111" s="511"/>
      <c r="KES111" s="511"/>
      <c r="KET111" s="511"/>
      <c r="KEU111" s="511"/>
      <c r="KEV111" s="511"/>
      <c r="KEW111" s="511"/>
      <c r="KEX111" s="511"/>
      <c r="KEY111" s="511"/>
      <c r="KEZ111" s="511"/>
      <c r="KFA111" s="511"/>
      <c r="KFB111" s="511"/>
      <c r="KFC111" s="511"/>
      <c r="KFD111" s="511"/>
      <c r="KFE111" s="511"/>
      <c r="KFF111" s="511"/>
      <c r="KFG111" s="511"/>
      <c r="KFH111" s="511"/>
      <c r="KFI111" s="511"/>
      <c r="KFJ111" s="511"/>
      <c r="KFK111" s="511"/>
      <c r="KFL111" s="511"/>
      <c r="KFM111" s="511"/>
      <c r="KFN111" s="511"/>
      <c r="KFO111" s="511"/>
      <c r="KFP111" s="511"/>
      <c r="KFQ111" s="511"/>
      <c r="KFR111" s="511"/>
      <c r="KFS111" s="511"/>
      <c r="KFT111" s="511"/>
      <c r="KFU111" s="511"/>
      <c r="KFV111" s="511"/>
      <c r="KFW111" s="511"/>
      <c r="KFX111" s="511"/>
      <c r="KFY111" s="511"/>
      <c r="KFZ111" s="511"/>
      <c r="KGA111" s="511"/>
      <c r="KGB111" s="511"/>
      <c r="KGC111" s="511"/>
      <c r="KGD111" s="511"/>
      <c r="KGE111" s="511"/>
      <c r="KGF111" s="511"/>
      <c r="KGG111" s="511"/>
      <c r="KGH111" s="511"/>
      <c r="KGI111" s="511"/>
      <c r="KGJ111" s="511"/>
      <c r="KGK111" s="511"/>
      <c r="KGL111" s="511"/>
      <c r="KGM111" s="511"/>
      <c r="KGN111" s="511"/>
      <c r="KGO111" s="511"/>
      <c r="KGP111" s="511"/>
      <c r="KGQ111" s="511"/>
      <c r="KGR111" s="511"/>
      <c r="KGS111" s="511"/>
      <c r="KGT111" s="511"/>
      <c r="KGU111" s="511"/>
      <c r="KGV111" s="511"/>
      <c r="KGW111" s="511"/>
      <c r="KGX111" s="511"/>
      <c r="KGY111" s="511"/>
      <c r="KGZ111" s="511"/>
      <c r="KHA111" s="511"/>
      <c r="KHB111" s="511"/>
      <c r="KHC111" s="511"/>
      <c r="KHD111" s="511"/>
      <c r="KHE111" s="511"/>
      <c r="KHF111" s="511"/>
      <c r="KHG111" s="511"/>
      <c r="KHH111" s="511"/>
      <c r="KHI111" s="511"/>
      <c r="KHJ111" s="511"/>
      <c r="KHK111" s="511"/>
      <c r="KHL111" s="511"/>
      <c r="KHM111" s="511"/>
      <c r="KHN111" s="511"/>
      <c r="KHO111" s="511"/>
      <c r="KHP111" s="511"/>
      <c r="KHQ111" s="511"/>
      <c r="KHR111" s="511"/>
      <c r="KHS111" s="511"/>
      <c r="KHT111" s="511"/>
      <c r="KHU111" s="511"/>
      <c r="KHV111" s="511"/>
      <c r="KHW111" s="511"/>
      <c r="KHX111" s="511"/>
      <c r="KHY111" s="511"/>
      <c r="KHZ111" s="511"/>
      <c r="KIA111" s="511"/>
      <c r="KIB111" s="511"/>
      <c r="KIC111" s="511"/>
      <c r="KID111" s="511"/>
      <c r="KIE111" s="511"/>
      <c r="KIF111" s="511"/>
      <c r="KIG111" s="511"/>
      <c r="KIH111" s="511"/>
      <c r="KII111" s="511"/>
      <c r="KIJ111" s="511"/>
      <c r="KIK111" s="511"/>
      <c r="KIL111" s="511"/>
      <c r="KIM111" s="511"/>
      <c r="KIN111" s="511"/>
      <c r="KIO111" s="511"/>
      <c r="KIP111" s="511"/>
      <c r="KIQ111" s="511"/>
      <c r="KIR111" s="511"/>
      <c r="KIS111" s="511"/>
      <c r="KIT111" s="511"/>
      <c r="KIU111" s="511"/>
      <c r="KIV111" s="511"/>
      <c r="KIW111" s="511"/>
      <c r="KIX111" s="511"/>
      <c r="KIY111" s="511"/>
      <c r="KIZ111" s="511"/>
      <c r="KJA111" s="511"/>
      <c r="KJB111" s="511"/>
      <c r="KJC111" s="511"/>
      <c r="KJD111" s="511"/>
      <c r="KJE111" s="511"/>
      <c r="KJF111" s="511"/>
      <c r="KJG111" s="511"/>
      <c r="KJH111" s="511"/>
      <c r="KJI111" s="511"/>
      <c r="KJJ111" s="511"/>
      <c r="KJK111" s="511"/>
      <c r="KJL111" s="511"/>
      <c r="KJM111" s="511"/>
      <c r="KJN111" s="511"/>
      <c r="KJO111" s="511"/>
      <c r="KJP111" s="511"/>
      <c r="KJQ111" s="511"/>
      <c r="KJR111" s="511"/>
      <c r="KJS111" s="511"/>
      <c r="KJT111" s="511"/>
      <c r="KJU111" s="511"/>
      <c r="KJV111" s="511"/>
      <c r="KJW111" s="511"/>
      <c r="KJX111" s="511"/>
      <c r="KJY111" s="511"/>
      <c r="KJZ111" s="511"/>
      <c r="KKA111" s="511"/>
      <c r="KKB111" s="511"/>
      <c r="KKC111" s="511"/>
      <c r="KKD111" s="511"/>
      <c r="KKE111" s="511"/>
      <c r="KKF111" s="511"/>
      <c r="KKG111" s="511"/>
      <c r="KKH111" s="511"/>
      <c r="KKI111" s="511"/>
      <c r="KKJ111" s="511"/>
      <c r="KKK111" s="511"/>
      <c r="KKL111" s="511"/>
      <c r="KKM111" s="511"/>
      <c r="KKN111" s="511"/>
      <c r="KKO111" s="511"/>
      <c r="KKP111" s="511"/>
      <c r="KKQ111" s="511"/>
      <c r="KKR111" s="511"/>
      <c r="KKS111" s="511"/>
      <c r="KKT111" s="511"/>
      <c r="KKU111" s="511"/>
      <c r="KKV111" s="511"/>
      <c r="KKW111" s="511"/>
      <c r="KKX111" s="511"/>
      <c r="KKY111" s="511"/>
      <c r="KKZ111" s="511"/>
      <c r="KLA111" s="511"/>
      <c r="KLB111" s="511"/>
      <c r="KLC111" s="511"/>
      <c r="KLD111" s="511"/>
      <c r="KLE111" s="511"/>
      <c r="KLF111" s="511"/>
      <c r="KLG111" s="511"/>
      <c r="KLH111" s="511"/>
      <c r="KLI111" s="511"/>
      <c r="KLJ111" s="511"/>
      <c r="KLK111" s="511"/>
      <c r="KLL111" s="511"/>
      <c r="KLM111" s="511"/>
      <c r="KLN111" s="511"/>
      <c r="KLO111" s="511"/>
      <c r="KLP111" s="511"/>
      <c r="KLQ111" s="511"/>
      <c r="KLR111" s="511"/>
      <c r="KLS111" s="511"/>
      <c r="KLT111" s="511"/>
      <c r="KLU111" s="511"/>
      <c r="KLV111" s="511"/>
      <c r="KLW111" s="511"/>
      <c r="KLX111" s="511"/>
      <c r="KLY111" s="511"/>
      <c r="KLZ111" s="511"/>
      <c r="KMA111" s="511"/>
      <c r="KMB111" s="511"/>
      <c r="KMC111" s="511"/>
      <c r="KMD111" s="511"/>
      <c r="KME111" s="511"/>
      <c r="KMF111" s="511"/>
      <c r="KMG111" s="511"/>
      <c r="KMH111" s="511"/>
      <c r="KMI111" s="511"/>
      <c r="KMJ111" s="511"/>
      <c r="KMK111" s="511"/>
      <c r="KML111" s="511"/>
      <c r="KMM111" s="511"/>
      <c r="KMN111" s="511"/>
      <c r="KMO111" s="511"/>
      <c r="KMP111" s="511"/>
      <c r="KMQ111" s="511"/>
      <c r="KMR111" s="511"/>
      <c r="KMS111" s="511"/>
      <c r="KMT111" s="511"/>
      <c r="KMU111" s="511"/>
      <c r="KMV111" s="511"/>
      <c r="KMW111" s="511"/>
      <c r="KMX111" s="511"/>
      <c r="KMY111" s="511"/>
      <c r="KMZ111" s="511"/>
      <c r="KNA111" s="511"/>
      <c r="KNB111" s="511"/>
      <c r="KNC111" s="511"/>
      <c r="KND111" s="511"/>
      <c r="KNE111" s="511"/>
      <c r="KNF111" s="511"/>
      <c r="KNG111" s="511"/>
      <c r="KNH111" s="511"/>
      <c r="KNI111" s="511"/>
      <c r="KNJ111" s="511"/>
      <c r="KNK111" s="511"/>
      <c r="KNL111" s="511"/>
      <c r="KNM111" s="511"/>
      <c r="KNN111" s="511"/>
      <c r="KNO111" s="511"/>
      <c r="KNP111" s="511"/>
      <c r="KNQ111" s="511"/>
      <c r="KNR111" s="511"/>
      <c r="KNS111" s="511"/>
      <c r="KNT111" s="511"/>
      <c r="KNU111" s="511"/>
      <c r="KNV111" s="511"/>
      <c r="KNW111" s="511"/>
      <c r="KNX111" s="511"/>
      <c r="KNY111" s="511"/>
      <c r="KNZ111" s="511"/>
      <c r="KOA111" s="511"/>
      <c r="KOB111" s="511"/>
      <c r="KOC111" s="511"/>
      <c r="KOD111" s="511"/>
      <c r="KOE111" s="511"/>
      <c r="KOF111" s="511"/>
      <c r="KOG111" s="511"/>
      <c r="KOH111" s="511"/>
      <c r="KOI111" s="511"/>
      <c r="KOJ111" s="511"/>
      <c r="KOK111" s="511"/>
      <c r="KOL111" s="511"/>
      <c r="KOM111" s="511"/>
      <c r="KON111" s="511"/>
      <c r="KOO111" s="511"/>
      <c r="KOP111" s="511"/>
      <c r="KOQ111" s="511"/>
      <c r="KOR111" s="511"/>
      <c r="KOS111" s="511"/>
      <c r="KOT111" s="511"/>
      <c r="KOU111" s="511"/>
      <c r="KOV111" s="511"/>
      <c r="KOW111" s="511"/>
      <c r="KOX111" s="511"/>
      <c r="KOY111" s="511"/>
      <c r="KOZ111" s="511"/>
      <c r="KPA111" s="511"/>
      <c r="KPB111" s="511"/>
      <c r="KPC111" s="511"/>
      <c r="KPD111" s="511"/>
      <c r="KPE111" s="511"/>
      <c r="KPF111" s="511"/>
      <c r="KPG111" s="511"/>
      <c r="KPH111" s="511"/>
      <c r="KPI111" s="511"/>
      <c r="KPJ111" s="511"/>
      <c r="KPK111" s="511"/>
      <c r="KPL111" s="511"/>
      <c r="KPM111" s="511"/>
      <c r="KPN111" s="511"/>
      <c r="KPO111" s="511"/>
      <c r="KPP111" s="511"/>
      <c r="KPQ111" s="511"/>
      <c r="KPR111" s="511"/>
      <c r="KPS111" s="511"/>
      <c r="KPT111" s="511"/>
      <c r="KPU111" s="511"/>
      <c r="KPV111" s="511"/>
      <c r="KPW111" s="511"/>
      <c r="KPX111" s="511"/>
      <c r="KPY111" s="511"/>
      <c r="KPZ111" s="511"/>
      <c r="KQA111" s="511"/>
      <c r="KQB111" s="511"/>
      <c r="KQC111" s="511"/>
      <c r="KQD111" s="511"/>
      <c r="KQE111" s="511"/>
      <c r="KQF111" s="511"/>
      <c r="KQG111" s="511"/>
      <c r="KQH111" s="511"/>
      <c r="KQI111" s="511"/>
      <c r="KQJ111" s="511"/>
      <c r="KQK111" s="511"/>
      <c r="KQL111" s="511"/>
      <c r="KQM111" s="511"/>
      <c r="KQN111" s="511"/>
      <c r="KQO111" s="511"/>
      <c r="KQP111" s="511"/>
      <c r="KQQ111" s="511"/>
      <c r="KQR111" s="511"/>
      <c r="KQS111" s="511"/>
      <c r="KQT111" s="511"/>
      <c r="KQU111" s="511"/>
      <c r="KQV111" s="511"/>
      <c r="KQW111" s="511"/>
      <c r="KQX111" s="511"/>
      <c r="KQY111" s="511"/>
      <c r="KQZ111" s="511"/>
      <c r="KRA111" s="511"/>
      <c r="KRB111" s="511"/>
      <c r="KRC111" s="511"/>
      <c r="KRD111" s="511"/>
      <c r="KRE111" s="511"/>
      <c r="KRF111" s="511"/>
      <c r="KRG111" s="511"/>
      <c r="KRH111" s="511"/>
      <c r="KRI111" s="511"/>
      <c r="KRJ111" s="511"/>
      <c r="KRK111" s="511"/>
      <c r="KRL111" s="511"/>
      <c r="KRM111" s="511"/>
      <c r="KRN111" s="511"/>
      <c r="KRO111" s="511"/>
      <c r="KRP111" s="511"/>
      <c r="KRQ111" s="511"/>
      <c r="KRR111" s="511"/>
      <c r="KRS111" s="511"/>
      <c r="KRT111" s="511"/>
      <c r="KRU111" s="511"/>
      <c r="KRV111" s="511"/>
      <c r="KRW111" s="511"/>
      <c r="KRX111" s="511"/>
      <c r="KRY111" s="511"/>
      <c r="KRZ111" s="511"/>
      <c r="KSA111" s="511"/>
      <c r="KSB111" s="511"/>
      <c r="KSC111" s="511"/>
      <c r="KSD111" s="511"/>
      <c r="KSE111" s="511"/>
      <c r="KSF111" s="511"/>
      <c r="KSG111" s="511"/>
      <c r="KSH111" s="511"/>
      <c r="KSI111" s="511"/>
      <c r="KSJ111" s="511"/>
      <c r="KSK111" s="511"/>
      <c r="KSL111" s="511"/>
      <c r="KSM111" s="511"/>
      <c r="KSN111" s="511"/>
      <c r="KSO111" s="511"/>
      <c r="KSP111" s="511"/>
      <c r="KSQ111" s="511"/>
      <c r="KSR111" s="511"/>
      <c r="KSS111" s="511"/>
      <c r="KST111" s="511"/>
      <c r="KSU111" s="511"/>
      <c r="KSV111" s="511"/>
      <c r="KSW111" s="511"/>
      <c r="KSX111" s="511"/>
      <c r="KSY111" s="511"/>
      <c r="KSZ111" s="511"/>
      <c r="KTA111" s="511"/>
      <c r="KTB111" s="511"/>
      <c r="KTC111" s="511"/>
      <c r="KTD111" s="511"/>
      <c r="KTE111" s="511"/>
      <c r="KTF111" s="511"/>
      <c r="KTG111" s="511"/>
      <c r="KTH111" s="511"/>
      <c r="KTI111" s="511"/>
      <c r="KTJ111" s="511"/>
      <c r="KTK111" s="511"/>
      <c r="KTL111" s="511"/>
      <c r="KTM111" s="511"/>
      <c r="KTN111" s="511"/>
      <c r="KTO111" s="511"/>
      <c r="KTP111" s="511"/>
      <c r="KTQ111" s="511"/>
      <c r="KTR111" s="511"/>
      <c r="KTS111" s="511"/>
      <c r="KTT111" s="511"/>
      <c r="KTU111" s="511"/>
      <c r="KTV111" s="511"/>
      <c r="KTW111" s="511"/>
      <c r="KTX111" s="511"/>
      <c r="KTY111" s="511"/>
      <c r="KTZ111" s="511"/>
      <c r="KUA111" s="511"/>
      <c r="KUB111" s="511"/>
      <c r="KUC111" s="511"/>
      <c r="KUD111" s="511"/>
      <c r="KUE111" s="511"/>
      <c r="KUF111" s="511"/>
      <c r="KUG111" s="511"/>
      <c r="KUH111" s="511"/>
      <c r="KUI111" s="511"/>
      <c r="KUJ111" s="511"/>
      <c r="KUK111" s="511"/>
      <c r="KUL111" s="511"/>
      <c r="KUM111" s="511"/>
      <c r="KUN111" s="511"/>
      <c r="KUO111" s="511"/>
      <c r="KUP111" s="511"/>
      <c r="KUQ111" s="511"/>
      <c r="KUR111" s="511"/>
      <c r="KUS111" s="511"/>
      <c r="KUT111" s="511"/>
      <c r="KUU111" s="511"/>
      <c r="KUV111" s="511"/>
      <c r="KUW111" s="511"/>
      <c r="KUX111" s="511"/>
      <c r="KUY111" s="511"/>
      <c r="KUZ111" s="511"/>
      <c r="KVA111" s="511"/>
      <c r="KVB111" s="511"/>
      <c r="KVC111" s="511"/>
      <c r="KVD111" s="511"/>
      <c r="KVE111" s="511"/>
      <c r="KVF111" s="511"/>
      <c r="KVG111" s="511"/>
      <c r="KVH111" s="511"/>
      <c r="KVI111" s="511"/>
      <c r="KVJ111" s="511"/>
      <c r="KVK111" s="511"/>
      <c r="KVL111" s="511"/>
      <c r="KVM111" s="511"/>
      <c r="KVN111" s="511"/>
      <c r="KVO111" s="511"/>
      <c r="KVP111" s="511"/>
      <c r="KVQ111" s="511"/>
      <c r="KVR111" s="511"/>
      <c r="KVS111" s="511"/>
      <c r="KVT111" s="511"/>
      <c r="KVU111" s="511"/>
      <c r="KVV111" s="511"/>
      <c r="KVW111" s="511"/>
      <c r="KVX111" s="511"/>
      <c r="KVY111" s="511"/>
      <c r="KVZ111" s="511"/>
      <c r="KWA111" s="511"/>
      <c r="KWB111" s="511"/>
      <c r="KWC111" s="511"/>
      <c r="KWD111" s="511"/>
      <c r="KWE111" s="511"/>
      <c r="KWF111" s="511"/>
      <c r="KWG111" s="511"/>
      <c r="KWH111" s="511"/>
      <c r="KWI111" s="511"/>
      <c r="KWJ111" s="511"/>
      <c r="KWK111" s="511"/>
      <c r="KWL111" s="511"/>
      <c r="KWM111" s="511"/>
      <c r="KWN111" s="511"/>
      <c r="KWO111" s="511"/>
      <c r="KWP111" s="511"/>
      <c r="KWQ111" s="511"/>
      <c r="KWR111" s="511"/>
      <c r="KWS111" s="511"/>
      <c r="KWT111" s="511"/>
      <c r="KWU111" s="511"/>
      <c r="KWV111" s="511"/>
      <c r="KWW111" s="511"/>
      <c r="KWX111" s="511"/>
      <c r="KWY111" s="511"/>
      <c r="KWZ111" s="511"/>
      <c r="KXA111" s="511"/>
      <c r="KXB111" s="511"/>
      <c r="KXC111" s="511"/>
      <c r="KXD111" s="511"/>
      <c r="KXE111" s="511"/>
      <c r="KXF111" s="511"/>
      <c r="KXG111" s="511"/>
      <c r="KXH111" s="511"/>
      <c r="KXI111" s="511"/>
      <c r="KXJ111" s="511"/>
      <c r="KXK111" s="511"/>
      <c r="KXL111" s="511"/>
      <c r="KXM111" s="511"/>
      <c r="KXN111" s="511"/>
      <c r="KXO111" s="511"/>
      <c r="KXP111" s="511"/>
      <c r="KXQ111" s="511"/>
      <c r="KXR111" s="511"/>
      <c r="KXS111" s="511"/>
      <c r="KXT111" s="511"/>
      <c r="KXU111" s="511"/>
      <c r="KXV111" s="511"/>
      <c r="KXW111" s="511"/>
      <c r="KXX111" s="511"/>
      <c r="KXY111" s="511"/>
      <c r="KXZ111" s="511"/>
      <c r="KYA111" s="511"/>
      <c r="KYB111" s="511"/>
      <c r="KYC111" s="511"/>
      <c r="KYD111" s="511"/>
      <c r="KYE111" s="511"/>
      <c r="KYF111" s="511"/>
      <c r="KYG111" s="511"/>
      <c r="KYH111" s="511"/>
      <c r="KYI111" s="511"/>
      <c r="KYJ111" s="511"/>
      <c r="KYK111" s="511"/>
      <c r="KYL111" s="511"/>
      <c r="KYM111" s="511"/>
      <c r="KYN111" s="511"/>
      <c r="KYO111" s="511"/>
      <c r="KYP111" s="511"/>
      <c r="KYQ111" s="511"/>
      <c r="KYR111" s="511"/>
      <c r="KYS111" s="511"/>
      <c r="KYT111" s="511"/>
      <c r="KYU111" s="511"/>
      <c r="KYV111" s="511"/>
      <c r="KYW111" s="511"/>
      <c r="KYX111" s="511"/>
      <c r="KYY111" s="511"/>
      <c r="KYZ111" s="511"/>
      <c r="KZA111" s="511"/>
      <c r="KZB111" s="511"/>
      <c r="KZC111" s="511"/>
      <c r="KZD111" s="511"/>
      <c r="KZE111" s="511"/>
      <c r="KZF111" s="511"/>
      <c r="KZG111" s="511"/>
      <c r="KZH111" s="511"/>
      <c r="KZI111" s="511"/>
      <c r="KZJ111" s="511"/>
      <c r="KZK111" s="511"/>
      <c r="KZL111" s="511"/>
      <c r="KZM111" s="511"/>
      <c r="KZN111" s="511"/>
      <c r="KZO111" s="511"/>
      <c r="KZP111" s="511"/>
      <c r="KZQ111" s="511"/>
      <c r="KZR111" s="511"/>
      <c r="KZS111" s="511"/>
      <c r="KZT111" s="511"/>
      <c r="KZU111" s="511"/>
      <c r="KZV111" s="511"/>
      <c r="KZW111" s="511"/>
      <c r="KZX111" s="511"/>
      <c r="KZY111" s="511"/>
      <c r="KZZ111" s="511"/>
      <c r="LAA111" s="511"/>
      <c r="LAB111" s="511"/>
      <c r="LAC111" s="511"/>
      <c r="LAD111" s="511"/>
      <c r="LAE111" s="511"/>
      <c r="LAF111" s="511"/>
      <c r="LAG111" s="511"/>
      <c r="LAH111" s="511"/>
      <c r="LAI111" s="511"/>
      <c r="LAJ111" s="511"/>
      <c r="LAK111" s="511"/>
      <c r="LAL111" s="511"/>
      <c r="LAM111" s="511"/>
      <c r="LAN111" s="511"/>
      <c r="LAO111" s="511"/>
      <c r="LAP111" s="511"/>
      <c r="LAQ111" s="511"/>
      <c r="LAR111" s="511"/>
      <c r="LAS111" s="511"/>
      <c r="LAT111" s="511"/>
      <c r="LAU111" s="511"/>
      <c r="LAV111" s="511"/>
      <c r="LAW111" s="511"/>
      <c r="LAX111" s="511"/>
      <c r="LAY111" s="511"/>
      <c r="LAZ111" s="511"/>
      <c r="LBA111" s="511"/>
      <c r="LBB111" s="511"/>
      <c r="LBC111" s="511"/>
      <c r="LBD111" s="511"/>
      <c r="LBE111" s="511"/>
      <c r="LBF111" s="511"/>
      <c r="LBG111" s="511"/>
      <c r="LBH111" s="511"/>
      <c r="LBI111" s="511"/>
      <c r="LBJ111" s="511"/>
      <c r="LBK111" s="511"/>
      <c r="LBL111" s="511"/>
      <c r="LBM111" s="511"/>
      <c r="LBN111" s="511"/>
      <c r="LBO111" s="511"/>
      <c r="LBP111" s="511"/>
      <c r="LBQ111" s="511"/>
      <c r="LBR111" s="511"/>
      <c r="LBS111" s="511"/>
      <c r="LBT111" s="511"/>
      <c r="LBU111" s="511"/>
      <c r="LBV111" s="511"/>
      <c r="LBW111" s="511"/>
      <c r="LBX111" s="511"/>
      <c r="LBY111" s="511"/>
      <c r="LBZ111" s="511"/>
      <c r="LCA111" s="511"/>
      <c r="LCB111" s="511"/>
      <c r="LCC111" s="511"/>
      <c r="LCD111" s="511"/>
      <c r="LCE111" s="511"/>
      <c r="LCF111" s="511"/>
      <c r="LCG111" s="511"/>
      <c r="LCH111" s="511"/>
      <c r="LCI111" s="511"/>
      <c r="LCJ111" s="511"/>
      <c r="LCK111" s="511"/>
      <c r="LCL111" s="511"/>
      <c r="LCM111" s="511"/>
      <c r="LCN111" s="511"/>
      <c r="LCO111" s="511"/>
      <c r="LCP111" s="511"/>
      <c r="LCQ111" s="511"/>
      <c r="LCR111" s="511"/>
      <c r="LCS111" s="511"/>
      <c r="LCT111" s="511"/>
      <c r="LCU111" s="511"/>
      <c r="LCV111" s="511"/>
      <c r="LCW111" s="511"/>
      <c r="LCX111" s="511"/>
      <c r="LCY111" s="511"/>
      <c r="LCZ111" s="511"/>
      <c r="LDA111" s="511"/>
      <c r="LDB111" s="511"/>
      <c r="LDC111" s="511"/>
      <c r="LDD111" s="511"/>
      <c r="LDE111" s="511"/>
      <c r="LDF111" s="511"/>
      <c r="LDG111" s="511"/>
      <c r="LDH111" s="511"/>
      <c r="LDI111" s="511"/>
      <c r="LDJ111" s="511"/>
      <c r="LDK111" s="511"/>
      <c r="LDL111" s="511"/>
      <c r="LDM111" s="511"/>
      <c r="LDN111" s="511"/>
      <c r="LDO111" s="511"/>
      <c r="LDP111" s="511"/>
      <c r="LDQ111" s="511"/>
      <c r="LDR111" s="511"/>
      <c r="LDS111" s="511"/>
      <c r="LDT111" s="511"/>
      <c r="LDU111" s="511"/>
      <c r="LDV111" s="511"/>
      <c r="LDW111" s="511"/>
      <c r="LDX111" s="511"/>
      <c r="LDY111" s="511"/>
      <c r="LDZ111" s="511"/>
      <c r="LEA111" s="511"/>
      <c r="LEB111" s="511"/>
      <c r="LEC111" s="511"/>
      <c r="LED111" s="511"/>
      <c r="LEE111" s="511"/>
      <c r="LEF111" s="511"/>
      <c r="LEG111" s="511"/>
      <c r="LEH111" s="511"/>
      <c r="LEI111" s="511"/>
      <c r="LEJ111" s="511"/>
      <c r="LEK111" s="511"/>
      <c r="LEL111" s="511"/>
      <c r="LEM111" s="511"/>
      <c r="LEN111" s="511"/>
      <c r="LEO111" s="511"/>
      <c r="LEP111" s="511"/>
      <c r="LEQ111" s="511"/>
      <c r="LER111" s="511"/>
      <c r="LES111" s="511"/>
      <c r="LET111" s="511"/>
      <c r="LEU111" s="511"/>
      <c r="LEV111" s="511"/>
      <c r="LEW111" s="511"/>
      <c r="LEX111" s="511"/>
      <c r="LEY111" s="511"/>
      <c r="LEZ111" s="511"/>
      <c r="LFA111" s="511"/>
      <c r="LFB111" s="511"/>
      <c r="LFC111" s="511"/>
      <c r="LFD111" s="511"/>
      <c r="LFE111" s="511"/>
      <c r="LFF111" s="511"/>
      <c r="LFG111" s="511"/>
      <c r="LFH111" s="511"/>
      <c r="LFI111" s="511"/>
      <c r="LFJ111" s="511"/>
      <c r="LFK111" s="511"/>
      <c r="LFL111" s="511"/>
      <c r="LFM111" s="511"/>
      <c r="LFN111" s="511"/>
      <c r="LFO111" s="511"/>
      <c r="LFP111" s="511"/>
      <c r="LFQ111" s="511"/>
      <c r="LFR111" s="511"/>
      <c r="LFS111" s="511"/>
      <c r="LFT111" s="511"/>
      <c r="LFU111" s="511"/>
      <c r="LFV111" s="511"/>
      <c r="LFW111" s="511"/>
      <c r="LFX111" s="511"/>
      <c r="LFY111" s="511"/>
      <c r="LFZ111" s="511"/>
      <c r="LGA111" s="511"/>
      <c r="LGB111" s="511"/>
      <c r="LGC111" s="511"/>
      <c r="LGD111" s="511"/>
      <c r="LGE111" s="511"/>
      <c r="LGF111" s="511"/>
      <c r="LGG111" s="511"/>
      <c r="LGH111" s="511"/>
      <c r="LGI111" s="511"/>
      <c r="LGJ111" s="511"/>
      <c r="LGK111" s="511"/>
      <c r="LGL111" s="511"/>
      <c r="LGM111" s="511"/>
      <c r="LGN111" s="511"/>
      <c r="LGO111" s="511"/>
      <c r="LGP111" s="511"/>
      <c r="LGQ111" s="511"/>
      <c r="LGR111" s="511"/>
      <c r="LGS111" s="511"/>
      <c r="LGT111" s="511"/>
      <c r="LGU111" s="511"/>
      <c r="LGV111" s="511"/>
      <c r="LGW111" s="511"/>
      <c r="LGX111" s="511"/>
      <c r="LGY111" s="511"/>
      <c r="LGZ111" s="511"/>
      <c r="LHA111" s="511"/>
      <c r="LHB111" s="511"/>
      <c r="LHC111" s="511"/>
      <c r="LHD111" s="511"/>
      <c r="LHE111" s="511"/>
      <c r="LHF111" s="511"/>
      <c r="LHG111" s="511"/>
      <c r="LHH111" s="511"/>
      <c r="LHI111" s="511"/>
      <c r="LHJ111" s="511"/>
      <c r="LHK111" s="511"/>
      <c r="LHL111" s="511"/>
      <c r="LHM111" s="511"/>
      <c r="LHN111" s="511"/>
      <c r="LHO111" s="511"/>
      <c r="LHP111" s="511"/>
      <c r="LHQ111" s="511"/>
      <c r="LHR111" s="511"/>
      <c r="LHS111" s="511"/>
      <c r="LHT111" s="511"/>
      <c r="LHU111" s="511"/>
      <c r="LHV111" s="511"/>
      <c r="LHW111" s="511"/>
      <c r="LHX111" s="511"/>
      <c r="LHY111" s="511"/>
      <c r="LHZ111" s="511"/>
      <c r="LIA111" s="511"/>
      <c r="LIB111" s="511"/>
      <c r="LIC111" s="511"/>
      <c r="LID111" s="511"/>
      <c r="LIE111" s="511"/>
      <c r="LIF111" s="511"/>
      <c r="LIG111" s="511"/>
      <c r="LIH111" s="511"/>
      <c r="LII111" s="511"/>
      <c r="LIJ111" s="511"/>
      <c r="LIK111" s="511"/>
      <c r="LIL111" s="511"/>
      <c r="LIM111" s="511"/>
      <c r="LIN111" s="511"/>
      <c r="LIO111" s="511"/>
      <c r="LIP111" s="511"/>
      <c r="LIQ111" s="511"/>
      <c r="LIR111" s="511"/>
      <c r="LIS111" s="511"/>
      <c r="LIT111" s="511"/>
      <c r="LIU111" s="511"/>
      <c r="LIV111" s="511"/>
      <c r="LIW111" s="511"/>
      <c r="LIX111" s="511"/>
      <c r="LIY111" s="511"/>
      <c r="LIZ111" s="511"/>
      <c r="LJA111" s="511"/>
      <c r="LJB111" s="511"/>
      <c r="LJC111" s="511"/>
      <c r="LJD111" s="511"/>
      <c r="LJE111" s="511"/>
      <c r="LJF111" s="511"/>
      <c r="LJG111" s="511"/>
      <c r="LJH111" s="511"/>
      <c r="LJI111" s="511"/>
      <c r="LJJ111" s="511"/>
      <c r="LJK111" s="511"/>
      <c r="LJL111" s="511"/>
      <c r="LJM111" s="511"/>
      <c r="LJN111" s="511"/>
      <c r="LJO111" s="511"/>
      <c r="LJP111" s="511"/>
      <c r="LJQ111" s="511"/>
      <c r="LJR111" s="511"/>
      <c r="LJS111" s="511"/>
      <c r="LJT111" s="511"/>
      <c r="LJU111" s="511"/>
      <c r="LJV111" s="511"/>
      <c r="LJW111" s="511"/>
      <c r="LJX111" s="511"/>
      <c r="LJY111" s="511"/>
      <c r="LJZ111" s="511"/>
      <c r="LKA111" s="511"/>
      <c r="LKB111" s="511"/>
      <c r="LKC111" s="511"/>
      <c r="LKD111" s="511"/>
      <c r="LKE111" s="511"/>
      <c r="LKF111" s="511"/>
      <c r="LKG111" s="511"/>
      <c r="LKH111" s="511"/>
      <c r="LKI111" s="511"/>
      <c r="LKJ111" s="511"/>
      <c r="LKK111" s="511"/>
      <c r="LKL111" s="511"/>
      <c r="LKM111" s="511"/>
      <c r="LKN111" s="511"/>
      <c r="LKO111" s="511"/>
      <c r="LKP111" s="511"/>
      <c r="LKQ111" s="511"/>
      <c r="LKR111" s="511"/>
      <c r="LKS111" s="511"/>
      <c r="LKT111" s="511"/>
      <c r="LKU111" s="511"/>
      <c r="LKV111" s="511"/>
      <c r="LKW111" s="511"/>
      <c r="LKX111" s="511"/>
      <c r="LKY111" s="511"/>
      <c r="LKZ111" s="511"/>
      <c r="LLA111" s="511"/>
      <c r="LLB111" s="511"/>
      <c r="LLC111" s="511"/>
      <c r="LLD111" s="511"/>
      <c r="LLE111" s="511"/>
      <c r="LLF111" s="511"/>
      <c r="LLG111" s="511"/>
      <c r="LLH111" s="511"/>
      <c r="LLI111" s="511"/>
      <c r="LLJ111" s="511"/>
      <c r="LLK111" s="511"/>
      <c r="LLL111" s="511"/>
      <c r="LLM111" s="511"/>
      <c r="LLN111" s="511"/>
      <c r="LLO111" s="511"/>
      <c r="LLP111" s="511"/>
      <c r="LLQ111" s="511"/>
      <c r="LLR111" s="511"/>
      <c r="LLS111" s="511"/>
      <c r="LLT111" s="511"/>
      <c r="LLU111" s="511"/>
      <c r="LLV111" s="511"/>
      <c r="LLW111" s="511"/>
      <c r="LLX111" s="511"/>
      <c r="LLY111" s="511"/>
      <c r="LLZ111" s="511"/>
      <c r="LMA111" s="511"/>
      <c r="LMB111" s="511"/>
      <c r="LMC111" s="511"/>
      <c r="LMD111" s="511"/>
      <c r="LME111" s="511"/>
      <c r="LMF111" s="511"/>
      <c r="LMG111" s="511"/>
      <c r="LMH111" s="511"/>
      <c r="LMI111" s="511"/>
      <c r="LMJ111" s="511"/>
      <c r="LMK111" s="511"/>
      <c r="LML111" s="511"/>
      <c r="LMM111" s="511"/>
      <c r="LMN111" s="511"/>
      <c r="LMO111" s="511"/>
      <c r="LMP111" s="511"/>
      <c r="LMQ111" s="511"/>
      <c r="LMR111" s="511"/>
      <c r="LMS111" s="511"/>
      <c r="LMT111" s="511"/>
      <c r="LMU111" s="511"/>
      <c r="LMV111" s="511"/>
      <c r="LMW111" s="511"/>
      <c r="LMX111" s="511"/>
      <c r="LMY111" s="511"/>
      <c r="LMZ111" s="511"/>
      <c r="LNA111" s="511"/>
      <c r="LNB111" s="511"/>
      <c r="LNC111" s="511"/>
      <c r="LND111" s="511"/>
      <c r="LNE111" s="511"/>
      <c r="LNF111" s="511"/>
      <c r="LNG111" s="511"/>
      <c r="LNH111" s="511"/>
      <c r="LNI111" s="511"/>
      <c r="LNJ111" s="511"/>
      <c r="LNK111" s="511"/>
      <c r="LNL111" s="511"/>
      <c r="LNM111" s="511"/>
      <c r="LNN111" s="511"/>
      <c r="LNO111" s="511"/>
      <c r="LNP111" s="511"/>
      <c r="LNQ111" s="511"/>
      <c r="LNR111" s="511"/>
      <c r="LNS111" s="511"/>
      <c r="LNT111" s="511"/>
      <c r="LNU111" s="511"/>
      <c r="LNV111" s="511"/>
      <c r="LNW111" s="511"/>
      <c r="LNX111" s="511"/>
      <c r="LNY111" s="511"/>
      <c r="LNZ111" s="511"/>
      <c r="LOA111" s="511"/>
      <c r="LOB111" s="511"/>
      <c r="LOC111" s="511"/>
      <c r="LOD111" s="511"/>
      <c r="LOE111" s="511"/>
      <c r="LOF111" s="511"/>
      <c r="LOG111" s="511"/>
      <c r="LOH111" s="511"/>
      <c r="LOI111" s="511"/>
      <c r="LOJ111" s="511"/>
      <c r="LOK111" s="511"/>
      <c r="LOL111" s="511"/>
      <c r="LOM111" s="511"/>
      <c r="LON111" s="511"/>
      <c r="LOO111" s="511"/>
      <c r="LOP111" s="511"/>
      <c r="LOQ111" s="511"/>
      <c r="LOR111" s="511"/>
      <c r="LOS111" s="511"/>
      <c r="LOT111" s="511"/>
      <c r="LOU111" s="511"/>
      <c r="LOV111" s="511"/>
      <c r="LOW111" s="511"/>
      <c r="LOX111" s="511"/>
      <c r="LOY111" s="511"/>
      <c r="LOZ111" s="511"/>
      <c r="LPA111" s="511"/>
      <c r="LPB111" s="511"/>
      <c r="LPC111" s="511"/>
      <c r="LPD111" s="511"/>
      <c r="LPE111" s="511"/>
      <c r="LPF111" s="511"/>
      <c r="LPG111" s="511"/>
      <c r="LPH111" s="511"/>
      <c r="LPI111" s="511"/>
      <c r="LPJ111" s="511"/>
      <c r="LPK111" s="511"/>
      <c r="LPL111" s="511"/>
      <c r="LPM111" s="511"/>
      <c r="LPN111" s="511"/>
      <c r="LPO111" s="511"/>
      <c r="LPP111" s="511"/>
      <c r="LPQ111" s="511"/>
      <c r="LPR111" s="511"/>
      <c r="LPS111" s="511"/>
      <c r="LPT111" s="511"/>
      <c r="LPU111" s="511"/>
      <c r="LPV111" s="511"/>
      <c r="LPW111" s="511"/>
      <c r="LPX111" s="511"/>
      <c r="LPY111" s="511"/>
      <c r="LPZ111" s="511"/>
      <c r="LQA111" s="511"/>
      <c r="LQB111" s="511"/>
      <c r="LQC111" s="511"/>
      <c r="LQD111" s="511"/>
      <c r="LQE111" s="511"/>
      <c r="LQF111" s="511"/>
      <c r="LQG111" s="511"/>
      <c r="LQH111" s="511"/>
      <c r="LQI111" s="511"/>
      <c r="LQJ111" s="511"/>
      <c r="LQK111" s="511"/>
      <c r="LQL111" s="511"/>
      <c r="LQM111" s="511"/>
      <c r="LQN111" s="511"/>
      <c r="LQO111" s="511"/>
      <c r="LQP111" s="511"/>
      <c r="LQQ111" s="511"/>
      <c r="LQR111" s="511"/>
      <c r="LQS111" s="511"/>
      <c r="LQT111" s="511"/>
      <c r="LQU111" s="511"/>
      <c r="LQV111" s="511"/>
      <c r="LQW111" s="511"/>
      <c r="LQX111" s="511"/>
      <c r="LQY111" s="511"/>
      <c r="LQZ111" s="511"/>
      <c r="LRA111" s="511"/>
      <c r="LRB111" s="511"/>
      <c r="LRC111" s="511"/>
      <c r="LRD111" s="511"/>
      <c r="LRE111" s="511"/>
      <c r="LRF111" s="511"/>
      <c r="LRG111" s="511"/>
      <c r="LRH111" s="511"/>
      <c r="LRI111" s="511"/>
      <c r="LRJ111" s="511"/>
      <c r="LRK111" s="511"/>
      <c r="LRL111" s="511"/>
      <c r="LRM111" s="511"/>
      <c r="LRN111" s="511"/>
      <c r="LRO111" s="511"/>
      <c r="LRP111" s="511"/>
      <c r="LRQ111" s="511"/>
      <c r="LRR111" s="511"/>
      <c r="LRS111" s="511"/>
      <c r="LRT111" s="511"/>
      <c r="LRU111" s="511"/>
      <c r="LRV111" s="511"/>
      <c r="LRW111" s="511"/>
      <c r="LRX111" s="511"/>
      <c r="LRY111" s="511"/>
      <c r="LRZ111" s="511"/>
      <c r="LSA111" s="511"/>
      <c r="LSB111" s="511"/>
      <c r="LSC111" s="511"/>
      <c r="LSD111" s="511"/>
      <c r="LSE111" s="511"/>
      <c r="LSF111" s="511"/>
      <c r="LSG111" s="511"/>
      <c r="LSH111" s="511"/>
      <c r="LSI111" s="511"/>
      <c r="LSJ111" s="511"/>
      <c r="LSK111" s="511"/>
      <c r="LSL111" s="511"/>
      <c r="LSM111" s="511"/>
      <c r="LSN111" s="511"/>
      <c r="LSO111" s="511"/>
      <c r="LSP111" s="511"/>
      <c r="LSQ111" s="511"/>
      <c r="LSR111" s="511"/>
      <c r="LSS111" s="511"/>
      <c r="LST111" s="511"/>
      <c r="LSU111" s="511"/>
      <c r="LSV111" s="511"/>
      <c r="LSW111" s="511"/>
      <c r="LSX111" s="511"/>
      <c r="LSY111" s="511"/>
      <c r="LSZ111" s="511"/>
      <c r="LTA111" s="511"/>
      <c r="LTB111" s="511"/>
      <c r="LTC111" s="511"/>
      <c r="LTD111" s="511"/>
      <c r="LTE111" s="511"/>
      <c r="LTF111" s="511"/>
      <c r="LTG111" s="511"/>
      <c r="LTH111" s="511"/>
      <c r="LTI111" s="511"/>
      <c r="LTJ111" s="511"/>
      <c r="LTK111" s="511"/>
      <c r="LTL111" s="511"/>
      <c r="LTM111" s="511"/>
      <c r="LTN111" s="511"/>
      <c r="LTO111" s="511"/>
      <c r="LTP111" s="511"/>
      <c r="LTQ111" s="511"/>
      <c r="LTR111" s="511"/>
      <c r="LTS111" s="511"/>
      <c r="LTT111" s="511"/>
      <c r="LTU111" s="511"/>
      <c r="LTV111" s="511"/>
      <c r="LTW111" s="511"/>
      <c r="LTX111" s="511"/>
      <c r="LTY111" s="511"/>
      <c r="LTZ111" s="511"/>
      <c r="LUA111" s="511"/>
      <c r="LUB111" s="511"/>
      <c r="LUC111" s="511"/>
      <c r="LUD111" s="511"/>
      <c r="LUE111" s="511"/>
      <c r="LUF111" s="511"/>
      <c r="LUG111" s="511"/>
      <c r="LUH111" s="511"/>
      <c r="LUI111" s="511"/>
      <c r="LUJ111" s="511"/>
      <c r="LUK111" s="511"/>
      <c r="LUL111" s="511"/>
      <c r="LUM111" s="511"/>
      <c r="LUN111" s="511"/>
      <c r="LUO111" s="511"/>
      <c r="LUP111" s="511"/>
      <c r="LUQ111" s="511"/>
      <c r="LUR111" s="511"/>
      <c r="LUS111" s="511"/>
      <c r="LUT111" s="511"/>
      <c r="LUU111" s="511"/>
      <c r="LUV111" s="511"/>
      <c r="LUW111" s="511"/>
      <c r="LUX111" s="511"/>
      <c r="LUY111" s="511"/>
      <c r="LUZ111" s="511"/>
      <c r="LVA111" s="511"/>
      <c r="LVB111" s="511"/>
      <c r="LVC111" s="511"/>
      <c r="LVD111" s="511"/>
      <c r="LVE111" s="511"/>
      <c r="LVF111" s="511"/>
      <c r="LVG111" s="511"/>
      <c r="LVH111" s="511"/>
      <c r="LVI111" s="511"/>
      <c r="LVJ111" s="511"/>
      <c r="LVK111" s="511"/>
      <c r="LVL111" s="511"/>
      <c r="LVM111" s="511"/>
      <c r="LVN111" s="511"/>
      <c r="LVO111" s="511"/>
      <c r="LVP111" s="511"/>
      <c r="LVQ111" s="511"/>
      <c r="LVR111" s="511"/>
      <c r="LVS111" s="511"/>
      <c r="LVT111" s="511"/>
      <c r="LVU111" s="511"/>
      <c r="LVV111" s="511"/>
      <c r="LVW111" s="511"/>
      <c r="LVX111" s="511"/>
      <c r="LVY111" s="511"/>
      <c r="LVZ111" s="511"/>
      <c r="LWA111" s="511"/>
      <c r="LWB111" s="511"/>
      <c r="LWC111" s="511"/>
      <c r="LWD111" s="511"/>
      <c r="LWE111" s="511"/>
      <c r="LWF111" s="511"/>
      <c r="LWG111" s="511"/>
      <c r="LWH111" s="511"/>
      <c r="LWI111" s="511"/>
      <c r="LWJ111" s="511"/>
      <c r="LWK111" s="511"/>
      <c r="LWL111" s="511"/>
      <c r="LWM111" s="511"/>
      <c r="LWN111" s="511"/>
      <c r="LWO111" s="511"/>
      <c r="LWP111" s="511"/>
      <c r="LWQ111" s="511"/>
      <c r="LWR111" s="511"/>
      <c r="LWS111" s="511"/>
      <c r="LWT111" s="511"/>
      <c r="LWU111" s="511"/>
      <c r="LWV111" s="511"/>
      <c r="LWW111" s="511"/>
      <c r="LWX111" s="511"/>
      <c r="LWY111" s="511"/>
      <c r="LWZ111" s="511"/>
      <c r="LXA111" s="511"/>
      <c r="LXB111" s="511"/>
      <c r="LXC111" s="511"/>
      <c r="LXD111" s="511"/>
      <c r="LXE111" s="511"/>
      <c r="LXF111" s="511"/>
      <c r="LXG111" s="511"/>
      <c r="LXH111" s="511"/>
      <c r="LXI111" s="511"/>
      <c r="LXJ111" s="511"/>
      <c r="LXK111" s="511"/>
      <c r="LXL111" s="511"/>
      <c r="LXM111" s="511"/>
      <c r="LXN111" s="511"/>
      <c r="LXO111" s="511"/>
      <c r="LXP111" s="511"/>
      <c r="LXQ111" s="511"/>
      <c r="LXR111" s="511"/>
      <c r="LXS111" s="511"/>
      <c r="LXT111" s="511"/>
      <c r="LXU111" s="511"/>
      <c r="LXV111" s="511"/>
      <c r="LXW111" s="511"/>
      <c r="LXX111" s="511"/>
      <c r="LXY111" s="511"/>
      <c r="LXZ111" s="511"/>
      <c r="LYA111" s="511"/>
      <c r="LYB111" s="511"/>
      <c r="LYC111" s="511"/>
      <c r="LYD111" s="511"/>
      <c r="LYE111" s="511"/>
      <c r="LYF111" s="511"/>
      <c r="LYG111" s="511"/>
      <c r="LYH111" s="511"/>
      <c r="LYI111" s="511"/>
      <c r="LYJ111" s="511"/>
      <c r="LYK111" s="511"/>
      <c r="LYL111" s="511"/>
      <c r="LYM111" s="511"/>
      <c r="LYN111" s="511"/>
      <c r="LYO111" s="511"/>
      <c r="LYP111" s="511"/>
      <c r="LYQ111" s="511"/>
      <c r="LYR111" s="511"/>
      <c r="LYS111" s="511"/>
      <c r="LYT111" s="511"/>
      <c r="LYU111" s="511"/>
      <c r="LYV111" s="511"/>
      <c r="LYW111" s="511"/>
      <c r="LYX111" s="511"/>
      <c r="LYY111" s="511"/>
      <c r="LYZ111" s="511"/>
      <c r="LZA111" s="511"/>
      <c r="LZB111" s="511"/>
      <c r="LZC111" s="511"/>
      <c r="LZD111" s="511"/>
      <c r="LZE111" s="511"/>
      <c r="LZF111" s="511"/>
      <c r="LZG111" s="511"/>
      <c r="LZH111" s="511"/>
      <c r="LZI111" s="511"/>
      <c r="LZJ111" s="511"/>
      <c r="LZK111" s="511"/>
      <c r="LZL111" s="511"/>
      <c r="LZM111" s="511"/>
      <c r="LZN111" s="511"/>
      <c r="LZO111" s="511"/>
      <c r="LZP111" s="511"/>
      <c r="LZQ111" s="511"/>
      <c r="LZR111" s="511"/>
      <c r="LZS111" s="511"/>
      <c r="LZT111" s="511"/>
      <c r="LZU111" s="511"/>
      <c r="LZV111" s="511"/>
      <c r="LZW111" s="511"/>
      <c r="LZX111" s="511"/>
      <c r="LZY111" s="511"/>
      <c r="LZZ111" s="511"/>
      <c r="MAA111" s="511"/>
      <c r="MAB111" s="511"/>
      <c r="MAC111" s="511"/>
      <c r="MAD111" s="511"/>
      <c r="MAE111" s="511"/>
      <c r="MAF111" s="511"/>
      <c r="MAG111" s="511"/>
      <c r="MAH111" s="511"/>
      <c r="MAI111" s="511"/>
      <c r="MAJ111" s="511"/>
      <c r="MAK111" s="511"/>
      <c r="MAL111" s="511"/>
      <c r="MAM111" s="511"/>
      <c r="MAN111" s="511"/>
      <c r="MAO111" s="511"/>
      <c r="MAP111" s="511"/>
      <c r="MAQ111" s="511"/>
      <c r="MAR111" s="511"/>
      <c r="MAS111" s="511"/>
      <c r="MAT111" s="511"/>
      <c r="MAU111" s="511"/>
      <c r="MAV111" s="511"/>
      <c r="MAW111" s="511"/>
      <c r="MAX111" s="511"/>
      <c r="MAY111" s="511"/>
      <c r="MAZ111" s="511"/>
      <c r="MBA111" s="511"/>
      <c r="MBB111" s="511"/>
      <c r="MBC111" s="511"/>
      <c r="MBD111" s="511"/>
      <c r="MBE111" s="511"/>
      <c r="MBF111" s="511"/>
      <c r="MBG111" s="511"/>
      <c r="MBH111" s="511"/>
      <c r="MBI111" s="511"/>
      <c r="MBJ111" s="511"/>
      <c r="MBK111" s="511"/>
      <c r="MBL111" s="511"/>
      <c r="MBM111" s="511"/>
      <c r="MBN111" s="511"/>
      <c r="MBO111" s="511"/>
      <c r="MBP111" s="511"/>
      <c r="MBQ111" s="511"/>
      <c r="MBR111" s="511"/>
      <c r="MBS111" s="511"/>
      <c r="MBT111" s="511"/>
      <c r="MBU111" s="511"/>
      <c r="MBV111" s="511"/>
      <c r="MBW111" s="511"/>
      <c r="MBX111" s="511"/>
      <c r="MBY111" s="511"/>
      <c r="MBZ111" s="511"/>
      <c r="MCA111" s="511"/>
      <c r="MCB111" s="511"/>
      <c r="MCC111" s="511"/>
      <c r="MCD111" s="511"/>
      <c r="MCE111" s="511"/>
      <c r="MCF111" s="511"/>
      <c r="MCG111" s="511"/>
      <c r="MCH111" s="511"/>
      <c r="MCI111" s="511"/>
      <c r="MCJ111" s="511"/>
      <c r="MCK111" s="511"/>
      <c r="MCL111" s="511"/>
      <c r="MCM111" s="511"/>
      <c r="MCN111" s="511"/>
      <c r="MCO111" s="511"/>
      <c r="MCP111" s="511"/>
      <c r="MCQ111" s="511"/>
      <c r="MCR111" s="511"/>
      <c r="MCS111" s="511"/>
      <c r="MCT111" s="511"/>
      <c r="MCU111" s="511"/>
      <c r="MCV111" s="511"/>
      <c r="MCW111" s="511"/>
      <c r="MCX111" s="511"/>
      <c r="MCY111" s="511"/>
      <c r="MCZ111" s="511"/>
      <c r="MDA111" s="511"/>
      <c r="MDB111" s="511"/>
      <c r="MDC111" s="511"/>
      <c r="MDD111" s="511"/>
      <c r="MDE111" s="511"/>
      <c r="MDF111" s="511"/>
      <c r="MDG111" s="511"/>
      <c r="MDH111" s="511"/>
      <c r="MDI111" s="511"/>
      <c r="MDJ111" s="511"/>
      <c r="MDK111" s="511"/>
      <c r="MDL111" s="511"/>
      <c r="MDM111" s="511"/>
      <c r="MDN111" s="511"/>
      <c r="MDO111" s="511"/>
      <c r="MDP111" s="511"/>
      <c r="MDQ111" s="511"/>
      <c r="MDR111" s="511"/>
      <c r="MDS111" s="511"/>
      <c r="MDT111" s="511"/>
      <c r="MDU111" s="511"/>
      <c r="MDV111" s="511"/>
      <c r="MDW111" s="511"/>
      <c r="MDX111" s="511"/>
      <c r="MDY111" s="511"/>
      <c r="MDZ111" s="511"/>
      <c r="MEA111" s="511"/>
      <c r="MEB111" s="511"/>
      <c r="MEC111" s="511"/>
      <c r="MED111" s="511"/>
      <c r="MEE111" s="511"/>
      <c r="MEF111" s="511"/>
      <c r="MEG111" s="511"/>
      <c r="MEH111" s="511"/>
      <c r="MEI111" s="511"/>
      <c r="MEJ111" s="511"/>
      <c r="MEK111" s="511"/>
      <c r="MEL111" s="511"/>
      <c r="MEM111" s="511"/>
      <c r="MEN111" s="511"/>
      <c r="MEO111" s="511"/>
      <c r="MEP111" s="511"/>
      <c r="MEQ111" s="511"/>
      <c r="MER111" s="511"/>
      <c r="MES111" s="511"/>
      <c r="MET111" s="511"/>
      <c r="MEU111" s="511"/>
      <c r="MEV111" s="511"/>
      <c r="MEW111" s="511"/>
      <c r="MEX111" s="511"/>
      <c r="MEY111" s="511"/>
      <c r="MEZ111" s="511"/>
      <c r="MFA111" s="511"/>
      <c r="MFB111" s="511"/>
      <c r="MFC111" s="511"/>
      <c r="MFD111" s="511"/>
      <c r="MFE111" s="511"/>
      <c r="MFF111" s="511"/>
      <c r="MFG111" s="511"/>
      <c r="MFH111" s="511"/>
      <c r="MFI111" s="511"/>
      <c r="MFJ111" s="511"/>
      <c r="MFK111" s="511"/>
      <c r="MFL111" s="511"/>
      <c r="MFM111" s="511"/>
      <c r="MFN111" s="511"/>
      <c r="MFO111" s="511"/>
      <c r="MFP111" s="511"/>
      <c r="MFQ111" s="511"/>
      <c r="MFR111" s="511"/>
      <c r="MFS111" s="511"/>
      <c r="MFT111" s="511"/>
      <c r="MFU111" s="511"/>
      <c r="MFV111" s="511"/>
      <c r="MFW111" s="511"/>
      <c r="MFX111" s="511"/>
      <c r="MFY111" s="511"/>
      <c r="MFZ111" s="511"/>
      <c r="MGA111" s="511"/>
      <c r="MGB111" s="511"/>
      <c r="MGC111" s="511"/>
      <c r="MGD111" s="511"/>
      <c r="MGE111" s="511"/>
      <c r="MGF111" s="511"/>
      <c r="MGG111" s="511"/>
      <c r="MGH111" s="511"/>
      <c r="MGI111" s="511"/>
      <c r="MGJ111" s="511"/>
      <c r="MGK111" s="511"/>
      <c r="MGL111" s="511"/>
      <c r="MGM111" s="511"/>
      <c r="MGN111" s="511"/>
      <c r="MGO111" s="511"/>
      <c r="MGP111" s="511"/>
      <c r="MGQ111" s="511"/>
      <c r="MGR111" s="511"/>
      <c r="MGS111" s="511"/>
      <c r="MGT111" s="511"/>
      <c r="MGU111" s="511"/>
      <c r="MGV111" s="511"/>
      <c r="MGW111" s="511"/>
      <c r="MGX111" s="511"/>
      <c r="MGY111" s="511"/>
      <c r="MGZ111" s="511"/>
      <c r="MHA111" s="511"/>
      <c r="MHB111" s="511"/>
      <c r="MHC111" s="511"/>
      <c r="MHD111" s="511"/>
      <c r="MHE111" s="511"/>
      <c r="MHF111" s="511"/>
      <c r="MHG111" s="511"/>
      <c r="MHH111" s="511"/>
      <c r="MHI111" s="511"/>
      <c r="MHJ111" s="511"/>
      <c r="MHK111" s="511"/>
      <c r="MHL111" s="511"/>
      <c r="MHM111" s="511"/>
      <c r="MHN111" s="511"/>
      <c r="MHO111" s="511"/>
      <c r="MHP111" s="511"/>
      <c r="MHQ111" s="511"/>
      <c r="MHR111" s="511"/>
      <c r="MHS111" s="511"/>
      <c r="MHT111" s="511"/>
      <c r="MHU111" s="511"/>
      <c r="MHV111" s="511"/>
      <c r="MHW111" s="511"/>
      <c r="MHX111" s="511"/>
      <c r="MHY111" s="511"/>
      <c r="MHZ111" s="511"/>
      <c r="MIA111" s="511"/>
      <c r="MIB111" s="511"/>
      <c r="MIC111" s="511"/>
      <c r="MID111" s="511"/>
      <c r="MIE111" s="511"/>
      <c r="MIF111" s="511"/>
      <c r="MIG111" s="511"/>
      <c r="MIH111" s="511"/>
      <c r="MII111" s="511"/>
      <c r="MIJ111" s="511"/>
      <c r="MIK111" s="511"/>
      <c r="MIL111" s="511"/>
      <c r="MIM111" s="511"/>
      <c r="MIN111" s="511"/>
      <c r="MIO111" s="511"/>
      <c r="MIP111" s="511"/>
      <c r="MIQ111" s="511"/>
      <c r="MIR111" s="511"/>
      <c r="MIS111" s="511"/>
      <c r="MIT111" s="511"/>
      <c r="MIU111" s="511"/>
      <c r="MIV111" s="511"/>
      <c r="MIW111" s="511"/>
      <c r="MIX111" s="511"/>
      <c r="MIY111" s="511"/>
      <c r="MIZ111" s="511"/>
      <c r="MJA111" s="511"/>
      <c r="MJB111" s="511"/>
      <c r="MJC111" s="511"/>
      <c r="MJD111" s="511"/>
      <c r="MJE111" s="511"/>
      <c r="MJF111" s="511"/>
      <c r="MJG111" s="511"/>
      <c r="MJH111" s="511"/>
      <c r="MJI111" s="511"/>
      <c r="MJJ111" s="511"/>
      <c r="MJK111" s="511"/>
      <c r="MJL111" s="511"/>
      <c r="MJM111" s="511"/>
      <c r="MJN111" s="511"/>
      <c r="MJO111" s="511"/>
      <c r="MJP111" s="511"/>
      <c r="MJQ111" s="511"/>
      <c r="MJR111" s="511"/>
      <c r="MJS111" s="511"/>
      <c r="MJT111" s="511"/>
      <c r="MJU111" s="511"/>
      <c r="MJV111" s="511"/>
      <c r="MJW111" s="511"/>
      <c r="MJX111" s="511"/>
      <c r="MJY111" s="511"/>
      <c r="MJZ111" s="511"/>
      <c r="MKA111" s="511"/>
      <c r="MKB111" s="511"/>
      <c r="MKC111" s="511"/>
      <c r="MKD111" s="511"/>
      <c r="MKE111" s="511"/>
      <c r="MKF111" s="511"/>
      <c r="MKG111" s="511"/>
      <c r="MKH111" s="511"/>
      <c r="MKI111" s="511"/>
      <c r="MKJ111" s="511"/>
      <c r="MKK111" s="511"/>
      <c r="MKL111" s="511"/>
      <c r="MKM111" s="511"/>
      <c r="MKN111" s="511"/>
      <c r="MKO111" s="511"/>
      <c r="MKP111" s="511"/>
      <c r="MKQ111" s="511"/>
      <c r="MKR111" s="511"/>
      <c r="MKS111" s="511"/>
      <c r="MKT111" s="511"/>
      <c r="MKU111" s="511"/>
      <c r="MKV111" s="511"/>
      <c r="MKW111" s="511"/>
      <c r="MKX111" s="511"/>
      <c r="MKY111" s="511"/>
      <c r="MKZ111" s="511"/>
      <c r="MLA111" s="511"/>
      <c r="MLB111" s="511"/>
      <c r="MLC111" s="511"/>
      <c r="MLD111" s="511"/>
      <c r="MLE111" s="511"/>
      <c r="MLF111" s="511"/>
      <c r="MLG111" s="511"/>
      <c r="MLH111" s="511"/>
      <c r="MLI111" s="511"/>
      <c r="MLJ111" s="511"/>
      <c r="MLK111" s="511"/>
      <c r="MLL111" s="511"/>
      <c r="MLM111" s="511"/>
      <c r="MLN111" s="511"/>
      <c r="MLO111" s="511"/>
      <c r="MLP111" s="511"/>
      <c r="MLQ111" s="511"/>
      <c r="MLR111" s="511"/>
      <c r="MLS111" s="511"/>
      <c r="MLT111" s="511"/>
      <c r="MLU111" s="511"/>
      <c r="MLV111" s="511"/>
      <c r="MLW111" s="511"/>
      <c r="MLX111" s="511"/>
      <c r="MLY111" s="511"/>
      <c r="MLZ111" s="511"/>
      <c r="MMA111" s="511"/>
      <c r="MMB111" s="511"/>
      <c r="MMC111" s="511"/>
      <c r="MMD111" s="511"/>
      <c r="MME111" s="511"/>
      <c r="MMF111" s="511"/>
      <c r="MMG111" s="511"/>
      <c r="MMH111" s="511"/>
      <c r="MMI111" s="511"/>
      <c r="MMJ111" s="511"/>
      <c r="MMK111" s="511"/>
      <c r="MML111" s="511"/>
      <c r="MMM111" s="511"/>
      <c r="MMN111" s="511"/>
      <c r="MMO111" s="511"/>
      <c r="MMP111" s="511"/>
      <c r="MMQ111" s="511"/>
      <c r="MMR111" s="511"/>
      <c r="MMS111" s="511"/>
      <c r="MMT111" s="511"/>
      <c r="MMU111" s="511"/>
      <c r="MMV111" s="511"/>
      <c r="MMW111" s="511"/>
      <c r="MMX111" s="511"/>
      <c r="MMY111" s="511"/>
      <c r="MMZ111" s="511"/>
      <c r="MNA111" s="511"/>
      <c r="MNB111" s="511"/>
      <c r="MNC111" s="511"/>
      <c r="MND111" s="511"/>
      <c r="MNE111" s="511"/>
      <c r="MNF111" s="511"/>
      <c r="MNG111" s="511"/>
      <c r="MNH111" s="511"/>
      <c r="MNI111" s="511"/>
      <c r="MNJ111" s="511"/>
      <c r="MNK111" s="511"/>
      <c r="MNL111" s="511"/>
      <c r="MNM111" s="511"/>
      <c r="MNN111" s="511"/>
      <c r="MNO111" s="511"/>
      <c r="MNP111" s="511"/>
      <c r="MNQ111" s="511"/>
      <c r="MNR111" s="511"/>
      <c r="MNS111" s="511"/>
      <c r="MNT111" s="511"/>
      <c r="MNU111" s="511"/>
      <c r="MNV111" s="511"/>
      <c r="MNW111" s="511"/>
      <c r="MNX111" s="511"/>
      <c r="MNY111" s="511"/>
      <c r="MNZ111" s="511"/>
      <c r="MOA111" s="511"/>
      <c r="MOB111" s="511"/>
      <c r="MOC111" s="511"/>
      <c r="MOD111" s="511"/>
      <c r="MOE111" s="511"/>
      <c r="MOF111" s="511"/>
      <c r="MOG111" s="511"/>
      <c r="MOH111" s="511"/>
      <c r="MOI111" s="511"/>
      <c r="MOJ111" s="511"/>
      <c r="MOK111" s="511"/>
      <c r="MOL111" s="511"/>
      <c r="MOM111" s="511"/>
      <c r="MON111" s="511"/>
      <c r="MOO111" s="511"/>
      <c r="MOP111" s="511"/>
      <c r="MOQ111" s="511"/>
      <c r="MOR111" s="511"/>
      <c r="MOS111" s="511"/>
      <c r="MOT111" s="511"/>
      <c r="MOU111" s="511"/>
      <c r="MOV111" s="511"/>
      <c r="MOW111" s="511"/>
      <c r="MOX111" s="511"/>
      <c r="MOY111" s="511"/>
      <c r="MOZ111" s="511"/>
      <c r="MPA111" s="511"/>
      <c r="MPB111" s="511"/>
      <c r="MPC111" s="511"/>
      <c r="MPD111" s="511"/>
      <c r="MPE111" s="511"/>
      <c r="MPF111" s="511"/>
      <c r="MPG111" s="511"/>
      <c r="MPH111" s="511"/>
      <c r="MPI111" s="511"/>
      <c r="MPJ111" s="511"/>
      <c r="MPK111" s="511"/>
      <c r="MPL111" s="511"/>
      <c r="MPM111" s="511"/>
      <c r="MPN111" s="511"/>
      <c r="MPO111" s="511"/>
      <c r="MPP111" s="511"/>
      <c r="MPQ111" s="511"/>
      <c r="MPR111" s="511"/>
      <c r="MPS111" s="511"/>
      <c r="MPT111" s="511"/>
      <c r="MPU111" s="511"/>
      <c r="MPV111" s="511"/>
      <c r="MPW111" s="511"/>
      <c r="MPX111" s="511"/>
      <c r="MPY111" s="511"/>
      <c r="MPZ111" s="511"/>
      <c r="MQA111" s="511"/>
      <c r="MQB111" s="511"/>
      <c r="MQC111" s="511"/>
      <c r="MQD111" s="511"/>
      <c r="MQE111" s="511"/>
      <c r="MQF111" s="511"/>
      <c r="MQG111" s="511"/>
      <c r="MQH111" s="511"/>
      <c r="MQI111" s="511"/>
      <c r="MQJ111" s="511"/>
      <c r="MQK111" s="511"/>
      <c r="MQL111" s="511"/>
      <c r="MQM111" s="511"/>
      <c r="MQN111" s="511"/>
      <c r="MQO111" s="511"/>
      <c r="MQP111" s="511"/>
      <c r="MQQ111" s="511"/>
      <c r="MQR111" s="511"/>
      <c r="MQS111" s="511"/>
      <c r="MQT111" s="511"/>
      <c r="MQU111" s="511"/>
      <c r="MQV111" s="511"/>
      <c r="MQW111" s="511"/>
      <c r="MQX111" s="511"/>
      <c r="MQY111" s="511"/>
      <c r="MQZ111" s="511"/>
      <c r="MRA111" s="511"/>
      <c r="MRB111" s="511"/>
      <c r="MRC111" s="511"/>
      <c r="MRD111" s="511"/>
      <c r="MRE111" s="511"/>
      <c r="MRF111" s="511"/>
      <c r="MRG111" s="511"/>
      <c r="MRH111" s="511"/>
      <c r="MRI111" s="511"/>
      <c r="MRJ111" s="511"/>
      <c r="MRK111" s="511"/>
      <c r="MRL111" s="511"/>
      <c r="MRM111" s="511"/>
      <c r="MRN111" s="511"/>
      <c r="MRO111" s="511"/>
      <c r="MRP111" s="511"/>
      <c r="MRQ111" s="511"/>
      <c r="MRR111" s="511"/>
      <c r="MRS111" s="511"/>
      <c r="MRT111" s="511"/>
      <c r="MRU111" s="511"/>
      <c r="MRV111" s="511"/>
      <c r="MRW111" s="511"/>
      <c r="MRX111" s="511"/>
      <c r="MRY111" s="511"/>
      <c r="MRZ111" s="511"/>
      <c r="MSA111" s="511"/>
      <c r="MSB111" s="511"/>
      <c r="MSC111" s="511"/>
      <c r="MSD111" s="511"/>
      <c r="MSE111" s="511"/>
      <c r="MSF111" s="511"/>
      <c r="MSG111" s="511"/>
      <c r="MSH111" s="511"/>
      <c r="MSI111" s="511"/>
      <c r="MSJ111" s="511"/>
      <c r="MSK111" s="511"/>
      <c r="MSL111" s="511"/>
      <c r="MSM111" s="511"/>
      <c r="MSN111" s="511"/>
      <c r="MSO111" s="511"/>
      <c r="MSP111" s="511"/>
      <c r="MSQ111" s="511"/>
      <c r="MSR111" s="511"/>
      <c r="MSS111" s="511"/>
      <c r="MST111" s="511"/>
      <c r="MSU111" s="511"/>
      <c r="MSV111" s="511"/>
      <c r="MSW111" s="511"/>
      <c r="MSX111" s="511"/>
      <c r="MSY111" s="511"/>
      <c r="MSZ111" s="511"/>
      <c r="MTA111" s="511"/>
      <c r="MTB111" s="511"/>
      <c r="MTC111" s="511"/>
      <c r="MTD111" s="511"/>
      <c r="MTE111" s="511"/>
      <c r="MTF111" s="511"/>
      <c r="MTG111" s="511"/>
      <c r="MTH111" s="511"/>
      <c r="MTI111" s="511"/>
      <c r="MTJ111" s="511"/>
      <c r="MTK111" s="511"/>
      <c r="MTL111" s="511"/>
      <c r="MTM111" s="511"/>
      <c r="MTN111" s="511"/>
      <c r="MTO111" s="511"/>
      <c r="MTP111" s="511"/>
      <c r="MTQ111" s="511"/>
      <c r="MTR111" s="511"/>
      <c r="MTS111" s="511"/>
      <c r="MTT111" s="511"/>
      <c r="MTU111" s="511"/>
      <c r="MTV111" s="511"/>
      <c r="MTW111" s="511"/>
      <c r="MTX111" s="511"/>
      <c r="MTY111" s="511"/>
      <c r="MTZ111" s="511"/>
      <c r="MUA111" s="511"/>
      <c r="MUB111" s="511"/>
      <c r="MUC111" s="511"/>
      <c r="MUD111" s="511"/>
      <c r="MUE111" s="511"/>
      <c r="MUF111" s="511"/>
      <c r="MUG111" s="511"/>
      <c r="MUH111" s="511"/>
      <c r="MUI111" s="511"/>
      <c r="MUJ111" s="511"/>
      <c r="MUK111" s="511"/>
      <c r="MUL111" s="511"/>
      <c r="MUM111" s="511"/>
      <c r="MUN111" s="511"/>
      <c r="MUO111" s="511"/>
      <c r="MUP111" s="511"/>
      <c r="MUQ111" s="511"/>
      <c r="MUR111" s="511"/>
      <c r="MUS111" s="511"/>
      <c r="MUT111" s="511"/>
      <c r="MUU111" s="511"/>
      <c r="MUV111" s="511"/>
      <c r="MUW111" s="511"/>
      <c r="MUX111" s="511"/>
      <c r="MUY111" s="511"/>
      <c r="MUZ111" s="511"/>
      <c r="MVA111" s="511"/>
      <c r="MVB111" s="511"/>
      <c r="MVC111" s="511"/>
      <c r="MVD111" s="511"/>
      <c r="MVE111" s="511"/>
      <c r="MVF111" s="511"/>
      <c r="MVG111" s="511"/>
      <c r="MVH111" s="511"/>
      <c r="MVI111" s="511"/>
      <c r="MVJ111" s="511"/>
      <c r="MVK111" s="511"/>
      <c r="MVL111" s="511"/>
      <c r="MVM111" s="511"/>
      <c r="MVN111" s="511"/>
      <c r="MVO111" s="511"/>
      <c r="MVP111" s="511"/>
      <c r="MVQ111" s="511"/>
      <c r="MVR111" s="511"/>
      <c r="MVS111" s="511"/>
      <c r="MVT111" s="511"/>
      <c r="MVU111" s="511"/>
      <c r="MVV111" s="511"/>
      <c r="MVW111" s="511"/>
      <c r="MVX111" s="511"/>
      <c r="MVY111" s="511"/>
      <c r="MVZ111" s="511"/>
      <c r="MWA111" s="511"/>
      <c r="MWB111" s="511"/>
      <c r="MWC111" s="511"/>
      <c r="MWD111" s="511"/>
      <c r="MWE111" s="511"/>
      <c r="MWF111" s="511"/>
      <c r="MWG111" s="511"/>
      <c r="MWH111" s="511"/>
      <c r="MWI111" s="511"/>
      <c r="MWJ111" s="511"/>
      <c r="MWK111" s="511"/>
      <c r="MWL111" s="511"/>
      <c r="MWM111" s="511"/>
      <c r="MWN111" s="511"/>
      <c r="MWO111" s="511"/>
      <c r="MWP111" s="511"/>
      <c r="MWQ111" s="511"/>
      <c r="MWR111" s="511"/>
      <c r="MWS111" s="511"/>
      <c r="MWT111" s="511"/>
      <c r="MWU111" s="511"/>
      <c r="MWV111" s="511"/>
      <c r="MWW111" s="511"/>
      <c r="MWX111" s="511"/>
      <c r="MWY111" s="511"/>
      <c r="MWZ111" s="511"/>
      <c r="MXA111" s="511"/>
      <c r="MXB111" s="511"/>
      <c r="MXC111" s="511"/>
      <c r="MXD111" s="511"/>
      <c r="MXE111" s="511"/>
      <c r="MXF111" s="511"/>
      <c r="MXG111" s="511"/>
      <c r="MXH111" s="511"/>
      <c r="MXI111" s="511"/>
      <c r="MXJ111" s="511"/>
      <c r="MXK111" s="511"/>
      <c r="MXL111" s="511"/>
      <c r="MXM111" s="511"/>
      <c r="MXN111" s="511"/>
      <c r="MXO111" s="511"/>
      <c r="MXP111" s="511"/>
      <c r="MXQ111" s="511"/>
      <c r="MXR111" s="511"/>
      <c r="MXS111" s="511"/>
      <c r="MXT111" s="511"/>
      <c r="MXU111" s="511"/>
      <c r="MXV111" s="511"/>
      <c r="MXW111" s="511"/>
      <c r="MXX111" s="511"/>
      <c r="MXY111" s="511"/>
      <c r="MXZ111" s="511"/>
      <c r="MYA111" s="511"/>
      <c r="MYB111" s="511"/>
      <c r="MYC111" s="511"/>
      <c r="MYD111" s="511"/>
      <c r="MYE111" s="511"/>
      <c r="MYF111" s="511"/>
      <c r="MYG111" s="511"/>
      <c r="MYH111" s="511"/>
      <c r="MYI111" s="511"/>
      <c r="MYJ111" s="511"/>
      <c r="MYK111" s="511"/>
      <c r="MYL111" s="511"/>
      <c r="MYM111" s="511"/>
      <c r="MYN111" s="511"/>
      <c r="MYO111" s="511"/>
      <c r="MYP111" s="511"/>
      <c r="MYQ111" s="511"/>
      <c r="MYR111" s="511"/>
      <c r="MYS111" s="511"/>
      <c r="MYT111" s="511"/>
      <c r="MYU111" s="511"/>
      <c r="MYV111" s="511"/>
      <c r="MYW111" s="511"/>
      <c r="MYX111" s="511"/>
      <c r="MYY111" s="511"/>
      <c r="MYZ111" s="511"/>
      <c r="MZA111" s="511"/>
      <c r="MZB111" s="511"/>
      <c r="MZC111" s="511"/>
      <c r="MZD111" s="511"/>
      <c r="MZE111" s="511"/>
      <c r="MZF111" s="511"/>
      <c r="MZG111" s="511"/>
      <c r="MZH111" s="511"/>
      <c r="MZI111" s="511"/>
      <c r="MZJ111" s="511"/>
      <c r="MZK111" s="511"/>
      <c r="MZL111" s="511"/>
      <c r="MZM111" s="511"/>
      <c r="MZN111" s="511"/>
      <c r="MZO111" s="511"/>
      <c r="MZP111" s="511"/>
      <c r="MZQ111" s="511"/>
      <c r="MZR111" s="511"/>
      <c r="MZS111" s="511"/>
      <c r="MZT111" s="511"/>
      <c r="MZU111" s="511"/>
      <c r="MZV111" s="511"/>
      <c r="MZW111" s="511"/>
      <c r="MZX111" s="511"/>
      <c r="MZY111" s="511"/>
      <c r="MZZ111" s="511"/>
      <c r="NAA111" s="511"/>
      <c r="NAB111" s="511"/>
      <c r="NAC111" s="511"/>
      <c r="NAD111" s="511"/>
      <c r="NAE111" s="511"/>
      <c r="NAF111" s="511"/>
      <c r="NAG111" s="511"/>
      <c r="NAH111" s="511"/>
      <c r="NAI111" s="511"/>
      <c r="NAJ111" s="511"/>
      <c r="NAK111" s="511"/>
      <c r="NAL111" s="511"/>
      <c r="NAM111" s="511"/>
      <c r="NAN111" s="511"/>
      <c r="NAO111" s="511"/>
      <c r="NAP111" s="511"/>
      <c r="NAQ111" s="511"/>
      <c r="NAR111" s="511"/>
      <c r="NAS111" s="511"/>
      <c r="NAT111" s="511"/>
      <c r="NAU111" s="511"/>
      <c r="NAV111" s="511"/>
      <c r="NAW111" s="511"/>
      <c r="NAX111" s="511"/>
      <c r="NAY111" s="511"/>
      <c r="NAZ111" s="511"/>
      <c r="NBA111" s="511"/>
      <c r="NBB111" s="511"/>
      <c r="NBC111" s="511"/>
      <c r="NBD111" s="511"/>
      <c r="NBE111" s="511"/>
      <c r="NBF111" s="511"/>
      <c r="NBG111" s="511"/>
      <c r="NBH111" s="511"/>
      <c r="NBI111" s="511"/>
      <c r="NBJ111" s="511"/>
      <c r="NBK111" s="511"/>
      <c r="NBL111" s="511"/>
      <c r="NBM111" s="511"/>
      <c r="NBN111" s="511"/>
      <c r="NBO111" s="511"/>
      <c r="NBP111" s="511"/>
      <c r="NBQ111" s="511"/>
      <c r="NBR111" s="511"/>
      <c r="NBS111" s="511"/>
      <c r="NBT111" s="511"/>
      <c r="NBU111" s="511"/>
      <c r="NBV111" s="511"/>
      <c r="NBW111" s="511"/>
      <c r="NBX111" s="511"/>
      <c r="NBY111" s="511"/>
      <c r="NBZ111" s="511"/>
      <c r="NCA111" s="511"/>
      <c r="NCB111" s="511"/>
      <c r="NCC111" s="511"/>
      <c r="NCD111" s="511"/>
      <c r="NCE111" s="511"/>
      <c r="NCF111" s="511"/>
      <c r="NCG111" s="511"/>
      <c r="NCH111" s="511"/>
      <c r="NCI111" s="511"/>
      <c r="NCJ111" s="511"/>
      <c r="NCK111" s="511"/>
      <c r="NCL111" s="511"/>
      <c r="NCM111" s="511"/>
      <c r="NCN111" s="511"/>
      <c r="NCO111" s="511"/>
      <c r="NCP111" s="511"/>
      <c r="NCQ111" s="511"/>
      <c r="NCR111" s="511"/>
      <c r="NCS111" s="511"/>
      <c r="NCT111" s="511"/>
      <c r="NCU111" s="511"/>
      <c r="NCV111" s="511"/>
      <c r="NCW111" s="511"/>
      <c r="NCX111" s="511"/>
      <c r="NCY111" s="511"/>
      <c r="NCZ111" s="511"/>
      <c r="NDA111" s="511"/>
      <c r="NDB111" s="511"/>
      <c r="NDC111" s="511"/>
      <c r="NDD111" s="511"/>
      <c r="NDE111" s="511"/>
      <c r="NDF111" s="511"/>
      <c r="NDG111" s="511"/>
      <c r="NDH111" s="511"/>
      <c r="NDI111" s="511"/>
      <c r="NDJ111" s="511"/>
      <c r="NDK111" s="511"/>
      <c r="NDL111" s="511"/>
      <c r="NDM111" s="511"/>
      <c r="NDN111" s="511"/>
      <c r="NDO111" s="511"/>
      <c r="NDP111" s="511"/>
      <c r="NDQ111" s="511"/>
      <c r="NDR111" s="511"/>
      <c r="NDS111" s="511"/>
      <c r="NDT111" s="511"/>
      <c r="NDU111" s="511"/>
      <c r="NDV111" s="511"/>
      <c r="NDW111" s="511"/>
      <c r="NDX111" s="511"/>
      <c r="NDY111" s="511"/>
      <c r="NDZ111" s="511"/>
      <c r="NEA111" s="511"/>
      <c r="NEB111" s="511"/>
      <c r="NEC111" s="511"/>
      <c r="NED111" s="511"/>
      <c r="NEE111" s="511"/>
      <c r="NEF111" s="511"/>
      <c r="NEG111" s="511"/>
      <c r="NEH111" s="511"/>
      <c r="NEI111" s="511"/>
      <c r="NEJ111" s="511"/>
      <c r="NEK111" s="511"/>
      <c r="NEL111" s="511"/>
      <c r="NEM111" s="511"/>
      <c r="NEN111" s="511"/>
      <c r="NEO111" s="511"/>
      <c r="NEP111" s="511"/>
      <c r="NEQ111" s="511"/>
      <c r="NER111" s="511"/>
      <c r="NES111" s="511"/>
      <c r="NET111" s="511"/>
      <c r="NEU111" s="511"/>
      <c r="NEV111" s="511"/>
      <c r="NEW111" s="511"/>
      <c r="NEX111" s="511"/>
      <c r="NEY111" s="511"/>
      <c r="NEZ111" s="511"/>
      <c r="NFA111" s="511"/>
      <c r="NFB111" s="511"/>
      <c r="NFC111" s="511"/>
      <c r="NFD111" s="511"/>
      <c r="NFE111" s="511"/>
      <c r="NFF111" s="511"/>
      <c r="NFG111" s="511"/>
      <c r="NFH111" s="511"/>
      <c r="NFI111" s="511"/>
      <c r="NFJ111" s="511"/>
      <c r="NFK111" s="511"/>
      <c r="NFL111" s="511"/>
      <c r="NFM111" s="511"/>
      <c r="NFN111" s="511"/>
      <c r="NFO111" s="511"/>
      <c r="NFP111" s="511"/>
      <c r="NFQ111" s="511"/>
      <c r="NFR111" s="511"/>
      <c r="NFS111" s="511"/>
      <c r="NFT111" s="511"/>
      <c r="NFU111" s="511"/>
      <c r="NFV111" s="511"/>
      <c r="NFW111" s="511"/>
      <c r="NFX111" s="511"/>
      <c r="NFY111" s="511"/>
      <c r="NFZ111" s="511"/>
      <c r="NGA111" s="511"/>
      <c r="NGB111" s="511"/>
      <c r="NGC111" s="511"/>
      <c r="NGD111" s="511"/>
      <c r="NGE111" s="511"/>
      <c r="NGF111" s="511"/>
      <c r="NGG111" s="511"/>
      <c r="NGH111" s="511"/>
      <c r="NGI111" s="511"/>
      <c r="NGJ111" s="511"/>
      <c r="NGK111" s="511"/>
      <c r="NGL111" s="511"/>
      <c r="NGM111" s="511"/>
      <c r="NGN111" s="511"/>
      <c r="NGO111" s="511"/>
      <c r="NGP111" s="511"/>
      <c r="NGQ111" s="511"/>
      <c r="NGR111" s="511"/>
      <c r="NGS111" s="511"/>
      <c r="NGT111" s="511"/>
      <c r="NGU111" s="511"/>
      <c r="NGV111" s="511"/>
      <c r="NGW111" s="511"/>
      <c r="NGX111" s="511"/>
      <c r="NGY111" s="511"/>
      <c r="NGZ111" s="511"/>
      <c r="NHA111" s="511"/>
      <c r="NHB111" s="511"/>
      <c r="NHC111" s="511"/>
      <c r="NHD111" s="511"/>
      <c r="NHE111" s="511"/>
      <c r="NHF111" s="511"/>
      <c r="NHG111" s="511"/>
      <c r="NHH111" s="511"/>
      <c r="NHI111" s="511"/>
      <c r="NHJ111" s="511"/>
      <c r="NHK111" s="511"/>
      <c r="NHL111" s="511"/>
      <c r="NHM111" s="511"/>
      <c r="NHN111" s="511"/>
      <c r="NHO111" s="511"/>
      <c r="NHP111" s="511"/>
      <c r="NHQ111" s="511"/>
      <c r="NHR111" s="511"/>
      <c r="NHS111" s="511"/>
      <c r="NHT111" s="511"/>
      <c r="NHU111" s="511"/>
      <c r="NHV111" s="511"/>
      <c r="NHW111" s="511"/>
      <c r="NHX111" s="511"/>
      <c r="NHY111" s="511"/>
      <c r="NHZ111" s="511"/>
      <c r="NIA111" s="511"/>
      <c r="NIB111" s="511"/>
      <c r="NIC111" s="511"/>
      <c r="NID111" s="511"/>
      <c r="NIE111" s="511"/>
      <c r="NIF111" s="511"/>
      <c r="NIG111" s="511"/>
      <c r="NIH111" s="511"/>
      <c r="NII111" s="511"/>
      <c r="NIJ111" s="511"/>
      <c r="NIK111" s="511"/>
      <c r="NIL111" s="511"/>
      <c r="NIM111" s="511"/>
      <c r="NIN111" s="511"/>
      <c r="NIO111" s="511"/>
      <c r="NIP111" s="511"/>
      <c r="NIQ111" s="511"/>
      <c r="NIR111" s="511"/>
      <c r="NIS111" s="511"/>
      <c r="NIT111" s="511"/>
      <c r="NIU111" s="511"/>
      <c r="NIV111" s="511"/>
      <c r="NIW111" s="511"/>
      <c r="NIX111" s="511"/>
      <c r="NIY111" s="511"/>
      <c r="NIZ111" s="511"/>
      <c r="NJA111" s="511"/>
      <c r="NJB111" s="511"/>
      <c r="NJC111" s="511"/>
      <c r="NJD111" s="511"/>
      <c r="NJE111" s="511"/>
      <c r="NJF111" s="511"/>
      <c r="NJG111" s="511"/>
      <c r="NJH111" s="511"/>
      <c r="NJI111" s="511"/>
      <c r="NJJ111" s="511"/>
      <c r="NJK111" s="511"/>
      <c r="NJL111" s="511"/>
      <c r="NJM111" s="511"/>
      <c r="NJN111" s="511"/>
      <c r="NJO111" s="511"/>
      <c r="NJP111" s="511"/>
      <c r="NJQ111" s="511"/>
      <c r="NJR111" s="511"/>
      <c r="NJS111" s="511"/>
      <c r="NJT111" s="511"/>
      <c r="NJU111" s="511"/>
      <c r="NJV111" s="511"/>
      <c r="NJW111" s="511"/>
      <c r="NJX111" s="511"/>
      <c r="NJY111" s="511"/>
      <c r="NJZ111" s="511"/>
      <c r="NKA111" s="511"/>
      <c r="NKB111" s="511"/>
      <c r="NKC111" s="511"/>
      <c r="NKD111" s="511"/>
      <c r="NKE111" s="511"/>
      <c r="NKF111" s="511"/>
      <c r="NKG111" s="511"/>
      <c r="NKH111" s="511"/>
      <c r="NKI111" s="511"/>
      <c r="NKJ111" s="511"/>
      <c r="NKK111" s="511"/>
      <c r="NKL111" s="511"/>
      <c r="NKM111" s="511"/>
      <c r="NKN111" s="511"/>
      <c r="NKO111" s="511"/>
      <c r="NKP111" s="511"/>
      <c r="NKQ111" s="511"/>
      <c r="NKR111" s="511"/>
      <c r="NKS111" s="511"/>
      <c r="NKT111" s="511"/>
      <c r="NKU111" s="511"/>
      <c r="NKV111" s="511"/>
      <c r="NKW111" s="511"/>
      <c r="NKX111" s="511"/>
      <c r="NKY111" s="511"/>
      <c r="NKZ111" s="511"/>
      <c r="NLA111" s="511"/>
      <c r="NLB111" s="511"/>
      <c r="NLC111" s="511"/>
      <c r="NLD111" s="511"/>
      <c r="NLE111" s="511"/>
      <c r="NLF111" s="511"/>
      <c r="NLG111" s="511"/>
      <c r="NLH111" s="511"/>
      <c r="NLI111" s="511"/>
      <c r="NLJ111" s="511"/>
      <c r="NLK111" s="511"/>
      <c r="NLL111" s="511"/>
      <c r="NLM111" s="511"/>
      <c r="NLN111" s="511"/>
      <c r="NLO111" s="511"/>
      <c r="NLP111" s="511"/>
      <c r="NLQ111" s="511"/>
      <c r="NLR111" s="511"/>
      <c r="NLS111" s="511"/>
      <c r="NLT111" s="511"/>
      <c r="NLU111" s="511"/>
      <c r="NLV111" s="511"/>
      <c r="NLW111" s="511"/>
      <c r="NLX111" s="511"/>
      <c r="NLY111" s="511"/>
      <c r="NLZ111" s="511"/>
      <c r="NMA111" s="511"/>
      <c r="NMB111" s="511"/>
      <c r="NMC111" s="511"/>
      <c r="NMD111" s="511"/>
      <c r="NME111" s="511"/>
      <c r="NMF111" s="511"/>
      <c r="NMG111" s="511"/>
      <c r="NMH111" s="511"/>
      <c r="NMI111" s="511"/>
      <c r="NMJ111" s="511"/>
      <c r="NMK111" s="511"/>
      <c r="NML111" s="511"/>
      <c r="NMM111" s="511"/>
      <c r="NMN111" s="511"/>
      <c r="NMO111" s="511"/>
      <c r="NMP111" s="511"/>
      <c r="NMQ111" s="511"/>
      <c r="NMR111" s="511"/>
      <c r="NMS111" s="511"/>
      <c r="NMT111" s="511"/>
      <c r="NMU111" s="511"/>
      <c r="NMV111" s="511"/>
      <c r="NMW111" s="511"/>
      <c r="NMX111" s="511"/>
      <c r="NMY111" s="511"/>
      <c r="NMZ111" s="511"/>
      <c r="NNA111" s="511"/>
      <c r="NNB111" s="511"/>
      <c r="NNC111" s="511"/>
      <c r="NND111" s="511"/>
      <c r="NNE111" s="511"/>
      <c r="NNF111" s="511"/>
      <c r="NNG111" s="511"/>
      <c r="NNH111" s="511"/>
      <c r="NNI111" s="511"/>
      <c r="NNJ111" s="511"/>
      <c r="NNK111" s="511"/>
      <c r="NNL111" s="511"/>
      <c r="NNM111" s="511"/>
      <c r="NNN111" s="511"/>
      <c r="NNO111" s="511"/>
      <c r="NNP111" s="511"/>
      <c r="NNQ111" s="511"/>
      <c r="NNR111" s="511"/>
      <c r="NNS111" s="511"/>
      <c r="NNT111" s="511"/>
      <c r="NNU111" s="511"/>
      <c r="NNV111" s="511"/>
      <c r="NNW111" s="511"/>
      <c r="NNX111" s="511"/>
      <c r="NNY111" s="511"/>
      <c r="NNZ111" s="511"/>
      <c r="NOA111" s="511"/>
      <c r="NOB111" s="511"/>
      <c r="NOC111" s="511"/>
      <c r="NOD111" s="511"/>
      <c r="NOE111" s="511"/>
      <c r="NOF111" s="511"/>
      <c r="NOG111" s="511"/>
      <c r="NOH111" s="511"/>
      <c r="NOI111" s="511"/>
      <c r="NOJ111" s="511"/>
      <c r="NOK111" s="511"/>
      <c r="NOL111" s="511"/>
      <c r="NOM111" s="511"/>
      <c r="NON111" s="511"/>
      <c r="NOO111" s="511"/>
      <c r="NOP111" s="511"/>
      <c r="NOQ111" s="511"/>
      <c r="NOR111" s="511"/>
      <c r="NOS111" s="511"/>
      <c r="NOT111" s="511"/>
      <c r="NOU111" s="511"/>
      <c r="NOV111" s="511"/>
      <c r="NOW111" s="511"/>
      <c r="NOX111" s="511"/>
      <c r="NOY111" s="511"/>
      <c r="NOZ111" s="511"/>
      <c r="NPA111" s="511"/>
      <c r="NPB111" s="511"/>
      <c r="NPC111" s="511"/>
      <c r="NPD111" s="511"/>
      <c r="NPE111" s="511"/>
      <c r="NPF111" s="511"/>
      <c r="NPG111" s="511"/>
      <c r="NPH111" s="511"/>
      <c r="NPI111" s="511"/>
      <c r="NPJ111" s="511"/>
      <c r="NPK111" s="511"/>
      <c r="NPL111" s="511"/>
      <c r="NPM111" s="511"/>
      <c r="NPN111" s="511"/>
      <c r="NPO111" s="511"/>
      <c r="NPP111" s="511"/>
      <c r="NPQ111" s="511"/>
      <c r="NPR111" s="511"/>
      <c r="NPS111" s="511"/>
      <c r="NPT111" s="511"/>
      <c r="NPU111" s="511"/>
      <c r="NPV111" s="511"/>
      <c r="NPW111" s="511"/>
      <c r="NPX111" s="511"/>
      <c r="NPY111" s="511"/>
      <c r="NPZ111" s="511"/>
      <c r="NQA111" s="511"/>
      <c r="NQB111" s="511"/>
      <c r="NQC111" s="511"/>
      <c r="NQD111" s="511"/>
      <c r="NQE111" s="511"/>
      <c r="NQF111" s="511"/>
      <c r="NQG111" s="511"/>
      <c r="NQH111" s="511"/>
      <c r="NQI111" s="511"/>
      <c r="NQJ111" s="511"/>
      <c r="NQK111" s="511"/>
      <c r="NQL111" s="511"/>
      <c r="NQM111" s="511"/>
      <c r="NQN111" s="511"/>
      <c r="NQO111" s="511"/>
      <c r="NQP111" s="511"/>
      <c r="NQQ111" s="511"/>
      <c r="NQR111" s="511"/>
      <c r="NQS111" s="511"/>
      <c r="NQT111" s="511"/>
      <c r="NQU111" s="511"/>
      <c r="NQV111" s="511"/>
      <c r="NQW111" s="511"/>
      <c r="NQX111" s="511"/>
      <c r="NQY111" s="511"/>
      <c r="NQZ111" s="511"/>
      <c r="NRA111" s="511"/>
      <c r="NRB111" s="511"/>
      <c r="NRC111" s="511"/>
      <c r="NRD111" s="511"/>
      <c r="NRE111" s="511"/>
      <c r="NRF111" s="511"/>
      <c r="NRG111" s="511"/>
      <c r="NRH111" s="511"/>
      <c r="NRI111" s="511"/>
      <c r="NRJ111" s="511"/>
      <c r="NRK111" s="511"/>
      <c r="NRL111" s="511"/>
      <c r="NRM111" s="511"/>
      <c r="NRN111" s="511"/>
      <c r="NRO111" s="511"/>
      <c r="NRP111" s="511"/>
      <c r="NRQ111" s="511"/>
      <c r="NRR111" s="511"/>
      <c r="NRS111" s="511"/>
      <c r="NRT111" s="511"/>
      <c r="NRU111" s="511"/>
      <c r="NRV111" s="511"/>
      <c r="NRW111" s="511"/>
      <c r="NRX111" s="511"/>
      <c r="NRY111" s="511"/>
      <c r="NRZ111" s="511"/>
      <c r="NSA111" s="511"/>
      <c r="NSB111" s="511"/>
      <c r="NSC111" s="511"/>
      <c r="NSD111" s="511"/>
      <c r="NSE111" s="511"/>
      <c r="NSF111" s="511"/>
      <c r="NSG111" s="511"/>
      <c r="NSH111" s="511"/>
      <c r="NSI111" s="511"/>
      <c r="NSJ111" s="511"/>
      <c r="NSK111" s="511"/>
      <c r="NSL111" s="511"/>
      <c r="NSM111" s="511"/>
      <c r="NSN111" s="511"/>
      <c r="NSO111" s="511"/>
      <c r="NSP111" s="511"/>
      <c r="NSQ111" s="511"/>
      <c r="NSR111" s="511"/>
      <c r="NSS111" s="511"/>
      <c r="NST111" s="511"/>
      <c r="NSU111" s="511"/>
      <c r="NSV111" s="511"/>
      <c r="NSW111" s="511"/>
      <c r="NSX111" s="511"/>
      <c r="NSY111" s="511"/>
      <c r="NSZ111" s="511"/>
      <c r="NTA111" s="511"/>
      <c r="NTB111" s="511"/>
      <c r="NTC111" s="511"/>
      <c r="NTD111" s="511"/>
      <c r="NTE111" s="511"/>
      <c r="NTF111" s="511"/>
      <c r="NTG111" s="511"/>
      <c r="NTH111" s="511"/>
      <c r="NTI111" s="511"/>
      <c r="NTJ111" s="511"/>
      <c r="NTK111" s="511"/>
      <c r="NTL111" s="511"/>
      <c r="NTM111" s="511"/>
      <c r="NTN111" s="511"/>
      <c r="NTO111" s="511"/>
      <c r="NTP111" s="511"/>
      <c r="NTQ111" s="511"/>
      <c r="NTR111" s="511"/>
      <c r="NTS111" s="511"/>
      <c r="NTT111" s="511"/>
      <c r="NTU111" s="511"/>
      <c r="NTV111" s="511"/>
      <c r="NTW111" s="511"/>
      <c r="NTX111" s="511"/>
      <c r="NTY111" s="511"/>
      <c r="NTZ111" s="511"/>
      <c r="NUA111" s="511"/>
      <c r="NUB111" s="511"/>
      <c r="NUC111" s="511"/>
      <c r="NUD111" s="511"/>
      <c r="NUE111" s="511"/>
      <c r="NUF111" s="511"/>
      <c r="NUG111" s="511"/>
      <c r="NUH111" s="511"/>
      <c r="NUI111" s="511"/>
      <c r="NUJ111" s="511"/>
      <c r="NUK111" s="511"/>
      <c r="NUL111" s="511"/>
      <c r="NUM111" s="511"/>
      <c r="NUN111" s="511"/>
      <c r="NUO111" s="511"/>
      <c r="NUP111" s="511"/>
      <c r="NUQ111" s="511"/>
      <c r="NUR111" s="511"/>
      <c r="NUS111" s="511"/>
      <c r="NUT111" s="511"/>
      <c r="NUU111" s="511"/>
      <c r="NUV111" s="511"/>
      <c r="NUW111" s="511"/>
      <c r="NUX111" s="511"/>
      <c r="NUY111" s="511"/>
      <c r="NUZ111" s="511"/>
      <c r="NVA111" s="511"/>
      <c r="NVB111" s="511"/>
      <c r="NVC111" s="511"/>
      <c r="NVD111" s="511"/>
      <c r="NVE111" s="511"/>
      <c r="NVF111" s="511"/>
      <c r="NVG111" s="511"/>
      <c r="NVH111" s="511"/>
      <c r="NVI111" s="511"/>
      <c r="NVJ111" s="511"/>
      <c r="NVK111" s="511"/>
      <c r="NVL111" s="511"/>
      <c r="NVM111" s="511"/>
      <c r="NVN111" s="511"/>
      <c r="NVO111" s="511"/>
      <c r="NVP111" s="511"/>
      <c r="NVQ111" s="511"/>
      <c r="NVR111" s="511"/>
      <c r="NVS111" s="511"/>
      <c r="NVT111" s="511"/>
      <c r="NVU111" s="511"/>
      <c r="NVV111" s="511"/>
      <c r="NVW111" s="511"/>
      <c r="NVX111" s="511"/>
      <c r="NVY111" s="511"/>
      <c r="NVZ111" s="511"/>
      <c r="NWA111" s="511"/>
      <c r="NWB111" s="511"/>
      <c r="NWC111" s="511"/>
      <c r="NWD111" s="511"/>
      <c r="NWE111" s="511"/>
      <c r="NWF111" s="511"/>
      <c r="NWG111" s="511"/>
      <c r="NWH111" s="511"/>
      <c r="NWI111" s="511"/>
      <c r="NWJ111" s="511"/>
      <c r="NWK111" s="511"/>
      <c r="NWL111" s="511"/>
      <c r="NWM111" s="511"/>
      <c r="NWN111" s="511"/>
      <c r="NWO111" s="511"/>
      <c r="NWP111" s="511"/>
      <c r="NWQ111" s="511"/>
      <c r="NWR111" s="511"/>
      <c r="NWS111" s="511"/>
      <c r="NWT111" s="511"/>
      <c r="NWU111" s="511"/>
      <c r="NWV111" s="511"/>
      <c r="NWW111" s="511"/>
      <c r="NWX111" s="511"/>
      <c r="NWY111" s="511"/>
      <c r="NWZ111" s="511"/>
      <c r="NXA111" s="511"/>
      <c r="NXB111" s="511"/>
      <c r="NXC111" s="511"/>
      <c r="NXD111" s="511"/>
      <c r="NXE111" s="511"/>
      <c r="NXF111" s="511"/>
      <c r="NXG111" s="511"/>
      <c r="NXH111" s="511"/>
      <c r="NXI111" s="511"/>
      <c r="NXJ111" s="511"/>
      <c r="NXK111" s="511"/>
      <c r="NXL111" s="511"/>
      <c r="NXM111" s="511"/>
      <c r="NXN111" s="511"/>
      <c r="NXO111" s="511"/>
      <c r="NXP111" s="511"/>
      <c r="NXQ111" s="511"/>
      <c r="NXR111" s="511"/>
      <c r="NXS111" s="511"/>
      <c r="NXT111" s="511"/>
      <c r="NXU111" s="511"/>
      <c r="NXV111" s="511"/>
      <c r="NXW111" s="511"/>
      <c r="NXX111" s="511"/>
      <c r="NXY111" s="511"/>
      <c r="NXZ111" s="511"/>
      <c r="NYA111" s="511"/>
      <c r="NYB111" s="511"/>
      <c r="NYC111" s="511"/>
      <c r="NYD111" s="511"/>
      <c r="NYE111" s="511"/>
      <c r="NYF111" s="511"/>
      <c r="NYG111" s="511"/>
      <c r="NYH111" s="511"/>
      <c r="NYI111" s="511"/>
      <c r="NYJ111" s="511"/>
      <c r="NYK111" s="511"/>
      <c r="NYL111" s="511"/>
      <c r="NYM111" s="511"/>
      <c r="NYN111" s="511"/>
      <c r="NYO111" s="511"/>
      <c r="NYP111" s="511"/>
      <c r="NYQ111" s="511"/>
      <c r="NYR111" s="511"/>
      <c r="NYS111" s="511"/>
      <c r="NYT111" s="511"/>
      <c r="NYU111" s="511"/>
      <c r="NYV111" s="511"/>
      <c r="NYW111" s="511"/>
      <c r="NYX111" s="511"/>
      <c r="NYY111" s="511"/>
      <c r="NYZ111" s="511"/>
      <c r="NZA111" s="511"/>
      <c r="NZB111" s="511"/>
      <c r="NZC111" s="511"/>
      <c r="NZD111" s="511"/>
      <c r="NZE111" s="511"/>
      <c r="NZF111" s="511"/>
      <c r="NZG111" s="511"/>
      <c r="NZH111" s="511"/>
      <c r="NZI111" s="511"/>
      <c r="NZJ111" s="511"/>
      <c r="NZK111" s="511"/>
      <c r="NZL111" s="511"/>
      <c r="NZM111" s="511"/>
      <c r="NZN111" s="511"/>
      <c r="NZO111" s="511"/>
      <c r="NZP111" s="511"/>
      <c r="NZQ111" s="511"/>
      <c r="NZR111" s="511"/>
      <c r="NZS111" s="511"/>
      <c r="NZT111" s="511"/>
      <c r="NZU111" s="511"/>
      <c r="NZV111" s="511"/>
      <c r="NZW111" s="511"/>
      <c r="NZX111" s="511"/>
      <c r="NZY111" s="511"/>
      <c r="NZZ111" s="511"/>
      <c r="OAA111" s="511"/>
      <c r="OAB111" s="511"/>
      <c r="OAC111" s="511"/>
      <c r="OAD111" s="511"/>
      <c r="OAE111" s="511"/>
      <c r="OAF111" s="511"/>
      <c r="OAG111" s="511"/>
      <c r="OAH111" s="511"/>
      <c r="OAI111" s="511"/>
      <c r="OAJ111" s="511"/>
      <c r="OAK111" s="511"/>
      <c r="OAL111" s="511"/>
      <c r="OAM111" s="511"/>
      <c r="OAN111" s="511"/>
      <c r="OAO111" s="511"/>
      <c r="OAP111" s="511"/>
      <c r="OAQ111" s="511"/>
      <c r="OAR111" s="511"/>
      <c r="OAS111" s="511"/>
      <c r="OAT111" s="511"/>
      <c r="OAU111" s="511"/>
      <c r="OAV111" s="511"/>
      <c r="OAW111" s="511"/>
      <c r="OAX111" s="511"/>
      <c r="OAY111" s="511"/>
      <c r="OAZ111" s="511"/>
      <c r="OBA111" s="511"/>
      <c r="OBB111" s="511"/>
      <c r="OBC111" s="511"/>
      <c r="OBD111" s="511"/>
      <c r="OBE111" s="511"/>
      <c r="OBF111" s="511"/>
      <c r="OBG111" s="511"/>
      <c r="OBH111" s="511"/>
      <c r="OBI111" s="511"/>
      <c r="OBJ111" s="511"/>
      <c r="OBK111" s="511"/>
      <c r="OBL111" s="511"/>
      <c r="OBM111" s="511"/>
      <c r="OBN111" s="511"/>
      <c r="OBO111" s="511"/>
      <c r="OBP111" s="511"/>
      <c r="OBQ111" s="511"/>
      <c r="OBR111" s="511"/>
      <c r="OBS111" s="511"/>
      <c r="OBT111" s="511"/>
      <c r="OBU111" s="511"/>
      <c r="OBV111" s="511"/>
      <c r="OBW111" s="511"/>
      <c r="OBX111" s="511"/>
      <c r="OBY111" s="511"/>
      <c r="OBZ111" s="511"/>
      <c r="OCA111" s="511"/>
      <c r="OCB111" s="511"/>
      <c r="OCC111" s="511"/>
      <c r="OCD111" s="511"/>
      <c r="OCE111" s="511"/>
      <c r="OCF111" s="511"/>
      <c r="OCG111" s="511"/>
      <c r="OCH111" s="511"/>
      <c r="OCI111" s="511"/>
      <c r="OCJ111" s="511"/>
      <c r="OCK111" s="511"/>
      <c r="OCL111" s="511"/>
      <c r="OCM111" s="511"/>
      <c r="OCN111" s="511"/>
      <c r="OCO111" s="511"/>
      <c r="OCP111" s="511"/>
      <c r="OCQ111" s="511"/>
      <c r="OCR111" s="511"/>
      <c r="OCS111" s="511"/>
      <c r="OCT111" s="511"/>
      <c r="OCU111" s="511"/>
      <c r="OCV111" s="511"/>
      <c r="OCW111" s="511"/>
      <c r="OCX111" s="511"/>
      <c r="OCY111" s="511"/>
      <c r="OCZ111" s="511"/>
      <c r="ODA111" s="511"/>
      <c r="ODB111" s="511"/>
      <c r="ODC111" s="511"/>
      <c r="ODD111" s="511"/>
      <c r="ODE111" s="511"/>
      <c r="ODF111" s="511"/>
      <c r="ODG111" s="511"/>
      <c r="ODH111" s="511"/>
      <c r="ODI111" s="511"/>
      <c r="ODJ111" s="511"/>
      <c r="ODK111" s="511"/>
      <c r="ODL111" s="511"/>
      <c r="ODM111" s="511"/>
      <c r="ODN111" s="511"/>
      <c r="ODO111" s="511"/>
      <c r="ODP111" s="511"/>
      <c r="ODQ111" s="511"/>
      <c r="ODR111" s="511"/>
      <c r="ODS111" s="511"/>
      <c r="ODT111" s="511"/>
      <c r="ODU111" s="511"/>
      <c r="ODV111" s="511"/>
      <c r="ODW111" s="511"/>
      <c r="ODX111" s="511"/>
      <c r="ODY111" s="511"/>
      <c r="ODZ111" s="511"/>
      <c r="OEA111" s="511"/>
      <c r="OEB111" s="511"/>
      <c r="OEC111" s="511"/>
      <c r="OED111" s="511"/>
      <c r="OEE111" s="511"/>
      <c r="OEF111" s="511"/>
      <c r="OEG111" s="511"/>
      <c r="OEH111" s="511"/>
      <c r="OEI111" s="511"/>
      <c r="OEJ111" s="511"/>
      <c r="OEK111" s="511"/>
      <c r="OEL111" s="511"/>
      <c r="OEM111" s="511"/>
      <c r="OEN111" s="511"/>
      <c r="OEO111" s="511"/>
      <c r="OEP111" s="511"/>
      <c r="OEQ111" s="511"/>
      <c r="OER111" s="511"/>
      <c r="OES111" s="511"/>
      <c r="OET111" s="511"/>
      <c r="OEU111" s="511"/>
      <c r="OEV111" s="511"/>
      <c r="OEW111" s="511"/>
      <c r="OEX111" s="511"/>
      <c r="OEY111" s="511"/>
      <c r="OEZ111" s="511"/>
      <c r="OFA111" s="511"/>
      <c r="OFB111" s="511"/>
      <c r="OFC111" s="511"/>
      <c r="OFD111" s="511"/>
      <c r="OFE111" s="511"/>
      <c r="OFF111" s="511"/>
      <c r="OFG111" s="511"/>
      <c r="OFH111" s="511"/>
      <c r="OFI111" s="511"/>
      <c r="OFJ111" s="511"/>
      <c r="OFK111" s="511"/>
      <c r="OFL111" s="511"/>
      <c r="OFM111" s="511"/>
      <c r="OFN111" s="511"/>
      <c r="OFO111" s="511"/>
      <c r="OFP111" s="511"/>
      <c r="OFQ111" s="511"/>
      <c r="OFR111" s="511"/>
      <c r="OFS111" s="511"/>
      <c r="OFT111" s="511"/>
      <c r="OFU111" s="511"/>
      <c r="OFV111" s="511"/>
      <c r="OFW111" s="511"/>
      <c r="OFX111" s="511"/>
      <c r="OFY111" s="511"/>
      <c r="OFZ111" s="511"/>
      <c r="OGA111" s="511"/>
      <c r="OGB111" s="511"/>
      <c r="OGC111" s="511"/>
      <c r="OGD111" s="511"/>
      <c r="OGE111" s="511"/>
      <c r="OGF111" s="511"/>
      <c r="OGG111" s="511"/>
      <c r="OGH111" s="511"/>
      <c r="OGI111" s="511"/>
      <c r="OGJ111" s="511"/>
      <c r="OGK111" s="511"/>
      <c r="OGL111" s="511"/>
      <c r="OGM111" s="511"/>
      <c r="OGN111" s="511"/>
      <c r="OGO111" s="511"/>
      <c r="OGP111" s="511"/>
      <c r="OGQ111" s="511"/>
      <c r="OGR111" s="511"/>
      <c r="OGS111" s="511"/>
      <c r="OGT111" s="511"/>
      <c r="OGU111" s="511"/>
      <c r="OGV111" s="511"/>
      <c r="OGW111" s="511"/>
      <c r="OGX111" s="511"/>
      <c r="OGY111" s="511"/>
      <c r="OGZ111" s="511"/>
      <c r="OHA111" s="511"/>
      <c r="OHB111" s="511"/>
      <c r="OHC111" s="511"/>
      <c r="OHD111" s="511"/>
      <c r="OHE111" s="511"/>
      <c r="OHF111" s="511"/>
      <c r="OHG111" s="511"/>
      <c r="OHH111" s="511"/>
      <c r="OHI111" s="511"/>
      <c r="OHJ111" s="511"/>
      <c r="OHK111" s="511"/>
      <c r="OHL111" s="511"/>
      <c r="OHM111" s="511"/>
      <c r="OHN111" s="511"/>
      <c r="OHO111" s="511"/>
      <c r="OHP111" s="511"/>
      <c r="OHQ111" s="511"/>
      <c r="OHR111" s="511"/>
      <c r="OHS111" s="511"/>
      <c r="OHT111" s="511"/>
      <c r="OHU111" s="511"/>
      <c r="OHV111" s="511"/>
      <c r="OHW111" s="511"/>
      <c r="OHX111" s="511"/>
      <c r="OHY111" s="511"/>
      <c r="OHZ111" s="511"/>
      <c r="OIA111" s="511"/>
      <c r="OIB111" s="511"/>
      <c r="OIC111" s="511"/>
      <c r="OID111" s="511"/>
      <c r="OIE111" s="511"/>
      <c r="OIF111" s="511"/>
      <c r="OIG111" s="511"/>
      <c r="OIH111" s="511"/>
      <c r="OII111" s="511"/>
      <c r="OIJ111" s="511"/>
      <c r="OIK111" s="511"/>
      <c r="OIL111" s="511"/>
      <c r="OIM111" s="511"/>
      <c r="OIN111" s="511"/>
      <c r="OIO111" s="511"/>
      <c r="OIP111" s="511"/>
      <c r="OIQ111" s="511"/>
      <c r="OIR111" s="511"/>
      <c r="OIS111" s="511"/>
      <c r="OIT111" s="511"/>
      <c r="OIU111" s="511"/>
      <c r="OIV111" s="511"/>
      <c r="OIW111" s="511"/>
      <c r="OIX111" s="511"/>
      <c r="OIY111" s="511"/>
      <c r="OIZ111" s="511"/>
      <c r="OJA111" s="511"/>
      <c r="OJB111" s="511"/>
      <c r="OJC111" s="511"/>
      <c r="OJD111" s="511"/>
      <c r="OJE111" s="511"/>
      <c r="OJF111" s="511"/>
      <c r="OJG111" s="511"/>
      <c r="OJH111" s="511"/>
      <c r="OJI111" s="511"/>
      <c r="OJJ111" s="511"/>
      <c r="OJK111" s="511"/>
      <c r="OJL111" s="511"/>
      <c r="OJM111" s="511"/>
      <c r="OJN111" s="511"/>
      <c r="OJO111" s="511"/>
      <c r="OJP111" s="511"/>
      <c r="OJQ111" s="511"/>
      <c r="OJR111" s="511"/>
      <c r="OJS111" s="511"/>
      <c r="OJT111" s="511"/>
      <c r="OJU111" s="511"/>
      <c r="OJV111" s="511"/>
      <c r="OJW111" s="511"/>
      <c r="OJX111" s="511"/>
      <c r="OJY111" s="511"/>
      <c r="OJZ111" s="511"/>
      <c r="OKA111" s="511"/>
      <c r="OKB111" s="511"/>
      <c r="OKC111" s="511"/>
      <c r="OKD111" s="511"/>
      <c r="OKE111" s="511"/>
      <c r="OKF111" s="511"/>
      <c r="OKG111" s="511"/>
      <c r="OKH111" s="511"/>
      <c r="OKI111" s="511"/>
      <c r="OKJ111" s="511"/>
      <c r="OKK111" s="511"/>
      <c r="OKL111" s="511"/>
      <c r="OKM111" s="511"/>
      <c r="OKN111" s="511"/>
      <c r="OKO111" s="511"/>
      <c r="OKP111" s="511"/>
      <c r="OKQ111" s="511"/>
      <c r="OKR111" s="511"/>
      <c r="OKS111" s="511"/>
      <c r="OKT111" s="511"/>
      <c r="OKU111" s="511"/>
      <c r="OKV111" s="511"/>
      <c r="OKW111" s="511"/>
      <c r="OKX111" s="511"/>
      <c r="OKY111" s="511"/>
      <c r="OKZ111" s="511"/>
      <c r="OLA111" s="511"/>
      <c r="OLB111" s="511"/>
      <c r="OLC111" s="511"/>
      <c r="OLD111" s="511"/>
      <c r="OLE111" s="511"/>
      <c r="OLF111" s="511"/>
      <c r="OLG111" s="511"/>
      <c r="OLH111" s="511"/>
      <c r="OLI111" s="511"/>
      <c r="OLJ111" s="511"/>
      <c r="OLK111" s="511"/>
      <c r="OLL111" s="511"/>
      <c r="OLM111" s="511"/>
      <c r="OLN111" s="511"/>
      <c r="OLO111" s="511"/>
      <c r="OLP111" s="511"/>
      <c r="OLQ111" s="511"/>
      <c r="OLR111" s="511"/>
      <c r="OLS111" s="511"/>
      <c r="OLT111" s="511"/>
      <c r="OLU111" s="511"/>
      <c r="OLV111" s="511"/>
      <c r="OLW111" s="511"/>
      <c r="OLX111" s="511"/>
      <c r="OLY111" s="511"/>
      <c r="OLZ111" s="511"/>
      <c r="OMA111" s="511"/>
      <c r="OMB111" s="511"/>
      <c r="OMC111" s="511"/>
      <c r="OMD111" s="511"/>
      <c r="OME111" s="511"/>
      <c r="OMF111" s="511"/>
      <c r="OMG111" s="511"/>
      <c r="OMH111" s="511"/>
      <c r="OMI111" s="511"/>
      <c r="OMJ111" s="511"/>
      <c r="OMK111" s="511"/>
      <c r="OML111" s="511"/>
      <c r="OMM111" s="511"/>
      <c r="OMN111" s="511"/>
      <c r="OMO111" s="511"/>
      <c r="OMP111" s="511"/>
      <c r="OMQ111" s="511"/>
      <c r="OMR111" s="511"/>
      <c r="OMS111" s="511"/>
      <c r="OMT111" s="511"/>
      <c r="OMU111" s="511"/>
      <c r="OMV111" s="511"/>
      <c r="OMW111" s="511"/>
      <c r="OMX111" s="511"/>
      <c r="OMY111" s="511"/>
      <c r="OMZ111" s="511"/>
      <c r="ONA111" s="511"/>
      <c r="ONB111" s="511"/>
      <c r="ONC111" s="511"/>
      <c r="OND111" s="511"/>
      <c r="ONE111" s="511"/>
      <c r="ONF111" s="511"/>
      <c r="ONG111" s="511"/>
      <c r="ONH111" s="511"/>
      <c r="ONI111" s="511"/>
      <c r="ONJ111" s="511"/>
      <c r="ONK111" s="511"/>
      <c r="ONL111" s="511"/>
      <c r="ONM111" s="511"/>
      <c r="ONN111" s="511"/>
      <c r="ONO111" s="511"/>
      <c r="ONP111" s="511"/>
      <c r="ONQ111" s="511"/>
      <c r="ONR111" s="511"/>
      <c r="ONS111" s="511"/>
      <c r="ONT111" s="511"/>
      <c r="ONU111" s="511"/>
      <c r="ONV111" s="511"/>
      <c r="ONW111" s="511"/>
      <c r="ONX111" s="511"/>
      <c r="ONY111" s="511"/>
      <c r="ONZ111" s="511"/>
      <c r="OOA111" s="511"/>
      <c r="OOB111" s="511"/>
      <c r="OOC111" s="511"/>
      <c r="OOD111" s="511"/>
      <c r="OOE111" s="511"/>
      <c r="OOF111" s="511"/>
      <c r="OOG111" s="511"/>
      <c r="OOH111" s="511"/>
      <c r="OOI111" s="511"/>
      <c r="OOJ111" s="511"/>
      <c r="OOK111" s="511"/>
      <c r="OOL111" s="511"/>
      <c r="OOM111" s="511"/>
      <c r="OON111" s="511"/>
      <c r="OOO111" s="511"/>
      <c r="OOP111" s="511"/>
      <c r="OOQ111" s="511"/>
      <c r="OOR111" s="511"/>
      <c r="OOS111" s="511"/>
      <c r="OOT111" s="511"/>
      <c r="OOU111" s="511"/>
      <c r="OOV111" s="511"/>
      <c r="OOW111" s="511"/>
      <c r="OOX111" s="511"/>
      <c r="OOY111" s="511"/>
      <c r="OOZ111" s="511"/>
      <c r="OPA111" s="511"/>
      <c r="OPB111" s="511"/>
      <c r="OPC111" s="511"/>
      <c r="OPD111" s="511"/>
      <c r="OPE111" s="511"/>
      <c r="OPF111" s="511"/>
      <c r="OPG111" s="511"/>
      <c r="OPH111" s="511"/>
      <c r="OPI111" s="511"/>
      <c r="OPJ111" s="511"/>
      <c r="OPK111" s="511"/>
      <c r="OPL111" s="511"/>
      <c r="OPM111" s="511"/>
      <c r="OPN111" s="511"/>
      <c r="OPO111" s="511"/>
      <c r="OPP111" s="511"/>
      <c r="OPQ111" s="511"/>
      <c r="OPR111" s="511"/>
      <c r="OPS111" s="511"/>
      <c r="OPT111" s="511"/>
      <c r="OPU111" s="511"/>
      <c r="OPV111" s="511"/>
      <c r="OPW111" s="511"/>
      <c r="OPX111" s="511"/>
      <c r="OPY111" s="511"/>
      <c r="OPZ111" s="511"/>
      <c r="OQA111" s="511"/>
      <c r="OQB111" s="511"/>
      <c r="OQC111" s="511"/>
      <c r="OQD111" s="511"/>
      <c r="OQE111" s="511"/>
      <c r="OQF111" s="511"/>
      <c r="OQG111" s="511"/>
      <c r="OQH111" s="511"/>
      <c r="OQI111" s="511"/>
      <c r="OQJ111" s="511"/>
      <c r="OQK111" s="511"/>
      <c r="OQL111" s="511"/>
      <c r="OQM111" s="511"/>
      <c r="OQN111" s="511"/>
      <c r="OQO111" s="511"/>
      <c r="OQP111" s="511"/>
      <c r="OQQ111" s="511"/>
      <c r="OQR111" s="511"/>
      <c r="OQS111" s="511"/>
      <c r="OQT111" s="511"/>
      <c r="OQU111" s="511"/>
      <c r="OQV111" s="511"/>
      <c r="OQW111" s="511"/>
      <c r="OQX111" s="511"/>
      <c r="OQY111" s="511"/>
      <c r="OQZ111" s="511"/>
      <c r="ORA111" s="511"/>
      <c r="ORB111" s="511"/>
      <c r="ORC111" s="511"/>
      <c r="ORD111" s="511"/>
      <c r="ORE111" s="511"/>
      <c r="ORF111" s="511"/>
      <c r="ORG111" s="511"/>
      <c r="ORH111" s="511"/>
      <c r="ORI111" s="511"/>
      <c r="ORJ111" s="511"/>
      <c r="ORK111" s="511"/>
      <c r="ORL111" s="511"/>
      <c r="ORM111" s="511"/>
      <c r="ORN111" s="511"/>
      <c r="ORO111" s="511"/>
      <c r="ORP111" s="511"/>
      <c r="ORQ111" s="511"/>
      <c r="ORR111" s="511"/>
      <c r="ORS111" s="511"/>
      <c r="ORT111" s="511"/>
      <c r="ORU111" s="511"/>
      <c r="ORV111" s="511"/>
      <c r="ORW111" s="511"/>
      <c r="ORX111" s="511"/>
      <c r="ORY111" s="511"/>
      <c r="ORZ111" s="511"/>
      <c r="OSA111" s="511"/>
      <c r="OSB111" s="511"/>
      <c r="OSC111" s="511"/>
      <c r="OSD111" s="511"/>
      <c r="OSE111" s="511"/>
      <c r="OSF111" s="511"/>
      <c r="OSG111" s="511"/>
      <c r="OSH111" s="511"/>
      <c r="OSI111" s="511"/>
      <c r="OSJ111" s="511"/>
      <c r="OSK111" s="511"/>
      <c r="OSL111" s="511"/>
      <c r="OSM111" s="511"/>
      <c r="OSN111" s="511"/>
      <c r="OSO111" s="511"/>
      <c r="OSP111" s="511"/>
      <c r="OSQ111" s="511"/>
      <c r="OSR111" s="511"/>
      <c r="OSS111" s="511"/>
      <c r="OST111" s="511"/>
      <c r="OSU111" s="511"/>
      <c r="OSV111" s="511"/>
      <c r="OSW111" s="511"/>
      <c r="OSX111" s="511"/>
      <c r="OSY111" s="511"/>
      <c r="OSZ111" s="511"/>
      <c r="OTA111" s="511"/>
      <c r="OTB111" s="511"/>
      <c r="OTC111" s="511"/>
      <c r="OTD111" s="511"/>
      <c r="OTE111" s="511"/>
      <c r="OTF111" s="511"/>
      <c r="OTG111" s="511"/>
      <c r="OTH111" s="511"/>
      <c r="OTI111" s="511"/>
      <c r="OTJ111" s="511"/>
      <c r="OTK111" s="511"/>
      <c r="OTL111" s="511"/>
      <c r="OTM111" s="511"/>
      <c r="OTN111" s="511"/>
      <c r="OTO111" s="511"/>
      <c r="OTP111" s="511"/>
      <c r="OTQ111" s="511"/>
      <c r="OTR111" s="511"/>
      <c r="OTS111" s="511"/>
      <c r="OTT111" s="511"/>
      <c r="OTU111" s="511"/>
      <c r="OTV111" s="511"/>
      <c r="OTW111" s="511"/>
      <c r="OTX111" s="511"/>
      <c r="OTY111" s="511"/>
      <c r="OTZ111" s="511"/>
      <c r="OUA111" s="511"/>
      <c r="OUB111" s="511"/>
      <c r="OUC111" s="511"/>
      <c r="OUD111" s="511"/>
      <c r="OUE111" s="511"/>
      <c r="OUF111" s="511"/>
      <c r="OUG111" s="511"/>
      <c r="OUH111" s="511"/>
      <c r="OUI111" s="511"/>
      <c r="OUJ111" s="511"/>
      <c r="OUK111" s="511"/>
      <c r="OUL111" s="511"/>
      <c r="OUM111" s="511"/>
      <c r="OUN111" s="511"/>
      <c r="OUO111" s="511"/>
      <c r="OUP111" s="511"/>
      <c r="OUQ111" s="511"/>
      <c r="OUR111" s="511"/>
      <c r="OUS111" s="511"/>
      <c r="OUT111" s="511"/>
      <c r="OUU111" s="511"/>
      <c r="OUV111" s="511"/>
      <c r="OUW111" s="511"/>
      <c r="OUX111" s="511"/>
      <c r="OUY111" s="511"/>
      <c r="OUZ111" s="511"/>
      <c r="OVA111" s="511"/>
      <c r="OVB111" s="511"/>
      <c r="OVC111" s="511"/>
      <c r="OVD111" s="511"/>
      <c r="OVE111" s="511"/>
      <c r="OVF111" s="511"/>
      <c r="OVG111" s="511"/>
      <c r="OVH111" s="511"/>
      <c r="OVI111" s="511"/>
      <c r="OVJ111" s="511"/>
      <c r="OVK111" s="511"/>
      <c r="OVL111" s="511"/>
      <c r="OVM111" s="511"/>
      <c r="OVN111" s="511"/>
      <c r="OVO111" s="511"/>
      <c r="OVP111" s="511"/>
      <c r="OVQ111" s="511"/>
      <c r="OVR111" s="511"/>
      <c r="OVS111" s="511"/>
      <c r="OVT111" s="511"/>
      <c r="OVU111" s="511"/>
      <c r="OVV111" s="511"/>
      <c r="OVW111" s="511"/>
      <c r="OVX111" s="511"/>
      <c r="OVY111" s="511"/>
      <c r="OVZ111" s="511"/>
      <c r="OWA111" s="511"/>
      <c r="OWB111" s="511"/>
      <c r="OWC111" s="511"/>
      <c r="OWD111" s="511"/>
      <c r="OWE111" s="511"/>
      <c r="OWF111" s="511"/>
      <c r="OWG111" s="511"/>
      <c r="OWH111" s="511"/>
      <c r="OWI111" s="511"/>
      <c r="OWJ111" s="511"/>
      <c r="OWK111" s="511"/>
      <c r="OWL111" s="511"/>
      <c r="OWM111" s="511"/>
      <c r="OWN111" s="511"/>
      <c r="OWO111" s="511"/>
      <c r="OWP111" s="511"/>
      <c r="OWQ111" s="511"/>
      <c r="OWR111" s="511"/>
      <c r="OWS111" s="511"/>
      <c r="OWT111" s="511"/>
      <c r="OWU111" s="511"/>
      <c r="OWV111" s="511"/>
      <c r="OWW111" s="511"/>
      <c r="OWX111" s="511"/>
      <c r="OWY111" s="511"/>
      <c r="OWZ111" s="511"/>
      <c r="OXA111" s="511"/>
      <c r="OXB111" s="511"/>
      <c r="OXC111" s="511"/>
      <c r="OXD111" s="511"/>
      <c r="OXE111" s="511"/>
      <c r="OXF111" s="511"/>
      <c r="OXG111" s="511"/>
      <c r="OXH111" s="511"/>
      <c r="OXI111" s="511"/>
      <c r="OXJ111" s="511"/>
      <c r="OXK111" s="511"/>
      <c r="OXL111" s="511"/>
      <c r="OXM111" s="511"/>
      <c r="OXN111" s="511"/>
      <c r="OXO111" s="511"/>
      <c r="OXP111" s="511"/>
      <c r="OXQ111" s="511"/>
      <c r="OXR111" s="511"/>
      <c r="OXS111" s="511"/>
      <c r="OXT111" s="511"/>
      <c r="OXU111" s="511"/>
      <c r="OXV111" s="511"/>
      <c r="OXW111" s="511"/>
      <c r="OXX111" s="511"/>
      <c r="OXY111" s="511"/>
      <c r="OXZ111" s="511"/>
      <c r="OYA111" s="511"/>
      <c r="OYB111" s="511"/>
      <c r="OYC111" s="511"/>
      <c r="OYD111" s="511"/>
      <c r="OYE111" s="511"/>
      <c r="OYF111" s="511"/>
      <c r="OYG111" s="511"/>
      <c r="OYH111" s="511"/>
      <c r="OYI111" s="511"/>
      <c r="OYJ111" s="511"/>
      <c r="OYK111" s="511"/>
      <c r="OYL111" s="511"/>
      <c r="OYM111" s="511"/>
      <c r="OYN111" s="511"/>
      <c r="OYO111" s="511"/>
      <c r="OYP111" s="511"/>
      <c r="OYQ111" s="511"/>
      <c r="OYR111" s="511"/>
      <c r="OYS111" s="511"/>
      <c r="OYT111" s="511"/>
      <c r="OYU111" s="511"/>
      <c r="OYV111" s="511"/>
      <c r="OYW111" s="511"/>
      <c r="OYX111" s="511"/>
      <c r="OYY111" s="511"/>
      <c r="OYZ111" s="511"/>
      <c r="OZA111" s="511"/>
      <c r="OZB111" s="511"/>
      <c r="OZC111" s="511"/>
      <c r="OZD111" s="511"/>
      <c r="OZE111" s="511"/>
      <c r="OZF111" s="511"/>
      <c r="OZG111" s="511"/>
      <c r="OZH111" s="511"/>
      <c r="OZI111" s="511"/>
      <c r="OZJ111" s="511"/>
      <c r="OZK111" s="511"/>
      <c r="OZL111" s="511"/>
      <c r="OZM111" s="511"/>
      <c r="OZN111" s="511"/>
      <c r="OZO111" s="511"/>
      <c r="OZP111" s="511"/>
      <c r="OZQ111" s="511"/>
      <c r="OZR111" s="511"/>
      <c r="OZS111" s="511"/>
      <c r="OZT111" s="511"/>
      <c r="OZU111" s="511"/>
      <c r="OZV111" s="511"/>
      <c r="OZW111" s="511"/>
      <c r="OZX111" s="511"/>
      <c r="OZY111" s="511"/>
      <c r="OZZ111" s="511"/>
      <c r="PAA111" s="511"/>
      <c r="PAB111" s="511"/>
      <c r="PAC111" s="511"/>
      <c r="PAD111" s="511"/>
      <c r="PAE111" s="511"/>
      <c r="PAF111" s="511"/>
      <c r="PAG111" s="511"/>
      <c r="PAH111" s="511"/>
      <c r="PAI111" s="511"/>
      <c r="PAJ111" s="511"/>
      <c r="PAK111" s="511"/>
      <c r="PAL111" s="511"/>
      <c r="PAM111" s="511"/>
      <c r="PAN111" s="511"/>
      <c r="PAO111" s="511"/>
      <c r="PAP111" s="511"/>
      <c r="PAQ111" s="511"/>
      <c r="PAR111" s="511"/>
      <c r="PAS111" s="511"/>
      <c r="PAT111" s="511"/>
      <c r="PAU111" s="511"/>
      <c r="PAV111" s="511"/>
      <c r="PAW111" s="511"/>
      <c r="PAX111" s="511"/>
      <c r="PAY111" s="511"/>
      <c r="PAZ111" s="511"/>
      <c r="PBA111" s="511"/>
      <c r="PBB111" s="511"/>
      <c r="PBC111" s="511"/>
      <c r="PBD111" s="511"/>
      <c r="PBE111" s="511"/>
      <c r="PBF111" s="511"/>
      <c r="PBG111" s="511"/>
      <c r="PBH111" s="511"/>
      <c r="PBI111" s="511"/>
      <c r="PBJ111" s="511"/>
      <c r="PBK111" s="511"/>
      <c r="PBL111" s="511"/>
      <c r="PBM111" s="511"/>
      <c r="PBN111" s="511"/>
      <c r="PBO111" s="511"/>
      <c r="PBP111" s="511"/>
      <c r="PBQ111" s="511"/>
      <c r="PBR111" s="511"/>
      <c r="PBS111" s="511"/>
      <c r="PBT111" s="511"/>
      <c r="PBU111" s="511"/>
      <c r="PBV111" s="511"/>
      <c r="PBW111" s="511"/>
      <c r="PBX111" s="511"/>
      <c r="PBY111" s="511"/>
      <c r="PBZ111" s="511"/>
      <c r="PCA111" s="511"/>
      <c r="PCB111" s="511"/>
      <c r="PCC111" s="511"/>
      <c r="PCD111" s="511"/>
      <c r="PCE111" s="511"/>
      <c r="PCF111" s="511"/>
      <c r="PCG111" s="511"/>
      <c r="PCH111" s="511"/>
      <c r="PCI111" s="511"/>
      <c r="PCJ111" s="511"/>
      <c r="PCK111" s="511"/>
      <c r="PCL111" s="511"/>
      <c r="PCM111" s="511"/>
      <c r="PCN111" s="511"/>
      <c r="PCO111" s="511"/>
      <c r="PCP111" s="511"/>
      <c r="PCQ111" s="511"/>
      <c r="PCR111" s="511"/>
      <c r="PCS111" s="511"/>
      <c r="PCT111" s="511"/>
      <c r="PCU111" s="511"/>
      <c r="PCV111" s="511"/>
      <c r="PCW111" s="511"/>
      <c r="PCX111" s="511"/>
      <c r="PCY111" s="511"/>
      <c r="PCZ111" s="511"/>
      <c r="PDA111" s="511"/>
      <c r="PDB111" s="511"/>
      <c r="PDC111" s="511"/>
      <c r="PDD111" s="511"/>
      <c r="PDE111" s="511"/>
      <c r="PDF111" s="511"/>
      <c r="PDG111" s="511"/>
      <c r="PDH111" s="511"/>
      <c r="PDI111" s="511"/>
      <c r="PDJ111" s="511"/>
      <c r="PDK111" s="511"/>
      <c r="PDL111" s="511"/>
      <c r="PDM111" s="511"/>
      <c r="PDN111" s="511"/>
      <c r="PDO111" s="511"/>
      <c r="PDP111" s="511"/>
      <c r="PDQ111" s="511"/>
      <c r="PDR111" s="511"/>
      <c r="PDS111" s="511"/>
      <c r="PDT111" s="511"/>
      <c r="PDU111" s="511"/>
      <c r="PDV111" s="511"/>
      <c r="PDW111" s="511"/>
      <c r="PDX111" s="511"/>
      <c r="PDY111" s="511"/>
      <c r="PDZ111" s="511"/>
      <c r="PEA111" s="511"/>
      <c r="PEB111" s="511"/>
      <c r="PEC111" s="511"/>
      <c r="PED111" s="511"/>
      <c r="PEE111" s="511"/>
      <c r="PEF111" s="511"/>
      <c r="PEG111" s="511"/>
      <c r="PEH111" s="511"/>
      <c r="PEI111" s="511"/>
      <c r="PEJ111" s="511"/>
      <c r="PEK111" s="511"/>
      <c r="PEL111" s="511"/>
      <c r="PEM111" s="511"/>
      <c r="PEN111" s="511"/>
      <c r="PEO111" s="511"/>
      <c r="PEP111" s="511"/>
      <c r="PEQ111" s="511"/>
      <c r="PER111" s="511"/>
      <c r="PES111" s="511"/>
      <c r="PET111" s="511"/>
      <c r="PEU111" s="511"/>
      <c r="PEV111" s="511"/>
      <c r="PEW111" s="511"/>
      <c r="PEX111" s="511"/>
      <c r="PEY111" s="511"/>
      <c r="PEZ111" s="511"/>
      <c r="PFA111" s="511"/>
      <c r="PFB111" s="511"/>
      <c r="PFC111" s="511"/>
      <c r="PFD111" s="511"/>
      <c r="PFE111" s="511"/>
      <c r="PFF111" s="511"/>
      <c r="PFG111" s="511"/>
      <c r="PFH111" s="511"/>
      <c r="PFI111" s="511"/>
      <c r="PFJ111" s="511"/>
      <c r="PFK111" s="511"/>
      <c r="PFL111" s="511"/>
      <c r="PFM111" s="511"/>
      <c r="PFN111" s="511"/>
      <c r="PFO111" s="511"/>
      <c r="PFP111" s="511"/>
      <c r="PFQ111" s="511"/>
      <c r="PFR111" s="511"/>
      <c r="PFS111" s="511"/>
      <c r="PFT111" s="511"/>
      <c r="PFU111" s="511"/>
      <c r="PFV111" s="511"/>
      <c r="PFW111" s="511"/>
      <c r="PFX111" s="511"/>
      <c r="PFY111" s="511"/>
      <c r="PFZ111" s="511"/>
      <c r="PGA111" s="511"/>
      <c r="PGB111" s="511"/>
      <c r="PGC111" s="511"/>
      <c r="PGD111" s="511"/>
      <c r="PGE111" s="511"/>
      <c r="PGF111" s="511"/>
      <c r="PGG111" s="511"/>
      <c r="PGH111" s="511"/>
      <c r="PGI111" s="511"/>
      <c r="PGJ111" s="511"/>
      <c r="PGK111" s="511"/>
      <c r="PGL111" s="511"/>
      <c r="PGM111" s="511"/>
      <c r="PGN111" s="511"/>
      <c r="PGO111" s="511"/>
      <c r="PGP111" s="511"/>
      <c r="PGQ111" s="511"/>
      <c r="PGR111" s="511"/>
      <c r="PGS111" s="511"/>
      <c r="PGT111" s="511"/>
      <c r="PGU111" s="511"/>
      <c r="PGV111" s="511"/>
      <c r="PGW111" s="511"/>
      <c r="PGX111" s="511"/>
      <c r="PGY111" s="511"/>
      <c r="PGZ111" s="511"/>
      <c r="PHA111" s="511"/>
      <c r="PHB111" s="511"/>
      <c r="PHC111" s="511"/>
      <c r="PHD111" s="511"/>
      <c r="PHE111" s="511"/>
      <c r="PHF111" s="511"/>
      <c r="PHG111" s="511"/>
      <c r="PHH111" s="511"/>
      <c r="PHI111" s="511"/>
      <c r="PHJ111" s="511"/>
      <c r="PHK111" s="511"/>
      <c r="PHL111" s="511"/>
      <c r="PHM111" s="511"/>
      <c r="PHN111" s="511"/>
      <c r="PHO111" s="511"/>
      <c r="PHP111" s="511"/>
      <c r="PHQ111" s="511"/>
      <c r="PHR111" s="511"/>
      <c r="PHS111" s="511"/>
      <c r="PHT111" s="511"/>
      <c r="PHU111" s="511"/>
      <c r="PHV111" s="511"/>
      <c r="PHW111" s="511"/>
      <c r="PHX111" s="511"/>
      <c r="PHY111" s="511"/>
      <c r="PHZ111" s="511"/>
      <c r="PIA111" s="511"/>
      <c r="PIB111" s="511"/>
      <c r="PIC111" s="511"/>
      <c r="PID111" s="511"/>
      <c r="PIE111" s="511"/>
      <c r="PIF111" s="511"/>
      <c r="PIG111" s="511"/>
      <c r="PIH111" s="511"/>
      <c r="PII111" s="511"/>
      <c r="PIJ111" s="511"/>
      <c r="PIK111" s="511"/>
      <c r="PIL111" s="511"/>
      <c r="PIM111" s="511"/>
      <c r="PIN111" s="511"/>
      <c r="PIO111" s="511"/>
      <c r="PIP111" s="511"/>
      <c r="PIQ111" s="511"/>
      <c r="PIR111" s="511"/>
      <c r="PIS111" s="511"/>
      <c r="PIT111" s="511"/>
      <c r="PIU111" s="511"/>
      <c r="PIV111" s="511"/>
      <c r="PIW111" s="511"/>
      <c r="PIX111" s="511"/>
      <c r="PIY111" s="511"/>
      <c r="PIZ111" s="511"/>
      <c r="PJA111" s="511"/>
      <c r="PJB111" s="511"/>
      <c r="PJC111" s="511"/>
      <c r="PJD111" s="511"/>
      <c r="PJE111" s="511"/>
      <c r="PJF111" s="511"/>
      <c r="PJG111" s="511"/>
      <c r="PJH111" s="511"/>
      <c r="PJI111" s="511"/>
      <c r="PJJ111" s="511"/>
      <c r="PJK111" s="511"/>
      <c r="PJL111" s="511"/>
      <c r="PJM111" s="511"/>
      <c r="PJN111" s="511"/>
      <c r="PJO111" s="511"/>
      <c r="PJP111" s="511"/>
      <c r="PJQ111" s="511"/>
      <c r="PJR111" s="511"/>
      <c r="PJS111" s="511"/>
      <c r="PJT111" s="511"/>
      <c r="PJU111" s="511"/>
      <c r="PJV111" s="511"/>
      <c r="PJW111" s="511"/>
      <c r="PJX111" s="511"/>
      <c r="PJY111" s="511"/>
      <c r="PJZ111" s="511"/>
      <c r="PKA111" s="511"/>
      <c r="PKB111" s="511"/>
      <c r="PKC111" s="511"/>
      <c r="PKD111" s="511"/>
      <c r="PKE111" s="511"/>
      <c r="PKF111" s="511"/>
      <c r="PKG111" s="511"/>
      <c r="PKH111" s="511"/>
      <c r="PKI111" s="511"/>
      <c r="PKJ111" s="511"/>
      <c r="PKK111" s="511"/>
      <c r="PKL111" s="511"/>
      <c r="PKM111" s="511"/>
      <c r="PKN111" s="511"/>
      <c r="PKO111" s="511"/>
      <c r="PKP111" s="511"/>
      <c r="PKQ111" s="511"/>
      <c r="PKR111" s="511"/>
      <c r="PKS111" s="511"/>
      <c r="PKT111" s="511"/>
      <c r="PKU111" s="511"/>
      <c r="PKV111" s="511"/>
      <c r="PKW111" s="511"/>
      <c r="PKX111" s="511"/>
      <c r="PKY111" s="511"/>
      <c r="PKZ111" s="511"/>
      <c r="PLA111" s="511"/>
      <c r="PLB111" s="511"/>
      <c r="PLC111" s="511"/>
      <c r="PLD111" s="511"/>
      <c r="PLE111" s="511"/>
      <c r="PLF111" s="511"/>
      <c r="PLG111" s="511"/>
      <c r="PLH111" s="511"/>
      <c r="PLI111" s="511"/>
      <c r="PLJ111" s="511"/>
      <c r="PLK111" s="511"/>
      <c r="PLL111" s="511"/>
      <c r="PLM111" s="511"/>
      <c r="PLN111" s="511"/>
      <c r="PLO111" s="511"/>
      <c r="PLP111" s="511"/>
      <c r="PLQ111" s="511"/>
      <c r="PLR111" s="511"/>
      <c r="PLS111" s="511"/>
      <c r="PLT111" s="511"/>
      <c r="PLU111" s="511"/>
      <c r="PLV111" s="511"/>
      <c r="PLW111" s="511"/>
      <c r="PLX111" s="511"/>
      <c r="PLY111" s="511"/>
      <c r="PLZ111" s="511"/>
      <c r="PMA111" s="511"/>
      <c r="PMB111" s="511"/>
      <c r="PMC111" s="511"/>
      <c r="PMD111" s="511"/>
      <c r="PME111" s="511"/>
      <c r="PMF111" s="511"/>
      <c r="PMG111" s="511"/>
      <c r="PMH111" s="511"/>
      <c r="PMI111" s="511"/>
      <c r="PMJ111" s="511"/>
      <c r="PMK111" s="511"/>
      <c r="PML111" s="511"/>
      <c r="PMM111" s="511"/>
      <c r="PMN111" s="511"/>
      <c r="PMO111" s="511"/>
      <c r="PMP111" s="511"/>
      <c r="PMQ111" s="511"/>
      <c r="PMR111" s="511"/>
      <c r="PMS111" s="511"/>
      <c r="PMT111" s="511"/>
      <c r="PMU111" s="511"/>
      <c r="PMV111" s="511"/>
      <c r="PMW111" s="511"/>
      <c r="PMX111" s="511"/>
      <c r="PMY111" s="511"/>
      <c r="PMZ111" s="511"/>
      <c r="PNA111" s="511"/>
      <c r="PNB111" s="511"/>
      <c r="PNC111" s="511"/>
      <c r="PND111" s="511"/>
      <c r="PNE111" s="511"/>
      <c r="PNF111" s="511"/>
      <c r="PNG111" s="511"/>
      <c r="PNH111" s="511"/>
      <c r="PNI111" s="511"/>
      <c r="PNJ111" s="511"/>
      <c r="PNK111" s="511"/>
      <c r="PNL111" s="511"/>
      <c r="PNM111" s="511"/>
      <c r="PNN111" s="511"/>
      <c r="PNO111" s="511"/>
      <c r="PNP111" s="511"/>
      <c r="PNQ111" s="511"/>
      <c r="PNR111" s="511"/>
      <c r="PNS111" s="511"/>
      <c r="PNT111" s="511"/>
      <c r="PNU111" s="511"/>
      <c r="PNV111" s="511"/>
      <c r="PNW111" s="511"/>
      <c r="PNX111" s="511"/>
      <c r="PNY111" s="511"/>
      <c r="PNZ111" s="511"/>
      <c r="POA111" s="511"/>
      <c r="POB111" s="511"/>
      <c r="POC111" s="511"/>
      <c r="POD111" s="511"/>
      <c r="POE111" s="511"/>
      <c r="POF111" s="511"/>
      <c r="POG111" s="511"/>
      <c r="POH111" s="511"/>
      <c r="POI111" s="511"/>
      <c r="POJ111" s="511"/>
      <c r="POK111" s="511"/>
      <c r="POL111" s="511"/>
      <c r="POM111" s="511"/>
      <c r="PON111" s="511"/>
      <c r="POO111" s="511"/>
      <c r="POP111" s="511"/>
      <c r="POQ111" s="511"/>
      <c r="POR111" s="511"/>
      <c r="POS111" s="511"/>
      <c r="POT111" s="511"/>
      <c r="POU111" s="511"/>
      <c r="POV111" s="511"/>
      <c r="POW111" s="511"/>
      <c r="POX111" s="511"/>
      <c r="POY111" s="511"/>
      <c r="POZ111" s="511"/>
      <c r="PPA111" s="511"/>
      <c r="PPB111" s="511"/>
      <c r="PPC111" s="511"/>
      <c r="PPD111" s="511"/>
      <c r="PPE111" s="511"/>
      <c r="PPF111" s="511"/>
      <c r="PPG111" s="511"/>
      <c r="PPH111" s="511"/>
      <c r="PPI111" s="511"/>
      <c r="PPJ111" s="511"/>
      <c r="PPK111" s="511"/>
      <c r="PPL111" s="511"/>
      <c r="PPM111" s="511"/>
      <c r="PPN111" s="511"/>
      <c r="PPO111" s="511"/>
      <c r="PPP111" s="511"/>
      <c r="PPQ111" s="511"/>
      <c r="PPR111" s="511"/>
      <c r="PPS111" s="511"/>
      <c r="PPT111" s="511"/>
      <c r="PPU111" s="511"/>
      <c r="PPV111" s="511"/>
      <c r="PPW111" s="511"/>
      <c r="PPX111" s="511"/>
      <c r="PPY111" s="511"/>
      <c r="PPZ111" s="511"/>
      <c r="PQA111" s="511"/>
      <c r="PQB111" s="511"/>
      <c r="PQC111" s="511"/>
      <c r="PQD111" s="511"/>
      <c r="PQE111" s="511"/>
      <c r="PQF111" s="511"/>
      <c r="PQG111" s="511"/>
      <c r="PQH111" s="511"/>
      <c r="PQI111" s="511"/>
      <c r="PQJ111" s="511"/>
      <c r="PQK111" s="511"/>
      <c r="PQL111" s="511"/>
      <c r="PQM111" s="511"/>
      <c r="PQN111" s="511"/>
      <c r="PQO111" s="511"/>
      <c r="PQP111" s="511"/>
      <c r="PQQ111" s="511"/>
      <c r="PQR111" s="511"/>
      <c r="PQS111" s="511"/>
      <c r="PQT111" s="511"/>
      <c r="PQU111" s="511"/>
      <c r="PQV111" s="511"/>
      <c r="PQW111" s="511"/>
      <c r="PQX111" s="511"/>
      <c r="PQY111" s="511"/>
      <c r="PQZ111" s="511"/>
      <c r="PRA111" s="511"/>
      <c r="PRB111" s="511"/>
      <c r="PRC111" s="511"/>
      <c r="PRD111" s="511"/>
      <c r="PRE111" s="511"/>
      <c r="PRF111" s="511"/>
      <c r="PRG111" s="511"/>
      <c r="PRH111" s="511"/>
      <c r="PRI111" s="511"/>
      <c r="PRJ111" s="511"/>
      <c r="PRK111" s="511"/>
      <c r="PRL111" s="511"/>
      <c r="PRM111" s="511"/>
      <c r="PRN111" s="511"/>
      <c r="PRO111" s="511"/>
      <c r="PRP111" s="511"/>
      <c r="PRQ111" s="511"/>
      <c r="PRR111" s="511"/>
      <c r="PRS111" s="511"/>
      <c r="PRT111" s="511"/>
      <c r="PRU111" s="511"/>
      <c r="PRV111" s="511"/>
      <c r="PRW111" s="511"/>
      <c r="PRX111" s="511"/>
      <c r="PRY111" s="511"/>
      <c r="PRZ111" s="511"/>
      <c r="PSA111" s="511"/>
      <c r="PSB111" s="511"/>
      <c r="PSC111" s="511"/>
      <c r="PSD111" s="511"/>
      <c r="PSE111" s="511"/>
      <c r="PSF111" s="511"/>
      <c r="PSG111" s="511"/>
      <c r="PSH111" s="511"/>
      <c r="PSI111" s="511"/>
      <c r="PSJ111" s="511"/>
      <c r="PSK111" s="511"/>
      <c r="PSL111" s="511"/>
      <c r="PSM111" s="511"/>
      <c r="PSN111" s="511"/>
      <c r="PSO111" s="511"/>
      <c r="PSP111" s="511"/>
      <c r="PSQ111" s="511"/>
      <c r="PSR111" s="511"/>
      <c r="PSS111" s="511"/>
      <c r="PST111" s="511"/>
      <c r="PSU111" s="511"/>
      <c r="PSV111" s="511"/>
      <c r="PSW111" s="511"/>
      <c r="PSX111" s="511"/>
      <c r="PSY111" s="511"/>
      <c r="PSZ111" s="511"/>
      <c r="PTA111" s="511"/>
      <c r="PTB111" s="511"/>
      <c r="PTC111" s="511"/>
      <c r="PTD111" s="511"/>
      <c r="PTE111" s="511"/>
      <c r="PTF111" s="511"/>
      <c r="PTG111" s="511"/>
      <c r="PTH111" s="511"/>
      <c r="PTI111" s="511"/>
      <c r="PTJ111" s="511"/>
      <c r="PTK111" s="511"/>
      <c r="PTL111" s="511"/>
      <c r="PTM111" s="511"/>
      <c r="PTN111" s="511"/>
      <c r="PTO111" s="511"/>
      <c r="PTP111" s="511"/>
      <c r="PTQ111" s="511"/>
      <c r="PTR111" s="511"/>
      <c r="PTS111" s="511"/>
      <c r="PTT111" s="511"/>
      <c r="PTU111" s="511"/>
      <c r="PTV111" s="511"/>
      <c r="PTW111" s="511"/>
      <c r="PTX111" s="511"/>
      <c r="PTY111" s="511"/>
      <c r="PTZ111" s="511"/>
      <c r="PUA111" s="511"/>
      <c r="PUB111" s="511"/>
      <c r="PUC111" s="511"/>
      <c r="PUD111" s="511"/>
      <c r="PUE111" s="511"/>
      <c r="PUF111" s="511"/>
      <c r="PUG111" s="511"/>
      <c r="PUH111" s="511"/>
      <c r="PUI111" s="511"/>
      <c r="PUJ111" s="511"/>
      <c r="PUK111" s="511"/>
      <c r="PUL111" s="511"/>
      <c r="PUM111" s="511"/>
      <c r="PUN111" s="511"/>
      <c r="PUO111" s="511"/>
      <c r="PUP111" s="511"/>
      <c r="PUQ111" s="511"/>
      <c r="PUR111" s="511"/>
      <c r="PUS111" s="511"/>
      <c r="PUT111" s="511"/>
      <c r="PUU111" s="511"/>
      <c r="PUV111" s="511"/>
      <c r="PUW111" s="511"/>
      <c r="PUX111" s="511"/>
      <c r="PUY111" s="511"/>
      <c r="PUZ111" s="511"/>
      <c r="PVA111" s="511"/>
      <c r="PVB111" s="511"/>
      <c r="PVC111" s="511"/>
      <c r="PVD111" s="511"/>
      <c r="PVE111" s="511"/>
      <c r="PVF111" s="511"/>
      <c r="PVG111" s="511"/>
      <c r="PVH111" s="511"/>
      <c r="PVI111" s="511"/>
      <c r="PVJ111" s="511"/>
      <c r="PVK111" s="511"/>
      <c r="PVL111" s="511"/>
      <c r="PVM111" s="511"/>
      <c r="PVN111" s="511"/>
      <c r="PVO111" s="511"/>
      <c r="PVP111" s="511"/>
      <c r="PVQ111" s="511"/>
      <c r="PVR111" s="511"/>
      <c r="PVS111" s="511"/>
      <c r="PVT111" s="511"/>
      <c r="PVU111" s="511"/>
      <c r="PVV111" s="511"/>
      <c r="PVW111" s="511"/>
      <c r="PVX111" s="511"/>
      <c r="PVY111" s="511"/>
      <c r="PVZ111" s="511"/>
      <c r="PWA111" s="511"/>
      <c r="PWB111" s="511"/>
      <c r="PWC111" s="511"/>
      <c r="PWD111" s="511"/>
      <c r="PWE111" s="511"/>
      <c r="PWF111" s="511"/>
      <c r="PWG111" s="511"/>
      <c r="PWH111" s="511"/>
      <c r="PWI111" s="511"/>
      <c r="PWJ111" s="511"/>
      <c r="PWK111" s="511"/>
      <c r="PWL111" s="511"/>
      <c r="PWM111" s="511"/>
      <c r="PWN111" s="511"/>
      <c r="PWO111" s="511"/>
      <c r="PWP111" s="511"/>
      <c r="PWQ111" s="511"/>
      <c r="PWR111" s="511"/>
      <c r="PWS111" s="511"/>
      <c r="PWT111" s="511"/>
      <c r="PWU111" s="511"/>
      <c r="PWV111" s="511"/>
      <c r="PWW111" s="511"/>
      <c r="PWX111" s="511"/>
      <c r="PWY111" s="511"/>
      <c r="PWZ111" s="511"/>
      <c r="PXA111" s="511"/>
      <c r="PXB111" s="511"/>
      <c r="PXC111" s="511"/>
      <c r="PXD111" s="511"/>
      <c r="PXE111" s="511"/>
      <c r="PXF111" s="511"/>
      <c r="PXG111" s="511"/>
      <c r="PXH111" s="511"/>
      <c r="PXI111" s="511"/>
      <c r="PXJ111" s="511"/>
      <c r="PXK111" s="511"/>
      <c r="PXL111" s="511"/>
      <c r="PXM111" s="511"/>
      <c r="PXN111" s="511"/>
      <c r="PXO111" s="511"/>
      <c r="PXP111" s="511"/>
      <c r="PXQ111" s="511"/>
      <c r="PXR111" s="511"/>
      <c r="PXS111" s="511"/>
      <c r="PXT111" s="511"/>
      <c r="PXU111" s="511"/>
      <c r="PXV111" s="511"/>
      <c r="PXW111" s="511"/>
      <c r="PXX111" s="511"/>
      <c r="PXY111" s="511"/>
      <c r="PXZ111" s="511"/>
      <c r="PYA111" s="511"/>
      <c r="PYB111" s="511"/>
      <c r="PYC111" s="511"/>
      <c r="PYD111" s="511"/>
      <c r="PYE111" s="511"/>
      <c r="PYF111" s="511"/>
      <c r="PYG111" s="511"/>
      <c r="PYH111" s="511"/>
      <c r="PYI111" s="511"/>
      <c r="PYJ111" s="511"/>
      <c r="PYK111" s="511"/>
      <c r="PYL111" s="511"/>
      <c r="PYM111" s="511"/>
      <c r="PYN111" s="511"/>
      <c r="PYO111" s="511"/>
      <c r="PYP111" s="511"/>
      <c r="PYQ111" s="511"/>
      <c r="PYR111" s="511"/>
      <c r="PYS111" s="511"/>
      <c r="PYT111" s="511"/>
      <c r="PYU111" s="511"/>
      <c r="PYV111" s="511"/>
      <c r="PYW111" s="511"/>
      <c r="PYX111" s="511"/>
      <c r="PYY111" s="511"/>
      <c r="PYZ111" s="511"/>
      <c r="PZA111" s="511"/>
      <c r="PZB111" s="511"/>
      <c r="PZC111" s="511"/>
      <c r="PZD111" s="511"/>
      <c r="PZE111" s="511"/>
      <c r="PZF111" s="511"/>
      <c r="PZG111" s="511"/>
      <c r="PZH111" s="511"/>
      <c r="PZI111" s="511"/>
      <c r="PZJ111" s="511"/>
      <c r="PZK111" s="511"/>
      <c r="PZL111" s="511"/>
      <c r="PZM111" s="511"/>
      <c r="PZN111" s="511"/>
      <c r="PZO111" s="511"/>
      <c r="PZP111" s="511"/>
      <c r="PZQ111" s="511"/>
      <c r="PZR111" s="511"/>
      <c r="PZS111" s="511"/>
      <c r="PZT111" s="511"/>
      <c r="PZU111" s="511"/>
      <c r="PZV111" s="511"/>
      <c r="PZW111" s="511"/>
      <c r="PZX111" s="511"/>
      <c r="PZY111" s="511"/>
      <c r="PZZ111" s="511"/>
      <c r="QAA111" s="511"/>
      <c r="QAB111" s="511"/>
      <c r="QAC111" s="511"/>
      <c r="QAD111" s="511"/>
      <c r="QAE111" s="511"/>
      <c r="QAF111" s="511"/>
      <c r="QAG111" s="511"/>
      <c r="QAH111" s="511"/>
      <c r="QAI111" s="511"/>
      <c r="QAJ111" s="511"/>
      <c r="QAK111" s="511"/>
      <c r="QAL111" s="511"/>
      <c r="QAM111" s="511"/>
      <c r="QAN111" s="511"/>
      <c r="QAO111" s="511"/>
      <c r="QAP111" s="511"/>
      <c r="QAQ111" s="511"/>
      <c r="QAR111" s="511"/>
      <c r="QAS111" s="511"/>
      <c r="QAT111" s="511"/>
      <c r="QAU111" s="511"/>
      <c r="QAV111" s="511"/>
      <c r="QAW111" s="511"/>
      <c r="QAX111" s="511"/>
      <c r="QAY111" s="511"/>
      <c r="QAZ111" s="511"/>
      <c r="QBA111" s="511"/>
      <c r="QBB111" s="511"/>
      <c r="QBC111" s="511"/>
      <c r="QBD111" s="511"/>
      <c r="QBE111" s="511"/>
      <c r="QBF111" s="511"/>
      <c r="QBG111" s="511"/>
      <c r="QBH111" s="511"/>
      <c r="QBI111" s="511"/>
      <c r="QBJ111" s="511"/>
      <c r="QBK111" s="511"/>
      <c r="QBL111" s="511"/>
      <c r="QBM111" s="511"/>
      <c r="QBN111" s="511"/>
      <c r="QBO111" s="511"/>
      <c r="QBP111" s="511"/>
      <c r="QBQ111" s="511"/>
      <c r="QBR111" s="511"/>
      <c r="QBS111" s="511"/>
      <c r="QBT111" s="511"/>
      <c r="QBU111" s="511"/>
      <c r="QBV111" s="511"/>
      <c r="QBW111" s="511"/>
      <c r="QBX111" s="511"/>
      <c r="QBY111" s="511"/>
      <c r="QBZ111" s="511"/>
      <c r="QCA111" s="511"/>
      <c r="QCB111" s="511"/>
      <c r="QCC111" s="511"/>
      <c r="QCD111" s="511"/>
      <c r="QCE111" s="511"/>
      <c r="QCF111" s="511"/>
      <c r="QCG111" s="511"/>
      <c r="QCH111" s="511"/>
      <c r="QCI111" s="511"/>
      <c r="QCJ111" s="511"/>
      <c r="QCK111" s="511"/>
      <c r="QCL111" s="511"/>
      <c r="QCM111" s="511"/>
      <c r="QCN111" s="511"/>
      <c r="QCO111" s="511"/>
      <c r="QCP111" s="511"/>
      <c r="QCQ111" s="511"/>
      <c r="QCR111" s="511"/>
      <c r="QCS111" s="511"/>
      <c r="QCT111" s="511"/>
      <c r="QCU111" s="511"/>
      <c r="QCV111" s="511"/>
      <c r="QCW111" s="511"/>
      <c r="QCX111" s="511"/>
      <c r="QCY111" s="511"/>
      <c r="QCZ111" s="511"/>
      <c r="QDA111" s="511"/>
      <c r="QDB111" s="511"/>
      <c r="QDC111" s="511"/>
      <c r="QDD111" s="511"/>
      <c r="QDE111" s="511"/>
      <c r="QDF111" s="511"/>
      <c r="QDG111" s="511"/>
      <c r="QDH111" s="511"/>
      <c r="QDI111" s="511"/>
      <c r="QDJ111" s="511"/>
      <c r="QDK111" s="511"/>
      <c r="QDL111" s="511"/>
      <c r="QDM111" s="511"/>
      <c r="QDN111" s="511"/>
      <c r="QDO111" s="511"/>
      <c r="QDP111" s="511"/>
      <c r="QDQ111" s="511"/>
      <c r="QDR111" s="511"/>
      <c r="QDS111" s="511"/>
      <c r="QDT111" s="511"/>
      <c r="QDU111" s="511"/>
      <c r="QDV111" s="511"/>
      <c r="QDW111" s="511"/>
      <c r="QDX111" s="511"/>
      <c r="QDY111" s="511"/>
      <c r="QDZ111" s="511"/>
      <c r="QEA111" s="511"/>
      <c r="QEB111" s="511"/>
      <c r="QEC111" s="511"/>
      <c r="QED111" s="511"/>
      <c r="QEE111" s="511"/>
      <c r="QEF111" s="511"/>
      <c r="QEG111" s="511"/>
      <c r="QEH111" s="511"/>
      <c r="QEI111" s="511"/>
      <c r="QEJ111" s="511"/>
      <c r="QEK111" s="511"/>
      <c r="QEL111" s="511"/>
      <c r="QEM111" s="511"/>
      <c r="QEN111" s="511"/>
      <c r="QEO111" s="511"/>
      <c r="QEP111" s="511"/>
      <c r="QEQ111" s="511"/>
      <c r="QER111" s="511"/>
      <c r="QES111" s="511"/>
      <c r="QET111" s="511"/>
      <c r="QEU111" s="511"/>
      <c r="QEV111" s="511"/>
      <c r="QEW111" s="511"/>
      <c r="QEX111" s="511"/>
      <c r="QEY111" s="511"/>
      <c r="QEZ111" s="511"/>
      <c r="QFA111" s="511"/>
      <c r="QFB111" s="511"/>
      <c r="QFC111" s="511"/>
      <c r="QFD111" s="511"/>
      <c r="QFE111" s="511"/>
      <c r="QFF111" s="511"/>
      <c r="QFG111" s="511"/>
      <c r="QFH111" s="511"/>
      <c r="QFI111" s="511"/>
      <c r="QFJ111" s="511"/>
      <c r="QFK111" s="511"/>
      <c r="QFL111" s="511"/>
      <c r="QFM111" s="511"/>
      <c r="QFN111" s="511"/>
      <c r="QFO111" s="511"/>
      <c r="QFP111" s="511"/>
      <c r="QFQ111" s="511"/>
      <c r="QFR111" s="511"/>
      <c r="QFS111" s="511"/>
      <c r="QFT111" s="511"/>
      <c r="QFU111" s="511"/>
      <c r="QFV111" s="511"/>
      <c r="QFW111" s="511"/>
      <c r="QFX111" s="511"/>
      <c r="QFY111" s="511"/>
      <c r="QFZ111" s="511"/>
      <c r="QGA111" s="511"/>
      <c r="QGB111" s="511"/>
      <c r="QGC111" s="511"/>
      <c r="QGD111" s="511"/>
      <c r="QGE111" s="511"/>
      <c r="QGF111" s="511"/>
      <c r="QGG111" s="511"/>
      <c r="QGH111" s="511"/>
      <c r="QGI111" s="511"/>
      <c r="QGJ111" s="511"/>
      <c r="QGK111" s="511"/>
      <c r="QGL111" s="511"/>
      <c r="QGM111" s="511"/>
      <c r="QGN111" s="511"/>
      <c r="QGO111" s="511"/>
      <c r="QGP111" s="511"/>
      <c r="QGQ111" s="511"/>
      <c r="QGR111" s="511"/>
      <c r="QGS111" s="511"/>
      <c r="QGT111" s="511"/>
      <c r="QGU111" s="511"/>
      <c r="QGV111" s="511"/>
      <c r="QGW111" s="511"/>
      <c r="QGX111" s="511"/>
      <c r="QGY111" s="511"/>
      <c r="QGZ111" s="511"/>
      <c r="QHA111" s="511"/>
      <c r="QHB111" s="511"/>
      <c r="QHC111" s="511"/>
      <c r="QHD111" s="511"/>
      <c r="QHE111" s="511"/>
      <c r="QHF111" s="511"/>
      <c r="QHG111" s="511"/>
      <c r="QHH111" s="511"/>
      <c r="QHI111" s="511"/>
      <c r="QHJ111" s="511"/>
      <c r="QHK111" s="511"/>
      <c r="QHL111" s="511"/>
      <c r="QHM111" s="511"/>
      <c r="QHN111" s="511"/>
      <c r="QHO111" s="511"/>
      <c r="QHP111" s="511"/>
      <c r="QHQ111" s="511"/>
      <c r="QHR111" s="511"/>
      <c r="QHS111" s="511"/>
      <c r="QHT111" s="511"/>
      <c r="QHU111" s="511"/>
      <c r="QHV111" s="511"/>
      <c r="QHW111" s="511"/>
      <c r="QHX111" s="511"/>
      <c r="QHY111" s="511"/>
      <c r="QHZ111" s="511"/>
      <c r="QIA111" s="511"/>
      <c r="QIB111" s="511"/>
      <c r="QIC111" s="511"/>
      <c r="QID111" s="511"/>
      <c r="QIE111" s="511"/>
      <c r="QIF111" s="511"/>
      <c r="QIG111" s="511"/>
      <c r="QIH111" s="511"/>
      <c r="QII111" s="511"/>
      <c r="QIJ111" s="511"/>
      <c r="QIK111" s="511"/>
      <c r="QIL111" s="511"/>
      <c r="QIM111" s="511"/>
      <c r="QIN111" s="511"/>
      <c r="QIO111" s="511"/>
      <c r="QIP111" s="511"/>
      <c r="QIQ111" s="511"/>
      <c r="QIR111" s="511"/>
      <c r="QIS111" s="511"/>
      <c r="QIT111" s="511"/>
      <c r="QIU111" s="511"/>
      <c r="QIV111" s="511"/>
      <c r="QIW111" s="511"/>
      <c r="QIX111" s="511"/>
      <c r="QIY111" s="511"/>
      <c r="QIZ111" s="511"/>
      <c r="QJA111" s="511"/>
      <c r="QJB111" s="511"/>
      <c r="QJC111" s="511"/>
      <c r="QJD111" s="511"/>
      <c r="QJE111" s="511"/>
      <c r="QJF111" s="511"/>
      <c r="QJG111" s="511"/>
      <c r="QJH111" s="511"/>
      <c r="QJI111" s="511"/>
      <c r="QJJ111" s="511"/>
      <c r="QJK111" s="511"/>
      <c r="QJL111" s="511"/>
      <c r="QJM111" s="511"/>
      <c r="QJN111" s="511"/>
      <c r="QJO111" s="511"/>
      <c r="QJP111" s="511"/>
      <c r="QJQ111" s="511"/>
      <c r="QJR111" s="511"/>
      <c r="QJS111" s="511"/>
      <c r="QJT111" s="511"/>
      <c r="QJU111" s="511"/>
      <c r="QJV111" s="511"/>
      <c r="QJW111" s="511"/>
      <c r="QJX111" s="511"/>
      <c r="QJY111" s="511"/>
      <c r="QJZ111" s="511"/>
      <c r="QKA111" s="511"/>
      <c r="QKB111" s="511"/>
      <c r="QKC111" s="511"/>
      <c r="QKD111" s="511"/>
      <c r="QKE111" s="511"/>
      <c r="QKF111" s="511"/>
      <c r="QKG111" s="511"/>
      <c r="QKH111" s="511"/>
      <c r="QKI111" s="511"/>
      <c r="QKJ111" s="511"/>
      <c r="QKK111" s="511"/>
      <c r="QKL111" s="511"/>
      <c r="QKM111" s="511"/>
      <c r="QKN111" s="511"/>
      <c r="QKO111" s="511"/>
      <c r="QKP111" s="511"/>
      <c r="QKQ111" s="511"/>
      <c r="QKR111" s="511"/>
      <c r="QKS111" s="511"/>
      <c r="QKT111" s="511"/>
      <c r="QKU111" s="511"/>
      <c r="QKV111" s="511"/>
      <c r="QKW111" s="511"/>
      <c r="QKX111" s="511"/>
      <c r="QKY111" s="511"/>
      <c r="QKZ111" s="511"/>
      <c r="QLA111" s="511"/>
      <c r="QLB111" s="511"/>
      <c r="QLC111" s="511"/>
      <c r="QLD111" s="511"/>
      <c r="QLE111" s="511"/>
      <c r="QLF111" s="511"/>
      <c r="QLG111" s="511"/>
      <c r="QLH111" s="511"/>
      <c r="QLI111" s="511"/>
      <c r="QLJ111" s="511"/>
      <c r="QLK111" s="511"/>
      <c r="QLL111" s="511"/>
      <c r="QLM111" s="511"/>
      <c r="QLN111" s="511"/>
      <c r="QLO111" s="511"/>
      <c r="QLP111" s="511"/>
      <c r="QLQ111" s="511"/>
      <c r="QLR111" s="511"/>
      <c r="QLS111" s="511"/>
      <c r="QLT111" s="511"/>
      <c r="QLU111" s="511"/>
      <c r="QLV111" s="511"/>
      <c r="QLW111" s="511"/>
      <c r="QLX111" s="511"/>
      <c r="QLY111" s="511"/>
      <c r="QLZ111" s="511"/>
      <c r="QMA111" s="511"/>
      <c r="QMB111" s="511"/>
      <c r="QMC111" s="511"/>
      <c r="QMD111" s="511"/>
      <c r="QME111" s="511"/>
      <c r="QMF111" s="511"/>
      <c r="QMG111" s="511"/>
      <c r="QMH111" s="511"/>
      <c r="QMI111" s="511"/>
      <c r="QMJ111" s="511"/>
      <c r="QMK111" s="511"/>
      <c r="QML111" s="511"/>
      <c r="QMM111" s="511"/>
      <c r="QMN111" s="511"/>
      <c r="QMO111" s="511"/>
      <c r="QMP111" s="511"/>
      <c r="QMQ111" s="511"/>
      <c r="QMR111" s="511"/>
      <c r="QMS111" s="511"/>
      <c r="QMT111" s="511"/>
      <c r="QMU111" s="511"/>
      <c r="QMV111" s="511"/>
      <c r="QMW111" s="511"/>
      <c r="QMX111" s="511"/>
      <c r="QMY111" s="511"/>
      <c r="QMZ111" s="511"/>
      <c r="QNA111" s="511"/>
      <c r="QNB111" s="511"/>
      <c r="QNC111" s="511"/>
      <c r="QND111" s="511"/>
      <c r="QNE111" s="511"/>
      <c r="QNF111" s="511"/>
      <c r="QNG111" s="511"/>
      <c r="QNH111" s="511"/>
      <c r="QNI111" s="511"/>
      <c r="QNJ111" s="511"/>
      <c r="QNK111" s="511"/>
      <c r="QNL111" s="511"/>
      <c r="QNM111" s="511"/>
      <c r="QNN111" s="511"/>
      <c r="QNO111" s="511"/>
      <c r="QNP111" s="511"/>
      <c r="QNQ111" s="511"/>
      <c r="QNR111" s="511"/>
      <c r="QNS111" s="511"/>
      <c r="QNT111" s="511"/>
      <c r="QNU111" s="511"/>
      <c r="QNV111" s="511"/>
      <c r="QNW111" s="511"/>
      <c r="QNX111" s="511"/>
      <c r="QNY111" s="511"/>
      <c r="QNZ111" s="511"/>
      <c r="QOA111" s="511"/>
      <c r="QOB111" s="511"/>
      <c r="QOC111" s="511"/>
      <c r="QOD111" s="511"/>
      <c r="QOE111" s="511"/>
      <c r="QOF111" s="511"/>
      <c r="QOG111" s="511"/>
      <c r="QOH111" s="511"/>
      <c r="QOI111" s="511"/>
      <c r="QOJ111" s="511"/>
      <c r="QOK111" s="511"/>
      <c r="QOL111" s="511"/>
      <c r="QOM111" s="511"/>
      <c r="QON111" s="511"/>
      <c r="QOO111" s="511"/>
      <c r="QOP111" s="511"/>
      <c r="QOQ111" s="511"/>
      <c r="QOR111" s="511"/>
      <c r="QOS111" s="511"/>
      <c r="QOT111" s="511"/>
      <c r="QOU111" s="511"/>
      <c r="QOV111" s="511"/>
      <c r="QOW111" s="511"/>
      <c r="QOX111" s="511"/>
      <c r="QOY111" s="511"/>
      <c r="QOZ111" s="511"/>
      <c r="QPA111" s="511"/>
      <c r="QPB111" s="511"/>
      <c r="QPC111" s="511"/>
      <c r="QPD111" s="511"/>
      <c r="QPE111" s="511"/>
      <c r="QPF111" s="511"/>
      <c r="QPG111" s="511"/>
      <c r="QPH111" s="511"/>
      <c r="QPI111" s="511"/>
      <c r="QPJ111" s="511"/>
      <c r="QPK111" s="511"/>
      <c r="QPL111" s="511"/>
      <c r="QPM111" s="511"/>
      <c r="QPN111" s="511"/>
      <c r="QPO111" s="511"/>
      <c r="QPP111" s="511"/>
      <c r="QPQ111" s="511"/>
      <c r="QPR111" s="511"/>
      <c r="QPS111" s="511"/>
      <c r="QPT111" s="511"/>
      <c r="QPU111" s="511"/>
      <c r="QPV111" s="511"/>
      <c r="QPW111" s="511"/>
      <c r="QPX111" s="511"/>
      <c r="QPY111" s="511"/>
      <c r="QPZ111" s="511"/>
      <c r="QQA111" s="511"/>
      <c r="QQB111" s="511"/>
      <c r="QQC111" s="511"/>
      <c r="QQD111" s="511"/>
      <c r="QQE111" s="511"/>
      <c r="QQF111" s="511"/>
      <c r="QQG111" s="511"/>
      <c r="QQH111" s="511"/>
      <c r="QQI111" s="511"/>
      <c r="QQJ111" s="511"/>
      <c r="QQK111" s="511"/>
      <c r="QQL111" s="511"/>
      <c r="QQM111" s="511"/>
      <c r="QQN111" s="511"/>
      <c r="QQO111" s="511"/>
      <c r="QQP111" s="511"/>
      <c r="QQQ111" s="511"/>
      <c r="QQR111" s="511"/>
      <c r="QQS111" s="511"/>
      <c r="QQT111" s="511"/>
      <c r="QQU111" s="511"/>
      <c r="QQV111" s="511"/>
      <c r="QQW111" s="511"/>
      <c r="QQX111" s="511"/>
      <c r="QQY111" s="511"/>
      <c r="QQZ111" s="511"/>
      <c r="QRA111" s="511"/>
      <c r="QRB111" s="511"/>
      <c r="QRC111" s="511"/>
      <c r="QRD111" s="511"/>
      <c r="QRE111" s="511"/>
      <c r="QRF111" s="511"/>
      <c r="QRG111" s="511"/>
      <c r="QRH111" s="511"/>
      <c r="QRI111" s="511"/>
      <c r="QRJ111" s="511"/>
      <c r="QRK111" s="511"/>
      <c r="QRL111" s="511"/>
      <c r="QRM111" s="511"/>
      <c r="QRN111" s="511"/>
      <c r="QRO111" s="511"/>
      <c r="QRP111" s="511"/>
      <c r="QRQ111" s="511"/>
      <c r="QRR111" s="511"/>
      <c r="QRS111" s="511"/>
      <c r="QRT111" s="511"/>
      <c r="QRU111" s="511"/>
      <c r="QRV111" s="511"/>
      <c r="QRW111" s="511"/>
      <c r="QRX111" s="511"/>
      <c r="QRY111" s="511"/>
      <c r="QRZ111" s="511"/>
      <c r="QSA111" s="511"/>
      <c r="QSB111" s="511"/>
      <c r="QSC111" s="511"/>
      <c r="QSD111" s="511"/>
      <c r="QSE111" s="511"/>
      <c r="QSF111" s="511"/>
      <c r="QSG111" s="511"/>
      <c r="QSH111" s="511"/>
      <c r="QSI111" s="511"/>
      <c r="QSJ111" s="511"/>
      <c r="QSK111" s="511"/>
      <c r="QSL111" s="511"/>
      <c r="QSM111" s="511"/>
      <c r="QSN111" s="511"/>
      <c r="QSO111" s="511"/>
      <c r="QSP111" s="511"/>
      <c r="QSQ111" s="511"/>
      <c r="QSR111" s="511"/>
      <c r="QSS111" s="511"/>
      <c r="QST111" s="511"/>
      <c r="QSU111" s="511"/>
      <c r="QSV111" s="511"/>
      <c r="QSW111" s="511"/>
      <c r="QSX111" s="511"/>
      <c r="QSY111" s="511"/>
      <c r="QSZ111" s="511"/>
      <c r="QTA111" s="511"/>
      <c r="QTB111" s="511"/>
      <c r="QTC111" s="511"/>
      <c r="QTD111" s="511"/>
      <c r="QTE111" s="511"/>
      <c r="QTF111" s="511"/>
      <c r="QTG111" s="511"/>
      <c r="QTH111" s="511"/>
      <c r="QTI111" s="511"/>
      <c r="QTJ111" s="511"/>
      <c r="QTK111" s="511"/>
      <c r="QTL111" s="511"/>
      <c r="QTM111" s="511"/>
      <c r="QTN111" s="511"/>
      <c r="QTO111" s="511"/>
      <c r="QTP111" s="511"/>
      <c r="QTQ111" s="511"/>
      <c r="QTR111" s="511"/>
      <c r="QTS111" s="511"/>
      <c r="QTT111" s="511"/>
      <c r="QTU111" s="511"/>
      <c r="QTV111" s="511"/>
      <c r="QTW111" s="511"/>
      <c r="QTX111" s="511"/>
      <c r="QTY111" s="511"/>
      <c r="QTZ111" s="511"/>
      <c r="QUA111" s="511"/>
      <c r="QUB111" s="511"/>
      <c r="QUC111" s="511"/>
      <c r="QUD111" s="511"/>
      <c r="QUE111" s="511"/>
      <c r="QUF111" s="511"/>
      <c r="QUG111" s="511"/>
      <c r="QUH111" s="511"/>
      <c r="QUI111" s="511"/>
      <c r="QUJ111" s="511"/>
      <c r="QUK111" s="511"/>
      <c r="QUL111" s="511"/>
      <c r="QUM111" s="511"/>
      <c r="QUN111" s="511"/>
      <c r="QUO111" s="511"/>
      <c r="QUP111" s="511"/>
      <c r="QUQ111" s="511"/>
      <c r="QUR111" s="511"/>
      <c r="QUS111" s="511"/>
      <c r="QUT111" s="511"/>
      <c r="QUU111" s="511"/>
      <c r="QUV111" s="511"/>
      <c r="QUW111" s="511"/>
      <c r="QUX111" s="511"/>
      <c r="QUY111" s="511"/>
      <c r="QUZ111" s="511"/>
      <c r="QVA111" s="511"/>
      <c r="QVB111" s="511"/>
      <c r="QVC111" s="511"/>
      <c r="QVD111" s="511"/>
      <c r="QVE111" s="511"/>
      <c r="QVF111" s="511"/>
      <c r="QVG111" s="511"/>
      <c r="QVH111" s="511"/>
      <c r="QVI111" s="511"/>
      <c r="QVJ111" s="511"/>
      <c r="QVK111" s="511"/>
      <c r="QVL111" s="511"/>
      <c r="QVM111" s="511"/>
      <c r="QVN111" s="511"/>
      <c r="QVO111" s="511"/>
      <c r="QVP111" s="511"/>
      <c r="QVQ111" s="511"/>
      <c r="QVR111" s="511"/>
      <c r="QVS111" s="511"/>
      <c r="QVT111" s="511"/>
      <c r="QVU111" s="511"/>
      <c r="QVV111" s="511"/>
      <c r="QVW111" s="511"/>
      <c r="QVX111" s="511"/>
      <c r="QVY111" s="511"/>
      <c r="QVZ111" s="511"/>
      <c r="QWA111" s="511"/>
      <c r="QWB111" s="511"/>
      <c r="QWC111" s="511"/>
      <c r="QWD111" s="511"/>
      <c r="QWE111" s="511"/>
      <c r="QWF111" s="511"/>
      <c r="QWG111" s="511"/>
      <c r="QWH111" s="511"/>
      <c r="QWI111" s="511"/>
      <c r="QWJ111" s="511"/>
      <c r="QWK111" s="511"/>
      <c r="QWL111" s="511"/>
      <c r="QWM111" s="511"/>
      <c r="QWN111" s="511"/>
      <c r="QWO111" s="511"/>
      <c r="QWP111" s="511"/>
      <c r="QWQ111" s="511"/>
      <c r="QWR111" s="511"/>
      <c r="QWS111" s="511"/>
      <c r="QWT111" s="511"/>
      <c r="QWU111" s="511"/>
      <c r="QWV111" s="511"/>
      <c r="QWW111" s="511"/>
      <c r="QWX111" s="511"/>
      <c r="QWY111" s="511"/>
      <c r="QWZ111" s="511"/>
      <c r="QXA111" s="511"/>
      <c r="QXB111" s="511"/>
      <c r="QXC111" s="511"/>
      <c r="QXD111" s="511"/>
      <c r="QXE111" s="511"/>
      <c r="QXF111" s="511"/>
      <c r="QXG111" s="511"/>
      <c r="QXH111" s="511"/>
      <c r="QXI111" s="511"/>
      <c r="QXJ111" s="511"/>
      <c r="QXK111" s="511"/>
      <c r="QXL111" s="511"/>
      <c r="QXM111" s="511"/>
      <c r="QXN111" s="511"/>
      <c r="QXO111" s="511"/>
      <c r="QXP111" s="511"/>
      <c r="QXQ111" s="511"/>
      <c r="QXR111" s="511"/>
      <c r="QXS111" s="511"/>
      <c r="QXT111" s="511"/>
      <c r="QXU111" s="511"/>
      <c r="QXV111" s="511"/>
      <c r="QXW111" s="511"/>
      <c r="QXX111" s="511"/>
      <c r="QXY111" s="511"/>
      <c r="QXZ111" s="511"/>
      <c r="QYA111" s="511"/>
      <c r="QYB111" s="511"/>
      <c r="QYC111" s="511"/>
      <c r="QYD111" s="511"/>
      <c r="QYE111" s="511"/>
      <c r="QYF111" s="511"/>
      <c r="QYG111" s="511"/>
      <c r="QYH111" s="511"/>
      <c r="QYI111" s="511"/>
      <c r="QYJ111" s="511"/>
      <c r="QYK111" s="511"/>
      <c r="QYL111" s="511"/>
      <c r="QYM111" s="511"/>
      <c r="QYN111" s="511"/>
      <c r="QYO111" s="511"/>
      <c r="QYP111" s="511"/>
      <c r="QYQ111" s="511"/>
      <c r="QYR111" s="511"/>
      <c r="QYS111" s="511"/>
      <c r="QYT111" s="511"/>
      <c r="QYU111" s="511"/>
      <c r="QYV111" s="511"/>
      <c r="QYW111" s="511"/>
      <c r="QYX111" s="511"/>
      <c r="QYY111" s="511"/>
      <c r="QYZ111" s="511"/>
      <c r="QZA111" s="511"/>
      <c r="QZB111" s="511"/>
      <c r="QZC111" s="511"/>
      <c r="QZD111" s="511"/>
      <c r="QZE111" s="511"/>
      <c r="QZF111" s="511"/>
      <c r="QZG111" s="511"/>
      <c r="QZH111" s="511"/>
      <c r="QZI111" s="511"/>
      <c r="QZJ111" s="511"/>
      <c r="QZK111" s="511"/>
      <c r="QZL111" s="511"/>
      <c r="QZM111" s="511"/>
      <c r="QZN111" s="511"/>
      <c r="QZO111" s="511"/>
      <c r="QZP111" s="511"/>
      <c r="QZQ111" s="511"/>
      <c r="QZR111" s="511"/>
      <c r="QZS111" s="511"/>
      <c r="QZT111" s="511"/>
      <c r="QZU111" s="511"/>
      <c r="QZV111" s="511"/>
      <c r="QZW111" s="511"/>
      <c r="QZX111" s="511"/>
      <c r="QZY111" s="511"/>
      <c r="QZZ111" s="511"/>
      <c r="RAA111" s="511"/>
      <c r="RAB111" s="511"/>
      <c r="RAC111" s="511"/>
      <c r="RAD111" s="511"/>
      <c r="RAE111" s="511"/>
      <c r="RAF111" s="511"/>
      <c r="RAG111" s="511"/>
      <c r="RAH111" s="511"/>
      <c r="RAI111" s="511"/>
      <c r="RAJ111" s="511"/>
      <c r="RAK111" s="511"/>
      <c r="RAL111" s="511"/>
      <c r="RAM111" s="511"/>
      <c r="RAN111" s="511"/>
      <c r="RAO111" s="511"/>
      <c r="RAP111" s="511"/>
      <c r="RAQ111" s="511"/>
      <c r="RAR111" s="511"/>
      <c r="RAS111" s="511"/>
      <c r="RAT111" s="511"/>
      <c r="RAU111" s="511"/>
      <c r="RAV111" s="511"/>
      <c r="RAW111" s="511"/>
      <c r="RAX111" s="511"/>
      <c r="RAY111" s="511"/>
      <c r="RAZ111" s="511"/>
      <c r="RBA111" s="511"/>
      <c r="RBB111" s="511"/>
      <c r="RBC111" s="511"/>
      <c r="RBD111" s="511"/>
      <c r="RBE111" s="511"/>
      <c r="RBF111" s="511"/>
      <c r="RBG111" s="511"/>
      <c r="RBH111" s="511"/>
      <c r="RBI111" s="511"/>
      <c r="RBJ111" s="511"/>
      <c r="RBK111" s="511"/>
      <c r="RBL111" s="511"/>
      <c r="RBM111" s="511"/>
      <c r="RBN111" s="511"/>
      <c r="RBO111" s="511"/>
      <c r="RBP111" s="511"/>
      <c r="RBQ111" s="511"/>
      <c r="RBR111" s="511"/>
      <c r="RBS111" s="511"/>
      <c r="RBT111" s="511"/>
      <c r="RBU111" s="511"/>
      <c r="RBV111" s="511"/>
      <c r="RBW111" s="511"/>
      <c r="RBX111" s="511"/>
      <c r="RBY111" s="511"/>
      <c r="RBZ111" s="511"/>
      <c r="RCA111" s="511"/>
      <c r="RCB111" s="511"/>
      <c r="RCC111" s="511"/>
      <c r="RCD111" s="511"/>
      <c r="RCE111" s="511"/>
      <c r="RCF111" s="511"/>
      <c r="RCG111" s="511"/>
      <c r="RCH111" s="511"/>
      <c r="RCI111" s="511"/>
      <c r="RCJ111" s="511"/>
      <c r="RCK111" s="511"/>
      <c r="RCL111" s="511"/>
      <c r="RCM111" s="511"/>
      <c r="RCN111" s="511"/>
      <c r="RCO111" s="511"/>
      <c r="RCP111" s="511"/>
      <c r="RCQ111" s="511"/>
      <c r="RCR111" s="511"/>
      <c r="RCS111" s="511"/>
      <c r="RCT111" s="511"/>
      <c r="RCU111" s="511"/>
      <c r="RCV111" s="511"/>
      <c r="RCW111" s="511"/>
      <c r="RCX111" s="511"/>
      <c r="RCY111" s="511"/>
      <c r="RCZ111" s="511"/>
      <c r="RDA111" s="511"/>
      <c r="RDB111" s="511"/>
      <c r="RDC111" s="511"/>
      <c r="RDD111" s="511"/>
      <c r="RDE111" s="511"/>
      <c r="RDF111" s="511"/>
      <c r="RDG111" s="511"/>
      <c r="RDH111" s="511"/>
      <c r="RDI111" s="511"/>
      <c r="RDJ111" s="511"/>
      <c r="RDK111" s="511"/>
      <c r="RDL111" s="511"/>
      <c r="RDM111" s="511"/>
      <c r="RDN111" s="511"/>
      <c r="RDO111" s="511"/>
      <c r="RDP111" s="511"/>
      <c r="RDQ111" s="511"/>
      <c r="RDR111" s="511"/>
      <c r="RDS111" s="511"/>
      <c r="RDT111" s="511"/>
      <c r="RDU111" s="511"/>
      <c r="RDV111" s="511"/>
      <c r="RDW111" s="511"/>
      <c r="RDX111" s="511"/>
      <c r="RDY111" s="511"/>
      <c r="RDZ111" s="511"/>
      <c r="REA111" s="511"/>
      <c r="REB111" s="511"/>
      <c r="REC111" s="511"/>
      <c r="RED111" s="511"/>
      <c r="REE111" s="511"/>
      <c r="REF111" s="511"/>
      <c r="REG111" s="511"/>
      <c r="REH111" s="511"/>
      <c r="REI111" s="511"/>
      <c r="REJ111" s="511"/>
      <c r="REK111" s="511"/>
      <c r="REL111" s="511"/>
      <c r="REM111" s="511"/>
      <c r="REN111" s="511"/>
      <c r="REO111" s="511"/>
      <c r="REP111" s="511"/>
      <c r="REQ111" s="511"/>
      <c r="RER111" s="511"/>
      <c r="RES111" s="511"/>
      <c r="RET111" s="511"/>
      <c r="REU111" s="511"/>
      <c r="REV111" s="511"/>
      <c r="REW111" s="511"/>
      <c r="REX111" s="511"/>
      <c r="REY111" s="511"/>
      <c r="REZ111" s="511"/>
      <c r="RFA111" s="511"/>
      <c r="RFB111" s="511"/>
      <c r="RFC111" s="511"/>
      <c r="RFD111" s="511"/>
      <c r="RFE111" s="511"/>
      <c r="RFF111" s="511"/>
      <c r="RFG111" s="511"/>
      <c r="RFH111" s="511"/>
      <c r="RFI111" s="511"/>
      <c r="RFJ111" s="511"/>
      <c r="RFK111" s="511"/>
      <c r="RFL111" s="511"/>
      <c r="RFM111" s="511"/>
      <c r="RFN111" s="511"/>
      <c r="RFO111" s="511"/>
      <c r="RFP111" s="511"/>
      <c r="RFQ111" s="511"/>
      <c r="RFR111" s="511"/>
      <c r="RFS111" s="511"/>
      <c r="RFT111" s="511"/>
      <c r="RFU111" s="511"/>
      <c r="RFV111" s="511"/>
      <c r="RFW111" s="511"/>
      <c r="RFX111" s="511"/>
      <c r="RFY111" s="511"/>
      <c r="RFZ111" s="511"/>
      <c r="RGA111" s="511"/>
      <c r="RGB111" s="511"/>
      <c r="RGC111" s="511"/>
      <c r="RGD111" s="511"/>
      <c r="RGE111" s="511"/>
      <c r="RGF111" s="511"/>
      <c r="RGG111" s="511"/>
      <c r="RGH111" s="511"/>
      <c r="RGI111" s="511"/>
      <c r="RGJ111" s="511"/>
      <c r="RGK111" s="511"/>
      <c r="RGL111" s="511"/>
      <c r="RGM111" s="511"/>
      <c r="RGN111" s="511"/>
      <c r="RGO111" s="511"/>
      <c r="RGP111" s="511"/>
      <c r="RGQ111" s="511"/>
      <c r="RGR111" s="511"/>
      <c r="RGS111" s="511"/>
      <c r="RGT111" s="511"/>
      <c r="RGU111" s="511"/>
      <c r="RGV111" s="511"/>
      <c r="RGW111" s="511"/>
      <c r="RGX111" s="511"/>
      <c r="RGY111" s="511"/>
      <c r="RGZ111" s="511"/>
      <c r="RHA111" s="511"/>
      <c r="RHB111" s="511"/>
      <c r="RHC111" s="511"/>
      <c r="RHD111" s="511"/>
      <c r="RHE111" s="511"/>
      <c r="RHF111" s="511"/>
      <c r="RHG111" s="511"/>
      <c r="RHH111" s="511"/>
      <c r="RHI111" s="511"/>
      <c r="RHJ111" s="511"/>
      <c r="RHK111" s="511"/>
      <c r="RHL111" s="511"/>
      <c r="RHM111" s="511"/>
      <c r="RHN111" s="511"/>
      <c r="RHO111" s="511"/>
      <c r="RHP111" s="511"/>
      <c r="RHQ111" s="511"/>
      <c r="RHR111" s="511"/>
      <c r="RHS111" s="511"/>
      <c r="RHT111" s="511"/>
      <c r="RHU111" s="511"/>
      <c r="RHV111" s="511"/>
      <c r="RHW111" s="511"/>
      <c r="RHX111" s="511"/>
      <c r="RHY111" s="511"/>
      <c r="RHZ111" s="511"/>
      <c r="RIA111" s="511"/>
      <c r="RIB111" s="511"/>
      <c r="RIC111" s="511"/>
      <c r="RID111" s="511"/>
      <c r="RIE111" s="511"/>
      <c r="RIF111" s="511"/>
      <c r="RIG111" s="511"/>
      <c r="RIH111" s="511"/>
      <c r="RII111" s="511"/>
      <c r="RIJ111" s="511"/>
      <c r="RIK111" s="511"/>
      <c r="RIL111" s="511"/>
      <c r="RIM111" s="511"/>
      <c r="RIN111" s="511"/>
      <c r="RIO111" s="511"/>
      <c r="RIP111" s="511"/>
      <c r="RIQ111" s="511"/>
      <c r="RIR111" s="511"/>
      <c r="RIS111" s="511"/>
      <c r="RIT111" s="511"/>
      <c r="RIU111" s="511"/>
      <c r="RIV111" s="511"/>
      <c r="RIW111" s="511"/>
      <c r="RIX111" s="511"/>
      <c r="RIY111" s="511"/>
      <c r="RIZ111" s="511"/>
      <c r="RJA111" s="511"/>
      <c r="RJB111" s="511"/>
      <c r="RJC111" s="511"/>
      <c r="RJD111" s="511"/>
      <c r="RJE111" s="511"/>
      <c r="RJF111" s="511"/>
      <c r="RJG111" s="511"/>
      <c r="RJH111" s="511"/>
      <c r="RJI111" s="511"/>
      <c r="RJJ111" s="511"/>
      <c r="RJK111" s="511"/>
      <c r="RJL111" s="511"/>
      <c r="RJM111" s="511"/>
      <c r="RJN111" s="511"/>
      <c r="RJO111" s="511"/>
      <c r="RJP111" s="511"/>
      <c r="RJQ111" s="511"/>
      <c r="RJR111" s="511"/>
      <c r="RJS111" s="511"/>
      <c r="RJT111" s="511"/>
      <c r="RJU111" s="511"/>
      <c r="RJV111" s="511"/>
      <c r="RJW111" s="511"/>
      <c r="RJX111" s="511"/>
      <c r="RJY111" s="511"/>
      <c r="RJZ111" s="511"/>
      <c r="RKA111" s="511"/>
      <c r="RKB111" s="511"/>
      <c r="RKC111" s="511"/>
      <c r="RKD111" s="511"/>
      <c r="RKE111" s="511"/>
      <c r="RKF111" s="511"/>
      <c r="RKG111" s="511"/>
      <c r="RKH111" s="511"/>
      <c r="RKI111" s="511"/>
      <c r="RKJ111" s="511"/>
      <c r="RKK111" s="511"/>
      <c r="RKL111" s="511"/>
      <c r="RKM111" s="511"/>
      <c r="RKN111" s="511"/>
      <c r="RKO111" s="511"/>
      <c r="RKP111" s="511"/>
      <c r="RKQ111" s="511"/>
      <c r="RKR111" s="511"/>
      <c r="RKS111" s="511"/>
      <c r="RKT111" s="511"/>
      <c r="RKU111" s="511"/>
      <c r="RKV111" s="511"/>
      <c r="RKW111" s="511"/>
      <c r="RKX111" s="511"/>
      <c r="RKY111" s="511"/>
      <c r="RKZ111" s="511"/>
      <c r="RLA111" s="511"/>
      <c r="RLB111" s="511"/>
      <c r="RLC111" s="511"/>
      <c r="RLD111" s="511"/>
      <c r="RLE111" s="511"/>
      <c r="RLF111" s="511"/>
      <c r="RLG111" s="511"/>
      <c r="RLH111" s="511"/>
      <c r="RLI111" s="511"/>
      <c r="RLJ111" s="511"/>
      <c r="RLK111" s="511"/>
      <c r="RLL111" s="511"/>
      <c r="RLM111" s="511"/>
      <c r="RLN111" s="511"/>
      <c r="RLO111" s="511"/>
      <c r="RLP111" s="511"/>
      <c r="RLQ111" s="511"/>
      <c r="RLR111" s="511"/>
      <c r="RLS111" s="511"/>
      <c r="RLT111" s="511"/>
      <c r="RLU111" s="511"/>
      <c r="RLV111" s="511"/>
      <c r="RLW111" s="511"/>
      <c r="RLX111" s="511"/>
      <c r="RLY111" s="511"/>
      <c r="RLZ111" s="511"/>
      <c r="RMA111" s="511"/>
      <c r="RMB111" s="511"/>
      <c r="RMC111" s="511"/>
      <c r="RMD111" s="511"/>
      <c r="RME111" s="511"/>
      <c r="RMF111" s="511"/>
      <c r="RMG111" s="511"/>
      <c r="RMH111" s="511"/>
      <c r="RMI111" s="511"/>
      <c r="RMJ111" s="511"/>
      <c r="RMK111" s="511"/>
      <c r="RML111" s="511"/>
      <c r="RMM111" s="511"/>
      <c r="RMN111" s="511"/>
      <c r="RMO111" s="511"/>
      <c r="RMP111" s="511"/>
      <c r="RMQ111" s="511"/>
      <c r="RMR111" s="511"/>
      <c r="RMS111" s="511"/>
      <c r="RMT111" s="511"/>
      <c r="RMU111" s="511"/>
      <c r="RMV111" s="511"/>
      <c r="RMW111" s="511"/>
      <c r="RMX111" s="511"/>
      <c r="RMY111" s="511"/>
      <c r="RMZ111" s="511"/>
      <c r="RNA111" s="511"/>
      <c r="RNB111" s="511"/>
      <c r="RNC111" s="511"/>
      <c r="RND111" s="511"/>
      <c r="RNE111" s="511"/>
      <c r="RNF111" s="511"/>
      <c r="RNG111" s="511"/>
      <c r="RNH111" s="511"/>
      <c r="RNI111" s="511"/>
      <c r="RNJ111" s="511"/>
      <c r="RNK111" s="511"/>
      <c r="RNL111" s="511"/>
      <c r="RNM111" s="511"/>
      <c r="RNN111" s="511"/>
      <c r="RNO111" s="511"/>
      <c r="RNP111" s="511"/>
      <c r="RNQ111" s="511"/>
      <c r="RNR111" s="511"/>
      <c r="RNS111" s="511"/>
      <c r="RNT111" s="511"/>
      <c r="RNU111" s="511"/>
      <c r="RNV111" s="511"/>
      <c r="RNW111" s="511"/>
      <c r="RNX111" s="511"/>
      <c r="RNY111" s="511"/>
      <c r="RNZ111" s="511"/>
      <c r="ROA111" s="511"/>
      <c r="ROB111" s="511"/>
      <c r="ROC111" s="511"/>
      <c r="ROD111" s="511"/>
      <c r="ROE111" s="511"/>
      <c r="ROF111" s="511"/>
      <c r="ROG111" s="511"/>
      <c r="ROH111" s="511"/>
      <c r="ROI111" s="511"/>
      <c r="ROJ111" s="511"/>
      <c r="ROK111" s="511"/>
      <c r="ROL111" s="511"/>
      <c r="ROM111" s="511"/>
      <c r="RON111" s="511"/>
      <c r="ROO111" s="511"/>
      <c r="ROP111" s="511"/>
      <c r="ROQ111" s="511"/>
      <c r="ROR111" s="511"/>
      <c r="ROS111" s="511"/>
      <c r="ROT111" s="511"/>
      <c r="ROU111" s="511"/>
      <c r="ROV111" s="511"/>
      <c r="ROW111" s="511"/>
      <c r="ROX111" s="511"/>
      <c r="ROY111" s="511"/>
      <c r="ROZ111" s="511"/>
      <c r="RPA111" s="511"/>
      <c r="RPB111" s="511"/>
      <c r="RPC111" s="511"/>
      <c r="RPD111" s="511"/>
      <c r="RPE111" s="511"/>
      <c r="RPF111" s="511"/>
      <c r="RPG111" s="511"/>
      <c r="RPH111" s="511"/>
      <c r="RPI111" s="511"/>
      <c r="RPJ111" s="511"/>
      <c r="RPK111" s="511"/>
      <c r="RPL111" s="511"/>
      <c r="RPM111" s="511"/>
      <c r="RPN111" s="511"/>
      <c r="RPO111" s="511"/>
      <c r="RPP111" s="511"/>
      <c r="RPQ111" s="511"/>
      <c r="RPR111" s="511"/>
      <c r="RPS111" s="511"/>
      <c r="RPT111" s="511"/>
      <c r="RPU111" s="511"/>
      <c r="RPV111" s="511"/>
      <c r="RPW111" s="511"/>
      <c r="RPX111" s="511"/>
      <c r="RPY111" s="511"/>
      <c r="RPZ111" s="511"/>
      <c r="RQA111" s="511"/>
      <c r="RQB111" s="511"/>
      <c r="RQC111" s="511"/>
      <c r="RQD111" s="511"/>
      <c r="RQE111" s="511"/>
      <c r="RQF111" s="511"/>
      <c r="RQG111" s="511"/>
      <c r="RQH111" s="511"/>
      <c r="RQI111" s="511"/>
      <c r="RQJ111" s="511"/>
      <c r="RQK111" s="511"/>
      <c r="RQL111" s="511"/>
      <c r="RQM111" s="511"/>
      <c r="RQN111" s="511"/>
      <c r="RQO111" s="511"/>
      <c r="RQP111" s="511"/>
      <c r="RQQ111" s="511"/>
      <c r="RQR111" s="511"/>
      <c r="RQS111" s="511"/>
      <c r="RQT111" s="511"/>
      <c r="RQU111" s="511"/>
      <c r="RQV111" s="511"/>
      <c r="RQW111" s="511"/>
      <c r="RQX111" s="511"/>
      <c r="RQY111" s="511"/>
      <c r="RQZ111" s="511"/>
      <c r="RRA111" s="511"/>
      <c r="RRB111" s="511"/>
      <c r="RRC111" s="511"/>
      <c r="RRD111" s="511"/>
      <c r="RRE111" s="511"/>
      <c r="RRF111" s="511"/>
      <c r="RRG111" s="511"/>
      <c r="RRH111" s="511"/>
      <c r="RRI111" s="511"/>
      <c r="RRJ111" s="511"/>
      <c r="RRK111" s="511"/>
      <c r="RRL111" s="511"/>
      <c r="RRM111" s="511"/>
      <c r="RRN111" s="511"/>
      <c r="RRO111" s="511"/>
      <c r="RRP111" s="511"/>
      <c r="RRQ111" s="511"/>
      <c r="RRR111" s="511"/>
      <c r="RRS111" s="511"/>
      <c r="RRT111" s="511"/>
      <c r="RRU111" s="511"/>
      <c r="RRV111" s="511"/>
      <c r="RRW111" s="511"/>
      <c r="RRX111" s="511"/>
      <c r="RRY111" s="511"/>
      <c r="RRZ111" s="511"/>
      <c r="RSA111" s="511"/>
      <c r="RSB111" s="511"/>
      <c r="RSC111" s="511"/>
      <c r="RSD111" s="511"/>
      <c r="RSE111" s="511"/>
      <c r="RSF111" s="511"/>
      <c r="RSG111" s="511"/>
      <c r="RSH111" s="511"/>
      <c r="RSI111" s="511"/>
      <c r="RSJ111" s="511"/>
      <c r="RSK111" s="511"/>
      <c r="RSL111" s="511"/>
      <c r="RSM111" s="511"/>
      <c r="RSN111" s="511"/>
      <c r="RSO111" s="511"/>
      <c r="RSP111" s="511"/>
      <c r="RSQ111" s="511"/>
      <c r="RSR111" s="511"/>
      <c r="RSS111" s="511"/>
      <c r="RST111" s="511"/>
      <c r="RSU111" s="511"/>
      <c r="RSV111" s="511"/>
      <c r="RSW111" s="511"/>
      <c r="RSX111" s="511"/>
      <c r="RSY111" s="511"/>
      <c r="RSZ111" s="511"/>
      <c r="RTA111" s="511"/>
      <c r="RTB111" s="511"/>
      <c r="RTC111" s="511"/>
      <c r="RTD111" s="511"/>
      <c r="RTE111" s="511"/>
      <c r="RTF111" s="511"/>
      <c r="RTG111" s="511"/>
      <c r="RTH111" s="511"/>
      <c r="RTI111" s="511"/>
      <c r="RTJ111" s="511"/>
      <c r="RTK111" s="511"/>
      <c r="RTL111" s="511"/>
      <c r="RTM111" s="511"/>
      <c r="RTN111" s="511"/>
      <c r="RTO111" s="511"/>
      <c r="RTP111" s="511"/>
      <c r="RTQ111" s="511"/>
      <c r="RTR111" s="511"/>
      <c r="RTS111" s="511"/>
      <c r="RTT111" s="511"/>
      <c r="RTU111" s="511"/>
      <c r="RTV111" s="511"/>
      <c r="RTW111" s="511"/>
      <c r="RTX111" s="511"/>
      <c r="RTY111" s="511"/>
      <c r="RTZ111" s="511"/>
      <c r="RUA111" s="511"/>
      <c r="RUB111" s="511"/>
      <c r="RUC111" s="511"/>
      <c r="RUD111" s="511"/>
      <c r="RUE111" s="511"/>
      <c r="RUF111" s="511"/>
      <c r="RUG111" s="511"/>
      <c r="RUH111" s="511"/>
      <c r="RUI111" s="511"/>
      <c r="RUJ111" s="511"/>
      <c r="RUK111" s="511"/>
      <c r="RUL111" s="511"/>
      <c r="RUM111" s="511"/>
      <c r="RUN111" s="511"/>
      <c r="RUO111" s="511"/>
      <c r="RUP111" s="511"/>
      <c r="RUQ111" s="511"/>
      <c r="RUR111" s="511"/>
      <c r="RUS111" s="511"/>
      <c r="RUT111" s="511"/>
      <c r="RUU111" s="511"/>
      <c r="RUV111" s="511"/>
      <c r="RUW111" s="511"/>
      <c r="RUX111" s="511"/>
      <c r="RUY111" s="511"/>
      <c r="RUZ111" s="511"/>
      <c r="RVA111" s="511"/>
      <c r="RVB111" s="511"/>
      <c r="RVC111" s="511"/>
      <c r="RVD111" s="511"/>
      <c r="RVE111" s="511"/>
      <c r="RVF111" s="511"/>
      <c r="RVG111" s="511"/>
      <c r="RVH111" s="511"/>
      <c r="RVI111" s="511"/>
      <c r="RVJ111" s="511"/>
      <c r="RVK111" s="511"/>
      <c r="RVL111" s="511"/>
      <c r="RVM111" s="511"/>
      <c r="RVN111" s="511"/>
      <c r="RVO111" s="511"/>
      <c r="RVP111" s="511"/>
      <c r="RVQ111" s="511"/>
      <c r="RVR111" s="511"/>
      <c r="RVS111" s="511"/>
      <c r="RVT111" s="511"/>
      <c r="RVU111" s="511"/>
      <c r="RVV111" s="511"/>
      <c r="RVW111" s="511"/>
      <c r="RVX111" s="511"/>
      <c r="RVY111" s="511"/>
      <c r="RVZ111" s="511"/>
      <c r="RWA111" s="511"/>
      <c r="RWB111" s="511"/>
      <c r="RWC111" s="511"/>
      <c r="RWD111" s="511"/>
      <c r="RWE111" s="511"/>
      <c r="RWF111" s="511"/>
      <c r="RWG111" s="511"/>
      <c r="RWH111" s="511"/>
      <c r="RWI111" s="511"/>
      <c r="RWJ111" s="511"/>
      <c r="RWK111" s="511"/>
      <c r="RWL111" s="511"/>
      <c r="RWM111" s="511"/>
      <c r="RWN111" s="511"/>
      <c r="RWO111" s="511"/>
      <c r="RWP111" s="511"/>
      <c r="RWQ111" s="511"/>
      <c r="RWR111" s="511"/>
      <c r="RWS111" s="511"/>
      <c r="RWT111" s="511"/>
      <c r="RWU111" s="511"/>
      <c r="RWV111" s="511"/>
      <c r="RWW111" s="511"/>
      <c r="RWX111" s="511"/>
      <c r="RWY111" s="511"/>
      <c r="RWZ111" s="511"/>
      <c r="RXA111" s="511"/>
      <c r="RXB111" s="511"/>
      <c r="RXC111" s="511"/>
      <c r="RXD111" s="511"/>
      <c r="RXE111" s="511"/>
      <c r="RXF111" s="511"/>
      <c r="RXG111" s="511"/>
      <c r="RXH111" s="511"/>
      <c r="RXI111" s="511"/>
      <c r="RXJ111" s="511"/>
      <c r="RXK111" s="511"/>
      <c r="RXL111" s="511"/>
      <c r="RXM111" s="511"/>
      <c r="RXN111" s="511"/>
      <c r="RXO111" s="511"/>
      <c r="RXP111" s="511"/>
      <c r="RXQ111" s="511"/>
      <c r="RXR111" s="511"/>
      <c r="RXS111" s="511"/>
      <c r="RXT111" s="511"/>
      <c r="RXU111" s="511"/>
      <c r="RXV111" s="511"/>
      <c r="RXW111" s="511"/>
      <c r="RXX111" s="511"/>
      <c r="RXY111" s="511"/>
      <c r="RXZ111" s="511"/>
      <c r="RYA111" s="511"/>
      <c r="RYB111" s="511"/>
      <c r="RYC111" s="511"/>
      <c r="RYD111" s="511"/>
      <c r="RYE111" s="511"/>
      <c r="RYF111" s="511"/>
      <c r="RYG111" s="511"/>
      <c r="RYH111" s="511"/>
      <c r="RYI111" s="511"/>
      <c r="RYJ111" s="511"/>
      <c r="RYK111" s="511"/>
      <c r="RYL111" s="511"/>
      <c r="RYM111" s="511"/>
      <c r="RYN111" s="511"/>
      <c r="RYO111" s="511"/>
      <c r="RYP111" s="511"/>
      <c r="RYQ111" s="511"/>
      <c r="RYR111" s="511"/>
      <c r="RYS111" s="511"/>
      <c r="RYT111" s="511"/>
      <c r="RYU111" s="511"/>
      <c r="RYV111" s="511"/>
      <c r="RYW111" s="511"/>
      <c r="RYX111" s="511"/>
      <c r="RYY111" s="511"/>
      <c r="RYZ111" s="511"/>
      <c r="RZA111" s="511"/>
      <c r="RZB111" s="511"/>
      <c r="RZC111" s="511"/>
      <c r="RZD111" s="511"/>
      <c r="RZE111" s="511"/>
      <c r="RZF111" s="511"/>
      <c r="RZG111" s="511"/>
      <c r="RZH111" s="511"/>
      <c r="RZI111" s="511"/>
      <c r="RZJ111" s="511"/>
      <c r="RZK111" s="511"/>
      <c r="RZL111" s="511"/>
      <c r="RZM111" s="511"/>
      <c r="RZN111" s="511"/>
      <c r="RZO111" s="511"/>
      <c r="RZP111" s="511"/>
      <c r="RZQ111" s="511"/>
      <c r="RZR111" s="511"/>
      <c r="RZS111" s="511"/>
      <c r="RZT111" s="511"/>
      <c r="RZU111" s="511"/>
      <c r="RZV111" s="511"/>
      <c r="RZW111" s="511"/>
      <c r="RZX111" s="511"/>
      <c r="RZY111" s="511"/>
      <c r="RZZ111" s="511"/>
      <c r="SAA111" s="511"/>
      <c r="SAB111" s="511"/>
      <c r="SAC111" s="511"/>
      <c r="SAD111" s="511"/>
      <c r="SAE111" s="511"/>
      <c r="SAF111" s="511"/>
      <c r="SAG111" s="511"/>
      <c r="SAH111" s="511"/>
      <c r="SAI111" s="511"/>
      <c r="SAJ111" s="511"/>
      <c r="SAK111" s="511"/>
      <c r="SAL111" s="511"/>
      <c r="SAM111" s="511"/>
      <c r="SAN111" s="511"/>
      <c r="SAO111" s="511"/>
      <c r="SAP111" s="511"/>
      <c r="SAQ111" s="511"/>
      <c r="SAR111" s="511"/>
      <c r="SAS111" s="511"/>
      <c r="SAT111" s="511"/>
      <c r="SAU111" s="511"/>
      <c r="SAV111" s="511"/>
      <c r="SAW111" s="511"/>
      <c r="SAX111" s="511"/>
      <c r="SAY111" s="511"/>
      <c r="SAZ111" s="511"/>
      <c r="SBA111" s="511"/>
      <c r="SBB111" s="511"/>
      <c r="SBC111" s="511"/>
      <c r="SBD111" s="511"/>
      <c r="SBE111" s="511"/>
      <c r="SBF111" s="511"/>
      <c r="SBG111" s="511"/>
      <c r="SBH111" s="511"/>
      <c r="SBI111" s="511"/>
      <c r="SBJ111" s="511"/>
      <c r="SBK111" s="511"/>
      <c r="SBL111" s="511"/>
      <c r="SBM111" s="511"/>
      <c r="SBN111" s="511"/>
      <c r="SBO111" s="511"/>
      <c r="SBP111" s="511"/>
      <c r="SBQ111" s="511"/>
      <c r="SBR111" s="511"/>
      <c r="SBS111" s="511"/>
      <c r="SBT111" s="511"/>
      <c r="SBU111" s="511"/>
      <c r="SBV111" s="511"/>
      <c r="SBW111" s="511"/>
      <c r="SBX111" s="511"/>
      <c r="SBY111" s="511"/>
      <c r="SBZ111" s="511"/>
      <c r="SCA111" s="511"/>
      <c r="SCB111" s="511"/>
      <c r="SCC111" s="511"/>
      <c r="SCD111" s="511"/>
      <c r="SCE111" s="511"/>
      <c r="SCF111" s="511"/>
      <c r="SCG111" s="511"/>
      <c r="SCH111" s="511"/>
      <c r="SCI111" s="511"/>
      <c r="SCJ111" s="511"/>
      <c r="SCK111" s="511"/>
      <c r="SCL111" s="511"/>
      <c r="SCM111" s="511"/>
      <c r="SCN111" s="511"/>
      <c r="SCO111" s="511"/>
      <c r="SCP111" s="511"/>
      <c r="SCQ111" s="511"/>
      <c r="SCR111" s="511"/>
      <c r="SCS111" s="511"/>
      <c r="SCT111" s="511"/>
      <c r="SCU111" s="511"/>
      <c r="SCV111" s="511"/>
      <c r="SCW111" s="511"/>
      <c r="SCX111" s="511"/>
      <c r="SCY111" s="511"/>
      <c r="SCZ111" s="511"/>
      <c r="SDA111" s="511"/>
      <c r="SDB111" s="511"/>
      <c r="SDC111" s="511"/>
      <c r="SDD111" s="511"/>
      <c r="SDE111" s="511"/>
      <c r="SDF111" s="511"/>
      <c r="SDG111" s="511"/>
      <c r="SDH111" s="511"/>
      <c r="SDI111" s="511"/>
      <c r="SDJ111" s="511"/>
      <c r="SDK111" s="511"/>
      <c r="SDL111" s="511"/>
      <c r="SDM111" s="511"/>
      <c r="SDN111" s="511"/>
      <c r="SDO111" s="511"/>
      <c r="SDP111" s="511"/>
      <c r="SDQ111" s="511"/>
      <c r="SDR111" s="511"/>
      <c r="SDS111" s="511"/>
      <c r="SDT111" s="511"/>
      <c r="SDU111" s="511"/>
      <c r="SDV111" s="511"/>
      <c r="SDW111" s="511"/>
      <c r="SDX111" s="511"/>
      <c r="SDY111" s="511"/>
      <c r="SDZ111" s="511"/>
      <c r="SEA111" s="511"/>
      <c r="SEB111" s="511"/>
      <c r="SEC111" s="511"/>
      <c r="SED111" s="511"/>
      <c r="SEE111" s="511"/>
      <c r="SEF111" s="511"/>
      <c r="SEG111" s="511"/>
      <c r="SEH111" s="511"/>
      <c r="SEI111" s="511"/>
      <c r="SEJ111" s="511"/>
      <c r="SEK111" s="511"/>
      <c r="SEL111" s="511"/>
      <c r="SEM111" s="511"/>
      <c r="SEN111" s="511"/>
      <c r="SEO111" s="511"/>
      <c r="SEP111" s="511"/>
      <c r="SEQ111" s="511"/>
      <c r="SER111" s="511"/>
      <c r="SES111" s="511"/>
      <c r="SET111" s="511"/>
      <c r="SEU111" s="511"/>
      <c r="SEV111" s="511"/>
      <c r="SEW111" s="511"/>
      <c r="SEX111" s="511"/>
      <c r="SEY111" s="511"/>
      <c r="SEZ111" s="511"/>
      <c r="SFA111" s="511"/>
      <c r="SFB111" s="511"/>
      <c r="SFC111" s="511"/>
      <c r="SFD111" s="511"/>
      <c r="SFE111" s="511"/>
      <c r="SFF111" s="511"/>
      <c r="SFG111" s="511"/>
      <c r="SFH111" s="511"/>
      <c r="SFI111" s="511"/>
      <c r="SFJ111" s="511"/>
      <c r="SFK111" s="511"/>
      <c r="SFL111" s="511"/>
      <c r="SFM111" s="511"/>
      <c r="SFN111" s="511"/>
      <c r="SFO111" s="511"/>
      <c r="SFP111" s="511"/>
      <c r="SFQ111" s="511"/>
      <c r="SFR111" s="511"/>
      <c r="SFS111" s="511"/>
      <c r="SFT111" s="511"/>
      <c r="SFU111" s="511"/>
      <c r="SFV111" s="511"/>
      <c r="SFW111" s="511"/>
      <c r="SFX111" s="511"/>
      <c r="SFY111" s="511"/>
      <c r="SFZ111" s="511"/>
      <c r="SGA111" s="511"/>
      <c r="SGB111" s="511"/>
      <c r="SGC111" s="511"/>
      <c r="SGD111" s="511"/>
      <c r="SGE111" s="511"/>
      <c r="SGF111" s="511"/>
      <c r="SGG111" s="511"/>
      <c r="SGH111" s="511"/>
      <c r="SGI111" s="511"/>
      <c r="SGJ111" s="511"/>
      <c r="SGK111" s="511"/>
      <c r="SGL111" s="511"/>
      <c r="SGM111" s="511"/>
      <c r="SGN111" s="511"/>
      <c r="SGO111" s="511"/>
      <c r="SGP111" s="511"/>
      <c r="SGQ111" s="511"/>
      <c r="SGR111" s="511"/>
      <c r="SGS111" s="511"/>
      <c r="SGT111" s="511"/>
      <c r="SGU111" s="511"/>
      <c r="SGV111" s="511"/>
      <c r="SGW111" s="511"/>
      <c r="SGX111" s="511"/>
      <c r="SGY111" s="511"/>
      <c r="SGZ111" s="511"/>
      <c r="SHA111" s="511"/>
      <c r="SHB111" s="511"/>
      <c r="SHC111" s="511"/>
      <c r="SHD111" s="511"/>
      <c r="SHE111" s="511"/>
      <c r="SHF111" s="511"/>
      <c r="SHG111" s="511"/>
      <c r="SHH111" s="511"/>
      <c r="SHI111" s="511"/>
      <c r="SHJ111" s="511"/>
      <c r="SHK111" s="511"/>
      <c r="SHL111" s="511"/>
      <c r="SHM111" s="511"/>
      <c r="SHN111" s="511"/>
      <c r="SHO111" s="511"/>
      <c r="SHP111" s="511"/>
      <c r="SHQ111" s="511"/>
      <c r="SHR111" s="511"/>
      <c r="SHS111" s="511"/>
      <c r="SHT111" s="511"/>
      <c r="SHU111" s="511"/>
      <c r="SHV111" s="511"/>
      <c r="SHW111" s="511"/>
      <c r="SHX111" s="511"/>
      <c r="SHY111" s="511"/>
      <c r="SHZ111" s="511"/>
      <c r="SIA111" s="511"/>
      <c r="SIB111" s="511"/>
      <c r="SIC111" s="511"/>
      <c r="SID111" s="511"/>
      <c r="SIE111" s="511"/>
      <c r="SIF111" s="511"/>
      <c r="SIG111" s="511"/>
      <c r="SIH111" s="511"/>
      <c r="SII111" s="511"/>
      <c r="SIJ111" s="511"/>
      <c r="SIK111" s="511"/>
      <c r="SIL111" s="511"/>
      <c r="SIM111" s="511"/>
      <c r="SIN111" s="511"/>
      <c r="SIO111" s="511"/>
      <c r="SIP111" s="511"/>
      <c r="SIQ111" s="511"/>
      <c r="SIR111" s="511"/>
      <c r="SIS111" s="511"/>
      <c r="SIT111" s="511"/>
      <c r="SIU111" s="511"/>
      <c r="SIV111" s="511"/>
      <c r="SIW111" s="511"/>
      <c r="SIX111" s="511"/>
      <c r="SIY111" s="511"/>
      <c r="SIZ111" s="511"/>
      <c r="SJA111" s="511"/>
      <c r="SJB111" s="511"/>
      <c r="SJC111" s="511"/>
      <c r="SJD111" s="511"/>
      <c r="SJE111" s="511"/>
      <c r="SJF111" s="511"/>
      <c r="SJG111" s="511"/>
      <c r="SJH111" s="511"/>
      <c r="SJI111" s="511"/>
      <c r="SJJ111" s="511"/>
      <c r="SJK111" s="511"/>
      <c r="SJL111" s="511"/>
      <c r="SJM111" s="511"/>
      <c r="SJN111" s="511"/>
      <c r="SJO111" s="511"/>
      <c r="SJP111" s="511"/>
      <c r="SJQ111" s="511"/>
      <c r="SJR111" s="511"/>
      <c r="SJS111" s="511"/>
      <c r="SJT111" s="511"/>
      <c r="SJU111" s="511"/>
      <c r="SJV111" s="511"/>
      <c r="SJW111" s="511"/>
      <c r="SJX111" s="511"/>
      <c r="SJY111" s="511"/>
      <c r="SJZ111" s="511"/>
      <c r="SKA111" s="511"/>
      <c r="SKB111" s="511"/>
      <c r="SKC111" s="511"/>
      <c r="SKD111" s="511"/>
      <c r="SKE111" s="511"/>
      <c r="SKF111" s="511"/>
      <c r="SKG111" s="511"/>
      <c r="SKH111" s="511"/>
      <c r="SKI111" s="511"/>
      <c r="SKJ111" s="511"/>
      <c r="SKK111" s="511"/>
      <c r="SKL111" s="511"/>
      <c r="SKM111" s="511"/>
      <c r="SKN111" s="511"/>
      <c r="SKO111" s="511"/>
      <c r="SKP111" s="511"/>
      <c r="SKQ111" s="511"/>
      <c r="SKR111" s="511"/>
      <c r="SKS111" s="511"/>
      <c r="SKT111" s="511"/>
      <c r="SKU111" s="511"/>
      <c r="SKV111" s="511"/>
      <c r="SKW111" s="511"/>
      <c r="SKX111" s="511"/>
      <c r="SKY111" s="511"/>
      <c r="SKZ111" s="511"/>
      <c r="SLA111" s="511"/>
      <c r="SLB111" s="511"/>
      <c r="SLC111" s="511"/>
      <c r="SLD111" s="511"/>
      <c r="SLE111" s="511"/>
      <c r="SLF111" s="511"/>
      <c r="SLG111" s="511"/>
      <c r="SLH111" s="511"/>
      <c r="SLI111" s="511"/>
      <c r="SLJ111" s="511"/>
      <c r="SLK111" s="511"/>
      <c r="SLL111" s="511"/>
      <c r="SLM111" s="511"/>
      <c r="SLN111" s="511"/>
      <c r="SLO111" s="511"/>
      <c r="SLP111" s="511"/>
      <c r="SLQ111" s="511"/>
      <c r="SLR111" s="511"/>
      <c r="SLS111" s="511"/>
      <c r="SLT111" s="511"/>
      <c r="SLU111" s="511"/>
      <c r="SLV111" s="511"/>
      <c r="SLW111" s="511"/>
      <c r="SLX111" s="511"/>
      <c r="SLY111" s="511"/>
      <c r="SLZ111" s="511"/>
      <c r="SMA111" s="511"/>
      <c r="SMB111" s="511"/>
      <c r="SMC111" s="511"/>
      <c r="SMD111" s="511"/>
      <c r="SME111" s="511"/>
      <c r="SMF111" s="511"/>
      <c r="SMG111" s="511"/>
      <c r="SMH111" s="511"/>
      <c r="SMI111" s="511"/>
      <c r="SMJ111" s="511"/>
      <c r="SMK111" s="511"/>
      <c r="SML111" s="511"/>
      <c r="SMM111" s="511"/>
      <c r="SMN111" s="511"/>
      <c r="SMO111" s="511"/>
      <c r="SMP111" s="511"/>
      <c r="SMQ111" s="511"/>
      <c r="SMR111" s="511"/>
      <c r="SMS111" s="511"/>
      <c r="SMT111" s="511"/>
      <c r="SMU111" s="511"/>
      <c r="SMV111" s="511"/>
      <c r="SMW111" s="511"/>
      <c r="SMX111" s="511"/>
      <c r="SMY111" s="511"/>
      <c r="SMZ111" s="511"/>
      <c r="SNA111" s="511"/>
      <c r="SNB111" s="511"/>
      <c r="SNC111" s="511"/>
      <c r="SND111" s="511"/>
      <c r="SNE111" s="511"/>
      <c r="SNF111" s="511"/>
      <c r="SNG111" s="511"/>
      <c r="SNH111" s="511"/>
      <c r="SNI111" s="511"/>
      <c r="SNJ111" s="511"/>
      <c r="SNK111" s="511"/>
      <c r="SNL111" s="511"/>
      <c r="SNM111" s="511"/>
      <c r="SNN111" s="511"/>
      <c r="SNO111" s="511"/>
      <c r="SNP111" s="511"/>
      <c r="SNQ111" s="511"/>
      <c r="SNR111" s="511"/>
      <c r="SNS111" s="511"/>
      <c r="SNT111" s="511"/>
      <c r="SNU111" s="511"/>
      <c r="SNV111" s="511"/>
      <c r="SNW111" s="511"/>
      <c r="SNX111" s="511"/>
      <c r="SNY111" s="511"/>
      <c r="SNZ111" s="511"/>
      <c r="SOA111" s="511"/>
      <c r="SOB111" s="511"/>
      <c r="SOC111" s="511"/>
      <c r="SOD111" s="511"/>
      <c r="SOE111" s="511"/>
      <c r="SOF111" s="511"/>
      <c r="SOG111" s="511"/>
      <c r="SOH111" s="511"/>
      <c r="SOI111" s="511"/>
      <c r="SOJ111" s="511"/>
      <c r="SOK111" s="511"/>
      <c r="SOL111" s="511"/>
      <c r="SOM111" s="511"/>
      <c r="SON111" s="511"/>
      <c r="SOO111" s="511"/>
      <c r="SOP111" s="511"/>
      <c r="SOQ111" s="511"/>
      <c r="SOR111" s="511"/>
      <c r="SOS111" s="511"/>
      <c r="SOT111" s="511"/>
      <c r="SOU111" s="511"/>
      <c r="SOV111" s="511"/>
      <c r="SOW111" s="511"/>
      <c r="SOX111" s="511"/>
      <c r="SOY111" s="511"/>
      <c r="SOZ111" s="511"/>
      <c r="SPA111" s="511"/>
      <c r="SPB111" s="511"/>
      <c r="SPC111" s="511"/>
      <c r="SPD111" s="511"/>
      <c r="SPE111" s="511"/>
      <c r="SPF111" s="511"/>
      <c r="SPG111" s="511"/>
      <c r="SPH111" s="511"/>
      <c r="SPI111" s="511"/>
      <c r="SPJ111" s="511"/>
      <c r="SPK111" s="511"/>
      <c r="SPL111" s="511"/>
      <c r="SPM111" s="511"/>
      <c r="SPN111" s="511"/>
      <c r="SPO111" s="511"/>
      <c r="SPP111" s="511"/>
      <c r="SPQ111" s="511"/>
      <c r="SPR111" s="511"/>
      <c r="SPS111" s="511"/>
      <c r="SPT111" s="511"/>
      <c r="SPU111" s="511"/>
      <c r="SPV111" s="511"/>
      <c r="SPW111" s="511"/>
      <c r="SPX111" s="511"/>
      <c r="SPY111" s="511"/>
      <c r="SPZ111" s="511"/>
      <c r="SQA111" s="511"/>
      <c r="SQB111" s="511"/>
      <c r="SQC111" s="511"/>
      <c r="SQD111" s="511"/>
      <c r="SQE111" s="511"/>
      <c r="SQF111" s="511"/>
      <c r="SQG111" s="511"/>
      <c r="SQH111" s="511"/>
      <c r="SQI111" s="511"/>
      <c r="SQJ111" s="511"/>
      <c r="SQK111" s="511"/>
      <c r="SQL111" s="511"/>
      <c r="SQM111" s="511"/>
      <c r="SQN111" s="511"/>
      <c r="SQO111" s="511"/>
      <c r="SQP111" s="511"/>
      <c r="SQQ111" s="511"/>
      <c r="SQR111" s="511"/>
      <c r="SQS111" s="511"/>
      <c r="SQT111" s="511"/>
      <c r="SQU111" s="511"/>
      <c r="SQV111" s="511"/>
      <c r="SQW111" s="511"/>
      <c r="SQX111" s="511"/>
      <c r="SQY111" s="511"/>
      <c r="SQZ111" s="511"/>
      <c r="SRA111" s="511"/>
      <c r="SRB111" s="511"/>
      <c r="SRC111" s="511"/>
      <c r="SRD111" s="511"/>
      <c r="SRE111" s="511"/>
      <c r="SRF111" s="511"/>
      <c r="SRG111" s="511"/>
      <c r="SRH111" s="511"/>
      <c r="SRI111" s="511"/>
      <c r="SRJ111" s="511"/>
      <c r="SRK111" s="511"/>
      <c r="SRL111" s="511"/>
      <c r="SRM111" s="511"/>
      <c r="SRN111" s="511"/>
      <c r="SRO111" s="511"/>
      <c r="SRP111" s="511"/>
      <c r="SRQ111" s="511"/>
      <c r="SRR111" s="511"/>
      <c r="SRS111" s="511"/>
      <c r="SRT111" s="511"/>
      <c r="SRU111" s="511"/>
      <c r="SRV111" s="511"/>
      <c r="SRW111" s="511"/>
      <c r="SRX111" s="511"/>
      <c r="SRY111" s="511"/>
      <c r="SRZ111" s="511"/>
      <c r="SSA111" s="511"/>
      <c r="SSB111" s="511"/>
      <c r="SSC111" s="511"/>
      <c r="SSD111" s="511"/>
      <c r="SSE111" s="511"/>
      <c r="SSF111" s="511"/>
      <c r="SSG111" s="511"/>
      <c r="SSH111" s="511"/>
      <c r="SSI111" s="511"/>
      <c r="SSJ111" s="511"/>
      <c r="SSK111" s="511"/>
      <c r="SSL111" s="511"/>
      <c r="SSM111" s="511"/>
      <c r="SSN111" s="511"/>
      <c r="SSO111" s="511"/>
      <c r="SSP111" s="511"/>
      <c r="SSQ111" s="511"/>
      <c r="SSR111" s="511"/>
      <c r="SSS111" s="511"/>
      <c r="SST111" s="511"/>
      <c r="SSU111" s="511"/>
      <c r="SSV111" s="511"/>
      <c r="SSW111" s="511"/>
      <c r="SSX111" s="511"/>
      <c r="SSY111" s="511"/>
      <c r="SSZ111" s="511"/>
      <c r="STA111" s="511"/>
      <c r="STB111" s="511"/>
      <c r="STC111" s="511"/>
      <c r="STD111" s="511"/>
      <c r="STE111" s="511"/>
      <c r="STF111" s="511"/>
      <c r="STG111" s="511"/>
      <c r="STH111" s="511"/>
      <c r="STI111" s="511"/>
      <c r="STJ111" s="511"/>
      <c r="STK111" s="511"/>
      <c r="STL111" s="511"/>
      <c r="STM111" s="511"/>
      <c r="STN111" s="511"/>
      <c r="STO111" s="511"/>
      <c r="STP111" s="511"/>
      <c r="STQ111" s="511"/>
      <c r="STR111" s="511"/>
      <c r="STS111" s="511"/>
      <c r="STT111" s="511"/>
      <c r="STU111" s="511"/>
      <c r="STV111" s="511"/>
      <c r="STW111" s="511"/>
      <c r="STX111" s="511"/>
      <c r="STY111" s="511"/>
      <c r="STZ111" s="511"/>
      <c r="SUA111" s="511"/>
      <c r="SUB111" s="511"/>
      <c r="SUC111" s="511"/>
      <c r="SUD111" s="511"/>
      <c r="SUE111" s="511"/>
      <c r="SUF111" s="511"/>
      <c r="SUG111" s="511"/>
      <c r="SUH111" s="511"/>
      <c r="SUI111" s="511"/>
      <c r="SUJ111" s="511"/>
      <c r="SUK111" s="511"/>
      <c r="SUL111" s="511"/>
      <c r="SUM111" s="511"/>
      <c r="SUN111" s="511"/>
      <c r="SUO111" s="511"/>
      <c r="SUP111" s="511"/>
      <c r="SUQ111" s="511"/>
      <c r="SUR111" s="511"/>
      <c r="SUS111" s="511"/>
      <c r="SUT111" s="511"/>
      <c r="SUU111" s="511"/>
      <c r="SUV111" s="511"/>
      <c r="SUW111" s="511"/>
      <c r="SUX111" s="511"/>
      <c r="SUY111" s="511"/>
      <c r="SUZ111" s="511"/>
      <c r="SVA111" s="511"/>
      <c r="SVB111" s="511"/>
      <c r="SVC111" s="511"/>
      <c r="SVD111" s="511"/>
      <c r="SVE111" s="511"/>
      <c r="SVF111" s="511"/>
      <c r="SVG111" s="511"/>
      <c r="SVH111" s="511"/>
      <c r="SVI111" s="511"/>
      <c r="SVJ111" s="511"/>
      <c r="SVK111" s="511"/>
      <c r="SVL111" s="511"/>
      <c r="SVM111" s="511"/>
      <c r="SVN111" s="511"/>
      <c r="SVO111" s="511"/>
      <c r="SVP111" s="511"/>
      <c r="SVQ111" s="511"/>
      <c r="SVR111" s="511"/>
      <c r="SVS111" s="511"/>
      <c r="SVT111" s="511"/>
      <c r="SVU111" s="511"/>
      <c r="SVV111" s="511"/>
      <c r="SVW111" s="511"/>
      <c r="SVX111" s="511"/>
      <c r="SVY111" s="511"/>
      <c r="SVZ111" s="511"/>
      <c r="SWA111" s="511"/>
      <c r="SWB111" s="511"/>
      <c r="SWC111" s="511"/>
      <c r="SWD111" s="511"/>
      <c r="SWE111" s="511"/>
      <c r="SWF111" s="511"/>
      <c r="SWG111" s="511"/>
      <c r="SWH111" s="511"/>
      <c r="SWI111" s="511"/>
      <c r="SWJ111" s="511"/>
      <c r="SWK111" s="511"/>
      <c r="SWL111" s="511"/>
      <c r="SWM111" s="511"/>
      <c r="SWN111" s="511"/>
      <c r="SWO111" s="511"/>
      <c r="SWP111" s="511"/>
      <c r="SWQ111" s="511"/>
      <c r="SWR111" s="511"/>
      <c r="SWS111" s="511"/>
      <c r="SWT111" s="511"/>
      <c r="SWU111" s="511"/>
      <c r="SWV111" s="511"/>
      <c r="SWW111" s="511"/>
      <c r="SWX111" s="511"/>
      <c r="SWY111" s="511"/>
      <c r="SWZ111" s="511"/>
      <c r="SXA111" s="511"/>
      <c r="SXB111" s="511"/>
      <c r="SXC111" s="511"/>
      <c r="SXD111" s="511"/>
      <c r="SXE111" s="511"/>
      <c r="SXF111" s="511"/>
      <c r="SXG111" s="511"/>
      <c r="SXH111" s="511"/>
      <c r="SXI111" s="511"/>
      <c r="SXJ111" s="511"/>
      <c r="SXK111" s="511"/>
      <c r="SXL111" s="511"/>
      <c r="SXM111" s="511"/>
      <c r="SXN111" s="511"/>
      <c r="SXO111" s="511"/>
      <c r="SXP111" s="511"/>
      <c r="SXQ111" s="511"/>
      <c r="SXR111" s="511"/>
      <c r="SXS111" s="511"/>
      <c r="SXT111" s="511"/>
      <c r="SXU111" s="511"/>
      <c r="SXV111" s="511"/>
      <c r="SXW111" s="511"/>
      <c r="SXX111" s="511"/>
      <c r="SXY111" s="511"/>
      <c r="SXZ111" s="511"/>
      <c r="SYA111" s="511"/>
      <c r="SYB111" s="511"/>
      <c r="SYC111" s="511"/>
      <c r="SYD111" s="511"/>
      <c r="SYE111" s="511"/>
      <c r="SYF111" s="511"/>
      <c r="SYG111" s="511"/>
      <c r="SYH111" s="511"/>
      <c r="SYI111" s="511"/>
      <c r="SYJ111" s="511"/>
      <c r="SYK111" s="511"/>
      <c r="SYL111" s="511"/>
      <c r="SYM111" s="511"/>
      <c r="SYN111" s="511"/>
      <c r="SYO111" s="511"/>
      <c r="SYP111" s="511"/>
      <c r="SYQ111" s="511"/>
      <c r="SYR111" s="511"/>
      <c r="SYS111" s="511"/>
      <c r="SYT111" s="511"/>
      <c r="SYU111" s="511"/>
      <c r="SYV111" s="511"/>
      <c r="SYW111" s="511"/>
      <c r="SYX111" s="511"/>
      <c r="SYY111" s="511"/>
      <c r="SYZ111" s="511"/>
      <c r="SZA111" s="511"/>
      <c r="SZB111" s="511"/>
      <c r="SZC111" s="511"/>
      <c r="SZD111" s="511"/>
      <c r="SZE111" s="511"/>
      <c r="SZF111" s="511"/>
      <c r="SZG111" s="511"/>
      <c r="SZH111" s="511"/>
      <c r="SZI111" s="511"/>
      <c r="SZJ111" s="511"/>
      <c r="SZK111" s="511"/>
      <c r="SZL111" s="511"/>
      <c r="SZM111" s="511"/>
      <c r="SZN111" s="511"/>
      <c r="SZO111" s="511"/>
      <c r="SZP111" s="511"/>
      <c r="SZQ111" s="511"/>
      <c r="SZR111" s="511"/>
      <c r="SZS111" s="511"/>
      <c r="SZT111" s="511"/>
      <c r="SZU111" s="511"/>
      <c r="SZV111" s="511"/>
      <c r="SZW111" s="511"/>
      <c r="SZX111" s="511"/>
      <c r="SZY111" s="511"/>
      <c r="SZZ111" s="511"/>
      <c r="TAA111" s="511"/>
      <c r="TAB111" s="511"/>
      <c r="TAC111" s="511"/>
      <c r="TAD111" s="511"/>
      <c r="TAE111" s="511"/>
      <c r="TAF111" s="511"/>
      <c r="TAG111" s="511"/>
      <c r="TAH111" s="511"/>
      <c r="TAI111" s="511"/>
      <c r="TAJ111" s="511"/>
      <c r="TAK111" s="511"/>
      <c r="TAL111" s="511"/>
      <c r="TAM111" s="511"/>
      <c r="TAN111" s="511"/>
      <c r="TAO111" s="511"/>
      <c r="TAP111" s="511"/>
      <c r="TAQ111" s="511"/>
      <c r="TAR111" s="511"/>
      <c r="TAS111" s="511"/>
      <c r="TAT111" s="511"/>
      <c r="TAU111" s="511"/>
      <c r="TAV111" s="511"/>
      <c r="TAW111" s="511"/>
      <c r="TAX111" s="511"/>
      <c r="TAY111" s="511"/>
      <c r="TAZ111" s="511"/>
      <c r="TBA111" s="511"/>
      <c r="TBB111" s="511"/>
      <c r="TBC111" s="511"/>
      <c r="TBD111" s="511"/>
      <c r="TBE111" s="511"/>
      <c r="TBF111" s="511"/>
      <c r="TBG111" s="511"/>
      <c r="TBH111" s="511"/>
      <c r="TBI111" s="511"/>
      <c r="TBJ111" s="511"/>
      <c r="TBK111" s="511"/>
      <c r="TBL111" s="511"/>
      <c r="TBM111" s="511"/>
      <c r="TBN111" s="511"/>
      <c r="TBO111" s="511"/>
      <c r="TBP111" s="511"/>
      <c r="TBQ111" s="511"/>
      <c r="TBR111" s="511"/>
      <c r="TBS111" s="511"/>
      <c r="TBT111" s="511"/>
      <c r="TBU111" s="511"/>
      <c r="TBV111" s="511"/>
      <c r="TBW111" s="511"/>
      <c r="TBX111" s="511"/>
      <c r="TBY111" s="511"/>
      <c r="TBZ111" s="511"/>
      <c r="TCA111" s="511"/>
      <c r="TCB111" s="511"/>
      <c r="TCC111" s="511"/>
      <c r="TCD111" s="511"/>
      <c r="TCE111" s="511"/>
      <c r="TCF111" s="511"/>
      <c r="TCG111" s="511"/>
      <c r="TCH111" s="511"/>
      <c r="TCI111" s="511"/>
      <c r="TCJ111" s="511"/>
      <c r="TCK111" s="511"/>
      <c r="TCL111" s="511"/>
      <c r="TCM111" s="511"/>
      <c r="TCN111" s="511"/>
      <c r="TCO111" s="511"/>
      <c r="TCP111" s="511"/>
      <c r="TCQ111" s="511"/>
      <c r="TCR111" s="511"/>
      <c r="TCS111" s="511"/>
      <c r="TCT111" s="511"/>
      <c r="TCU111" s="511"/>
      <c r="TCV111" s="511"/>
      <c r="TCW111" s="511"/>
      <c r="TCX111" s="511"/>
      <c r="TCY111" s="511"/>
      <c r="TCZ111" s="511"/>
      <c r="TDA111" s="511"/>
      <c r="TDB111" s="511"/>
      <c r="TDC111" s="511"/>
      <c r="TDD111" s="511"/>
      <c r="TDE111" s="511"/>
      <c r="TDF111" s="511"/>
      <c r="TDG111" s="511"/>
      <c r="TDH111" s="511"/>
      <c r="TDI111" s="511"/>
      <c r="TDJ111" s="511"/>
      <c r="TDK111" s="511"/>
      <c r="TDL111" s="511"/>
      <c r="TDM111" s="511"/>
      <c r="TDN111" s="511"/>
      <c r="TDO111" s="511"/>
      <c r="TDP111" s="511"/>
      <c r="TDQ111" s="511"/>
      <c r="TDR111" s="511"/>
      <c r="TDS111" s="511"/>
      <c r="TDT111" s="511"/>
      <c r="TDU111" s="511"/>
      <c r="TDV111" s="511"/>
      <c r="TDW111" s="511"/>
      <c r="TDX111" s="511"/>
      <c r="TDY111" s="511"/>
      <c r="TDZ111" s="511"/>
      <c r="TEA111" s="511"/>
      <c r="TEB111" s="511"/>
      <c r="TEC111" s="511"/>
      <c r="TED111" s="511"/>
      <c r="TEE111" s="511"/>
      <c r="TEF111" s="511"/>
      <c r="TEG111" s="511"/>
      <c r="TEH111" s="511"/>
      <c r="TEI111" s="511"/>
      <c r="TEJ111" s="511"/>
      <c r="TEK111" s="511"/>
      <c r="TEL111" s="511"/>
      <c r="TEM111" s="511"/>
      <c r="TEN111" s="511"/>
      <c r="TEO111" s="511"/>
      <c r="TEP111" s="511"/>
      <c r="TEQ111" s="511"/>
      <c r="TER111" s="511"/>
      <c r="TES111" s="511"/>
      <c r="TET111" s="511"/>
      <c r="TEU111" s="511"/>
      <c r="TEV111" s="511"/>
      <c r="TEW111" s="511"/>
      <c r="TEX111" s="511"/>
      <c r="TEY111" s="511"/>
      <c r="TEZ111" s="511"/>
      <c r="TFA111" s="511"/>
      <c r="TFB111" s="511"/>
      <c r="TFC111" s="511"/>
      <c r="TFD111" s="511"/>
      <c r="TFE111" s="511"/>
      <c r="TFF111" s="511"/>
      <c r="TFG111" s="511"/>
      <c r="TFH111" s="511"/>
      <c r="TFI111" s="511"/>
      <c r="TFJ111" s="511"/>
      <c r="TFK111" s="511"/>
      <c r="TFL111" s="511"/>
      <c r="TFM111" s="511"/>
      <c r="TFN111" s="511"/>
      <c r="TFO111" s="511"/>
      <c r="TFP111" s="511"/>
      <c r="TFQ111" s="511"/>
      <c r="TFR111" s="511"/>
      <c r="TFS111" s="511"/>
      <c r="TFT111" s="511"/>
      <c r="TFU111" s="511"/>
      <c r="TFV111" s="511"/>
      <c r="TFW111" s="511"/>
      <c r="TFX111" s="511"/>
      <c r="TFY111" s="511"/>
      <c r="TFZ111" s="511"/>
      <c r="TGA111" s="511"/>
      <c r="TGB111" s="511"/>
      <c r="TGC111" s="511"/>
      <c r="TGD111" s="511"/>
      <c r="TGE111" s="511"/>
      <c r="TGF111" s="511"/>
      <c r="TGG111" s="511"/>
      <c r="TGH111" s="511"/>
      <c r="TGI111" s="511"/>
      <c r="TGJ111" s="511"/>
      <c r="TGK111" s="511"/>
      <c r="TGL111" s="511"/>
      <c r="TGM111" s="511"/>
      <c r="TGN111" s="511"/>
      <c r="TGO111" s="511"/>
      <c r="TGP111" s="511"/>
      <c r="TGQ111" s="511"/>
      <c r="TGR111" s="511"/>
      <c r="TGS111" s="511"/>
      <c r="TGT111" s="511"/>
      <c r="TGU111" s="511"/>
      <c r="TGV111" s="511"/>
      <c r="TGW111" s="511"/>
      <c r="TGX111" s="511"/>
      <c r="TGY111" s="511"/>
      <c r="TGZ111" s="511"/>
      <c r="THA111" s="511"/>
      <c r="THB111" s="511"/>
      <c r="THC111" s="511"/>
      <c r="THD111" s="511"/>
      <c r="THE111" s="511"/>
      <c r="THF111" s="511"/>
      <c r="THG111" s="511"/>
      <c r="THH111" s="511"/>
      <c r="THI111" s="511"/>
      <c r="THJ111" s="511"/>
      <c r="THK111" s="511"/>
      <c r="THL111" s="511"/>
      <c r="THM111" s="511"/>
      <c r="THN111" s="511"/>
      <c r="THO111" s="511"/>
      <c r="THP111" s="511"/>
      <c r="THQ111" s="511"/>
      <c r="THR111" s="511"/>
      <c r="THS111" s="511"/>
      <c r="THT111" s="511"/>
      <c r="THU111" s="511"/>
      <c r="THV111" s="511"/>
      <c r="THW111" s="511"/>
      <c r="THX111" s="511"/>
      <c r="THY111" s="511"/>
      <c r="THZ111" s="511"/>
      <c r="TIA111" s="511"/>
      <c r="TIB111" s="511"/>
      <c r="TIC111" s="511"/>
      <c r="TID111" s="511"/>
      <c r="TIE111" s="511"/>
      <c r="TIF111" s="511"/>
      <c r="TIG111" s="511"/>
      <c r="TIH111" s="511"/>
      <c r="TII111" s="511"/>
      <c r="TIJ111" s="511"/>
      <c r="TIK111" s="511"/>
      <c r="TIL111" s="511"/>
      <c r="TIM111" s="511"/>
      <c r="TIN111" s="511"/>
      <c r="TIO111" s="511"/>
      <c r="TIP111" s="511"/>
      <c r="TIQ111" s="511"/>
      <c r="TIR111" s="511"/>
      <c r="TIS111" s="511"/>
      <c r="TIT111" s="511"/>
      <c r="TIU111" s="511"/>
      <c r="TIV111" s="511"/>
      <c r="TIW111" s="511"/>
      <c r="TIX111" s="511"/>
      <c r="TIY111" s="511"/>
      <c r="TIZ111" s="511"/>
      <c r="TJA111" s="511"/>
      <c r="TJB111" s="511"/>
      <c r="TJC111" s="511"/>
      <c r="TJD111" s="511"/>
      <c r="TJE111" s="511"/>
      <c r="TJF111" s="511"/>
      <c r="TJG111" s="511"/>
      <c r="TJH111" s="511"/>
      <c r="TJI111" s="511"/>
      <c r="TJJ111" s="511"/>
      <c r="TJK111" s="511"/>
      <c r="TJL111" s="511"/>
      <c r="TJM111" s="511"/>
      <c r="TJN111" s="511"/>
      <c r="TJO111" s="511"/>
      <c r="TJP111" s="511"/>
      <c r="TJQ111" s="511"/>
      <c r="TJR111" s="511"/>
      <c r="TJS111" s="511"/>
      <c r="TJT111" s="511"/>
      <c r="TJU111" s="511"/>
      <c r="TJV111" s="511"/>
      <c r="TJW111" s="511"/>
      <c r="TJX111" s="511"/>
      <c r="TJY111" s="511"/>
      <c r="TJZ111" s="511"/>
      <c r="TKA111" s="511"/>
      <c r="TKB111" s="511"/>
      <c r="TKC111" s="511"/>
      <c r="TKD111" s="511"/>
      <c r="TKE111" s="511"/>
      <c r="TKF111" s="511"/>
      <c r="TKG111" s="511"/>
      <c r="TKH111" s="511"/>
      <c r="TKI111" s="511"/>
      <c r="TKJ111" s="511"/>
      <c r="TKK111" s="511"/>
      <c r="TKL111" s="511"/>
      <c r="TKM111" s="511"/>
      <c r="TKN111" s="511"/>
      <c r="TKO111" s="511"/>
      <c r="TKP111" s="511"/>
      <c r="TKQ111" s="511"/>
      <c r="TKR111" s="511"/>
      <c r="TKS111" s="511"/>
      <c r="TKT111" s="511"/>
      <c r="TKU111" s="511"/>
      <c r="TKV111" s="511"/>
      <c r="TKW111" s="511"/>
      <c r="TKX111" s="511"/>
      <c r="TKY111" s="511"/>
      <c r="TKZ111" s="511"/>
      <c r="TLA111" s="511"/>
      <c r="TLB111" s="511"/>
      <c r="TLC111" s="511"/>
      <c r="TLD111" s="511"/>
      <c r="TLE111" s="511"/>
      <c r="TLF111" s="511"/>
      <c r="TLG111" s="511"/>
      <c r="TLH111" s="511"/>
      <c r="TLI111" s="511"/>
      <c r="TLJ111" s="511"/>
      <c r="TLK111" s="511"/>
      <c r="TLL111" s="511"/>
      <c r="TLM111" s="511"/>
      <c r="TLN111" s="511"/>
      <c r="TLO111" s="511"/>
      <c r="TLP111" s="511"/>
      <c r="TLQ111" s="511"/>
      <c r="TLR111" s="511"/>
      <c r="TLS111" s="511"/>
      <c r="TLT111" s="511"/>
      <c r="TLU111" s="511"/>
      <c r="TLV111" s="511"/>
      <c r="TLW111" s="511"/>
      <c r="TLX111" s="511"/>
      <c r="TLY111" s="511"/>
      <c r="TLZ111" s="511"/>
      <c r="TMA111" s="511"/>
      <c r="TMB111" s="511"/>
      <c r="TMC111" s="511"/>
      <c r="TMD111" s="511"/>
      <c r="TME111" s="511"/>
      <c r="TMF111" s="511"/>
      <c r="TMG111" s="511"/>
      <c r="TMH111" s="511"/>
      <c r="TMI111" s="511"/>
      <c r="TMJ111" s="511"/>
      <c r="TMK111" s="511"/>
      <c r="TML111" s="511"/>
      <c r="TMM111" s="511"/>
      <c r="TMN111" s="511"/>
      <c r="TMO111" s="511"/>
      <c r="TMP111" s="511"/>
      <c r="TMQ111" s="511"/>
      <c r="TMR111" s="511"/>
      <c r="TMS111" s="511"/>
      <c r="TMT111" s="511"/>
      <c r="TMU111" s="511"/>
      <c r="TMV111" s="511"/>
      <c r="TMW111" s="511"/>
      <c r="TMX111" s="511"/>
      <c r="TMY111" s="511"/>
      <c r="TMZ111" s="511"/>
      <c r="TNA111" s="511"/>
      <c r="TNB111" s="511"/>
      <c r="TNC111" s="511"/>
      <c r="TND111" s="511"/>
      <c r="TNE111" s="511"/>
      <c r="TNF111" s="511"/>
      <c r="TNG111" s="511"/>
      <c r="TNH111" s="511"/>
      <c r="TNI111" s="511"/>
      <c r="TNJ111" s="511"/>
      <c r="TNK111" s="511"/>
      <c r="TNL111" s="511"/>
      <c r="TNM111" s="511"/>
      <c r="TNN111" s="511"/>
      <c r="TNO111" s="511"/>
      <c r="TNP111" s="511"/>
      <c r="TNQ111" s="511"/>
      <c r="TNR111" s="511"/>
      <c r="TNS111" s="511"/>
      <c r="TNT111" s="511"/>
      <c r="TNU111" s="511"/>
      <c r="TNV111" s="511"/>
      <c r="TNW111" s="511"/>
      <c r="TNX111" s="511"/>
      <c r="TNY111" s="511"/>
      <c r="TNZ111" s="511"/>
      <c r="TOA111" s="511"/>
      <c r="TOB111" s="511"/>
      <c r="TOC111" s="511"/>
      <c r="TOD111" s="511"/>
      <c r="TOE111" s="511"/>
      <c r="TOF111" s="511"/>
      <c r="TOG111" s="511"/>
      <c r="TOH111" s="511"/>
      <c r="TOI111" s="511"/>
      <c r="TOJ111" s="511"/>
      <c r="TOK111" s="511"/>
      <c r="TOL111" s="511"/>
      <c r="TOM111" s="511"/>
      <c r="TON111" s="511"/>
      <c r="TOO111" s="511"/>
      <c r="TOP111" s="511"/>
      <c r="TOQ111" s="511"/>
      <c r="TOR111" s="511"/>
      <c r="TOS111" s="511"/>
      <c r="TOT111" s="511"/>
      <c r="TOU111" s="511"/>
      <c r="TOV111" s="511"/>
      <c r="TOW111" s="511"/>
      <c r="TOX111" s="511"/>
      <c r="TOY111" s="511"/>
      <c r="TOZ111" s="511"/>
      <c r="TPA111" s="511"/>
      <c r="TPB111" s="511"/>
      <c r="TPC111" s="511"/>
      <c r="TPD111" s="511"/>
      <c r="TPE111" s="511"/>
      <c r="TPF111" s="511"/>
      <c r="TPG111" s="511"/>
      <c r="TPH111" s="511"/>
      <c r="TPI111" s="511"/>
      <c r="TPJ111" s="511"/>
      <c r="TPK111" s="511"/>
      <c r="TPL111" s="511"/>
      <c r="TPM111" s="511"/>
      <c r="TPN111" s="511"/>
      <c r="TPO111" s="511"/>
      <c r="TPP111" s="511"/>
      <c r="TPQ111" s="511"/>
      <c r="TPR111" s="511"/>
      <c r="TPS111" s="511"/>
      <c r="TPT111" s="511"/>
      <c r="TPU111" s="511"/>
      <c r="TPV111" s="511"/>
      <c r="TPW111" s="511"/>
      <c r="TPX111" s="511"/>
      <c r="TPY111" s="511"/>
      <c r="TPZ111" s="511"/>
      <c r="TQA111" s="511"/>
      <c r="TQB111" s="511"/>
      <c r="TQC111" s="511"/>
      <c r="TQD111" s="511"/>
      <c r="TQE111" s="511"/>
      <c r="TQF111" s="511"/>
      <c r="TQG111" s="511"/>
      <c r="TQH111" s="511"/>
      <c r="TQI111" s="511"/>
      <c r="TQJ111" s="511"/>
      <c r="TQK111" s="511"/>
      <c r="TQL111" s="511"/>
      <c r="TQM111" s="511"/>
      <c r="TQN111" s="511"/>
      <c r="TQO111" s="511"/>
      <c r="TQP111" s="511"/>
      <c r="TQQ111" s="511"/>
      <c r="TQR111" s="511"/>
      <c r="TQS111" s="511"/>
      <c r="TQT111" s="511"/>
      <c r="TQU111" s="511"/>
      <c r="TQV111" s="511"/>
      <c r="TQW111" s="511"/>
      <c r="TQX111" s="511"/>
      <c r="TQY111" s="511"/>
      <c r="TQZ111" s="511"/>
      <c r="TRA111" s="511"/>
      <c r="TRB111" s="511"/>
      <c r="TRC111" s="511"/>
      <c r="TRD111" s="511"/>
      <c r="TRE111" s="511"/>
      <c r="TRF111" s="511"/>
      <c r="TRG111" s="511"/>
      <c r="TRH111" s="511"/>
      <c r="TRI111" s="511"/>
      <c r="TRJ111" s="511"/>
      <c r="TRK111" s="511"/>
      <c r="TRL111" s="511"/>
      <c r="TRM111" s="511"/>
      <c r="TRN111" s="511"/>
      <c r="TRO111" s="511"/>
      <c r="TRP111" s="511"/>
      <c r="TRQ111" s="511"/>
      <c r="TRR111" s="511"/>
      <c r="TRS111" s="511"/>
      <c r="TRT111" s="511"/>
      <c r="TRU111" s="511"/>
      <c r="TRV111" s="511"/>
      <c r="TRW111" s="511"/>
      <c r="TRX111" s="511"/>
      <c r="TRY111" s="511"/>
      <c r="TRZ111" s="511"/>
      <c r="TSA111" s="511"/>
      <c r="TSB111" s="511"/>
      <c r="TSC111" s="511"/>
      <c r="TSD111" s="511"/>
      <c r="TSE111" s="511"/>
      <c r="TSF111" s="511"/>
      <c r="TSG111" s="511"/>
      <c r="TSH111" s="511"/>
      <c r="TSI111" s="511"/>
      <c r="TSJ111" s="511"/>
      <c r="TSK111" s="511"/>
      <c r="TSL111" s="511"/>
      <c r="TSM111" s="511"/>
      <c r="TSN111" s="511"/>
      <c r="TSO111" s="511"/>
      <c r="TSP111" s="511"/>
      <c r="TSQ111" s="511"/>
      <c r="TSR111" s="511"/>
      <c r="TSS111" s="511"/>
      <c r="TST111" s="511"/>
      <c r="TSU111" s="511"/>
      <c r="TSV111" s="511"/>
      <c r="TSW111" s="511"/>
      <c r="TSX111" s="511"/>
      <c r="TSY111" s="511"/>
      <c r="TSZ111" s="511"/>
      <c r="TTA111" s="511"/>
      <c r="TTB111" s="511"/>
      <c r="TTC111" s="511"/>
      <c r="TTD111" s="511"/>
      <c r="TTE111" s="511"/>
      <c r="TTF111" s="511"/>
      <c r="TTG111" s="511"/>
      <c r="TTH111" s="511"/>
      <c r="TTI111" s="511"/>
      <c r="TTJ111" s="511"/>
      <c r="TTK111" s="511"/>
      <c r="TTL111" s="511"/>
      <c r="TTM111" s="511"/>
      <c r="TTN111" s="511"/>
      <c r="TTO111" s="511"/>
      <c r="TTP111" s="511"/>
      <c r="TTQ111" s="511"/>
      <c r="TTR111" s="511"/>
      <c r="TTS111" s="511"/>
      <c r="TTT111" s="511"/>
      <c r="TTU111" s="511"/>
      <c r="TTV111" s="511"/>
      <c r="TTW111" s="511"/>
      <c r="TTX111" s="511"/>
      <c r="TTY111" s="511"/>
      <c r="TTZ111" s="511"/>
      <c r="TUA111" s="511"/>
      <c r="TUB111" s="511"/>
      <c r="TUC111" s="511"/>
      <c r="TUD111" s="511"/>
      <c r="TUE111" s="511"/>
      <c r="TUF111" s="511"/>
      <c r="TUG111" s="511"/>
      <c r="TUH111" s="511"/>
      <c r="TUI111" s="511"/>
      <c r="TUJ111" s="511"/>
      <c r="TUK111" s="511"/>
      <c r="TUL111" s="511"/>
      <c r="TUM111" s="511"/>
      <c r="TUN111" s="511"/>
      <c r="TUO111" s="511"/>
      <c r="TUP111" s="511"/>
      <c r="TUQ111" s="511"/>
      <c r="TUR111" s="511"/>
      <c r="TUS111" s="511"/>
      <c r="TUT111" s="511"/>
      <c r="TUU111" s="511"/>
      <c r="TUV111" s="511"/>
      <c r="TUW111" s="511"/>
      <c r="TUX111" s="511"/>
      <c r="TUY111" s="511"/>
      <c r="TUZ111" s="511"/>
      <c r="TVA111" s="511"/>
      <c r="TVB111" s="511"/>
      <c r="TVC111" s="511"/>
      <c r="TVD111" s="511"/>
      <c r="TVE111" s="511"/>
      <c r="TVF111" s="511"/>
      <c r="TVG111" s="511"/>
      <c r="TVH111" s="511"/>
      <c r="TVI111" s="511"/>
      <c r="TVJ111" s="511"/>
      <c r="TVK111" s="511"/>
      <c r="TVL111" s="511"/>
      <c r="TVM111" s="511"/>
      <c r="TVN111" s="511"/>
      <c r="TVO111" s="511"/>
      <c r="TVP111" s="511"/>
      <c r="TVQ111" s="511"/>
      <c r="TVR111" s="511"/>
      <c r="TVS111" s="511"/>
      <c r="TVT111" s="511"/>
      <c r="TVU111" s="511"/>
      <c r="TVV111" s="511"/>
      <c r="TVW111" s="511"/>
      <c r="TVX111" s="511"/>
      <c r="TVY111" s="511"/>
      <c r="TVZ111" s="511"/>
      <c r="TWA111" s="511"/>
      <c r="TWB111" s="511"/>
      <c r="TWC111" s="511"/>
      <c r="TWD111" s="511"/>
      <c r="TWE111" s="511"/>
      <c r="TWF111" s="511"/>
      <c r="TWG111" s="511"/>
      <c r="TWH111" s="511"/>
      <c r="TWI111" s="511"/>
      <c r="TWJ111" s="511"/>
      <c r="TWK111" s="511"/>
      <c r="TWL111" s="511"/>
      <c r="TWM111" s="511"/>
      <c r="TWN111" s="511"/>
      <c r="TWO111" s="511"/>
      <c r="TWP111" s="511"/>
      <c r="TWQ111" s="511"/>
      <c r="TWR111" s="511"/>
      <c r="TWS111" s="511"/>
      <c r="TWT111" s="511"/>
      <c r="TWU111" s="511"/>
      <c r="TWV111" s="511"/>
      <c r="TWW111" s="511"/>
      <c r="TWX111" s="511"/>
      <c r="TWY111" s="511"/>
      <c r="TWZ111" s="511"/>
      <c r="TXA111" s="511"/>
      <c r="TXB111" s="511"/>
      <c r="TXC111" s="511"/>
      <c r="TXD111" s="511"/>
      <c r="TXE111" s="511"/>
      <c r="TXF111" s="511"/>
      <c r="TXG111" s="511"/>
      <c r="TXH111" s="511"/>
      <c r="TXI111" s="511"/>
      <c r="TXJ111" s="511"/>
      <c r="TXK111" s="511"/>
      <c r="TXL111" s="511"/>
      <c r="TXM111" s="511"/>
      <c r="TXN111" s="511"/>
      <c r="TXO111" s="511"/>
      <c r="TXP111" s="511"/>
      <c r="TXQ111" s="511"/>
      <c r="TXR111" s="511"/>
      <c r="TXS111" s="511"/>
      <c r="TXT111" s="511"/>
      <c r="TXU111" s="511"/>
      <c r="TXV111" s="511"/>
      <c r="TXW111" s="511"/>
      <c r="TXX111" s="511"/>
      <c r="TXY111" s="511"/>
      <c r="TXZ111" s="511"/>
      <c r="TYA111" s="511"/>
      <c r="TYB111" s="511"/>
      <c r="TYC111" s="511"/>
      <c r="TYD111" s="511"/>
      <c r="TYE111" s="511"/>
      <c r="TYF111" s="511"/>
      <c r="TYG111" s="511"/>
      <c r="TYH111" s="511"/>
      <c r="TYI111" s="511"/>
      <c r="TYJ111" s="511"/>
      <c r="TYK111" s="511"/>
      <c r="TYL111" s="511"/>
      <c r="TYM111" s="511"/>
      <c r="TYN111" s="511"/>
      <c r="TYO111" s="511"/>
      <c r="TYP111" s="511"/>
      <c r="TYQ111" s="511"/>
      <c r="TYR111" s="511"/>
      <c r="TYS111" s="511"/>
      <c r="TYT111" s="511"/>
      <c r="TYU111" s="511"/>
      <c r="TYV111" s="511"/>
      <c r="TYW111" s="511"/>
      <c r="TYX111" s="511"/>
      <c r="TYY111" s="511"/>
      <c r="TYZ111" s="511"/>
      <c r="TZA111" s="511"/>
      <c r="TZB111" s="511"/>
      <c r="TZC111" s="511"/>
      <c r="TZD111" s="511"/>
      <c r="TZE111" s="511"/>
      <c r="TZF111" s="511"/>
      <c r="TZG111" s="511"/>
      <c r="TZH111" s="511"/>
      <c r="TZI111" s="511"/>
      <c r="TZJ111" s="511"/>
      <c r="TZK111" s="511"/>
      <c r="TZL111" s="511"/>
      <c r="TZM111" s="511"/>
      <c r="TZN111" s="511"/>
      <c r="TZO111" s="511"/>
      <c r="TZP111" s="511"/>
      <c r="TZQ111" s="511"/>
      <c r="TZR111" s="511"/>
      <c r="TZS111" s="511"/>
      <c r="TZT111" s="511"/>
      <c r="TZU111" s="511"/>
      <c r="TZV111" s="511"/>
      <c r="TZW111" s="511"/>
      <c r="TZX111" s="511"/>
      <c r="TZY111" s="511"/>
      <c r="TZZ111" s="511"/>
      <c r="UAA111" s="511"/>
      <c r="UAB111" s="511"/>
      <c r="UAC111" s="511"/>
      <c r="UAD111" s="511"/>
      <c r="UAE111" s="511"/>
      <c r="UAF111" s="511"/>
      <c r="UAG111" s="511"/>
      <c r="UAH111" s="511"/>
      <c r="UAI111" s="511"/>
      <c r="UAJ111" s="511"/>
      <c r="UAK111" s="511"/>
      <c r="UAL111" s="511"/>
      <c r="UAM111" s="511"/>
      <c r="UAN111" s="511"/>
      <c r="UAO111" s="511"/>
      <c r="UAP111" s="511"/>
      <c r="UAQ111" s="511"/>
      <c r="UAR111" s="511"/>
      <c r="UAS111" s="511"/>
      <c r="UAT111" s="511"/>
      <c r="UAU111" s="511"/>
      <c r="UAV111" s="511"/>
      <c r="UAW111" s="511"/>
      <c r="UAX111" s="511"/>
      <c r="UAY111" s="511"/>
      <c r="UAZ111" s="511"/>
      <c r="UBA111" s="511"/>
      <c r="UBB111" s="511"/>
      <c r="UBC111" s="511"/>
      <c r="UBD111" s="511"/>
      <c r="UBE111" s="511"/>
      <c r="UBF111" s="511"/>
      <c r="UBG111" s="511"/>
      <c r="UBH111" s="511"/>
      <c r="UBI111" s="511"/>
      <c r="UBJ111" s="511"/>
      <c r="UBK111" s="511"/>
      <c r="UBL111" s="511"/>
      <c r="UBM111" s="511"/>
      <c r="UBN111" s="511"/>
      <c r="UBO111" s="511"/>
      <c r="UBP111" s="511"/>
      <c r="UBQ111" s="511"/>
      <c r="UBR111" s="511"/>
      <c r="UBS111" s="511"/>
      <c r="UBT111" s="511"/>
      <c r="UBU111" s="511"/>
      <c r="UBV111" s="511"/>
      <c r="UBW111" s="511"/>
      <c r="UBX111" s="511"/>
      <c r="UBY111" s="511"/>
      <c r="UBZ111" s="511"/>
      <c r="UCA111" s="511"/>
      <c r="UCB111" s="511"/>
      <c r="UCC111" s="511"/>
      <c r="UCD111" s="511"/>
      <c r="UCE111" s="511"/>
      <c r="UCF111" s="511"/>
      <c r="UCG111" s="511"/>
      <c r="UCH111" s="511"/>
      <c r="UCI111" s="511"/>
      <c r="UCJ111" s="511"/>
      <c r="UCK111" s="511"/>
      <c r="UCL111" s="511"/>
      <c r="UCM111" s="511"/>
      <c r="UCN111" s="511"/>
      <c r="UCO111" s="511"/>
      <c r="UCP111" s="511"/>
      <c r="UCQ111" s="511"/>
      <c r="UCR111" s="511"/>
      <c r="UCS111" s="511"/>
      <c r="UCT111" s="511"/>
      <c r="UCU111" s="511"/>
      <c r="UCV111" s="511"/>
      <c r="UCW111" s="511"/>
      <c r="UCX111" s="511"/>
      <c r="UCY111" s="511"/>
      <c r="UCZ111" s="511"/>
      <c r="UDA111" s="511"/>
      <c r="UDB111" s="511"/>
      <c r="UDC111" s="511"/>
      <c r="UDD111" s="511"/>
      <c r="UDE111" s="511"/>
      <c r="UDF111" s="511"/>
      <c r="UDG111" s="511"/>
      <c r="UDH111" s="511"/>
      <c r="UDI111" s="511"/>
      <c r="UDJ111" s="511"/>
      <c r="UDK111" s="511"/>
      <c r="UDL111" s="511"/>
      <c r="UDM111" s="511"/>
      <c r="UDN111" s="511"/>
      <c r="UDO111" s="511"/>
      <c r="UDP111" s="511"/>
      <c r="UDQ111" s="511"/>
      <c r="UDR111" s="511"/>
      <c r="UDS111" s="511"/>
      <c r="UDT111" s="511"/>
      <c r="UDU111" s="511"/>
      <c r="UDV111" s="511"/>
      <c r="UDW111" s="511"/>
      <c r="UDX111" s="511"/>
      <c r="UDY111" s="511"/>
      <c r="UDZ111" s="511"/>
      <c r="UEA111" s="511"/>
      <c r="UEB111" s="511"/>
      <c r="UEC111" s="511"/>
      <c r="UED111" s="511"/>
      <c r="UEE111" s="511"/>
      <c r="UEF111" s="511"/>
      <c r="UEG111" s="511"/>
      <c r="UEH111" s="511"/>
      <c r="UEI111" s="511"/>
      <c r="UEJ111" s="511"/>
      <c r="UEK111" s="511"/>
      <c r="UEL111" s="511"/>
      <c r="UEM111" s="511"/>
      <c r="UEN111" s="511"/>
      <c r="UEO111" s="511"/>
      <c r="UEP111" s="511"/>
      <c r="UEQ111" s="511"/>
      <c r="UER111" s="511"/>
      <c r="UES111" s="511"/>
      <c r="UET111" s="511"/>
      <c r="UEU111" s="511"/>
      <c r="UEV111" s="511"/>
      <c r="UEW111" s="511"/>
      <c r="UEX111" s="511"/>
      <c r="UEY111" s="511"/>
      <c r="UEZ111" s="511"/>
      <c r="UFA111" s="511"/>
      <c r="UFB111" s="511"/>
      <c r="UFC111" s="511"/>
      <c r="UFD111" s="511"/>
      <c r="UFE111" s="511"/>
      <c r="UFF111" s="511"/>
      <c r="UFG111" s="511"/>
      <c r="UFH111" s="511"/>
      <c r="UFI111" s="511"/>
      <c r="UFJ111" s="511"/>
      <c r="UFK111" s="511"/>
      <c r="UFL111" s="511"/>
      <c r="UFM111" s="511"/>
      <c r="UFN111" s="511"/>
      <c r="UFO111" s="511"/>
      <c r="UFP111" s="511"/>
      <c r="UFQ111" s="511"/>
      <c r="UFR111" s="511"/>
      <c r="UFS111" s="511"/>
      <c r="UFT111" s="511"/>
      <c r="UFU111" s="511"/>
      <c r="UFV111" s="511"/>
      <c r="UFW111" s="511"/>
      <c r="UFX111" s="511"/>
      <c r="UFY111" s="511"/>
      <c r="UFZ111" s="511"/>
      <c r="UGA111" s="511"/>
      <c r="UGB111" s="511"/>
      <c r="UGC111" s="511"/>
      <c r="UGD111" s="511"/>
      <c r="UGE111" s="511"/>
      <c r="UGF111" s="511"/>
      <c r="UGG111" s="511"/>
      <c r="UGH111" s="511"/>
      <c r="UGI111" s="511"/>
      <c r="UGJ111" s="511"/>
      <c r="UGK111" s="511"/>
      <c r="UGL111" s="511"/>
      <c r="UGM111" s="511"/>
      <c r="UGN111" s="511"/>
      <c r="UGO111" s="511"/>
      <c r="UGP111" s="511"/>
      <c r="UGQ111" s="511"/>
      <c r="UGR111" s="511"/>
      <c r="UGS111" s="511"/>
      <c r="UGT111" s="511"/>
      <c r="UGU111" s="511"/>
      <c r="UGV111" s="511"/>
      <c r="UGW111" s="511"/>
      <c r="UGX111" s="511"/>
      <c r="UGY111" s="511"/>
      <c r="UGZ111" s="511"/>
      <c r="UHA111" s="511"/>
      <c r="UHB111" s="511"/>
      <c r="UHC111" s="511"/>
      <c r="UHD111" s="511"/>
      <c r="UHE111" s="511"/>
      <c r="UHF111" s="511"/>
      <c r="UHG111" s="511"/>
      <c r="UHH111" s="511"/>
      <c r="UHI111" s="511"/>
      <c r="UHJ111" s="511"/>
      <c r="UHK111" s="511"/>
      <c r="UHL111" s="511"/>
      <c r="UHM111" s="511"/>
      <c r="UHN111" s="511"/>
      <c r="UHO111" s="511"/>
      <c r="UHP111" s="511"/>
      <c r="UHQ111" s="511"/>
      <c r="UHR111" s="511"/>
      <c r="UHS111" s="511"/>
      <c r="UHT111" s="511"/>
      <c r="UHU111" s="511"/>
      <c r="UHV111" s="511"/>
      <c r="UHW111" s="511"/>
      <c r="UHX111" s="511"/>
      <c r="UHY111" s="511"/>
      <c r="UHZ111" s="511"/>
      <c r="UIA111" s="511"/>
      <c r="UIB111" s="511"/>
      <c r="UIC111" s="511"/>
      <c r="UID111" s="511"/>
      <c r="UIE111" s="511"/>
      <c r="UIF111" s="511"/>
      <c r="UIG111" s="511"/>
      <c r="UIH111" s="511"/>
      <c r="UII111" s="511"/>
      <c r="UIJ111" s="511"/>
      <c r="UIK111" s="511"/>
      <c r="UIL111" s="511"/>
      <c r="UIM111" s="511"/>
      <c r="UIN111" s="511"/>
      <c r="UIO111" s="511"/>
      <c r="UIP111" s="511"/>
      <c r="UIQ111" s="511"/>
      <c r="UIR111" s="511"/>
      <c r="UIS111" s="511"/>
      <c r="UIT111" s="511"/>
      <c r="UIU111" s="511"/>
      <c r="UIV111" s="511"/>
      <c r="UIW111" s="511"/>
      <c r="UIX111" s="511"/>
      <c r="UIY111" s="511"/>
      <c r="UIZ111" s="511"/>
      <c r="UJA111" s="511"/>
      <c r="UJB111" s="511"/>
      <c r="UJC111" s="511"/>
      <c r="UJD111" s="511"/>
      <c r="UJE111" s="511"/>
      <c r="UJF111" s="511"/>
      <c r="UJG111" s="511"/>
      <c r="UJH111" s="511"/>
      <c r="UJI111" s="511"/>
      <c r="UJJ111" s="511"/>
      <c r="UJK111" s="511"/>
      <c r="UJL111" s="511"/>
      <c r="UJM111" s="511"/>
      <c r="UJN111" s="511"/>
      <c r="UJO111" s="511"/>
      <c r="UJP111" s="511"/>
      <c r="UJQ111" s="511"/>
      <c r="UJR111" s="511"/>
      <c r="UJS111" s="511"/>
      <c r="UJT111" s="511"/>
      <c r="UJU111" s="511"/>
      <c r="UJV111" s="511"/>
      <c r="UJW111" s="511"/>
      <c r="UJX111" s="511"/>
      <c r="UJY111" s="511"/>
      <c r="UJZ111" s="511"/>
      <c r="UKA111" s="511"/>
      <c r="UKB111" s="511"/>
      <c r="UKC111" s="511"/>
      <c r="UKD111" s="511"/>
      <c r="UKE111" s="511"/>
      <c r="UKF111" s="511"/>
      <c r="UKG111" s="511"/>
      <c r="UKH111" s="511"/>
      <c r="UKI111" s="511"/>
      <c r="UKJ111" s="511"/>
      <c r="UKK111" s="511"/>
      <c r="UKL111" s="511"/>
      <c r="UKM111" s="511"/>
      <c r="UKN111" s="511"/>
      <c r="UKO111" s="511"/>
      <c r="UKP111" s="511"/>
      <c r="UKQ111" s="511"/>
      <c r="UKR111" s="511"/>
      <c r="UKS111" s="511"/>
      <c r="UKT111" s="511"/>
      <c r="UKU111" s="511"/>
      <c r="UKV111" s="511"/>
      <c r="UKW111" s="511"/>
      <c r="UKX111" s="511"/>
      <c r="UKY111" s="511"/>
      <c r="UKZ111" s="511"/>
      <c r="ULA111" s="511"/>
      <c r="ULB111" s="511"/>
      <c r="ULC111" s="511"/>
      <c r="ULD111" s="511"/>
      <c r="ULE111" s="511"/>
      <c r="ULF111" s="511"/>
      <c r="ULG111" s="511"/>
      <c r="ULH111" s="511"/>
      <c r="ULI111" s="511"/>
      <c r="ULJ111" s="511"/>
      <c r="ULK111" s="511"/>
      <c r="ULL111" s="511"/>
      <c r="ULM111" s="511"/>
      <c r="ULN111" s="511"/>
      <c r="ULO111" s="511"/>
      <c r="ULP111" s="511"/>
      <c r="ULQ111" s="511"/>
      <c r="ULR111" s="511"/>
      <c r="ULS111" s="511"/>
      <c r="ULT111" s="511"/>
      <c r="ULU111" s="511"/>
      <c r="ULV111" s="511"/>
      <c r="ULW111" s="511"/>
      <c r="ULX111" s="511"/>
      <c r="ULY111" s="511"/>
      <c r="ULZ111" s="511"/>
      <c r="UMA111" s="511"/>
      <c r="UMB111" s="511"/>
      <c r="UMC111" s="511"/>
      <c r="UMD111" s="511"/>
      <c r="UME111" s="511"/>
      <c r="UMF111" s="511"/>
      <c r="UMG111" s="511"/>
      <c r="UMH111" s="511"/>
      <c r="UMI111" s="511"/>
      <c r="UMJ111" s="511"/>
      <c r="UMK111" s="511"/>
      <c r="UML111" s="511"/>
      <c r="UMM111" s="511"/>
      <c r="UMN111" s="511"/>
      <c r="UMO111" s="511"/>
      <c r="UMP111" s="511"/>
      <c r="UMQ111" s="511"/>
      <c r="UMR111" s="511"/>
      <c r="UMS111" s="511"/>
      <c r="UMT111" s="511"/>
      <c r="UMU111" s="511"/>
      <c r="UMV111" s="511"/>
      <c r="UMW111" s="511"/>
      <c r="UMX111" s="511"/>
      <c r="UMY111" s="511"/>
      <c r="UMZ111" s="511"/>
      <c r="UNA111" s="511"/>
      <c r="UNB111" s="511"/>
      <c r="UNC111" s="511"/>
      <c r="UND111" s="511"/>
      <c r="UNE111" s="511"/>
      <c r="UNF111" s="511"/>
      <c r="UNG111" s="511"/>
      <c r="UNH111" s="511"/>
      <c r="UNI111" s="511"/>
      <c r="UNJ111" s="511"/>
      <c r="UNK111" s="511"/>
      <c r="UNL111" s="511"/>
      <c r="UNM111" s="511"/>
      <c r="UNN111" s="511"/>
      <c r="UNO111" s="511"/>
      <c r="UNP111" s="511"/>
      <c r="UNQ111" s="511"/>
      <c r="UNR111" s="511"/>
      <c r="UNS111" s="511"/>
      <c r="UNT111" s="511"/>
      <c r="UNU111" s="511"/>
      <c r="UNV111" s="511"/>
      <c r="UNW111" s="511"/>
      <c r="UNX111" s="511"/>
      <c r="UNY111" s="511"/>
      <c r="UNZ111" s="511"/>
      <c r="UOA111" s="511"/>
      <c r="UOB111" s="511"/>
      <c r="UOC111" s="511"/>
      <c r="UOD111" s="511"/>
      <c r="UOE111" s="511"/>
      <c r="UOF111" s="511"/>
      <c r="UOG111" s="511"/>
      <c r="UOH111" s="511"/>
      <c r="UOI111" s="511"/>
      <c r="UOJ111" s="511"/>
      <c r="UOK111" s="511"/>
      <c r="UOL111" s="511"/>
      <c r="UOM111" s="511"/>
      <c r="UON111" s="511"/>
      <c r="UOO111" s="511"/>
      <c r="UOP111" s="511"/>
      <c r="UOQ111" s="511"/>
      <c r="UOR111" s="511"/>
      <c r="UOS111" s="511"/>
      <c r="UOT111" s="511"/>
      <c r="UOU111" s="511"/>
      <c r="UOV111" s="511"/>
      <c r="UOW111" s="511"/>
      <c r="UOX111" s="511"/>
      <c r="UOY111" s="511"/>
      <c r="UOZ111" s="511"/>
      <c r="UPA111" s="511"/>
      <c r="UPB111" s="511"/>
      <c r="UPC111" s="511"/>
      <c r="UPD111" s="511"/>
      <c r="UPE111" s="511"/>
      <c r="UPF111" s="511"/>
      <c r="UPG111" s="511"/>
      <c r="UPH111" s="511"/>
      <c r="UPI111" s="511"/>
      <c r="UPJ111" s="511"/>
      <c r="UPK111" s="511"/>
      <c r="UPL111" s="511"/>
      <c r="UPM111" s="511"/>
      <c r="UPN111" s="511"/>
      <c r="UPO111" s="511"/>
      <c r="UPP111" s="511"/>
      <c r="UPQ111" s="511"/>
      <c r="UPR111" s="511"/>
      <c r="UPS111" s="511"/>
      <c r="UPT111" s="511"/>
      <c r="UPU111" s="511"/>
      <c r="UPV111" s="511"/>
      <c r="UPW111" s="511"/>
      <c r="UPX111" s="511"/>
      <c r="UPY111" s="511"/>
      <c r="UPZ111" s="511"/>
      <c r="UQA111" s="511"/>
      <c r="UQB111" s="511"/>
      <c r="UQC111" s="511"/>
      <c r="UQD111" s="511"/>
      <c r="UQE111" s="511"/>
      <c r="UQF111" s="511"/>
      <c r="UQG111" s="511"/>
      <c r="UQH111" s="511"/>
      <c r="UQI111" s="511"/>
      <c r="UQJ111" s="511"/>
      <c r="UQK111" s="511"/>
      <c r="UQL111" s="511"/>
      <c r="UQM111" s="511"/>
      <c r="UQN111" s="511"/>
      <c r="UQO111" s="511"/>
      <c r="UQP111" s="511"/>
      <c r="UQQ111" s="511"/>
      <c r="UQR111" s="511"/>
      <c r="UQS111" s="511"/>
      <c r="UQT111" s="511"/>
      <c r="UQU111" s="511"/>
      <c r="UQV111" s="511"/>
      <c r="UQW111" s="511"/>
      <c r="UQX111" s="511"/>
      <c r="UQY111" s="511"/>
      <c r="UQZ111" s="511"/>
      <c r="URA111" s="511"/>
      <c r="URB111" s="511"/>
      <c r="URC111" s="511"/>
      <c r="URD111" s="511"/>
      <c r="URE111" s="511"/>
      <c r="URF111" s="511"/>
      <c r="URG111" s="511"/>
      <c r="URH111" s="511"/>
      <c r="URI111" s="511"/>
      <c r="URJ111" s="511"/>
      <c r="URK111" s="511"/>
      <c r="URL111" s="511"/>
      <c r="URM111" s="511"/>
      <c r="URN111" s="511"/>
      <c r="URO111" s="511"/>
      <c r="URP111" s="511"/>
      <c r="URQ111" s="511"/>
      <c r="URR111" s="511"/>
      <c r="URS111" s="511"/>
      <c r="URT111" s="511"/>
      <c r="URU111" s="511"/>
      <c r="URV111" s="511"/>
      <c r="URW111" s="511"/>
      <c r="URX111" s="511"/>
      <c r="URY111" s="511"/>
      <c r="URZ111" s="511"/>
      <c r="USA111" s="511"/>
      <c r="USB111" s="511"/>
      <c r="USC111" s="511"/>
      <c r="USD111" s="511"/>
      <c r="USE111" s="511"/>
      <c r="USF111" s="511"/>
      <c r="USG111" s="511"/>
      <c r="USH111" s="511"/>
      <c r="USI111" s="511"/>
      <c r="USJ111" s="511"/>
      <c r="USK111" s="511"/>
      <c r="USL111" s="511"/>
      <c r="USM111" s="511"/>
      <c r="USN111" s="511"/>
      <c r="USO111" s="511"/>
      <c r="USP111" s="511"/>
      <c r="USQ111" s="511"/>
      <c r="USR111" s="511"/>
      <c r="USS111" s="511"/>
      <c r="UST111" s="511"/>
      <c r="USU111" s="511"/>
      <c r="USV111" s="511"/>
      <c r="USW111" s="511"/>
      <c r="USX111" s="511"/>
      <c r="USY111" s="511"/>
      <c r="USZ111" s="511"/>
      <c r="UTA111" s="511"/>
      <c r="UTB111" s="511"/>
      <c r="UTC111" s="511"/>
      <c r="UTD111" s="511"/>
      <c r="UTE111" s="511"/>
      <c r="UTF111" s="511"/>
      <c r="UTG111" s="511"/>
      <c r="UTH111" s="511"/>
      <c r="UTI111" s="511"/>
      <c r="UTJ111" s="511"/>
      <c r="UTK111" s="511"/>
      <c r="UTL111" s="511"/>
      <c r="UTM111" s="511"/>
      <c r="UTN111" s="511"/>
      <c r="UTO111" s="511"/>
      <c r="UTP111" s="511"/>
      <c r="UTQ111" s="511"/>
      <c r="UTR111" s="511"/>
      <c r="UTS111" s="511"/>
      <c r="UTT111" s="511"/>
      <c r="UTU111" s="511"/>
      <c r="UTV111" s="511"/>
      <c r="UTW111" s="511"/>
      <c r="UTX111" s="511"/>
      <c r="UTY111" s="511"/>
      <c r="UTZ111" s="511"/>
      <c r="UUA111" s="511"/>
      <c r="UUB111" s="511"/>
      <c r="UUC111" s="511"/>
      <c r="UUD111" s="511"/>
      <c r="UUE111" s="511"/>
      <c r="UUF111" s="511"/>
      <c r="UUG111" s="511"/>
      <c r="UUH111" s="511"/>
      <c r="UUI111" s="511"/>
      <c r="UUJ111" s="511"/>
      <c r="UUK111" s="511"/>
      <c r="UUL111" s="511"/>
      <c r="UUM111" s="511"/>
      <c r="UUN111" s="511"/>
      <c r="UUO111" s="511"/>
      <c r="UUP111" s="511"/>
      <c r="UUQ111" s="511"/>
      <c r="UUR111" s="511"/>
      <c r="UUS111" s="511"/>
      <c r="UUT111" s="511"/>
      <c r="UUU111" s="511"/>
      <c r="UUV111" s="511"/>
      <c r="UUW111" s="511"/>
      <c r="UUX111" s="511"/>
      <c r="UUY111" s="511"/>
      <c r="UUZ111" s="511"/>
      <c r="UVA111" s="511"/>
      <c r="UVB111" s="511"/>
      <c r="UVC111" s="511"/>
      <c r="UVD111" s="511"/>
      <c r="UVE111" s="511"/>
      <c r="UVF111" s="511"/>
      <c r="UVG111" s="511"/>
      <c r="UVH111" s="511"/>
      <c r="UVI111" s="511"/>
      <c r="UVJ111" s="511"/>
      <c r="UVK111" s="511"/>
      <c r="UVL111" s="511"/>
      <c r="UVM111" s="511"/>
      <c r="UVN111" s="511"/>
      <c r="UVO111" s="511"/>
      <c r="UVP111" s="511"/>
      <c r="UVQ111" s="511"/>
      <c r="UVR111" s="511"/>
      <c r="UVS111" s="511"/>
      <c r="UVT111" s="511"/>
      <c r="UVU111" s="511"/>
      <c r="UVV111" s="511"/>
      <c r="UVW111" s="511"/>
      <c r="UVX111" s="511"/>
      <c r="UVY111" s="511"/>
      <c r="UVZ111" s="511"/>
      <c r="UWA111" s="511"/>
      <c r="UWB111" s="511"/>
      <c r="UWC111" s="511"/>
      <c r="UWD111" s="511"/>
      <c r="UWE111" s="511"/>
      <c r="UWF111" s="511"/>
      <c r="UWG111" s="511"/>
      <c r="UWH111" s="511"/>
      <c r="UWI111" s="511"/>
      <c r="UWJ111" s="511"/>
      <c r="UWK111" s="511"/>
      <c r="UWL111" s="511"/>
      <c r="UWM111" s="511"/>
      <c r="UWN111" s="511"/>
      <c r="UWO111" s="511"/>
      <c r="UWP111" s="511"/>
      <c r="UWQ111" s="511"/>
      <c r="UWR111" s="511"/>
      <c r="UWS111" s="511"/>
      <c r="UWT111" s="511"/>
      <c r="UWU111" s="511"/>
      <c r="UWV111" s="511"/>
      <c r="UWW111" s="511"/>
      <c r="UWX111" s="511"/>
      <c r="UWY111" s="511"/>
      <c r="UWZ111" s="511"/>
      <c r="UXA111" s="511"/>
      <c r="UXB111" s="511"/>
      <c r="UXC111" s="511"/>
      <c r="UXD111" s="511"/>
      <c r="UXE111" s="511"/>
      <c r="UXF111" s="511"/>
      <c r="UXG111" s="511"/>
      <c r="UXH111" s="511"/>
      <c r="UXI111" s="511"/>
      <c r="UXJ111" s="511"/>
      <c r="UXK111" s="511"/>
      <c r="UXL111" s="511"/>
      <c r="UXM111" s="511"/>
      <c r="UXN111" s="511"/>
      <c r="UXO111" s="511"/>
      <c r="UXP111" s="511"/>
      <c r="UXQ111" s="511"/>
      <c r="UXR111" s="511"/>
      <c r="UXS111" s="511"/>
      <c r="UXT111" s="511"/>
      <c r="UXU111" s="511"/>
      <c r="UXV111" s="511"/>
      <c r="UXW111" s="511"/>
      <c r="UXX111" s="511"/>
      <c r="UXY111" s="511"/>
      <c r="UXZ111" s="511"/>
      <c r="UYA111" s="511"/>
      <c r="UYB111" s="511"/>
      <c r="UYC111" s="511"/>
      <c r="UYD111" s="511"/>
      <c r="UYE111" s="511"/>
      <c r="UYF111" s="511"/>
      <c r="UYG111" s="511"/>
      <c r="UYH111" s="511"/>
      <c r="UYI111" s="511"/>
      <c r="UYJ111" s="511"/>
      <c r="UYK111" s="511"/>
      <c r="UYL111" s="511"/>
      <c r="UYM111" s="511"/>
      <c r="UYN111" s="511"/>
      <c r="UYO111" s="511"/>
      <c r="UYP111" s="511"/>
      <c r="UYQ111" s="511"/>
      <c r="UYR111" s="511"/>
      <c r="UYS111" s="511"/>
      <c r="UYT111" s="511"/>
      <c r="UYU111" s="511"/>
      <c r="UYV111" s="511"/>
      <c r="UYW111" s="511"/>
      <c r="UYX111" s="511"/>
      <c r="UYY111" s="511"/>
      <c r="UYZ111" s="511"/>
      <c r="UZA111" s="511"/>
      <c r="UZB111" s="511"/>
      <c r="UZC111" s="511"/>
      <c r="UZD111" s="511"/>
      <c r="UZE111" s="511"/>
      <c r="UZF111" s="511"/>
      <c r="UZG111" s="511"/>
      <c r="UZH111" s="511"/>
      <c r="UZI111" s="511"/>
      <c r="UZJ111" s="511"/>
      <c r="UZK111" s="511"/>
      <c r="UZL111" s="511"/>
      <c r="UZM111" s="511"/>
      <c r="UZN111" s="511"/>
      <c r="UZO111" s="511"/>
      <c r="UZP111" s="511"/>
      <c r="UZQ111" s="511"/>
      <c r="UZR111" s="511"/>
      <c r="UZS111" s="511"/>
      <c r="UZT111" s="511"/>
      <c r="UZU111" s="511"/>
      <c r="UZV111" s="511"/>
      <c r="UZW111" s="511"/>
      <c r="UZX111" s="511"/>
      <c r="UZY111" s="511"/>
      <c r="UZZ111" s="511"/>
      <c r="VAA111" s="511"/>
      <c r="VAB111" s="511"/>
      <c r="VAC111" s="511"/>
      <c r="VAD111" s="511"/>
      <c r="VAE111" s="511"/>
      <c r="VAF111" s="511"/>
      <c r="VAG111" s="511"/>
      <c r="VAH111" s="511"/>
      <c r="VAI111" s="511"/>
      <c r="VAJ111" s="511"/>
      <c r="VAK111" s="511"/>
      <c r="VAL111" s="511"/>
      <c r="VAM111" s="511"/>
      <c r="VAN111" s="511"/>
      <c r="VAO111" s="511"/>
      <c r="VAP111" s="511"/>
      <c r="VAQ111" s="511"/>
      <c r="VAR111" s="511"/>
      <c r="VAS111" s="511"/>
      <c r="VAT111" s="511"/>
      <c r="VAU111" s="511"/>
      <c r="VAV111" s="511"/>
      <c r="VAW111" s="511"/>
      <c r="VAX111" s="511"/>
      <c r="VAY111" s="511"/>
      <c r="VAZ111" s="511"/>
      <c r="VBA111" s="511"/>
      <c r="VBB111" s="511"/>
      <c r="VBC111" s="511"/>
      <c r="VBD111" s="511"/>
      <c r="VBE111" s="511"/>
      <c r="VBF111" s="511"/>
      <c r="VBG111" s="511"/>
      <c r="VBH111" s="511"/>
      <c r="VBI111" s="511"/>
      <c r="VBJ111" s="511"/>
      <c r="VBK111" s="511"/>
      <c r="VBL111" s="511"/>
      <c r="VBM111" s="511"/>
      <c r="VBN111" s="511"/>
      <c r="VBO111" s="511"/>
      <c r="VBP111" s="511"/>
      <c r="VBQ111" s="511"/>
      <c r="VBR111" s="511"/>
      <c r="VBS111" s="511"/>
      <c r="VBT111" s="511"/>
      <c r="VBU111" s="511"/>
      <c r="VBV111" s="511"/>
      <c r="VBW111" s="511"/>
      <c r="VBX111" s="511"/>
      <c r="VBY111" s="511"/>
      <c r="VBZ111" s="511"/>
      <c r="VCA111" s="511"/>
      <c r="VCB111" s="511"/>
      <c r="VCC111" s="511"/>
      <c r="VCD111" s="511"/>
      <c r="VCE111" s="511"/>
      <c r="VCF111" s="511"/>
      <c r="VCG111" s="511"/>
      <c r="VCH111" s="511"/>
      <c r="VCI111" s="511"/>
      <c r="VCJ111" s="511"/>
      <c r="VCK111" s="511"/>
      <c r="VCL111" s="511"/>
      <c r="VCM111" s="511"/>
      <c r="VCN111" s="511"/>
      <c r="VCO111" s="511"/>
      <c r="VCP111" s="511"/>
      <c r="VCQ111" s="511"/>
      <c r="VCR111" s="511"/>
      <c r="VCS111" s="511"/>
      <c r="VCT111" s="511"/>
      <c r="VCU111" s="511"/>
      <c r="VCV111" s="511"/>
      <c r="VCW111" s="511"/>
      <c r="VCX111" s="511"/>
      <c r="VCY111" s="511"/>
      <c r="VCZ111" s="511"/>
      <c r="VDA111" s="511"/>
      <c r="VDB111" s="511"/>
      <c r="VDC111" s="511"/>
      <c r="VDD111" s="511"/>
      <c r="VDE111" s="511"/>
      <c r="VDF111" s="511"/>
      <c r="VDG111" s="511"/>
      <c r="VDH111" s="511"/>
      <c r="VDI111" s="511"/>
      <c r="VDJ111" s="511"/>
      <c r="VDK111" s="511"/>
      <c r="VDL111" s="511"/>
      <c r="VDM111" s="511"/>
      <c r="VDN111" s="511"/>
      <c r="VDO111" s="511"/>
      <c r="VDP111" s="511"/>
      <c r="VDQ111" s="511"/>
      <c r="VDR111" s="511"/>
      <c r="VDS111" s="511"/>
      <c r="VDT111" s="511"/>
      <c r="VDU111" s="511"/>
      <c r="VDV111" s="511"/>
      <c r="VDW111" s="511"/>
      <c r="VDX111" s="511"/>
      <c r="VDY111" s="511"/>
      <c r="VDZ111" s="511"/>
      <c r="VEA111" s="511"/>
      <c r="VEB111" s="511"/>
      <c r="VEC111" s="511"/>
      <c r="VED111" s="511"/>
      <c r="VEE111" s="511"/>
      <c r="VEF111" s="511"/>
      <c r="VEG111" s="511"/>
      <c r="VEH111" s="511"/>
      <c r="VEI111" s="511"/>
      <c r="VEJ111" s="511"/>
      <c r="VEK111" s="511"/>
      <c r="VEL111" s="511"/>
      <c r="VEM111" s="511"/>
      <c r="VEN111" s="511"/>
      <c r="VEO111" s="511"/>
      <c r="VEP111" s="511"/>
      <c r="VEQ111" s="511"/>
      <c r="VER111" s="511"/>
      <c r="VES111" s="511"/>
      <c r="VET111" s="511"/>
      <c r="VEU111" s="511"/>
      <c r="VEV111" s="511"/>
      <c r="VEW111" s="511"/>
      <c r="VEX111" s="511"/>
      <c r="VEY111" s="511"/>
      <c r="VEZ111" s="511"/>
      <c r="VFA111" s="511"/>
      <c r="VFB111" s="511"/>
      <c r="VFC111" s="511"/>
      <c r="VFD111" s="511"/>
      <c r="VFE111" s="511"/>
      <c r="VFF111" s="511"/>
      <c r="VFG111" s="511"/>
      <c r="VFH111" s="511"/>
      <c r="VFI111" s="511"/>
      <c r="VFJ111" s="511"/>
      <c r="VFK111" s="511"/>
      <c r="VFL111" s="511"/>
      <c r="VFM111" s="511"/>
      <c r="VFN111" s="511"/>
      <c r="VFO111" s="511"/>
      <c r="VFP111" s="511"/>
      <c r="VFQ111" s="511"/>
      <c r="VFR111" s="511"/>
      <c r="VFS111" s="511"/>
      <c r="VFT111" s="511"/>
      <c r="VFU111" s="511"/>
      <c r="VFV111" s="511"/>
      <c r="VFW111" s="511"/>
      <c r="VFX111" s="511"/>
      <c r="VFY111" s="511"/>
      <c r="VFZ111" s="511"/>
      <c r="VGA111" s="511"/>
      <c r="VGB111" s="511"/>
      <c r="VGC111" s="511"/>
      <c r="VGD111" s="511"/>
      <c r="VGE111" s="511"/>
      <c r="VGF111" s="511"/>
      <c r="VGG111" s="511"/>
      <c r="VGH111" s="511"/>
      <c r="VGI111" s="511"/>
      <c r="VGJ111" s="511"/>
      <c r="VGK111" s="511"/>
      <c r="VGL111" s="511"/>
      <c r="VGM111" s="511"/>
      <c r="VGN111" s="511"/>
      <c r="VGO111" s="511"/>
      <c r="VGP111" s="511"/>
      <c r="VGQ111" s="511"/>
      <c r="VGR111" s="511"/>
      <c r="VGS111" s="511"/>
      <c r="VGT111" s="511"/>
      <c r="VGU111" s="511"/>
      <c r="VGV111" s="511"/>
      <c r="VGW111" s="511"/>
      <c r="VGX111" s="511"/>
      <c r="VGY111" s="511"/>
      <c r="VGZ111" s="511"/>
      <c r="VHA111" s="511"/>
      <c r="VHB111" s="511"/>
      <c r="VHC111" s="511"/>
      <c r="VHD111" s="511"/>
      <c r="VHE111" s="511"/>
      <c r="VHF111" s="511"/>
      <c r="VHG111" s="511"/>
      <c r="VHH111" s="511"/>
      <c r="VHI111" s="511"/>
      <c r="VHJ111" s="511"/>
      <c r="VHK111" s="511"/>
      <c r="VHL111" s="511"/>
      <c r="VHM111" s="511"/>
      <c r="VHN111" s="511"/>
      <c r="VHO111" s="511"/>
      <c r="VHP111" s="511"/>
      <c r="VHQ111" s="511"/>
      <c r="VHR111" s="511"/>
      <c r="VHS111" s="511"/>
      <c r="VHT111" s="511"/>
      <c r="VHU111" s="511"/>
      <c r="VHV111" s="511"/>
      <c r="VHW111" s="511"/>
      <c r="VHX111" s="511"/>
      <c r="VHY111" s="511"/>
      <c r="VHZ111" s="511"/>
      <c r="VIA111" s="511"/>
      <c r="VIB111" s="511"/>
      <c r="VIC111" s="511"/>
      <c r="VID111" s="511"/>
      <c r="VIE111" s="511"/>
      <c r="VIF111" s="511"/>
      <c r="VIG111" s="511"/>
      <c r="VIH111" s="511"/>
      <c r="VII111" s="511"/>
      <c r="VIJ111" s="511"/>
      <c r="VIK111" s="511"/>
      <c r="VIL111" s="511"/>
      <c r="VIM111" s="511"/>
      <c r="VIN111" s="511"/>
      <c r="VIO111" s="511"/>
      <c r="VIP111" s="511"/>
      <c r="VIQ111" s="511"/>
      <c r="VIR111" s="511"/>
      <c r="VIS111" s="511"/>
      <c r="VIT111" s="511"/>
      <c r="VIU111" s="511"/>
      <c r="VIV111" s="511"/>
      <c r="VIW111" s="511"/>
      <c r="VIX111" s="511"/>
      <c r="VIY111" s="511"/>
      <c r="VIZ111" s="511"/>
      <c r="VJA111" s="511"/>
      <c r="VJB111" s="511"/>
      <c r="VJC111" s="511"/>
      <c r="VJD111" s="511"/>
      <c r="VJE111" s="511"/>
      <c r="VJF111" s="511"/>
      <c r="VJG111" s="511"/>
      <c r="VJH111" s="511"/>
      <c r="VJI111" s="511"/>
      <c r="VJJ111" s="511"/>
      <c r="VJK111" s="511"/>
      <c r="VJL111" s="511"/>
      <c r="VJM111" s="511"/>
      <c r="VJN111" s="511"/>
      <c r="VJO111" s="511"/>
      <c r="VJP111" s="511"/>
      <c r="VJQ111" s="511"/>
      <c r="VJR111" s="511"/>
      <c r="VJS111" s="511"/>
      <c r="VJT111" s="511"/>
      <c r="VJU111" s="511"/>
      <c r="VJV111" s="511"/>
      <c r="VJW111" s="511"/>
      <c r="VJX111" s="511"/>
      <c r="VJY111" s="511"/>
      <c r="VJZ111" s="511"/>
      <c r="VKA111" s="511"/>
      <c r="VKB111" s="511"/>
      <c r="VKC111" s="511"/>
      <c r="VKD111" s="511"/>
      <c r="VKE111" s="511"/>
      <c r="VKF111" s="511"/>
      <c r="VKG111" s="511"/>
      <c r="VKH111" s="511"/>
      <c r="VKI111" s="511"/>
      <c r="VKJ111" s="511"/>
      <c r="VKK111" s="511"/>
      <c r="VKL111" s="511"/>
      <c r="VKM111" s="511"/>
      <c r="VKN111" s="511"/>
      <c r="VKO111" s="511"/>
      <c r="VKP111" s="511"/>
      <c r="VKQ111" s="511"/>
      <c r="VKR111" s="511"/>
      <c r="VKS111" s="511"/>
      <c r="VKT111" s="511"/>
      <c r="VKU111" s="511"/>
      <c r="VKV111" s="511"/>
      <c r="VKW111" s="511"/>
      <c r="VKX111" s="511"/>
      <c r="VKY111" s="511"/>
      <c r="VKZ111" s="511"/>
      <c r="VLA111" s="511"/>
      <c r="VLB111" s="511"/>
      <c r="VLC111" s="511"/>
      <c r="VLD111" s="511"/>
      <c r="VLE111" s="511"/>
      <c r="VLF111" s="511"/>
      <c r="VLG111" s="511"/>
      <c r="VLH111" s="511"/>
      <c r="VLI111" s="511"/>
      <c r="VLJ111" s="511"/>
      <c r="VLK111" s="511"/>
      <c r="VLL111" s="511"/>
      <c r="VLM111" s="511"/>
      <c r="VLN111" s="511"/>
      <c r="VLO111" s="511"/>
      <c r="VLP111" s="511"/>
      <c r="VLQ111" s="511"/>
      <c r="VLR111" s="511"/>
      <c r="VLS111" s="511"/>
      <c r="VLT111" s="511"/>
      <c r="VLU111" s="511"/>
      <c r="VLV111" s="511"/>
      <c r="VLW111" s="511"/>
      <c r="VLX111" s="511"/>
      <c r="VLY111" s="511"/>
      <c r="VLZ111" s="511"/>
      <c r="VMA111" s="511"/>
      <c r="VMB111" s="511"/>
      <c r="VMC111" s="511"/>
      <c r="VMD111" s="511"/>
      <c r="VME111" s="511"/>
      <c r="VMF111" s="511"/>
      <c r="VMG111" s="511"/>
      <c r="VMH111" s="511"/>
      <c r="VMI111" s="511"/>
      <c r="VMJ111" s="511"/>
      <c r="VMK111" s="511"/>
      <c r="VML111" s="511"/>
      <c r="VMM111" s="511"/>
      <c r="VMN111" s="511"/>
      <c r="VMO111" s="511"/>
      <c r="VMP111" s="511"/>
      <c r="VMQ111" s="511"/>
      <c r="VMR111" s="511"/>
      <c r="VMS111" s="511"/>
      <c r="VMT111" s="511"/>
      <c r="VMU111" s="511"/>
      <c r="VMV111" s="511"/>
      <c r="VMW111" s="511"/>
      <c r="VMX111" s="511"/>
      <c r="VMY111" s="511"/>
      <c r="VMZ111" s="511"/>
      <c r="VNA111" s="511"/>
      <c r="VNB111" s="511"/>
      <c r="VNC111" s="511"/>
      <c r="VND111" s="511"/>
      <c r="VNE111" s="511"/>
      <c r="VNF111" s="511"/>
      <c r="VNG111" s="511"/>
      <c r="VNH111" s="511"/>
      <c r="VNI111" s="511"/>
      <c r="VNJ111" s="511"/>
      <c r="VNK111" s="511"/>
      <c r="VNL111" s="511"/>
      <c r="VNM111" s="511"/>
      <c r="VNN111" s="511"/>
      <c r="VNO111" s="511"/>
      <c r="VNP111" s="511"/>
      <c r="VNQ111" s="511"/>
      <c r="VNR111" s="511"/>
      <c r="VNS111" s="511"/>
      <c r="VNT111" s="511"/>
      <c r="VNU111" s="511"/>
      <c r="VNV111" s="511"/>
      <c r="VNW111" s="511"/>
      <c r="VNX111" s="511"/>
      <c r="VNY111" s="511"/>
      <c r="VNZ111" s="511"/>
      <c r="VOA111" s="511"/>
      <c r="VOB111" s="511"/>
      <c r="VOC111" s="511"/>
      <c r="VOD111" s="511"/>
      <c r="VOE111" s="511"/>
      <c r="VOF111" s="511"/>
      <c r="VOG111" s="511"/>
      <c r="VOH111" s="511"/>
      <c r="VOI111" s="511"/>
      <c r="VOJ111" s="511"/>
      <c r="VOK111" s="511"/>
      <c r="VOL111" s="511"/>
      <c r="VOM111" s="511"/>
      <c r="VON111" s="511"/>
      <c r="VOO111" s="511"/>
      <c r="VOP111" s="511"/>
      <c r="VOQ111" s="511"/>
      <c r="VOR111" s="511"/>
      <c r="VOS111" s="511"/>
      <c r="VOT111" s="511"/>
      <c r="VOU111" s="511"/>
      <c r="VOV111" s="511"/>
      <c r="VOW111" s="511"/>
      <c r="VOX111" s="511"/>
      <c r="VOY111" s="511"/>
      <c r="VOZ111" s="511"/>
      <c r="VPA111" s="511"/>
      <c r="VPB111" s="511"/>
      <c r="VPC111" s="511"/>
      <c r="VPD111" s="511"/>
      <c r="VPE111" s="511"/>
      <c r="VPF111" s="511"/>
      <c r="VPG111" s="511"/>
      <c r="VPH111" s="511"/>
      <c r="VPI111" s="511"/>
      <c r="VPJ111" s="511"/>
      <c r="VPK111" s="511"/>
      <c r="VPL111" s="511"/>
      <c r="VPM111" s="511"/>
      <c r="VPN111" s="511"/>
      <c r="VPO111" s="511"/>
      <c r="VPP111" s="511"/>
      <c r="VPQ111" s="511"/>
      <c r="VPR111" s="511"/>
      <c r="VPS111" s="511"/>
      <c r="VPT111" s="511"/>
      <c r="VPU111" s="511"/>
      <c r="VPV111" s="511"/>
      <c r="VPW111" s="511"/>
      <c r="VPX111" s="511"/>
      <c r="VPY111" s="511"/>
      <c r="VPZ111" s="511"/>
      <c r="VQA111" s="511"/>
      <c r="VQB111" s="511"/>
      <c r="VQC111" s="511"/>
      <c r="VQD111" s="511"/>
      <c r="VQE111" s="511"/>
      <c r="VQF111" s="511"/>
      <c r="VQG111" s="511"/>
      <c r="VQH111" s="511"/>
      <c r="VQI111" s="511"/>
      <c r="VQJ111" s="511"/>
      <c r="VQK111" s="511"/>
      <c r="VQL111" s="511"/>
      <c r="VQM111" s="511"/>
      <c r="VQN111" s="511"/>
      <c r="VQO111" s="511"/>
      <c r="VQP111" s="511"/>
      <c r="VQQ111" s="511"/>
      <c r="VQR111" s="511"/>
      <c r="VQS111" s="511"/>
      <c r="VQT111" s="511"/>
      <c r="VQU111" s="511"/>
      <c r="VQV111" s="511"/>
      <c r="VQW111" s="511"/>
      <c r="VQX111" s="511"/>
      <c r="VQY111" s="511"/>
      <c r="VQZ111" s="511"/>
      <c r="VRA111" s="511"/>
      <c r="VRB111" s="511"/>
      <c r="VRC111" s="511"/>
      <c r="VRD111" s="511"/>
      <c r="VRE111" s="511"/>
      <c r="VRF111" s="511"/>
      <c r="VRG111" s="511"/>
      <c r="VRH111" s="511"/>
      <c r="VRI111" s="511"/>
      <c r="VRJ111" s="511"/>
      <c r="VRK111" s="511"/>
      <c r="VRL111" s="511"/>
      <c r="VRM111" s="511"/>
      <c r="VRN111" s="511"/>
      <c r="VRO111" s="511"/>
      <c r="VRP111" s="511"/>
      <c r="VRQ111" s="511"/>
      <c r="VRR111" s="511"/>
      <c r="VRS111" s="511"/>
      <c r="VRT111" s="511"/>
      <c r="VRU111" s="511"/>
      <c r="VRV111" s="511"/>
      <c r="VRW111" s="511"/>
      <c r="VRX111" s="511"/>
      <c r="VRY111" s="511"/>
      <c r="VRZ111" s="511"/>
      <c r="VSA111" s="511"/>
      <c r="VSB111" s="511"/>
      <c r="VSC111" s="511"/>
      <c r="VSD111" s="511"/>
      <c r="VSE111" s="511"/>
      <c r="VSF111" s="511"/>
      <c r="VSG111" s="511"/>
      <c r="VSH111" s="511"/>
      <c r="VSI111" s="511"/>
      <c r="VSJ111" s="511"/>
      <c r="VSK111" s="511"/>
      <c r="VSL111" s="511"/>
      <c r="VSM111" s="511"/>
      <c r="VSN111" s="511"/>
      <c r="VSO111" s="511"/>
      <c r="VSP111" s="511"/>
      <c r="VSQ111" s="511"/>
      <c r="VSR111" s="511"/>
      <c r="VSS111" s="511"/>
      <c r="VST111" s="511"/>
      <c r="VSU111" s="511"/>
      <c r="VSV111" s="511"/>
      <c r="VSW111" s="511"/>
      <c r="VSX111" s="511"/>
      <c r="VSY111" s="511"/>
      <c r="VSZ111" s="511"/>
      <c r="VTA111" s="511"/>
      <c r="VTB111" s="511"/>
      <c r="VTC111" s="511"/>
      <c r="VTD111" s="511"/>
      <c r="VTE111" s="511"/>
      <c r="VTF111" s="511"/>
      <c r="VTG111" s="511"/>
      <c r="VTH111" s="511"/>
      <c r="VTI111" s="511"/>
      <c r="VTJ111" s="511"/>
      <c r="VTK111" s="511"/>
      <c r="VTL111" s="511"/>
      <c r="VTM111" s="511"/>
      <c r="VTN111" s="511"/>
      <c r="VTO111" s="511"/>
      <c r="VTP111" s="511"/>
      <c r="VTQ111" s="511"/>
      <c r="VTR111" s="511"/>
      <c r="VTS111" s="511"/>
      <c r="VTT111" s="511"/>
      <c r="VTU111" s="511"/>
      <c r="VTV111" s="511"/>
      <c r="VTW111" s="511"/>
      <c r="VTX111" s="511"/>
      <c r="VTY111" s="511"/>
      <c r="VTZ111" s="511"/>
      <c r="VUA111" s="511"/>
      <c r="VUB111" s="511"/>
      <c r="VUC111" s="511"/>
      <c r="VUD111" s="511"/>
      <c r="VUE111" s="511"/>
      <c r="VUF111" s="511"/>
      <c r="VUG111" s="511"/>
      <c r="VUH111" s="511"/>
      <c r="VUI111" s="511"/>
      <c r="VUJ111" s="511"/>
      <c r="VUK111" s="511"/>
      <c r="VUL111" s="511"/>
      <c r="VUM111" s="511"/>
      <c r="VUN111" s="511"/>
      <c r="VUO111" s="511"/>
      <c r="VUP111" s="511"/>
      <c r="VUQ111" s="511"/>
      <c r="VUR111" s="511"/>
      <c r="VUS111" s="511"/>
      <c r="VUT111" s="511"/>
      <c r="VUU111" s="511"/>
      <c r="VUV111" s="511"/>
      <c r="VUW111" s="511"/>
      <c r="VUX111" s="511"/>
      <c r="VUY111" s="511"/>
      <c r="VUZ111" s="511"/>
      <c r="VVA111" s="511"/>
      <c r="VVB111" s="511"/>
      <c r="VVC111" s="511"/>
      <c r="VVD111" s="511"/>
      <c r="VVE111" s="511"/>
      <c r="VVF111" s="511"/>
      <c r="VVG111" s="511"/>
      <c r="VVH111" s="511"/>
      <c r="VVI111" s="511"/>
      <c r="VVJ111" s="511"/>
      <c r="VVK111" s="511"/>
      <c r="VVL111" s="511"/>
      <c r="VVM111" s="511"/>
      <c r="VVN111" s="511"/>
      <c r="VVO111" s="511"/>
      <c r="VVP111" s="511"/>
      <c r="VVQ111" s="511"/>
      <c r="VVR111" s="511"/>
      <c r="VVS111" s="511"/>
      <c r="VVT111" s="511"/>
      <c r="VVU111" s="511"/>
      <c r="VVV111" s="511"/>
      <c r="VVW111" s="511"/>
      <c r="VVX111" s="511"/>
      <c r="VVY111" s="511"/>
      <c r="VVZ111" s="511"/>
      <c r="VWA111" s="511"/>
      <c r="VWB111" s="511"/>
      <c r="VWC111" s="511"/>
      <c r="VWD111" s="511"/>
      <c r="VWE111" s="511"/>
      <c r="VWF111" s="511"/>
      <c r="VWG111" s="511"/>
      <c r="VWH111" s="511"/>
      <c r="VWI111" s="511"/>
      <c r="VWJ111" s="511"/>
      <c r="VWK111" s="511"/>
      <c r="VWL111" s="511"/>
      <c r="VWM111" s="511"/>
      <c r="VWN111" s="511"/>
      <c r="VWO111" s="511"/>
      <c r="VWP111" s="511"/>
      <c r="VWQ111" s="511"/>
      <c r="VWR111" s="511"/>
      <c r="VWS111" s="511"/>
      <c r="VWT111" s="511"/>
      <c r="VWU111" s="511"/>
      <c r="VWV111" s="511"/>
      <c r="VWW111" s="511"/>
      <c r="VWX111" s="511"/>
      <c r="VWY111" s="511"/>
      <c r="VWZ111" s="511"/>
      <c r="VXA111" s="511"/>
      <c r="VXB111" s="511"/>
      <c r="VXC111" s="511"/>
      <c r="VXD111" s="511"/>
      <c r="VXE111" s="511"/>
      <c r="VXF111" s="511"/>
      <c r="VXG111" s="511"/>
      <c r="VXH111" s="511"/>
      <c r="VXI111" s="511"/>
      <c r="VXJ111" s="511"/>
      <c r="VXK111" s="511"/>
      <c r="VXL111" s="511"/>
      <c r="VXM111" s="511"/>
      <c r="VXN111" s="511"/>
      <c r="VXO111" s="511"/>
      <c r="VXP111" s="511"/>
      <c r="VXQ111" s="511"/>
      <c r="VXR111" s="511"/>
      <c r="VXS111" s="511"/>
      <c r="VXT111" s="511"/>
      <c r="VXU111" s="511"/>
      <c r="VXV111" s="511"/>
      <c r="VXW111" s="511"/>
      <c r="VXX111" s="511"/>
      <c r="VXY111" s="511"/>
      <c r="VXZ111" s="511"/>
      <c r="VYA111" s="511"/>
      <c r="VYB111" s="511"/>
      <c r="VYC111" s="511"/>
      <c r="VYD111" s="511"/>
      <c r="VYE111" s="511"/>
      <c r="VYF111" s="511"/>
      <c r="VYG111" s="511"/>
      <c r="VYH111" s="511"/>
      <c r="VYI111" s="511"/>
      <c r="VYJ111" s="511"/>
      <c r="VYK111" s="511"/>
      <c r="VYL111" s="511"/>
      <c r="VYM111" s="511"/>
      <c r="VYN111" s="511"/>
      <c r="VYO111" s="511"/>
      <c r="VYP111" s="511"/>
      <c r="VYQ111" s="511"/>
      <c r="VYR111" s="511"/>
      <c r="VYS111" s="511"/>
      <c r="VYT111" s="511"/>
      <c r="VYU111" s="511"/>
      <c r="VYV111" s="511"/>
      <c r="VYW111" s="511"/>
      <c r="VYX111" s="511"/>
      <c r="VYY111" s="511"/>
      <c r="VYZ111" s="511"/>
      <c r="VZA111" s="511"/>
      <c r="VZB111" s="511"/>
      <c r="VZC111" s="511"/>
      <c r="VZD111" s="511"/>
      <c r="VZE111" s="511"/>
      <c r="VZF111" s="511"/>
      <c r="VZG111" s="511"/>
      <c r="VZH111" s="511"/>
      <c r="VZI111" s="511"/>
      <c r="VZJ111" s="511"/>
      <c r="VZK111" s="511"/>
      <c r="VZL111" s="511"/>
      <c r="VZM111" s="511"/>
      <c r="VZN111" s="511"/>
      <c r="VZO111" s="511"/>
      <c r="VZP111" s="511"/>
      <c r="VZQ111" s="511"/>
      <c r="VZR111" s="511"/>
      <c r="VZS111" s="511"/>
      <c r="VZT111" s="511"/>
      <c r="VZU111" s="511"/>
      <c r="VZV111" s="511"/>
      <c r="VZW111" s="511"/>
      <c r="VZX111" s="511"/>
      <c r="VZY111" s="511"/>
      <c r="VZZ111" s="511"/>
      <c r="WAA111" s="511"/>
      <c r="WAB111" s="511"/>
      <c r="WAC111" s="511"/>
      <c r="WAD111" s="511"/>
      <c r="WAE111" s="511"/>
      <c r="WAF111" s="511"/>
      <c r="WAG111" s="511"/>
      <c r="WAH111" s="511"/>
      <c r="WAI111" s="511"/>
      <c r="WAJ111" s="511"/>
      <c r="WAK111" s="511"/>
      <c r="WAL111" s="511"/>
      <c r="WAM111" s="511"/>
      <c r="WAN111" s="511"/>
      <c r="WAO111" s="511"/>
      <c r="WAP111" s="511"/>
      <c r="WAQ111" s="511"/>
      <c r="WAR111" s="511"/>
      <c r="WAS111" s="511"/>
      <c r="WAT111" s="511"/>
      <c r="WAU111" s="511"/>
      <c r="WAV111" s="511"/>
      <c r="WAW111" s="511"/>
      <c r="WAX111" s="511"/>
      <c r="WAY111" s="511"/>
      <c r="WAZ111" s="511"/>
      <c r="WBA111" s="511"/>
      <c r="WBB111" s="511"/>
      <c r="WBC111" s="511"/>
      <c r="WBD111" s="511"/>
      <c r="WBE111" s="511"/>
      <c r="WBF111" s="511"/>
      <c r="WBG111" s="511"/>
      <c r="WBH111" s="511"/>
      <c r="WBI111" s="511"/>
      <c r="WBJ111" s="511"/>
      <c r="WBK111" s="511"/>
      <c r="WBL111" s="511"/>
      <c r="WBM111" s="511"/>
      <c r="WBN111" s="511"/>
      <c r="WBO111" s="511"/>
      <c r="WBP111" s="511"/>
      <c r="WBQ111" s="511"/>
      <c r="WBR111" s="511"/>
      <c r="WBS111" s="511"/>
      <c r="WBT111" s="511"/>
      <c r="WBU111" s="511"/>
      <c r="WBV111" s="511"/>
      <c r="WBW111" s="511"/>
      <c r="WBX111" s="511"/>
      <c r="WBY111" s="511"/>
      <c r="WBZ111" s="511"/>
      <c r="WCA111" s="511"/>
      <c r="WCB111" s="511"/>
      <c r="WCC111" s="511"/>
      <c r="WCD111" s="511"/>
      <c r="WCE111" s="511"/>
      <c r="WCF111" s="511"/>
      <c r="WCG111" s="511"/>
      <c r="WCH111" s="511"/>
      <c r="WCI111" s="511"/>
      <c r="WCJ111" s="511"/>
      <c r="WCK111" s="511"/>
      <c r="WCL111" s="511"/>
      <c r="WCM111" s="511"/>
      <c r="WCN111" s="511"/>
      <c r="WCO111" s="511"/>
      <c r="WCP111" s="511"/>
      <c r="WCQ111" s="511"/>
      <c r="WCR111" s="511"/>
      <c r="WCS111" s="511"/>
      <c r="WCT111" s="511"/>
      <c r="WCU111" s="511"/>
      <c r="WCV111" s="511"/>
      <c r="WCW111" s="511"/>
      <c r="WCX111" s="511"/>
      <c r="WCY111" s="511"/>
      <c r="WCZ111" s="511"/>
      <c r="WDA111" s="511"/>
      <c r="WDB111" s="511"/>
      <c r="WDC111" s="511"/>
      <c r="WDD111" s="511"/>
      <c r="WDE111" s="511"/>
      <c r="WDF111" s="511"/>
      <c r="WDG111" s="511"/>
      <c r="WDH111" s="511"/>
      <c r="WDI111" s="511"/>
      <c r="WDJ111" s="511"/>
      <c r="WDK111" s="511"/>
      <c r="WDL111" s="511"/>
      <c r="WDM111" s="511"/>
      <c r="WDN111" s="511"/>
      <c r="WDO111" s="511"/>
      <c r="WDP111" s="511"/>
      <c r="WDQ111" s="511"/>
      <c r="WDR111" s="511"/>
      <c r="WDS111" s="511"/>
      <c r="WDT111" s="511"/>
      <c r="WDU111" s="511"/>
      <c r="WDV111" s="511"/>
      <c r="WDW111" s="511"/>
      <c r="WDX111" s="511"/>
      <c r="WDY111" s="511"/>
      <c r="WDZ111" s="511"/>
      <c r="WEA111" s="511"/>
      <c r="WEB111" s="511"/>
      <c r="WEC111" s="511"/>
      <c r="WED111" s="511"/>
      <c r="WEE111" s="511"/>
      <c r="WEF111" s="511"/>
      <c r="WEG111" s="511"/>
      <c r="WEH111" s="511"/>
      <c r="WEI111" s="511"/>
      <c r="WEJ111" s="511"/>
      <c r="WEK111" s="511"/>
      <c r="WEL111" s="511"/>
      <c r="WEM111" s="511"/>
      <c r="WEN111" s="511"/>
      <c r="WEO111" s="511"/>
      <c r="WEP111" s="511"/>
      <c r="WEQ111" s="511"/>
      <c r="WER111" s="511"/>
      <c r="WES111" s="511"/>
      <c r="WET111" s="511"/>
      <c r="WEU111" s="511"/>
      <c r="WEV111" s="511"/>
      <c r="WEW111" s="511"/>
      <c r="WEX111" s="511"/>
      <c r="WEY111" s="511"/>
      <c r="WEZ111" s="511"/>
      <c r="WFA111" s="511"/>
      <c r="WFB111" s="511"/>
      <c r="WFC111" s="511"/>
      <c r="WFD111" s="511"/>
      <c r="WFE111" s="511"/>
      <c r="WFF111" s="511"/>
      <c r="WFG111" s="511"/>
      <c r="WFH111" s="511"/>
      <c r="WFI111" s="511"/>
      <c r="WFJ111" s="511"/>
      <c r="WFK111" s="511"/>
      <c r="WFL111" s="511"/>
      <c r="WFM111" s="511"/>
      <c r="WFN111" s="511"/>
      <c r="WFO111" s="511"/>
      <c r="WFP111" s="511"/>
      <c r="WFQ111" s="511"/>
      <c r="WFR111" s="511"/>
      <c r="WFS111" s="511"/>
      <c r="WFT111" s="511"/>
      <c r="WFU111" s="511"/>
      <c r="WFV111" s="511"/>
      <c r="WFW111" s="511"/>
      <c r="WFX111" s="511"/>
      <c r="WFY111" s="511"/>
      <c r="WFZ111" s="511"/>
      <c r="WGA111" s="511"/>
      <c r="WGB111" s="511"/>
      <c r="WGC111" s="511"/>
      <c r="WGD111" s="511"/>
      <c r="WGE111" s="511"/>
      <c r="WGF111" s="511"/>
      <c r="WGG111" s="511"/>
      <c r="WGH111" s="511"/>
      <c r="WGI111" s="511"/>
      <c r="WGJ111" s="511"/>
      <c r="WGK111" s="511"/>
      <c r="WGL111" s="511"/>
      <c r="WGM111" s="511"/>
      <c r="WGN111" s="511"/>
      <c r="WGO111" s="511"/>
      <c r="WGP111" s="511"/>
      <c r="WGQ111" s="511"/>
      <c r="WGR111" s="511"/>
      <c r="WGS111" s="511"/>
      <c r="WGT111" s="511"/>
      <c r="WGU111" s="511"/>
      <c r="WGV111" s="511"/>
      <c r="WGW111" s="511"/>
      <c r="WGX111" s="511"/>
      <c r="WGY111" s="511"/>
      <c r="WGZ111" s="511"/>
      <c r="WHA111" s="511"/>
      <c r="WHB111" s="511"/>
      <c r="WHC111" s="511"/>
      <c r="WHD111" s="511"/>
      <c r="WHE111" s="511"/>
      <c r="WHF111" s="511"/>
      <c r="WHG111" s="511"/>
      <c r="WHH111" s="511"/>
      <c r="WHI111" s="511"/>
      <c r="WHJ111" s="511"/>
      <c r="WHK111" s="511"/>
      <c r="WHL111" s="511"/>
      <c r="WHM111" s="511"/>
      <c r="WHN111" s="511"/>
      <c r="WHO111" s="511"/>
      <c r="WHP111" s="511"/>
      <c r="WHQ111" s="511"/>
      <c r="WHR111" s="511"/>
      <c r="WHS111" s="511"/>
      <c r="WHT111" s="511"/>
      <c r="WHU111" s="511"/>
      <c r="WHV111" s="511"/>
      <c r="WHW111" s="511"/>
      <c r="WHX111" s="511"/>
      <c r="WHY111" s="511"/>
      <c r="WHZ111" s="511"/>
      <c r="WIA111" s="511"/>
      <c r="WIB111" s="511"/>
      <c r="WIC111" s="511"/>
      <c r="WID111" s="511"/>
      <c r="WIE111" s="511"/>
      <c r="WIF111" s="511"/>
      <c r="WIG111" s="511"/>
      <c r="WIH111" s="511"/>
      <c r="WII111" s="511"/>
      <c r="WIJ111" s="511"/>
      <c r="WIK111" s="511"/>
      <c r="WIL111" s="511"/>
      <c r="WIM111" s="511"/>
      <c r="WIN111" s="511"/>
      <c r="WIO111" s="511"/>
      <c r="WIP111" s="511"/>
      <c r="WIQ111" s="511"/>
      <c r="WIR111" s="511"/>
      <c r="WIS111" s="511"/>
      <c r="WIT111" s="511"/>
      <c r="WIU111" s="511"/>
      <c r="WIV111" s="511"/>
      <c r="WIW111" s="511"/>
      <c r="WIX111" s="511"/>
      <c r="WIY111" s="511"/>
      <c r="WIZ111" s="511"/>
      <c r="WJA111" s="511"/>
      <c r="WJB111" s="511"/>
      <c r="WJC111" s="511"/>
      <c r="WJD111" s="511"/>
      <c r="WJE111" s="511"/>
      <c r="WJF111" s="511"/>
      <c r="WJG111" s="511"/>
      <c r="WJH111" s="511"/>
      <c r="WJI111" s="511"/>
      <c r="WJJ111" s="511"/>
      <c r="WJK111" s="511"/>
      <c r="WJL111" s="511"/>
      <c r="WJM111" s="511"/>
      <c r="WJN111" s="511"/>
      <c r="WJO111" s="511"/>
      <c r="WJP111" s="511"/>
      <c r="WJQ111" s="511"/>
      <c r="WJR111" s="511"/>
      <c r="WJS111" s="511"/>
      <c r="WJT111" s="511"/>
      <c r="WJU111" s="511"/>
      <c r="WJV111" s="511"/>
      <c r="WJW111" s="511"/>
      <c r="WJX111" s="511"/>
      <c r="WJY111" s="511"/>
      <c r="WJZ111" s="511"/>
      <c r="WKA111" s="511"/>
      <c r="WKB111" s="511"/>
      <c r="WKC111" s="511"/>
      <c r="WKD111" s="511"/>
      <c r="WKE111" s="511"/>
      <c r="WKF111" s="511"/>
      <c r="WKG111" s="511"/>
      <c r="WKH111" s="511"/>
      <c r="WKI111" s="511"/>
      <c r="WKJ111" s="511"/>
      <c r="WKK111" s="511"/>
      <c r="WKL111" s="511"/>
      <c r="WKM111" s="511"/>
      <c r="WKN111" s="511"/>
      <c r="WKO111" s="511"/>
      <c r="WKP111" s="511"/>
      <c r="WKQ111" s="511"/>
      <c r="WKR111" s="511"/>
      <c r="WKS111" s="511"/>
      <c r="WKT111" s="511"/>
      <c r="WKU111" s="511"/>
      <c r="WKV111" s="511"/>
      <c r="WKW111" s="511"/>
      <c r="WKX111" s="511"/>
      <c r="WKY111" s="511"/>
      <c r="WKZ111" s="511"/>
      <c r="WLA111" s="511"/>
      <c r="WLB111" s="511"/>
      <c r="WLC111" s="511"/>
      <c r="WLD111" s="511"/>
      <c r="WLE111" s="511"/>
      <c r="WLF111" s="511"/>
      <c r="WLG111" s="511"/>
      <c r="WLH111" s="511"/>
      <c r="WLI111" s="511"/>
      <c r="WLJ111" s="511"/>
      <c r="WLK111" s="511"/>
      <c r="WLL111" s="511"/>
      <c r="WLM111" s="511"/>
      <c r="WLN111" s="511"/>
      <c r="WLO111" s="511"/>
      <c r="WLP111" s="511"/>
      <c r="WLQ111" s="511"/>
      <c r="WLR111" s="511"/>
      <c r="WLS111" s="511"/>
      <c r="WLT111" s="511"/>
      <c r="WLU111" s="511"/>
      <c r="WLV111" s="511"/>
      <c r="WLW111" s="511"/>
      <c r="WLX111" s="511"/>
      <c r="WLY111" s="511"/>
      <c r="WLZ111" s="511"/>
      <c r="WMA111" s="511"/>
      <c r="WMB111" s="511"/>
      <c r="WMC111" s="511"/>
      <c r="WMD111" s="511"/>
      <c r="WME111" s="511"/>
      <c r="WMF111" s="511"/>
      <c r="WMG111" s="511"/>
      <c r="WMH111" s="511"/>
      <c r="WMI111" s="511"/>
      <c r="WMJ111" s="511"/>
      <c r="WMK111" s="511"/>
      <c r="WML111" s="511"/>
      <c r="WMM111" s="511"/>
      <c r="WMN111" s="511"/>
      <c r="WMO111" s="511"/>
      <c r="WMP111" s="511"/>
      <c r="WMQ111" s="511"/>
      <c r="WMR111" s="511"/>
      <c r="WMS111" s="511"/>
      <c r="WMT111" s="511"/>
      <c r="WMU111" s="511"/>
      <c r="WMV111" s="511"/>
      <c r="WMW111" s="511"/>
      <c r="WMX111" s="511"/>
      <c r="WMY111" s="511"/>
      <c r="WMZ111" s="511"/>
      <c r="WNA111" s="511"/>
      <c r="WNB111" s="511"/>
      <c r="WNC111" s="511"/>
      <c r="WND111" s="511"/>
      <c r="WNE111" s="511"/>
      <c r="WNF111" s="511"/>
      <c r="WNG111" s="511"/>
      <c r="WNH111" s="511"/>
      <c r="WNI111" s="511"/>
      <c r="WNJ111" s="511"/>
      <c r="WNK111" s="511"/>
      <c r="WNL111" s="511"/>
      <c r="WNM111" s="511"/>
      <c r="WNN111" s="511"/>
      <c r="WNO111" s="511"/>
      <c r="WNP111" s="511"/>
      <c r="WNQ111" s="511"/>
      <c r="WNR111" s="511"/>
      <c r="WNS111" s="511"/>
      <c r="WNT111" s="511"/>
      <c r="WNU111" s="511"/>
      <c r="WNV111" s="511"/>
      <c r="WNW111" s="511"/>
      <c r="WNX111" s="511"/>
      <c r="WNY111" s="511"/>
      <c r="WNZ111" s="511"/>
      <c r="WOA111" s="511"/>
      <c r="WOB111" s="511"/>
      <c r="WOC111" s="511"/>
      <c r="WOD111" s="511"/>
      <c r="WOE111" s="511"/>
      <c r="WOF111" s="511"/>
      <c r="WOG111" s="511"/>
      <c r="WOH111" s="511"/>
      <c r="WOI111" s="511"/>
      <c r="WOJ111" s="511"/>
      <c r="WOK111" s="511"/>
      <c r="WOL111" s="511"/>
      <c r="WOM111" s="511"/>
      <c r="WON111" s="511"/>
      <c r="WOO111" s="511"/>
      <c r="WOP111" s="511"/>
      <c r="WOQ111" s="511"/>
      <c r="WOR111" s="511"/>
      <c r="WOS111" s="511"/>
      <c r="WOT111" s="511"/>
      <c r="WOU111" s="511"/>
      <c r="WOV111" s="511"/>
      <c r="WOW111" s="511"/>
      <c r="WOX111" s="511"/>
      <c r="WOY111" s="511"/>
      <c r="WOZ111" s="511"/>
      <c r="WPA111" s="511"/>
      <c r="WPB111" s="511"/>
      <c r="WPC111" s="511"/>
      <c r="WPD111" s="511"/>
      <c r="WPE111" s="511"/>
      <c r="WPF111" s="511"/>
      <c r="WPG111" s="511"/>
      <c r="WPH111" s="511"/>
      <c r="WPI111" s="511"/>
      <c r="WPJ111" s="511"/>
      <c r="WPK111" s="511"/>
      <c r="WPL111" s="511"/>
      <c r="WPM111" s="511"/>
      <c r="WPN111" s="511"/>
      <c r="WPO111" s="511"/>
      <c r="WPP111" s="511"/>
      <c r="WPQ111" s="511"/>
      <c r="WPR111" s="511"/>
      <c r="WPS111" s="511"/>
      <c r="WPT111" s="511"/>
      <c r="WPU111" s="511"/>
      <c r="WPV111" s="511"/>
      <c r="WPW111" s="511"/>
      <c r="WPX111" s="511"/>
      <c r="WPY111" s="511"/>
      <c r="WPZ111" s="511"/>
      <c r="WQA111" s="511"/>
      <c r="WQB111" s="511"/>
      <c r="WQC111" s="511"/>
      <c r="WQD111" s="511"/>
      <c r="WQE111" s="511"/>
      <c r="WQF111" s="511"/>
      <c r="WQG111" s="511"/>
      <c r="WQH111" s="511"/>
      <c r="WQI111" s="511"/>
      <c r="WQJ111" s="511"/>
      <c r="WQK111" s="511"/>
      <c r="WQL111" s="511"/>
      <c r="WQM111" s="511"/>
      <c r="WQN111" s="511"/>
      <c r="WQO111" s="511"/>
      <c r="WQP111" s="511"/>
      <c r="WQQ111" s="511"/>
      <c r="WQR111" s="511"/>
      <c r="WQS111" s="511"/>
      <c r="WQT111" s="511"/>
      <c r="WQU111" s="511"/>
      <c r="WQV111" s="511"/>
      <c r="WQW111" s="511"/>
      <c r="WQX111" s="511"/>
      <c r="WQY111" s="511"/>
      <c r="WQZ111" s="511"/>
      <c r="WRA111" s="511"/>
      <c r="WRB111" s="511"/>
      <c r="WRC111" s="511"/>
      <c r="WRD111" s="511"/>
      <c r="WRE111" s="511"/>
      <c r="WRF111" s="511"/>
      <c r="WRG111" s="511"/>
      <c r="WRH111" s="511"/>
      <c r="WRI111" s="511"/>
      <c r="WRJ111" s="511"/>
      <c r="WRK111" s="511"/>
      <c r="WRL111" s="511"/>
      <c r="WRM111" s="511"/>
      <c r="WRN111" s="511"/>
      <c r="WRO111" s="511"/>
      <c r="WRP111" s="511"/>
      <c r="WRQ111" s="511"/>
      <c r="WRR111" s="511"/>
      <c r="WRS111" s="511"/>
      <c r="WRT111" s="511"/>
      <c r="WRU111" s="511"/>
      <c r="WRV111" s="511"/>
      <c r="WRW111" s="511"/>
      <c r="WRX111" s="511"/>
      <c r="WRY111" s="511"/>
      <c r="WRZ111" s="511"/>
      <c r="WSA111" s="511"/>
      <c r="WSB111" s="511"/>
      <c r="WSC111" s="511"/>
      <c r="WSD111" s="511"/>
      <c r="WSE111" s="511"/>
      <c r="WSF111" s="511"/>
      <c r="WSG111" s="511"/>
      <c r="WSH111" s="511"/>
      <c r="WSI111" s="511"/>
      <c r="WSJ111" s="511"/>
      <c r="WSK111" s="511"/>
      <c r="WSL111" s="511"/>
      <c r="WSM111" s="511"/>
      <c r="WSN111" s="511"/>
      <c r="WSO111" s="511"/>
      <c r="WSP111" s="511"/>
      <c r="WSQ111" s="511"/>
      <c r="WSR111" s="511"/>
      <c r="WSS111" s="511"/>
      <c r="WST111" s="511"/>
      <c r="WSU111" s="511"/>
      <c r="WSV111" s="511"/>
      <c r="WSW111" s="511"/>
      <c r="WSX111" s="511"/>
      <c r="WSY111" s="511"/>
      <c r="WSZ111" s="511"/>
      <c r="WTA111" s="511"/>
      <c r="WTB111" s="511"/>
      <c r="WTC111" s="511"/>
      <c r="WTD111" s="511"/>
      <c r="WTE111" s="511"/>
      <c r="WTF111" s="511"/>
      <c r="WTG111" s="511"/>
      <c r="WTH111" s="511"/>
      <c r="WTI111" s="511"/>
      <c r="WTJ111" s="511"/>
      <c r="WTK111" s="511"/>
      <c r="WTL111" s="511"/>
      <c r="WTM111" s="511"/>
      <c r="WTN111" s="511"/>
      <c r="WTO111" s="511"/>
      <c r="WTP111" s="511"/>
      <c r="WTQ111" s="511"/>
      <c r="WTR111" s="511"/>
      <c r="WTS111" s="511"/>
      <c r="WTT111" s="511"/>
      <c r="WTU111" s="511"/>
      <c r="WTV111" s="511"/>
      <c r="WTW111" s="511"/>
      <c r="WTX111" s="511"/>
      <c r="WTY111" s="511"/>
      <c r="WTZ111" s="511"/>
      <c r="WUA111" s="511"/>
      <c r="WUB111" s="511"/>
      <c r="WUC111" s="511"/>
      <c r="WUD111" s="511"/>
      <c r="WUE111" s="511"/>
      <c r="WUF111" s="511"/>
      <c r="WUG111" s="511"/>
      <c r="WUH111" s="511"/>
      <c r="WUI111" s="511"/>
      <c r="WUJ111" s="511"/>
      <c r="WUK111" s="511"/>
      <c r="WUL111" s="511"/>
      <c r="WUM111" s="511"/>
      <c r="WUN111" s="511"/>
      <c r="WUO111" s="511"/>
      <c r="WUP111" s="511"/>
      <c r="WUQ111" s="511"/>
      <c r="WUR111" s="511"/>
      <c r="WUS111" s="511"/>
      <c r="WUT111" s="511"/>
      <c r="WUU111" s="511"/>
      <c r="WUV111" s="511"/>
      <c r="WUW111" s="511"/>
      <c r="WUX111" s="511"/>
      <c r="WUY111" s="511"/>
      <c r="WUZ111" s="511"/>
      <c r="WVA111" s="511"/>
      <c r="WVB111" s="511"/>
      <c r="WVC111" s="511"/>
      <c r="WVD111" s="511"/>
      <c r="WVE111" s="511"/>
      <c r="WVF111" s="511"/>
      <c r="WVG111" s="511"/>
      <c r="WVH111" s="511"/>
      <c r="WVI111" s="511"/>
      <c r="WVJ111" s="511"/>
      <c r="WVK111" s="511"/>
      <c r="WVL111" s="511"/>
      <c r="WVM111" s="511"/>
      <c r="WVN111" s="511"/>
      <c r="WVO111" s="511"/>
      <c r="WVP111" s="511"/>
      <c r="WVQ111" s="511"/>
      <c r="WVR111" s="511"/>
      <c r="WVS111" s="511"/>
      <c r="WVT111" s="511"/>
      <c r="WVU111" s="511"/>
      <c r="WVV111" s="511"/>
      <c r="WVW111" s="511"/>
      <c r="WVX111" s="511"/>
      <c r="WVY111" s="511"/>
      <c r="WVZ111" s="511"/>
      <c r="WWA111" s="511"/>
      <c r="WWB111" s="511"/>
      <c r="WWC111" s="511"/>
      <c r="WWD111" s="511"/>
      <c r="WWE111" s="511"/>
      <c r="WWF111" s="511"/>
      <c r="WWG111" s="511"/>
      <c r="WWH111" s="511"/>
      <c r="WWI111" s="511"/>
      <c r="WWJ111" s="511"/>
      <c r="WWK111" s="511"/>
      <c r="WWL111" s="511"/>
      <c r="WWM111" s="511"/>
      <c r="WWN111" s="511"/>
      <c r="WWO111" s="511"/>
      <c r="WWP111" s="511"/>
      <c r="WWQ111" s="511"/>
      <c r="WWR111" s="511"/>
      <c r="WWS111" s="511"/>
      <c r="WWT111" s="511"/>
      <c r="WWU111" s="511"/>
      <c r="WWV111" s="511"/>
      <c r="WWW111" s="511"/>
      <c r="WWX111" s="511"/>
      <c r="WWY111" s="511"/>
      <c r="WWZ111" s="511"/>
      <c r="WXA111" s="511"/>
      <c r="WXB111" s="511"/>
      <c r="WXC111" s="511"/>
      <c r="WXD111" s="511"/>
      <c r="WXE111" s="511"/>
      <c r="WXF111" s="511"/>
      <c r="WXG111" s="511"/>
      <c r="WXH111" s="511"/>
      <c r="WXI111" s="511"/>
      <c r="WXJ111" s="511"/>
      <c r="WXK111" s="511"/>
      <c r="WXL111" s="511"/>
      <c r="WXM111" s="511"/>
      <c r="WXN111" s="511"/>
      <c r="WXO111" s="511"/>
      <c r="WXP111" s="511"/>
      <c r="WXQ111" s="511"/>
      <c r="WXR111" s="511"/>
      <c r="WXS111" s="511"/>
      <c r="WXT111" s="511"/>
      <c r="WXU111" s="511"/>
      <c r="WXV111" s="511"/>
      <c r="WXW111" s="511"/>
      <c r="WXX111" s="511"/>
      <c r="WXY111" s="511"/>
      <c r="WXZ111" s="511"/>
      <c r="WYA111" s="511"/>
      <c r="WYB111" s="511"/>
      <c r="WYC111" s="511"/>
      <c r="WYD111" s="511"/>
      <c r="WYE111" s="511"/>
      <c r="WYF111" s="511"/>
      <c r="WYG111" s="511"/>
      <c r="WYH111" s="511"/>
      <c r="WYI111" s="511"/>
      <c r="WYJ111" s="511"/>
      <c r="WYK111" s="511"/>
      <c r="WYL111" s="511"/>
      <c r="WYM111" s="511"/>
      <c r="WYN111" s="511"/>
      <c r="WYO111" s="511"/>
      <c r="WYP111" s="511"/>
      <c r="WYQ111" s="511"/>
      <c r="WYR111" s="511"/>
      <c r="WYS111" s="511"/>
      <c r="WYT111" s="511"/>
      <c r="WYU111" s="511"/>
      <c r="WYV111" s="511"/>
      <c r="WYW111" s="511"/>
      <c r="WYX111" s="511"/>
      <c r="WYY111" s="511"/>
      <c r="WYZ111" s="511"/>
      <c r="WZA111" s="511"/>
      <c r="WZB111" s="511"/>
      <c r="WZC111" s="511"/>
      <c r="WZD111" s="511"/>
      <c r="WZE111" s="511"/>
      <c r="WZF111" s="511"/>
      <c r="WZG111" s="511"/>
      <c r="WZH111" s="511"/>
      <c r="WZI111" s="511"/>
      <c r="WZJ111" s="511"/>
      <c r="WZK111" s="511"/>
      <c r="WZL111" s="511"/>
      <c r="WZM111" s="511"/>
      <c r="WZN111" s="511"/>
      <c r="WZO111" s="511"/>
      <c r="WZP111" s="511"/>
      <c r="WZQ111" s="511"/>
      <c r="WZR111" s="511"/>
      <c r="WZS111" s="511"/>
      <c r="WZT111" s="511"/>
      <c r="WZU111" s="511"/>
      <c r="WZV111" s="511"/>
      <c r="WZW111" s="511"/>
      <c r="WZX111" s="511"/>
      <c r="WZY111" s="511"/>
      <c r="WZZ111" s="511"/>
      <c r="XAA111" s="511"/>
      <c r="XAB111" s="511"/>
      <c r="XAC111" s="511"/>
      <c r="XAD111" s="511"/>
      <c r="XAE111" s="511"/>
      <c r="XAF111" s="511"/>
      <c r="XAG111" s="511"/>
      <c r="XAH111" s="511"/>
      <c r="XAI111" s="511"/>
      <c r="XAJ111" s="511"/>
      <c r="XAK111" s="511"/>
      <c r="XAL111" s="511"/>
      <c r="XAM111" s="511"/>
      <c r="XAN111" s="511"/>
      <c r="XAO111" s="511"/>
      <c r="XAP111" s="511"/>
      <c r="XAQ111" s="511"/>
      <c r="XAR111" s="511"/>
      <c r="XAS111" s="511"/>
      <c r="XAT111" s="511"/>
      <c r="XAU111" s="511"/>
      <c r="XAV111" s="511"/>
      <c r="XAW111" s="511"/>
      <c r="XAX111" s="511"/>
      <c r="XAY111" s="511"/>
      <c r="XAZ111" s="511"/>
      <c r="XBA111" s="511"/>
      <c r="XBB111" s="511"/>
      <c r="XBC111" s="511"/>
      <c r="XBD111" s="511"/>
      <c r="XBE111" s="511"/>
      <c r="XBF111" s="511"/>
      <c r="XBG111" s="511"/>
      <c r="XBH111" s="511"/>
      <c r="XBI111" s="511"/>
      <c r="XBJ111" s="511"/>
      <c r="XBK111" s="511"/>
      <c r="XBL111" s="511"/>
      <c r="XBM111" s="511"/>
      <c r="XBN111" s="511"/>
      <c r="XBO111" s="511"/>
      <c r="XBP111" s="511"/>
      <c r="XBQ111" s="511"/>
      <c r="XBR111" s="511"/>
      <c r="XBS111" s="511"/>
      <c r="XBT111" s="511"/>
      <c r="XBU111" s="511"/>
      <c r="XBV111" s="511"/>
      <c r="XBW111" s="511"/>
      <c r="XBX111" s="511"/>
      <c r="XBY111" s="511"/>
      <c r="XBZ111" s="511"/>
      <c r="XCA111" s="511"/>
      <c r="XCB111" s="511"/>
      <c r="XCC111" s="511"/>
      <c r="XCD111" s="511"/>
      <c r="XCE111" s="511"/>
      <c r="XCF111" s="511"/>
      <c r="XCG111" s="511"/>
      <c r="XCH111" s="511"/>
      <c r="XCI111" s="511"/>
      <c r="XCJ111" s="511"/>
      <c r="XCK111" s="511"/>
      <c r="XCL111" s="511"/>
      <c r="XCM111" s="511"/>
      <c r="XCN111" s="511"/>
      <c r="XCO111" s="511"/>
      <c r="XCP111" s="511"/>
      <c r="XCQ111" s="511"/>
      <c r="XCR111" s="511"/>
      <c r="XCS111" s="511"/>
      <c r="XCT111" s="511"/>
      <c r="XCU111" s="511"/>
      <c r="XCV111" s="511"/>
      <c r="XCW111" s="511"/>
      <c r="XCX111" s="511"/>
      <c r="XCY111" s="511"/>
      <c r="XCZ111" s="511"/>
      <c r="XDA111" s="511"/>
      <c r="XDB111" s="511"/>
      <c r="XDC111" s="511"/>
      <c r="XDD111" s="511"/>
      <c r="XDE111" s="511"/>
      <c r="XDF111" s="511"/>
      <c r="XDG111" s="511"/>
      <c r="XDH111" s="511"/>
      <c r="XDI111" s="511"/>
      <c r="XDJ111" s="511"/>
      <c r="XDK111" s="511"/>
      <c r="XDL111" s="511"/>
      <c r="XDM111" s="511"/>
      <c r="XDN111" s="511"/>
      <c r="XDO111" s="511"/>
      <c r="XDP111" s="511"/>
      <c r="XDQ111" s="511"/>
      <c r="XDR111" s="511"/>
      <c r="XDS111" s="511"/>
      <c r="XDT111" s="511"/>
      <c r="XDU111" s="511"/>
      <c r="XDV111" s="511"/>
      <c r="XDW111" s="511"/>
      <c r="XDX111" s="511"/>
      <c r="XDY111" s="511"/>
      <c r="XDZ111" s="511"/>
      <c r="XEA111" s="511"/>
      <c r="XEB111" s="511"/>
      <c r="XEC111" s="511"/>
      <c r="XED111" s="511"/>
      <c r="XEE111" s="511"/>
      <c r="XEF111" s="511"/>
      <c r="XEG111" s="511"/>
      <c r="XEH111" s="511"/>
      <c r="XEI111" s="511"/>
      <c r="XEJ111" s="511"/>
      <c r="XEK111" s="511"/>
      <c r="XEL111" s="511"/>
      <c r="XEM111" s="511"/>
      <c r="XEN111" s="511"/>
      <c r="XEO111" s="511"/>
      <c r="XEP111" s="511"/>
      <c r="XEQ111" s="511"/>
      <c r="XER111" s="511"/>
      <c r="XES111" s="511"/>
      <c r="XET111" s="511"/>
      <c r="XEU111" s="511"/>
      <c r="XEV111" s="511"/>
      <c r="XEW111" s="511"/>
      <c r="XEX111" s="511"/>
      <c r="XEY111" s="511"/>
      <c r="XEZ111" s="511"/>
      <c r="XFA111" s="511"/>
      <c r="XFB111" s="511"/>
      <c r="XFC111" s="511"/>
      <c r="XFD111" s="511"/>
    </row>
    <row r="112" spans="1:16384" ht="30" customHeight="1">
      <c r="A112" s="1106" t="s">
        <v>888</v>
      </c>
      <c r="B112" s="1106"/>
      <c r="C112" s="1106"/>
      <c r="D112" s="1106"/>
      <c r="E112" s="1106"/>
      <c r="F112" s="1106"/>
      <c r="G112" s="1106"/>
      <c r="H112" s="1106"/>
      <c r="I112" s="1106"/>
      <c r="J112" s="1106"/>
      <c r="K112" s="511"/>
      <c r="L112" s="511"/>
      <c r="M112" s="511"/>
      <c r="N112" s="511"/>
      <c r="O112" s="511"/>
      <c r="P112" s="511"/>
      <c r="Q112" s="511"/>
      <c r="R112" s="511"/>
      <c r="S112" s="511"/>
      <c r="T112" s="511"/>
      <c r="U112" s="511"/>
      <c r="V112" s="511"/>
      <c r="W112" s="511"/>
      <c r="X112" s="511"/>
      <c r="Y112" s="511"/>
      <c r="Z112" s="511"/>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c r="AY112" s="511"/>
      <c r="AZ112" s="511"/>
      <c r="BA112" s="511"/>
      <c r="BB112" s="511"/>
      <c r="BC112" s="511"/>
      <c r="BD112" s="511"/>
      <c r="BE112" s="511"/>
      <c r="BF112" s="511"/>
      <c r="BG112" s="511"/>
      <c r="BH112" s="511"/>
      <c r="BI112" s="511"/>
      <c r="BJ112" s="511"/>
      <c r="BK112" s="511"/>
      <c r="BL112" s="511"/>
      <c r="BM112" s="511"/>
      <c r="BN112" s="511"/>
      <c r="BO112" s="511"/>
      <c r="BP112" s="511"/>
      <c r="BQ112" s="511"/>
      <c r="BR112" s="511"/>
      <c r="BS112" s="511"/>
      <c r="BT112" s="511"/>
      <c r="BU112" s="511"/>
      <c r="BV112" s="511"/>
      <c r="BW112" s="511"/>
      <c r="BX112" s="511"/>
      <c r="BY112" s="511"/>
      <c r="BZ112" s="511"/>
      <c r="CA112" s="511"/>
      <c r="CB112" s="511"/>
      <c r="CC112" s="511"/>
      <c r="CD112" s="511"/>
      <c r="CE112" s="511"/>
      <c r="CF112" s="511"/>
      <c r="CG112" s="511"/>
      <c r="CH112" s="511"/>
      <c r="CI112" s="511"/>
      <c r="CJ112" s="511"/>
      <c r="CK112" s="511"/>
      <c r="CL112" s="511"/>
      <c r="CM112" s="511"/>
      <c r="CN112" s="511"/>
      <c r="CO112" s="511"/>
      <c r="CP112" s="511"/>
      <c r="CQ112" s="511"/>
      <c r="CR112" s="511"/>
      <c r="CS112" s="511"/>
      <c r="CT112" s="511"/>
      <c r="CU112" s="511"/>
      <c r="CV112" s="511"/>
      <c r="CW112" s="511"/>
      <c r="CX112" s="511"/>
      <c r="CY112" s="511"/>
      <c r="CZ112" s="511"/>
      <c r="DA112" s="511"/>
      <c r="DB112" s="511"/>
      <c r="DC112" s="511"/>
      <c r="DD112" s="511"/>
      <c r="DE112" s="511"/>
      <c r="DF112" s="511"/>
      <c r="DG112" s="511"/>
      <c r="DH112" s="511"/>
      <c r="DI112" s="511"/>
      <c r="DJ112" s="511"/>
      <c r="DK112" s="511"/>
      <c r="DL112" s="511"/>
      <c r="DM112" s="511"/>
      <c r="DN112" s="511"/>
      <c r="DO112" s="511"/>
      <c r="DP112" s="511"/>
      <c r="DQ112" s="511"/>
      <c r="DR112" s="511"/>
      <c r="DS112" s="511"/>
      <c r="DT112" s="511"/>
      <c r="DU112" s="511"/>
      <c r="DV112" s="511"/>
      <c r="DW112" s="511"/>
      <c r="DX112" s="511"/>
      <c r="DY112" s="511"/>
      <c r="DZ112" s="511"/>
      <c r="EA112" s="511"/>
      <c r="EB112" s="511"/>
      <c r="EC112" s="511"/>
      <c r="ED112" s="511"/>
      <c r="EE112" s="511"/>
      <c r="EF112" s="511"/>
      <c r="EG112" s="511"/>
      <c r="EH112" s="511"/>
      <c r="EI112" s="511"/>
      <c r="EJ112" s="511"/>
      <c r="EK112" s="511"/>
      <c r="EL112" s="511"/>
      <c r="EM112" s="511"/>
      <c r="EN112" s="511"/>
      <c r="EO112" s="511"/>
      <c r="EP112" s="511"/>
      <c r="EQ112" s="511"/>
      <c r="ER112" s="511"/>
      <c r="ES112" s="511"/>
      <c r="ET112" s="511"/>
      <c r="EU112" s="511"/>
      <c r="EV112" s="511"/>
      <c r="EW112" s="511"/>
      <c r="EX112" s="511"/>
      <c r="EY112" s="511"/>
      <c r="EZ112" s="511"/>
      <c r="FA112" s="511"/>
      <c r="FB112" s="511"/>
      <c r="FC112" s="511"/>
      <c r="FD112" s="511"/>
      <c r="FE112" s="511"/>
      <c r="FF112" s="511"/>
      <c r="FG112" s="511"/>
      <c r="FH112" s="511"/>
      <c r="FI112" s="511"/>
      <c r="FJ112" s="511"/>
      <c r="FK112" s="511"/>
      <c r="FL112" s="511"/>
      <c r="FM112" s="511"/>
      <c r="FN112" s="511"/>
      <c r="FO112" s="511"/>
      <c r="FP112" s="511"/>
      <c r="FQ112" s="511"/>
      <c r="FR112" s="511"/>
      <c r="FS112" s="511"/>
      <c r="FT112" s="511"/>
      <c r="FU112" s="511"/>
      <c r="FV112" s="511"/>
      <c r="FW112" s="511"/>
      <c r="FX112" s="511"/>
      <c r="FY112" s="511"/>
      <c r="FZ112" s="511"/>
      <c r="GA112" s="511"/>
      <c r="GB112" s="511"/>
      <c r="GC112" s="511"/>
      <c r="GD112" s="511"/>
      <c r="GE112" s="511"/>
      <c r="GF112" s="511"/>
      <c r="GG112" s="511"/>
      <c r="GH112" s="511"/>
      <c r="GI112" s="511"/>
      <c r="GJ112" s="511"/>
      <c r="GK112" s="511"/>
      <c r="GL112" s="511"/>
      <c r="GM112" s="511"/>
      <c r="GN112" s="511"/>
      <c r="GO112" s="511"/>
      <c r="GP112" s="511"/>
      <c r="GQ112" s="511"/>
      <c r="GR112" s="511"/>
      <c r="GS112" s="511"/>
      <c r="GT112" s="511"/>
      <c r="GU112" s="511"/>
      <c r="GV112" s="511"/>
      <c r="GW112" s="511"/>
      <c r="GX112" s="511"/>
      <c r="GY112" s="511"/>
      <c r="GZ112" s="511"/>
      <c r="HA112" s="511"/>
      <c r="HB112" s="511"/>
      <c r="HC112" s="511"/>
      <c r="HD112" s="511"/>
      <c r="HE112" s="511"/>
      <c r="HF112" s="511"/>
      <c r="HG112" s="511"/>
      <c r="HH112" s="511"/>
      <c r="HI112" s="511"/>
      <c r="HJ112" s="511"/>
      <c r="HK112" s="511"/>
      <c r="HL112" s="511"/>
      <c r="HM112" s="511"/>
      <c r="HN112" s="511"/>
      <c r="HO112" s="511"/>
      <c r="HP112" s="511"/>
      <c r="HQ112" s="511"/>
      <c r="HR112" s="511"/>
      <c r="HS112" s="511"/>
      <c r="HT112" s="511"/>
      <c r="HU112" s="511"/>
      <c r="HV112" s="511"/>
      <c r="HW112" s="511"/>
      <c r="HX112" s="511"/>
      <c r="HY112" s="511"/>
      <c r="HZ112" s="511"/>
      <c r="IA112" s="511"/>
      <c r="IB112" s="511"/>
      <c r="IC112" s="511"/>
      <c r="ID112" s="511"/>
      <c r="IE112" s="511"/>
      <c r="IF112" s="511"/>
      <c r="IG112" s="511"/>
      <c r="IH112" s="511"/>
      <c r="II112" s="511"/>
      <c r="IJ112" s="511"/>
      <c r="IK112" s="511"/>
      <c r="IL112" s="511"/>
      <c r="IM112" s="511"/>
      <c r="IN112" s="511"/>
      <c r="IO112" s="511"/>
      <c r="IP112" s="511"/>
      <c r="IQ112" s="511"/>
      <c r="IR112" s="511"/>
      <c r="IS112" s="511"/>
      <c r="IT112" s="511"/>
      <c r="IU112" s="511"/>
      <c r="IV112" s="511"/>
      <c r="IW112" s="511"/>
      <c r="IX112" s="511"/>
      <c r="IY112" s="511"/>
      <c r="IZ112" s="511"/>
      <c r="JA112" s="511"/>
      <c r="JB112" s="511"/>
      <c r="JC112" s="511"/>
      <c r="JD112" s="511"/>
      <c r="JE112" s="511"/>
      <c r="JF112" s="511"/>
      <c r="JG112" s="511"/>
      <c r="JH112" s="511"/>
      <c r="JI112" s="511"/>
      <c r="JJ112" s="511"/>
      <c r="JK112" s="511"/>
      <c r="JL112" s="511"/>
      <c r="JM112" s="511"/>
      <c r="JN112" s="511"/>
      <c r="JO112" s="511"/>
      <c r="JP112" s="511"/>
      <c r="JQ112" s="511"/>
      <c r="JR112" s="511"/>
      <c r="JS112" s="511"/>
      <c r="JT112" s="511"/>
      <c r="JU112" s="511"/>
      <c r="JV112" s="511"/>
      <c r="JW112" s="511"/>
      <c r="JX112" s="511"/>
      <c r="JY112" s="511"/>
      <c r="JZ112" s="511"/>
      <c r="KA112" s="511"/>
      <c r="KB112" s="511"/>
      <c r="KC112" s="511"/>
      <c r="KD112" s="511"/>
      <c r="KE112" s="511"/>
      <c r="KF112" s="511"/>
      <c r="KG112" s="511"/>
      <c r="KH112" s="511"/>
      <c r="KI112" s="511"/>
      <c r="KJ112" s="511"/>
      <c r="KK112" s="511"/>
      <c r="KL112" s="511"/>
      <c r="KM112" s="511"/>
      <c r="KN112" s="511"/>
      <c r="KO112" s="511"/>
      <c r="KP112" s="511"/>
      <c r="KQ112" s="511"/>
      <c r="KR112" s="511"/>
      <c r="KS112" s="511"/>
      <c r="KT112" s="511"/>
      <c r="KU112" s="511"/>
      <c r="KV112" s="511"/>
      <c r="KW112" s="511"/>
      <c r="KX112" s="511"/>
      <c r="KY112" s="511"/>
      <c r="KZ112" s="511"/>
      <c r="LA112" s="511"/>
      <c r="LB112" s="511"/>
      <c r="LC112" s="511"/>
      <c r="LD112" s="511"/>
      <c r="LE112" s="511"/>
      <c r="LF112" s="511"/>
      <c r="LG112" s="511"/>
      <c r="LH112" s="511"/>
      <c r="LI112" s="511"/>
      <c r="LJ112" s="511"/>
      <c r="LK112" s="511"/>
      <c r="LL112" s="511"/>
      <c r="LM112" s="511"/>
      <c r="LN112" s="511"/>
      <c r="LO112" s="511"/>
      <c r="LP112" s="511"/>
      <c r="LQ112" s="511"/>
      <c r="LR112" s="511"/>
      <c r="LS112" s="511"/>
      <c r="LT112" s="511"/>
      <c r="LU112" s="511"/>
      <c r="LV112" s="511"/>
      <c r="LW112" s="511"/>
      <c r="LX112" s="511"/>
      <c r="LY112" s="511"/>
      <c r="LZ112" s="511"/>
      <c r="MA112" s="511"/>
      <c r="MB112" s="511"/>
      <c r="MC112" s="511"/>
      <c r="MD112" s="511"/>
      <c r="ME112" s="511"/>
      <c r="MF112" s="511"/>
      <c r="MG112" s="511"/>
      <c r="MH112" s="511"/>
      <c r="MI112" s="511"/>
      <c r="MJ112" s="511"/>
      <c r="MK112" s="511"/>
      <c r="ML112" s="511"/>
      <c r="MM112" s="511"/>
      <c r="MN112" s="511"/>
      <c r="MO112" s="511"/>
      <c r="MP112" s="511"/>
      <c r="MQ112" s="511"/>
      <c r="MR112" s="511"/>
      <c r="MS112" s="511"/>
      <c r="MT112" s="511"/>
      <c r="MU112" s="511"/>
      <c r="MV112" s="511"/>
      <c r="MW112" s="511"/>
      <c r="MX112" s="511"/>
      <c r="MY112" s="511"/>
      <c r="MZ112" s="511"/>
      <c r="NA112" s="511"/>
      <c r="NB112" s="511"/>
      <c r="NC112" s="511"/>
      <c r="ND112" s="511"/>
      <c r="NE112" s="511"/>
      <c r="NF112" s="511"/>
      <c r="NG112" s="511"/>
      <c r="NH112" s="511"/>
      <c r="NI112" s="511"/>
      <c r="NJ112" s="511"/>
      <c r="NK112" s="511"/>
      <c r="NL112" s="511"/>
      <c r="NM112" s="511"/>
      <c r="NN112" s="511"/>
      <c r="NO112" s="511"/>
      <c r="NP112" s="511"/>
      <c r="NQ112" s="511"/>
      <c r="NR112" s="511"/>
      <c r="NS112" s="511"/>
      <c r="NT112" s="511"/>
      <c r="NU112" s="511"/>
      <c r="NV112" s="511"/>
      <c r="NW112" s="511"/>
      <c r="NX112" s="511"/>
      <c r="NY112" s="511"/>
      <c r="NZ112" s="511"/>
      <c r="OA112" s="511"/>
      <c r="OB112" s="511"/>
      <c r="OC112" s="511"/>
      <c r="OD112" s="511"/>
      <c r="OE112" s="511"/>
      <c r="OF112" s="511"/>
      <c r="OG112" s="511"/>
      <c r="OH112" s="511"/>
      <c r="OI112" s="511"/>
      <c r="OJ112" s="511"/>
      <c r="OK112" s="511"/>
      <c r="OL112" s="511"/>
      <c r="OM112" s="511"/>
      <c r="ON112" s="511"/>
      <c r="OO112" s="511"/>
      <c r="OP112" s="511"/>
      <c r="OQ112" s="511"/>
      <c r="OR112" s="511"/>
      <c r="OS112" s="511"/>
      <c r="OT112" s="511"/>
      <c r="OU112" s="511"/>
      <c r="OV112" s="511"/>
      <c r="OW112" s="511"/>
      <c r="OX112" s="511"/>
      <c r="OY112" s="511"/>
      <c r="OZ112" s="511"/>
      <c r="PA112" s="511"/>
      <c r="PB112" s="511"/>
      <c r="PC112" s="511"/>
      <c r="PD112" s="511"/>
      <c r="PE112" s="511"/>
      <c r="PF112" s="511"/>
      <c r="PG112" s="511"/>
      <c r="PH112" s="511"/>
      <c r="PI112" s="511"/>
      <c r="PJ112" s="511"/>
      <c r="PK112" s="511"/>
      <c r="PL112" s="511"/>
      <c r="PM112" s="511"/>
      <c r="PN112" s="511"/>
      <c r="PO112" s="511"/>
      <c r="PP112" s="511"/>
      <c r="PQ112" s="511"/>
      <c r="PR112" s="511"/>
      <c r="PS112" s="511"/>
      <c r="PT112" s="511"/>
      <c r="PU112" s="511"/>
      <c r="PV112" s="511"/>
      <c r="PW112" s="511"/>
      <c r="PX112" s="511"/>
      <c r="PY112" s="511"/>
      <c r="PZ112" s="511"/>
      <c r="QA112" s="511"/>
      <c r="QB112" s="511"/>
      <c r="QC112" s="511"/>
      <c r="QD112" s="511"/>
      <c r="QE112" s="511"/>
      <c r="QF112" s="511"/>
      <c r="QG112" s="511"/>
      <c r="QH112" s="511"/>
      <c r="QI112" s="511"/>
      <c r="QJ112" s="511"/>
      <c r="QK112" s="511"/>
      <c r="QL112" s="511"/>
      <c r="QM112" s="511"/>
      <c r="QN112" s="511"/>
      <c r="QO112" s="511"/>
      <c r="QP112" s="511"/>
      <c r="QQ112" s="511"/>
      <c r="QR112" s="511"/>
      <c r="QS112" s="511"/>
      <c r="QT112" s="511"/>
      <c r="QU112" s="511"/>
      <c r="QV112" s="511"/>
      <c r="QW112" s="511"/>
      <c r="QX112" s="511"/>
      <c r="QY112" s="511"/>
      <c r="QZ112" s="511"/>
      <c r="RA112" s="511"/>
      <c r="RB112" s="511"/>
      <c r="RC112" s="511"/>
      <c r="RD112" s="511"/>
      <c r="RE112" s="511"/>
      <c r="RF112" s="511"/>
      <c r="RG112" s="511"/>
      <c r="RH112" s="511"/>
      <c r="RI112" s="511"/>
      <c r="RJ112" s="511"/>
      <c r="RK112" s="511"/>
      <c r="RL112" s="511"/>
      <c r="RM112" s="511"/>
      <c r="RN112" s="511"/>
      <c r="RO112" s="511"/>
      <c r="RP112" s="511"/>
      <c r="RQ112" s="511"/>
      <c r="RR112" s="511"/>
      <c r="RS112" s="511"/>
      <c r="RT112" s="511"/>
      <c r="RU112" s="511"/>
      <c r="RV112" s="511"/>
      <c r="RW112" s="511"/>
      <c r="RX112" s="511"/>
      <c r="RY112" s="511"/>
      <c r="RZ112" s="511"/>
      <c r="SA112" s="511"/>
      <c r="SB112" s="511"/>
      <c r="SC112" s="511"/>
      <c r="SD112" s="511"/>
      <c r="SE112" s="511"/>
      <c r="SF112" s="511"/>
      <c r="SG112" s="511"/>
      <c r="SH112" s="511"/>
      <c r="SI112" s="511"/>
      <c r="SJ112" s="511"/>
      <c r="SK112" s="511"/>
      <c r="SL112" s="511"/>
      <c r="SM112" s="511"/>
      <c r="SN112" s="511"/>
      <c r="SO112" s="511"/>
      <c r="SP112" s="511"/>
      <c r="SQ112" s="511"/>
      <c r="SR112" s="511"/>
      <c r="SS112" s="511"/>
      <c r="ST112" s="511"/>
      <c r="SU112" s="511"/>
      <c r="SV112" s="511"/>
      <c r="SW112" s="511"/>
      <c r="SX112" s="511"/>
      <c r="SY112" s="511"/>
      <c r="SZ112" s="511"/>
      <c r="TA112" s="511"/>
      <c r="TB112" s="511"/>
      <c r="TC112" s="511"/>
      <c r="TD112" s="511"/>
      <c r="TE112" s="511"/>
      <c r="TF112" s="511"/>
      <c r="TG112" s="511"/>
      <c r="TH112" s="511"/>
      <c r="TI112" s="511"/>
      <c r="TJ112" s="511"/>
      <c r="TK112" s="511"/>
      <c r="TL112" s="511"/>
      <c r="TM112" s="511"/>
      <c r="TN112" s="511"/>
      <c r="TO112" s="511"/>
      <c r="TP112" s="511"/>
      <c r="TQ112" s="511"/>
      <c r="TR112" s="511"/>
      <c r="TS112" s="511"/>
      <c r="TT112" s="511"/>
      <c r="TU112" s="511"/>
      <c r="TV112" s="511"/>
      <c r="TW112" s="511"/>
      <c r="TX112" s="511"/>
      <c r="TY112" s="511"/>
      <c r="TZ112" s="511"/>
      <c r="UA112" s="511"/>
      <c r="UB112" s="511"/>
      <c r="UC112" s="511"/>
      <c r="UD112" s="511"/>
      <c r="UE112" s="511"/>
      <c r="UF112" s="511"/>
      <c r="UG112" s="511"/>
      <c r="UH112" s="511"/>
      <c r="UI112" s="511"/>
      <c r="UJ112" s="511"/>
      <c r="UK112" s="511"/>
      <c r="UL112" s="511"/>
      <c r="UM112" s="511"/>
      <c r="UN112" s="511"/>
      <c r="UO112" s="511"/>
      <c r="UP112" s="511"/>
      <c r="UQ112" s="511"/>
      <c r="UR112" s="511"/>
      <c r="US112" s="511"/>
      <c r="UT112" s="511"/>
      <c r="UU112" s="511"/>
      <c r="UV112" s="511"/>
      <c r="UW112" s="511"/>
      <c r="UX112" s="511"/>
      <c r="UY112" s="511"/>
      <c r="UZ112" s="511"/>
      <c r="VA112" s="511"/>
      <c r="VB112" s="511"/>
      <c r="VC112" s="511"/>
      <c r="VD112" s="511"/>
      <c r="VE112" s="511"/>
      <c r="VF112" s="511"/>
      <c r="VG112" s="511"/>
      <c r="VH112" s="511"/>
      <c r="VI112" s="511"/>
      <c r="VJ112" s="511"/>
      <c r="VK112" s="511"/>
      <c r="VL112" s="511"/>
      <c r="VM112" s="511"/>
      <c r="VN112" s="511"/>
      <c r="VO112" s="511"/>
      <c r="VP112" s="511"/>
      <c r="VQ112" s="511"/>
      <c r="VR112" s="511"/>
      <c r="VS112" s="511"/>
      <c r="VT112" s="511"/>
      <c r="VU112" s="511"/>
      <c r="VV112" s="511"/>
      <c r="VW112" s="511"/>
      <c r="VX112" s="511"/>
      <c r="VY112" s="511"/>
      <c r="VZ112" s="511"/>
      <c r="WA112" s="511"/>
      <c r="WB112" s="511"/>
      <c r="WC112" s="511"/>
      <c r="WD112" s="511"/>
      <c r="WE112" s="511"/>
      <c r="WF112" s="511"/>
      <c r="WG112" s="511"/>
      <c r="WH112" s="511"/>
      <c r="WI112" s="511"/>
      <c r="WJ112" s="511"/>
      <c r="WK112" s="511"/>
      <c r="WL112" s="511"/>
      <c r="WM112" s="511"/>
      <c r="WN112" s="511"/>
      <c r="WO112" s="511"/>
      <c r="WP112" s="511"/>
      <c r="WQ112" s="511"/>
      <c r="WR112" s="511"/>
      <c r="WS112" s="511"/>
      <c r="WT112" s="511"/>
      <c r="WU112" s="511"/>
      <c r="WV112" s="511"/>
      <c r="WW112" s="511"/>
      <c r="WX112" s="511"/>
      <c r="WY112" s="511"/>
      <c r="WZ112" s="511"/>
      <c r="XA112" s="511"/>
      <c r="XB112" s="511"/>
      <c r="XC112" s="511"/>
      <c r="XD112" s="511"/>
      <c r="XE112" s="511"/>
      <c r="XF112" s="511"/>
      <c r="XG112" s="511"/>
      <c r="XH112" s="511"/>
      <c r="XI112" s="511"/>
      <c r="XJ112" s="511"/>
      <c r="XK112" s="511"/>
      <c r="XL112" s="511"/>
      <c r="XM112" s="511"/>
      <c r="XN112" s="511"/>
      <c r="XO112" s="511"/>
      <c r="XP112" s="511"/>
      <c r="XQ112" s="511"/>
      <c r="XR112" s="511"/>
      <c r="XS112" s="511"/>
      <c r="XT112" s="511"/>
      <c r="XU112" s="511"/>
      <c r="XV112" s="511"/>
      <c r="XW112" s="511"/>
      <c r="XX112" s="511"/>
      <c r="XY112" s="511"/>
      <c r="XZ112" s="511"/>
      <c r="YA112" s="511"/>
      <c r="YB112" s="511"/>
      <c r="YC112" s="511"/>
      <c r="YD112" s="511"/>
      <c r="YE112" s="511"/>
      <c r="YF112" s="511"/>
      <c r="YG112" s="511"/>
      <c r="YH112" s="511"/>
      <c r="YI112" s="511"/>
      <c r="YJ112" s="511"/>
      <c r="YK112" s="511"/>
      <c r="YL112" s="511"/>
      <c r="YM112" s="511"/>
      <c r="YN112" s="511"/>
      <c r="YO112" s="511"/>
      <c r="YP112" s="511"/>
      <c r="YQ112" s="511"/>
      <c r="YR112" s="511"/>
      <c r="YS112" s="511"/>
      <c r="YT112" s="511"/>
      <c r="YU112" s="511"/>
      <c r="YV112" s="511"/>
      <c r="YW112" s="511"/>
      <c r="YX112" s="511"/>
      <c r="YY112" s="511"/>
      <c r="YZ112" s="511"/>
      <c r="ZA112" s="511"/>
      <c r="ZB112" s="511"/>
      <c r="ZC112" s="511"/>
      <c r="ZD112" s="511"/>
      <c r="ZE112" s="511"/>
      <c r="ZF112" s="511"/>
      <c r="ZG112" s="511"/>
      <c r="ZH112" s="511"/>
      <c r="ZI112" s="511"/>
      <c r="ZJ112" s="511"/>
      <c r="ZK112" s="511"/>
      <c r="ZL112" s="511"/>
      <c r="ZM112" s="511"/>
      <c r="ZN112" s="511"/>
      <c r="ZO112" s="511"/>
      <c r="ZP112" s="511"/>
      <c r="ZQ112" s="511"/>
      <c r="ZR112" s="511"/>
      <c r="ZS112" s="511"/>
      <c r="ZT112" s="511"/>
      <c r="ZU112" s="511"/>
      <c r="ZV112" s="511"/>
      <c r="ZW112" s="511"/>
      <c r="ZX112" s="511"/>
      <c r="ZY112" s="511"/>
      <c r="ZZ112" s="511"/>
      <c r="AAA112" s="511"/>
      <c r="AAB112" s="511"/>
      <c r="AAC112" s="511"/>
      <c r="AAD112" s="511"/>
      <c r="AAE112" s="511"/>
      <c r="AAF112" s="511"/>
      <c r="AAG112" s="511"/>
      <c r="AAH112" s="511"/>
      <c r="AAI112" s="511"/>
      <c r="AAJ112" s="511"/>
      <c r="AAK112" s="511"/>
      <c r="AAL112" s="511"/>
      <c r="AAM112" s="511"/>
      <c r="AAN112" s="511"/>
      <c r="AAO112" s="511"/>
      <c r="AAP112" s="511"/>
      <c r="AAQ112" s="511"/>
      <c r="AAR112" s="511"/>
      <c r="AAS112" s="511"/>
      <c r="AAT112" s="511"/>
      <c r="AAU112" s="511"/>
      <c r="AAV112" s="511"/>
      <c r="AAW112" s="511"/>
      <c r="AAX112" s="511"/>
      <c r="AAY112" s="511"/>
      <c r="AAZ112" s="511"/>
      <c r="ABA112" s="511"/>
      <c r="ABB112" s="511"/>
      <c r="ABC112" s="511"/>
      <c r="ABD112" s="511"/>
      <c r="ABE112" s="511"/>
      <c r="ABF112" s="511"/>
      <c r="ABG112" s="511"/>
      <c r="ABH112" s="511"/>
      <c r="ABI112" s="511"/>
      <c r="ABJ112" s="511"/>
      <c r="ABK112" s="511"/>
      <c r="ABL112" s="511"/>
      <c r="ABM112" s="511"/>
      <c r="ABN112" s="511"/>
      <c r="ABO112" s="511"/>
      <c r="ABP112" s="511"/>
      <c r="ABQ112" s="511"/>
      <c r="ABR112" s="511"/>
      <c r="ABS112" s="511"/>
      <c r="ABT112" s="511"/>
      <c r="ABU112" s="511"/>
      <c r="ABV112" s="511"/>
      <c r="ABW112" s="511"/>
      <c r="ABX112" s="511"/>
      <c r="ABY112" s="511"/>
      <c r="ABZ112" s="511"/>
      <c r="ACA112" s="511"/>
      <c r="ACB112" s="511"/>
      <c r="ACC112" s="511"/>
      <c r="ACD112" s="511"/>
      <c r="ACE112" s="511"/>
      <c r="ACF112" s="511"/>
      <c r="ACG112" s="511"/>
      <c r="ACH112" s="511"/>
      <c r="ACI112" s="511"/>
      <c r="ACJ112" s="511"/>
      <c r="ACK112" s="511"/>
      <c r="ACL112" s="511"/>
      <c r="ACM112" s="511"/>
      <c r="ACN112" s="511"/>
      <c r="ACO112" s="511"/>
      <c r="ACP112" s="511"/>
      <c r="ACQ112" s="511"/>
      <c r="ACR112" s="511"/>
      <c r="ACS112" s="511"/>
      <c r="ACT112" s="511"/>
      <c r="ACU112" s="511"/>
      <c r="ACV112" s="511"/>
      <c r="ACW112" s="511"/>
      <c r="ACX112" s="511"/>
      <c r="ACY112" s="511"/>
      <c r="ACZ112" s="511"/>
      <c r="ADA112" s="511"/>
      <c r="ADB112" s="511"/>
      <c r="ADC112" s="511"/>
      <c r="ADD112" s="511"/>
      <c r="ADE112" s="511"/>
      <c r="ADF112" s="511"/>
      <c r="ADG112" s="511"/>
      <c r="ADH112" s="511"/>
      <c r="ADI112" s="511"/>
      <c r="ADJ112" s="511"/>
      <c r="ADK112" s="511"/>
      <c r="ADL112" s="511"/>
      <c r="ADM112" s="511"/>
      <c r="ADN112" s="511"/>
      <c r="ADO112" s="511"/>
      <c r="ADP112" s="511"/>
      <c r="ADQ112" s="511"/>
      <c r="ADR112" s="511"/>
      <c r="ADS112" s="511"/>
      <c r="ADT112" s="511"/>
      <c r="ADU112" s="511"/>
      <c r="ADV112" s="511"/>
      <c r="ADW112" s="511"/>
      <c r="ADX112" s="511"/>
      <c r="ADY112" s="511"/>
      <c r="ADZ112" s="511"/>
      <c r="AEA112" s="511"/>
      <c r="AEB112" s="511"/>
      <c r="AEC112" s="511"/>
      <c r="AED112" s="511"/>
      <c r="AEE112" s="511"/>
      <c r="AEF112" s="511"/>
      <c r="AEG112" s="511"/>
      <c r="AEH112" s="511"/>
      <c r="AEI112" s="511"/>
      <c r="AEJ112" s="511"/>
      <c r="AEK112" s="511"/>
      <c r="AEL112" s="511"/>
      <c r="AEM112" s="511"/>
      <c r="AEN112" s="511"/>
      <c r="AEO112" s="511"/>
      <c r="AEP112" s="511"/>
      <c r="AEQ112" s="511"/>
      <c r="AER112" s="511"/>
      <c r="AES112" s="511"/>
      <c r="AET112" s="511"/>
      <c r="AEU112" s="511"/>
      <c r="AEV112" s="511"/>
      <c r="AEW112" s="511"/>
      <c r="AEX112" s="511"/>
      <c r="AEY112" s="511"/>
      <c r="AEZ112" s="511"/>
      <c r="AFA112" s="511"/>
      <c r="AFB112" s="511"/>
      <c r="AFC112" s="511"/>
      <c r="AFD112" s="511"/>
      <c r="AFE112" s="511"/>
      <c r="AFF112" s="511"/>
      <c r="AFG112" s="511"/>
      <c r="AFH112" s="511"/>
      <c r="AFI112" s="511"/>
      <c r="AFJ112" s="511"/>
      <c r="AFK112" s="511"/>
      <c r="AFL112" s="511"/>
      <c r="AFM112" s="511"/>
      <c r="AFN112" s="511"/>
      <c r="AFO112" s="511"/>
      <c r="AFP112" s="511"/>
      <c r="AFQ112" s="511"/>
      <c r="AFR112" s="511"/>
      <c r="AFS112" s="511"/>
      <c r="AFT112" s="511"/>
      <c r="AFU112" s="511"/>
      <c r="AFV112" s="511"/>
      <c r="AFW112" s="511"/>
      <c r="AFX112" s="511"/>
      <c r="AFY112" s="511"/>
      <c r="AFZ112" s="511"/>
      <c r="AGA112" s="511"/>
      <c r="AGB112" s="511"/>
      <c r="AGC112" s="511"/>
      <c r="AGD112" s="511"/>
      <c r="AGE112" s="511"/>
      <c r="AGF112" s="511"/>
      <c r="AGG112" s="511"/>
      <c r="AGH112" s="511"/>
      <c r="AGI112" s="511"/>
      <c r="AGJ112" s="511"/>
      <c r="AGK112" s="511"/>
      <c r="AGL112" s="511"/>
      <c r="AGM112" s="511"/>
      <c r="AGN112" s="511"/>
      <c r="AGO112" s="511"/>
      <c r="AGP112" s="511"/>
      <c r="AGQ112" s="511"/>
      <c r="AGR112" s="511"/>
      <c r="AGS112" s="511"/>
      <c r="AGT112" s="511"/>
      <c r="AGU112" s="511"/>
      <c r="AGV112" s="511"/>
      <c r="AGW112" s="511"/>
      <c r="AGX112" s="511"/>
      <c r="AGY112" s="511"/>
      <c r="AGZ112" s="511"/>
      <c r="AHA112" s="511"/>
      <c r="AHB112" s="511"/>
      <c r="AHC112" s="511"/>
      <c r="AHD112" s="511"/>
      <c r="AHE112" s="511"/>
      <c r="AHF112" s="511"/>
      <c r="AHG112" s="511"/>
      <c r="AHH112" s="511"/>
      <c r="AHI112" s="511"/>
      <c r="AHJ112" s="511"/>
      <c r="AHK112" s="511"/>
      <c r="AHL112" s="511"/>
      <c r="AHM112" s="511"/>
      <c r="AHN112" s="511"/>
      <c r="AHO112" s="511"/>
      <c r="AHP112" s="511"/>
      <c r="AHQ112" s="511"/>
      <c r="AHR112" s="511"/>
      <c r="AHS112" s="511"/>
      <c r="AHT112" s="511"/>
      <c r="AHU112" s="511"/>
      <c r="AHV112" s="511"/>
      <c r="AHW112" s="511"/>
      <c r="AHX112" s="511"/>
      <c r="AHY112" s="511"/>
      <c r="AHZ112" s="511"/>
      <c r="AIA112" s="511"/>
      <c r="AIB112" s="511"/>
      <c r="AIC112" s="511"/>
      <c r="AID112" s="511"/>
      <c r="AIE112" s="511"/>
      <c r="AIF112" s="511"/>
      <c r="AIG112" s="511"/>
      <c r="AIH112" s="511"/>
      <c r="AII112" s="511"/>
      <c r="AIJ112" s="511"/>
      <c r="AIK112" s="511"/>
      <c r="AIL112" s="511"/>
      <c r="AIM112" s="511"/>
      <c r="AIN112" s="511"/>
      <c r="AIO112" s="511"/>
      <c r="AIP112" s="511"/>
      <c r="AIQ112" s="511"/>
      <c r="AIR112" s="511"/>
      <c r="AIS112" s="511"/>
      <c r="AIT112" s="511"/>
      <c r="AIU112" s="511"/>
      <c r="AIV112" s="511"/>
      <c r="AIW112" s="511"/>
      <c r="AIX112" s="511"/>
      <c r="AIY112" s="511"/>
      <c r="AIZ112" s="511"/>
      <c r="AJA112" s="511"/>
      <c r="AJB112" s="511"/>
      <c r="AJC112" s="511"/>
      <c r="AJD112" s="511"/>
      <c r="AJE112" s="511"/>
      <c r="AJF112" s="511"/>
      <c r="AJG112" s="511"/>
      <c r="AJH112" s="511"/>
      <c r="AJI112" s="511"/>
      <c r="AJJ112" s="511"/>
      <c r="AJK112" s="511"/>
      <c r="AJL112" s="511"/>
      <c r="AJM112" s="511"/>
      <c r="AJN112" s="511"/>
      <c r="AJO112" s="511"/>
      <c r="AJP112" s="511"/>
      <c r="AJQ112" s="511"/>
      <c r="AJR112" s="511"/>
      <c r="AJS112" s="511"/>
      <c r="AJT112" s="511"/>
      <c r="AJU112" s="511"/>
      <c r="AJV112" s="511"/>
      <c r="AJW112" s="511"/>
      <c r="AJX112" s="511"/>
      <c r="AJY112" s="511"/>
      <c r="AJZ112" s="511"/>
      <c r="AKA112" s="511"/>
      <c r="AKB112" s="511"/>
      <c r="AKC112" s="511"/>
      <c r="AKD112" s="511"/>
      <c r="AKE112" s="511"/>
      <c r="AKF112" s="511"/>
      <c r="AKG112" s="511"/>
      <c r="AKH112" s="511"/>
      <c r="AKI112" s="511"/>
      <c r="AKJ112" s="511"/>
      <c r="AKK112" s="511"/>
      <c r="AKL112" s="511"/>
      <c r="AKM112" s="511"/>
      <c r="AKN112" s="511"/>
      <c r="AKO112" s="511"/>
      <c r="AKP112" s="511"/>
      <c r="AKQ112" s="511"/>
      <c r="AKR112" s="511"/>
      <c r="AKS112" s="511"/>
      <c r="AKT112" s="511"/>
      <c r="AKU112" s="511"/>
      <c r="AKV112" s="511"/>
      <c r="AKW112" s="511"/>
      <c r="AKX112" s="511"/>
      <c r="AKY112" s="511"/>
      <c r="AKZ112" s="511"/>
      <c r="ALA112" s="511"/>
      <c r="ALB112" s="511"/>
      <c r="ALC112" s="511"/>
      <c r="ALD112" s="511"/>
      <c r="ALE112" s="511"/>
      <c r="ALF112" s="511"/>
      <c r="ALG112" s="511"/>
      <c r="ALH112" s="511"/>
      <c r="ALI112" s="511"/>
      <c r="ALJ112" s="511"/>
      <c r="ALK112" s="511"/>
      <c r="ALL112" s="511"/>
      <c r="ALM112" s="511"/>
      <c r="ALN112" s="511"/>
      <c r="ALO112" s="511"/>
      <c r="ALP112" s="511"/>
      <c r="ALQ112" s="511"/>
      <c r="ALR112" s="511"/>
      <c r="ALS112" s="511"/>
      <c r="ALT112" s="511"/>
      <c r="ALU112" s="511"/>
      <c r="ALV112" s="511"/>
      <c r="ALW112" s="511"/>
      <c r="ALX112" s="511"/>
      <c r="ALY112" s="511"/>
      <c r="ALZ112" s="511"/>
      <c r="AMA112" s="511"/>
      <c r="AMB112" s="511"/>
      <c r="AMC112" s="511"/>
      <c r="AMD112" s="511"/>
      <c r="AME112" s="511"/>
      <c r="AMF112" s="511"/>
      <c r="AMG112" s="511"/>
      <c r="AMH112" s="511"/>
      <c r="AMI112" s="511"/>
      <c r="AMJ112" s="511"/>
      <c r="AMK112" s="511"/>
      <c r="AML112" s="511"/>
      <c r="AMM112" s="511"/>
      <c r="AMN112" s="511"/>
      <c r="AMO112" s="511"/>
      <c r="AMP112" s="511"/>
      <c r="AMQ112" s="511"/>
      <c r="AMR112" s="511"/>
      <c r="AMS112" s="511"/>
      <c r="AMT112" s="511"/>
      <c r="AMU112" s="511"/>
      <c r="AMV112" s="511"/>
      <c r="AMW112" s="511"/>
      <c r="AMX112" s="511"/>
      <c r="AMY112" s="511"/>
      <c r="AMZ112" s="511"/>
      <c r="ANA112" s="511"/>
      <c r="ANB112" s="511"/>
      <c r="ANC112" s="511"/>
      <c r="AND112" s="511"/>
      <c r="ANE112" s="511"/>
      <c r="ANF112" s="511"/>
      <c r="ANG112" s="511"/>
      <c r="ANH112" s="511"/>
      <c r="ANI112" s="511"/>
      <c r="ANJ112" s="511"/>
      <c r="ANK112" s="511"/>
      <c r="ANL112" s="511"/>
      <c r="ANM112" s="511"/>
      <c r="ANN112" s="511"/>
      <c r="ANO112" s="511"/>
      <c r="ANP112" s="511"/>
      <c r="ANQ112" s="511"/>
      <c r="ANR112" s="511"/>
      <c r="ANS112" s="511"/>
      <c r="ANT112" s="511"/>
      <c r="ANU112" s="511"/>
      <c r="ANV112" s="511"/>
      <c r="ANW112" s="511"/>
      <c r="ANX112" s="511"/>
      <c r="ANY112" s="511"/>
      <c r="ANZ112" s="511"/>
      <c r="AOA112" s="511"/>
      <c r="AOB112" s="511"/>
      <c r="AOC112" s="511"/>
      <c r="AOD112" s="511"/>
      <c r="AOE112" s="511"/>
      <c r="AOF112" s="511"/>
      <c r="AOG112" s="511"/>
      <c r="AOH112" s="511"/>
      <c r="AOI112" s="511"/>
      <c r="AOJ112" s="511"/>
      <c r="AOK112" s="511"/>
      <c r="AOL112" s="511"/>
      <c r="AOM112" s="511"/>
      <c r="AON112" s="511"/>
      <c r="AOO112" s="511"/>
      <c r="AOP112" s="511"/>
      <c r="AOQ112" s="511"/>
      <c r="AOR112" s="511"/>
      <c r="AOS112" s="511"/>
      <c r="AOT112" s="511"/>
      <c r="AOU112" s="511"/>
      <c r="AOV112" s="511"/>
      <c r="AOW112" s="511"/>
      <c r="AOX112" s="511"/>
      <c r="AOY112" s="511"/>
      <c r="AOZ112" s="511"/>
      <c r="APA112" s="511"/>
      <c r="APB112" s="511"/>
      <c r="APC112" s="511"/>
      <c r="APD112" s="511"/>
      <c r="APE112" s="511"/>
      <c r="APF112" s="511"/>
      <c r="APG112" s="511"/>
      <c r="APH112" s="511"/>
      <c r="API112" s="511"/>
      <c r="APJ112" s="511"/>
      <c r="APK112" s="511"/>
      <c r="APL112" s="511"/>
      <c r="APM112" s="511"/>
      <c r="APN112" s="511"/>
      <c r="APO112" s="511"/>
      <c r="APP112" s="511"/>
      <c r="APQ112" s="511"/>
      <c r="APR112" s="511"/>
      <c r="APS112" s="511"/>
      <c r="APT112" s="511"/>
      <c r="APU112" s="511"/>
      <c r="APV112" s="511"/>
      <c r="APW112" s="511"/>
      <c r="APX112" s="511"/>
      <c r="APY112" s="511"/>
      <c r="APZ112" s="511"/>
      <c r="AQA112" s="511"/>
      <c r="AQB112" s="511"/>
      <c r="AQC112" s="511"/>
      <c r="AQD112" s="511"/>
      <c r="AQE112" s="511"/>
      <c r="AQF112" s="511"/>
      <c r="AQG112" s="511"/>
      <c r="AQH112" s="511"/>
      <c r="AQI112" s="511"/>
      <c r="AQJ112" s="511"/>
      <c r="AQK112" s="511"/>
      <c r="AQL112" s="511"/>
      <c r="AQM112" s="511"/>
      <c r="AQN112" s="511"/>
      <c r="AQO112" s="511"/>
      <c r="AQP112" s="511"/>
      <c r="AQQ112" s="511"/>
      <c r="AQR112" s="511"/>
      <c r="AQS112" s="511"/>
      <c r="AQT112" s="511"/>
      <c r="AQU112" s="511"/>
      <c r="AQV112" s="511"/>
      <c r="AQW112" s="511"/>
      <c r="AQX112" s="511"/>
      <c r="AQY112" s="511"/>
      <c r="AQZ112" s="511"/>
      <c r="ARA112" s="511"/>
      <c r="ARB112" s="511"/>
      <c r="ARC112" s="511"/>
      <c r="ARD112" s="511"/>
      <c r="ARE112" s="511"/>
      <c r="ARF112" s="511"/>
      <c r="ARG112" s="511"/>
      <c r="ARH112" s="511"/>
      <c r="ARI112" s="511"/>
      <c r="ARJ112" s="511"/>
      <c r="ARK112" s="511"/>
      <c r="ARL112" s="511"/>
      <c r="ARM112" s="511"/>
      <c r="ARN112" s="511"/>
      <c r="ARO112" s="511"/>
      <c r="ARP112" s="511"/>
      <c r="ARQ112" s="511"/>
      <c r="ARR112" s="511"/>
      <c r="ARS112" s="511"/>
      <c r="ART112" s="511"/>
      <c r="ARU112" s="511"/>
      <c r="ARV112" s="511"/>
      <c r="ARW112" s="511"/>
      <c r="ARX112" s="511"/>
      <c r="ARY112" s="511"/>
      <c r="ARZ112" s="511"/>
      <c r="ASA112" s="511"/>
      <c r="ASB112" s="511"/>
      <c r="ASC112" s="511"/>
      <c r="ASD112" s="511"/>
      <c r="ASE112" s="511"/>
      <c r="ASF112" s="511"/>
      <c r="ASG112" s="511"/>
      <c r="ASH112" s="511"/>
      <c r="ASI112" s="511"/>
      <c r="ASJ112" s="511"/>
      <c r="ASK112" s="511"/>
      <c r="ASL112" s="511"/>
      <c r="ASM112" s="511"/>
      <c r="ASN112" s="511"/>
      <c r="ASO112" s="511"/>
      <c r="ASP112" s="511"/>
      <c r="ASQ112" s="511"/>
      <c r="ASR112" s="511"/>
      <c r="ASS112" s="511"/>
      <c r="AST112" s="511"/>
      <c r="ASU112" s="511"/>
      <c r="ASV112" s="511"/>
      <c r="ASW112" s="511"/>
      <c r="ASX112" s="511"/>
      <c r="ASY112" s="511"/>
      <c r="ASZ112" s="511"/>
      <c r="ATA112" s="511"/>
      <c r="ATB112" s="511"/>
      <c r="ATC112" s="511"/>
      <c r="ATD112" s="511"/>
      <c r="ATE112" s="511"/>
      <c r="ATF112" s="511"/>
      <c r="ATG112" s="511"/>
      <c r="ATH112" s="511"/>
      <c r="ATI112" s="511"/>
      <c r="ATJ112" s="511"/>
      <c r="ATK112" s="511"/>
      <c r="ATL112" s="511"/>
      <c r="ATM112" s="511"/>
      <c r="ATN112" s="511"/>
      <c r="ATO112" s="511"/>
      <c r="ATP112" s="511"/>
      <c r="ATQ112" s="511"/>
      <c r="ATR112" s="511"/>
      <c r="ATS112" s="511"/>
      <c r="ATT112" s="511"/>
      <c r="ATU112" s="511"/>
      <c r="ATV112" s="511"/>
      <c r="ATW112" s="511"/>
      <c r="ATX112" s="511"/>
      <c r="ATY112" s="511"/>
      <c r="ATZ112" s="511"/>
      <c r="AUA112" s="511"/>
      <c r="AUB112" s="511"/>
      <c r="AUC112" s="511"/>
      <c r="AUD112" s="511"/>
      <c r="AUE112" s="511"/>
      <c r="AUF112" s="511"/>
      <c r="AUG112" s="511"/>
      <c r="AUH112" s="511"/>
      <c r="AUI112" s="511"/>
      <c r="AUJ112" s="511"/>
      <c r="AUK112" s="511"/>
      <c r="AUL112" s="511"/>
      <c r="AUM112" s="511"/>
      <c r="AUN112" s="511"/>
      <c r="AUO112" s="511"/>
      <c r="AUP112" s="511"/>
      <c r="AUQ112" s="511"/>
      <c r="AUR112" s="511"/>
      <c r="AUS112" s="511"/>
      <c r="AUT112" s="511"/>
      <c r="AUU112" s="511"/>
      <c r="AUV112" s="511"/>
      <c r="AUW112" s="511"/>
      <c r="AUX112" s="511"/>
      <c r="AUY112" s="511"/>
      <c r="AUZ112" s="511"/>
      <c r="AVA112" s="511"/>
      <c r="AVB112" s="511"/>
      <c r="AVC112" s="511"/>
      <c r="AVD112" s="511"/>
      <c r="AVE112" s="511"/>
      <c r="AVF112" s="511"/>
      <c r="AVG112" s="511"/>
      <c r="AVH112" s="511"/>
      <c r="AVI112" s="511"/>
      <c r="AVJ112" s="511"/>
      <c r="AVK112" s="511"/>
      <c r="AVL112" s="511"/>
      <c r="AVM112" s="511"/>
      <c r="AVN112" s="511"/>
      <c r="AVO112" s="511"/>
      <c r="AVP112" s="511"/>
      <c r="AVQ112" s="511"/>
      <c r="AVR112" s="511"/>
      <c r="AVS112" s="511"/>
      <c r="AVT112" s="511"/>
      <c r="AVU112" s="511"/>
      <c r="AVV112" s="511"/>
      <c r="AVW112" s="511"/>
      <c r="AVX112" s="511"/>
      <c r="AVY112" s="511"/>
      <c r="AVZ112" s="511"/>
      <c r="AWA112" s="511"/>
      <c r="AWB112" s="511"/>
      <c r="AWC112" s="511"/>
      <c r="AWD112" s="511"/>
      <c r="AWE112" s="511"/>
      <c r="AWF112" s="511"/>
      <c r="AWG112" s="511"/>
      <c r="AWH112" s="511"/>
      <c r="AWI112" s="511"/>
      <c r="AWJ112" s="511"/>
      <c r="AWK112" s="511"/>
      <c r="AWL112" s="511"/>
      <c r="AWM112" s="511"/>
      <c r="AWN112" s="511"/>
      <c r="AWO112" s="511"/>
      <c r="AWP112" s="511"/>
      <c r="AWQ112" s="511"/>
      <c r="AWR112" s="511"/>
      <c r="AWS112" s="511"/>
      <c r="AWT112" s="511"/>
      <c r="AWU112" s="511"/>
      <c r="AWV112" s="511"/>
      <c r="AWW112" s="511"/>
      <c r="AWX112" s="511"/>
      <c r="AWY112" s="511"/>
      <c r="AWZ112" s="511"/>
      <c r="AXA112" s="511"/>
      <c r="AXB112" s="511"/>
      <c r="AXC112" s="511"/>
      <c r="AXD112" s="511"/>
      <c r="AXE112" s="511"/>
      <c r="AXF112" s="511"/>
      <c r="AXG112" s="511"/>
      <c r="AXH112" s="511"/>
      <c r="AXI112" s="511"/>
      <c r="AXJ112" s="511"/>
      <c r="AXK112" s="511"/>
      <c r="AXL112" s="511"/>
      <c r="AXM112" s="511"/>
      <c r="AXN112" s="511"/>
      <c r="AXO112" s="511"/>
      <c r="AXP112" s="511"/>
      <c r="AXQ112" s="511"/>
      <c r="AXR112" s="511"/>
      <c r="AXS112" s="511"/>
      <c r="AXT112" s="511"/>
      <c r="AXU112" s="511"/>
      <c r="AXV112" s="511"/>
      <c r="AXW112" s="511"/>
      <c r="AXX112" s="511"/>
      <c r="AXY112" s="511"/>
      <c r="AXZ112" s="511"/>
      <c r="AYA112" s="511"/>
      <c r="AYB112" s="511"/>
      <c r="AYC112" s="511"/>
      <c r="AYD112" s="511"/>
      <c r="AYE112" s="511"/>
      <c r="AYF112" s="511"/>
      <c r="AYG112" s="511"/>
      <c r="AYH112" s="511"/>
      <c r="AYI112" s="511"/>
      <c r="AYJ112" s="511"/>
      <c r="AYK112" s="511"/>
      <c r="AYL112" s="511"/>
      <c r="AYM112" s="511"/>
      <c r="AYN112" s="511"/>
      <c r="AYO112" s="511"/>
      <c r="AYP112" s="511"/>
      <c r="AYQ112" s="511"/>
      <c r="AYR112" s="511"/>
      <c r="AYS112" s="511"/>
      <c r="AYT112" s="511"/>
      <c r="AYU112" s="511"/>
      <c r="AYV112" s="511"/>
      <c r="AYW112" s="511"/>
      <c r="AYX112" s="511"/>
      <c r="AYY112" s="511"/>
      <c r="AYZ112" s="511"/>
      <c r="AZA112" s="511"/>
      <c r="AZB112" s="511"/>
      <c r="AZC112" s="511"/>
      <c r="AZD112" s="511"/>
      <c r="AZE112" s="511"/>
      <c r="AZF112" s="511"/>
      <c r="AZG112" s="511"/>
      <c r="AZH112" s="511"/>
      <c r="AZI112" s="511"/>
      <c r="AZJ112" s="511"/>
      <c r="AZK112" s="511"/>
      <c r="AZL112" s="511"/>
      <c r="AZM112" s="511"/>
      <c r="AZN112" s="511"/>
      <c r="AZO112" s="511"/>
      <c r="AZP112" s="511"/>
      <c r="AZQ112" s="511"/>
      <c r="AZR112" s="511"/>
      <c r="AZS112" s="511"/>
      <c r="AZT112" s="511"/>
      <c r="AZU112" s="511"/>
      <c r="AZV112" s="511"/>
      <c r="AZW112" s="511"/>
      <c r="AZX112" s="511"/>
      <c r="AZY112" s="511"/>
      <c r="AZZ112" s="511"/>
      <c r="BAA112" s="511"/>
      <c r="BAB112" s="511"/>
      <c r="BAC112" s="511"/>
      <c r="BAD112" s="511"/>
      <c r="BAE112" s="511"/>
      <c r="BAF112" s="511"/>
      <c r="BAG112" s="511"/>
      <c r="BAH112" s="511"/>
      <c r="BAI112" s="511"/>
      <c r="BAJ112" s="511"/>
      <c r="BAK112" s="511"/>
      <c r="BAL112" s="511"/>
      <c r="BAM112" s="511"/>
      <c r="BAN112" s="511"/>
      <c r="BAO112" s="511"/>
      <c r="BAP112" s="511"/>
      <c r="BAQ112" s="511"/>
      <c r="BAR112" s="511"/>
      <c r="BAS112" s="511"/>
      <c r="BAT112" s="511"/>
      <c r="BAU112" s="511"/>
      <c r="BAV112" s="511"/>
      <c r="BAW112" s="511"/>
      <c r="BAX112" s="511"/>
      <c r="BAY112" s="511"/>
      <c r="BAZ112" s="511"/>
      <c r="BBA112" s="511"/>
      <c r="BBB112" s="511"/>
      <c r="BBC112" s="511"/>
      <c r="BBD112" s="511"/>
      <c r="BBE112" s="511"/>
      <c r="BBF112" s="511"/>
      <c r="BBG112" s="511"/>
      <c r="BBH112" s="511"/>
      <c r="BBI112" s="511"/>
      <c r="BBJ112" s="511"/>
      <c r="BBK112" s="511"/>
      <c r="BBL112" s="511"/>
      <c r="BBM112" s="511"/>
      <c r="BBN112" s="511"/>
      <c r="BBO112" s="511"/>
      <c r="BBP112" s="511"/>
      <c r="BBQ112" s="511"/>
      <c r="BBR112" s="511"/>
      <c r="BBS112" s="511"/>
      <c r="BBT112" s="511"/>
      <c r="BBU112" s="511"/>
      <c r="BBV112" s="511"/>
      <c r="BBW112" s="511"/>
      <c r="BBX112" s="511"/>
      <c r="BBY112" s="511"/>
      <c r="BBZ112" s="511"/>
      <c r="BCA112" s="511"/>
      <c r="BCB112" s="511"/>
      <c r="BCC112" s="511"/>
      <c r="BCD112" s="511"/>
      <c r="BCE112" s="511"/>
      <c r="BCF112" s="511"/>
      <c r="BCG112" s="511"/>
      <c r="BCH112" s="511"/>
      <c r="BCI112" s="511"/>
      <c r="BCJ112" s="511"/>
      <c r="BCK112" s="511"/>
      <c r="BCL112" s="511"/>
      <c r="BCM112" s="511"/>
      <c r="BCN112" s="511"/>
      <c r="BCO112" s="511"/>
      <c r="BCP112" s="511"/>
      <c r="BCQ112" s="511"/>
      <c r="BCR112" s="511"/>
      <c r="BCS112" s="511"/>
      <c r="BCT112" s="511"/>
      <c r="BCU112" s="511"/>
      <c r="BCV112" s="511"/>
      <c r="BCW112" s="511"/>
      <c r="BCX112" s="511"/>
      <c r="BCY112" s="511"/>
      <c r="BCZ112" s="511"/>
      <c r="BDA112" s="511"/>
      <c r="BDB112" s="511"/>
      <c r="BDC112" s="511"/>
      <c r="BDD112" s="511"/>
      <c r="BDE112" s="511"/>
      <c r="BDF112" s="511"/>
      <c r="BDG112" s="511"/>
      <c r="BDH112" s="511"/>
      <c r="BDI112" s="511"/>
      <c r="BDJ112" s="511"/>
      <c r="BDK112" s="511"/>
      <c r="BDL112" s="511"/>
      <c r="BDM112" s="511"/>
      <c r="BDN112" s="511"/>
      <c r="BDO112" s="511"/>
      <c r="BDP112" s="511"/>
      <c r="BDQ112" s="511"/>
      <c r="BDR112" s="511"/>
      <c r="BDS112" s="511"/>
      <c r="BDT112" s="511"/>
      <c r="BDU112" s="511"/>
      <c r="BDV112" s="511"/>
      <c r="BDW112" s="511"/>
      <c r="BDX112" s="511"/>
      <c r="BDY112" s="511"/>
      <c r="BDZ112" s="511"/>
      <c r="BEA112" s="511"/>
      <c r="BEB112" s="511"/>
      <c r="BEC112" s="511"/>
      <c r="BED112" s="511"/>
      <c r="BEE112" s="511"/>
      <c r="BEF112" s="511"/>
      <c r="BEG112" s="511"/>
      <c r="BEH112" s="511"/>
      <c r="BEI112" s="511"/>
      <c r="BEJ112" s="511"/>
      <c r="BEK112" s="511"/>
      <c r="BEL112" s="511"/>
      <c r="BEM112" s="511"/>
      <c r="BEN112" s="511"/>
      <c r="BEO112" s="511"/>
      <c r="BEP112" s="511"/>
      <c r="BEQ112" s="511"/>
      <c r="BER112" s="511"/>
      <c r="BES112" s="511"/>
      <c r="BET112" s="511"/>
      <c r="BEU112" s="511"/>
      <c r="BEV112" s="511"/>
      <c r="BEW112" s="511"/>
      <c r="BEX112" s="511"/>
      <c r="BEY112" s="511"/>
      <c r="BEZ112" s="511"/>
      <c r="BFA112" s="511"/>
      <c r="BFB112" s="511"/>
      <c r="BFC112" s="511"/>
      <c r="BFD112" s="511"/>
      <c r="BFE112" s="511"/>
      <c r="BFF112" s="511"/>
      <c r="BFG112" s="511"/>
      <c r="BFH112" s="511"/>
      <c r="BFI112" s="511"/>
      <c r="BFJ112" s="511"/>
      <c r="BFK112" s="511"/>
      <c r="BFL112" s="511"/>
      <c r="BFM112" s="511"/>
      <c r="BFN112" s="511"/>
      <c r="BFO112" s="511"/>
      <c r="BFP112" s="511"/>
      <c r="BFQ112" s="511"/>
      <c r="BFR112" s="511"/>
      <c r="BFS112" s="511"/>
      <c r="BFT112" s="511"/>
      <c r="BFU112" s="511"/>
      <c r="BFV112" s="511"/>
      <c r="BFW112" s="511"/>
      <c r="BFX112" s="511"/>
      <c r="BFY112" s="511"/>
      <c r="BFZ112" s="511"/>
      <c r="BGA112" s="511"/>
      <c r="BGB112" s="511"/>
      <c r="BGC112" s="511"/>
      <c r="BGD112" s="511"/>
      <c r="BGE112" s="511"/>
      <c r="BGF112" s="511"/>
      <c r="BGG112" s="511"/>
      <c r="BGH112" s="511"/>
      <c r="BGI112" s="511"/>
      <c r="BGJ112" s="511"/>
      <c r="BGK112" s="511"/>
      <c r="BGL112" s="511"/>
      <c r="BGM112" s="511"/>
      <c r="BGN112" s="511"/>
      <c r="BGO112" s="511"/>
      <c r="BGP112" s="511"/>
      <c r="BGQ112" s="511"/>
      <c r="BGR112" s="511"/>
      <c r="BGS112" s="511"/>
      <c r="BGT112" s="511"/>
      <c r="BGU112" s="511"/>
      <c r="BGV112" s="511"/>
      <c r="BGW112" s="511"/>
      <c r="BGX112" s="511"/>
      <c r="BGY112" s="511"/>
      <c r="BGZ112" s="511"/>
      <c r="BHA112" s="511"/>
      <c r="BHB112" s="511"/>
      <c r="BHC112" s="511"/>
      <c r="BHD112" s="511"/>
      <c r="BHE112" s="511"/>
      <c r="BHF112" s="511"/>
      <c r="BHG112" s="511"/>
      <c r="BHH112" s="511"/>
      <c r="BHI112" s="511"/>
      <c r="BHJ112" s="511"/>
      <c r="BHK112" s="511"/>
      <c r="BHL112" s="511"/>
      <c r="BHM112" s="511"/>
      <c r="BHN112" s="511"/>
      <c r="BHO112" s="511"/>
      <c r="BHP112" s="511"/>
      <c r="BHQ112" s="511"/>
      <c r="BHR112" s="511"/>
      <c r="BHS112" s="511"/>
      <c r="BHT112" s="511"/>
      <c r="BHU112" s="511"/>
      <c r="BHV112" s="511"/>
      <c r="BHW112" s="511"/>
      <c r="BHX112" s="511"/>
      <c r="BHY112" s="511"/>
      <c r="BHZ112" s="511"/>
      <c r="BIA112" s="511"/>
      <c r="BIB112" s="511"/>
      <c r="BIC112" s="511"/>
      <c r="BID112" s="511"/>
      <c r="BIE112" s="511"/>
      <c r="BIF112" s="511"/>
      <c r="BIG112" s="511"/>
      <c r="BIH112" s="511"/>
      <c r="BII112" s="511"/>
      <c r="BIJ112" s="511"/>
      <c r="BIK112" s="511"/>
      <c r="BIL112" s="511"/>
      <c r="BIM112" s="511"/>
      <c r="BIN112" s="511"/>
      <c r="BIO112" s="511"/>
      <c r="BIP112" s="511"/>
      <c r="BIQ112" s="511"/>
      <c r="BIR112" s="511"/>
      <c r="BIS112" s="511"/>
      <c r="BIT112" s="511"/>
      <c r="BIU112" s="511"/>
      <c r="BIV112" s="511"/>
      <c r="BIW112" s="511"/>
      <c r="BIX112" s="511"/>
      <c r="BIY112" s="511"/>
      <c r="BIZ112" s="511"/>
      <c r="BJA112" s="511"/>
      <c r="BJB112" s="511"/>
      <c r="BJC112" s="511"/>
      <c r="BJD112" s="511"/>
      <c r="BJE112" s="511"/>
      <c r="BJF112" s="511"/>
      <c r="BJG112" s="511"/>
      <c r="BJH112" s="511"/>
      <c r="BJI112" s="511"/>
      <c r="BJJ112" s="511"/>
      <c r="BJK112" s="511"/>
      <c r="BJL112" s="511"/>
      <c r="BJM112" s="511"/>
      <c r="BJN112" s="511"/>
      <c r="BJO112" s="511"/>
      <c r="BJP112" s="511"/>
      <c r="BJQ112" s="511"/>
      <c r="BJR112" s="511"/>
      <c r="BJS112" s="511"/>
      <c r="BJT112" s="511"/>
      <c r="BJU112" s="511"/>
      <c r="BJV112" s="511"/>
      <c r="BJW112" s="511"/>
      <c r="BJX112" s="511"/>
      <c r="BJY112" s="511"/>
      <c r="BJZ112" s="511"/>
      <c r="BKA112" s="511"/>
      <c r="BKB112" s="511"/>
      <c r="BKC112" s="511"/>
      <c r="BKD112" s="511"/>
      <c r="BKE112" s="511"/>
      <c r="BKF112" s="511"/>
      <c r="BKG112" s="511"/>
      <c r="BKH112" s="511"/>
      <c r="BKI112" s="511"/>
      <c r="BKJ112" s="511"/>
      <c r="BKK112" s="511"/>
      <c r="BKL112" s="511"/>
      <c r="BKM112" s="511"/>
      <c r="BKN112" s="511"/>
      <c r="BKO112" s="511"/>
      <c r="BKP112" s="511"/>
      <c r="BKQ112" s="511"/>
      <c r="BKR112" s="511"/>
      <c r="BKS112" s="511"/>
      <c r="BKT112" s="511"/>
      <c r="BKU112" s="511"/>
      <c r="BKV112" s="511"/>
      <c r="BKW112" s="511"/>
      <c r="BKX112" s="511"/>
      <c r="BKY112" s="511"/>
      <c r="BKZ112" s="511"/>
      <c r="BLA112" s="511"/>
      <c r="BLB112" s="511"/>
      <c r="BLC112" s="511"/>
      <c r="BLD112" s="511"/>
      <c r="BLE112" s="511"/>
      <c r="BLF112" s="511"/>
      <c r="BLG112" s="511"/>
      <c r="BLH112" s="511"/>
      <c r="BLI112" s="511"/>
      <c r="BLJ112" s="511"/>
      <c r="BLK112" s="511"/>
      <c r="BLL112" s="511"/>
      <c r="BLM112" s="511"/>
      <c r="BLN112" s="511"/>
      <c r="BLO112" s="511"/>
      <c r="BLP112" s="511"/>
      <c r="BLQ112" s="511"/>
      <c r="BLR112" s="511"/>
      <c r="BLS112" s="511"/>
      <c r="BLT112" s="511"/>
      <c r="BLU112" s="511"/>
      <c r="BLV112" s="511"/>
      <c r="BLW112" s="511"/>
      <c r="BLX112" s="511"/>
      <c r="BLY112" s="511"/>
      <c r="BLZ112" s="511"/>
      <c r="BMA112" s="511"/>
      <c r="BMB112" s="511"/>
      <c r="BMC112" s="511"/>
      <c r="BMD112" s="511"/>
      <c r="BME112" s="511"/>
      <c r="BMF112" s="511"/>
      <c r="BMG112" s="511"/>
      <c r="BMH112" s="511"/>
      <c r="BMI112" s="511"/>
      <c r="BMJ112" s="511"/>
      <c r="BMK112" s="511"/>
      <c r="BML112" s="511"/>
      <c r="BMM112" s="511"/>
      <c r="BMN112" s="511"/>
      <c r="BMO112" s="511"/>
      <c r="BMP112" s="511"/>
      <c r="BMQ112" s="511"/>
      <c r="BMR112" s="511"/>
      <c r="BMS112" s="511"/>
      <c r="BMT112" s="511"/>
      <c r="BMU112" s="511"/>
      <c r="BMV112" s="511"/>
      <c r="BMW112" s="511"/>
      <c r="BMX112" s="511"/>
      <c r="BMY112" s="511"/>
      <c r="BMZ112" s="511"/>
      <c r="BNA112" s="511"/>
      <c r="BNB112" s="511"/>
      <c r="BNC112" s="511"/>
      <c r="BND112" s="511"/>
      <c r="BNE112" s="511"/>
      <c r="BNF112" s="511"/>
      <c r="BNG112" s="511"/>
      <c r="BNH112" s="511"/>
      <c r="BNI112" s="511"/>
      <c r="BNJ112" s="511"/>
      <c r="BNK112" s="511"/>
      <c r="BNL112" s="511"/>
      <c r="BNM112" s="511"/>
      <c r="BNN112" s="511"/>
      <c r="BNO112" s="511"/>
      <c r="BNP112" s="511"/>
      <c r="BNQ112" s="511"/>
      <c r="BNR112" s="511"/>
      <c r="BNS112" s="511"/>
      <c r="BNT112" s="511"/>
      <c r="BNU112" s="511"/>
      <c r="BNV112" s="511"/>
      <c r="BNW112" s="511"/>
      <c r="BNX112" s="511"/>
      <c r="BNY112" s="511"/>
      <c r="BNZ112" s="511"/>
      <c r="BOA112" s="511"/>
      <c r="BOB112" s="511"/>
      <c r="BOC112" s="511"/>
      <c r="BOD112" s="511"/>
      <c r="BOE112" s="511"/>
      <c r="BOF112" s="511"/>
      <c r="BOG112" s="511"/>
      <c r="BOH112" s="511"/>
      <c r="BOI112" s="511"/>
      <c r="BOJ112" s="511"/>
      <c r="BOK112" s="511"/>
      <c r="BOL112" s="511"/>
      <c r="BOM112" s="511"/>
      <c r="BON112" s="511"/>
      <c r="BOO112" s="511"/>
      <c r="BOP112" s="511"/>
      <c r="BOQ112" s="511"/>
      <c r="BOR112" s="511"/>
      <c r="BOS112" s="511"/>
      <c r="BOT112" s="511"/>
      <c r="BOU112" s="511"/>
      <c r="BOV112" s="511"/>
      <c r="BOW112" s="511"/>
      <c r="BOX112" s="511"/>
      <c r="BOY112" s="511"/>
      <c r="BOZ112" s="511"/>
      <c r="BPA112" s="511"/>
      <c r="BPB112" s="511"/>
      <c r="BPC112" s="511"/>
      <c r="BPD112" s="511"/>
      <c r="BPE112" s="511"/>
      <c r="BPF112" s="511"/>
      <c r="BPG112" s="511"/>
      <c r="BPH112" s="511"/>
      <c r="BPI112" s="511"/>
      <c r="BPJ112" s="511"/>
      <c r="BPK112" s="511"/>
      <c r="BPL112" s="511"/>
      <c r="BPM112" s="511"/>
      <c r="BPN112" s="511"/>
      <c r="BPO112" s="511"/>
      <c r="BPP112" s="511"/>
      <c r="BPQ112" s="511"/>
      <c r="BPR112" s="511"/>
      <c r="BPS112" s="511"/>
      <c r="BPT112" s="511"/>
      <c r="BPU112" s="511"/>
      <c r="BPV112" s="511"/>
      <c r="BPW112" s="511"/>
      <c r="BPX112" s="511"/>
      <c r="BPY112" s="511"/>
      <c r="BPZ112" s="511"/>
      <c r="BQA112" s="511"/>
      <c r="BQB112" s="511"/>
      <c r="BQC112" s="511"/>
      <c r="BQD112" s="511"/>
      <c r="BQE112" s="511"/>
      <c r="BQF112" s="511"/>
      <c r="BQG112" s="511"/>
      <c r="BQH112" s="511"/>
      <c r="BQI112" s="511"/>
      <c r="BQJ112" s="511"/>
      <c r="BQK112" s="511"/>
      <c r="BQL112" s="511"/>
      <c r="BQM112" s="511"/>
      <c r="BQN112" s="511"/>
      <c r="BQO112" s="511"/>
      <c r="BQP112" s="511"/>
      <c r="BQQ112" s="511"/>
      <c r="BQR112" s="511"/>
      <c r="BQS112" s="511"/>
      <c r="BQT112" s="511"/>
      <c r="BQU112" s="511"/>
      <c r="BQV112" s="511"/>
      <c r="BQW112" s="511"/>
      <c r="BQX112" s="511"/>
      <c r="BQY112" s="511"/>
      <c r="BQZ112" s="511"/>
      <c r="BRA112" s="511"/>
      <c r="BRB112" s="511"/>
      <c r="BRC112" s="511"/>
      <c r="BRD112" s="511"/>
      <c r="BRE112" s="511"/>
      <c r="BRF112" s="511"/>
      <c r="BRG112" s="511"/>
      <c r="BRH112" s="511"/>
      <c r="BRI112" s="511"/>
      <c r="BRJ112" s="511"/>
      <c r="BRK112" s="511"/>
      <c r="BRL112" s="511"/>
      <c r="BRM112" s="511"/>
      <c r="BRN112" s="511"/>
      <c r="BRO112" s="511"/>
      <c r="BRP112" s="511"/>
      <c r="BRQ112" s="511"/>
      <c r="BRR112" s="511"/>
      <c r="BRS112" s="511"/>
      <c r="BRT112" s="511"/>
      <c r="BRU112" s="511"/>
      <c r="BRV112" s="511"/>
      <c r="BRW112" s="511"/>
      <c r="BRX112" s="511"/>
      <c r="BRY112" s="511"/>
      <c r="BRZ112" s="511"/>
      <c r="BSA112" s="511"/>
      <c r="BSB112" s="511"/>
      <c r="BSC112" s="511"/>
      <c r="BSD112" s="511"/>
      <c r="BSE112" s="511"/>
      <c r="BSF112" s="511"/>
      <c r="BSG112" s="511"/>
      <c r="BSH112" s="511"/>
      <c r="BSI112" s="511"/>
      <c r="BSJ112" s="511"/>
      <c r="BSK112" s="511"/>
      <c r="BSL112" s="511"/>
      <c r="BSM112" s="511"/>
      <c r="BSN112" s="511"/>
      <c r="BSO112" s="511"/>
      <c r="BSP112" s="511"/>
      <c r="BSQ112" s="511"/>
      <c r="BSR112" s="511"/>
      <c r="BSS112" s="511"/>
      <c r="BST112" s="511"/>
      <c r="BSU112" s="511"/>
      <c r="BSV112" s="511"/>
      <c r="BSW112" s="511"/>
      <c r="BSX112" s="511"/>
      <c r="BSY112" s="511"/>
      <c r="BSZ112" s="511"/>
      <c r="BTA112" s="511"/>
      <c r="BTB112" s="511"/>
      <c r="BTC112" s="511"/>
      <c r="BTD112" s="511"/>
      <c r="BTE112" s="511"/>
      <c r="BTF112" s="511"/>
      <c r="BTG112" s="511"/>
      <c r="BTH112" s="511"/>
      <c r="BTI112" s="511"/>
      <c r="BTJ112" s="511"/>
      <c r="BTK112" s="511"/>
      <c r="BTL112" s="511"/>
      <c r="BTM112" s="511"/>
      <c r="BTN112" s="511"/>
      <c r="BTO112" s="511"/>
      <c r="BTP112" s="511"/>
      <c r="BTQ112" s="511"/>
      <c r="BTR112" s="511"/>
      <c r="BTS112" s="511"/>
      <c r="BTT112" s="511"/>
      <c r="BTU112" s="511"/>
      <c r="BTV112" s="511"/>
      <c r="BTW112" s="511"/>
      <c r="BTX112" s="511"/>
      <c r="BTY112" s="511"/>
      <c r="BTZ112" s="511"/>
      <c r="BUA112" s="511"/>
      <c r="BUB112" s="511"/>
      <c r="BUC112" s="511"/>
      <c r="BUD112" s="511"/>
      <c r="BUE112" s="511"/>
      <c r="BUF112" s="511"/>
      <c r="BUG112" s="511"/>
      <c r="BUH112" s="511"/>
      <c r="BUI112" s="511"/>
      <c r="BUJ112" s="511"/>
      <c r="BUK112" s="511"/>
      <c r="BUL112" s="511"/>
      <c r="BUM112" s="511"/>
      <c r="BUN112" s="511"/>
      <c r="BUO112" s="511"/>
      <c r="BUP112" s="511"/>
      <c r="BUQ112" s="511"/>
      <c r="BUR112" s="511"/>
      <c r="BUS112" s="511"/>
      <c r="BUT112" s="511"/>
      <c r="BUU112" s="511"/>
      <c r="BUV112" s="511"/>
      <c r="BUW112" s="511"/>
      <c r="BUX112" s="511"/>
      <c r="BUY112" s="511"/>
      <c r="BUZ112" s="511"/>
      <c r="BVA112" s="511"/>
      <c r="BVB112" s="511"/>
      <c r="BVC112" s="511"/>
      <c r="BVD112" s="511"/>
      <c r="BVE112" s="511"/>
      <c r="BVF112" s="511"/>
      <c r="BVG112" s="511"/>
      <c r="BVH112" s="511"/>
      <c r="BVI112" s="511"/>
      <c r="BVJ112" s="511"/>
      <c r="BVK112" s="511"/>
      <c r="BVL112" s="511"/>
      <c r="BVM112" s="511"/>
      <c r="BVN112" s="511"/>
      <c r="BVO112" s="511"/>
      <c r="BVP112" s="511"/>
      <c r="BVQ112" s="511"/>
      <c r="BVR112" s="511"/>
      <c r="BVS112" s="511"/>
      <c r="BVT112" s="511"/>
      <c r="BVU112" s="511"/>
      <c r="BVV112" s="511"/>
      <c r="BVW112" s="511"/>
      <c r="BVX112" s="511"/>
      <c r="BVY112" s="511"/>
      <c r="BVZ112" s="511"/>
      <c r="BWA112" s="511"/>
      <c r="BWB112" s="511"/>
      <c r="BWC112" s="511"/>
      <c r="BWD112" s="511"/>
      <c r="BWE112" s="511"/>
      <c r="BWF112" s="511"/>
      <c r="BWG112" s="511"/>
      <c r="BWH112" s="511"/>
      <c r="BWI112" s="511"/>
      <c r="BWJ112" s="511"/>
      <c r="BWK112" s="511"/>
      <c r="BWL112" s="511"/>
      <c r="BWM112" s="511"/>
      <c r="BWN112" s="511"/>
      <c r="BWO112" s="511"/>
      <c r="BWP112" s="511"/>
      <c r="BWQ112" s="511"/>
      <c r="BWR112" s="511"/>
      <c r="BWS112" s="511"/>
      <c r="BWT112" s="511"/>
      <c r="BWU112" s="511"/>
      <c r="BWV112" s="511"/>
      <c r="BWW112" s="511"/>
      <c r="BWX112" s="511"/>
      <c r="BWY112" s="511"/>
      <c r="BWZ112" s="511"/>
      <c r="BXA112" s="511"/>
      <c r="BXB112" s="511"/>
      <c r="BXC112" s="511"/>
      <c r="BXD112" s="511"/>
      <c r="BXE112" s="511"/>
      <c r="BXF112" s="511"/>
      <c r="BXG112" s="511"/>
      <c r="BXH112" s="511"/>
      <c r="BXI112" s="511"/>
      <c r="BXJ112" s="511"/>
      <c r="BXK112" s="511"/>
      <c r="BXL112" s="511"/>
      <c r="BXM112" s="511"/>
      <c r="BXN112" s="511"/>
      <c r="BXO112" s="511"/>
      <c r="BXP112" s="511"/>
      <c r="BXQ112" s="511"/>
      <c r="BXR112" s="511"/>
      <c r="BXS112" s="511"/>
      <c r="BXT112" s="511"/>
      <c r="BXU112" s="511"/>
      <c r="BXV112" s="511"/>
      <c r="BXW112" s="511"/>
      <c r="BXX112" s="511"/>
      <c r="BXY112" s="511"/>
      <c r="BXZ112" s="511"/>
      <c r="BYA112" s="511"/>
      <c r="BYB112" s="511"/>
      <c r="BYC112" s="511"/>
      <c r="BYD112" s="511"/>
      <c r="BYE112" s="511"/>
      <c r="BYF112" s="511"/>
      <c r="BYG112" s="511"/>
      <c r="BYH112" s="511"/>
      <c r="BYI112" s="511"/>
      <c r="BYJ112" s="511"/>
      <c r="BYK112" s="511"/>
      <c r="BYL112" s="511"/>
      <c r="BYM112" s="511"/>
      <c r="BYN112" s="511"/>
      <c r="BYO112" s="511"/>
      <c r="BYP112" s="511"/>
      <c r="BYQ112" s="511"/>
      <c r="BYR112" s="511"/>
      <c r="BYS112" s="511"/>
      <c r="BYT112" s="511"/>
      <c r="BYU112" s="511"/>
      <c r="BYV112" s="511"/>
      <c r="BYW112" s="511"/>
      <c r="BYX112" s="511"/>
      <c r="BYY112" s="511"/>
      <c r="BYZ112" s="511"/>
      <c r="BZA112" s="511"/>
      <c r="BZB112" s="511"/>
      <c r="BZC112" s="511"/>
      <c r="BZD112" s="511"/>
      <c r="BZE112" s="511"/>
      <c r="BZF112" s="511"/>
      <c r="BZG112" s="511"/>
      <c r="BZH112" s="511"/>
      <c r="BZI112" s="511"/>
      <c r="BZJ112" s="511"/>
      <c r="BZK112" s="511"/>
      <c r="BZL112" s="511"/>
      <c r="BZM112" s="511"/>
      <c r="BZN112" s="511"/>
      <c r="BZO112" s="511"/>
      <c r="BZP112" s="511"/>
      <c r="BZQ112" s="511"/>
      <c r="BZR112" s="511"/>
      <c r="BZS112" s="511"/>
      <c r="BZT112" s="511"/>
      <c r="BZU112" s="511"/>
      <c r="BZV112" s="511"/>
      <c r="BZW112" s="511"/>
      <c r="BZX112" s="511"/>
      <c r="BZY112" s="511"/>
      <c r="BZZ112" s="511"/>
      <c r="CAA112" s="511"/>
      <c r="CAB112" s="511"/>
      <c r="CAC112" s="511"/>
      <c r="CAD112" s="511"/>
      <c r="CAE112" s="511"/>
      <c r="CAF112" s="511"/>
      <c r="CAG112" s="511"/>
      <c r="CAH112" s="511"/>
      <c r="CAI112" s="511"/>
      <c r="CAJ112" s="511"/>
      <c r="CAK112" s="511"/>
      <c r="CAL112" s="511"/>
      <c r="CAM112" s="511"/>
      <c r="CAN112" s="511"/>
      <c r="CAO112" s="511"/>
      <c r="CAP112" s="511"/>
      <c r="CAQ112" s="511"/>
      <c r="CAR112" s="511"/>
      <c r="CAS112" s="511"/>
      <c r="CAT112" s="511"/>
      <c r="CAU112" s="511"/>
      <c r="CAV112" s="511"/>
      <c r="CAW112" s="511"/>
      <c r="CAX112" s="511"/>
      <c r="CAY112" s="511"/>
      <c r="CAZ112" s="511"/>
      <c r="CBA112" s="511"/>
      <c r="CBB112" s="511"/>
      <c r="CBC112" s="511"/>
      <c r="CBD112" s="511"/>
      <c r="CBE112" s="511"/>
      <c r="CBF112" s="511"/>
      <c r="CBG112" s="511"/>
      <c r="CBH112" s="511"/>
      <c r="CBI112" s="511"/>
      <c r="CBJ112" s="511"/>
      <c r="CBK112" s="511"/>
      <c r="CBL112" s="511"/>
      <c r="CBM112" s="511"/>
      <c r="CBN112" s="511"/>
      <c r="CBO112" s="511"/>
      <c r="CBP112" s="511"/>
      <c r="CBQ112" s="511"/>
      <c r="CBR112" s="511"/>
      <c r="CBS112" s="511"/>
      <c r="CBT112" s="511"/>
      <c r="CBU112" s="511"/>
      <c r="CBV112" s="511"/>
      <c r="CBW112" s="511"/>
      <c r="CBX112" s="511"/>
      <c r="CBY112" s="511"/>
      <c r="CBZ112" s="511"/>
      <c r="CCA112" s="511"/>
      <c r="CCB112" s="511"/>
      <c r="CCC112" s="511"/>
      <c r="CCD112" s="511"/>
      <c r="CCE112" s="511"/>
      <c r="CCF112" s="511"/>
      <c r="CCG112" s="511"/>
      <c r="CCH112" s="511"/>
      <c r="CCI112" s="511"/>
      <c r="CCJ112" s="511"/>
      <c r="CCK112" s="511"/>
      <c r="CCL112" s="511"/>
      <c r="CCM112" s="511"/>
      <c r="CCN112" s="511"/>
      <c r="CCO112" s="511"/>
      <c r="CCP112" s="511"/>
      <c r="CCQ112" s="511"/>
      <c r="CCR112" s="511"/>
      <c r="CCS112" s="511"/>
      <c r="CCT112" s="511"/>
      <c r="CCU112" s="511"/>
      <c r="CCV112" s="511"/>
      <c r="CCW112" s="511"/>
      <c r="CCX112" s="511"/>
      <c r="CCY112" s="511"/>
      <c r="CCZ112" s="511"/>
      <c r="CDA112" s="511"/>
      <c r="CDB112" s="511"/>
      <c r="CDC112" s="511"/>
      <c r="CDD112" s="511"/>
      <c r="CDE112" s="511"/>
      <c r="CDF112" s="511"/>
      <c r="CDG112" s="511"/>
      <c r="CDH112" s="511"/>
      <c r="CDI112" s="511"/>
      <c r="CDJ112" s="511"/>
      <c r="CDK112" s="511"/>
      <c r="CDL112" s="511"/>
      <c r="CDM112" s="511"/>
      <c r="CDN112" s="511"/>
      <c r="CDO112" s="511"/>
      <c r="CDP112" s="511"/>
      <c r="CDQ112" s="511"/>
      <c r="CDR112" s="511"/>
      <c r="CDS112" s="511"/>
      <c r="CDT112" s="511"/>
      <c r="CDU112" s="511"/>
      <c r="CDV112" s="511"/>
      <c r="CDW112" s="511"/>
      <c r="CDX112" s="511"/>
      <c r="CDY112" s="511"/>
      <c r="CDZ112" s="511"/>
      <c r="CEA112" s="511"/>
      <c r="CEB112" s="511"/>
      <c r="CEC112" s="511"/>
      <c r="CED112" s="511"/>
      <c r="CEE112" s="511"/>
      <c r="CEF112" s="511"/>
      <c r="CEG112" s="511"/>
      <c r="CEH112" s="511"/>
      <c r="CEI112" s="511"/>
      <c r="CEJ112" s="511"/>
      <c r="CEK112" s="511"/>
      <c r="CEL112" s="511"/>
      <c r="CEM112" s="511"/>
      <c r="CEN112" s="511"/>
      <c r="CEO112" s="511"/>
      <c r="CEP112" s="511"/>
      <c r="CEQ112" s="511"/>
      <c r="CER112" s="511"/>
      <c r="CES112" s="511"/>
      <c r="CET112" s="511"/>
      <c r="CEU112" s="511"/>
      <c r="CEV112" s="511"/>
      <c r="CEW112" s="511"/>
      <c r="CEX112" s="511"/>
      <c r="CEY112" s="511"/>
      <c r="CEZ112" s="511"/>
      <c r="CFA112" s="511"/>
      <c r="CFB112" s="511"/>
      <c r="CFC112" s="511"/>
      <c r="CFD112" s="511"/>
      <c r="CFE112" s="511"/>
      <c r="CFF112" s="511"/>
      <c r="CFG112" s="511"/>
      <c r="CFH112" s="511"/>
      <c r="CFI112" s="511"/>
      <c r="CFJ112" s="511"/>
      <c r="CFK112" s="511"/>
      <c r="CFL112" s="511"/>
      <c r="CFM112" s="511"/>
      <c r="CFN112" s="511"/>
      <c r="CFO112" s="511"/>
      <c r="CFP112" s="511"/>
      <c r="CFQ112" s="511"/>
      <c r="CFR112" s="511"/>
      <c r="CFS112" s="511"/>
      <c r="CFT112" s="511"/>
      <c r="CFU112" s="511"/>
      <c r="CFV112" s="511"/>
      <c r="CFW112" s="511"/>
      <c r="CFX112" s="511"/>
      <c r="CFY112" s="511"/>
      <c r="CFZ112" s="511"/>
      <c r="CGA112" s="511"/>
      <c r="CGB112" s="511"/>
      <c r="CGC112" s="511"/>
      <c r="CGD112" s="511"/>
      <c r="CGE112" s="511"/>
      <c r="CGF112" s="511"/>
      <c r="CGG112" s="511"/>
      <c r="CGH112" s="511"/>
      <c r="CGI112" s="511"/>
      <c r="CGJ112" s="511"/>
      <c r="CGK112" s="511"/>
      <c r="CGL112" s="511"/>
      <c r="CGM112" s="511"/>
      <c r="CGN112" s="511"/>
      <c r="CGO112" s="511"/>
      <c r="CGP112" s="511"/>
      <c r="CGQ112" s="511"/>
      <c r="CGR112" s="511"/>
      <c r="CGS112" s="511"/>
      <c r="CGT112" s="511"/>
      <c r="CGU112" s="511"/>
      <c r="CGV112" s="511"/>
      <c r="CGW112" s="511"/>
      <c r="CGX112" s="511"/>
      <c r="CGY112" s="511"/>
      <c r="CGZ112" s="511"/>
      <c r="CHA112" s="511"/>
      <c r="CHB112" s="511"/>
      <c r="CHC112" s="511"/>
      <c r="CHD112" s="511"/>
      <c r="CHE112" s="511"/>
      <c r="CHF112" s="511"/>
      <c r="CHG112" s="511"/>
      <c r="CHH112" s="511"/>
      <c r="CHI112" s="511"/>
      <c r="CHJ112" s="511"/>
      <c r="CHK112" s="511"/>
      <c r="CHL112" s="511"/>
      <c r="CHM112" s="511"/>
      <c r="CHN112" s="511"/>
      <c r="CHO112" s="511"/>
      <c r="CHP112" s="511"/>
      <c r="CHQ112" s="511"/>
      <c r="CHR112" s="511"/>
      <c r="CHS112" s="511"/>
      <c r="CHT112" s="511"/>
      <c r="CHU112" s="511"/>
      <c r="CHV112" s="511"/>
      <c r="CHW112" s="511"/>
      <c r="CHX112" s="511"/>
      <c r="CHY112" s="511"/>
      <c r="CHZ112" s="511"/>
      <c r="CIA112" s="511"/>
      <c r="CIB112" s="511"/>
      <c r="CIC112" s="511"/>
      <c r="CID112" s="511"/>
      <c r="CIE112" s="511"/>
      <c r="CIF112" s="511"/>
      <c r="CIG112" s="511"/>
      <c r="CIH112" s="511"/>
      <c r="CII112" s="511"/>
      <c r="CIJ112" s="511"/>
      <c r="CIK112" s="511"/>
      <c r="CIL112" s="511"/>
      <c r="CIM112" s="511"/>
      <c r="CIN112" s="511"/>
      <c r="CIO112" s="511"/>
      <c r="CIP112" s="511"/>
      <c r="CIQ112" s="511"/>
      <c r="CIR112" s="511"/>
      <c r="CIS112" s="511"/>
      <c r="CIT112" s="511"/>
      <c r="CIU112" s="511"/>
      <c r="CIV112" s="511"/>
      <c r="CIW112" s="511"/>
      <c r="CIX112" s="511"/>
      <c r="CIY112" s="511"/>
      <c r="CIZ112" s="511"/>
      <c r="CJA112" s="511"/>
      <c r="CJB112" s="511"/>
      <c r="CJC112" s="511"/>
      <c r="CJD112" s="511"/>
      <c r="CJE112" s="511"/>
      <c r="CJF112" s="511"/>
      <c r="CJG112" s="511"/>
      <c r="CJH112" s="511"/>
      <c r="CJI112" s="511"/>
      <c r="CJJ112" s="511"/>
      <c r="CJK112" s="511"/>
      <c r="CJL112" s="511"/>
      <c r="CJM112" s="511"/>
      <c r="CJN112" s="511"/>
      <c r="CJO112" s="511"/>
      <c r="CJP112" s="511"/>
      <c r="CJQ112" s="511"/>
      <c r="CJR112" s="511"/>
      <c r="CJS112" s="511"/>
      <c r="CJT112" s="511"/>
      <c r="CJU112" s="511"/>
      <c r="CJV112" s="511"/>
      <c r="CJW112" s="511"/>
      <c r="CJX112" s="511"/>
      <c r="CJY112" s="511"/>
      <c r="CJZ112" s="511"/>
      <c r="CKA112" s="511"/>
      <c r="CKB112" s="511"/>
      <c r="CKC112" s="511"/>
      <c r="CKD112" s="511"/>
      <c r="CKE112" s="511"/>
      <c r="CKF112" s="511"/>
      <c r="CKG112" s="511"/>
      <c r="CKH112" s="511"/>
      <c r="CKI112" s="511"/>
      <c r="CKJ112" s="511"/>
      <c r="CKK112" s="511"/>
      <c r="CKL112" s="511"/>
      <c r="CKM112" s="511"/>
      <c r="CKN112" s="511"/>
      <c r="CKO112" s="511"/>
      <c r="CKP112" s="511"/>
      <c r="CKQ112" s="511"/>
      <c r="CKR112" s="511"/>
      <c r="CKS112" s="511"/>
      <c r="CKT112" s="511"/>
      <c r="CKU112" s="511"/>
      <c r="CKV112" s="511"/>
      <c r="CKW112" s="511"/>
      <c r="CKX112" s="511"/>
      <c r="CKY112" s="511"/>
      <c r="CKZ112" s="511"/>
      <c r="CLA112" s="511"/>
      <c r="CLB112" s="511"/>
      <c r="CLC112" s="511"/>
      <c r="CLD112" s="511"/>
      <c r="CLE112" s="511"/>
      <c r="CLF112" s="511"/>
      <c r="CLG112" s="511"/>
      <c r="CLH112" s="511"/>
      <c r="CLI112" s="511"/>
      <c r="CLJ112" s="511"/>
      <c r="CLK112" s="511"/>
      <c r="CLL112" s="511"/>
      <c r="CLM112" s="511"/>
      <c r="CLN112" s="511"/>
      <c r="CLO112" s="511"/>
      <c r="CLP112" s="511"/>
      <c r="CLQ112" s="511"/>
      <c r="CLR112" s="511"/>
      <c r="CLS112" s="511"/>
      <c r="CLT112" s="511"/>
      <c r="CLU112" s="511"/>
      <c r="CLV112" s="511"/>
      <c r="CLW112" s="511"/>
      <c r="CLX112" s="511"/>
      <c r="CLY112" s="511"/>
      <c r="CLZ112" s="511"/>
      <c r="CMA112" s="511"/>
      <c r="CMB112" s="511"/>
      <c r="CMC112" s="511"/>
      <c r="CMD112" s="511"/>
      <c r="CME112" s="511"/>
      <c r="CMF112" s="511"/>
      <c r="CMG112" s="511"/>
      <c r="CMH112" s="511"/>
      <c r="CMI112" s="511"/>
      <c r="CMJ112" s="511"/>
      <c r="CMK112" s="511"/>
      <c r="CML112" s="511"/>
      <c r="CMM112" s="511"/>
      <c r="CMN112" s="511"/>
      <c r="CMO112" s="511"/>
      <c r="CMP112" s="511"/>
      <c r="CMQ112" s="511"/>
      <c r="CMR112" s="511"/>
      <c r="CMS112" s="511"/>
      <c r="CMT112" s="511"/>
      <c r="CMU112" s="511"/>
      <c r="CMV112" s="511"/>
      <c r="CMW112" s="511"/>
      <c r="CMX112" s="511"/>
      <c r="CMY112" s="511"/>
      <c r="CMZ112" s="511"/>
      <c r="CNA112" s="511"/>
      <c r="CNB112" s="511"/>
      <c r="CNC112" s="511"/>
      <c r="CND112" s="511"/>
      <c r="CNE112" s="511"/>
      <c r="CNF112" s="511"/>
      <c r="CNG112" s="511"/>
      <c r="CNH112" s="511"/>
      <c r="CNI112" s="511"/>
      <c r="CNJ112" s="511"/>
      <c r="CNK112" s="511"/>
      <c r="CNL112" s="511"/>
      <c r="CNM112" s="511"/>
      <c r="CNN112" s="511"/>
      <c r="CNO112" s="511"/>
      <c r="CNP112" s="511"/>
      <c r="CNQ112" s="511"/>
      <c r="CNR112" s="511"/>
      <c r="CNS112" s="511"/>
      <c r="CNT112" s="511"/>
      <c r="CNU112" s="511"/>
      <c r="CNV112" s="511"/>
      <c r="CNW112" s="511"/>
      <c r="CNX112" s="511"/>
      <c r="CNY112" s="511"/>
      <c r="CNZ112" s="511"/>
      <c r="COA112" s="511"/>
      <c r="COB112" s="511"/>
      <c r="COC112" s="511"/>
      <c r="COD112" s="511"/>
      <c r="COE112" s="511"/>
      <c r="COF112" s="511"/>
      <c r="COG112" s="511"/>
      <c r="COH112" s="511"/>
      <c r="COI112" s="511"/>
      <c r="COJ112" s="511"/>
      <c r="COK112" s="511"/>
      <c r="COL112" s="511"/>
      <c r="COM112" s="511"/>
      <c r="CON112" s="511"/>
      <c r="COO112" s="511"/>
      <c r="COP112" s="511"/>
      <c r="COQ112" s="511"/>
      <c r="COR112" s="511"/>
      <c r="COS112" s="511"/>
      <c r="COT112" s="511"/>
      <c r="COU112" s="511"/>
      <c r="COV112" s="511"/>
      <c r="COW112" s="511"/>
      <c r="COX112" s="511"/>
      <c r="COY112" s="511"/>
      <c r="COZ112" s="511"/>
      <c r="CPA112" s="511"/>
      <c r="CPB112" s="511"/>
      <c r="CPC112" s="511"/>
      <c r="CPD112" s="511"/>
      <c r="CPE112" s="511"/>
      <c r="CPF112" s="511"/>
      <c r="CPG112" s="511"/>
      <c r="CPH112" s="511"/>
      <c r="CPI112" s="511"/>
      <c r="CPJ112" s="511"/>
      <c r="CPK112" s="511"/>
      <c r="CPL112" s="511"/>
      <c r="CPM112" s="511"/>
      <c r="CPN112" s="511"/>
      <c r="CPO112" s="511"/>
      <c r="CPP112" s="511"/>
      <c r="CPQ112" s="511"/>
      <c r="CPR112" s="511"/>
      <c r="CPS112" s="511"/>
      <c r="CPT112" s="511"/>
      <c r="CPU112" s="511"/>
      <c r="CPV112" s="511"/>
      <c r="CPW112" s="511"/>
      <c r="CPX112" s="511"/>
      <c r="CPY112" s="511"/>
      <c r="CPZ112" s="511"/>
      <c r="CQA112" s="511"/>
      <c r="CQB112" s="511"/>
      <c r="CQC112" s="511"/>
      <c r="CQD112" s="511"/>
      <c r="CQE112" s="511"/>
      <c r="CQF112" s="511"/>
      <c r="CQG112" s="511"/>
      <c r="CQH112" s="511"/>
      <c r="CQI112" s="511"/>
      <c r="CQJ112" s="511"/>
      <c r="CQK112" s="511"/>
      <c r="CQL112" s="511"/>
      <c r="CQM112" s="511"/>
      <c r="CQN112" s="511"/>
      <c r="CQO112" s="511"/>
      <c r="CQP112" s="511"/>
      <c r="CQQ112" s="511"/>
      <c r="CQR112" s="511"/>
      <c r="CQS112" s="511"/>
      <c r="CQT112" s="511"/>
      <c r="CQU112" s="511"/>
      <c r="CQV112" s="511"/>
      <c r="CQW112" s="511"/>
      <c r="CQX112" s="511"/>
      <c r="CQY112" s="511"/>
      <c r="CQZ112" s="511"/>
      <c r="CRA112" s="511"/>
      <c r="CRB112" s="511"/>
      <c r="CRC112" s="511"/>
      <c r="CRD112" s="511"/>
      <c r="CRE112" s="511"/>
      <c r="CRF112" s="511"/>
      <c r="CRG112" s="511"/>
      <c r="CRH112" s="511"/>
      <c r="CRI112" s="511"/>
      <c r="CRJ112" s="511"/>
      <c r="CRK112" s="511"/>
      <c r="CRL112" s="511"/>
      <c r="CRM112" s="511"/>
      <c r="CRN112" s="511"/>
      <c r="CRO112" s="511"/>
      <c r="CRP112" s="511"/>
      <c r="CRQ112" s="511"/>
      <c r="CRR112" s="511"/>
      <c r="CRS112" s="511"/>
      <c r="CRT112" s="511"/>
      <c r="CRU112" s="511"/>
      <c r="CRV112" s="511"/>
      <c r="CRW112" s="511"/>
      <c r="CRX112" s="511"/>
      <c r="CRY112" s="511"/>
      <c r="CRZ112" s="511"/>
      <c r="CSA112" s="511"/>
      <c r="CSB112" s="511"/>
      <c r="CSC112" s="511"/>
      <c r="CSD112" s="511"/>
      <c r="CSE112" s="511"/>
      <c r="CSF112" s="511"/>
      <c r="CSG112" s="511"/>
      <c r="CSH112" s="511"/>
      <c r="CSI112" s="511"/>
      <c r="CSJ112" s="511"/>
      <c r="CSK112" s="511"/>
      <c r="CSL112" s="511"/>
      <c r="CSM112" s="511"/>
      <c r="CSN112" s="511"/>
      <c r="CSO112" s="511"/>
      <c r="CSP112" s="511"/>
      <c r="CSQ112" s="511"/>
      <c r="CSR112" s="511"/>
      <c r="CSS112" s="511"/>
      <c r="CST112" s="511"/>
      <c r="CSU112" s="511"/>
      <c r="CSV112" s="511"/>
      <c r="CSW112" s="511"/>
      <c r="CSX112" s="511"/>
      <c r="CSY112" s="511"/>
      <c r="CSZ112" s="511"/>
      <c r="CTA112" s="511"/>
      <c r="CTB112" s="511"/>
      <c r="CTC112" s="511"/>
      <c r="CTD112" s="511"/>
      <c r="CTE112" s="511"/>
      <c r="CTF112" s="511"/>
      <c r="CTG112" s="511"/>
      <c r="CTH112" s="511"/>
      <c r="CTI112" s="511"/>
      <c r="CTJ112" s="511"/>
      <c r="CTK112" s="511"/>
      <c r="CTL112" s="511"/>
      <c r="CTM112" s="511"/>
      <c r="CTN112" s="511"/>
      <c r="CTO112" s="511"/>
      <c r="CTP112" s="511"/>
      <c r="CTQ112" s="511"/>
      <c r="CTR112" s="511"/>
      <c r="CTS112" s="511"/>
      <c r="CTT112" s="511"/>
      <c r="CTU112" s="511"/>
      <c r="CTV112" s="511"/>
      <c r="CTW112" s="511"/>
      <c r="CTX112" s="511"/>
      <c r="CTY112" s="511"/>
      <c r="CTZ112" s="511"/>
      <c r="CUA112" s="511"/>
      <c r="CUB112" s="511"/>
      <c r="CUC112" s="511"/>
      <c r="CUD112" s="511"/>
      <c r="CUE112" s="511"/>
      <c r="CUF112" s="511"/>
      <c r="CUG112" s="511"/>
      <c r="CUH112" s="511"/>
      <c r="CUI112" s="511"/>
      <c r="CUJ112" s="511"/>
      <c r="CUK112" s="511"/>
      <c r="CUL112" s="511"/>
      <c r="CUM112" s="511"/>
      <c r="CUN112" s="511"/>
      <c r="CUO112" s="511"/>
      <c r="CUP112" s="511"/>
      <c r="CUQ112" s="511"/>
      <c r="CUR112" s="511"/>
      <c r="CUS112" s="511"/>
      <c r="CUT112" s="511"/>
      <c r="CUU112" s="511"/>
      <c r="CUV112" s="511"/>
      <c r="CUW112" s="511"/>
      <c r="CUX112" s="511"/>
      <c r="CUY112" s="511"/>
      <c r="CUZ112" s="511"/>
      <c r="CVA112" s="511"/>
      <c r="CVB112" s="511"/>
      <c r="CVC112" s="511"/>
      <c r="CVD112" s="511"/>
      <c r="CVE112" s="511"/>
      <c r="CVF112" s="511"/>
      <c r="CVG112" s="511"/>
      <c r="CVH112" s="511"/>
      <c r="CVI112" s="511"/>
      <c r="CVJ112" s="511"/>
      <c r="CVK112" s="511"/>
      <c r="CVL112" s="511"/>
      <c r="CVM112" s="511"/>
      <c r="CVN112" s="511"/>
      <c r="CVO112" s="511"/>
      <c r="CVP112" s="511"/>
      <c r="CVQ112" s="511"/>
      <c r="CVR112" s="511"/>
      <c r="CVS112" s="511"/>
      <c r="CVT112" s="511"/>
      <c r="CVU112" s="511"/>
      <c r="CVV112" s="511"/>
      <c r="CVW112" s="511"/>
      <c r="CVX112" s="511"/>
      <c r="CVY112" s="511"/>
      <c r="CVZ112" s="511"/>
      <c r="CWA112" s="511"/>
      <c r="CWB112" s="511"/>
      <c r="CWC112" s="511"/>
      <c r="CWD112" s="511"/>
      <c r="CWE112" s="511"/>
      <c r="CWF112" s="511"/>
      <c r="CWG112" s="511"/>
      <c r="CWH112" s="511"/>
      <c r="CWI112" s="511"/>
      <c r="CWJ112" s="511"/>
      <c r="CWK112" s="511"/>
      <c r="CWL112" s="511"/>
      <c r="CWM112" s="511"/>
      <c r="CWN112" s="511"/>
      <c r="CWO112" s="511"/>
      <c r="CWP112" s="511"/>
      <c r="CWQ112" s="511"/>
      <c r="CWR112" s="511"/>
      <c r="CWS112" s="511"/>
      <c r="CWT112" s="511"/>
      <c r="CWU112" s="511"/>
      <c r="CWV112" s="511"/>
      <c r="CWW112" s="511"/>
      <c r="CWX112" s="511"/>
      <c r="CWY112" s="511"/>
      <c r="CWZ112" s="511"/>
      <c r="CXA112" s="511"/>
      <c r="CXB112" s="511"/>
      <c r="CXC112" s="511"/>
      <c r="CXD112" s="511"/>
      <c r="CXE112" s="511"/>
      <c r="CXF112" s="511"/>
      <c r="CXG112" s="511"/>
      <c r="CXH112" s="511"/>
      <c r="CXI112" s="511"/>
      <c r="CXJ112" s="511"/>
      <c r="CXK112" s="511"/>
      <c r="CXL112" s="511"/>
      <c r="CXM112" s="511"/>
      <c r="CXN112" s="511"/>
      <c r="CXO112" s="511"/>
      <c r="CXP112" s="511"/>
      <c r="CXQ112" s="511"/>
      <c r="CXR112" s="511"/>
      <c r="CXS112" s="511"/>
      <c r="CXT112" s="511"/>
      <c r="CXU112" s="511"/>
      <c r="CXV112" s="511"/>
      <c r="CXW112" s="511"/>
      <c r="CXX112" s="511"/>
      <c r="CXY112" s="511"/>
      <c r="CXZ112" s="511"/>
      <c r="CYA112" s="511"/>
      <c r="CYB112" s="511"/>
      <c r="CYC112" s="511"/>
      <c r="CYD112" s="511"/>
      <c r="CYE112" s="511"/>
      <c r="CYF112" s="511"/>
      <c r="CYG112" s="511"/>
      <c r="CYH112" s="511"/>
      <c r="CYI112" s="511"/>
      <c r="CYJ112" s="511"/>
      <c r="CYK112" s="511"/>
      <c r="CYL112" s="511"/>
      <c r="CYM112" s="511"/>
      <c r="CYN112" s="511"/>
      <c r="CYO112" s="511"/>
      <c r="CYP112" s="511"/>
      <c r="CYQ112" s="511"/>
      <c r="CYR112" s="511"/>
      <c r="CYS112" s="511"/>
      <c r="CYT112" s="511"/>
      <c r="CYU112" s="511"/>
      <c r="CYV112" s="511"/>
      <c r="CYW112" s="511"/>
      <c r="CYX112" s="511"/>
      <c r="CYY112" s="511"/>
      <c r="CYZ112" s="511"/>
      <c r="CZA112" s="511"/>
      <c r="CZB112" s="511"/>
      <c r="CZC112" s="511"/>
      <c r="CZD112" s="511"/>
      <c r="CZE112" s="511"/>
      <c r="CZF112" s="511"/>
      <c r="CZG112" s="511"/>
      <c r="CZH112" s="511"/>
      <c r="CZI112" s="511"/>
      <c r="CZJ112" s="511"/>
      <c r="CZK112" s="511"/>
      <c r="CZL112" s="511"/>
      <c r="CZM112" s="511"/>
      <c r="CZN112" s="511"/>
      <c r="CZO112" s="511"/>
      <c r="CZP112" s="511"/>
      <c r="CZQ112" s="511"/>
      <c r="CZR112" s="511"/>
      <c r="CZS112" s="511"/>
      <c r="CZT112" s="511"/>
      <c r="CZU112" s="511"/>
      <c r="CZV112" s="511"/>
      <c r="CZW112" s="511"/>
      <c r="CZX112" s="511"/>
      <c r="CZY112" s="511"/>
      <c r="CZZ112" s="511"/>
      <c r="DAA112" s="511"/>
      <c r="DAB112" s="511"/>
      <c r="DAC112" s="511"/>
      <c r="DAD112" s="511"/>
      <c r="DAE112" s="511"/>
      <c r="DAF112" s="511"/>
      <c r="DAG112" s="511"/>
      <c r="DAH112" s="511"/>
      <c r="DAI112" s="511"/>
      <c r="DAJ112" s="511"/>
      <c r="DAK112" s="511"/>
      <c r="DAL112" s="511"/>
      <c r="DAM112" s="511"/>
      <c r="DAN112" s="511"/>
      <c r="DAO112" s="511"/>
      <c r="DAP112" s="511"/>
      <c r="DAQ112" s="511"/>
      <c r="DAR112" s="511"/>
      <c r="DAS112" s="511"/>
      <c r="DAT112" s="511"/>
      <c r="DAU112" s="511"/>
      <c r="DAV112" s="511"/>
      <c r="DAW112" s="511"/>
      <c r="DAX112" s="511"/>
      <c r="DAY112" s="511"/>
      <c r="DAZ112" s="511"/>
      <c r="DBA112" s="511"/>
      <c r="DBB112" s="511"/>
      <c r="DBC112" s="511"/>
      <c r="DBD112" s="511"/>
      <c r="DBE112" s="511"/>
      <c r="DBF112" s="511"/>
      <c r="DBG112" s="511"/>
      <c r="DBH112" s="511"/>
      <c r="DBI112" s="511"/>
      <c r="DBJ112" s="511"/>
      <c r="DBK112" s="511"/>
      <c r="DBL112" s="511"/>
      <c r="DBM112" s="511"/>
      <c r="DBN112" s="511"/>
      <c r="DBO112" s="511"/>
      <c r="DBP112" s="511"/>
      <c r="DBQ112" s="511"/>
      <c r="DBR112" s="511"/>
      <c r="DBS112" s="511"/>
      <c r="DBT112" s="511"/>
      <c r="DBU112" s="511"/>
      <c r="DBV112" s="511"/>
      <c r="DBW112" s="511"/>
      <c r="DBX112" s="511"/>
      <c r="DBY112" s="511"/>
      <c r="DBZ112" s="511"/>
      <c r="DCA112" s="511"/>
      <c r="DCB112" s="511"/>
      <c r="DCC112" s="511"/>
      <c r="DCD112" s="511"/>
      <c r="DCE112" s="511"/>
      <c r="DCF112" s="511"/>
      <c r="DCG112" s="511"/>
      <c r="DCH112" s="511"/>
      <c r="DCI112" s="511"/>
      <c r="DCJ112" s="511"/>
      <c r="DCK112" s="511"/>
      <c r="DCL112" s="511"/>
      <c r="DCM112" s="511"/>
      <c r="DCN112" s="511"/>
      <c r="DCO112" s="511"/>
      <c r="DCP112" s="511"/>
      <c r="DCQ112" s="511"/>
      <c r="DCR112" s="511"/>
      <c r="DCS112" s="511"/>
      <c r="DCT112" s="511"/>
      <c r="DCU112" s="511"/>
      <c r="DCV112" s="511"/>
      <c r="DCW112" s="511"/>
      <c r="DCX112" s="511"/>
      <c r="DCY112" s="511"/>
      <c r="DCZ112" s="511"/>
      <c r="DDA112" s="511"/>
      <c r="DDB112" s="511"/>
      <c r="DDC112" s="511"/>
      <c r="DDD112" s="511"/>
      <c r="DDE112" s="511"/>
      <c r="DDF112" s="511"/>
      <c r="DDG112" s="511"/>
      <c r="DDH112" s="511"/>
      <c r="DDI112" s="511"/>
      <c r="DDJ112" s="511"/>
      <c r="DDK112" s="511"/>
      <c r="DDL112" s="511"/>
      <c r="DDM112" s="511"/>
      <c r="DDN112" s="511"/>
      <c r="DDO112" s="511"/>
      <c r="DDP112" s="511"/>
      <c r="DDQ112" s="511"/>
      <c r="DDR112" s="511"/>
      <c r="DDS112" s="511"/>
      <c r="DDT112" s="511"/>
      <c r="DDU112" s="511"/>
      <c r="DDV112" s="511"/>
      <c r="DDW112" s="511"/>
      <c r="DDX112" s="511"/>
      <c r="DDY112" s="511"/>
      <c r="DDZ112" s="511"/>
      <c r="DEA112" s="511"/>
      <c r="DEB112" s="511"/>
      <c r="DEC112" s="511"/>
      <c r="DED112" s="511"/>
      <c r="DEE112" s="511"/>
      <c r="DEF112" s="511"/>
      <c r="DEG112" s="511"/>
      <c r="DEH112" s="511"/>
      <c r="DEI112" s="511"/>
      <c r="DEJ112" s="511"/>
      <c r="DEK112" s="511"/>
      <c r="DEL112" s="511"/>
      <c r="DEM112" s="511"/>
      <c r="DEN112" s="511"/>
      <c r="DEO112" s="511"/>
      <c r="DEP112" s="511"/>
      <c r="DEQ112" s="511"/>
      <c r="DER112" s="511"/>
      <c r="DES112" s="511"/>
      <c r="DET112" s="511"/>
      <c r="DEU112" s="511"/>
      <c r="DEV112" s="511"/>
      <c r="DEW112" s="511"/>
      <c r="DEX112" s="511"/>
      <c r="DEY112" s="511"/>
      <c r="DEZ112" s="511"/>
      <c r="DFA112" s="511"/>
      <c r="DFB112" s="511"/>
      <c r="DFC112" s="511"/>
      <c r="DFD112" s="511"/>
      <c r="DFE112" s="511"/>
      <c r="DFF112" s="511"/>
      <c r="DFG112" s="511"/>
      <c r="DFH112" s="511"/>
      <c r="DFI112" s="511"/>
      <c r="DFJ112" s="511"/>
      <c r="DFK112" s="511"/>
      <c r="DFL112" s="511"/>
      <c r="DFM112" s="511"/>
      <c r="DFN112" s="511"/>
      <c r="DFO112" s="511"/>
      <c r="DFP112" s="511"/>
      <c r="DFQ112" s="511"/>
      <c r="DFR112" s="511"/>
      <c r="DFS112" s="511"/>
      <c r="DFT112" s="511"/>
      <c r="DFU112" s="511"/>
      <c r="DFV112" s="511"/>
      <c r="DFW112" s="511"/>
      <c r="DFX112" s="511"/>
      <c r="DFY112" s="511"/>
      <c r="DFZ112" s="511"/>
      <c r="DGA112" s="511"/>
      <c r="DGB112" s="511"/>
      <c r="DGC112" s="511"/>
      <c r="DGD112" s="511"/>
      <c r="DGE112" s="511"/>
      <c r="DGF112" s="511"/>
      <c r="DGG112" s="511"/>
      <c r="DGH112" s="511"/>
      <c r="DGI112" s="511"/>
      <c r="DGJ112" s="511"/>
      <c r="DGK112" s="511"/>
      <c r="DGL112" s="511"/>
      <c r="DGM112" s="511"/>
      <c r="DGN112" s="511"/>
      <c r="DGO112" s="511"/>
      <c r="DGP112" s="511"/>
      <c r="DGQ112" s="511"/>
      <c r="DGR112" s="511"/>
      <c r="DGS112" s="511"/>
      <c r="DGT112" s="511"/>
      <c r="DGU112" s="511"/>
      <c r="DGV112" s="511"/>
      <c r="DGW112" s="511"/>
      <c r="DGX112" s="511"/>
      <c r="DGY112" s="511"/>
      <c r="DGZ112" s="511"/>
      <c r="DHA112" s="511"/>
      <c r="DHB112" s="511"/>
      <c r="DHC112" s="511"/>
      <c r="DHD112" s="511"/>
      <c r="DHE112" s="511"/>
      <c r="DHF112" s="511"/>
      <c r="DHG112" s="511"/>
      <c r="DHH112" s="511"/>
      <c r="DHI112" s="511"/>
      <c r="DHJ112" s="511"/>
      <c r="DHK112" s="511"/>
      <c r="DHL112" s="511"/>
      <c r="DHM112" s="511"/>
      <c r="DHN112" s="511"/>
      <c r="DHO112" s="511"/>
      <c r="DHP112" s="511"/>
      <c r="DHQ112" s="511"/>
      <c r="DHR112" s="511"/>
      <c r="DHS112" s="511"/>
      <c r="DHT112" s="511"/>
      <c r="DHU112" s="511"/>
      <c r="DHV112" s="511"/>
      <c r="DHW112" s="511"/>
      <c r="DHX112" s="511"/>
      <c r="DHY112" s="511"/>
      <c r="DHZ112" s="511"/>
      <c r="DIA112" s="511"/>
      <c r="DIB112" s="511"/>
      <c r="DIC112" s="511"/>
      <c r="DID112" s="511"/>
      <c r="DIE112" s="511"/>
      <c r="DIF112" s="511"/>
      <c r="DIG112" s="511"/>
      <c r="DIH112" s="511"/>
      <c r="DII112" s="511"/>
      <c r="DIJ112" s="511"/>
      <c r="DIK112" s="511"/>
      <c r="DIL112" s="511"/>
      <c r="DIM112" s="511"/>
      <c r="DIN112" s="511"/>
      <c r="DIO112" s="511"/>
      <c r="DIP112" s="511"/>
      <c r="DIQ112" s="511"/>
      <c r="DIR112" s="511"/>
      <c r="DIS112" s="511"/>
      <c r="DIT112" s="511"/>
      <c r="DIU112" s="511"/>
      <c r="DIV112" s="511"/>
      <c r="DIW112" s="511"/>
      <c r="DIX112" s="511"/>
      <c r="DIY112" s="511"/>
      <c r="DIZ112" s="511"/>
      <c r="DJA112" s="511"/>
      <c r="DJB112" s="511"/>
      <c r="DJC112" s="511"/>
      <c r="DJD112" s="511"/>
      <c r="DJE112" s="511"/>
      <c r="DJF112" s="511"/>
      <c r="DJG112" s="511"/>
      <c r="DJH112" s="511"/>
      <c r="DJI112" s="511"/>
      <c r="DJJ112" s="511"/>
      <c r="DJK112" s="511"/>
      <c r="DJL112" s="511"/>
      <c r="DJM112" s="511"/>
      <c r="DJN112" s="511"/>
      <c r="DJO112" s="511"/>
      <c r="DJP112" s="511"/>
      <c r="DJQ112" s="511"/>
      <c r="DJR112" s="511"/>
      <c r="DJS112" s="511"/>
      <c r="DJT112" s="511"/>
      <c r="DJU112" s="511"/>
      <c r="DJV112" s="511"/>
      <c r="DJW112" s="511"/>
      <c r="DJX112" s="511"/>
      <c r="DJY112" s="511"/>
      <c r="DJZ112" s="511"/>
      <c r="DKA112" s="511"/>
      <c r="DKB112" s="511"/>
      <c r="DKC112" s="511"/>
      <c r="DKD112" s="511"/>
      <c r="DKE112" s="511"/>
      <c r="DKF112" s="511"/>
      <c r="DKG112" s="511"/>
      <c r="DKH112" s="511"/>
      <c r="DKI112" s="511"/>
      <c r="DKJ112" s="511"/>
      <c r="DKK112" s="511"/>
      <c r="DKL112" s="511"/>
      <c r="DKM112" s="511"/>
      <c r="DKN112" s="511"/>
      <c r="DKO112" s="511"/>
      <c r="DKP112" s="511"/>
      <c r="DKQ112" s="511"/>
      <c r="DKR112" s="511"/>
      <c r="DKS112" s="511"/>
      <c r="DKT112" s="511"/>
      <c r="DKU112" s="511"/>
      <c r="DKV112" s="511"/>
      <c r="DKW112" s="511"/>
      <c r="DKX112" s="511"/>
      <c r="DKY112" s="511"/>
      <c r="DKZ112" s="511"/>
      <c r="DLA112" s="511"/>
      <c r="DLB112" s="511"/>
      <c r="DLC112" s="511"/>
      <c r="DLD112" s="511"/>
      <c r="DLE112" s="511"/>
      <c r="DLF112" s="511"/>
      <c r="DLG112" s="511"/>
      <c r="DLH112" s="511"/>
      <c r="DLI112" s="511"/>
      <c r="DLJ112" s="511"/>
      <c r="DLK112" s="511"/>
      <c r="DLL112" s="511"/>
      <c r="DLM112" s="511"/>
      <c r="DLN112" s="511"/>
      <c r="DLO112" s="511"/>
      <c r="DLP112" s="511"/>
      <c r="DLQ112" s="511"/>
      <c r="DLR112" s="511"/>
      <c r="DLS112" s="511"/>
      <c r="DLT112" s="511"/>
      <c r="DLU112" s="511"/>
      <c r="DLV112" s="511"/>
      <c r="DLW112" s="511"/>
      <c r="DLX112" s="511"/>
      <c r="DLY112" s="511"/>
      <c r="DLZ112" s="511"/>
      <c r="DMA112" s="511"/>
      <c r="DMB112" s="511"/>
      <c r="DMC112" s="511"/>
      <c r="DMD112" s="511"/>
      <c r="DME112" s="511"/>
      <c r="DMF112" s="511"/>
      <c r="DMG112" s="511"/>
      <c r="DMH112" s="511"/>
      <c r="DMI112" s="511"/>
      <c r="DMJ112" s="511"/>
      <c r="DMK112" s="511"/>
      <c r="DML112" s="511"/>
      <c r="DMM112" s="511"/>
      <c r="DMN112" s="511"/>
      <c r="DMO112" s="511"/>
      <c r="DMP112" s="511"/>
      <c r="DMQ112" s="511"/>
      <c r="DMR112" s="511"/>
      <c r="DMS112" s="511"/>
      <c r="DMT112" s="511"/>
      <c r="DMU112" s="511"/>
      <c r="DMV112" s="511"/>
      <c r="DMW112" s="511"/>
      <c r="DMX112" s="511"/>
      <c r="DMY112" s="511"/>
      <c r="DMZ112" s="511"/>
      <c r="DNA112" s="511"/>
      <c r="DNB112" s="511"/>
      <c r="DNC112" s="511"/>
      <c r="DND112" s="511"/>
      <c r="DNE112" s="511"/>
      <c r="DNF112" s="511"/>
      <c r="DNG112" s="511"/>
      <c r="DNH112" s="511"/>
      <c r="DNI112" s="511"/>
      <c r="DNJ112" s="511"/>
      <c r="DNK112" s="511"/>
      <c r="DNL112" s="511"/>
      <c r="DNM112" s="511"/>
      <c r="DNN112" s="511"/>
      <c r="DNO112" s="511"/>
      <c r="DNP112" s="511"/>
      <c r="DNQ112" s="511"/>
      <c r="DNR112" s="511"/>
      <c r="DNS112" s="511"/>
      <c r="DNT112" s="511"/>
      <c r="DNU112" s="511"/>
      <c r="DNV112" s="511"/>
      <c r="DNW112" s="511"/>
      <c r="DNX112" s="511"/>
      <c r="DNY112" s="511"/>
      <c r="DNZ112" s="511"/>
      <c r="DOA112" s="511"/>
      <c r="DOB112" s="511"/>
      <c r="DOC112" s="511"/>
      <c r="DOD112" s="511"/>
      <c r="DOE112" s="511"/>
      <c r="DOF112" s="511"/>
      <c r="DOG112" s="511"/>
      <c r="DOH112" s="511"/>
      <c r="DOI112" s="511"/>
      <c r="DOJ112" s="511"/>
      <c r="DOK112" s="511"/>
      <c r="DOL112" s="511"/>
      <c r="DOM112" s="511"/>
      <c r="DON112" s="511"/>
      <c r="DOO112" s="511"/>
      <c r="DOP112" s="511"/>
      <c r="DOQ112" s="511"/>
      <c r="DOR112" s="511"/>
      <c r="DOS112" s="511"/>
      <c r="DOT112" s="511"/>
      <c r="DOU112" s="511"/>
      <c r="DOV112" s="511"/>
      <c r="DOW112" s="511"/>
      <c r="DOX112" s="511"/>
      <c r="DOY112" s="511"/>
      <c r="DOZ112" s="511"/>
      <c r="DPA112" s="511"/>
      <c r="DPB112" s="511"/>
      <c r="DPC112" s="511"/>
      <c r="DPD112" s="511"/>
      <c r="DPE112" s="511"/>
      <c r="DPF112" s="511"/>
      <c r="DPG112" s="511"/>
      <c r="DPH112" s="511"/>
      <c r="DPI112" s="511"/>
      <c r="DPJ112" s="511"/>
      <c r="DPK112" s="511"/>
      <c r="DPL112" s="511"/>
      <c r="DPM112" s="511"/>
      <c r="DPN112" s="511"/>
      <c r="DPO112" s="511"/>
      <c r="DPP112" s="511"/>
      <c r="DPQ112" s="511"/>
      <c r="DPR112" s="511"/>
      <c r="DPS112" s="511"/>
      <c r="DPT112" s="511"/>
      <c r="DPU112" s="511"/>
      <c r="DPV112" s="511"/>
      <c r="DPW112" s="511"/>
      <c r="DPX112" s="511"/>
      <c r="DPY112" s="511"/>
      <c r="DPZ112" s="511"/>
      <c r="DQA112" s="511"/>
      <c r="DQB112" s="511"/>
      <c r="DQC112" s="511"/>
      <c r="DQD112" s="511"/>
      <c r="DQE112" s="511"/>
      <c r="DQF112" s="511"/>
      <c r="DQG112" s="511"/>
      <c r="DQH112" s="511"/>
      <c r="DQI112" s="511"/>
      <c r="DQJ112" s="511"/>
      <c r="DQK112" s="511"/>
      <c r="DQL112" s="511"/>
      <c r="DQM112" s="511"/>
      <c r="DQN112" s="511"/>
      <c r="DQO112" s="511"/>
      <c r="DQP112" s="511"/>
      <c r="DQQ112" s="511"/>
      <c r="DQR112" s="511"/>
      <c r="DQS112" s="511"/>
      <c r="DQT112" s="511"/>
      <c r="DQU112" s="511"/>
      <c r="DQV112" s="511"/>
      <c r="DQW112" s="511"/>
      <c r="DQX112" s="511"/>
      <c r="DQY112" s="511"/>
      <c r="DQZ112" s="511"/>
      <c r="DRA112" s="511"/>
      <c r="DRB112" s="511"/>
      <c r="DRC112" s="511"/>
      <c r="DRD112" s="511"/>
      <c r="DRE112" s="511"/>
      <c r="DRF112" s="511"/>
      <c r="DRG112" s="511"/>
      <c r="DRH112" s="511"/>
      <c r="DRI112" s="511"/>
      <c r="DRJ112" s="511"/>
      <c r="DRK112" s="511"/>
      <c r="DRL112" s="511"/>
      <c r="DRM112" s="511"/>
      <c r="DRN112" s="511"/>
      <c r="DRO112" s="511"/>
      <c r="DRP112" s="511"/>
      <c r="DRQ112" s="511"/>
      <c r="DRR112" s="511"/>
      <c r="DRS112" s="511"/>
      <c r="DRT112" s="511"/>
      <c r="DRU112" s="511"/>
      <c r="DRV112" s="511"/>
      <c r="DRW112" s="511"/>
      <c r="DRX112" s="511"/>
      <c r="DRY112" s="511"/>
      <c r="DRZ112" s="511"/>
      <c r="DSA112" s="511"/>
      <c r="DSB112" s="511"/>
      <c r="DSC112" s="511"/>
      <c r="DSD112" s="511"/>
      <c r="DSE112" s="511"/>
      <c r="DSF112" s="511"/>
      <c r="DSG112" s="511"/>
      <c r="DSH112" s="511"/>
      <c r="DSI112" s="511"/>
      <c r="DSJ112" s="511"/>
      <c r="DSK112" s="511"/>
      <c r="DSL112" s="511"/>
      <c r="DSM112" s="511"/>
      <c r="DSN112" s="511"/>
      <c r="DSO112" s="511"/>
      <c r="DSP112" s="511"/>
      <c r="DSQ112" s="511"/>
      <c r="DSR112" s="511"/>
      <c r="DSS112" s="511"/>
      <c r="DST112" s="511"/>
      <c r="DSU112" s="511"/>
      <c r="DSV112" s="511"/>
      <c r="DSW112" s="511"/>
      <c r="DSX112" s="511"/>
      <c r="DSY112" s="511"/>
      <c r="DSZ112" s="511"/>
      <c r="DTA112" s="511"/>
      <c r="DTB112" s="511"/>
      <c r="DTC112" s="511"/>
      <c r="DTD112" s="511"/>
      <c r="DTE112" s="511"/>
      <c r="DTF112" s="511"/>
      <c r="DTG112" s="511"/>
      <c r="DTH112" s="511"/>
      <c r="DTI112" s="511"/>
      <c r="DTJ112" s="511"/>
      <c r="DTK112" s="511"/>
      <c r="DTL112" s="511"/>
      <c r="DTM112" s="511"/>
      <c r="DTN112" s="511"/>
      <c r="DTO112" s="511"/>
      <c r="DTP112" s="511"/>
      <c r="DTQ112" s="511"/>
      <c r="DTR112" s="511"/>
      <c r="DTS112" s="511"/>
      <c r="DTT112" s="511"/>
      <c r="DTU112" s="511"/>
      <c r="DTV112" s="511"/>
      <c r="DTW112" s="511"/>
      <c r="DTX112" s="511"/>
      <c r="DTY112" s="511"/>
      <c r="DTZ112" s="511"/>
      <c r="DUA112" s="511"/>
      <c r="DUB112" s="511"/>
      <c r="DUC112" s="511"/>
      <c r="DUD112" s="511"/>
      <c r="DUE112" s="511"/>
      <c r="DUF112" s="511"/>
      <c r="DUG112" s="511"/>
      <c r="DUH112" s="511"/>
      <c r="DUI112" s="511"/>
      <c r="DUJ112" s="511"/>
      <c r="DUK112" s="511"/>
      <c r="DUL112" s="511"/>
      <c r="DUM112" s="511"/>
      <c r="DUN112" s="511"/>
      <c r="DUO112" s="511"/>
      <c r="DUP112" s="511"/>
      <c r="DUQ112" s="511"/>
      <c r="DUR112" s="511"/>
      <c r="DUS112" s="511"/>
      <c r="DUT112" s="511"/>
      <c r="DUU112" s="511"/>
      <c r="DUV112" s="511"/>
      <c r="DUW112" s="511"/>
      <c r="DUX112" s="511"/>
      <c r="DUY112" s="511"/>
      <c r="DUZ112" s="511"/>
      <c r="DVA112" s="511"/>
      <c r="DVB112" s="511"/>
      <c r="DVC112" s="511"/>
      <c r="DVD112" s="511"/>
      <c r="DVE112" s="511"/>
      <c r="DVF112" s="511"/>
      <c r="DVG112" s="511"/>
      <c r="DVH112" s="511"/>
      <c r="DVI112" s="511"/>
      <c r="DVJ112" s="511"/>
      <c r="DVK112" s="511"/>
      <c r="DVL112" s="511"/>
      <c r="DVM112" s="511"/>
      <c r="DVN112" s="511"/>
      <c r="DVO112" s="511"/>
      <c r="DVP112" s="511"/>
      <c r="DVQ112" s="511"/>
      <c r="DVR112" s="511"/>
      <c r="DVS112" s="511"/>
      <c r="DVT112" s="511"/>
      <c r="DVU112" s="511"/>
      <c r="DVV112" s="511"/>
      <c r="DVW112" s="511"/>
      <c r="DVX112" s="511"/>
      <c r="DVY112" s="511"/>
      <c r="DVZ112" s="511"/>
      <c r="DWA112" s="511"/>
      <c r="DWB112" s="511"/>
      <c r="DWC112" s="511"/>
      <c r="DWD112" s="511"/>
      <c r="DWE112" s="511"/>
      <c r="DWF112" s="511"/>
      <c r="DWG112" s="511"/>
      <c r="DWH112" s="511"/>
      <c r="DWI112" s="511"/>
      <c r="DWJ112" s="511"/>
      <c r="DWK112" s="511"/>
      <c r="DWL112" s="511"/>
      <c r="DWM112" s="511"/>
      <c r="DWN112" s="511"/>
      <c r="DWO112" s="511"/>
      <c r="DWP112" s="511"/>
      <c r="DWQ112" s="511"/>
      <c r="DWR112" s="511"/>
      <c r="DWS112" s="511"/>
      <c r="DWT112" s="511"/>
      <c r="DWU112" s="511"/>
      <c r="DWV112" s="511"/>
      <c r="DWW112" s="511"/>
      <c r="DWX112" s="511"/>
      <c r="DWY112" s="511"/>
      <c r="DWZ112" s="511"/>
      <c r="DXA112" s="511"/>
      <c r="DXB112" s="511"/>
      <c r="DXC112" s="511"/>
      <c r="DXD112" s="511"/>
      <c r="DXE112" s="511"/>
      <c r="DXF112" s="511"/>
      <c r="DXG112" s="511"/>
      <c r="DXH112" s="511"/>
      <c r="DXI112" s="511"/>
      <c r="DXJ112" s="511"/>
      <c r="DXK112" s="511"/>
      <c r="DXL112" s="511"/>
      <c r="DXM112" s="511"/>
      <c r="DXN112" s="511"/>
      <c r="DXO112" s="511"/>
      <c r="DXP112" s="511"/>
      <c r="DXQ112" s="511"/>
      <c r="DXR112" s="511"/>
      <c r="DXS112" s="511"/>
      <c r="DXT112" s="511"/>
      <c r="DXU112" s="511"/>
      <c r="DXV112" s="511"/>
      <c r="DXW112" s="511"/>
      <c r="DXX112" s="511"/>
      <c r="DXY112" s="511"/>
      <c r="DXZ112" s="511"/>
      <c r="DYA112" s="511"/>
      <c r="DYB112" s="511"/>
      <c r="DYC112" s="511"/>
      <c r="DYD112" s="511"/>
      <c r="DYE112" s="511"/>
      <c r="DYF112" s="511"/>
      <c r="DYG112" s="511"/>
      <c r="DYH112" s="511"/>
      <c r="DYI112" s="511"/>
      <c r="DYJ112" s="511"/>
      <c r="DYK112" s="511"/>
      <c r="DYL112" s="511"/>
      <c r="DYM112" s="511"/>
      <c r="DYN112" s="511"/>
      <c r="DYO112" s="511"/>
      <c r="DYP112" s="511"/>
      <c r="DYQ112" s="511"/>
      <c r="DYR112" s="511"/>
      <c r="DYS112" s="511"/>
      <c r="DYT112" s="511"/>
      <c r="DYU112" s="511"/>
      <c r="DYV112" s="511"/>
      <c r="DYW112" s="511"/>
      <c r="DYX112" s="511"/>
      <c r="DYY112" s="511"/>
      <c r="DYZ112" s="511"/>
      <c r="DZA112" s="511"/>
      <c r="DZB112" s="511"/>
      <c r="DZC112" s="511"/>
      <c r="DZD112" s="511"/>
      <c r="DZE112" s="511"/>
      <c r="DZF112" s="511"/>
      <c r="DZG112" s="511"/>
      <c r="DZH112" s="511"/>
      <c r="DZI112" s="511"/>
      <c r="DZJ112" s="511"/>
      <c r="DZK112" s="511"/>
      <c r="DZL112" s="511"/>
      <c r="DZM112" s="511"/>
      <c r="DZN112" s="511"/>
      <c r="DZO112" s="511"/>
      <c r="DZP112" s="511"/>
      <c r="DZQ112" s="511"/>
      <c r="DZR112" s="511"/>
      <c r="DZS112" s="511"/>
      <c r="DZT112" s="511"/>
      <c r="DZU112" s="511"/>
      <c r="DZV112" s="511"/>
      <c r="DZW112" s="511"/>
      <c r="DZX112" s="511"/>
      <c r="DZY112" s="511"/>
      <c r="DZZ112" s="511"/>
      <c r="EAA112" s="511"/>
      <c r="EAB112" s="511"/>
      <c r="EAC112" s="511"/>
      <c r="EAD112" s="511"/>
      <c r="EAE112" s="511"/>
      <c r="EAF112" s="511"/>
      <c r="EAG112" s="511"/>
      <c r="EAH112" s="511"/>
      <c r="EAI112" s="511"/>
      <c r="EAJ112" s="511"/>
      <c r="EAK112" s="511"/>
      <c r="EAL112" s="511"/>
      <c r="EAM112" s="511"/>
      <c r="EAN112" s="511"/>
      <c r="EAO112" s="511"/>
      <c r="EAP112" s="511"/>
      <c r="EAQ112" s="511"/>
      <c r="EAR112" s="511"/>
      <c r="EAS112" s="511"/>
      <c r="EAT112" s="511"/>
      <c r="EAU112" s="511"/>
      <c r="EAV112" s="511"/>
      <c r="EAW112" s="511"/>
      <c r="EAX112" s="511"/>
      <c r="EAY112" s="511"/>
      <c r="EAZ112" s="511"/>
      <c r="EBA112" s="511"/>
      <c r="EBB112" s="511"/>
      <c r="EBC112" s="511"/>
      <c r="EBD112" s="511"/>
      <c r="EBE112" s="511"/>
      <c r="EBF112" s="511"/>
      <c r="EBG112" s="511"/>
      <c r="EBH112" s="511"/>
      <c r="EBI112" s="511"/>
      <c r="EBJ112" s="511"/>
      <c r="EBK112" s="511"/>
      <c r="EBL112" s="511"/>
      <c r="EBM112" s="511"/>
      <c r="EBN112" s="511"/>
      <c r="EBO112" s="511"/>
      <c r="EBP112" s="511"/>
      <c r="EBQ112" s="511"/>
      <c r="EBR112" s="511"/>
      <c r="EBS112" s="511"/>
      <c r="EBT112" s="511"/>
      <c r="EBU112" s="511"/>
      <c r="EBV112" s="511"/>
      <c r="EBW112" s="511"/>
      <c r="EBX112" s="511"/>
      <c r="EBY112" s="511"/>
      <c r="EBZ112" s="511"/>
      <c r="ECA112" s="511"/>
      <c r="ECB112" s="511"/>
      <c r="ECC112" s="511"/>
      <c r="ECD112" s="511"/>
      <c r="ECE112" s="511"/>
      <c r="ECF112" s="511"/>
      <c r="ECG112" s="511"/>
      <c r="ECH112" s="511"/>
      <c r="ECI112" s="511"/>
      <c r="ECJ112" s="511"/>
      <c r="ECK112" s="511"/>
      <c r="ECL112" s="511"/>
      <c r="ECM112" s="511"/>
      <c r="ECN112" s="511"/>
      <c r="ECO112" s="511"/>
      <c r="ECP112" s="511"/>
      <c r="ECQ112" s="511"/>
      <c r="ECR112" s="511"/>
      <c r="ECS112" s="511"/>
      <c r="ECT112" s="511"/>
      <c r="ECU112" s="511"/>
      <c r="ECV112" s="511"/>
      <c r="ECW112" s="511"/>
      <c r="ECX112" s="511"/>
      <c r="ECY112" s="511"/>
      <c r="ECZ112" s="511"/>
      <c r="EDA112" s="511"/>
      <c r="EDB112" s="511"/>
      <c r="EDC112" s="511"/>
      <c r="EDD112" s="511"/>
      <c r="EDE112" s="511"/>
      <c r="EDF112" s="511"/>
      <c r="EDG112" s="511"/>
      <c r="EDH112" s="511"/>
      <c r="EDI112" s="511"/>
      <c r="EDJ112" s="511"/>
      <c r="EDK112" s="511"/>
      <c r="EDL112" s="511"/>
      <c r="EDM112" s="511"/>
      <c r="EDN112" s="511"/>
      <c r="EDO112" s="511"/>
      <c r="EDP112" s="511"/>
      <c r="EDQ112" s="511"/>
      <c r="EDR112" s="511"/>
      <c r="EDS112" s="511"/>
      <c r="EDT112" s="511"/>
      <c r="EDU112" s="511"/>
      <c r="EDV112" s="511"/>
      <c r="EDW112" s="511"/>
      <c r="EDX112" s="511"/>
      <c r="EDY112" s="511"/>
      <c r="EDZ112" s="511"/>
      <c r="EEA112" s="511"/>
      <c r="EEB112" s="511"/>
      <c r="EEC112" s="511"/>
      <c r="EED112" s="511"/>
      <c r="EEE112" s="511"/>
      <c r="EEF112" s="511"/>
      <c r="EEG112" s="511"/>
      <c r="EEH112" s="511"/>
      <c r="EEI112" s="511"/>
      <c r="EEJ112" s="511"/>
      <c r="EEK112" s="511"/>
      <c r="EEL112" s="511"/>
      <c r="EEM112" s="511"/>
      <c r="EEN112" s="511"/>
      <c r="EEO112" s="511"/>
      <c r="EEP112" s="511"/>
      <c r="EEQ112" s="511"/>
      <c r="EER112" s="511"/>
      <c r="EES112" s="511"/>
      <c r="EET112" s="511"/>
      <c r="EEU112" s="511"/>
      <c r="EEV112" s="511"/>
      <c r="EEW112" s="511"/>
      <c r="EEX112" s="511"/>
      <c r="EEY112" s="511"/>
      <c r="EEZ112" s="511"/>
      <c r="EFA112" s="511"/>
      <c r="EFB112" s="511"/>
      <c r="EFC112" s="511"/>
      <c r="EFD112" s="511"/>
      <c r="EFE112" s="511"/>
      <c r="EFF112" s="511"/>
      <c r="EFG112" s="511"/>
      <c r="EFH112" s="511"/>
      <c r="EFI112" s="511"/>
      <c r="EFJ112" s="511"/>
      <c r="EFK112" s="511"/>
      <c r="EFL112" s="511"/>
      <c r="EFM112" s="511"/>
      <c r="EFN112" s="511"/>
      <c r="EFO112" s="511"/>
      <c r="EFP112" s="511"/>
      <c r="EFQ112" s="511"/>
      <c r="EFR112" s="511"/>
      <c r="EFS112" s="511"/>
      <c r="EFT112" s="511"/>
      <c r="EFU112" s="511"/>
      <c r="EFV112" s="511"/>
      <c r="EFW112" s="511"/>
      <c r="EFX112" s="511"/>
      <c r="EFY112" s="511"/>
      <c r="EFZ112" s="511"/>
      <c r="EGA112" s="511"/>
      <c r="EGB112" s="511"/>
      <c r="EGC112" s="511"/>
      <c r="EGD112" s="511"/>
      <c r="EGE112" s="511"/>
      <c r="EGF112" s="511"/>
      <c r="EGG112" s="511"/>
      <c r="EGH112" s="511"/>
      <c r="EGI112" s="511"/>
      <c r="EGJ112" s="511"/>
      <c r="EGK112" s="511"/>
      <c r="EGL112" s="511"/>
      <c r="EGM112" s="511"/>
      <c r="EGN112" s="511"/>
      <c r="EGO112" s="511"/>
      <c r="EGP112" s="511"/>
      <c r="EGQ112" s="511"/>
      <c r="EGR112" s="511"/>
      <c r="EGS112" s="511"/>
      <c r="EGT112" s="511"/>
      <c r="EGU112" s="511"/>
      <c r="EGV112" s="511"/>
      <c r="EGW112" s="511"/>
      <c r="EGX112" s="511"/>
      <c r="EGY112" s="511"/>
      <c r="EGZ112" s="511"/>
      <c r="EHA112" s="511"/>
      <c r="EHB112" s="511"/>
      <c r="EHC112" s="511"/>
      <c r="EHD112" s="511"/>
      <c r="EHE112" s="511"/>
      <c r="EHF112" s="511"/>
      <c r="EHG112" s="511"/>
      <c r="EHH112" s="511"/>
      <c r="EHI112" s="511"/>
      <c r="EHJ112" s="511"/>
      <c r="EHK112" s="511"/>
      <c r="EHL112" s="511"/>
      <c r="EHM112" s="511"/>
      <c r="EHN112" s="511"/>
      <c r="EHO112" s="511"/>
      <c r="EHP112" s="511"/>
      <c r="EHQ112" s="511"/>
      <c r="EHR112" s="511"/>
      <c r="EHS112" s="511"/>
      <c r="EHT112" s="511"/>
      <c r="EHU112" s="511"/>
      <c r="EHV112" s="511"/>
      <c r="EHW112" s="511"/>
      <c r="EHX112" s="511"/>
      <c r="EHY112" s="511"/>
      <c r="EHZ112" s="511"/>
      <c r="EIA112" s="511"/>
      <c r="EIB112" s="511"/>
      <c r="EIC112" s="511"/>
      <c r="EID112" s="511"/>
      <c r="EIE112" s="511"/>
      <c r="EIF112" s="511"/>
      <c r="EIG112" s="511"/>
      <c r="EIH112" s="511"/>
      <c r="EII112" s="511"/>
      <c r="EIJ112" s="511"/>
      <c r="EIK112" s="511"/>
      <c r="EIL112" s="511"/>
      <c r="EIM112" s="511"/>
      <c r="EIN112" s="511"/>
      <c r="EIO112" s="511"/>
      <c r="EIP112" s="511"/>
      <c r="EIQ112" s="511"/>
      <c r="EIR112" s="511"/>
      <c r="EIS112" s="511"/>
      <c r="EIT112" s="511"/>
      <c r="EIU112" s="511"/>
      <c r="EIV112" s="511"/>
      <c r="EIW112" s="511"/>
      <c r="EIX112" s="511"/>
      <c r="EIY112" s="511"/>
      <c r="EIZ112" s="511"/>
      <c r="EJA112" s="511"/>
      <c r="EJB112" s="511"/>
      <c r="EJC112" s="511"/>
      <c r="EJD112" s="511"/>
      <c r="EJE112" s="511"/>
      <c r="EJF112" s="511"/>
      <c r="EJG112" s="511"/>
      <c r="EJH112" s="511"/>
      <c r="EJI112" s="511"/>
      <c r="EJJ112" s="511"/>
      <c r="EJK112" s="511"/>
      <c r="EJL112" s="511"/>
      <c r="EJM112" s="511"/>
      <c r="EJN112" s="511"/>
      <c r="EJO112" s="511"/>
      <c r="EJP112" s="511"/>
      <c r="EJQ112" s="511"/>
      <c r="EJR112" s="511"/>
      <c r="EJS112" s="511"/>
      <c r="EJT112" s="511"/>
      <c r="EJU112" s="511"/>
      <c r="EJV112" s="511"/>
      <c r="EJW112" s="511"/>
      <c r="EJX112" s="511"/>
      <c r="EJY112" s="511"/>
      <c r="EJZ112" s="511"/>
      <c r="EKA112" s="511"/>
      <c r="EKB112" s="511"/>
      <c r="EKC112" s="511"/>
      <c r="EKD112" s="511"/>
      <c r="EKE112" s="511"/>
      <c r="EKF112" s="511"/>
      <c r="EKG112" s="511"/>
      <c r="EKH112" s="511"/>
      <c r="EKI112" s="511"/>
      <c r="EKJ112" s="511"/>
      <c r="EKK112" s="511"/>
      <c r="EKL112" s="511"/>
      <c r="EKM112" s="511"/>
      <c r="EKN112" s="511"/>
      <c r="EKO112" s="511"/>
      <c r="EKP112" s="511"/>
      <c r="EKQ112" s="511"/>
      <c r="EKR112" s="511"/>
      <c r="EKS112" s="511"/>
      <c r="EKT112" s="511"/>
      <c r="EKU112" s="511"/>
      <c r="EKV112" s="511"/>
      <c r="EKW112" s="511"/>
      <c r="EKX112" s="511"/>
      <c r="EKY112" s="511"/>
      <c r="EKZ112" s="511"/>
      <c r="ELA112" s="511"/>
      <c r="ELB112" s="511"/>
      <c r="ELC112" s="511"/>
      <c r="ELD112" s="511"/>
      <c r="ELE112" s="511"/>
      <c r="ELF112" s="511"/>
      <c r="ELG112" s="511"/>
      <c r="ELH112" s="511"/>
      <c r="ELI112" s="511"/>
      <c r="ELJ112" s="511"/>
      <c r="ELK112" s="511"/>
      <c r="ELL112" s="511"/>
      <c r="ELM112" s="511"/>
      <c r="ELN112" s="511"/>
      <c r="ELO112" s="511"/>
      <c r="ELP112" s="511"/>
      <c r="ELQ112" s="511"/>
      <c r="ELR112" s="511"/>
      <c r="ELS112" s="511"/>
      <c r="ELT112" s="511"/>
      <c r="ELU112" s="511"/>
      <c r="ELV112" s="511"/>
      <c r="ELW112" s="511"/>
      <c r="ELX112" s="511"/>
      <c r="ELY112" s="511"/>
      <c r="ELZ112" s="511"/>
      <c r="EMA112" s="511"/>
      <c r="EMB112" s="511"/>
      <c r="EMC112" s="511"/>
      <c r="EMD112" s="511"/>
      <c r="EME112" s="511"/>
      <c r="EMF112" s="511"/>
      <c r="EMG112" s="511"/>
      <c r="EMH112" s="511"/>
      <c r="EMI112" s="511"/>
      <c r="EMJ112" s="511"/>
      <c r="EMK112" s="511"/>
      <c r="EML112" s="511"/>
      <c r="EMM112" s="511"/>
      <c r="EMN112" s="511"/>
      <c r="EMO112" s="511"/>
      <c r="EMP112" s="511"/>
      <c r="EMQ112" s="511"/>
      <c r="EMR112" s="511"/>
      <c r="EMS112" s="511"/>
      <c r="EMT112" s="511"/>
      <c r="EMU112" s="511"/>
      <c r="EMV112" s="511"/>
      <c r="EMW112" s="511"/>
      <c r="EMX112" s="511"/>
      <c r="EMY112" s="511"/>
      <c r="EMZ112" s="511"/>
      <c r="ENA112" s="511"/>
      <c r="ENB112" s="511"/>
      <c r="ENC112" s="511"/>
      <c r="END112" s="511"/>
      <c r="ENE112" s="511"/>
      <c r="ENF112" s="511"/>
      <c r="ENG112" s="511"/>
      <c r="ENH112" s="511"/>
      <c r="ENI112" s="511"/>
      <c r="ENJ112" s="511"/>
      <c r="ENK112" s="511"/>
      <c r="ENL112" s="511"/>
      <c r="ENM112" s="511"/>
      <c r="ENN112" s="511"/>
      <c r="ENO112" s="511"/>
      <c r="ENP112" s="511"/>
      <c r="ENQ112" s="511"/>
      <c r="ENR112" s="511"/>
      <c r="ENS112" s="511"/>
      <c r="ENT112" s="511"/>
      <c r="ENU112" s="511"/>
      <c r="ENV112" s="511"/>
      <c r="ENW112" s="511"/>
      <c r="ENX112" s="511"/>
      <c r="ENY112" s="511"/>
      <c r="ENZ112" s="511"/>
      <c r="EOA112" s="511"/>
      <c r="EOB112" s="511"/>
      <c r="EOC112" s="511"/>
      <c r="EOD112" s="511"/>
      <c r="EOE112" s="511"/>
      <c r="EOF112" s="511"/>
      <c r="EOG112" s="511"/>
      <c r="EOH112" s="511"/>
      <c r="EOI112" s="511"/>
      <c r="EOJ112" s="511"/>
      <c r="EOK112" s="511"/>
      <c r="EOL112" s="511"/>
      <c r="EOM112" s="511"/>
      <c r="EON112" s="511"/>
      <c r="EOO112" s="511"/>
      <c r="EOP112" s="511"/>
      <c r="EOQ112" s="511"/>
      <c r="EOR112" s="511"/>
      <c r="EOS112" s="511"/>
      <c r="EOT112" s="511"/>
      <c r="EOU112" s="511"/>
      <c r="EOV112" s="511"/>
      <c r="EOW112" s="511"/>
      <c r="EOX112" s="511"/>
      <c r="EOY112" s="511"/>
      <c r="EOZ112" s="511"/>
      <c r="EPA112" s="511"/>
      <c r="EPB112" s="511"/>
      <c r="EPC112" s="511"/>
      <c r="EPD112" s="511"/>
      <c r="EPE112" s="511"/>
      <c r="EPF112" s="511"/>
      <c r="EPG112" s="511"/>
      <c r="EPH112" s="511"/>
      <c r="EPI112" s="511"/>
      <c r="EPJ112" s="511"/>
      <c r="EPK112" s="511"/>
      <c r="EPL112" s="511"/>
      <c r="EPM112" s="511"/>
      <c r="EPN112" s="511"/>
      <c r="EPO112" s="511"/>
      <c r="EPP112" s="511"/>
      <c r="EPQ112" s="511"/>
      <c r="EPR112" s="511"/>
      <c r="EPS112" s="511"/>
      <c r="EPT112" s="511"/>
      <c r="EPU112" s="511"/>
      <c r="EPV112" s="511"/>
      <c r="EPW112" s="511"/>
      <c r="EPX112" s="511"/>
      <c r="EPY112" s="511"/>
      <c r="EPZ112" s="511"/>
      <c r="EQA112" s="511"/>
      <c r="EQB112" s="511"/>
      <c r="EQC112" s="511"/>
      <c r="EQD112" s="511"/>
      <c r="EQE112" s="511"/>
      <c r="EQF112" s="511"/>
      <c r="EQG112" s="511"/>
      <c r="EQH112" s="511"/>
      <c r="EQI112" s="511"/>
      <c r="EQJ112" s="511"/>
      <c r="EQK112" s="511"/>
      <c r="EQL112" s="511"/>
      <c r="EQM112" s="511"/>
      <c r="EQN112" s="511"/>
      <c r="EQO112" s="511"/>
      <c r="EQP112" s="511"/>
      <c r="EQQ112" s="511"/>
      <c r="EQR112" s="511"/>
      <c r="EQS112" s="511"/>
      <c r="EQT112" s="511"/>
      <c r="EQU112" s="511"/>
      <c r="EQV112" s="511"/>
      <c r="EQW112" s="511"/>
      <c r="EQX112" s="511"/>
      <c r="EQY112" s="511"/>
      <c r="EQZ112" s="511"/>
      <c r="ERA112" s="511"/>
      <c r="ERB112" s="511"/>
      <c r="ERC112" s="511"/>
      <c r="ERD112" s="511"/>
      <c r="ERE112" s="511"/>
      <c r="ERF112" s="511"/>
      <c r="ERG112" s="511"/>
      <c r="ERH112" s="511"/>
      <c r="ERI112" s="511"/>
      <c r="ERJ112" s="511"/>
      <c r="ERK112" s="511"/>
      <c r="ERL112" s="511"/>
      <c r="ERM112" s="511"/>
      <c r="ERN112" s="511"/>
      <c r="ERO112" s="511"/>
      <c r="ERP112" s="511"/>
      <c r="ERQ112" s="511"/>
      <c r="ERR112" s="511"/>
      <c r="ERS112" s="511"/>
      <c r="ERT112" s="511"/>
      <c r="ERU112" s="511"/>
      <c r="ERV112" s="511"/>
      <c r="ERW112" s="511"/>
      <c r="ERX112" s="511"/>
      <c r="ERY112" s="511"/>
      <c r="ERZ112" s="511"/>
      <c r="ESA112" s="511"/>
      <c r="ESB112" s="511"/>
      <c r="ESC112" s="511"/>
      <c r="ESD112" s="511"/>
      <c r="ESE112" s="511"/>
      <c r="ESF112" s="511"/>
      <c r="ESG112" s="511"/>
      <c r="ESH112" s="511"/>
      <c r="ESI112" s="511"/>
      <c r="ESJ112" s="511"/>
      <c r="ESK112" s="511"/>
      <c r="ESL112" s="511"/>
      <c r="ESM112" s="511"/>
      <c r="ESN112" s="511"/>
      <c r="ESO112" s="511"/>
      <c r="ESP112" s="511"/>
      <c r="ESQ112" s="511"/>
      <c r="ESR112" s="511"/>
      <c r="ESS112" s="511"/>
      <c r="EST112" s="511"/>
      <c r="ESU112" s="511"/>
      <c r="ESV112" s="511"/>
      <c r="ESW112" s="511"/>
      <c r="ESX112" s="511"/>
      <c r="ESY112" s="511"/>
      <c r="ESZ112" s="511"/>
      <c r="ETA112" s="511"/>
      <c r="ETB112" s="511"/>
      <c r="ETC112" s="511"/>
      <c r="ETD112" s="511"/>
      <c r="ETE112" s="511"/>
      <c r="ETF112" s="511"/>
      <c r="ETG112" s="511"/>
      <c r="ETH112" s="511"/>
      <c r="ETI112" s="511"/>
      <c r="ETJ112" s="511"/>
      <c r="ETK112" s="511"/>
      <c r="ETL112" s="511"/>
      <c r="ETM112" s="511"/>
      <c r="ETN112" s="511"/>
      <c r="ETO112" s="511"/>
      <c r="ETP112" s="511"/>
      <c r="ETQ112" s="511"/>
      <c r="ETR112" s="511"/>
      <c r="ETS112" s="511"/>
      <c r="ETT112" s="511"/>
      <c r="ETU112" s="511"/>
      <c r="ETV112" s="511"/>
      <c r="ETW112" s="511"/>
      <c r="ETX112" s="511"/>
      <c r="ETY112" s="511"/>
      <c r="ETZ112" s="511"/>
      <c r="EUA112" s="511"/>
      <c r="EUB112" s="511"/>
      <c r="EUC112" s="511"/>
      <c r="EUD112" s="511"/>
      <c r="EUE112" s="511"/>
      <c r="EUF112" s="511"/>
      <c r="EUG112" s="511"/>
      <c r="EUH112" s="511"/>
      <c r="EUI112" s="511"/>
      <c r="EUJ112" s="511"/>
      <c r="EUK112" s="511"/>
      <c r="EUL112" s="511"/>
      <c r="EUM112" s="511"/>
      <c r="EUN112" s="511"/>
      <c r="EUO112" s="511"/>
      <c r="EUP112" s="511"/>
      <c r="EUQ112" s="511"/>
      <c r="EUR112" s="511"/>
      <c r="EUS112" s="511"/>
      <c r="EUT112" s="511"/>
      <c r="EUU112" s="511"/>
      <c r="EUV112" s="511"/>
      <c r="EUW112" s="511"/>
      <c r="EUX112" s="511"/>
      <c r="EUY112" s="511"/>
      <c r="EUZ112" s="511"/>
      <c r="EVA112" s="511"/>
      <c r="EVB112" s="511"/>
      <c r="EVC112" s="511"/>
      <c r="EVD112" s="511"/>
      <c r="EVE112" s="511"/>
      <c r="EVF112" s="511"/>
      <c r="EVG112" s="511"/>
      <c r="EVH112" s="511"/>
      <c r="EVI112" s="511"/>
      <c r="EVJ112" s="511"/>
      <c r="EVK112" s="511"/>
      <c r="EVL112" s="511"/>
      <c r="EVM112" s="511"/>
      <c r="EVN112" s="511"/>
      <c r="EVO112" s="511"/>
      <c r="EVP112" s="511"/>
      <c r="EVQ112" s="511"/>
      <c r="EVR112" s="511"/>
      <c r="EVS112" s="511"/>
      <c r="EVT112" s="511"/>
      <c r="EVU112" s="511"/>
      <c r="EVV112" s="511"/>
      <c r="EVW112" s="511"/>
      <c r="EVX112" s="511"/>
      <c r="EVY112" s="511"/>
      <c r="EVZ112" s="511"/>
      <c r="EWA112" s="511"/>
      <c r="EWB112" s="511"/>
      <c r="EWC112" s="511"/>
      <c r="EWD112" s="511"/>
      <c r="EWE112" s="511"/>
      <c r="EWF112" s="511"/>
      <c r="EWG112" s="511"/>
      <c r="EWH112" s="511"/>
      <c r="EWI112" s="511"/>
      <c r="EWJ112" s="511"/>
      <c r="EWK112" s="511"/>
      <c r="EWL112" s="511"/>
      <c r="EWM112" s="511"/>
      <c r="EWN112" s="511"/>
      <c r="EWO112" s="511"/>
      <c r="EWP112" s="511"/>
      <c r="EWQ112" s="511"/>
      <c r="EWR112" s="511"/>
      <c r="EWS112" s="511"/>
      <c r="EWT112" s="511"/>
      <c r="EWU112" s="511"/>
      <c r="EWV112" s="511"/>
      <c r="EWW112" s="511"/>
      <c r="EWX112" s="511"/>
      <c r="EWY112" s="511"/>
      <c r="EWZ112" s="511"/>
      <c r="EXA112" s="511"/>
      <c r="EXB112" s="511"/>
      <c r="EXC112" s="511"/>
      <c r="EXD112" s="511"/>
      <c r="EXE112" s="511"/>
      <c r="EXF112" s="511"/>
      <c r="EXG112" s="511"/>
      <c r="EXH112" s="511"/>
      <c r="EXI112" s="511"/>
      <c r="EXJ112" s="511"/>
      <c r="EXK112" s="511"/>
      <c r="EXL112" s="511"/>
      <c r="EXM112" s="511"/>
      <c r="EXN112" s="511"/>
      <c r="EXO112" s="511"/>
      <c r="EXP112" s="511"/>
      <c r="EXQ112" s="511"/>
      <c r="EXR112" s="511"/>
      <c r="EXS112" s="511"/>
      <c r="EXT112" s="511"/>
      <c r="EXU112" s="511"/>
      <c r="EXV112" s="511"/>
      <c r="EXW112" s="511"/>
      <c r="EXX112" s="511"/>
      <c r="EXY112" s="511"/>
      <c r="EXZ112" s="511"/>
      <c r="EYA112" s="511"/>
      <c r="EYB112" s="511"/>
      <c r="EYC112" s="511"/>
      <c r="EYD112" s="511"/>
      <c r="EYE112" s="511"/>
      <c r="EYF112" s="511"/>
      <c r="EYG112" s="511"/>
      <c r="EYH112" s="511"/>
      <c r="EYI112" s="511"/>
      <c r="EYJ112" s="511"/>
      <c r="EYK112" s="511"/>
      <c r="EYL112" s="511"/>
      <c r="EYM112" s="511"/>
      <c r="EYN112" s="511"/>
      <c r="EYO112" s="511"/>
      <c r="EYP112" s="511"/>
      <c r="EYQ112" s="511"/>
      <c r="EYR112" s="511"/>
      <c r="EYS112" s="511"/>
      <c r="EYT112" s="511"/>
      <c r="EYU112" s="511"/>
      <c r="EYV112" s="511"/>
      <c r="EYW112" s="511"/>
      <c r="EYX112" s="511"/>
      <c r="EYY112" s="511"/>
      <c r="EYZ112" s="511"/>
      <c r="EZA112" s="511"/>
      <c r="EZB112" s="511"/>
      <c r="EZC112" s="511"/>
      <c r="EZD112" s="511"/>
      <c r="EZE112" s="511"/>
      <c r="EZF112" s="511"/>
      <c r="EZG112" s="511"/>
      <c r="EZH112" s="511"/>
      <c r="EZI112" s="511"/>
      <c r="EZJ112" s="511"/>
      <c r="EZK112" s="511"/>
      <c r="EZL112" s="511"/>
      <c r="EZM112" s="511"/>
      <c r="EZN112" s="511"/>
      <c r="EZO112" s="511"/>
      <c r="EZP112" s="511"/>
      <c r="EZQ112" s="511"/>
      <c r="EZR112" s="511"/>
      <c r="EZS112" s="511"/>
      <c r="EZT112" s="511"/>
      <c r="EZU112" s="511"/>
      <c r="EZV112" s="511"/>
      <c r="EZW112" s="511"/>
      <c r="EZX112" s="511"/>
      <c r="EZY112" s="511"/>
      <c r="EZZ112" s="511"/>
      <c r="FAA112" s="511"/>
      <c r="FAB112" s="511"/>
      <c r="FAC112" s="511"/>
      <c r="FAD112" s="511"/>
      <c r="FAE112" s="511"/>
      <c r="FAF112" s="511"/>
      <c r="FAG112" s="511"/>
      <c r="FAH112" s="511"/>
      <c r="FAI112" s="511"/>
      <c r="FAJ112" s="511"/>
      <c r="FAK112" s="511"/>
      <c r="FAL112" s="511"/>
      <c r="FAM112" s="511"/>
      <c r="FAN112" s="511"/>
      <c r="FAO112" s="511"/>
      <c r="FAP112" s="511"/>
      <c r="FAQ112" s="511"/>
      <c r="FAR112" s="511"/>
      <c r="FAS112" s="511"/>
      <c r="FAT112" s="511"/>
      <c r="FAU112" s="511"/>
      <c r="FAV112" s="511"/>
      <c r="FAW112" s="511"/>
      <c r="FAX112" s="511"/>
      <c r="FAY112" s="511"/>
      <c r="FAZ112" s="511"/>
      <c r="FBA112" s="511"/>
      <c r="FBB112" s="511"/>
      <c r="FBC112" s="511"/>
      <c r="FBD112" s="511"/>
      <c r="FBE112" s="511"/>
      <c r="FBF112" s="511"/>
      <c r="FBG112" s="511"/>
      <c r="FBH112" s="511"/>
      <c r="FBI112" s="511"/>
      <c r="FBJ112" s="511"/>
      <c r="FBK112" s="511"/>
      <c r="FBL112" s="511"/>
      <c r="FBM112" s="511"/>
      <c r="FBN112" s="511"/>
      <c r="FBO112" s="511"/>
      <c r="FBP112" s="511"/>
      <c r="FBQ112" s="511"/>
      <c r="FBR112" s="511"/>
      <c r="FBS112" s="511"/>
      <c r="FBT112" s="511"/>
      <c r="FBU112" s="511"/>
      <c r="FBV112" s="511"/>
      <c r="FBW112" s="511"/>
      <c r="FBX112" s="511"/>
      <c r="FBY112" s="511"/>
      <c r="FBZ112" s="511"/>
      <c r="FCA112" s="511"/>
      <c r="FCB112" s="511"/>
      <c r="FCC112" s="511"/>
      <c r="FCD112" s="511"/>
      <c r="FCE112" s="511"/>
      <c r="FCF112" s="511"/>
      <c r="FCG112" s="511"/>
      <c r="FCH112" s="511"/>
      <c r="FCI112" s="511"/>
      <c r="FCJ112" s="511"/>
      <c r="FCK112" s="511"/>
      <c r="FCL112" s="511"/>
      <c r="FCM112" s="511"/>
      <c r="FCN112" s="511"/>
      <c r="FCO112" s="511"/>
      <c r="FCP112" s="511"/>
      <c r="FCQ112" s="511"/>
      <c r="FCR112" s="511"/>
      <c r="FCS112" s="511"/>
      <c r="FCT112" s="511"/>
      <c r="FCU112" s="511"/>
      <c r="FCV112" s="511"/>
      <c r="FCW112" s="511"/>
      <c r="FCX112" s="511"/>
      <c r="FCY112" s="511"/>
      <c r="FCZ112" s="511"/>
      <c r="FDA112" s="511"/>
      <c r="FDB112" s="511"/>
      <c r="FDC112" s="511"/>
      <c r="FDD112" s="511"/>
      <c r="FDE112" s="511"/>
      <c r="FDF112" s="511"/>
      <c r="FDG112" s="511"/>
      <c r="FDH112" s="511"/>
      <c r="FDI112" s="511"/>
      <c r="FDJ112" s="511"/>
      <c r="FDK112" s="511"/>
      <c r="FDL112" s="511"/>
      <c r="FDM112" s="511"/>
      <c r="FDN112" s="511"/>
      <c r="FDO112" s="511"/>
      <c r="FDP112" s="511"/>
      <c r="FDQ112" s="511"/>
      <c r="FDR112" s="511"/>
      <c r="FDS112" s="511"/>
      <c r="FDT112" s="511"/>
      <c r="FDU112" s="511"/>
      <c r="FDV112" s="511"/>
      <c r="FDW112" s="511"/>
      <c r="FDX112" s="511"/>
      <c r="FDY112" s="511"/>
      <c r="FDZ112" s="511"/>
      <c r="FEA112" s="511"/>
      <c r="FEB112" s="511"/>
      <c r="FEC112" s="511"/>
      <c r="FED112" s="511"/>
      <c r="FEE112" s="511"/>
      <c r="FEF112" s="511"/>
      <c r="FEG112" s="511"/>
      <c r="FEH112" s="511"/>
      <c r="FEI112" s="511"/>
      <c r="FEJ112" s="511"/>
      <c r="FEK112" s="511"/>
      <c r="FEL112" s="511"/>
      <c r="FEM112" s="511"/>
      <c r="FEN112" s="511"/>
      <c r="FEO112" s="511"/>
      <c r="FEP112" s="511"/>
      <c r="FEQ112" s="511"/>
      <c r="FER112" s="511"/>
      <c r="FES112" s="511"/>
      <c r="FET112" s="511"/>
      <c r="FEU112" s="511"/>
      <c r="FEV112" s="511"/>
      <c r="FEW112" s="511"/>
      <c r="FEX112" s="511"/>
      <c r="FEY112" s="511"/>
      <c r="FEZ112" s="511"/>
      <c r="FFA112" s="511"/>
      <c r="FFB112" s="511"/>
      <c r="FFC112" s="511"/>
      <c r="FFD112" s="511"/>
      <c r="FFE112" s="511"/>
      <c r="FFF112" s="511"/>
      <c r="FFG112" s="511"/>
      <c r="FFH112" s="511"/>
      <c r="FFI112" s="511"/>
      <c r="FFJ112" s="511"/>
      <c r="FFK112" s="511"/>
      <c r="FFL112" s="511"/>
      <c r="FFM112" s="511"/>
      <c r="FFN112" s="511"/>
      <c r="FFO112" s="511"/>
      <c r="FFP112" s="511"/>
      <c r="FFQ112" s="511"/>
      <c r="FFR112" s="511"/>
      <c r="FFS112" s="511"/>
      <c r="FFT112" s="511"/>
      <c r="FFU112" s="511"/>
      <c r="FFV112" s="511"/>
      <c r="FFW112" s="511"/>
      <c r="FFX112" s="511"/>
      <c r="FFY112" s="511"/>
      <c r="FFZ112" s="511"/>
      <c r="FGA112" s="511"/>
      <c r="FGB112" s="511"/>
      <c r="FGC112" s="511"/>
      <c r="FGD112" s="511"/>
      <c r="FGE112" s="511"/>
      <c r="FGF112" s="511"/>
      <c r="FGG112" s="511"/>
      <c r="FGH112" s="511"/>
      <c r="FGI112" s="511"/>
      <c r="FGJ112" s="511"/>
      <c r="FGK112" s="511"/>
      <c r="FGL112" s="511"/>
      <c r="FGM112" s="511"/>
      <c r="FGN112" s="511"/>
      <c r="FGO112" s="511"/>
      <c r="FGP112" s="511"/>
      <c r="FGQ112" s="511"/>
      <c r="FGR112" s="511"/>
      <c r="FGS112" s="511"/>
      <c r="FGT112" s="511"/>
      <c r="FGU112" s="511"/>
      <c r="FGV112" s="511"/>
      <c r="FGW112" s="511"/>
      <c r="FGX112" s="511"/>
      <c r="FGY112" s="511"/>
      <c r="FGZ112" s="511"/>
      <c r="FHA112" s="511"/>
      <c r="FHB112" s="511"/>
      <c r="FHC112" s="511"/>
      <c r="FHD112" s="511"/>
      <c r="FHE112" s="511"/>
      <c r="FHF112" s="511"/>
      <c r="FHG112" s="511"/>
      <c r="FHH112" s="511"/>
      <c r="FHI112" s="511"/>
      <c r="FHJ112" s="511"/>
      <c r="FHK112" s="511"/>
      <c r="FHL112" s="511"/>
      <c r="FHM112" s="511"/>
      <c r="FHN112" s="511"/>
      <c r="FHO112" s="511"/>
      <c r="FHP112" s="511"/>
      <c r="FHQ112" s="511"/>
      <c r="FHR112" s="511"/>
      <c r="FHS112" s="511"/>
      <c r="FHT112" s="511"/>
      <c r="FHU112" s="511"/>
      <c r="FHV112" s="511"/>
      <c r="FHW112" s="511"/>
      <c r="FHX112" s="511"/>
      <c r="FHY112" s="511"/>
      <c r="FHZ112" s="511"/>
      <c r="FIA112" s="511"/>
      <c r="FIB112" s="511"/>
      <c r="FIC112" s="511"/>
      <c r="FID112" s="511"/>
      <c r="FIE112" s="511"/>
      <c r="FIF112" s="511"/>
      <c r="FIG112" s="511"/>
      <c r="FIH112" s="511"/>
      <c r="FII112" s="511"/>
      <c r="FIJ112" s="511"/>
      <c r="FIK112" s="511"/>
      <c r="FIL112" s="511"/>
      <c r="FIM112" s="511"/>
      <c r="FIN112" s="511"/>
      <c r="FIO112" s="511"/>
      <c r="FIP112" s="511"/>
      <c r="FIQ112" s="511"/>
      <c r="FIR112" s="511"/>
      <c r="FIS112" s="511"/>
      <c r="FIT112" s="511"/>
      <c r="FIU112" s="511"/>
      <c r="FIV112" s="511"/>
      <c r="FIW112" s="511"/>
      <c r="FIX112" s="511"/>
      <c r="FIY112" s="511"/>
      <c r="FIZ112" s="511"/>
      <c r="FJA112" s="511"/>
      <c r="FJB112" s="511"/>
      <c r="FJC112" s="511"/>
      <c r="FJD112" s="511"/>
      <c r="FJE112" s="511"/>
      <c r="FJF112" s="511"/>
      <c r="FJG112" s="511"/>
      <c r="FJH112" s="511"/>
      <c r="FJI112" s="511"/>
      <c r="FJJ112" s="511"/>
      <c r="FJK112" s="511"/>
      <c r="FJL112" s="511"/>
      <c r="FJM112" s="511"/>
      <c r="FJN112" s="511"/>
      <c r="FJO112" s="511"/>
      <c r="FJP112" s="511"/>
      <c r="FJQ112" s="511"/>
      <c r="FJR112" s="511"/>
      <c r="FJS112" s="511"/>
      <c r="FJT112" s="511"/>
      <c r="FJU112" s="511"/>
      <c r="FJV112" s="511"/>
      <c r="FJW112" s="511"/>
      <c r="FJX112" s="511"/>
      <c r="FJY112" s="511"/>
      <c r="FJZ112" s="511"/>
      <c r="FKA112" s="511"/>
      <c r="FKB112" s="511"/>
      <c r="FKC112" s="511"/>
      <c r="FKD112" s="511"/>
      <c r="FKE112" s="511"/>
      <c r="FKF112" s="511"/>
      <c r="FKG112" s="511"/>
      <c r="FKH112" s="511"/>
      <c r="FKI112" s="511"/>
      <c r="FKJ112" s="511"/>
      <c r="FKK112" s="511"/>
      <c r="FKL112" s="511"/>
      <c r="FKM112" s="511"/>
      <c r="FKN112" s="511"/>
      <c r="FKO112" s="511"/>
      <c r="FKP112" s="511"/>
      <c r="FKQ112" s="511"/>
      <c r="FKR112" s="511"/>
      <c r="FKS112" s="511"/>
      <c r="FKT112" s="511"/>
      <c r="FKU112" s="511"/>
      <c r="FKV112" s="511"/>
      <c r="FKW112" s="511"/>
      <c r="FKX112" s="511"/>
      <c r="FKY112" s="511"/>
      <c r="FKZ112" s="511"/>
      <c r="FLA112" s="511"/>
      <c r="FLB112" s="511"/>
      <c r="FLC112" s="511"/>
      <c r="FLD112" s="511"/>
      <c r="FLE112" s="511"/>
      <c r="FLF112" s="511"/>
      <c r="FLG112" s="511"/>
      <c r="FLH112" s="511"/>
      <c r="FLI112" s="511"/>
      <c r="FLJ112" s="511"/>
      <c r="FLK112" s="511"/>
      <c r="FLL112" s="511"/>
      <c r="FLM112" s="511"/>
      <c r="FLN112" s="511"/>
      <c r="FLO112" s="511"/>
      <c r="FLP112" s="511"/>
      <c r="FLQ112" s="511"/>
      <c r="FLR112" s="511"/>
      <c r="FLS112" s="511"/>
      <c r="FLT112" s="511"/>
      <c r="FLU112" s="511"/>
      <c r="FLV112" s="511"/>
      <c r="FLW112" s="511"/>
      <c r="FLX112" s="511"/>
      <c r="FLY112" s="511"/>
      <c r="FLZ112" s="511"/>
      <c r="FMA112" s="511"/>
      <c r="FMB112" s="511"/>
      <c r="FMC112" s="511"/>
      <c r="FMD112" s="511"/>
      <c r="FME112" s="511"/>
      <c r="FMF112" s="511"/>
      <c r="FMG112" s="511"/>
      <c r="FMH112" s="511"/>
      <c r="FMI112" s="511"/>
      <c r="FMJ112" s="511"/>
      <c r="FMK112" s="511"/>
      <c r="FML112" s="511"/>
      <c r="FMM112" s="511"/>
      <c r="FMN112" s="511"/>
      <c r="FMO112" s="511"/>
      <c r="FMP112" s="511"/>
      <c r="FMQ112" s="511"/>
      <c r="FMR112" s="511"/>
      <c r="FMS112" s="511"/>
      <c r="FMT112" s="511"/>
      <c r="FMU112" s="511"/>
      <c r="FMV112" s="511"/>
      <c r="FMW112" s="511"/>
      <c r="FMX112" s="511"/>
      <c r="FMY112" s="511"/>
      <c r="FMZ112" s="511"/>
      <c r="FNA112" s="511"/>
      <c r="FNB112" s="511"/>
      <c r="FNC112" s="511"/>
      <c r="FND112" s="511"/>
      <c r="FNE112" s="511"/>
      <c r="FNF112" s="511"/>
      <c r="FNG112" s="511"/>
      <c r="FNH112" s="511"/>
      <c r="FNI112" s="511"/>
      <c r="FNJ112" s="511"/>
      <c r="FNK112" s="511"/>
      <c r="FNL112" s="511"/>
      <c r="FNM112" s="511"/>
      <c r="FNN112" s="511"/>
      <c r="FNO112" s="511"/>
      <c r="FNP112" s="511"/>
      <c r="FNQ112" s="511"/>
      <c r="FNR112" s="511"/>
      <c r="FNS112" s="511"/>
      <c r="FNT112" s="511"/>
      <c r="FNU112" s="511"/>
      <c r="FNV112" s="511"/>
      <c r="FNW112" s="511"/>
      <c r="FNX112" s="511"/>
      <c r="FNY112" s="511"/>
      <c r="FNZ112" s="511"/>
      <c r="FOA112" s="511"/>
      <c r="FOB112" s="511"/>
      <c r="FOC112" s="511"/>
      <c r="FOD112" s="511"/>
      <c r="FOE112" s="511"/>
      <c r="FOF112" s="511"/>
      <c r="FOG112" s="511"/>
      <c r="FOH112" s="511"/>
      <c r="FOI112" s="511"/>
      <c r="FOJ112" s="511"/>
      <c r="FOK112" s="511"/>
      <c r="FOL112" s="511"/>
      <c r="FOM112" s="511"/>
      <c r="FON112" s="511"/>
      <c r="FOO112" s="511"/>
      <c r="FOP112" s="511"/>
      <c r="FOQ112" s="511"/>
      <c r="FOR112" s="511"/>
      <c r="FOS112" s="511"/>
      <c r="FOT112" s="511"/>
      <c r="FOU112" s="511"/>
      <c r="FOV112" s="511"/>
      <c r="FOW112" s="511"/>
      <c r="FOX112" s="511"/>
      <c r="FOY112" s="511"/>
      <c r="FOZ112" s="511"/>
      <c r="FPA112" s="511"/>
      <c r="FPB112" s="511"/>
      <c r="FPC112" s="511"/>
      <c r="FPD112" s="511"/>
      <c r="FPE112" s="511"/>
      <c r="FPF112" s="511"/>
      <c r="FPG112" s="511"/>
      <c r="FPH112" s="511"/>
      <c r="FPI112" s="511"/>
      <c r="FPJ112" s="511"/>
      <c r="FPK112" s="511"/>
      <c r="FPL112" s="511"/>
      <c r="FPM112" s="511"/>
      <c r="FPN112" s="511"/>
      <c r="FPO112" s="511"/>
      <c r="FPP112" s="511"/>
      <c r="FPQ112" s="511"/>
      <c r="FPR112" s="511"/>
      <c r="FPS112" s="511"/>
      <c r="FPT112" s="511"/>
      <c r="FPU112" s="511"/>
      <c r="FPV112" s="511"/>
      <c r="FPW112" s="511"/>
      <c r="FPX112" s="511"/>
      <c r="FPY112" s="511"/>
      <c r="FPZ112" s="511"/>
      <c r="FQA112" s="511"/>
      <c r="FQB112" s="511"/>
      <c r="FQC112" s="511"/>
      <c r="FQD112" s="511"/>
      <c r="FQE112" s="511"/>
      <c r="FQF112" s="511"/>
      <c r="FQG112" s="511"/>
      <c r="FQH112" s="511"/>
      <c r="FQI112" s="511"/>
      <c r="FQJ112" s="511"/>
      <c r="FQK112" s="511"/>
      <c r="FQL112" s="511"/>
      <c r="FQM112" s="511"/>
      <c r="FQN112" s="511"/>
      <c r="FQO112" s="511"/>
      <c r="FQP112" s="511"/>
      <c r="FQQ112" s="511"/>
      <c r="FQR112" s="511"/>
      <c r="FQS112" s="511"/>
      <c r="FQT112" s="511"/>
      <c r="FQU112" s="511"/>
      <c r="FQV112" s="511"/>
      <c r="FQW112" s="511"/>
      <c r="FQX112" s="511"/>
      <c r="FQY112" s="511"/>
      <c r="FQZ112" s="511"/>
      <c r="FRA112" s="511"/>
      <c r="FRB112" s="511"/>
      <c r="FRC112" s="511"/>
      <c r="FRD112" s="511"/>
      <c r="FRE112" s="511"/>
      <c r="FRF112" s="511"/>
      <c r="FRG112" s="511"/>
      <c r="FRH112" s="511"/>
      <c r="FRI112" s="511"/>
      <c r="FRJ112" s="511"/>
      <c r="FRK112" s="511"/>
      <c r="FRL112" s="511"/>
      <c r="FRM112" s="511"/>
      <c r="FRN112" s="511"/>
      <c r="FRO112" s="511"/>
      <c r="FRP112" s="511"/>
      <c r="FRQ112" s="511"/>
      <c r="FRR112" s="511"/>
      <c r="FRS112" s="511"/>
      <c r="FRT112" s="511"/>
      <c r="FRU112" s="511"/>
      <c r="FRV112" s="511"/>
      <c r="FRW112" s="511"/>
      <c r="FRX112" s="511"/>
      <c r="FRY112" s="511"/>
      <c r="FRZ112" s="511"/>
      <c r="FSA112" s="511"/>
      <c r="FSB112" s="511"/>
      <c r="FSC112" s="511"/>
      <c r="FSD112" s="511"/>
      <c r="FSE112" s="511"/>
      <c r="FSF112" s="511"/>
      <c r="FSG112" s="511"/>
      <c r="FSH112" s="511"/>
      <c r="FSI112" s="511"/>
      <c r="FSJ112" s="511"/>
      <c r="FSK112" s="511"/>
      <c r="FSL112" s="511"/>
      <c r="FSM112" s="511"/>
      <c r="FSN112" s="511"/>
      <c r="FSO112" s="511"/>
      <c r="FSP112" s="511"/>
      <c r="FSQ112" s="511"/>
      <c r="FSR112" s="511"/>
      <c r="FSS112" s="511"/>
      <c r="FST112" s="511"/>
      <c r="FSU112" s="511"/>
      <c r="FSV112" s="511"/>
      <c r="FSW112" s="511"/>
      <c r="FSX112" s="511"/>
      <c r="FSY112" s="511"/>
      <c r="FSZ112" s="511"/>
      <c r="FTA112" s="511"/>
      <c r="FTB112" s="511"/>
      <c r="FTC112" s="511"/>
      <c r="FTD112" s="511"/>
      <c r="FTE112" s="511"/>
      <c r="FTF112" s="511"/>
      <c r="FTG112" s="511"/>
      <c r="FTH112" s="511"/>
      <c r="FTI112" s="511"/>
      <c r="FTJ112" s="511"/>
      <c r="FTK112" s="511"/>
      <c r="FTL112" s="511"/>
      <c r="FTM112" s="511"/>
      <c r="FTN112" s="511"/>
      <c r="FTO112" s="511"/>
      <c r="FTP112" s="511"/>
      <c r="FTQ112" s="511"/>
      <c r="FTR112" s="511"/>
      <c r="FTS112" s="511"/>
      <c r="FTT112" s="511"/>
      <c r="FTU112" s="511"/>
      <c r="FTV112" s="511"/>
      <c r="FTW112" s="511"/>
      <c r="FTX112" s="511"/>
      <c r="FTY112" s="511"/>
      <c r="FTZ112" s="511"/>
      <c r="FUA112" s="511"/>
      <c r="FUB112" s="511"/>
      <c r="FUC112" s="511"/>
      <c r="FUD112" s="511"/>
      <c r="FUE112" s="511"/>
      <c r="FUF112" s="511"/>
      <c r="FUG112" s="511"/>
      <c r="FUH112" s="511"/>
      <c r="FUI112" s="511"/>
      <c r="FUJ112" s="511"/>
      <c r="FUK112" s="511"/>
      <c r="FUL112" s="511"/>
      <c r="FUM112" s="511"/>
      <c r="FUN112" s="511"/>
      <c r="FUO112" s="511"/>
      <c r="FUP112" s="511"/>
      <c r="FUQ112" s="511"/>
      <c r="FUR112" s="511"/>
      <c r="FUS112" s="511"/>
      <c r="FUT112" s="511"/>
      <c r="FUU112" s="511"/>
      <c r="FUV112" s="511"/>
      <c r="FUW112" s="511"/>
      <c r="FUX112" s="511"/>
      <c r="FUY112" s="511"/>
      <c r="FUZ112" s="511"/>
      <c r="FVA112" s="511"/>
      <c r="FVB112" s="511"/>
      <c r="FVC112" s="511"/>
      <c r="FVD112" s="511"/>
      <c r="FVE112" s="511"/>
      <c r="FVF112" s="511"/>
      <c r="FVG112" s="511"/>
      <c r="FVH112" s="511"/>
      <c r="FVI112" s="511"/>
      <c r="FVJ112" s="511"/>
      <c r="FVK112" s="511"/>
      <c r="FVL112" s="511"/>
      <c r="FVM112" s="511"/>
      <c r="FVN112" s="511"/>
      <c r="FVO112" s="511"/>
      <c r="FVP112" s="511"/>
      <c r="FVQ112" s="511"/>
      <c r="FVR112" s="511"/>
      <c r="FVS112" s="511"/>
      <c r="FVT112" s="511"/>
      <c r="FVU112" s="511"/>
      <c r="FVV112" s="511"/>
      <c r="FVW112" s="511"/>
      <c r="FVX112" s="511"/>
      <c r="FVY112" s="511"/>
      <c r="FVZ112" s="511"/>
      <c r="FWA112" s="511"/>
      <c r="FWB112" s="511"/>
      <c r="FWC112" s="511"/>
      <c r="FWD112" s="511"/>
      <c r="FWE112" s="511"/>
      <c r="FWF112" s="511"/>
      <c r="FWG112" s="511"/>
      <c r="FWH112" s="511"/>
      <c r="FWI112" s="511"/>
      <c r="FWJ112" s="511"/>
      <c r="FWK112" s="511"/>
      <c r="FWL112" s="511"/>
      <c r="FWM112" s="511"/>
      <c r="FWN112" s="511"/>
      <c r="FWO112" s="511"/>
      <c r="FWP112" s="511"/>
      <c r="FWQ112" s="511"/>
      <c r="FWR112" s="511"/>
      <c r="FWS112" s="511"/>
      <c r="FWT112" s="511"/>
      <c r="FWU112" s="511"/>
      <c r="FWV112" s="511"/>
      <c r="FWW112" s="511"/>
      <c r="FWX112" s="511"/>
      <c r="FWY112" s="511"/>
      <c r="FWZ112" s="511"/>
      <c r="FXA112" s="511"/>
      <c r="FXB112" s="511"/>
      <c r="FXC112" s="511"/>
      <c r="FXD112" s="511"/>
      <c r="FXE112" s="511"/>
      <c r="FXF112" s="511"/>
      <c r="FXG112" s="511"/>
      <c r="FXH112" s="511"/>
      <c r="FXI112" s="511"/>
      <c r="FXJ112" s="511"/>
      <c r="FXK112" s="511"/>
      <c r="FXL112" s="511"/>
      <c r="FXM112" s="511"/>
      <c r="FXN112" s="511"/>
      <c r="FXO112" s="511"/>
      <c r="FXP112" s="511"/>
      <c r="FXQ112" s="511"/>
      <c r="FXR112" s="511"/>
      <c r="FXS112" s="511"/>
      <c r="FXT112" s="511"/>
      <c r="FXU112" s="511"/>
      <c r="FXV112" s="511"/>
      <c r="FXW112" s="511"/>
      <c r="FXX112" s="511"/>
      <c r="FXY112" s="511"/>
      <c r="FXZ112" s="511"/>
      <c r="FYA112" s="511"/>
      <c r="FYB112" s="511"/>
      <c r="FYC112" s="511"/>
      <c r="FYD112" s="511"/>
      <c r="FYE112" s="511"/>
      <c r="FYF112" s="511"/>
      <c r="FYG112" s="511"/>
      <c r="FYH112" s="511"/>
      <c r="FYI112" s="511"/>
      <c r="FYJ112" s="511"/>
      <c r="FYK112" s="511"/>
      <c r="FYL112" s="511"/>
      <c r="FYM112" s="511"/>
      <c r="FYN112" s="511"/>
      <c r="FYO112" s="511"/>
      <c r="FYP112" s="511"/>
      <c r="FYQ112" s="511"/>
      <c r="FYR112" s="511"/>
      <c r="FYS112" s="511"/>
      <c r="FYT112" s="511"/>
      <c r="FYU112" s="511"/>
      <c r="FYV112" s="511"/>
      <c r="FYW112" s="511"/>
      <c r="FYX112" s="511"/>
      <c r="FYY112" s="511"/>
      <c r="FYZ112" s="511"/>
      <c r="FZA112" s="511"/>
      <c r="FZB112" s="511"/>
      <c r="FZC112" s="511"/>
      <c r="FZD112" s="511"/>
      <c r="FZE112" s="511"/>
      <c r="FZF112" s="511"/>
      <c r="FZG112" s="511"/>
      <c r="FZH112" s="511"/>
      <c r="FZI112" s="511"/>
      <c r="FZJ112" s="511"/>
      <c r="FZK112" s="511"/>
      <c r="FZL112" s="511"/>
      <c r="FZM112" s="511"/>
      <c r="FZN112" s="511"/>
      <c r="FZO112" s="511"/>
      <c r="FZP112" s="511"/>
      <c r="FZQ112" s="511"/>
      <c r="FZR112" s="511"/>
      <c r="FZS112" s="511"/>
      <c r="FZT112" s="511"/>
      <c r="FZU112" s="511"/>
      <c r="FZV112" s="511"/>
      <c r="FZW112" s="511"/>
      <c r="FZX112" s="511"/>
      <c r="FZY112" s="511"/>
      <c r="FZZ112" s="511"/>
      <c r="GAA112" s="511"/>
      <c r="GAB112" s="511"/>
      <c r="GAC112" s="511"/>
      <c r="GAD112" s="511"/>
      <c r="GAE112" s="511"/>
      <c r="GAF112" s="511"/>
      <c r="GAG112" s="511"/>
      <c r="GAH112" s="511"/>
      <c r="GAI112" s="511"/>
      <c r="GAJ112" s="511"/>
      <c r="GAK112" s="511"/>
      <c r="GAL112" s="511"/>
      <c r="GAM112" s="511"/>
      <c r="GAN112" s="511"/>
      <c r="GAO112" s="511"/>
      <c r="GAP112" s="511"/>
      <c r="GAQ112" s="511"/>
      <c r="GAR112" s="511"/>
      <c r="GAS112" s="511"/>
      <c r="GAT112" s="511"/>
      <c r="GAU112" s="511"/>
      <c r="GAV112" s="511"/>
      <c r="GAW112" s="511"/>
      <c r="GAX112" s="511"/>
      <c r="GAY112" s="511"/>
      <c r="GAZ112" s="511"/>
      <c r="GBA112" s="511"/>
      <c r="GBB112" s="511"/>
      <c r="GBC112" s="511"/>
      <c r="GBD112" s="511"/>
      <c r="GBE112" s="511"/>
      <c r="GBF112" s="511"/>
      <c r="GBG112" s="511"/>
      <c r="GBH112" s="511"/>
      <c r="GBI112" s="511"/>
      <c r="GBJ112" s="511"/>
      <c r="GBK112" s="511"/>
      <c r="GBL112" s="511"/>
      <c r="GBM112" s="511"/>
      <c r="GBN112" s="511"/>
      <c r="GBO112" s="511"/>
      <c r="GBP112" s="511"/>
      <c r="GBQ112" s="511"/>
      <c r="GBR112" s="511"/>
      <c r="GBS112" s="511"/>
      <c r="GBT112" s="511"/>
      <c r="GBU112" s="511"/>
      <c r="GBV112" s="511"/>
      <c r="GBW112" s="511"/>
      <c r="GBX112" s="511"/>
      <c r="GBY112" s="511"/>
      <c r="GBZ112" s="511"/>
      <c r="GCA112" s="511"/>
      <c r="GCB112" s="511"/>
      <c r="GCC112" s="511"/>
      <c r="GCD112" s="511"/>
      <c r="GCE112" s="511"/>
      <c r="GCF112" s="511"/>
      <c r="GCG112" s="511"/>
      <c r="GCH112" s="511"/>
      <c r="GCI112" s="511"/>
      <c r="GCJ112" s="511"/>
      <c r="GCK112" s="511"/>
      <c r="GCL112" s="511"/>
      <c r="GCM112" s="511"/>
      <c r="GCN112" s="511"/>
      <c r="GCO112" s="511"/>
      <c r="GCP112" s="511"/>
      <c r="GCQ112" s="511"/>
      <c r="GCR112" s="511"/>
      <c r="GCS112" s="511"/>
      <c r="GCT112" s="511"/>
      <c r="GCU112" s="511"/>
      <c r="GCV112" s="511"/>
      <c r="GCW112" s="511"/>
      <c r="GCX112" s="511"/>
      <c r="GCY112" s="511"/>
      <c r="GCZ112" s="511"/>
      <c r="GDA112" s="511"/>
      <c r="GDB112" s="511"/>
      <c r="GDC112" s="511"/>
      <c r="GDD112" s="511"/>
      <c r="GDE112" s="511"/>
      <c r="GDF112" s="511"/>
      <c r="GDG112" s="511"/>
      <c r="GDH112" s="511"/>
      <c r="GDI112" s="511"/>
      <c r="GDJ112" s="511"/>
      <c r="GDK112" s="511"/>
      <c r="GDL112" s="511"/>
      <c r="GDM112" s="511"/>
      <c r="GDN112" s="511"/>
      <c r="GDO112" s="511"/>
      <c r="GDP112" s="511"/>
      <c r="GDQ112" s="511"/>
      <c r="GDR112" s="511"/>
      <c r="GDS112" s="511"/>
      <c r="GDT112" s="511"/>
      <c r="GDU112" s="511"/>
      <c r="GDV112" s="511"/>
      <c r="GDW112" s="511"/>
      <c r="GDX112" s="511"/>
      <c r="GDY112" s="511"/>
      <c r="GDZ112" s="511"/>
      <c r="GEA112" s="511"/>
      <c r="GEB112" s="511"/>
      <c r="GEC112" s="511"/>
      <c r="GED112" s="511"/>
      <c r="GEE112" s="511"/>
      <c r="GEF112" s="511"/>
      <c r="GEG112" s="511"/>
      <c r="GEH112" s="511"/>
      <c r="GEI112" s="511"/>
      <c r="GEJ112" s="511"/>
      <c r="GEK112" s="511"/>
      <c r="GEL112" s="511"/>
      <c r="GEM112" s="511"/>
      <c r="GEN112" s="511"/>
      <c r="GEO112" s="511"/>
      <c r="GEP112" s="511"/>
      <c r="GEQ112" s="511"/>
      <c r="GER112" s="511"/>
      <c r="GES112" s="511"/>
      <c r="GET112" s="511"/>
      <c r="GEU112" s="511"/>
      <c r="GEV112" s="511"/>
      <c r="GEW112" s="511"/>
      <c r="GEX112" s="511"/>
      <c r="GEY112" s="511"/>
      <c r="GEZ112" s="511"/>
      <c r="GFA112" s="511"/>
      <c r="GFB112" s="511"/>
      <c r="GFC112" s="511"/>
      <c r="GFD112" s="511"/>
      <c r="GFE112" s="511"/>
      <c r="GFF112" s="511"/>
      <c r="GFG112" s="511"/>
      <c r="GFH112" s="511"/>
      <c r="GFI112" s="511"/>
      <c r="GFJ112" s="511"/>
      <c r="GFK112" s="511"/>
      <c r="GFL112" s="511"/>
      <c r="GFM112" s="511"/>
      <c r="GFN112" s="511"/>
      <c r="GFO112" s="511"/>
      <c r="GFP112" s="511"/>
      <c r="GFQ112" s="511"/>
      <c r="GFR112" s="511"/>
      <c r="GFS112" s="511"/>
      <c r="GFT112" s="511"/>
      <c r="GFU112" s="511"/>
      <c r="GFV112" s="511"/>
      <c r="GFW112" s="511"/>
      <c r="GFX112" s="511"/>
      <c r="GFY112" s="511"/>
      <c r="GFZ112" s="511"/>
      <c r="GGA112" s="511"/>
      <c r="GGB112" s="511"/>
      <c r="GGC112" s="511"/>
      <c r="GGD112" s="511"/>
      <c r="GGE112" s="511"/>
      <c r="GGF112" s="511"/>
      <c r="GGG112" s="511"/>
      <c r="GGH112" s="511"/>
      <c r="GGI112" s="511"/>
      <c r="GGJ112" s="511"/>
      <c r="GGK112" s="511"/>
      <c r="GGL112" s="511"/>
      <c r="GGM112" s="511"/>
      <c r="GGN112" s="511"/>
      <c r="GGO112" s="511"/>
      <c r="GGP112" s="511"/>
      <c r="GGQ112" s="511"/>
      <c r="GGR112" s="511"/>
      <c r="GGS112" s="511"/>
      <c r="GGT112" s="511"/>
      <c r="GGU112" s="511"/>
      <c r="GGV112" s="511"/>
      <c r="GGW112" s="511"/>
      <c r="GGX112" s="511"/>
      <c r="GGY112" s="511"/>
      <c r="GGZ112" s="511"/>
      <c r="GHA112" s="511"/>
      <c r="GHB112" s="511"/>
      <c r="GHC112" s="511"/>
      <c r="GHD112" s="511"/>
      <c r="GHE112" s="511"/>
      <c r="GHF112" s="511"/>
      <c r="GHG112" s="511"/>
      <c r="GHH112" s="511"/>
      <c r="GHI112" s="511"/>
      <c r="GHJ112" s="511"/>
      <c r="GHK112" s="511"/>
      <c r="GHL112" s="511"/>
      <c r="GHM112" s="511"/>
      <c r="GHN112" s="511"/>
      <c r="GHO112" s="511"/>
      <c r="GHP112" s="511"/>
      <c r="GHQ112" s="511"/>
      <c r="GHR112" s="511"/>
      <c r="GHS112" s="511"/>
      <c r="GHT112" s="511"/>
      <c r="GHU112" s="511"/>
      <c r="GHV112" s="511"/>
      <c r="GHW112" s="511"/>
      <c r="GHX112" s="511"/>
      <c r="GHY112" s="511"/>
      <c r="GHZ112" s="511"/>
      <c r="GIA112" s="511"/>
      <c r="GIB112" s="511"/>
      <c r="GIC112" s="511"/>
      <c r="GID112" s="511"/>
      <c r="GIE112" s="511"/>
      <c r="GIF112" s="511"/>
      <c r="GIG112" s="511"/>
      <c r="GIH112" s="511"/>
      <c r="GII112" s="511"/>
      <c r="GIJ112" s="511"/>
      <c r="GIK112" s="511"/>
      <c r="GIL112" s="511"/>
      <c r="GIM112" s="511"/>
      <c r="GIN112" s="511"/>
      <c r="GIO112" s="511"/>
      <c r="GIP112" s="511"/>
      <c r="GIQ112" s="511"/>
      <c r="GIR112" s="511"/>
      <c r="GIS112" s="511"/>
      <c r="GIT112" s="511"/>
      <c r="GIU112" s="511"/>
      <c r="GIV112" s="511"/>
      <c r="GIW112" s="511"/>
      <c r="GIX112" s="511"/>
      <c r="GIY112" s="511"/>
      <c r="GIZ112" s="511"/>
      <c r="GJA112" s="511"/>
      <c r="GJB112" s="511"/>
      <c r="GJC112" s="511"/>
      <c r="GJD112" s="511"/>
      <c r="GJE112" s="511"/>
      <c r="GJF112" s="511"/>
      <c r="GJG112" s="511"/>
      <c r="GJH112" s="511"/>
      <c r="GJI112" s="511"/>
      <c r="GJJ112" s="511"/>
      <c r="GJK112" s="511"/>
      <c r="GJL112" s="511"/>
      <c r="GJM112" s="511"/>
      <c r="GJN112" s="511"/>
      <c r="GJO112" s="511"/>
      <c r="GJP112" s="511"/>
      <c r="GJQ112" s="511"/>
      <c r="GJR112" s="511"/>
      <c r="GJS112" s="511"/>
      <c r="GJT112" s="511"/>
      <c r="GJU112" s="511"/>
      <c r="GJV112" s="511"/>
      <c r="GJW112" s="511"/>
      <c r="GJX112" s="511"/>
      <c r="GJY112" s="511"/>
      <c r="GJZ112" s="511"/>
      <c r="GKA112" s="511"/>
      <c r="GKB112" s="511"/>
      <c r="GKC112" s="511"/>
      <c r="GKD112" s="511"/>
      <c r="GKE112" s="511"/>
      <c r="GKF112" s="511"/>
      <c r="GKG112" s="511"/>
      <c r="GKH112" s="511"/>
      <c r="GKI112" s="511"/>
      <c r="GKJ112" s="511"/>
      <c r="GKK112" s="511"/>
      <c r="GKL112" s="511"/>
      <c r="GKM112" s="511"/>
      <c r="GKN112" s="511"/>
      <c r="GKO112" s="511"/>
      <c r="GKP112" s="511"/>
      <c r="GKQ112" s="511"/>
      <c r="GKR112" s="511"/>
      <c r="GKS112" s="511"/>
      <c r="GKT112" s="511"/>
      <c r="GKU112" s="511"/>
      <c r="GKV112" s="511"/>
      <c r="GKW112" s="511"/>
      <c r="GKX112" s="511"/>
      <c r="GKY112" s="511"/>
      <c r="GKZ112" s="511"/>
      <c r="GLA112" s="511"/>
      <c r="GLB112" s="511"/>
      <c r="GLC112" s="511"/>
      <c r="GLD112" s="511"/>
      <c r="GLE112" s="511"/>
      <c r="GLF112" s="511"/>
      <c r="GLG112" s="511"/>
      <c r="GLH112" s="511"/>
      <c r="GLI112" s="511"/>
      <c r="GLJ112" s="511"/>
      <c r="GLK112" s="511"/>
      <c r="GLL112" s="511"/>
      <c r="GLM112" s="511"/>
      <c r="GLN112" s="511"/>
      <c r="GLO112" s="511"/>
      <c r="GLP112" s="511"/>
      <c r="GLQ112" s="511"/>
      <c r="GLR112" s="511"/>
      <c r="GLS112" s="511"/>
      <c r="GLT112" s="511"/>
      <c r="GLU112" s="511"/>
      <c r="GLV112" s="511"/>
      <c r="GLW112" s="511"/>
      <c r="GLX112" s="511"/>
      <c r="GLY112" s="511"/>
      <c r="GLZ112" s="511"/>
      <c r="GMA112" s="511"/>
      <c r="GMB112" s="511"/>
      <c r="GMC112" s="511"/>
      <c r="GMD112" s="511"/>
      <c r="GME112" s="511"/>
      <c r="GMF112" s="511"/>
      <c r="GMG112" s="511"/>
      <c r="GMH112" s="511"/>
      <c r="GMI112" s="511"/>
      <c r="GMJ112" s="511"/>
      <c r="GMK112" s="511"/>
      <c r="GML112" s="511"/>
      <c r="GMM112" s="511"/>
      <c r="GMN112" s="511"/>
      <c r="GMO112" s="511"/>
      <c r="GMP112" s="511"/>
      <c r="GMQ112" s="511"/>
      <c r="GMR112" s="511"/>
      <c r="GMS112" s="511"/>
      <c r="GMT112" s="511"/>
      <c r="GMU112" s="511"/>
      <c r="GMV112" s="511"/>
      <c r="GMW112" s="511"/>
      <c r="GMX112" s="511"/>
      <c r="GMY112" s="511"/>
      <c r="GMZ112" s="511"/>
      <c r="GNA112" s="511"/>
      <c r="GNB112" s="511"/>
      <c r="GNC112" s="511"/>
      <c r="GND112" s="511"/>
      <c r="GNE112" s="511"/>
      <c r="GNF112" s="511"/>
      <c r="GNG112" s="511"/>
      <c r="GNH112" s="511"/>
      <c r="GNI112" s="511"/>
      <c r="GNJ112" s="511"/>
      <c r="GNK112" s="511"/>
      <c r="GNL112" s="511"/>
      <c r="GNM112" s="511"/>
      <c r="GNN112" s="511"/>
      <c r="GNO112" s="511"/>
      <c r="GNP112" s="511"/>
      <c r="GNQ112" s="511"/>
      <c r="GNR112" s="511"/>
      <c r="GNS112" s="511"/>
      <c r="GNT112" s="511"/>
      <c r="GNU112" s="511"/>
      <c r="GNV112" s="511"/>
      <c r="GNW112" s="511"/>
      <c r="GNX112" s="511"/>
      <c r="GNY112" s="511"/>
      <c r="GNZ112" s="511"/>
      <c r="GOA112" s="511"/>
      <c r="GOB112" s="511"/>
      <c r="GOC112" s="511"/>
      <c r="GOD112" s="511"/>
      <c r="GOE112" s="511"/>
      <c r="GOF112" s="511"/>
      <c r="GOG112" s="511"/>
      <c r="GOH112" s="511"/>
      <c r="GOI112" s="511"/>
      <c r="GOJ112" s="511"/>
      <c r="GOK112" s="511"/>
      <c r="GOL112" s="511"/>
      <c r="GOM112" s="511"/>
      <c r="GON112" s="511"/>
      <c r="GOO112" s="511"/>
      <c r="GOP112" s="511"/>
      <c r="GOQ112" s="511"/>
      <c r="GOR112" s="511"/>
      <c r="GOS112" s="511"/>
      <c r="GOT112" s="511"/>
      <c r="GOU112" s="511"/>
      <c r="GOV112" s="511"/>
      <c r="GOW112" s="511"/>
      <c r="GOX112" s="511"/>
      <c r="GOY112" s="511"/>
      <c r="GOZ112" s="511"/>
      <c r="GPA112" s="511"/>
      <c r="GPB112" s="511"/>
      <c r="GPC112" s="511"/>
      <c r="GPD112" s="511"/>
      <c r="GPE112" s="511"/>
      <c r="GPF112" s="511"/>
      <c r="GPG112" s="511"/>
      <c r="GPH112" s="511"/>
      <c r="GPI112" s="511"/>
      <c r="GPJ112" s="511"/>
      <c r="GPK112" s="511"/>
      <c r="GPL112" s="511"/>
      <c r="GPM112" s="511"/>
      <c r="GPN112" s="511"/>
      <c r="GPO112" s="511"/>
      <c r="GPP112" s="511"/>
      <c r="GPQ112" s="511"/>
      <c r="GPR112" s="511"/>
      <c r="GPS112" s="511"/>
      <c r="GPT112" s="511"/>
      <c r="GPU112" s="511"/>
      <c r="GPV112" s="511"/>
      <c r="GPW112" s="511"/>
      <c r="GPX112" s="511"/>
      <c r="GPY112" s="511"/>
      <c r="GPZ112" s="511"/>
      <c r="GQA112" s="511"/>
      <c r="GQB112" s="511"/>
      <c r="GQC112" s="511"/>
      <c r="GQD112" s="511"/>
      <c r="GQE112" s="511"/>
      <c r="GQF112" s="511"/>
      <c r="GQG112" s="511"/>
      <c r="GQH112" s="511"/>
      <c r="GQI112" s="511"/>
      <c r="GQJ112" s="511"/>
      <c r="GQK112" s="511"/>
      <c r="GQL112" s="511"/>
      <c r="GQM112" s="511"/>
      <c r="GQN112" s="511"/>
      <c r="GQO112" s="511"/>
      <c r="GQP112" s="511"/>
      <c r="GQQ112" s="511"/>
      <c r="GQR112" s="511"/>
      <c r="GQS112" s="511"/>
      <c r="GQT112" s="511"/>
      <c r="GQU112" s="511"/>
      <c r="GQV112" s="511"/>
      <c r="GQW112" s="511"/>
      <c r="GQX112" s="511"/>
      <c r="GQY112" s="511"/>
      <c r="GQZ112" s="511"/>
      <c r="GRA112" s="511"/>
      <c r="GRB112" s="511"/>
      <c r="GRC112" s="511"/>
      <c r="GRD112" s="511"/>
      <c r="GRE112" s="511"/>
      <c r="GRF112" s="511"/>
      <c r="GRG112" s="511"/>
      <c r="GRH112" s="511"/>
      <c r="GRI112" s="511"/>
      <c r="GRJ112" s="511"/>
      <c r="GRK112" s="511"/>
      <c r="GRL112" s="511"/>
      <c r="GRM112" s="511"/>
      <c r="GRN112" s="511"/>
      <c r="GRO112" s="511"/>
      <c r="GRP112" s="511"/>
      <c r="GRQ112" s="511"/>
      <c r="GRR112" s="511"/>
      <c r="GRS112" s="511"/>
      <c r="GRT112" s="511"/>
      <c r="GRU112" s="511"/>
      <c r="GRV112" s="511"/>
      <c r="GRW112" s="511"/>
      <c r="GRX112" s="511"/>
      <c r="GRY112" s="511"/>
      <c r="GRZ112" s="511"/>
      <c r="GSA112" s="511"/>
      <c r="GSB112" s="511"/>
      <c r="GSC112" s="511"/>
      <c r="GSD112" s="511"/>
      <c r="GSE112" s="511"/>
      <c r="GSF112" s="511"/>
      <c r="GSG112" s="511"/>
      <c r="GSH112" s="511"/>
      <c r="GSI112" s="511"/>
      <c r="GSJ112" s="511"/>
      <c r="GSK112" s="511"/>
      <c r="GSL112" s="511"/>
      <c r="GSM112" s="511"/>
      <c r="GSN112" s="511"/>
      <c r="GSO112" s="511"/>
      <c r="GSP112" s="511"/>
      <c r="GSQ112" s="511"/>
      <c r="GSR112" s="511"/>
      <c r="GSS112" s="511"/>
      <c r="GST112" s="511"/>
      <c r="GSU112" s="511"/>
      <c r="GSV112" s="511"/>
      <c r="GSW112" s="511"/>
      <c r="GSX112" s="511"/>
      <c r="GSY112" s="511"/>
      <c r="GSZ112" s="511"/>
      <c r="GTA112" s="511"/>
      <c r="GTB112" s="511"/>
      <c r="GTC112" s="511"/>
      <c r="GTD112" s="511"/>
      <c r="GTE112" s="511"/>
      <c r="GTF112" s="511"/>
      <c r="GTG112" s="511"/>
      <c r="GTH112" s="511"/>
      <c r="GTI112" s="511"/>
      <c r="GTJ112" s="511"/>
      <c r="GTK112" s="511"/>
      <c r="GTL112" s="511"/>
      <c r="GTM112" s="511"/>
      <c r="GTN112" s="511"/>
      <c r="GTO112" s="511"/>
      <c r="GTP112" s="511"/>
      <c r="GTQ112" s="511"/>
      <c r="GTR112" s="511"/>
      <c r="GTS112" s="511"/>
      <c r="GTT112" s="511"/>
      <c r="GTU112" s="511"/>
      <c r="GTV112" s="511"/>
      <c r="GTW112" s="511"/>
      <c r="GTX112" s="511"/>
      <c r="GTY112" s="511"/>
      <c r="GTZ112" s="511"/>
      <c r="GUA112" s="511"/>
      <c r="GUB112" s="511"/>
      <c r="GUC112" s="511"/>
      <c r="GUD112" s="511"/>
      <c r="GUE112" s="511"/>
      <c r="GUF112" s="511"/>
      <c r="GUG112" s="511"/>
      <c r="GUH112" s="511"/>
      <c r="GUI112" s="511"/>
      <c r="GUJ112" s="511"/>
      <c r="GUK112" s="511"/>
      <c r="GUL112" s="511"/>
      <c r="GUM112" s="511"/>
      <c r="GUN112" s="511"/>
      <c r="GUO112" s="511"/>
      <c r="GUP112" s="511"/>
      <c r="GUQ112" s="511"/>
      <c r="GUR112" s="511"/>
      <c r="GUS112" s="511"/>
      <c r="GUT112" s="511"/>
      <c r="GUU112" s="511"/>
      <c r="GUV112" s="511"/>
      <c r="GUW112" s="511"/>
      <c r="GUX112" s="511"/>
      <c r="GUY112" s="511"/>
      <c r="GUZ112" s="511"/>
      <c r="GVA112" s="511"/>
      <c r="GVB112" s="511"/>
      <c r="GVC112" s="511"/>
      <c r="GVD112" s="511"/>
      <c r="GVE112" s="511"/>
      <c r="GVF112" s="511"/>
      <c r="GVG112" s="511"/>
      <c r="GVH112" s="511"/>
      <c r="GVI112" s="511"/>
      <c r="GVJ112" s="511"/>
      <c r="GVK112" s="511"/>
      <c r="GVL112" s="511"/>
      <c r="GVM112" s="511"/>
      <c r="GVN112" s="511"/>
      <c r="GVO112" s="511"/>
      <c r="GVP112" s="511"/>
      <c r="GVQ112" s="511"/>
      <c r="GVR112" s="511"/>
      <c r="GVS112" s="511"/>
      <c r="GVT112" s="511"/>
      <c r="GVU112" s="511"/>
      <c r="GVV112" s="511"/>
      <c r="GVW112" s="511"/>
      <c r="GVX112" s="511"/>
      <c r="GVY112" s="511"/>
      <c r="GVZ112" s="511"/>
      <c r="GWA112" s="511"/>
      <c r="GWB112" s="511"/>
      <c r="GWC112" s="511"/>
      <c r="GWD112" s="511"/>
      <c r="GWE112" s="511"/>
      <c r="GWF112" s="511"/>
      <c r="GWG112" s="511"/>
      <c r="GWH112" s="511"/>
      <c r="GWI112" s="511"/>
      <c r="GWJ112" s="511"/>
      <c r="GWK112" s="511"/>
      <c r="GWL112" s="511"/>
      <c r="GWM112" s="511"/>
      <c r="GWN112" s="511"/>
      <c r="GWO112" s="511"/>
      <c r="GWP112" s="511"/>
      <c r="GWQ112" s="511"/>
      <c r="GWR112" s="511"/>
      <c r="GWS112" s="511"/>
      <c r="GWT112" s="511"/>
      <c r="GWU112" s="511"/>
      <c r="GWV112" s="511"/>
      <c r="GWW112" s="511"/>
      <c r="GWX112" s="511"/>
      <c r="GWY112" s="511"/>
      <c r="GWZ112" s="511"/>
      <c r="GXA112" s="511"/>
      <c r="GXB112" s="511"/>
      <c r="GXC112" s="511"/>
      <c r="GXD112" s="511"/>
      <c r="GXE112" s="511"/>
      <c r="GXF112" s="511"/>
      <c r="GXG112" s="511"/>
      <c r="GXH112" s="511"/>
      <c r="GXI112" s="511"/>
      <c r="GXJ112" s="511"/>
      <c r="GXK112" s="511"/>
      <c r="GXL112" s="511"/>
      <c r="GXM112" s="511"/>
      <c r="GXN112" s="511"/>
      <c r="GXO112" s="511"/>
      <c r="GXP112" s="511"/>
      <c r="GXQ112" s="511"/>
      <c r="GXR112" s="511"/>
      <c r="GXS112" s="511"/>
      <c r="GXT112" s="511"/>
      <c r="GXU112" s="511"/>
      <c r="GXV112" s="511"/>
      <c r="GXW112" s="511"/>
      <c r="GXX112" s="511"/>
      <c r="GXY112" s="511"/>
      <c r="GXZ112" s="511"/>
      <c r="GYA112" s="511"/>
      <c r="GYB112" s="511"/>
      <c r="GYC112" s="511"/>
      <c r="GYD112" s="511"/>
      <c r="GYE112" s="511"/>
      <c r="GYF112" s="511"/>
      <c r="GYG112" s="511"/>
      <c r="GYH112" s="511"/>
      <c r="GYI112" s="511"/>
      <c r="GYJ112" s="511"/>
      <c r="GYK112" s="511"/>
      <c r="GYL112" s="511"/>
      <c r="GYM112" s="511"/>
      <c r="GYN112" s="511"/>
      <c r="GYO112" s="511"/>
      <c r="GYP112" s="511"/>
      <c r="GYQ112" s="511"/>
      <c r="GYR112" s="511"/>
      <c r="GYS112" s="511"/>
      <c r="GYT112" s="511"/>
      <c r="GYU112" s="511"/>
      <c r="GYV112" s="511"/>
      <c r="GYW112" s="511"/>
      <c r="GYX112" s="511"/>
      <c r="GYY112" s="511"/>
      <c r="GYZ112" s="511"/>
      <c r="GZA112" s="511"/>
      <c r="GZB112" s="511"/>
      <c r="GZC112" s="511"/>
      <c r="GZD112" s="511"/>
      <c r="GZE112" s="511"/>
      <c r="GZF112" s="511"/>
      <c r="GZG112" s="511"/>
      <c r="GZH112" s="511"/>
      <c r="GZI112" s="511"/>
      <c r="GZJ112" s="511"/>
      <c r="GZK112" s="511"/>
      <c r="GZL112" s="511"/>
      <c r="GZM112" s="511"/>
      <c r="GZN112" s="511"/>
      <c r="GZO112" s="511"/>
      <c r="GZP112" s="511"/>
      <c r="GZQ112" s="511"/>
      <c r="GZR112" s="511"/>
      <c r="GZS112" s="511"/>
      <c r="GZT112" s="511"/>
      <c r="GZU112" s="511"/>
      <c r="GZV112" s="511"/>
      <c r="GZW112" s="511"/>
      <c r="GZX112" s="511"/>
      <c r="GZY112" s="511"/>
      <c r="GZZ112" s="511"/>
      <c r="HAA112" s="511"/>
      <c r="HAB112" s="511"/>
      <c r="HAC112" s="511"/>
      <c r="HAD112" s="511"/>
      <c r="HAE112" s="511"/>
      <c r="HAF112" s="511"/>
      <c r="HAG112" s="511"/>
      <c r="HAH112" s="511"/>
      <c r="HAI112" s="511"/>
      <c r="HAJ112" s="511"/>
      <c r="HAK112" s="511"/>
      <c r="HAL112" s="511"/>
      <c r="HAM112" s="511"/>
      <c r="HAN112" s="511"/>
      <c r="HAO112" s="511"/>
      <c r="HAP112" s="511"/>
      <c r="HAQ112" s="511"/>
      <c r="HAR112" s="511"/>
      <c r="HAS112" s="511"/>
      <c r="HAT112" s="511"/>
      <c r="HAU112" s="511"/>
      <c r="HAV112" s="511"/>
      <c r="HAW112" s="511"/>
      <c r="HAX112" s="511"/>
      <c r="HAY112" s="511"/>
      <c r="HAZ112" s="511"/>
      <c r="HBA112" s="511"/>
      <c r="HBB112" s="511"/>
      <c r="HBC112" s="511"/>
      <c r="HBD112" s="511"/>
      <c r="HBE112" s="511"/>
      <c r="HBF112" s="511"/>
      <c r="HBG112" s="511"/>
      <c r="HBH112" s="511"/>
      <c r="HBI112" s="511"/>
      <c r="HBJ112" s="511"/>
      <c r="HBK112" s="511"/>
      <c r="HBL112" s="511"/>
      <c r="HBM112" s="511"/>
      <c r="HBN112" s="511"/>
      <c r="HBO112" s="511"/>
      <c r="HBP112" s="511"/>
      <c r="HBQ112" s="511"/>
      <c r="HBR112" s="511"/>
      <c r="HBS112" s="511"/>
      <c r="HBT112" s="511"/>
      <c r="HBU112" s="511"/>
      <c r="HBV112" s="511"/>
      <c r="HBW112" s="511"/>
      <c r="HBX112" s="511"/>
      <c r="HBY112" s="511"/>
      <c r="HBZ112" s="511"/>
      <c r="HCA112" s="511"/>
      <c r="HCB112" s="511"/>
      <c r="HCC112" s="511"/>
      <c r="HCD112" s="511"/>
      <c r="HCE112" s="511"/>
      <c r="HCF112" s="511"/>
      <c r="HCG112" s="511"/>
      <c r="HCH112" s="511"/>
      <c r="HCI112" s="511"/>
      <c r="HCJ112" s="511"/>
      <c r="HCK112" s="511"/>
      <c r="HCL112" s="511"/>
      <c r="HCM112" s="511"/>
      <c r="HCN112" s="511"/>
      <c r="HCO112" s="511"/>
      <c r="HCP112" s="511"/>
      <c r="HCQ112" s="511"/>
      <c r="HCR112" s="511"/>
      <c r="HCS112" s="511"/>
      <c r="HCT112" s="511"/>
      <c r="HCU112" s="511"/>
      <c r="HCV112" s="511"/>
      <c r="HCW112" s="511"/>
      <c r="HCX112" s="511"/>
      <c r="HCY112" s="511"/>
      <c r="HCZ112" s="511"/>
      <c r="HDA112" s="511"/>
      <c r="HDB112" s="511"/>
      <c r="HDC112" s="511"/>
      <c r="HDD112" s="511"/>
      <c r="HDE112" s="511"/>
      <c r="HDF112" s="511"/>
      <c r="HDG112" s="511"/>
      <c r="HDH112" s="511"/>
      <c r="HDI112" s="511"/>
      <c r="HDJ112" s="511"/>
      <c r="HDK112" s="511"/>
      <c r="HDL112" s="511"/>
      <c r="HDM112" s="511"/>
      <c r="HDN112" s="511"/>
      <c r="HDO112" s="511"/>
      <c r="HDP112" s="511"/>
      <c r="HDQ112" s="511"/>
      <c r="HDR112" s="511"/>
      <c r="HDS112" s="511"/>
      <c r="HDT112" s="511"/>
      <c r="HDU112" s="511"/>
      <c r="HDV112" s="511"/>
      <c r="HDW112" s="511"/>
      <c r="HDX112" s="511"/>
      <c r="HDY112" s="511"/>
      <c r="HDZ112" s="511"/>
      <c r="HEA112" s="511"/>
      <c r="HEB112" s="511"/>
      <c r="HEC112" s="511"/>
      <c r="HED112" s="511"/>
      <c r="HEE112" s="511"/>
      <c r="HEF112" s="511"/>
      <c r="HEG112" s="511"/>
      <c r="HEH112" s="511"/>
      <c r="HEI112" s="511"/>
      <c r="HEJ112" s="511"/>
      <c r="HEK112" s="511"/>
      <c r="HEL112" s="511"/>
      <c r="HEM112" s="511"/>
      <c r="HEN112" s="511"/>
      <c r="HEO112" s="511"/>
      <c r="HEP112" s="511"/>
      <c r="HEQ112" s="511"/>
      <c r="HER112" s="511"/>
      <c r="HES112" s="511"/>
      <c r="HET112" s="511"/>
      <c r="HEU112" s="511"/>
      <c r="HEV112" s="511"/>
      <c r="HEW112" s="511"/>
      <c r="HEX112" s="511"/>
      <c r="HEY112" s="511"/>
      <c r="HEZ112" s="511"/>
      <c r="HFA112" s="511"/>
      <c r="HFB112" s="511"/>
      <c r="HFC112" s="511"/>
      <c r="HFD112" s="511"/>
      <c r="HFE112" s="511"/>
      <c r="HFF112" s="511"/>
      <c r="HFG112" s="511"/>
      <c r="HFH112" s="511"/>
      <c r="HFI112" s="511"/>
      <c r="HFJ112" s="511"/>
      <c r="HFK112" s="511"/>
      <c r="HFL112" s="511"/>
      <c r="HFM112" s="511"/>
      <c r="HFN112" s="511"/>
      <c r="HFO112" s="511"/>
      <c r="HFP112" s="511"/>
      <c r="HFQ112" s="511"/>
      <c r="HFR112" s="511"/>
      <c r="HFS112" s="511"/>
      <c r="HFT112" s="511"/>
      <c r="HFU112" s="511"/>
      <c r="HFV112" s="511"/>
      <c r="HFW112" s="511"/>
      <c r="HFX112" s="511"/>
      <c r="HFY112" s="511"/>
      <c r="HFZ112" s="511"/>
      <c r="HGA112" s="511"/>
      <c r="HGB112" s="511"/>
      <c r="HGC112" s="511"/>
      <c r="HGD112" s="511"/>
      <c r="HGE112" s="511"/>
      <c r="HGF112" s="511"/>
      <c r="HGG112" s="511"/>
      <c r="HGH112" s="511"/>
      <c r="HGI112" s="511"/>
      <c r="HGJ112" s="511"/>
      <c r="HGK112" s="511"/>
      <c r="HGL112" s="511"/>
      <c r="HGM112" s="511"/>
      <c r="HGN112" s="511"/>
      <c r="HGO112" s="511"/>
      <c r="HGP112" s="511"/>
      <c r="HGQ112" s="511"/>
      <c r="HGR112" s="511"/>
      <c r="HGS112" s="511"/>
      <c r="HGT112" s="511"/>
      <c r="HGU112" s="511"/>
      <c r="HGV112" s="511"/>
      <c r="HGW112" s="511"/>
      <c r="HGX112" s="511"/>
      <c r="HGY112" s="511"/>
      <c r="HGZ112" s="511"/>
      <c r="HHA112" s="511"/>
      <c r="HHB112" s="511"/>
      <c r="HHC112" s="511"/>
      <c r="HHD112" s="511"/>
      <c r="HHE112" s="511"/>
      <c r="HHF112" s="511"/>
      <c r="HHG112" s="511"/>
      <c r="HHH112" s="511"/>
      <c r="HHI112" s="511"/>
      <c r="HHJ112" s="511"/>
      <c r="HHK112" s="511"/>
      <c r="HHL112" s="511"/>
      <c r="HHM112" s="511"/>
      <c r="HHN112" s="511"/>
      <c r="HHO112" s="511"/>
      <c r="HHP112" s="511"/>
      <c r="HHQ112" s="511"/>
      <c r="HHR112" s="511"/>
      <c r="HHS112" s="511"/>
      <c r="HHT112" s="511"/>
      <c r="HHU112" s="511"/>
      <c r="HHV112" s="511"/>
      <c r="HHW112" s="511"/>
      <c r="HHX112" s="511"/>
      <c r="HHY112" s="511"/>
      <c r="HHZ112" s="511"/>
      <c r="HIA112" s="511"/>
      <c r="HIB112" s="511"/>
      <c r="HIC112" s="511"/>
      <c r="HID112" s="511"/>
      <c r="HIE112" s="511"/>
      <c r="HIF112" s="511"/>
      <c r="HIG112" s="511"/>
      <c r="HIH112" s="511"/>
      <c r="HII112" s="511"/>
      <c r="HIJ112" s="511"/>
      <c r="HIK112" s="511"/>
      <c r="HIL112" s="511"/>
      <c r="HIM112" s="511"/>
      <c r="HIN112" s="511"/>
      <c r="HIO112" s="511"/>
      <c r="HIP112" s="511"/>
      <c r="HIQ112" s="511"/>
      <c r="HIR112" s="511"/>
      <c r="HIS112" s="511"/>
      <c r="HIT112" s="511"/>
      <c r="HIU112" s="511"/>
      <c r="HIV112" s="511"/>
      <c r="HIW112" s="511"/>
      <c r="HIX112" s="511"/>
      <c r="HIY112" s="511"/>
      <c r="HIZ112" s="511"/>
      <c r="HJA112" s="511"/>
      <c r="HJB112" s="511"/>
      <c r="HJC112" s="511"/>
      <c r="HJD112" s="511"/>
      <c r="HJE112" s="511"/>
      <c r="HJF112" s="511"/>
      <c r="HJG112" s="511"/>
      <c r="HJH112" s="511"/>
      <c r="HJI112" s="511"/>
      <c r="HJJ112" s="511"/>
      <c r="HJK112" s="511"/>
      <c r="HJL112" s="511"/>
      <c r="HJM112" s="511"/>
      <c r="HJN112" s="511"/>
      <c r="HJO112" s="511"/>
      <c r="HJP112" s="511"/>
      <c r="HJQ112" s="511"/>
      <c r="HJR112" s="511"/>
      <c r="HJS112" s="511"/>
      <c r="HJT112" s="511"/>
      <c r="HJU112" s="511"/>
      <c r="HJV112" s="511"/>
      <c r="HJW112" s="511"/>
      <c r="HJX112" s="511"/>
      <c r="HJY112" s="511"/>
      <c r="HJZ112" s="511"/>
      <c r="HKA112" s="511"/>
      <c r="HKB112" s="511"/>
      <c r="HKC112" s="511"/>
      <c r="HKD112" s="511"/>
      <c r="HKE112" s="511"/>
      <c r="HKF112" s="511"/>
      <c r="HKG112" s="511"/>
      <c r="HKH112" s="511"/>
      <c r="HKI112" s="511"/>
      <c r="HKJ112" s="511"/>
      <c r="HKK112" s="511"/>
      <c r="HKL112" s="511"/>
      <c r="HKM112" s="511"/>
      <c r="HKN112" s="511"/>
      <c r="HKO112" s="511"/>
      <c r="HKP112" s="511"/>
      <c r="HKQ112" s="511"/>
      <c r="HKR112" s="511"/>
      <c r="HKS112" s="511"/>
      <c r="HKT112" s="511"/>
      <c r="HKU112" s="511"/>
      <c r="HKV112" s="511"/>
      <c r="HKW112" s="511"/>
      <c r="HKX112" s="511"/>
      <c r="HKY112" s="511"/>
      <c r="HKZ112" s="511"/>
      <c r="HLA112" s="511"/>
      <c r="HLB112" s="511"/>
      <c r="HLC112" s="511"/>
      <c r="HLD112" s="511"/>
      <c r="HLE112" s="511"/>
      <c r="HLF112" s="511"/>
      <c r="HLG112" s="511"/>
      <c r="HLH112" s="511"/>
      <c r="HLI112" s="511"/>
      <c r="HLJ112" s="511"/>
      <c r="HLK112" s="511"/>
      <c r="HLL112" s="511"/>
      <c r="HLM112" s="511"/>
      <c r="HLN112" s="511"/>
      <c r="HLO112" s="511"/>
      <c r="HLP112" s="511"/>
      <c r="HLQ112" s="511"/>
      <c r="HLR112" s="511"/>
      <c r="HLS112" s="511"/>
      <c r="HLT112" s="511"/>
      <c r="HLU112" s="511"/>
      <c r="HLV112" s="511"/>
      <c r="HLW112" s="511"/>
      <c r="HLX112" s="511"/>
      <c r="HLY112" s="511"/>
      <c r="HLZ112" s="511"/>
      <c r="HMA112" s="511"/>
      <c r="HMB112" s="511"/>
      <c r="HMC112" s="511"/>
      <c r="HMD112" s="511"/>
      <c r="HME112" s="511"/>
      <c r="HMF112" s="511"/>
      <c r="HMG112" s="511"/>
      <c r="HMH112" s="511"/>
      <c r="HMI112" s="511"/>
      <c r="HMJ112" s="511"/>
      <c r="HMK112" s="511"/>
      <c r="HML112" s="511"/>
      <c r="HMM112" s="511"/>
      <c r="HMN112" s="511"/>
      <c r="HMO112" s="511"/>
      <c r="HMP112" s="511"/>
      <c r="HMQ112" s="511"/>
      <c r="HMR112" s="511"/>
      <c r="HMS112" s="511"/>
      <c r="HMT112" s="511"/>
      <c r="HMU112" s="511"/>
      <c r="HMV112" s="511"/>
      <c r="HMW112" s="511"/>
      <c r="HMX112" s="511"/>
      <c r="HMY112" s="511"/>
      <c r="HMZ112" s="511"/>
      <c r="HNA112" s="511"/>
      <c r="HNB112" s="511"/>
      <c r="HNC112" s="511"/>
      <c r="HND112" s="511"/>
      <c r="HNE112" s="511"/>
      <c r="HNF112" s="511"/>
      <c r="HNG112" s="511"/>
      <c r="HNH112" s="511"/>
      <c r="HNI112" s="511"/>
      <c r="HNJ112" s="511"/>
      <c r="HNK112" s="511"/>
      <c r="HNL112" s="511"/>
      <c r="HNM112" s="511"/>
      <c r="HNN112" s="511"/>
      <c r="HNO112" s="511"/>
      <c r="HNP112" s="511"/>
      <c r="HNQ112" s="511"/>
      <c r="HNR112" s="511"/>
      <c r="HNS112" s="511"/>
      <c r="HNT112" s="511"/>
      <c r="HNU112" s="511"/>
      <c r="HNV112" s="511"/>
      <c r="HNW112" s="511"/>
      <c r="HNX112" s="511"/>
      <c r="HNY112" s="511"/>
      <c r="HNZ112" s="511"/>
      <c r="HOA112" s="511"/>
      <c r="HOB112" s="511"/>
      <c r="HOC112" s="511"/>
      <c r="HOD112" s="511"/>
      <c r="HOE112" s="511"/>
      <c r="HOF112" s="511"/>
      <c r="HOG112" s="511"/>
      <c r="HOH112" s="511"/>
      <c r="HOI112" s="511"/>
      <c r="HOJ112" s="511"/>
      <c r="HOK112" s="511"/>
      <c r="HOL112" s="511"/>
      <c r="HOM112" s="511"/>
      <c r="HON112" s="511"/>
      <c r="HOO112" s="511"/>
      <c r="HOP112" s="511"/>
      <c r="HOQ112" s="511"/>
      <c r="HOR112" s="511"/>
      <c r="HOS112" s="511"/>
      <c r="HOT112" s="511"/>
      <c r="HOU112" s="511"/>
      <c r="HOV112" s="511"/>
      <c r="HOW112" s="511"/>
      <c r="HOX112" s="511"/>
      <c r="HOY112" s="511"/>
      <c r="HOZ112" s="511"/>
      <c r="HPA112" s="511"/>
      <c r="HPB112" s="511"/>
      <c r="HPC112" s="511"/>
      <c r="HPD112" s="511"/>
      <c r="HPE112" s="511"/>
      <c r="HPF112" s="511"/>
      <c r="HPG112" s="511"/>
      <c r="HPH112" s="511"/>
      <c r="HPI112" s="511"/>
      <c r="HPJ112" s="511"/>
      <c r="HPK112" s="511"/>
      <c r="HPL112" s="511"/>
      <c r="HPM112" s="511"/>
      <c r="HPN112" s="511"/>
      <c r="HPO112" s="511"/>
      <c r="HPP112" s="511"/>
      <c r="HPQ112" s="511"/>
      <c r="HPR112" s="511"/>
      <c r="HPS112" s="511"/>
      <c r="HPT112" s="511"/>
      <c r="HPU112" s="511"/>
      <c r="HPV112" s="511"/>
      <c r="HPW112" s="511"/>
      <c r="HPX112" s="511"/>
      <c r="HPY112" s="511"/>
      <c r="HPZ112" s="511"/>
      <c r="HQA112" s="511"/>
      <c r="HQB112" s="511"/>
      <c r="HQC112" s="511"/>
      <c r="HQD112" s="511"/>
      <c r="HQE112" s="511"/>
      <c r="HQF112" s="511"/>
      <c r="HQG112" s="511"/>
      <c r="HQH112" s="511"/>
      <c r="HQI112" s="511"/>
      <c r="HQJ112" s="511"/>
      <c r="HQK112" s="511"/>
      <c r="HQL112" s="511"/>
      <c r="HQM112" s="511"/>
      <c r="HQN112" s="511"/>
      <c r="HQO112" s="511"/>
      <c r="HQP112" s="511"/>
      <c r="HQQ112" s="511"/>
      <c r="HQR112" s="511"/>
      <c r="HQS112" s="511"/>
      <c r="HQT112" s="511"/>
      <c r="HQU112" s="511"/>
      <c r="HQV112" s="511"/>
      <c r="HQW112" s="511"/>
      <c r="HQX112" s="511"/>
      <c r="HQY112" s="511"/>
      <c r="HQZ112" s="511"/>
      <c r="HRA112" s="511"/>
      <c r="HRB112" s="511"/>
      <c r="HRC112" s="511"/>
      <c r="HRD112" s="511"/>
      <c r="HRE112" s="511"/>
      <c r="HRF112" s="511"/>
      <c r="HRG112" s="511"/>
      <c r="HRH112" s="511"/>
      <c r="HRI112" s="511"/>
      <c r="HRJ112" s="511"/>
      <c r="HRK112" s="511"/>
      <c r="HRL112" s="511"/>
      <c r="HRM112" s="511"/>
      <c r="HRN112" s="511"/>
      <c r="HRO112" s="511"/>
      <c r="HRP112" s="511"/>
      <c r="HRQ112" s="511"/>
      <c r="HRR112" s="511"/>
      <c r="HRS112" s="511"/>
      <c r="HRT112" s="511"/>
      <c r="HRU112" s="511"/>
      <c r="HRV112" s="511"/>
      <c r="HRW112" s="511"/>
      <c r="HRX112" s="511"/>
      <c r="HRY112" s="511"/>
      <c r="HRZ112" s="511"/>
      <c r="HSA112" s="511"/>
      <c r="HSB112" s="511"/>
      <c r="HSC112" s="511"/>
      <c r="HSD112" s="511"/>
      <c r="HSE112" s="511"/>
      <c r="HSF112" s="511"/>
      <c r="HSG112" s="511"/>
      <c r="HSH112" s="511"/>
      <c r="HSI112" s="511"/>
      <c r="HSJ112" s="511"/>
      <c r="HSK112" s="511"/>
      <c r="HSL112" s="511"/>
      <c r="HSM112" s="511"/>
      <c r="HSN112" s="511"/>
      <c r="HSO112" s="511"/>
      <c r="HSP112" s="511"/>
      <c r="HSQ112" s="511"/>
      <c r="HSR112" s="511"/>
      <c r="HSS112" s="511"/>
      <c r="HST112" s="511"/>
      <c r="HSU112" s="511"/>
      <c r="HSV112" s="511"/>
      <c r="HSW112" s="511"/>
      <c r="HSX112" s="511"/>
      <c r="HSY112" s="511"/>
      <c r="HSZ112" s="511"/>
      <c r="HTA112" s="511"/>
      <c r="HTB112" s="511"/>
      <c r="HTC112" s="511"/>
      <c r="HTD112" s="511"/>
      <c r="HTE112" s="511"/>
      <c r="HTF112" s="511"/>
      <c r="HTG112" s="511"/>
      <c r="HTH112" s="511"/>
      <c r="HTI112" s="511"/>
      <c r="HTJ112" s="511"/>
      <c r="HTK112" s="511"/>
      <c r="HTL112" s="511"/>
      <c r="HTM112" s="511"/>
      <c r="HTN112" s="511"/>
      <c r="HTO112" s="511"/>
      <c r="HTP112" s="511"/>
      <c r="HTQ112" s="511"/>
      <c r="HTR112" s="511"/>
      <c r="HTS112" s="511"/>
      <c r="HTT112" s="511"/>
      <c r="HTU112" s="511"/>
      <c r="HTV112" s="511"/>
      <c r="HTW112" s="511"/>
      <c r="HTX112" s="511"/>
      <c r="HTY112" s="511"/>
      <c r="HTZ112" s="511"/>
      <c r="HUA112" s="511"/>
      <c r="HUB112" s="511"/>
      <c r="HUC112" s="511"/>
      <c r="HUD112" s="511"/>
      <c r="HUE112" s="511"/>
      <c r="HUF112" s="511"/>
      <c r="HUG112" s="511"/>
      <c r="HUH112" s="511"/>
      <c r="HUI112" s="511"/>
      <c r="HUJ112" s="511"/>
      <c r="HUK112" s="511"/>
      <c r="HUL112" s="511"/>
      <c r="HUM112" s="511"/>
      <c r="HUN112" s="511"/>
      <c r="HUO112" s="511"/>
      <c r="HUP112" s="511"/>
      <c r="HUQ112" s="511"/>
      <c r="HUR112" s="511"/>
      <c r="HUS112" s="511"/>
      <c r="HUT112" s="511"/>
      <c r="HUU112" s="511"/>
      <c r="HUV112" s="511"/>
      <c r="HUW112" s="511"/>
      <c r="HUX112" s="511"/>
      <c r="HUY112" s="511"/>
      <c r="HUZ112" s="511"/>
      <c r="HVA112" s="511"/>
      <c r="HVB112" s="511"/>
      <c r="HVC112" s="511"/>
      <c r="HVD112" s="511"/>
      <c r="HVE112" s="511"/>
      <c r="HVF112" s="511"/>
      <c r="HVG112" s="511"/>
      <c r="HVH112" s="511"/>
      <c r="HVI112" s="511"/>
      <c r="HVJ112" s="511"/>
      <c r="HVK112" s="511"/>
      <c r="HVL112" s="511"/>
      <c r="HVM112" s="511"/>
      <c r="HVN112" s="511"/>
      <c r="HVO112" s="511"/>
      <c r="HVP112" s="511"/>
      <c r="HVQ112" s="511"/>
      <c r="HVR112" s="511"/>
      <c r="HVS112" s="511"/>
      <c r="HVT112" s="511"/>
      <c r="HVU112" s="511"/>
      <c r="HVV112" s="511"/>
      <c r="HVW112" s="511"/>
      <c r="HVX112" s="511"/>
      <c r="HVY112" s="511"/>
      <c r="HVZ112" s="511"/>
      <c r="HWA112" s="511"/>
      <c r="HWB112" s="511"/>
      <c r="HWC112" s="511"/>
      <c r="HWD112" s="511"/>
      <c r="HWE112" s="511"/>
      <c r="HWF112" s="511"/>
      <c r="HWG112" s="511"/>
      <c r="HWH112" s="511"/>
      <c r="HWI112" s="511"/>
      <c r="HWJ112" s="511"/>
      <c r="HWK112" s="511"/>
      <c r="HWL112" s="511"/>
      <c r="HWM112" s="511"/>
      <c r="HWN112" s="511"/>
      <c r="HWO112" s="511"/>
      <c r="HWP112" s="511"/>
      <c r="HWQ112" s="511"/>
      <c r="HWR112" s="511"/>
      <c r="HWS112" s="511"/>
      <c r="HWT112" s="511"/>
      <c r="HWU112" s="511"/>
      <c r="HWV112" s="511"/>
      <c r="HWW112" s="511"/>
      <c r="HWX112" s="511"/>
      <c r="HWY112" s="511"/>
      <c r="HWZ112" s="511"/>
      <c r="HXA112" s="511"/>
      <c r="HXB112" s="511"/>
      <c r="HXC112" s="511"/>
      <c r="HXD112" s="511"/>
      <c r="HXE112" s="511"/>
      <c r="HXF112" s="511"/>
      <c r="HXG112" s="511"/>
      <c r="HXH112" s="511"/>
      <c r="HXI112" s="511"/>
      <c r="HXJ112" s="511"/>
      <c r="HXK112" s="511"/>
      <c r="HXL112" s="511"/>
      <c r="HXM112" s="511"/>
      <c r="HXN112" s="511"/>
      <c r="HXO112" s="511"/>
      <c r="HXP112" s="511"/>
      <c r="HXQ112" s="511"/>
      <c r="HXR112" s="511"/>
      <c r="HXS112" s="511"/>
      <c r="HXT112" s="511"/>
      <c r="HXU112" s="511"/>
      <c r="HXV112" s="511"/>
      <c r="HXW112" s="511"/>
      <c r="HXX112" s="511"/>
      <c r="HXY112" s="511"/>
      <c r="HXZ112" s="511"/>
      <c r="HYA112" s="511"/>
      <c r="HYB112" s="511"/>
      <c r="HYC112" s="511"/>
      <c r="HYD112" s="511"/>
      <c r="HYE112" s="511"/>
      <c r="HYF112" s="511"/>
      <c r="HYG112" s="511"/>
      <c r="HYH112" s="511"/>
      <c r="HYI112" s="511"/>
      <c r="HYJ112" s="511"/>
      <c r="HYK112" s="511"/>
      <c r="HYL112" s="511"/>
      <c r="HYM112" s="511"/>
      <c r="HYN112" s="511"/>
      <c r="HYO112" s="511"/>
      <c r="HYP112" s="511"/>
      <c r="HYQ112" s="511"/>
      <c r="HYR112" s="511"/>
      <c r="HYS112" s="511"/>
      <c r="HYT112" s="511"/>
      <c r="HYU112" s="511"/>
      <c r="HYV112" s="511"/>
      <c r="HYW112" s="511"/>
      <c r="HYX112" s="511"/>
      <c r="HYY112" s="511"/>
      <c r="HYZ112" s="511"/>
      <c r="HZA112" s="511"/>
      <c r="HZB112" s="511"/>
      <c r="HZC112" s="511"/>
      <c r="HZD112" s="511"/>
      <c r="HZE112" s="511"/>
      <c r="HZF112" s="511"/>
      <c r="HZG112" s="511"/>
      <c r="HZH112" s="511"/>
      <c r="HZI112" s="511"/>
      <c r="HZJ112" s="511"/>
      <c r="HZK112" s="511"/>
      <c r="HZL112" s="511"/>
      <c r="HZM112" s="511"/>
      <c r="HZN112" s="511"/>
      <c r="HZO112" s="511"/>
      <c r="HZP112" s="511"/>
      <c r="HZQ112" s="511"/>
      <c r="HZR112" s="511"/>
      <c r="HZS112" s="511"/>
      <c r="HZT112" s="511"/>
      <c r="HZU112" s="511"/>
      <c r="HZV112" s="511"/>
      <c r="HZW112" s="511"/>
      <c r="HZX112" s="511"/>
      <c r="HZY112" s="511"/>
      <c r="HZZ112" s="511"/>
      <c r="IAA112" s="511"/>
      <c r="IAB112" s="511"/>
      <c r="IAC112" s="511"/>
      <c r="IAD112" s="511"/>
      <c r="IAE112" s="511"/>
      <c r="IAF112" s="511"/>
      <c r="IAG112" s="511"/>
      <c r="IAH112" s="511"/>
      <c r="IAI112" s="511"/>
      <c r="IAJ112" s="511"/>
      <c r="IAK112" s="511"/>
      <c r="IAL112" s="511"/>
      <c r="IAM112" s="511"/>
      <c r="IAN112" s="511"/>
      <c r="IAO112" s="511"/>
      <c r="IAP112" s="511"/>
      <c r="IAQ112" s="511"/>
      <c r="IAR112" s="511"/>
      <c r="IAS112" s="511"/>
      <c r="IAT112" s="511"/>
      <c r="IAU112" s="511"/>
      <c r="IAV112" s="511"/>
      <c r="IAW112" s="511"/>
      <c r="IAX112" s="511"/>
      <c r="IAY112" s="511"/>
      <c r="IAZ112" s="511"/>
      <c r="IBA112" s="511"/>
      <c r="IBB112" s="511"/>
      <c r="IBC112" s="511"/>
      <c r="IBD112" s="511"/>
      <c r="IBE112" s="511"/>
      <c r="IBF112" s="511"/>
      <c r="IBG112" s="511"/>
      <c r="IBH112" s="511"/>
      <c r="IBI112" s="511"/>
      <c r="IBJ112" s="511"/>
      <c r="IBK112" s="511"/>
      <c r="IBL112" s="511"/>
      <c r="IBM112" s="511"/>
      <c r="IBN112" s="511"/>
      <c r="IBO112" s="511"/>
      <c r="IBP112" s="511"/>
      <c r="IBQ112" s="511"/>
      <c r="IBR112" s="511"/>
      <c r="IBS112" s="511"/>
      <c r="IBT112" s="511"/>
      <c r="IBU112" s="511"/>
      <c r="IBV112" s="511"/>
      <c r="IBW112" s="511"/>
      <c r="IBX112" s="511"/>
      <c r="IBY112" s="511"/>
      <c r="IBZ112" s="511"/>
      <c r="ICA112" s="511"/>
      <c r="ICB112" s="511"/>
      <c r="ICC112" s="511"/>
      <c r="ICD112" s="511"/>
      <c r="ICE112" s="511"/>
      <c r="ICF112" s="511"/>
      <c r="ICG112" s="511"/>
      <c r="ICH112" s="511"/>
      <c r="ICI112" s="511"/>
      <c r="ICJ112" s="511"/>
      <c r="ICK112" s="511"/>
      <c r="ICL112" s="511"/>
      <c r="ICM112" s="511"/>
      <c r="ICN112" s="511"/>
      <c r="ICO112" s="511"/>
      <c r="ICP112" s="511"/>
      <c r="ICQ112" s="511"/>
      <c r="ICR112" s="511"/>
      <c r="ICS112" s="511"/>
      <c r="ICT112" s="511"/>
      <c r="ICU112" s="511"/>
      <c r="ICV112" s="511"/>
      <c r="ICW112" s="511"/>
      <c r="ICX112" s="511"/>
      <c r="ICY112" s="511"/>
      <c r="ICZ112" s="511"/>
      <c r="IDA112" s="511"/>
      <c r="IDB112" s="511"/>
      <c r="IDC112" s="511"/>
      <c r="IDD112" s="511"/>
      <c r="IDE112" s="511"/>
      <c r="IDF112" s="511"/>
      <c r="IDG112" s="511"/>
      <c r="IDH112" s="511"/>
      <c r="IDI112" s="511"/>
      <c r="IDJ112" s="511"/>
      <c r="IDK112" s="511"/>
      <c r="IDL112" s="511"/>
      <c r="IDM112" s="511"/>
      <c r="IDN112" s="511"/>
      <c r="IDO112" s="511"/>
      <c r="IDP112" s="511"/>
      <c r="IDQ112" s="511"/>
      <c r="IDR112" s="511"/>
      <c r="IDS112" s="511"/>
      <c r="IDT112" s="511"/>
      <c r="IDU112" s="511"/>
      <c r="IDV112" s="511"/>
      <c r="IDW112" s="511"/>
      <c r="IDX112" s="511"/>
      <c r="IDY112" s="511"/>
      <c r="IDZ112" s="511"/>
      <c r="IEA112" s="511"/>
      <c r="IEB112" s="511"/>
      <c r="IEC112" s="511"/>
      <c r="IED112" s="511"/>
      <c r="IEE112" s="511"/>
      <c r="IEF112" s="511"/>
      <c r="IEG112" s="511"/>
      <c r="IEH112" s="511"/>
      <c r="IEI112" s="511"/>
      <c r="IEJ112" s="511"/>
      <c r="IEK112" s="511"/>
      <c r="IEL112" s="511"/>
      <c r="IEM112" s="511"/>
      <c r="IEN112" s="511"/>
      <c r="IEO112" s="511"/>
      <c r="IEP112" s="511"/>
      <c r="IEQ112" s="511"/>
      <c r="IER112" s="511"/>
      <c r="IES112" s="511"/>
      <c r="IET112" s="511"/>
      <c r="IEU112" s="511"/>
      <c r="IEV112" s="511"/>
      <c r="IEW112" s="511"/>
      <c r="IEX112" s="511"/>
      <c r="IEY112" s="511"/>
      <c r="IEZ112" s="511"/>
      <c r="IFA112" s="511"/>
      <c r="IFB112" s="511"/>
      <c r="IFC112" s="511"/>
      <c r="IFD112" s="511"/>
      <c r="IFE112" s="511"/>
      <c r="IFF112" s="511"/>
      <c r="IFG112" s="511"/>
      <c r="IFH112" s="511"/>
      <c r="IFI112" s="511"/>
      <c r="IFJ112" s="511"/>
      <c r="IFK112" s="511"/>
      <c r="IFL112" s="511"/>
      <c r="IFM112" s="511"/>
      <c r="IFN112" s="511"/>
      <c r="IFO112" s="511"/>
      <c r="IFP112" s="511"/>
      <c r="IFQ112" s="511"/>
      <c r="IFR112" s="511"/>
      <c r="IFS112" s="511"/>
      <c r="IFT112" s="511"/>
      <c r="IFU112" s="511"/>
      <c r="IFV112" s="511"/>
      <c r="IFW112" s="511"/>
      <c r="IFX112" s="511"/>
      <c r="IFY112" s="511"/>
      <c r="IFZ112" s="511"/>
      <c r="IGA112" s="511"/>
      <c r="IGB112" s="511"/>
      <c r="IGC112" s="511"/>
      <c r="IGD112" s="511"/>
      <c r="IGE112" s="511"/>
      <c r="IGF112" s="511"/>
      <c r="IGG112" s="511"/>
      <c r="IGH112" s="511"/>
      <c r="IGI112" s="511"/>
      <c r="IGJ112" s="511"/>
      <c r="IGK112" s="511"/>
      <c r="IGL112" s="511"/>
      <c r="IGM112" s="511"/>
      <c r="IGN112" s="511"/>
      <c r="IGO112" s="511"/>
      <c r="IGP112" s="511"/>
      <c r="IGQ112" s="511"/>
      <c r="IGR112" s="511"/>
      <c r="IGS112" s="511"/>
      <c r="IGT112" s="511"/>
      <c r="IGU112" s="511"/>
      <c r="IGV112" s="511"/>
      <c r="IGW112" s="511"/>
      <c r="IGX112" s="511"/>
      <c r="IGY112" s="511"/>
      <c r="IGZ112" s="511"/>
      <c r="IHA112" s="511"/>
      <c r="IHB112" s="511"/>
      <c r="IHC112" s="511"/>
      <c r="IHD112" s="511"/>
      <c r="IHE112" s="511"/>
      <c r="IHF112" s="511"/>
      <c r="IHG112" s="511"/>
      <c r="IHH112" s="511"/>
      <c r="IHI112" s="511"/>
      <c r="IHJ112" s="511"/>
      <c r="IHK112" s="511"/>
      <c r="IHL112" s="511"/>
      <c r="IHM112" s="511"/>
      <c r="IHN112" s="511"/>
      <c r="IHO112" s="511"/>
      <c r="IHP112" s="511"/>
      <c r="IHQ112" s="511"/>
      <c r="IHR112" s="511"/>
      <c r="IHS112" s="511"/>
      <c r="IHT112" s="511"/>
      <c r="IHU112" s="511"/>
      <c r="IHV112" s="511"/>
      <c r="IHW112" s="511"/>
      <c r="IHX112" s="511"/>
      <c r="IHY112" s="511"/>
      <c r="IHZ112" s="511"/>
      <c r="IIA112" s="511"/>
      <c r="IIB112" s="511"/>
      <c r="IIC112" s="511"/>
      <c r="IID112" s="511"/>
      <c r="IIE112" s="511"/>
      <c r="IIF112" s="511"/>
      <c r="IIG112" s="511"/>
      <c r="IIH112" s="511"/>
      <c r="III112" s="511"/>
      <c r="IIJ112" s="511"/>
      <c r="IIK112" s="511"/>
      <c r="IIL112" s="511"/>
      <c r="IIM112" s="511"/>
      <c r="IIN112" s="511"/>
      <c r="IIO112" s="511"/>
      <c r="IIP112" s="511"/>
      <c r="IIQ112" s="511"/>
      <c r="IIR112" s="511"/>
      <c r="IIS112" s="511"/>
      <c r="IIT112" s="511"/>
      <c r="IIU112" s="511"/>
      <c r="IIV112" s="511"/>
      <c r="IIW112" s="511"/>
      <c r="IIX112" s="511"/>
      <c r="IIY112" s="511"/>
      <c r="IIZ112" s="511"/>
      <c r="IJA112" s="511"/>
      <c r="IJB112" s="511"/>
      <c r="IJC112" s="511"/>
      <c r="IJD112" s="511"/>
      <c r="IJE112" s="511"/>
      <c r="IJF112" s="511"/>
      <c r="IJG112" s="511"/>
      <c r="IJH112" s="511"/>
      <c r="IJI112" s="511"/>
      <c r="IJJ112" s="511"/>
      <c r="IJK112" s="511"/>
      <c r="IJL112" s="511"/>
      <c r="IJM112" s="511"/>
      <c r="IJN112" s="511"/>
      <c r="IJO112" s="511"/>
      <c r="IJP112" s="511"/>
      <c r="IJQ112" s="511"/>
      <c r="IJR112" s="511"/>
      <c r="IJS112" s="511"/>
      <c r="IJT112" s="511"/>
      <c r="IJU112" s="511"/>
      <c r="IJV112" s="511"/>
      <c r="IJW112" s="511"/>
      <c r="IJX112" s="511"/>
      <c r="IJY112" s="511"/>
      <c r="IJZ112" s="511"/>
      <c r="IKA112" s="511"/>
      <c r="IKB112" s="511"/>
      <c r="IKC112" s="511"/>
      <c r="IKD112" s="511"/>
      <c r="IKE112" s="511"/>
      <c r="IKF112" s="511"/>
      <c r="IKG112" s="511"/>
      <c r="IKH112" s="511"/>
      <c r="IKI112" s="511"/>
      <c r="IKJ112" s="511"/>
      <c r="IKK112" s="511"/>
      <c r="IKL112" s="511"/>
      <c r="IKM112" s="511"/>
      <c r="IKN112" s="511"/>
      <c r="IKO112" s="511"/>
      <c r="IKP112" s="511"/>
      <c r="IKQ112" s="511"/>
      <c r="IKR112" s="511"/>
      <c r="IKS112" s="511"/>
      <c r="IKT112" s="511"/>
      <c r="IKU112" s="511"/>
      <c r="IKV112" s="511"/>
      <c r="IKW112" s="511"/>
      <c r="IKX112" s="511"/>
      <c r="IKY112" s="511"/>
      <c r="IKZ112" s="511"/>
      <c r="ILA112" s="511"/>
      <c r="ILB112" s="511"/>
      <c r="ILC112" s="511"/>
      <c r="ILD112" s="511"/>
      <c r="ILE112" s="511"/>
      <c r="ILF112" s="511"/>
      <c r="ILG112" s="511"/>
      <c r="ILH112" s="511"/>
      <c r="ILI112" s="511"/>
      <c r="ILJ112" s="511"/>
      <c r="ILK112" s="511"/>
      <c r="ILL112" s="511"/>
      <c r="ILM112" s="511"/>
      <c r="ILN112" s="511"/>
      <c r="ILO112" s="511"/>
      <c r="ILP112" s="511"/>
      <c r="ILQ112" s="511"/>
      <c r="ILR112" s="511"/>
      <c r="ILS112" s="511"/>
      <c r="ILT112" s="511"/>
      <c r="ILU112" s="511"/>
      <c r="ILV112" s="511"/>
      <c r="ILW112" s="511"/>
      <c r="ILX112" s="511"/>
      <c r="ILY112" s="511"/>
      <c r="ILZ112" s="511"/>
      <c r="IMA112" s="511"/>
      <c r="IMB112" s="511"/>
      <c r="IMC112" s="511"/>
      <c r="IMD112" s="511"/>
      <c r="IME112" s="511"/>
      <c r="IMF112" s="511"/>
      <c r="IMG112" s="511"/>
      <c r="IMH112" s="511"/>
      <c r="IMI112" s="511"/>
      <c r="IMJ112" s="511"/>
      <c r="IMK112" s="511"/>
      <c r="IML112" s="511"/>
      <c r="IMM112" s="511"/>
      <c r="IMN112" s="511"/>
      <c r="IMO112" s="511"/>
      <c r="IMP112" s="511"/>
      <c r="IMQ112" s="511"/>
      <c r="IMR112" s="511"/>
      <c r="IMS112" s="511"/>
      <c r="IMT112" s="511"/>
      <c r="IMU112" s="511"/>
      <c r="IMV112" s="511"/>
      <c r="IMW112" s="511"/>
      <c r="IMX112" s="511"/>
      <c r="IMY112" s="511"/>
      <c r="IMZ112" s="511"/>
      <c r="INA112" s="511"/>
      <c r="INB112" s="511"/>
      <c r="INC112" s="511"/>
      <c r="IND112" s="511"/>
      <c r="INE112" s="511"/>
      <c r="INF112" s="511"/>
      <c r="ING112" s="511"/>
      <c r="INH112" s="511"/>
      <c r="INI112" s="511"/>
      <c r="INJ112" s="511"/>
      <c r="INK112" s="511"/>
      <c r="INL112" s="511"/>
      <c r="INM112" s="511"/>
      <c r="INN112" s="511"/>
      <c r="INO112" s="511"/>
      <c r="INP112" s="511"/>
      <c r="INQ112" s="511"/>
      <c r="INR112" s="511"/>
      <c r="INS112" s="511"/>
      <c r="INT112" s="511"/>
      <c r="INU112" s="511"/>
      <c r="INV112" s="511"/>
      <c r="INW112" s="511"/>
      <c r="INX112" s="511"/>
      <c r="INY112" s="511"/>
      <c r="INZ112" s="511"/>
      <c r="IOA112" s="511"/>
      <c r="IOB112" s="511"/>
      <c r="IOC112" s="511"/>
      <c r="IOD112" s="511"/>
      <c r="IOE112" s="511"/>
      <c r="IOF112" s="511"/>
      <c r="IOG112" s="511"/>
      <c r="IOH112" s="511"/>
      <c r="IOI112" s="511"/>
      <c r="IOJ112" s="511"/>
      <c r="IOK112" s="511"/>
      <c r="IOL112" s="511"/>
      <c r="IOM112" s="511"/>
      <c r="ION112" s="511"/>
      <c r="IOO112" s="511"/>
      <c r="IOP112" s="511"/>
      <c r="IOQ112" s="511"/>
      <c r="IOR112" s="511"/>
      <c r="IOS112" s="511"/>
      <c r="IOT112" s="511"/>
      <c r="IOU112" s="511"/>
      <c r="IOV112" s="511"/>
      <c r="IOW112" s="511"/>
      <c r="IOX112" s="511"/>
      <c r="IOY112" s="511"/>
      <c r="IOZ112" s="511"/>
      <c r="IPA112" s="511"/>
      <c r="IPB112" s="511"/>
      <c r="IPC112" s="511"/>
      <c r="IPD112" s="511"/>
      <c r="IPE112" s="511"/>
      <c r="IPF112" s="511"/>
      <c r="IPG112" s="511"/>
      <c r="IPH112" s="511"/>
      <c r="IPI112" s="511"/>
      <c r="IPJ112" s="511"/>
      <c r="IPK112" s="511"/>
      <c r="IPL112" s="511"/>
      <c r="IPM112" s="511"/>
      <c r="IPN112" s="511"/>
      <c r="IPO112" s="511"/>
      <c r="IPP112" s="511"/>
      <c r="IPQ112" s="511"/>
      <c r="IPR112" s="511"/>
      <c r="IPS112" s="511"/>
      <c r="IPT112" s="511"/>
      <c r="IPU112" s="511"/>
      <c r="IPV112" s="511"/>
      <c r="IPW112" s="511"/>
      <c r="IPX112" s="511"/>
      <c r="IPY112" s="511"/>
      <c r="IPZ112" s="511"/>
      <c r="IQA112" s="511"/>
      <c r="IQB112" s="511"/>
      <c r="IQC112" s="511"/>
      <c r="IQD112" s="511"/>
      <c r="IQE112" s="511"/>
      <c r="IQF112" s="511"/>
      <c r="IQG112" s="511"/>
      <c r="IQH112" s="511"/>
      <c r="IQI112" s="511"/>
      <c r="IQJ112" s="511"/>
      <c r="IQK112" s="511"/>
      <c r="IQL112" s="511"/>
      <c r="IQM112" s="511"/>
      <c r="IQN112" s="511"/>
      <c r="IQO112" s="511"/>
      <c r="IQP112" s="511"/>
      <c r="IQQ112" s="511"/>
      <c r="IQR112" s="511"/>
      <c r="IQS112" s="511"/>
      <c r="IQT112" s="511"/>
      <c r="IQU112" s="511"/>
      <c r="IQV112" s="511"/>
      <c r="IQW112" s="511"/>
      <c r="IQX112" s="511"/>
      <c r="IQY112" s="511"/>
      <c r="IQZ112" s="511"/>
      <c r="IRA112" s="511"/>
      <c r="IRB112" s="511"/>
      <c r="IRC112" s="511"/>
      <c r="IRD112" s="511"/>
      <c r="IRE112" s="511"/>
      <c r="IRF112" s="511"/>
      <c r="IRG112" s="511"/>
      <c r="IRH112" s="511"/>
      <c r="IRI112" s="511"/>
      <c r="IRJ112" s="511"/>
      <c r="IRK112" s="511"/>
      <c r="IRL112" s="511"/>
      <c r="IRM112" s="511"/>
      <c r="IRN112" s="511"/>
      <c r="IRO112" s="511"/>
      <c r="IRP112" s="511"/>
      <c r="IRQ112" s="511"/>
      <c r="IRR112" s="511"/>
      <c r="IRS112" s="511"/>
      <c r="IRT112" s="511"/>
      <c r="IRU112" s="511"/>
      <c r="IRV112" s="511"/>
      <c r="IRW112" s="511"/>
      <c r="IRX112" s="511"/>
      <c r="IRY112" s="511"/>
      <c r="IRZ112" s="511"/>
      <c r="ISA112" s="511"/>
      <c r="ISB112" s="511"/>
      <c r="ISC112" s="511"/>
      <c r="ISD112" s="511"/>
      <c r="ISE112" s="511"/>
      <c r="ISF112" s="511"/>
      <c r="ISG112" s="511"/>
      <c r="ISH112" s="511"/>
      <c r="ISI112" s="511"/>
      <c r="ISJ112" s="511"/>
      <c r="ISK112" s="511"/>
      <c r="ISL112" s="511"/>
      <c r="ISM112" s="511"/>
      <c r="ISN112" s="511"/>
      <c r="ISO112" s="511"/>
      <c r="ISP112" s="511"/>
      <c r="ISQ112" s="511"/>
      <c r="ISR112" s="511"/>
      <c r="ISS112" s="511"/>
      <c r="IST112" s="511"/>
      <c r="ISU112" s="511"/>
      <c r="ISV112" s="511"/>
      <c r="ISW112" s="511"/>
      <c r="ISX112" s="511"/>
      <c r="ISY112" s="511"/>
      <c r="ISZ112" s="511"/>
      <c r="ITA112" s="511"/>
      <c r="ITB112" s="511"/>
      <c r="ITC112" s="511"/>
      <c r="ITD112" s="511"/>
      <c r="ITE112" s="511"/>
      <c r="ITF112" s="511"/>
      <c r="ITG112" s="511"/>
      <c r="ITH112" s="511"/>
      <c r="ITI112" s="511"/>
      <c r="ITJ112" s="511"/>
      <c r="ITK112" s="511"/>
      <c r="ITL112" s="511"/>
      <c r="ITM112" s="511"/>
      <c r="ITN112" s="511"/>
      <c r="ITO112" s="511"/>
      <c r="ITP112" s="511"/>
      <c r="ITQ112" s="511"/>
      <c r="ITR112" s="511"/>
      <c r="ITS112" s="511"/>
      <c r="ITT112" s="511"/>
      <c r="ITU112" s="511"/>
      <c r="ITV112" s="511"/>
      <c r="ITW112" s="511"/>
      <c r="ITX112" s="511"/>
      <c r="ITY112" s="511"/>
      <c r="ITZ112" s="511"/>
      <c r="IUA112" s="511"/>
      <c r="IUB112" s="511"/>
      <c r="IUC112" s="511"/>
      <c r="IUD112" s="511"/>
      <c r="IUE112" s="511"/>
      <c r="IUF112" s="511"/>
      <c r="IUG112" s="511"/>
      <c r="IUH112" s="511"/>
      <c r="IUI112" s="511"/>
      <c r="IUJ112" s="511"/>
      <c r="IUK112" s="511"/>
      <c r="IUL112" s="511"/>
      <c r="IUM112" s="511"/>
      <c r="IUN112" s="511"/>
      <c r="IUO112" s="511"/>
      <c r="IUP112" s="511"/>
      <c r="IUQ112" s="511"/>
      <c r="IUR112" s="511"/>
      <c r="IUS112" s="511"/>
      <c r="IUT112" s="511"/>
      <c r="IUU112" s="511"/>
      <c r="IUV112" s="511"/>
      <c r="IUW112" s="511"/>
      <c r="IUX112" s="511"/>
      <c r="IUY112" s="511"/>
      <c r="IUZ112" s="511"/>
      <c r="IVA112" s="511"/>
      <c r="IVB112" s="511"/>
      <c r="IVC112" s="511"/>
      <c r="IVD112" s="511"/>
      <c r="IVE112" s="511"/>
      <c r="IVF112" s="511"/>
      <c r="IVG112" s="511"/>
      <c r="IVH112" s="511"/>
      <c r="IVI112" s="511"/>
      <c r="IVJ112" s="511"/>
      <c r="IVK112" s="511"/>
      <c r="IVL112" s="511"/>
      <c r="IVM112" s="511"/>
      <c r="IVN112" s="511"/>
      <c r="IVO112" s="511"/>
      <c r="IVP112" s="511"/>
      <c r="IVQ112" s="511"/>
      <c r="IVR112" s="511"/>
      <c r="IVS112" s="511"/>
      <c r="IVT112" s="511"/>
      <c r="IVU112" s="511"/>
      <c r="IVV112" s="511"/>
      <c r="IVW112" s="511"/>
      <c r="IVX112" s="511"/>
      <c r="IVY112" s="511"/>
      <c r="IVZ112" s="511"/>
      <c r="IWA112" s="511"/>
      <c r="IWB112" s="511"/>
      <c r="IWC112" s="511"/>
      <c r="IWD112" s="511"/>
      <c r="IWE112" s="511"/>
      <c r="IWF112" s="511"/>
      <c r="IWG112" s="511"/>
      <c r="IWH112" s="511"/>
      <c r="IWI112" s="511"/>
      <c r="IWJ112" s="511"/>
      <c r="IWK112" s="511"/>
      <c r="IWL112" s="511"/>
      <c r="IWM112" s="511"/>
      <c r="IWN112" s="511"/>
      <c r="IWO112" s="511"/>
      <c r="IWP112" s="511"/>
      <c r="IWQ112" s="511"/>
      <c r="IWR112" s="511"/>
      <c r="IWS112" s="511"/>
      <c r="IWT112" s="511"/>
      <c r="IWU112" s="511"/>
      <c r="IWV112" s="511"/>
      <c r="IWW112" s="511"/>
      <c r="IWX112" s="511"/>
      <c r="IWY112" s="511"/>
      <c r="IWZ112" s="511"/>
      <c r="IXA112" s="511"/>
      <c r="IXB112" s="511"/>
      <c r="IXC112" s="511"/>
      <c r="IXD112" s="511"/>
      <c r="IXE112" s="511"/>
      <c r="IXF112" s="511"/>
      <c r="IXG112" s="511"/>
      <c r="IXH112" s="511"/>
      <c r="IXI112" s="511"/>
      <c r="IXJ112" s="511"/>
      <c r="IXK112" s="511"/>
      <c r="IXL112" s="511"/>
      <c r="IXM112" s="511"/>
      <c r="IXN112" s="511"/>
      <c r="IXO112" s="511"/>
      <c r="IXP112" s="511"/>
      <c r="IXQ112" s="511"/>
      <c r="IXR112" s="511"/>
      <c r="IXS112" s="511"/>
      <c r="IXT112" s="511"/>
      <c r="IXU112" s="511"/>
      <c r="IXV112" s="511"/>
      <c r="IXW112" s="511"/>
      <c r="IXX112" s="511"/>
      <c r="IXY112" s="511"/>
      <c r="IXZ112" s="511"/>
      <c r="IYA112" s="511"/>
      <c r="IYB112" s="511"/>
      <c r="IYC112" s="511"/>
      <c r="IYD112" s="511"/>
      <c r="IYE112" s="511"/>
      <c r="IYF112" s="511"/>
      <c r="IYG112" s="511"/>
      <c r="IYH112" s="511"/>
      <c r="IYI112" s="511"/>
      <c r="IYJ112" s="511"/>
      <c r="IYK112" s="511"/>
      <c r="IYL112" s="511"/>
      <c r="IYM112" s="511"/>
      <c r="IYN112" s="511"/>
      <c r="IYO112" s="511"/>
      <c r="IYP112" s="511"/>
      <c r="IYQ112" s="511"/>
      <c r="IYR112" s="511"/>
      <c r="IYS112" s="511"/>
      <c r="IYT112" s="511"/>
      <c r="IYU112" s="511"/>
      <c r="IYV112" s="511"/>
      <c r="IYW112" s="511"/>
      <c r="IYX112" s="511"/>
      <c r="IYY112" s="511"/>
      <c r="IYZ112" s="511"/>
      <c r="IZA112" s="511"/>
      <c r="IZB112" s="511"/>
      <c r="IZC112" s="511"/>
      <c r="IZD112" s="511"/>
      <c r="IZE112" s="511"/>
      <c r="IZF112" s="511"/>
      <c r="IZG112" s="511"/>
      <c r="IZH112" s="511"/>
      <c r="IZI112" s="511"/>
      <c r="IZJ112" s="511"/>
      <c r="IZK112" s="511"/>
      <c r="IZL112" s="511"/>
      <c r="IZM112" s="511"/>
      <c r="IZN112" s="511"/>
      <c r="IZO112" s="511"/>
      <c r="IZP112" s="511"/>
      <c r="IZQ112" s="511"/>
      <c r="IZR112" s="511"/>
      <c r="IZS112" s="511"/>
      <c r="IZT112" s="511"/>
      <c r="IZU112" s="511"/>
      <c r="IZV112" s="511"/>
      <c r="IZW112" s="511"/>
      <c r="IZX112" s="511"/>
      <c r="IZY112" s="511"/>
      <c r="IZZ112" s="511"/>
      <c r="JAA112" s="511"/>
      <c r="JAB112" s="511"/>
      <c r="JAC112" s="511"/>
      <c r="JAD112" s="511"/>
      <c r="JAE112" s="511"/>
      <c r="JAF112" s="511"/>
      <c r="JAG112" s="511"/>
      <c r="JAH112" s="511"/>
      <c r="JAI112" s="511"/>
      <c r="JAJ112" s="511"/>
      <c r="JAK112" s="511"/>
      <c r="JAL112" s="511"/>
      <c r="JAM112" s="511"/>
      <c r="JAN112" s="511"/>
      <c r="JAO112" s="511"/>
      <c r="JAP112" s="511"/>
      <c r="JAQ112" s="511"/>
      <c r="JAR112" s="511"/>
      <c r="JAS112" s="511"/>
      <c r="JAT112" s="511"/>
      <c r="JAU112" s="511"/>
      <c r="JAV112" s="511"/>
      <c r="JAW112" s="511"/>
      <c r="JAX112" s="511"/>
      <c r="JAY112" s="511"/>
      <c r="JAZ112" s="511"/>
      <c r="JBA112" s="511"/>
      <c r="JBB112" s="511"/>
      <c r="JBC112" s="511"/>
      <c r="JBD112" s="511"/>
      <c r="JBE112" s="511"/>
      <c r="JBF112" s="511"/>
      <c r="JBG112" s="511"/>
      <c r="JBH112" s="511"/>
      <c r="JBI112" s="511"/>
      <c r="JBJ112" s="511"/>
      <c r="JBK112" s="511"/>
      <c r="JBL112" s="511"/>
      <c r="JBM112" s="511"/>
      <c r="JBN112" s="511"/>
      <c r="JBO112" s="511"/>
      <c r="JBP112" s="511"/>
      <c r="JBQ112" s="511"/>
      <c r="JBR112" s="511"/>
      <c r="JBS112" s="511"/>
      <c r="JBT112" s="511"/>
      <c r="JBU112" s="511"/>
      <c r="JBV112" s="511"/>
      <c r="JBW112" s="511"/>
      <c r="JBX112" s="511"/>
      <c r="JBY112" s="511"/>
      <c r="JBZ112" s="511"/>
      <c r="JCA112" s="511"/>
      <c r="JCB112" s="511"/>
      <c r="JCC112" s="511"/>
      <c r="JCD112" s="511"/>
      <c r="JCE112" s="511"/>
      <c r="JCF112" s="511"/>
      <c r="JCG112" s="511"/>
      <c r="JCH112" s="511"/>
      <c r="JCI112" s="511"/>
      <c r="JCJ112" s="511"/>
      <c r="JCK112" s="511"/>
      <c r="JCL112" s="511"/>
      <c r="JCM112" s="511"/>
      <c r="JCN112" s="511"/>
      <c r="JCO112" s="511"/>
      <c r="JCP112" s="511"/>
      <c r="JCQ112" s="511"/>
      <c r="JCR112" s="511"/>
      <c r="JCS112" s="511"/>
      <c r="JCT112" s="511"/>
      <c r="JCU112" s="511"/>
      <c r="JCV112" s="511"/>
      <c r="JCW112" s="511"/>
      <c r="JCX112" s="511"/>
      <c r="JCY112" s="511"/>
      <c r="JCZ112" s="511"/>
      <c r="JDA112" s="511"/>
      <c r="JDB112" s="511"/>
      <c r="JDC112" s="511"/>
      <c r="JDD112" s="511"/>
      <c r="JDE112" s="511"/>
      <c r="JDF112" s="511"/>
      <c r="JDG112" s="511"/>
      <c r="JDH112" s="511"/>
      <c r="JDI112" s="511"/>
      <c r="JDJ112" s="511"/>
      <c r="JDK112" s="511"/>
      <c r="JDL112" s="511"/>
      <c r="JDM112" s="511"/>
      <c r="JDN112" s="511"/>
      <c r="JDO112" s="511"/>
      <c r="JDP112" s="511"/>
      <c r="JDQ112" s="511"/>
      <c r="JDR112" s="511"/>
      <c r="JDS112" s="511"/>
      <c r="JDT112" s="511"/>
      <c r="JDU112" s="511"/>
      <c r="JDV112" s="511"/>
      <c r="JDW112" s="511"/>
      <c r="JDX112" s="511"/>
      <c r="JDY112" s="511"/>
      <c r="JDZ112" s="511"/>
      <c r="JEA112" s="511"/>
      <c r="JEB112" s="511"/>
      <c r="JEC112" s="511"/>
      <c r="JED112" s="511"/>
      <c r="JEE112" s="511"/>
      <c r="JEF112" s="511"/>
      <c r="JEG112" s="511"/>
      <c r="JEH112" s="511"/>
      <c r="JEI112" s="511"/>
      <c r="JEJ112" s="511"/>
      <c r="JEK112" s="511"/>
      <c r="JEL112" s="511"/>
      <c r="JEM112" s="511"/>
      <c r="JEN112" s="511"/>
      <c r="JEO112" s="511"/>
      <c r="JEP112" s="511"/>
      <c r="JEQ112" s="511"/>
      <c r="JER112" s="511"/>
      <c r="JES112" s="511"/>
      <c r="JET112" s="511"/>
      <c r="JEU112" s="511"/>
      <c r="JEV112" s="511"/>
      <c r="JEW112" s="511"/>
      <c r="JEX112" s="511"/>
      <c r="JEY112" s="511"/>
      <c r="JEZ112" s="511"/>
      <c r="JFA112" s="511"/>
      <c r="JFB112" s="511"/>
      <c r="JFC112" s="511"/>
      <c r="JFD112" s="511"/>
      <c r="JFE112" s="511"/>
      <c r="JFF112" s="511"/>
      <c r="JFG112" s="511"/>
      <c r="JFH112" s="511"/>
      <c r="JFI112" s="511"/>
      <c r="JFJ112" s="511"/>
      <c r="JFK112" s="511"/>
      <c r="JFL112" s="511"/>
      <c r="JFM112" s="511"/>
      <c r="JFN112" s="511"/>
      <c r="JFO112" s="511"/>
      <c r="JFP112" s="511"/>
      <c r="JFQ112" s="511"/>
      <c r="JFR112" s="511"/>
      <c r="JFS112" s="511"/>
      <c r="JFT112" s="511"/>
      <c r="JFU112" s="511"/>
      <c r="JFV112" s="511"/>
      <c r="JFW112" s="511"/>
      <c r="JFX112" s="511"/>
      <c r="JFY112" s="511"/>
      <c r="JFZ112" s="511"/>
      <c r="JGA112" s="511"/>
      <c r="JGB112" s="511"/>
      <c r="JGC112" s="511"/>
      <c r="JGD112" s="511"/>
      <c r="JGE112" s="511"/>
      <c r="JGF112" s="511"/>
      <c r="JGG112" s="511"/>
      <c r="JGH112" s="511"/>
      <c r="JGI112" s="511"/>
      <c r="JGJ112" s="511"/>
      <c r="JGK112" s="511"/>
      <c r="JGL112" s="511"/>
      <c r="JGM112" s="511"/>
      <c r="JGN112" s="511"/>
      <c r="JGO112" s="511"/>
      <c r="JGP112" s="511"/>
      <c r="JGQ112" s="511"/>
      <c r="JGR112" s="511"/>
      <c r="JGS112" s="511"/>
      <c r="JGT112" s="511"/>
      <c r="JGU112" s="511"/>
      <c r="JGV112" s="511"/>
      <c r="JGW112" s="511"/>
      <c r="JGX112" s="511"/>
      <c r="JGY112" s="511"/>
      <c r="JGZ112" s="511"/>
      <c r="JHA112" s="511"/>
      <c r="JHB112" s="511"/>
      <c r="JHC112" s="511"/>
      <c r="JHD112" s="511"/>
      <c r="JHE112" s="511"/>
      <c r="JHF112" s="511"/>
      <c r="JHG112" s="511"/>
      <c r="JHH112" s="511"/>
      <c r="JHI112" s="511"/>
      <c r="JHJ112" s="511"/>
      <c r="JHK112" s="511"/>
      <c r="JHL112" s="511"/>
      <c r="JHM112" s="511"/>
      <c r="JHN112" s="511"/>
      <c r="JHO112" s="511"/>
      <c r="JHP112" s="511"/>
      <c r="JHQ112" s="511"/>
      <c r="JHR112" s="511"/>
      <c r="JHS112" s="511"/>
      <c r="JHT112" s="511"/>
      <c r="JHU112" s="511"/>
      <c r="JHV112" s="511"/>
      <c r="JHW112" s="511"/>
      <c r="JHX112" s="511"/>
      <c r="JHY112" s="511"/>
      <c r="JHZ112" s="511"/>
      <c r="JIA112" s="511"/>
      <c r="JIB112" s="511"/>
      <c r="JIC112" s="511"/>
      <c r="JID112" s="511"/>
      <c r="JIE112" s="511"/>
      <c r="JIF112" s="511"/>
      <c r="JIG112" s="511"/>
      <c r="JIH112" s="511"/>
      <c r="JII112" s="511"/>
      <c r="JIJ112" s="511"/>
      <c r="JIK112" s="511"/>
      <c r="JIL112" s="511"/>
      <c r="JIM112" s="511"/>
      <c r="JIN112" s="511"/>
      <c r="JIO112" s="511"/>
      <c r="JIP112" s="511"/>
      <c r="JIQ112" s="511"/>
      <c r="JIR112" s="511"/>
      <c r="JIS112" s="511"/>
      <c r="JIT112" s="511"/>
      <c r="JIU112" s="511"/>
      <c r="JIV112" s="511"/>
      <c r="JIW112" s="511"/>
      <c r="JIX112" s="511"/>
      <c r="JIY112" s="511"/>
      <c r="JIZ112" s="511"/>
      <c r="JJA112" s="511"/>
      <c r="JJB112" s="511"/>
      <c r="JJC112" s="511"/>
      <c r="JJD112" s="511"/>
      <c r="JJE112" s="511"/>
      <c r="JJF112" s="511"/>
      <c r="JJG112" s="511"/>
      <c r="JJH112" s="511"/>
      <c r="JJI112" s="511"/>
      <c r="JJJ112" s="511"/>
      <c r="JJK112" s="511"/>
      <c r="JJL112" s="511"/>
      <c r="JJM112" s="511"/>
      <c r="JJN112" s="511"/>
      <c r="JJO112" s="511"/>
      <c r="JJP112" s="511"/>
      <c r="JJQ112" s="511"/>
      <c r="JJR112" s="511"/>
      <c r="JJS112" s="511"/>
      <c r="JJT112" s="511"/>
      <c r="JJU112" s="511"/>
      <c r="JJV112" s="511"/>
      <c r="JJW112" s="511"/>
      <c r="JJX112" s="511"/>
      <c r="JJY112" s="511"/>
      <c r="JJZ112" s="511"/>
      <c r="JKA112" s="511"/>
      <c r="JKB112" s="511"/>
      <c r="JKC112" s="511"/>
      <c r="JKD112" s="511"/>
      <c r="JKE112" s="511"/>
      <c r="JKF112" s="511"/>
      <c r="JKG112" s="511"/>
      <c r="JKH112" s="511"/>
      <c r="JKI112" s="511"/>
      <c r="JKJ112" s="511"/>
      <c r="JKK112" s="511"/>
      <c r="JKL112" s="511"/>
      <c r="JKM112" s="511"/>
      <c r="JKN112" s="511"/>
      <c r="JKO112" s="511"/>
      <c r="JKP112" s="511"/>
      <c r="JKQ112" s="511"/>
      <c r="JKR112" s="511"/>
      <c r="JKS112" s="511"/>
      <c r="JKT112" s="511"/>
      <c r="JKU112" s="511"/>
      <c r="JKV112" s="511"/>
      <c r="JKW112" s="511"/>
      <c r="JKX112" s="511"/>
      <c r="JKY112" s="511"/>
      <c r="JKZ112" s="511"/>
      <c r="JLA112" s="511"/>
      <c r="JLB112" s="511"/>
      <c r="JLC112" s="511"/>
      <c r="JLD112" s="511"/>
      <c r="JLE112" s="511"/>
      <c r="JLF112" s="511"/>
      <c r="JLG112" s="511"/>
      <c r="JLH112" s="511"/>
      <c r="JLI112" s="511"/>
      <c r="JLJ112" s="511"/>
      <c r="JLK112" s="511"/>
      <c r="JLL112" s="511"/>
      <c r="JLM112" s="511"/>
      <c r="JLN112" s="511"/>
      <c r="JLO112" s="511"/>
      <c r="JLP112" s="511"/>
      <c r="JLQ112" s="511"/>
      <c r="JLR112" s="511"/>
      <c r="JLS112" s="511"/>
      <c r="JLT112" s="511"/>
      <c r="JLU112" s="511"/>
      <c r="JLV112" s="511"/>
      <c r="JLW112" s="511"/>
      <c r="JLX112" s="511"/>
      <c r="JLY112" s="511"/>
      <c r="JLZ112" s="511"/>
      <c r="JMA112" s="511"/>
      <c r="JMB112" s="511"/>
      <c r="JMC112" s="511"/>
      <c r="JMD112" s="511"/>
      <c r="JME112" s="511"/>
      <c r="JMF112" s="511"/>
      <c r="JMG112" s="511"/>
      <c r="JMH112" s="511"/>
      <c r="JMI112" s="511"/>
      <c r="JMJ112" s="511"/>
      <c r="JMK112" s="511"/>
      <c r="JML112" s="511"/>
      <c r="JMM112" s="511"/>
      <c r="JMN112" s="511"/>
      <c r="JMO112" s="511"/>
      <c r="JMP112" s="511"/>
      <c r="JMQ112" s="511"/>
      <c r="JMR112" s="511"/>
      <c r="JMS112" s="511"/>
      <c r="JMT112" s="511"/>
      <c r="JMU112" s="511"/>
      <c r="JMV112" s="511"/>
      <c r="JMW112" s="511"/>
      <c r="JMX112" s="511"/>
      <c r="JMY112" s="511"/>
      <c r="JMZ112" s="511"/>
      <c r="JNA112" s="511"/>
      <c r="JNB112" s="511"/>
      <c r="JNC112" s="511"/>
      <c r="JND112" s="511"/>
      <c r="JNE112" s="511"/>
      <c r="JNF112" s="511"/>
      <c r="JNG112" s="511"/>
      <c r="JNH112" s="511"/>
      <c r="JNI112" s="511"/>
      <c r="JNJ112" s="511"/>
      <c r="JNK112" s="511"/>
      <c r="JNL112" s="511"/>
      <c r="JNM112" s="511"/>
      <c r="JNN112" s="511"/>
      <c r="JNO112" s="511"/>
      <c r="JNP112" s="511"/>
      <c r="JNQ112" s="511"/>
      <c r="JNR112" s="511"/>
      <c r="JNS112" s="511"/>
      <c r="JNT112" s="511"/>
      <c r="JNU112" s="511"/>
      <c r="JNV112" s="511"/>
      <c r="JNW112" s="511"/>
      <c r="JNX112" s="511"/>
      <c r="JNY112" s="511"/>
      <c r="JNZ112" s="511"/>
      <c r="JOA112" s="511"/>
      <c r="JOB112" s="511"/>
      <c r="JOC112" s="511"/>
      <c r="JOD112" s="511"/>
      <c r="JOE112" s="511"/>
      <c r="JOF112" s="511"/>
      <c r="JOG112" s="511"/>
      <c r="JOH112" s="511"/>
      <c r="JOI112" s="511"/>
      <c r="JOJ112" s="511"/>
      <c r="JOK112" s="511"/>
      <c r="JOL112" s="511"/>
      <c r="JOM112" s="511"/>
      <c r="JON112" s="511"/>
      <c r="JOO112" s="511"/>
      <c r="JOP112" s="511"/>
      <c r="JOQ112" s="511"/>
      <c r="JOR112" s="511"/>
      <c r="JOS112" s="511"/>
      <c r="JOT112" s="511"/>
      <c r="JOU112" s="511"/>
      <c r="JOV112" s="511"/>
      <c r="JOW112" s="511"/>
      <c r="JOX112" s="511"/>
      <c r="JOY112" s="511"/>
      <c r="JOZ112" s="511"/>
      <c r="JPA112" s="511"/>
      <c r="JPB112" s="511"/>
      <c r="JPC112" s="511"/>
      <c r="JPD112" s="511"/>
      <c r="JPE112" s="511"/>
      <c r="JPF112" s="511"/>
      <c r="JPG112" s="511"/>
      <c r="JPH112" s="511"/>
      <c r="JPI112" s="511"/>
      <c r="JPJ112" s="511"/>
      <c r="JPK112" s="511"/>
      <c r="JPL112" s="511"/>
      <c r="JPM112" s="511"/>
      <c r="JPN112" s="511"/>
      <c r="JPO112" s="511"/>
      <c r="JPP112" s="511"/>
      <c r="JPQ112" s="511"/>
      <c r="JPR112" s="511"/>
      <c r="JPS112" s="511"/>
      <c r="JPT112" s="511"/>
      <c r="JPU112" s="511"/>
      <c r="JPV112" s="511"/>
      <c r="JPW112" s="511"/>
      <c r="JPX112" s="511"/>
      <c r="JPY112" s="511"/>
      <c r="JPZ112" s="511"/>
      <c r="JQA112" s="511"/>
      <c r="JQB112" s="511"/>
      <c r="JQC112" s="511"/>
      <c r="JQD112" s="511"/>
      <c r="JQE112" s="511"/>
      <c r="JQF112" s="511"/>
      <c r="JQG112" s="511"/>
      <c r="JQH112" s="511"/>
      <c r="JQI112" s="511"/>
      <c r="JQJ112" s="511"/>
      <c r="JQK112" s="511"/>
      <c r="JQL112" s="511"/>
      <c r="JQM112" s="511"/>
      <c r="JQN112" s="511"/>
      <c r="JQO112" s="511"/>
      <c r="JQP112" s="511"/>
      <c r="JQQ112" s="511"/>
      <c r="JQR112" s="511"/>
      <c r="JQS112" s="511"/>
      <c r="JQT112" s="511"/>
      <c r="JQU112" s="511"/>
      <c r="JQV112" s="511"/>
      <c r="JQW112" s="511"/>
      <c r="JQX112" s="511"/>
      <c r="JQY112" s="511"/>
      <c r="JQZ112" s="511"/>
      <c r="JRA112" s="511"/>
      <c r="JRB112" s="511"/>
      <c r="JRC112" s="511"/>
      <c r="JRD112" s="511"/>
      <c r="JRE112" s="511"/>
      <c r="JRF112" s="511"/>
      <c r="JRG112" s="511"/>
      <c r="JRH112" s="511"/>
      <c r="JRI112" s="511"/>
      <c r="JRJ112" s="511"/>
      <c r="JRK112" s="511"/>
      <c r="JRL112" s="511"/>
      <c r="JRM112" s="511"/>
      <c r="JRN112" s="511"/>
      <c r="JRO112" s="511"/>
      <c r="JRP112" s="511"/>
      <c r="JRQ112" s="511"/>
      <c r="JRR112" s="511"/>
      <c r="JRS112" s="511"/>
      <c r="JRT112" s="511"/>
      <c r="JRU112" s="511"/>
      <c r="JRV112" s="511"/>
      <c r="JRW112" s="511"/>
      <c r="JRX112" s="511"/>
      <c r="JRY112" s="511"/>
      <c r="JRZ112" s="511"/>
      <c r="JSA112" s="511"/>
      <c r="JSB112" s="511"/>
      <c r="JSC112" s="511"/>
      <c r="JSD112" s="511"/>
      <c r="JSE112" s="511"/>
      <c r="JSF112" s="511"/>
      <c r="JSG112" s="511"/>
      <c r="JSH112" s="511"/>
      <c r="JSI112" s="511"/>
      <c r="JSJ112" s="511"/>
      <c r="JSK112" s="511"/>
      <c r="JSL112" s="511"/>
      <c r="JSM112" s="511"/>
      <c r="JSN112" s="511"/>
      <c r="JSO112" s="511"/>
      <c r="JSP112" s="511"/>
      <c r="JSQ112" s="511"/>
      <c r="JSR112" s="511"/>
      <c r="JSS112" s="511"/>
      <c r="JST112" s="511"/>
      <c r="JSU112" s="511"/>
      <c r="JSV112" s="511"/>
      <c r="JSW112" s="511"/>
      <c r="JSX112" s="511"/>
      <c r="JSY112" s="511"/>
      <c r="JSZ112" s="511"/>
      <c r="JTA112" s="511"/>
      <c r="JTB112" s="511"/>
      <c r="JTC112" s="511"/>
      <c r="JTD112" s="511"/>
      <c r="JTE112" s="511"/>
      <c r="JTF112" s="511"/>
      <c r="JTG112" s="511"/>
      <c r="JTH112" s="511"/>
      <c r="JTI112" s="511"/>
      <c r="JTJ112" s="511"/>
      <c r="JTK112" s="511"/>
      <c r="JTL112" s="511"/>
      <c r="JTM112" s="511"/>
      <c r="JTN112" s="511"/>
      <c r="JTO112" s="511"/>
      <c r="JTP112" s="511"/>
      <c r="JTQ112" s="511"/>
      <c r="JTR112" s="511"/>
      <c r="JTS112" s="511"/>
      <c r="JTT112" s="511"/>
      <c r="JTU112" s="511"/>
      <c r="JTV112" s="511"/>
      <c r="JTW112" s="511"/>
      <c r="JTX112" s="511"/>
      <c r="JTY112" s="511"/>
      <c r="JTZ112" s="511"/>
      <c r="JUA112" s="511"/>
      <c r="JUB112" s="511"/>
      <c r="JUC112" s="511"/>
      <c r="JUD112" s="511"/>
      <c r="JUE112" s="511"/>
      <c r="JUF112" s="511"/>
      <c r="JUG112" s="511"/>
      <c r="JUH112" s="511"/>
      <c r="JUI112" s="511"/>
      <c r="JUJ112" s="511"/>
      <c r="JUK112" s="511"/>
      <c r="JUL112" s="511"/>
      <c r="JUM112" s="511"/>
      <c r="JUN112" s="511"/>
      <c r="JUO112" s="511"/>
      <c r="JUP112" s="511"/>
      <c r="JUQ112" s="511"/>
      <c r="JUR112" s="511"/>
      <c r="JUS112" s="511"/>
      <c r="JUT112" s="511"/>
      <c r="JUU112" s="511"/>
      <c r="JUV112" s="511"/>
      <c r="JUW112" s="511"/>
      <c r="JUX112" s="511"/>
      <c r="JUY112" s="511"/>
      <c r="JUZ112" s="511"/>
      <c r="JVA112" s="511"/>
      <c r="JVB112" s="511"/>
      <c r="JVC112" s="511"/>
      <c r="JVD112" s="511"/>
      <c r="JVE112" s="511"/>
      <c r="JVF112" s="511"/>
      <c r="JVG112" s="511"/>
      <c r="JVH112" s="511"/>
      <c r="JVI112" s="511"/>
      <c r="JVJ112" s="511"/>
      <c r="JVK112" s="511"/>
      <c r="JVL112" s="511"/>
      <c r="JVM112" s="511"/>
      <c r="JVN112" s="511"/>
      <c r="JVO112" s="511"/>
      <c r="JVP112" s="511"/>
      <c r="JVQ112" s="511"/>
      <c r="JVR112" s="511"/>
      <c r="JVS112" s="511"/>
      <c r="JVT112" s="511"/>
      <c r="JVU112" s="511"/>
      <c r="JVV112" s="511"/>
      <c r="JVW112" s="511"/>
      <c r="JVX112" s="511"/>
      <c r="JVY112" s="511"/>
      <c r="JVZ112" s="511"/>
      <c r="JWA112" s="511"/>
      <c r="JWB112" s="511"/>
      <c r="JWC112" s="511"/>
      <c r="JWD112" s="511"/>
      <c r="JWE112" s="511"/>
      <c r="JWF112" s="511"/>
      <c r="JWG112" s="511"/>
      <c r="JWH112" s="511"/>
      <c r="JWI112" s="511"/>
      <c r="JWJ112" s="511"/>
      <c r="JWK112" s="511"/>
      <c r="JWL112" s="511"/>
      <c r="JWM112" s="511"/>
      <c r="JWN112" s="511"/>
      <c r="JWO112" s="511"/>
      <c r="JWP112" s="511"/>
      <c r="JWQ112" s="511"/>
      <c r="JWR112" s="511"/>
      <c r="JWS112" s="511"/>
      <c r="JWT112" s="511"/>
      <c r="JWU112" s="511"/>
      <c r="JWV112" s="511"/>
      <c r="JWW112" s="511"/>
      <c r="JWX112" s="511"/>
      <c r="JWY112" s="511"/>
      <c r="JWZ112" s="511"/>
      <c r="JXA112" s="511"/>
      <c r="JXB112" s="511"/>
      <c r="JXC112" s="511"/>
      <c r="JXD112" s="511"/>
      <c r="JXE112" s="511"/>
      <c r="JXF112" s="511"/>
      <c r="JXG112" s="511"/>
      <c r="JXH112" s="511"/>
      <c r="JXI112" s="511"/>
      <c r="JXJ112" s="511"/>
      <c r="JXK112" s="511"/>
      <c r="JXL112" s="511"/>
      <c r="JXM112" s="511"/>
      <c r="JXN112" s="511"/>
      <c r="JXO112" s="511"/>
      <c r="JXP112" s="511"/>
      <c r="JXQ112" s="511"/>
      <c r="JXR112" s="511"/>
      <c r="JXS112" s="511"/>
      <c r="JXT112" s="511"/>
      <c r="JXU112" s="511"/>
      <c r="JXV112" s="511"/>
      <c r="JXW112" s="511"/>
      <c r="JXX112" s="511"/>
      <c r="JXY112" s="511"/>
      <c r="JXZ112" s="511"/>
      <c r="JYA112" s="511"/>
      <c r="JYB112" s="511"/>
      <c r="JYC112" s="511"/>
      <c r="JYD112" s="511"/>
      <c r="JYE112" s="511"/>
      <c r="JYF112" s="511"/>
      <c r="JYG112" s="511"/>
      <c r="JYH112" s="511"/>
      <c r="JYI112" s="511"/>
      <c r="JYJ112" s="511"/>
      <c r="JYK112" s="511"/>
      <c r="JYL112" s="511"/>
      <c r="JYM112" s="511"/>
      <c r="JYN112" s="511"/>
      <c r="JYO112" s="511"/>
      <c r="JYP112" s="511"/>
      <c r="JYQ112" s="511"/>
      <c r="JYR112" s="511"/>
      <c r="JYS112" s="511"/>
      <c r="JYT112" s="511"/>
      <c r="JYU112" s="511"/>
      <c r="JYV112" s="511"/>
      <c r="JYW112" s="511"/>
      <c r="JYX112" s="511"/>
      <c r="JYY112" s="511"/>
      <c r="JYZ112" s="511"/>
      <c r="JZA112" s="511"/>
      <c r="JZB112" s="511"/>
      <c r="JZC112" s="511"/>
      <c r="JZD112" s="511"/>
      <c r="JZE112" s="511"/>
      <c r="JZF112" s="511"/>
      <c r="JZG112" s="511"/>
      <c r="JZH112" s="511"/>
      <c r="JZI112" s="511"/>
      <c r="JZJ112" s="511"/>
      <c r="JZK112" s="511"/>
      <c r="JZL112" s="511"/>
      <c r="JZM112" s="511"/>
      <c r="JZN112" s="511"/>
      <c r="JZO112" s="511"/>
      <c r="JZP112" s="511"/>
      <c r="JZQ112" s="511"/>
      <c r="JZR112" s="511"/>
      <c r="JZS112" s="511"/>
      <c r="JZT112" s="511"/>
      <c r="JZU112" s="511"/>
      <c r="JZV112" s="511"/>
      <c r="JZW112" s="511"/>
      <c r="JZX112" s="511"/>
      <c r="JZY112" s="511"/>
      <c r="JZZ112" s="511"/>
      <c r="KAA112" s="511"/>
      <c r="KAB112" s="511"/>
      <c r="KAC112" s="511"/>
      <c r="KAD112" s="511"/>
      <c r="KAE112" s="511"/>
      <c r="KAF112" s="511"/>
      <c r="KAG112" s="511"/>
      <c r="KAH112" s="511"/>
      <c r="KAI112" s="511"/>
      <c r="KAJ112" s="511"/>
      <c r="KAK112" s="511"/>
      <c r="KAL112" s="511"/>
      <c r="KAM112" s="511"/>
      <c r="KAN112" s="511"/>
      <c r="KAO112" s="511"/>
      <c r="KAP112" s="511"/>
      <c r="KAQ112" s="511"/>
      <c r="KAR112" s="511"/>
      <c r="KAS112" s="511"/>
      <c r="KAT112" s="511"/>
      <c r="KAU112" s="511"/>
      <c r="KAV112" s="511"/>
      <c r="KAW112" s="511"/>
      <c r="KAX112" s="511"/>
      <c r="KAY112" s="511"/>
      <c r="KAZ112" s="511"/>
      <c r="KBA112" s="511"/>
      <c r="KBB112" s="511"/>
      <c r="KBC112" s="511"/>
      <c r="KBD112" s="511"/>
      <c r="KBE112" s="511"/>
      <c r="KBF112" s="511"/>
      <c r="KBG112" s="511"/>
      <c r="KBH112" s="511"/>
      <c r="KBI112" s="511"/>
      <c r="KBJ112" s="511"/>
      <c r="KBK112" s="511"/>
      <c r="KBL112" s="511"/>
      <c r="KBM112" s="511"/>
      <c r="KBN112" s="511"/>
      <c r="KBO112" s="511"/>
      <c r="KBP112" s="511"/>
      <c r="KBQ112" s="511"/>
      <c r="KBR112" s="511"/>
      <c r="KBS112" s="511"/>
      <c r="KBT112" s="511"/>
      <c r="KBU112" s="511"/>
      <c r="KBV112" s="511"/>
      <c r="KBW112" s="511"/>
      <c r="KBX112" s="511"/>
      <c r="KBY112" s="511"/>
      <c r="KBZ112" s="511"/>
      <c r="KCA112" s="511"/>
      <c r="KCB112" s="511"/>
      <c r="KCC112" s="511"/>
      <c r="KCD112" s="511"/>
      <c r="KCE112" s="511"/>
      <c r="KCF112" s="511"/>
      <c r="KCG112" s="511"/>
      <c r="KCH112" s="511"/>
      <c r="KCI112" s="511"/>
      <c r="KCJ112" s="511"/>
      <c r="KCK112" s="511"/>
      <c r="KCL112" s="511"/>
      <c r="KCM112" s="511"/>
      <c r="KCN112" s="511"/>
      <c r="KCO112" s="511"/>
      <c r="KCP112" s="511"/>
      <c r="KCQ112" s="511"/>
      <c r="KCR112" s="511"/>
      <c r="KCS112" s="511"/>
      <c r="KCT112" s="511"/>
      <c r="KCU112" s="511"/>
      <c r="KCV112" s="511"/>
      <c r="KCW112" s="511"/>
      <c r="KCX112" s="511"/>
      <c r="KCY112" s="511"/>
      <c r="KCZ112" s="511"/>
      <c r="KDA112" s="511"/>
      <c r="KDB112" s="511"/>
      <c r="KDC112" s="511"/>
      <c r="KDD112" s="511"/>
      <c r="KDE112" s="511"/>
      <c r="KDF112" s="511"/>
      <c r="KDG112" s="511"/>
      <c r="KDH112" s="511"/>
      <c r="KDI112" s="511"/>
      <c r="KDJ112" s="511"/>
      <c r="KDK112" s="511"/>
      <c r="KDL112" s="511"/>
      <c r="KDM112" s="511"/>
      <c r="KDN112" s="511"/>
      <c r="KDO112" s="511"/>
      <c r="KDP112" s="511"/>
      <c r="KDQ112" s="511"/>
      <c r="KDR112" s="511"/>
      <c r="KDS112" s="511"/>
      <c r="KDT112" s="511"/>
      <c r="KDU112" s="511"/>
      <c r="KDV112" s="511"/>
      <c r="KDW112" s="511"/>
      <c r="KDX112" s="511"/>
      <c r="KDY112" s="511"/>
      <c r="KDZ112" s="511"/>
      <c r="KEA112" s="511"/>
      <c r="KEB112" s="511"/>
      <c r="KEC112" s="511"/>
      <c r="KED112" s="511"/>
      <c r="KEE112" s="511"/>
      <c r="KEF112" s="511"/>
      <c r="KEG112" s="511"/>
      <c r="KEH112" s="511"/>
      <c r="KEI112" s="511"/>
      <c r="KEJ112" s="511"/>
      <c r="KEK112" s="511"/>
      <c r="KEL112" s="511"/>
      <c r="KEM112" s="511"/>
      <c r="KEN112" s="511"/>
      <c r="KEO112" s="511"/>
      <c r="KEP112" s="511"/>
      <c r="KEQ112" s="511"/>
      <c r="KER112" s="511"/>
      <c r="KES112" s="511"/>
      <c r="KET112" s="511"/>
      <c r="KEU112" s="511"/>
      <c r="KEV112" s="511"/>
      <c r="KEW112" s="511"/>
      <c r="KEX112" s="511"/>
      <c r="KEY112" s="511"/>
      <c r="KEZ112" s="511"/>
      <c r="KFA112" s="511"/>
      <c r="KFB112" s="511"/>
      <c r="KFC112" s="511"/>
      <c r="KFD112" s="511"/>
      <c r="KFE112" s="511"/>
      <c r="KFF112" s="511"/>
      <c r="KFG112" s="511"/>
      <c r="KFH112" s="511"/>
      <c r="KFI112" s="511"/>
      <c r="KFJ112" s="511"/>
      <c r="KFK112" s="511"/>
      <c r="KFL112" s="511"/>
      <c r="KFM112" s="511"/>
      <c r="KFN112" s="511"/>
      <c r="KFO112" s="511"/>
      <c r="KFP112" s="511"/>
      <c r="KFQ112" s="511"/>
      <c r="KFR112" s="511"/>
      <c r="KFS112" s="511"/>
      <c r="KFT112" s="511"/>
      <c r="KFU112" s="511"/>
      <c r="KFV112" s="511"/>
      <c r="KFW112" s="511"/>
      <c r="KFX112" s="511"/>
      <c r="KFY112" s="511"/>
      <c r="KFZ112" s="511"/>
      <c r="KGA112" s="511"/>
      <c r="KGB112" s="511"/>
      <c r="KGC112" s="511"/>
      <c r="KGD112" s="511"/>
      <c r="KGE112" s="511"/>
      <c r="KGF112" s="511"/>
      <c r="KGG112" s="511"/>
      <c r="KGH112" s="511"/>
      <c r="KGI112" s="511"/>
      <c r="KGJ112" s="511"/>
      <c r="KGK112" s="511"/>
      <c r="KGL112" s="511"/>
      <c r="KGM112" s="511"/>
      <c r="KGN112" s="511"/>
      <c r="KGO112" s="511"/>
      <c r="KGP112" s="511"/>
      <c r="KGQ112" s="511"/>
      <c r="KGR112" s="511"/>
      <c r="KGS112" s="511"/>
      <c r="KGT112" s="511"/>
      <c r="KGU112" s="511"/>
      <c r="KGV112" s="511"/>
      <c r="KGW112" s="511"/>
      <c r="KGX112" s="511"/>
      <c r="KGY112" s="511"/>
      <c r="KGZ112" s="511"/>
      <c r="KHA112" s="511"/>
      <c r="KHB112" s="511"/>
      <c r="KHC112" s="511"/>
      <c r="KHD112" s="511"/>
      <c r="KHE112" s="511"/>
      <c r="KHF112" s="511"/>
      <c r="KHG112" s="511"/>
      <c r="KHH112" s="511"/>
      <c r="KHI112" s="511"/>
      <c r="KHJ112" s="511"/>
      <c r="KHK112" s="511"/>
      <c r="KHL112" s="511"/>
      <c r="KHM112" s="511"/>
      <c r="KHN112" s="511"/>
      <c r="KHO112" s="511"/>
      <c r="KHP112" s="511"/>
      <c r="KHQ112" s="511"/>
      <c r="KHR112" s="511"/>
      <c r="KHS112" s="511"/>
      <c r="KHT112" s="511"/>
      <c r="KHU112" s="511"/>
      <c r="KHV112" s="511"/>
      <c r="KHW112" s="511"/>
      <c r="KHX112" s="511"/>
      <c r="KHY112" s="511"/>
      <c r="KHZ112" s="511"/>
      <c r="KIA112" s="511"/>
      <c r="KIB112" s="511"/>
      <c r="KIC112" s="511"/>
      <c r="KID112" s="511"/>
      <c r="KIE112" s="511"/>
      <c r="KIF112" s="511"/>
      <c r="KIG112" s="511"/>
      <c r="KIH112" s="511"/>
      <c r="KII112" s="511"/>
      <c r="KIJ112" s="511"/>
      <c r="KIK112" s="511"/>
      <c r="KIL112" s="511"/>
      <c r="KIM112" s="511"/>
      <c r="KIN112" s="511"/>
      <c r="KIO112" s="511"/>
      <c r="KIP112" s="511"/>
      <c r="KIQ112" s="511"/>
      <c r="KIR112" s="511"/>
      <c r="KIS112" s="511"/>
      <c r="KIT112" s="511"/>
      <c r="KIU112" s="511"/>
      <c r="KIV112" s="511"/>
      <c r="KIW112" s="511"/>
      <c r="KIX112" s="511"/>
      <c r="KIY112" s="511"/>
      <c r="KIZ112" s="511"/>
      <c r="KJA112" s="511"/>
      <c r="KJB112" s="511"/>
      <c r="KJC112" s="511"/>
      <c r="KJD112" s="511"/>
      <c r="KJE112" s="511"/>
      <c r="KJF112" s="511"/>
      <c r="KJG112" s="511"/>
      <c r="KJH112" s="511"/>
      <c r="KJI112" s="511"/>
      <c r="KJJ112" s="511"/>
      <c r="KJK112" s="511"/>
      <c r="KJL112" s="511"/>
      <c r="KJM112" s="511"/>
      <c r="KJN112" s="511"/>
      <c r="KJO112" s="511"/>
      <c r="KJP112" s="511"/>
      <c r="KJQ112" s="511"/>
      <c r="KJR112" s="511"/>
      <c r="KJS112" s="511"/>
      <c r="KJT112" s="511"/>
      <c r="KJU112" s="511"/>
      <c r="KJV112" s="511"/>
      <c r="KJW112" s="511"/>
      <c r="KJX112" s="511"/>
      <c r="KJY112" s="511"/>
      <c r="KJZ112" s="511"/>
      <c r="KKA112" s="511"/>
      <c r="KKB112" s="511"/>
      <c r="KKC112" s="511"/>
      <c r="KKD112" s="511"/>
      <c r="KKE112" s="511"/>
      <c r="KKF112" s="511"/>
      <c r="KKG112" s="511"/>
      <c r="KKH112" s="511"/>
      <c r="KKI112" s="511"/>
      <c r="KKJ112" s="511"/>
      <c r="KKK112" s="511"/>
      <c r="KKL112" s="511"/>
      <c r="KKM112" s="511"/>
      <c r="KKN112" s="511"/>
      <c r="KKO112" s="511"/>
      <c r="KKP112" s="511"/>
      <c r="KKQ112" s="511"/>
      <c r="KKR112" s="511"/>
      <c r="KKS112" s="511"/>
      <c r="KKT112" s="511"/>
      <c r="KKU112" s="511"/>
      <c r="KKV112" s="511"/>
      <c r="KKW112" s="511"/>
      <c r="KKX112" s="511"/>
      <c r="KKY112" s="511"/>
      <c r="KKZ112" s="511"/>
      <c r="KLA112" s="511"/>
      <c r="KLB112" s="511"/>
      <c r="KLC112" s="511"/>
      <c r="KLD112" s="511"/>
      <c r="KLE112" s="511"/>
      <c r="KLF112" s="511"/>
      <c r="KLG112" s="511"/>
      <c r="KLH112" s="511"/>
      <c r="KLI112" s="511"/>
      <c r="KLJ112" s="511"/>
      <c r="KLK112" s="511"/>
      <c r="KLL112" s="511"/>
      <c r="KLM112" s="511"/>
      <c r="KLN112" s="511"/>
      <c r="KLO112" s="511"/>
      <c r="KLP112" s="511"/>
      <c r="KLQ112" s="511"/>
      <c r="KLR112" s="511"/>
      <c r="KLS112" s="511"/>
      <c r="KLT112" s="511"/>
      <c r="KLU112" s="511"/>
      <c r="KLV112" s="511"/>
      <c r="KLW112" s="511"/>
      <c r="KLX112" s="511"/>
      <c r="KLY112" s="511"/>
      <c r="KLZ112" s="511"/>
      <c r="KMA112" s="511"/>
      <c r="KMB112" s="511"/>
      <c r="KMC112" s="511"/>
      <c r="KMD112" s="511"/>
      <c r="KME112" s="511"/>
      <c r="KMF112" s="511"/>
      <c r="KMG112" s="511"/>
      <c r="KMH112" s="511"/>
      <c r="KMI112" s="511"/>
      <c r="KMJ112" s="511"/>
      <c r="KMK112" s="511"/>
      <c r="KML112" s="511"/>
      <c r="KMM112" s="511"/>
      <c r="KMN112" s="511"/>
      <c r="KMO112" s="511"/>
      <c r="KMP112" s="511"/>
      <c r="KMQ112" s="511"/>
      <c r="KMR112" s="511"/>
      <c r="KMS112" s="511"/>
      <c r="KMT112" s="511"/>
      <c r="KMU112" s="511"/>
      <c r="KMV112" s="511"/>
      <c r="KMW112" s="511"/>
      <c r="KMX112" s="511"/>
      <c r="KMY112" s="511"/>
      <c r="KMZ112" s="511"/>
      <c r="KNA112" s="511"/>
      <c r="KNB112" s="511"/>
      <c r="KNC112" s="511"/>
      <c r="KND112" s="511"/>
      <c r="KNE112" s="511"/>
      <c r="KNF112" s="511"/>
      <c r="KNG112" s="511"/>
      <c r="KNH112" s="511"/>
      <c r="KNI112" s="511"/>
      <c r="KNJ112" s="511"/>
      <c r="KNK112" s="511"/>
      <c r="KNL112" s="511"/>
      <c r="KNM112" s="511"/>
      <c r="KNN112" s="511"/>
      <c r="KNO112" s="511"/>
      <c r="KNP112" s="511"/>
      <c r="KNQ112" s="511"/>
      <c r="KNR112" s="511"/>
      <c r="KNS112" s="511"/>
      <c r="KNT112" s="511"/>
      <c r="KNU112" s="511"/>
      <c r="KNV112" s="511"/>
      <c r="KNW112" s="511"/>
      <c r="KNX112" s="511"/>
      <c r="KNY112" s="511"/>
      <c r="KNZ112" s="511"/>
      <c r="KOA112" s="511"/>
      <c r="KOB112" s="511"/>
      <c r="KOC112" s="511"/>
      <c r="KOD112" s="511"/>
      <c r="KOE112" s="511"/>
      <c r="KOF112" s="511"/>
      <c r="KOG112" s="511"/>
      <c r="KOH112" s="511"/>
      <c r="KOI112" s="511"/>
      <c r="KOJ112" s="511"/>
      <c r="KOK112" s="511"/>
      <c r="KOL112" s="511"/>
      <c r="KOM112" s="511"/>
      <c r="KON112" s="511"/>
      <c r="KOO112" s="511"/>
      <c r="KOP112" s="511"/>
      <c r="KOQ112" s="511"/>
      <c r="KOR112" s="511"/>
      <c r="KOS112" s="511"/>
      <c r="KOT112" s="511"/>
      <c r="KOU112" s="511"/>
      <c r="KOV112" s="511"/>
      <c r="KOW112" s="511"/>
      <c r="KOX112" s="511"/>
      <c r="KOY112" s="511"/>
      <c r="KOZ112" s="511"/>
      <c r="KPA112" s="511"/>
      <c r="KPB112" s="511"/>
      <c r="KPC112" s="511"/>
      <c r="KPD112" s="511"/>
      <c r="KPE112" s="511"/>
      <c r="KPF112" s="511"/>
      <c r="KPG112" s="511"/>
      <c r="KPH112" s="511"/>
      <c r="KPI112" s="511"/>
      <c r="KPJ112" s="511"/>
      <c r="KPK112" s="511"/>
      <c r="KPL112" s="511"/>
      <c r="KPM112" s="511"/>
      <c r="KPN112" s="511"/>
      <c r="KPO112" s="511"/>
      <c r="KPP112" s="511"/>
      <c r="KPQ112" s="511"/>
      <c r="KPR112" s="511"/>
      <c r="KPS112" s="511"/>
      <c r="KPT112" s="511"/>
      <c r="KPU112" s="511"/>
      <c r="KPV112" s="511"/>
      <c r="KPW112" s="511"/>
      <c r="KPX112" s="511"/>
      <c r="KPY112" s="511"/>
      <c r="KPZ112" s="511"/>
      <c r="KQA112" s="511"/>
      <c r="KQB112" s="511"/>
      <c r="KQC112" s="511"/>
      <c r="KQD112" s="511"/>
      <c r="KQE112" s="511"/>
      <c r="KQF112" s="511"/>
      <c r="KQG112" s="511"/>
      <c r="KQH112" s="511"/>
      <c r="KQI112" s="511"/>
      <c r="KQJ112" s="511"/>
      <c r="KQK112" s="511"/>
      <c r="KQL112" s="511"/>
      <c r="KQM112" s="511"/>
      <c r="KQN112" s="511"/>
      <c r="KQO112" s="511"/>
      <c r="KQP112" s="511"/>
      <c r="KQQ112" s="511"/>
      <c r="KQR112" s="511"/>
      <c r="KQS112" s="511"/>
      <c r="KQT112" s="511"/>
      <c r="KQU112" s="511"/>
      <c r="KQV112" s="511"/>
      <c r="KQW112" s="511"/>
      <c r="KQX112" s="511"/>
      <c r="KQY112" s="511"/>
      <c r="KQZ112" s="511"/>
      <c r="KRA112" s="511"/>
      <c r="KRB112" s="511"/>
      <c r="KRC112" s="511"/>
      <c r="KRD112" s="511"/>
      <c r="KRE112" s="511"/>
      <c r="KRF112" s="511"/>
      <c r="KRG112" s="511"/>
      <c r="KRH112" s="511"/>
      <c r="KRI112" s="511"/>
      <c r="KRJ112" s="511"/>
      <c r="KRK112" s="511"/>
      <c r="KRL112" s="511"/>
      <c r="KRM112" s="511"/>
      <c r="KRN112" s="511"/>
      <c r="KRO112" s="511"/>
      <c r="KRP112" s="511"/>
      <c r="KRQ112" s="511"/>
      <c r="KRR112" s="511"/>
      <c r="KRS112" s="511"/>
      <c r="KRT112" s="511"/>
      <c r="KRU112" s="511"/>
      <c r="KRV112" s="511"/>
      <c r="KRW112" s="511"/>
      <c r="KRX112" s="511"/>
      <c r="KRY112" s="511"/>
      <c r="KRZ112" s="511"/>
      <c r="KSA112" s="511"/>
      <c r="KSB112" s="511"/>
      <c r="KSC112" s="511"/>
      <c r="KSD112" s="511"/>
      <c r="KSE112" s="511"/>
      <c r="KSF112" s="511"/>
      <c r="KSG112" s="511"/>
      <c r="KSH112" s="511"/>
      <c r="KSI112" s="511"/>
      <c r="KSJ112" s="511"/>
      <c r="KSK112" s="511"/>
      <c r="KSL112" s="511"/>
      <c r="KSM112" s="511"/>
      <c r="KSN112" s="511"/>
      <c r="KSO112" s="511"/>
      <c r="KSP112" s="511"/>
      <c r="KSQ112" s="511"/>
      <c r="KSR112" s="511"/>
      <c r="KSS112" s="511"/>
      <c r="KST112" s="511"/>
      <c r="KSU112" s="511"/>
      <c r="KSV112" s="511"/>
      <c r="KSW112" s="511"/>
      <c r="KSX112" s="511"/>
      <c r="KSY112" s="511"/>
      <c r="KSZ112" s="511"/>
      <c r="KTA112" s="511"/>
      <c r="KTB112" s="511"/>
      <c r="KTC112" s="511"/>
      <c r="KTD112" s="511"/>
      <c r="KTE112" s="511"/>
      <c r="KTF112" s="511"/>
      <c r="KTG112" s="511"/>
      <c r="KTH112" s="511"/>
      <c r="KTI112" s="511"/>
      <c r="KTJ112" s="511"/>
      <c r="KTK112" s="511"/>
      <c r="KTL112" s="511"/>
      <c r="KTM112" s="511"/>
      <c r="KTN112" s="511"/>
      <c r="KTO112" s="511"/>
      <c r="KTP112" s="511"/>
      <c r="KTQ112" s="511"/>
      <c r="KTR112" s="511"/>
      <c r="KTS112" s="511"/>
      <c r="KTT112" s="511"/>
      <c r="KTU112" s="511"/>
      <c r="KTV112" s="511"/>
      <c r="KTW112" s="511"/>
      <c r="KTX112" s="511"/>
      <c r="KTY112" s="511"/>
      <c r="KTZ112" s="511"/>
      <c r="KUA112" s="511"/>
      <c r="KUB112" s="511"/>
      <c r="KUC112" s="511"/>
      <c r="KUD112" s="511"/>
      <c r="KUE112" s="511"/>
      <c r="KUF112" s="511"/>
      <c r="KUG112" s="511"/>
      <c r="KUH112" s="511"/>
      <c r="KUI112" s="511"/>
      <c r="KUJ112" s="511"/>
      <c r="KUK112" s="511"/>
      <c r="KUL112" s="511"/>
      <c r="KUM112" s="511"/>
      <c r="KUN112" s="511"/>
      <c r="KUO112" s="511"/>
      <c r="KUP112" s="511"/>
      <c r="KUQ112" s="511"/>
      <c r="KUR112" s="511"/>
      <c r="KUS112" s="511"/>
      <c r="KUT112" s="511"/>
      <c r="KUU112" s="511"/>
      <c r="KUV112" s="511"/>
      <c r="KUW112" s="511"/>
      <c r="KUX112" s="511"/>
      <c r="KUY112" s="511"/>
      <c r="KUZ112" s="511"/>
      <c r="KVA112" s="511"/>
      <c r="KVB112" s="511"/>
      <c r="KVC112" s="511"/>
      <c r="KVD112" s="511"/>
      <c r="KVE112" s="511"/>
      <c r="KVF112" s="511"/>
      <c r="KVG112" s="511"/>
      <c r="KVH112" s="511"/>
      <c r="KVI112" s="511"/>
      <c r="KVJ112" s="511"/>
      <c r="KVK112" s="511"/>
      <c r="KVL112" s="511"/>
      <c r="KVM112" s="511"/>
      <c r="KVN112" s="511"/>
      <c r="KVO112" s="511"/>
      <c r="KVP112" s="511"/>
      <c r="KVQ112" s="511"/>
      <c r="KVR112" s="511"/>
      <c r="KVS112" s="511"/>
      <c r="KVT112" s="511"/>
      <c r="KVU112" s="511"/>
      <c r="KVV112" s="511"/>
      <c r="KVW112" s="511"/>
      <c r="KVX112" s="511"/>
      <c r="KVY112" s="511"/>
      <c r="KVZ112" s="511"/>
      <c r="KWA112" s="511"/>
      <c r="KWB112" s="511"/>
      <c r="KWC112" s="511"/>
      <c r="KWD112" s="511"/>
      <c r="KWE112" s="511"/>
      <c r="KWF112" s="511"/>
      <c r="KWG112" s="511"/>
      <c r="KWH112" s="511"/>
      <c r="KWI112" s="511"/>
      <c r="KWJ112" s="511"/>
      <c r="KWK112" s="511"/>
      <c r="KWL112" s="511"/>
      <c r="KWM112" s="511"/>
      <c r="KWN112" s="511"/>
      <c r="KWO112" s="511"/>
      <c r="KWP112" s="511"/>
      <c r="KWQ112" s="511"/>
      <c r="KWR112" s="511"/>
      <c r="KWS112" s="511"/>
      <c r="KWT112" s="511"/>
      <c r="KWU112" s="511"/>
      <c r="KWV112" s="511"/>
      <c r="KWW112" s="511"/>
      <c r="KWX112" s="511"/>
      <c r="KWY112" s="511"/>
      <c r="KWZ112" s="511"/>
      <c r="KXA112" s="511"/>
      <c r="KXB112" s="511"/>
      <c r="KXC112" s="511"/>
      <c r="KXD112" s="511"/>
      <c r="KXE112" s="511"/>
      <c r="KXF112" s="511"/>
      <c r="KXG112" s="511"/>
      <c r="KXH112" s="511"/>
      <c r="KXI112" s="511"/>
      <c r="KXJ112" s="511"/>
      <c r="KXK112" s="511"/>
      <c r="KXL112" s="511"/>
      <c r="KXM112" s="511"/>
      <c r="KXN112" s="511"/>
      <c r="KXO112" s="511"/>
      <c r="KXP112" s="511"/>
      <c r="KXQ112" s="511"/>
      <c r="KXR112" s="511"/>
      <c r="KXS112" s="511"/>
      <c r="KXT112" s="511"/>
      <c r="KXU112" s="511"/>
      <c r="KXV112" s="511"/>
      <c r="KXW112" s="511"/>
      <c r="KXX112" s="511"/>
      <c r="KXY112" s="511"/>
      <c r="KXZ112" s="511"/>
      <c r="KYA112" s="511"/>
      <c r="KYB112" s="511"/>
      <c r="KYC112" s="511"/>
      <c r="KYD112" s="511"/>
      <c r="KYE112" s="511"/>
      <c r="KYF112" s="511"/>
      <c r="KYG112" s="511"/>
      <c r="KYH112" s="511"/>
      <c r="KYI112" s="511"/>
      <c r="KYJ112" s="511"/>
      <c r="KYK112" s="511"/>
      <c r="KYL112" s="511"/>
      <c r="KYM112" s="511"/>
      <c r="KYN112" s="511"/>
      <c r="KYO112" s="511"/>
      <c r="KYP112" s="511"/>
      <c r="KYQ112" s="511"/>
      <c r="KYR112" s="511"/>
      <c r="KYS112" s="511"/>
      <c r="KYT112" s="511"/>
      <c r="KYU112" s="511"/>
      <c r="KYV112" s="511"/>
      <c r="KYW112" s="511"/>
      <c r="KYX112" s="511"/>
      <c r="KYY112" s="511"/>
      <c r="KYZ112" s="511"/>
      <c r="KZA112" s="511"/>
      <c r="KZB112" s="511"/>
      <c r="KZC112" s="511"/>
      <c r="KZD112" s="511"/>
      <c r="KZE112" s="511"/>
      <c r="KZF112" s="511"/>
      <c r="KZG112" s="511"/>
      <c r="KZH112" s="511"/>
      <c r="KZI112" s="511"/>
      <c r="KZJ112" s="511"/>
      <c r="KZK112" s="511"/>
      <c r="KZL112" s="511"/>
      <c r="KZM112" s="511"/>
      <c r="KZN112" s="511"/>
      <c r="KZO112" s="511"/>
      <c r="KZP112" s="511"/>
      <c r="KZQ112" s="511"/>
      <c r="KZR112" s="511"/>
      <c r="KZS112" s="511"/>
      <c r="KZT112" s="511"/>
      <c r="KZU112" s="511"/>
      <c r="KZV112" s="511"/>
      <c r="KZW112" s="511"/>
      <c r="KZX112" s="511"/>
      <c r="KZY112" s="511"/>
      <c r="KZZ112" s="511"/>
      <c r="LAA112" s="511"/>
      <c r="LAB112" s="511"/>
      <c r="LAC112" s="511"/>
      <c r="LAD112" s="511"/>
      <c r="LAE112" s="511"/>
      <c r="LAF112" s="511"/>
      <c r="LAG112" s="511"/>
      <c r="LAH112" s="511"/>
      <c r="LAI112" s="511"/>
      <c r="LAJ112" s="511"/>
      <c r="LAK112" s="511"/>
      <c r="LAL112" s="511"/>
      <c r="LAM112" s="511"/>
      <c r="LAN112" s="511"/>
      <c r="LAO112" s="511"/>
      <c r="LAP112" s="511"/>
      <c r="LAQ112" s="511"/>
      <c r="LAR112" s="511"/>
      <c r="LAS112" s="511"/>
      <c r="LAT112" s="511"/>
      <c r="LAU112" s="511"/>
      <c r="LAV112" s="511"/>
      <c r="LAW112" s="511"/>
      <c r="LAX112" s="511"/>
      <c r="LAY112" s="511"/>
      <c r="LAZ112" s="511"/>
      <c r="LBA112" s="511"/>
      <c r="LBB112" s="511"/>
      <c r="LBC112" s="511"/>
      <c r="LBD112" s="511"/>
      <c r="LBE112" s="511"/>
      <c r="LBF112" s="511"/>
      <c r="LBG112" s="511"/>
      <c r="LBH112" s="511"/>
      <c r="LBI112" s="511"/>
      <c r="LBJ112" s="511"/>
      <c r="LBK112" s="511"/>
      <c r="LBL112" s="511"/>
      <c r="LBM112" s="511"/>
      <c r="LBN112" s="511"/>
      <c r="LBO112" s="511"/>
      <c r="LBP112" s="511"/>
      <c r="LBQ112" s="511"/>
      <c r="LBR112" s="511"/>
      <c r="LBS112" s="511"/>
      <c r="LBT112" s="511"/>
      <c r="LBU112" s="511"/>
      <c r="LBV112" s="511"/>
      <c r="LBW112" s="511"/>
      <c r="LBX112" s="511"/>
      <c r="LBY112" s="511"/>
      <c r="LBZ112" s="511"/>
      <c r="LCA112" s="511"/>
      <c r="LCB112" s="511"/>
      <c r="LCC112" s="511"/>
      <c r="LCD112" s="511"/>
      <c r="LCE112" s="511"/>
      <c r="LCF112" s="511"/>
      <c r="LCG112" s="511"/>
      <c r="LCH112" s="511"/>
      <c r="LCI112" s="511"/>
      <c r="LCJ112" s="511"/>
      <c r="LCK112" s="511"/>
      <c r="LCL112" s="511"/>
      <c r="LCM112" s="511"/>
      <c r="LCN112" s="511"/>
      <c r="LCO112" s="511"/>
      <c r="LCP112" s="511"/>
      <c r="LCQ112" s="511"/>
      <c r="LCR112" s="511"/>
      <c r="LCS112" s="511"/>
      <c r="LCT112" s="511"/>
      <c r="LCU112" s="511"/>
      <c r="LCV112" s="511"/>
      <c r="LCW112" s="511"/>
      <c r="LCX112" s="511"/>
      <c r="LCY112" s="511"/>
      <c r="LCZ112" s="511"/>
      <c r="LDA112" s="511"/>
      <c r="LDB112" s="511"/>
      <c r="LDC112" s="511"/>
      <c r="LDD112" s="511"/>
      <c r="LDE112" s="511"/>
      <c r="LDF112" s="511"/>
      <c r="LDG112" s="511"/>
      <c r="LDH112" s="511"/>
      <c r="LDI112" s="511"/>
      <c r="LDJ112" s="511"/>
      <c r="LDK112" s="511"/>
      <c r="LDL112" s="511"/>
      <c r="LDM112" s="511"/>
      <c r="LDN112" s="511"/>
      <c r="LDO112" s="511"/>
      <c r="LDP112" s="511"/>
      <c r="LDQ112" s="511"/>
      <c r="LDR112" s="511"/>
      <c r="LDS112" s="511"/>
      <c r="LDT112" s="511"/>
      <c r="LDU112" s="511"/>
      <c r="LDV112" s="511"/>
      <c r="LDW112" s="511"/>
      <c r="LDX112" s="511"/>
      <c r="LDY112" s="511"/>
      <c r="LDZ112" s="511"/>
      <c r="LEA112" s="511"/>
      <c r="LEB112" s="511"/>
      <c r="LEC112" s="511"/>
      <c r="LED112" s="511"/>
      <c r="LEE112" s="511"/>
      <c r="LEF112" s="511"/>
      <c r="LEG112" s="511"/>
      <c r="LEH112" s="511"/>
      <c r="LEI112" s="511"/>
      <c r="LEJ112" s="511"/>
      <c r="LEK112" s="511"/>
      <c r="LEL112" s="511"/>
      <c r="LEM112" s="511"/>
      <c r="LEN112" s="511"/>
      <c r="LEO112" s="511"/>
      <c r="LEP112" s="511"/>
      <c r="LEQ112" s="511"/>
      <c r="LER112" s="511"/>
      <c r="LES112" s="511"/>
      <c r="LET112" s="511"/>
      <c r="LEU112" s="511"/>
      <c r="LEV112" s="511"/>
      <c r="LEW112" s="511"/>
      <c r="LEX112" s="511"/>
      <c r="LEY112" s="511"/>
      <c r="LEZ112" s="511"/>
      <c r="LFA112" s="511"/>
      <c r="LFB112" s="511"/>
      <c r="LFC112" s="511"/>
      <c r="LFD112" s="511"/>
      <c r="LFE112" s="511"/>
      <c r="LFF112" s="511"/>
      <c r="LFG112" s="511"/>
      <c r="LFH112" s="511"/>
      <c r="LFI112" s="511"/>
      <c r="LFJ112" s="511"/>
      <c r="LFK112" s="511"/>
      <c r="LFL112" s="511"/>
      <c r="LFM112" s="511"/>
      <c r="LFN112" s="511"/>
      <c r="LFO112" s="511"/>
      <c r="LFP112" s="511"/>
      <c r="LFQ112" s="511"/>
      <c r="LFR112" s="511"/>
      <c r="LFS112" s="511"/>
      <c r="LFT112" s="511"/>
      <c r="LFU112" s="511"/>
      <c r="LFV112" s="511"/>
      <c r="LFW112" s="511"/>
      <c r="LFX112" s="511"/>
      <c r="LFY112" s="511"/>
      <c r="LFZ112" s="511"/>
      <c r="LGA112" s="511"/>
      <c r="LGB112" s="511"/>
      <c r="LGC112" s="511"/>
      <c r="LGD112" s="511"/>
      <c r="LGE112" s="511"/>
      <c r="LGF112" s="511"/>
      <c r="LGG112" s="511"/>
      <c r="LGH112" s="511"/>
      <c r="LGI112" s="511"/>
      <c r="LGJ112" s="511"/>
      <c r="LGK112" s="511"/>
      <c r="LGL112" s="511"/>
      <c r="LGM112" s="511"/>
      <c r="LGN112" s="511"/>
      <c r="LGO112" s="511"/>
      <c r="LGP112" s="511"/>
      <c r="LGQ112" s="511"/>
      <c r="LGR112" s="511"/>
      <c r="LGS112" s="511"/>
      <c r="LGT112" s="511"/>
      <c r="LGU112" s="511"/>
      <c r="LGV112" s="511"/>
      <c r="LGW112" s="511"/>
      <c r="LGX112" s="511"/>
      <c r="LGY112" s="511"/>
      <c r="LGZ112" s="511"/>
      <c r="LHA112" s="511"/>
      <c r="LHB112" s="511"/>
      <c r="LHC112" s="511"/>
      <c r="LHD112" s="511"/>
      <c r="LHE112" s="511"/>
      <c r="LHF112" s="511"/>
      <c r="LHG112" s="511"/>
      <c r="LHH112" s="511"/>
      <c r="LHI112" s="511"/>
      <c r="LHJ112" s="511"/>
      <c r="LHK112" s="511"/>
      <c r="LHL112" s="511"/>
      <c r="LHM112" s="511"/>
      <c r="LHN112" s="511"/>
      <c r="LHO112" s="511"/>
      <c r="LHP112" s="511"/>
      <c r="LHQ112" s="511"/>
      <c r="LHR112" s="511"/>
      <c r="LHS112" s="511"/>
      <c r="LHT112" s="511"/>
      <c r="LHU112" s="511"/>
      <c r="LHV112" s="511"/>
      <c r="LHW112" s="511"/>
      <c r="LHX112" s="511"/>
      <c r="LHY112" s="511"/>
      <c r="LHZ112" s="511"/>
      <c r="LIA112" s="511"/>
      <c r="LIB112" s="511"/>
      <c r="LIC112" s="511"/>
      <c r="LID112" s="511"/>
      <c r="LIE112" s="511"/>
      <c r="LIF112" s="511"/>
      <c r="LIG112" s="511"/>
      <c r="LIH112" s="511"/>
      <c r="LII112" s="511"/>
      <c r="LIJ112" s="511"/>
      <c r="LIK112" s="511"/>
      <c r="LIL112" s="511"/>
      <c r="LIM112" s="511"/>
      <c r="LIN112" s="511"/>
      <c r="LIO112" s="511"/>
      <c r="LIP112" s="511"/>
      <c r="LIQ112" s="511"/>
      <c r="LIR112" s="511"/>
      <c r="LIS112" s="511"/>
      <c r="LIT112" s="511"/>
      <c r="LIU112" s="511"/>
      <c r="LIV112" s="511"/>
      <c r="LIW112" s="511"/>
      <c r="LIX112" s="511"/>
      <c r="LIY112" s="511"/>
      <c r="LIZ112" s="511"/>
      <c r="LJA112" s="511"/>
      <c r="LJB112" s="511"/>
      <c r="LJC112" s="511"/>
      <c r="LJD112" s="511"/>
      <c r="LJE112" s="511"/>
      <c r="LJF112" s="511"/>
      <c r="LJG112" s="511"/>
      <c r="LJH112" s="511"/>
      <c r="LJI112" s="511"/>
      <c r="LJJ112" s="511"/>
      <c r="LJK112" s="511"/>
      <c r="LJL112" s="511"/>
      <c r="LJM112" s="511"/>
      <c r="LJN112" s="511"/>
      <c r="LJO112" s="511"/>
      <c r="LJP112" s="511"/>
      <c r="LJQ112" s="511"/>
      <c r="LJR112" s="511"/>
      <c r="LJS112" s="511"/>
      <c r="LJT112" s="511"/>
      <c r="LJU112" s="511"/>
      <c r="LJV112" s="511"/>
      <c r="LJW112" s="511"/>
      <c r="LJX112" s="511"/>
      <c r="LJY112" s="511"/>
      <c r="LJZ112" s="511"/>
      <c r="LKA112" s="511"/>
      <c r="LKB112" s="511"/>
      <c r="LKC112" s="511"/>
      <c r="LKD112" s="511"/>
      <c r="LKE112" s="511"/>
      <c r="LKF112" s="511"/>
      <c r="LKG112" s="511"/>
      <c r="LKH112" s="511"/>
      <c r="LKI112" s="511"/>
      <c r="LKJ112" s="511"/>
      <c r="LKK112" s="511"/>
      <c r="LKL112" s="511"/>
      <c r="LKM112" s="511"/>
      <c r="LKN112" s="511"/>
      <c r="LKO112" s="511"/>
      <c r="LKP112" s="511"/>
      <c r="LKQ112" s="511"/>
      <c r="LKR112" s="511"/>
      <c r="LKS112" s="511"/>
      <c r="LKT112" s="511"/>
      <c r="LKU112" s="511"/>
      <c r="LKV112" s="511"/>
      <c r="LKW112" s="511"/>
      <c r="LKX112" s="511"/>
      <c r="LKY112" s="511"/>
      <c r="LKZ112" s="511"/>
      <c r="LLA112" s="511"/>
      <c r="LLB112" s="511"/>
      <c r="LLC112" s="511"/>
      <c r="LLD112" s="511"/>
      <c r="LLE112" s="511"/>
      <c r="LLF112" s="511"/>
      <c r="LLG112" s="511"/>
      <c r="LLH112" s="511"/>
      <c r="LLI112" s="511"/>
      <c r="LLJ112" s="511"/>
      <c r="LLK112" s="511"/>
      <c r="LLL112" s="511"/>
      <c r="LLM112" s="511"/>
      <c r="LLN112" s="511"/>
      <c r="LLO112" s="511"/>
      <c r="LLP112" s="511"/>
      <c r="LLQ112" s="511"/>
      <c r="LLR112" s="511"/>
      <c r="LLS112" s="511"/>
      <c r="LLT112" s="511"/>
      <c r="LLU112" s="511"/>
      <c r="LLV112" s="511"/>
      <c r="LLW112" s="511"/>
      <c r="LLX112" s="511"/>
      <c r="LLY112" s="511"/>
      <c r="LLZ112" s="511"/>
      <c r="LMA112" s="511"/>
      <c r="LMB112" s="511"/>
      <c r="LMC112" s="511"/>
      <c r="LMD112" s="511"/>
      <c r="LME112" s="511"/>
      <c r="LMF112" s="511"/>
      <c r="LMG112" s="511"/>
      <c r="LMH112" s="511"/>
      <c r="LMI112" s="511"/>
      <c r="LMJ112" s="511"/>
      <c r="LMK112" s="511"/>
      <c r="LML112" s="511"/>
      <c r="LMM112" s="511"/>
      <c r="LMN112" s="511"/>
      <c r="LMO112" s="511"/>
      <c r="LMP112" s="511"/>
      <c r="LMQ112" s="511"/>
      <c r="LMR112" s="511"/>
      <c r="LMS112" s="511"/>
      <c r="LMT112" s="511"/>
      <c r="LMU112" s="511"/>
      <c r="LMV112" s="511"/>
      <c r="LMW112" s="511"/>
      <c r="LMX112" s="511"/>
      <c r="LMY112" s="511"/>
      <c r="LMZ112" s="511"/>
      <c r="LNA112" s="511"/>
      <c r="LNB112" s="511"/>
      <c r="LNC112" s="511"/>
      <c r="LND112" s="511"/>
      <c r="LNE112" s="511"/>
      <c r="LNF112" s="511"/>
      <c r="LNG112" s="511"/>
      <c r="LNH112" s="511"/>
      <c r="LNI112" s="511"/>
      <c r="LNJ112" s="511"/>
      <c r="LNK112" s="511"/>
      <c r="LNL112" s="511"/>
      <c r="LNM112" s="511"/>
      <c r="LNN112" s="511"/>
      <c r="LNO112" s="511"/>
      <c r="LNP112" s="511"/>
      <c r="LNQ112" s="511"/>
      <c r="LNR112" s="511"/>
      <c r="LNS112" s="511"/>
      <c r="LNT112" s="511"/>
      <c r="LNU112" s="511"/>
      <c r="LNV112" s="511"/>
      <c r="LNW112" s="511"/>
      <c r="LNX112" s="511"/>
      <c r="LNY112" s="511"/>
      <c r="LNZ112" s="511"/>
      <c r="LOA112" s="511"/>
      <c r="LOB112" s="511"/>
      <c r="LOC112" s="511"/>
      <c r="LOD112" s="511"/>
      <c r="LOE112" s="511"/>
      <c r="LOF112" s="511"/>
      <c r="LOG112" s="511"/>
      <c r="LOH112" s="511"/>
      <c r="LOI112" s="511"/>
      <c r="LOJ112" s="511"/>
      <c r="LOK112" s="511"/>
      <c r="LOL112" s="511"/>
      <c r="LOM112" s="511"/>
      <c r="LON112" s="511"/>
      <c r="LOO112" s="511"/>
      <c r="LOP112" s="511"/>
      <c r="LOQ112" s="511"/>
      <c r="LOR112" s="511"/>
      <c r="LOS112" s="511"/>
      <c r="LOT112" s="511"/>
      <c r="LOU112" s="511"/>
      <c r="LOV112" s="511"/>
      <c r="LOW112" s="511"/>
      <c r="LOX112" s="511"/>
      <c r="LOY112" s="511"/>
      <c r="LOZ112" s="511"/>
      <c r="LPA112" s="511"/>
      <c r="LPB112" s="511"/>
      <c r="LPC112" s="511"/>
      <c r="LPD112" s="511"/>
      <c r="LPE112" s="511"/>
      <c r="LPF112" s="511"/>
      <c r="LPG112" s="511"/>
      <c r="LPH112" s="511"/>
      <c r="LPI112" s="511"/>
      <c r="LPJ112" s="511"/>
      <c r="LPK112" s="511"/>
      <c r="LPL112" s="511"/>
      <c r="LPM112" s="511"/>
      <c r="LPN112" s="511"/>
      <c r="LPO112" s="511"/>
      <c r="LPP112" s="511"/>
      <c r="LPQ112" s="511"/>
      <c r="LPR112" s="511"/>
      <c r="LPS112" s="511"/>
      <c r="LPT112" s="511"/>
      <c r="LPU112" s="511"/>
      <c r="LPV112" s="511"/>
      <c r="LPW112" s="511"/>
      <c r="LPX112" s="511"/>
      <c r="LPY112" s="511"/>
      <c r="LPZ112" s="511"/>
      <c r="LQA112" s="511"/>
      <c r="LQB112" s="511"/>
      <c r="LQC112" s="511"/>
      <c r="LQD112" s="511"/>
      <c r="LQE112" s="511"/>
      <c r="LQF112" s="511"/>
      <c r="LQG112" s="511"/>
      <c r="LQH112" s="511"/>
      <c r="LQI112" s="511"/>
      <c r="LQJ112" s="511"/>
      <c r="LQK112" s="511"/>
      <c r="LQL112" s="511"/>
      <c r="LQM112" s="511"/>
      <c r="LQN112" s="511"/>
      <c r="LQO112" s="511"/>
      <c r="LQP112" s="511"/>
      <c r="LQQ112" s="511"/>
      <c r="LQR112" s="511"/>
      <c r="LQS112" s="511"/>
      <c r="LQT112" s="511"/>
      <c r="LQU112" s="511"/>
      <c r="LQV112" s="511"/>
      <c r="LQW112" s="511"/>
      <c r="LQX112" s="511"/>
      <c r="LQY112" s="511"/>
      <c r="LQZ112" s="511"/>
      <c r="LRA112" s="511"/>
      <c r="LRB112" s="511"/>
      <c r="LRC112" s="511"/>
      <c r="LRD112" s="511"/>
      <c r="LRE112" s="511"/>
      <c r="LRF112" s="511"/>
      <c r="LRG112" s="511"/>
      <c r="LRH112" s="511"/>
      <c r="LRI112" s="511"/>
      <c r="LRJ112" s="511"/>
      <c r="LRK112" s="511"/>
      <c r="LRL112" s="511"/>
      <c r="LRM112" s="511"/>
      <c r="LRN112" s="511"/>
      <c r="LRO112" s="511"/>
      <c r="LRP112" s="511"/>
      <c r="LRQ112" s="511"/>
      <c r="LRR112" s="511"/>
      <c r="LRS112" s="511"/>
      <c r="LRT112" s="511"/>
      <c r="LRU112" s="511"/>
      <c r="LRV112" s="511"/>
      <c r="LRW112" s="511"/>
      <c r="LRX112" s="511"/>
      <c r="LRY112" s="511"/>
      <c r="LRZ112" s="511"/>
      <c r="LSA112" s="511"/>
      <c r="LSB112" s="511"/>
      <c r="LSC112" s="511"/>
      <c r="LSD112" s="511"/>
      <c r="LSE112" s="511"/>
      <c r="LSF112" s="511"/>
      <c r="LSG112" s="511"/>
      <c r="LSH112" s="511"/>
      <c r="LSI112" s="511"/>
      <c r="LSJ112" s="511"/>
      <c r="LSK112" s="511"/>
      <c r="LSL112" s="511"/>
      <c r="LSM112" s="511"/>
      <c r="LSN112" s="511"/>
      <c r="LSO112" s="511"/>
      <c r="LSP112" s="511"/>
      <c r="LSQ112" s="511"/>
      <c r="LSR112" s="511"/>
      <c r="LSS112" s="511"/>
      <c r="LST112" s="511"/>
      <c r="LSU112" s="511"/>
      <c r="LSV112" s="511"/>
      <c r="LSW112" s="511"/>
      <c r="LSX112" s="511"/>
      <c r="LSY112" s="511"/>
      <c r="LSZ112" s="511"/>
      <c r="LTA112" s="511"/>
      <c r="LTB112" s="511"/>
      <c r="LTC112" s="511"/>
      <c r="LTD112" s="511"/>
      <c r="LTE112" s="511"/>
      <c r="LTF112" s="511"/>
      <c r="LTG112" s="511"/>
      <c r="LTH112" s="511"/>
      <c r="LTI112" s="511"/>
      <c r="LTJ112" s="511"/>
      <c r="LTK112" s="511"/>
      <c r="LTL112" s="511"/>
      <c r="LTM112" s="511"/>
      <c r="LTN112" s="511"/>
      <c r="LTO112" s="511"/>
      <c r="LTP112" s="511"/>
      <c r="LTQ112" s="511"/>
      <c r="LTR112" s="511"/>
      <c r="LTS112" s="511"/>
      <c r="LTT112" s="511"/>
      <c r="LTU112" s="511"/>
      <c r="LTV112" s="511"/>
      <c r="LTW112" s="511"/>
      <c r="LTX112" s="511"/>
      <c r="LTY112" s="511"/>
      <c r="LTZ112" s="511"/>
      <c r="LUA112" s="511"/>
      <c r="LUB112" s="511"/>
      <c r="LUC112" s="511"/>
      <c r="LUD112" s="511"/>
      <c r="LUE112" s="511"/>
      <c r="LUF112" s="511"/>
      <c r="LUG112" s="511"/>
      <c r="LUH112" s="511"/>
      <c r="LUI112" s="511"/>
      <c r="LUJ112" s="511"/>
      <c r="LUK112" s="511"/>
      <c r="LUL112" s="511"/>
      <c r="LUM112" s="511"/>
      <c r="LUN112" s="511"/>
      <c r="LUO112" s="511"/>
      <c r="LUP112" s="511"/>
      <c r="LUQ112" s="511"/>
      <c r="LUR112" s="511"/>
      <c r="LUS112" s="511"/>
      <c r="LUT112" s="511"/>
      <c r="LUU112" s="511"/>
      <c r="LUV112" s="511"/>
      <c r="LUW112" s="511"/>
      <c r="LUX112" s="511"/>
      <c r="LUY112" s="511"/>
      <c r="LUZ112" s="511"/>
      <c r="LVA112" s="511"/>
      <c r="LVB112" s="511"/>
      <c r="LVC112" s="511"/>
      <c r="LVD112" s="511"/>
      <c r="LVE112" s="511"/>
      <c r="LVF112" s="511"/>
      <c r="LVG112" s="511"/>
      <c r="LVH112" s="511"/>
      <c r="LVI112" s="511"/>
      <c r="LVJ112" s="511"/>
      <c r="LVK112" s="511"/>
      <c r="LVL112" s="511"/>
      <c r="LVM112" s="511"/>
      <c r="LVN112" s="511"/>
      <c r="LVO112" s="511"/>
      <c r="LVP112" s="511"/>
      <c r="LVQ112" s="511"/>
      <c r="LVR112" s="511"/>
      <c r="LVS112" s="511"/>
      <c r="LVT112" s="511"/>
      <c r="LVU112" s="511"/>
      <c r="LVV112" s="511"/>
      <c r="LVW112" s="511"/>
      <c r="LVX112" s="511"/>
      <c r="LVY112" s="511"/>
      <c r="LVZ112" s="511"/>
      <c r="LWA112" s="511"/>
      <c r="LWB112" s="511"/>
      <c r="LWC112" s="511"/>
      <c r="LWD112" s="511"/>
      <c r="LWE112" s="511"/>
      <c r="LWF112" s="511"/>
      <c r="LWG112" s="511"/>
      <c r="LWH112" s="511"/>
      <c r="LWI112" s="511"/>
      <c r="LWJ112" s="511"/>
      <c r="LWK112" s="511"/>
      <c r="LWL112" s="511"/>
      <c r="LWM112" s="511"/>
      <c r="LWN112" s="511"/>
      <c r="LWO112" s="511"/>
      <c r="LWP112" s="511"/>
      <c r="LWQ112" s="511"/>
      <c r="LWR112" s="511"/>
      <c r="LWS112" s="511"/>
      <c r="LWT112" s="511"/>
      <c r="LWU112" s="511"/>
      <c r="LWV112" s="511"/>
      <c r="LWW112" s="511"/>
      <c r="LWX112" s="511"/>
      <c r="LWY112" s="511"/>
      <c r="LWZ112" s="511"/>
      <c r="LXA112" s="511"/>
      <c r="LXB112" s="511"/>
      <c r="LXC112" s="511"/>
      <c r="LXD112" s="511"/>
      <c r="LXE112" s="511"/>
      <c r="LXF112" s="511"/>
      <c r="LXG112" s="511"/>
      <c r="LXH112" s="511"/>
      <c r="LXI112" s="511"/>
      <c r="LXJ112" s="511"/>
      <c r="LXK112" s="511"/>
      <c r="LXL112" s="511"/>
      <c r="LXM112" s="511"/>
      <c r="LXN112" s="511"/>
      <c r="LXO112" s="511"/>
      <c r="LXP112" s="511"/>
      <c r="LXQ112" s="511"/>
      <c r="LXR112" s="511"/>
      <c r="LXS112" s="511"/>
      <c r="LXT112" s="511"/>
      <c r="LXU112" s="511"/>
      <c r="LXV112" s="511"/>
      <c r="LXW112" s="511"/>
      <c r="LXX112" s="511"/>
      <c r="LXY112" s="511"/>
      <c r="LXZ112" s="511"/>
      <c r="LYA112" s="511"/>
      <c r="LYB112" s="511"/>
      <c r="LYC112" s="511"/>
      <c r="LYD112" s="511"/>
      <c r="LYE112" s="511"/>
      <c r="LYF112" s="511"/>
      <c r="LYG112" s="511"/>
      <c r="LYH112" s="511"/>
      <c r="LYI112" s="511"/>
      <c r="LYJ112" s="511"/>
      <c r="LYK112" s="511"/>
      <c r="LYL112" s="511"/>
      <c r="LYM112" s="511"/>
      <c r="LYN112" s="511"/>
      <c r="LYO112" s="511"/>
      <c r="LYP112" s="511"/>
      <c r="LYQ112" s="511"/>
      <c r="LYR112" s="511"/>
      <c r="LYS112" s="511"/>
      <c r="LYT112" s="511"/>
      <c r="LYU112" s="511"/>
      <c r="LYV112" s="511"/>
      <c r="LYW112" s="511"/>
      <c r="LYX112" s="511"/>
      <c r="LYY112" s="511"/>
      <c r="LYZ112" s="511"/>
      <c r="LZA112" s="511"/>
      <c r="LZB112" s="511"/>
      <c r="LZC112" s="511"/>
      <c r="LZD112" s="511"/>
      <c r="LZE112" s="511"/>
      <c r="LZF112" s="511"/>
      <c r="LZG112" s="511"/>
      <c r="LZH112" s="511"/>
      <c r="LZI112" s="511"/>
      <c r="LZJ112" s="511"/>
      <c r="LZK112" s="511"/>
      <c r="LZL112" s="511"/>
      <c r="LZM112" s="511"/>
      <c r="LZN112" s="511"/>
      <c r="LZO112" s="511"/>
      <c r="LZP112" s="511"/>
      <c r="LZQ112" s="511"/>
      <c r="LZR112" s="511"/>
      <c r="LZS112" s="511"/>
      <c r="LZT112" s="511"/>
      <c r="LZU112" s="511"/>
      <c r="LZV112" s="511"/>
      <c r="LZW112" s="511"/>
      <c r="LZX112" s="511"/>
      <c r="LZY112" s="511"/>
      <c r="LZZ112" s="511"/>
      <c r="MAA112" s="511"/>
      <c r="MAB112" s="511"/>
      <c r="MAC112" s="511"/>
      <c r="MAD112" s="511"/>
      <c r="MAE112" s="511"/>
      <c r="MAF112" s="511"/>
      <c r="MAG112" s="511"/>
      <c r="MAH112" s="511"/>
      <c r="MAI112" s="511"/>
      <c r="MAJ112" s="511"/>
      <c r="MAK112" s="511"/>
      <c r="MAL112" s="511"/>
      <c r="MAM112" s="511"/>
      <c r="MAN112" s="511"/>
      <c r="MAO112" s="511"/>
      <c r="MAP112" s="511"/>
      <c r="MAQ112" s="511"/>
      <c r="MAR112" s="511"/>
      <c r="MAS112" s="511"/>
      <c r="MAT112" s="511"/>
      <c r="MAU112" s="511"/>
      <c r="MAV112" s="511"/>
      <c r="MAW112" s="511"/>
      <c r="MAX112" s="511"/>
      <c r="MAY112" s="511"/>
      <c r="MAZ112" s="511"/>
      <c r="MBA112" s="511"/>
      <c r="MBB112" s="511"/>
      <c r="MBC112" s="511"/>
      <c r="MBD112" s="511"/>
      <c r="MBE112" s="511"/>
      <c r="MBF112" s="511"/>
      <c r="MBG112" s="511"/>
      <c r="MBH112" s="511"/>
      <c r="MBI112" s="511"/>
      <c r="MBJ112" s="511"/>
      <c r="MBK112" s="511"/>
      <c r="MBL112" s="511"/>
      <c r="MBM112" s="511"/>
      <c r="MBN112" s="511"/>
      <c r="MBO112" s="511"/>
      <c r="MBP112" s="511"/>
      <c r="MBQ112" s="511"/>
      <c r="MBR112" s="511"/>
      <c r="MBS112" s="511"/>
      <c r="MBT112" s="511"/>
      <c r="MBU112" s="511"/>
      <c r="MBV112" s="511"/>
      <c r="MBW112" s="511"/>
      <c r="MBX112" s="511"/>
      <c r="MBY112" s="511"/>
      <c r="MBZ112" s="511"/>
      <c r="MCA112" s="511"/>
      <c r="MCB112" s="511"/>
      <c r="MCC112" s="511"/>
      <c r="MCD112" s="511"/>
      <c r="MCE112" s="511"/>
      <c r="MCF112" s="511"/>
      <c r="MCG112" s="511"/>
      <c r="MCH112" s="511"/>
      <c r="MCI112" s="511"/>
      <c r="MCJ112" s="511"/>
      <c r="MCK112" s="511"/>
      <c r="MCL112" s="511"/>
      <c r="MCM112" s="511"/>
      <c r="MCN112" s="511"/>
      <c r="MCO112" s="511"/>
      <c r="MCP112" s="511"/>
      <c r="MCQ112" s="511"/>
      <c r="MCR112" s="511"/>
      <c r="MCS112" s="511"/>
      <c r="MCT112" s="511"/>
      <c r="MCU112" s="511"/>
      <c r="MCV112" s="511"/>
      <c r="MCW112" s="511"/>
      <c r="MCX112" s="511"/>
      <c r="MCY112" s="511"/>
      <c r="MCZ112" s="511"/>
      <c r="MDA112" s="511"/>
      <c r="MDB112" s="511"/>
      <c r="MDC112" s="511"/>
      <c r="MDD112" s="511"/>
      <c r="MDE112" s="511"/>
      <c r="MDF112" s="511"/>
      <c r="MDG112" s="511"/>
      <c r="MDH112" s="511"/>
      <c r="MDI112" s="511"/>
      <c r="MDJ112" s="511"/>
      <c r="MDK112" s="511"/>
      <c r="MDL112" s="511"/>
      <c r="MDM112" s="511"/>
      <c r="MDN112" s="511"/>
      <c r="MDO112" s="511"/>
      <c r="MDP112" s="511"/>
      <c r="MDQ112" s="511"/>
      <c r="MDR112" s="511"/>
      <c r="MDS112" s="511"/>
      <c r="MDT112" s="511"/>
      <c r="MDU112" s="511"/>
      <c r="MDV112" s="511"/>
      <c r="MDW112" s="511"/>
      <c r="MDX112" s="511"/>
      <c r="MDY112" s="511"/>
      <c r="MDZ112" s="511"/>
      <c r="MEA112" s="511"/>
      <c r="MEB112" s="511"/>
      <c r="MEC112" s="511"/>
      <c r="MED112" s="511"/>
      <c r="MEE112" s="511"/>
      <c r="MEF112" s="511"/>
      <c r="MEG112" s="511"/>
      <c r="MEH112" s="511"/>
      <c r="MEI112" s="511"/>
      <c r="MEJ112" s="511"/>
      <c r="MEK112" s="511"/>
      <c r="MEL112" s="511"/>
      <c r="MEM112" s="511"/>
      <c r="MEN112" s="511"/>
      <c r="MEO112" s="511"/>
      <c r="MEP112" s="511"/>
      <c r="MEQ112" s="511"/>
      <c r="MER112" s="511"/>
      <c r="MES112" s="511"/>
      <c r="MET112" s="511"/>
      <c r="MEU112" s="511"/>
      <c r="MEV112" s="511"/>
      <c r="MEW112" s="511"/>
      <c r="MEX112" s="511"/>
      <c r="MEY112" s="511"/>
      <c r="MEZ112" s="511"/>
      <c r="MFA112" s="511"/>
      <c r="MFB112" s="511"/>
      <c r="MFC112" s="511"/>
      <c r="MFD112" s="511"/>
      <c r="MFE112" s="511"/>
      <c r="MFF112" s="511"/>
      <c r="MFG112" s="511"/>
      <c r="MFH112" s="511"/>
      <c r="MFI112" s="511"/>
      <c r="MFJ112" s="511"/>
      <c r="MFK112" s="511"/>
      <c r="MFL112" s="511"/>
      <c r="MFM112" s="511"/>
      <c r="MFN112" s="511"/>
      <c r="MFO112" s="511"/>
      <c r="MFP112" s="511"/>
      <c r="MFQ112" s="511"/>
      <c r="MFR112" s="511"/>
      <c r="MFS112" s="511"/>
      <c r="MFT112" s="511"/>
      <c r="MFU112" s="511"/>
      <c r="MFV112" s="511"/>
      <c r="MFW112" s="511"/>
      <c r="MFX112" s="511"/>
      <c r="MFY112" s="511"/>
      <c r="MFZ112" s="511"/>
      <c r="MGA112" s="511"/>
      <c r="MGB112" s="511"/>
      <c r="MGC112" s="511"/>
      <c r="MGD112" s="511"/>
      <c r="MGE112" s="511"/>
      <c r="MGF112" s="511"/>
      <c r="MGG112" s="511"/>
      <c r="MGH112" s="511"/>
      <c r="MGI112" s="511"/>
      <c r="MGJ112" s="511"/>
      <c r="MGK112" s="511"/>
      <c r="MGL112" s="511"/>
      <c r="MGM112" s="511"/>
      <c r="MGN112" s="511"/>
      <c r="MGO112" s="511"/>
      <c r="MGP112" s="511"/>
      <c r="MGQ112" s="511"/>
      <c r="MGR112" s="511"/>
      <c r="MGS112" s="511"/>
      <c r="MGT112" s="511"/>
      <c r="MGU112" s="511"/>
      <c r="MGV112" s="511"/>
      <c r="MGW112" s="511"/>
      <c r="MGX112" s="511"/>
      <c r="MGY112" s="511"/>
      <c r="MGZ112" s="511"/>
      <c r="MHA112" s="511"/>
      <c r="MHB112" s="511"/>
      <c r="MHC112" s="511"/>
      <c r="MHD112" s="511"/>
      <c r="MHE112" s="511"/>
      <c r="MHF112" s="511"/>
      <c r="MHG112" s="511"/>
      <c r="MHH112" s="511"/>
      <c r="MHI112" s="511"/>
      <c r="MHJ112" s="511"/>
      <c r="MHK112" s="511"/>
      <c r="MHL112" s="511"/>
      <c r="MHM112" s="511"/>
      <c r="MHN112" s="511"/>
      <c r="MHO112" s="511"/>
      <c r="MHP112" s="511"/>
      <c r="MHQ112" s="511"/>
      <c r="MHR112" s="511"/>
      <c r="MHS112" s="511"/>
      <c r="MHT112" s="511"/>
      <c r="MHU112" s="511"/>
      <c r="MHV112" s="511"/>
      <c r="MHW112" s="511"/>
      <c r="MHX112" s="511"/>
      <c r="MHY112" s="511"/>
      <c r="MHZ112" s="511"/>
      <c r="MIA112" s="511"/>
      <c r="MIB112" s="511"/>
      <c r="MIC112" s="511"/>
      <c r="MID112" s="511"/>
      <c r="MIE112" s="511"/>
      <c r="MIF112" s="511"/>
      <c r="MIG112" s="511"/>
      <c r="MIH112" s="511"/>
      <c r="MII112" s="511"/>
      <c r="MIJ112" s="511"/>
      <c r="MIK112" s="511"/>
      <c r="MIL112" s="511"/>
      <c r="MIM112" s="511"/>
      <c r="MIN112" s="511"/>
      <c r="MIO112" s="511"/>
      <c r="MIP112" s="511"/>
      <c r="MIQ112" s="511"/>
      <c r="MIR112" s="511"/>
      <c r="MIS112" s="511"/>
      <c r="MIT112" s="511"/>
      <c r="MIU112" s="511"/>
      <c r="MIV112" s="511"/>
      <c r="MIW112" s="511"/>
      <c r="MIX112" s="511"/>
      <c r="MIY112" s="511"/>
      <c r="MIZ112" s="511"/>
      <c r="MJA112" s="511"/>
      <c r="MJB112" s="511"/>
      <c r="MJC112" s="511"/>
      <c r="MJD112" s="511"/>
      <c r="MJE112" s="511"/>
      <c r="MJF112" s="511"/>
      <c r="MJG112" s="511"/>
      <c r="MJH112" s="511"/>
      <c r="MJI112" s="511"/>
      <c r="MJJ112" s="511"/>
      <c r="MJK112" s="511"/>
      <c r="MJL112" s="511"/>
      <c r="MJM112" s="511"/>
      <c r="MJN112" s="511"/>
      <c r="MJO112" s="511"/>
      <c r="MJP112" s="511"/>
      <c r="MJQ112" s="511"/>
      <c r="MJR112" s="511"/>
      <c r="MJS112" s="511"/>
      <c r="MJT112" s="511"/>
      <c r="MJU112" s="511"/>
      <c r="MJV112" s="511"/>
      <c r="MJW112" s="511"/>
      <c r="MJX112" s="511"/>
      <c r="MJY112" s="511"/>
      <c r="MJZ112" s="511"/>
      <c r="MKA112" s="511"/>
      <c r="MKB112" s="511"/>
      <c r="MKC112" s="511"/>
      <c r="MKD112" s="511"/>
      <c r="MKE112" s="511"/>
      <c r="MKF112" s="511"/>
      <c r="MKG112" s="511"/>
      <c r="MKH112" s="511"/>
      <c r="MKI112" s="511"/>
      <c r="MKJ112" s="511"/>
      <c r="MKK112" s="511"/>
      <c r="MKL112" s="511"/>
      <c r="MKM112" s="511"/>
      <c r="MKN112" s="511"/>
      <c r="MKO112" s="511"/>
      <c r="MKP112" s="511"/>
      <c r="MKQ112" s="511"/>
      <c r="MKR112" s="511"/>
      <c r="MKS112" s="511"/>
      <c r="MKT112" s="511"/>
      <c r="MKU112" s="511"/>
      <c r="MKV112" s="511"/>
      <c r="MKW112" s="511"/>
      <c r="MKX112" s="511"/>
      <c r="MKY112" s="511"/>
      <c r="MKZ112" s="511"/>
      <c r="MLA112" s="511"/>
      <c r="MLB112" s="511"/>
      <c r="MLC112" s="511"/>
      <c r="MLD112" s="511"/>
      <c r="MLE112" s="511"/>
      <c r="MLF112" s="511"/>
      <c r="MLG112" s="511"/>
      <c r="MLH112" s="511"/>
      <c r="MLI112" s="511"/>
      <c r="MLJ112" s="511"/>
      <c r="MLK112" s="511"/>
      <c r="MLL112" s="511"/>
      <c r="MLM112" s="511"/>
      <c r="MLN112" s="511"/>
      <c r="MLO112" s="511"/>
      <c r="MLP112" s="511"/>
      <c r="MLQ112" s="511"/>
      <c r="MLR112" s="511"/>
      <c r="MLS112" s="511"/>
      <c r="MLT112" s="511"/>
      <c r="MLU112" s="511"/>
      <c r="MLV112" s="511"/>
      <c r="MLW112" s="511"/>
      <c r="MLX112" s="511"/>
      <c r="MLY112" s="511"/>
      <c r="MLZ112" s="511"/>
      <c r="MMA112" s="511"/>
      <c r="MMB112" s="511"/>
      <c r="MMC112" s="511"/>
      <c r="MMD112" s="511"/>
      <c r="MME112" s="511"/>
      <c r="MMF112" s="511"/>
      <c r="MMG112" s="511"/>
      <c r="MMH112" s="511"/>
      <c r="MMI112" s="511"/>
      <c r="MMJ112" s="511"/>
      <c r="MMK112" s="511"/>
      <c r="MML112" s="511"/>
      <c r="MMM112" s="511"/>
      <c r="MMN112" s="511"/>
      <c r="MMO112" s="511"/>
      <c r="MMP112" s="511"/>
      <c r="MMQ112" s="511"/>
      <c r="MMR112" s="511"/>
      <c r="MMS112" s="511"/>
      <c r="MMT112" s="511"/>
      <c r="MMU112" s="511"/>
      <c r="MMV112" s="511"/>
      <c r="MMW112" s="511"/>
      <c r="MMX112" s="511"/>
      <c r="MMY112" s="511"/>
      <c r="MMZ112" s="511"/>
      <c r="MNA112" s="511"/>
      <c r="MNB112" s="511"/>
      <c r="MNC112" s="511"/>
      <c r="MND112" s="511"/>
      <c r="MNE112" s="511"/>
      <c r="MNF112" s="511"/>
      <c r="MNG112" s="511"/>
      <c r="MNH112" s="511"/>
      <c r="MNI112" s="511"/>
      <c r="MNJ112" s="511"/>
      <c r="MNK112" s="511"/>
      <c r="MNL112" s="511"/>
      <c r="MNM112" s="511"/>
      <c r="MNN112" s="511"/>
      <c r="MNO112" s="511"/>
      <c r="MNP112" s="511"/>
      <c r="MNQ112" s="511"/>
      <c r="MNR112" s="511"/>
      <c r="MNS112" s="511"/>
      <c r="MNT112" s="511"/>
      <c r="MNU112" s="511"/>
      <c r="MNV112" s="511"/>
      <c r="MNW112" s="511"/>
      <c r="MNX112" s="511"/>
      <c r="MNY112" s="511"/>
      <c r="MNZ112" s="511"/>
      <c r="MOA112" s="511"/>
      <c r="MOB112" s="511"/>
      <c r="MOC112" s="511"/>
      <c r="MOD112" s="511"/>
      <c r="MOE112" s="511"/>
      <c r="MOF112" s="511"/>
      <c r="MOG112" s="511"/>
      <c r="MOH112" s="511"/>
      <c r="MOI112" s="511"/>
      <c r="MOJ112" s="511"/>
      <c r="MOK112" s="511"/>
      <c r="MOL112" s="511"/>
      <c r="MOM112" s="511"/>
      <c r="MON112" s="511"/>
      <c r="MOO112" s="511"/>
      <c r="MOP112" s="511"/>
      <c r="MOQ112" s="511"/>
      <c r="MOR112" s="511"/>
      <c r="MOS112" s="511"/>
      <c r="MOT112" s="511"/>
      <c r="MOU112" s="511"/>
      <c r="MOV112" s="511"/>
      <c r="MOW112" s="511"/>
      <c r="MOX112" s="511"/>
      <c r="MOY112" s="511"/>
      <c r="MOZ112" s="511"/>
      <c r="MPA112" s="511"/>
      <c r="MPB112" s="511"/>
      <c r="MPC112" s="511"/>
      <c r="MPD112" s="511"/>
      <c r="MPE112" s="511"/>
      <c r="MPF112" s="511"/>
      <c r="MPG112" s="511"/>
      <c r="MPH112" s="511"/>
      <c r="MPI112" s="511"/>
      <c r="MPJ112" s="511"/>
      <c r="MPK112" s="511"/>
      <c r="MPL112" s="511"/>
      <c r="MPM112" s="511"/>
      <c r="MPN112" s="511"/>
      <c r="MPO112" s="511"/>
      <c r="MPP112" s="511"/>
      <c r="MPQ112" s="511"/>
      <c r="MPR112" s="511"/>
      <c r="MPS112" s="511"/>
      <c r="MPT112" s="511"/>
      <c r="MPU112" s="511"/>
      <c r="MPV112" s="511"/>
      <c r="MPW112" s="511"/>
      <c r="MPX112" s="511"/>
      <c r="MPY112" s="511"/>
      <c r="MPZ112" s="511"/>
      <c r="MQA112" s="511"/>
      <c r="MQB112" s="511"/>
      <c r="MQC112" s="511"/>
      <c r="MQD112" s="511"/>
      <c r="MQE112" s="511"/>
      <c r="MQF112" s="511"/>
      <c r="MQG112" s="511"/>
      <c r="MQH112" s="511"/>
      <c r="MQI112" s="511"/>
      <c r="MQJ112" s="511"/>
      <c r="MQK112" s="511"/>
      <c r="MQL112" s="511"/>
      <c r="MQM112" s="511"/>
      <c r="MQN112" s="511"/>
      <c r="MQO112" s="511"/>
      <c r="MQP112" s="511"/>
      <c r="MQQ112" s="511"/>
      <c r="MQR112" s="511"/>
      <c r="MQS112" s="511"/>
      <c r="MQT112" s="511"/>
      <c r="MQU112" s="511"/>
      <c r="MQV112" s="511"/>
      <c r="MQW112" s="511"/>
      <c r="MQX112" s="511"/>
      <c r="MQY112" s="511"/>
      <c r="MQZ112" s="511"/>
      <c r="MRA112" s="511"/>
      <c r="MRB112" s="511"/>
      <c r="MRC112" s="511"/>
      <c r="MRD112" s="511"/>
      <c r="MRE112" s="511"/>
      <c r="MRF112" s="511"/>
      <c r="MRG112" s="511"/>
      <c r="MRH112" s="511"/>
      <c r="MRI112" s="511"/>
      <c r="MRJ112" s="511"/>
      <c r="MRK112" s="511"/>
      <c r="MRL112" s="511"/>
      <c r="MRM112" s="511"/>
      <c r="MRN112" s="511"/>
      <c r="MRO112" s="511"/>
      <c r="MRP112" s="511"/>
      <c r="MRQ112" s="511"/>
      <c r="MRR112" s="511"/>
      <c r="MRS112" s="511"/>
      <c r="MRT112" s="511"/>
      <c r="MRU112" s="511"/>
      <c r="MRV112" s="511"/>
      <c r="MRW112" s="511"/>
      <c r="MRX112" s="511"/>
      <c r="MRY112" s="511"/>
      <c r="MRZ112" s="511"/>
      <c r="MSA112" s="511"/>
      <c r="MSB112" s="511"/>
      <c r="MSC112" s="511"/>
      <c r="MSD112" s="511"/>
      <c r="MSE112" s="511"/>
      <c r="MSF112" s="511"/>
      <c r="MSG112" s="511"/>
      <c r="MSH112" s="511"/>
      <c r="MSI112" s="511"/>
      <c r="MSJ112" s="511"/>
      <c r="MSK112" s="511"/>
      <c r="MSL112" s="511"/>
      <c r="MSM112" s="511"/>
      <c r="MSN112" s="511"/>
      <c r="MSO112" s="511"/>
      <c r="MSP112" s="511"/>
      <c r="MSQ112" s="511"/>
      <c r="MSR112" s="511"/>
      <c r="MSS112" s="511"/>
      <c r="MST112" s="511"/>
      <c r="MSU112" s="511"/>
      <c r="MSV112" s="511"/>
      <c r="MSW112" s="511"/>
      <c r="MSX112" s="511"/>
      <c r="MSY112" s="511"/>
      <c r="MSZ112" s="511"/>
      <c r="MTA112" s="511"/>
      <c r="MTB112" s="511"/>
      <c r="MTC112" s="511"/>
      <c r="MTD112" s="511"/>
      <c r="MTE112" s="511"/>
      <c r="MTF112" s="511"/>
      <c r="MTG112" s="511"/>
      <c r="MTH112" s="511"/>
      <c r="MTI112" s="511"/>
      <c r="MTJ112" s="511"/>
      <c r="MTK112" s="511"/>
      <c r="MTL112" s="511"/>
      <c r="MTM112" s="511"/>
      <c r="MTN112" s="511"/>
      <c r="MTO112" s="511"/>
      <c r="MTP112" s="511"/>
      <c r="MTQ112" s="511"/>
      <c r="MTR112" s="511"/>
      <c r="MTS112" s="511"/>
      <c r="MTT112" s="511"/>
      <c r="MTU112" s="511"/>
      <c r="MTV112" s="511"/>
      <c r="MTW112" s="511"/>
      <c r="MTX112" s="511"/>
      <c r="MTY112" s="511"/>
      <c r="MTZ112" s="511"/>
      <c r="MUA112" s="511"/>
      <c r="MUB112" s="511"/>
      <c r="MUC112" s="511"/>
      <c r="MUD112" s="511"/>
      <c r="MUE112" s="511"/>
      <c r="MUF112" s="511"/>
      <c r="MUG112" s="511"/>
      <c r="MUH112" s="511"/>
      <c r="MUI112" s="511"/>
      <c r="MUJ112" s="511"/>
      <c r="MUK112" s="511"/>
      <c r="MUL112" s="511"/>
      <c r="MUM112" s="511"/>
      <c r="MUN112" s="511"/>
      <c r="MUO112" s="511"/>
      <c r="MUP112" s="511"/>
      <c r="MUQ112" s="511"/>
      <c r="MUR112" s="511"/>
      <c r="MUS112" s="511"/>
      <c r="MUT112" s="511"/>
      <c r="MUU112" s="511"/>
      <c r="MUV112" s="511"/>
      <c r="MUW112" s="511"/>
      <c r="MUX112" s="511"/>
      <c r="MUY112" s="511"/>
      <c r="MUZ112" s="511"/>
      <c r="MVA112" s="511"/>
      <c r="MVB112" s="511"/>
      <c r="MVC112" s="511"/>
      <c r="MVD112" s="511"/>
      <c r="MVE112" s="511"/>
      <c r="MVF112" s="511"/>
      <c r="MVG112" s="511"/>
      <c r="MVH112" s="511"/>
      <c r="MVI112" s="511"/>
      <c r="MVJ112" s="511"/>
      <c r="MVK112" s="511"/>
      <c r="MVL112" s="511"/>
      <c r="MVM112" s="511"/>
      <c r="MVN112" s="511"/>
      <c r="MVO112" s="511"/>
      <c r="MVP112" s="511"/>
      <c r="MVQ112" s="511"/>
      <c r="MVR112" s="511"/>
      <c r="MVS112" s="511"/>
      <c r="MVT112" s="511"/>
      <c r="MVU112" s="511"/>
      <c r="MVV112" s="511"/>
      <c r="MVW112" s="511"/>
      <c r="MVX112" s="511"/>
      <c r="MVY112" s="511"/>
      <c r="MVZ112" s="511"/>
      <c r="MWA112" s="511"/>
      <c r="MWB112" s="511"/>
      <c r="MWC112" s="511"/>
      <c r="MWD112" s="511"/>
      <c r="MWE112" s="511"/>
      <c r="MWF112" s="511"/>
      <c r="MWG112" s="511"/>
      <c r="MWH112" s="511"/>
      <c r="MWI112" s="511"/>
      <c r="MWJ112" s="511"/>
      <c r="MWK112" s="511"/>
      <c r="MWL112" s="511"/>
      <c r="MWM112" s="511"/>
      <c r="MWN112" s="511"/>
      <c r="MWO112" s="511"/>
      <c r="MWP112" s="511"/>
      <c r="MWQ112" s="511"/>
      <c r="MWR112" s="511"/>
      <c r="MWS112" s="511"/>
      <c r="MWT112" s="511"/>
      <c r="MWU112" s="511"/>
      <c r="MWV112" s="511"/>
      <c r="MWW112" s="511"/>
      <c r="MWX112" s="511"/>
      <c r="MWY112" s="511"/>
      <c r="MWZ112" s="511"/>
      <c r="MXA112" s="511"/>
      <c r="MXB112" s="511"/>
      <c r="MXC112" s="511"/>
      <c r="MXD112" s="511"/>
      <c r="MXE112" s="511"/>
      <c r="MXF112" s="511"/>
      <c r="MXG112" s="511"/>
      <c r="MXH112" s="511"/>
      <c r="MXI112" s="511"/>
      <c r="MXJ112" s="511"/>
      <c r="MXK112" s="511"/>
      <c r="MXL112" s="511"/>
      <c r="MXM112" s="511"/>
      <c r="MXN112" s="511"/>
      <c r="MXO112" s="511"/>
      <c r="MXP112" s="511"/>
      <c r="MXQ112" s="511"/>
      <c r="MXR112" s="511"/>
      <c r="MXS112" s="511"/>
      <c r="MXT112" s="511"/>
      <c r="MXU112" s="511"/>
      <c r="MXV112" s="511"/>
      <c r="MXW112" s="511"/>
      <c r="MXX112" s="511"/>
      <c r="MXY112" s="511"/>
      <c r="MXZ112" s="511"/>
      <c r="MYA112" s="511"/>
      <c r="MYB112" s="511"/>
      <c r="MYC112" s="511"/>
      <c r="MYD112" s="511"/>
      <c r="MYE112" s="511"/>
      <c r="MYF112" s="511"/>
      <c r="MYG112" s="511"/>
      <c r="MYH112" s="511"/>
      <c r="MYI112" s="511"/>
      <c r="MYJ112" s="511"/>
      <c r="MYK112" s="511"/>
      <c r="MYL112" s="511"/>
      <c r="MYM112" s="511"/>
      <c r="MYN112" s="511"/>
      <c r="MYO112" s="511"/>
      <c r="MYP112" s="511"/>
      <c r="MYQ112" s="511"/>
      <c r="MYR112" s="511"/>
      <c r="MYS112" s="511"/>
      <c r="MYT112" s="511"/>
      <c r="MYU112" s="511"/>
      <c r="MYV112" s="511"/>
      <c r="MYW112" s="511"/>
      <c r="MYX112" s="511"/>
      <c r="MYY112" s="511"/>
      <c r="MYZ112" s="511"/>
      <c r="MZA112" s="511"/>
      <c r="MZB112" s="511"/>
      <c r="MZC112" s="511"/>
      <c r="MZD112" s="511"/>
      <c r="MZE112" s="511"/>
      <c r="MZF112" s="511"/>
      <c r="MZG112" s="511"/>
      <c r="MZH112" s="511"/>
      <c r="MZI112" s="511"/>
      <c r="MZJ112" s="511"/>
      <c r="MZK112" s="511"/>
      <c r="MZL112" s="511"/>
      <c r="MZM112" s="511"/>
      <c r="MZN112" s="511"/>
      <c r="MZO112" s="511"/>
      <c r="MZP112" s="511"/>
      <c r="MZQ112" s="511"/>
      <c r="MZR112" s="511"/>
      <c r="MZS112" s="511"/>
      <c r="MZT112" s="511"/>
      <c r="MZU112" s="511"/>
      <c r="MZV112" s="511"/>
      <c r="MZW112" s="511"/>
      <c r="MZX112" s="511"/>
      <c r="MZY112" s="511"/>
      <c r="MZZ112" s="511"/>
      <c r="NAA112" s="511"/>
      <c r="NAB112" s="511"/>
      <c r="NAC112" s="511"/>
      <c r="NAD112" s="511"/>
      <c r="NAE112" s="511"/>
      <c r="NAF112" s="511"/>
      <c r="NAG112" s="511"/>
      <c r="NAH112" s="511"/>
      <c r="NAI112" s="511"/>
      <c r="NAJ112" s="511"/>
      <c r="NAK112" s="511"/>
      <c r="NAL112" s="511"/>
      <c r="NAM112" s="511"/>
      <c r="NAN112" s="511"/>
      <c r="NAO112" s="511"/>
      <c r="NAP112" s="511"/>
      <c r="NAQ112" s="511"/>
      <c r="NAR112" s="511"/>
      <c r="NAS112" s="511"/>
      <c r="NAT112" s="511"/>
      <c r="NAU112" s="511"/>
      <c r="NAV112" s="511"/>
      <c r="NAW112" s="511"/>
      <c r="NAX112" s="511"/>
      <c r="NAY112" s="511"/>
      <c r="NAZ112" s="511"/>
      <c r="NBA112" s="511"/>
      <c r="NBB112" s="511"/>
      <c r="NBC112" s="511"/>
      <c r="NBD112" s="511"/>
      <c r="NBE112" s="511"/>
      <c r="NBF112" s="511"/>
      <c r="NBG112" s="511"/>
      <c r="NBH112" s="511"/>
      <c r="NBI112" s="511"/>
      <c r="NBJ112" s="511"/>
      <c r="NBK112" s="511"/>
      <c r="NBL112" s="511"/>
      <c r="NBM112" s="511"/>
      <c r="NBN112" s="511"/>
      <c r="NBO112" s="511"/>
      <c r="NBP112" s="511"/>
      <c r="NBQ112" s="511"/>
      <c r="NBR112" s="511"/>
      <c r="NBS112" s="511"/>
      <c r="NBT112" s="511"/>
      <c r="NBU112" s="511"/>
      <c r="NBV112" s="511"/>
      <c r="NBW112" s="511"/>
      <c r="NBX112" s="511"/>
      <c r="NBY112" s="511"/>
      <c r="NBZ112" s="511"/>
      <c r="NCA112" s="511"/>
      <c r="NCB112" s="511"/>
      <c r="NCC112" s="511"/>
      <c r="NCD112" s="511"/>
      <c r="NCE112" s="511"/>
      <c r="NCF112" s="511"/>
      <c r="NCG112" s="511"/>
      <c r="NCH112" s="511"/>
      <c r="NCI112" s="511"/>
      <c r="NCJ112" s="511"/>
      <c r="NCK112" s="511"/>
      <c r="NCL112" s="511"/>
      <c r="NCM112" s="511"/>
      <c r="NCN112" s="511"/>
      <c r="NCO112" s="511"/>
      <c r="NCP112" s="511"/>
      <c r="NCQ112" s="511"/>
      <c r="NCR112" s="511"/>
      <c r="NCS112" s="511"/>
      <c r="NCT112" s="511"/>
      <c r="NCU112" s="511"/>
      <c r="NCV112" s="511"/>
      <c r="NCW112" s="511"/>
      <c r="NCX112" s="511"/>
      <c r="NCY112" s="511"/>
      <c r="NCZ112" s="511"/>
      <c r="NDA112" s="511"/>
      <c r="NDB112" s="511"/>
      <c r="NDC112" s="511"/>
      <c r="NDD112" s="511"/>
      <c r="NDE112" s="511"/>
      <c r="NDF112" s="511"/>
      <c r="NDG112" s="511"/>
      <c r="NDH112" s="511"/>
      <c r="NDI112" s="511"/>
      <c r="NDJ112" s="511"/>
      <c r="NDK112" s="511"/>
      <c r="NDL112" s="511"/>
      <c r="NDM112" s="511"/>
      <c r="NDN112" s="511"/>
      <c r="NDO112" s="511"/>
      <c r="NDP112" s="511"/>
      <c r="NDQ112" s="511"/>
      <c r="NDR112" s="511"/>
      <c r="NDS112" s="511"/>
      <c r="NDT112" s="511"/>
      <c r="NDU112" s="511"/>
      <c r="NDV112" s="511"/>
      <c r="NDW112" s="511"/>
      <c r="NDX112" s="511"/>
      <c r="NDY112" s="511"/>
      <c r="NDZ112" s="511"/>
      <c r="NEA112" s="511"/>
      <c r="NEB112" s="511"/>
      <c r="NEC112" s="511"/>
      <c r="NED112" s="511"/>
      <c r="NEE112" s="511"/>
      <c r="NEF112" s="511"/>
      <c r="NEG112" s="511"/>
      <c r="NEH112" s="511"/>
      <c r="NEI112" s="511"/>
      <c r="NEJ112" s="511"/>
      <c r="NEK112" s="511"/>
      <c r="NEL112" s="511"/>
      <c r="NEM112" s="511"/>
      <c r="NEN112" s="511"/>
      <c r="NEO112" s="511"/>
      <c r="NEP112" s="511"/>
      <c r="NEQ112" s="511"/>
      <c r="NER112" s="511"/>
      <c r="NES112" s="511"/>
      <c r="NET112" s="511"/>
      <c r="NEU112" s="511"/>
      <c r="NEV112" s="511"/>
      <c r="NEW112" s="511"/>
      <c r="NEX112" s="511"/>
      <c r="NEY112" s="511"/>
      <c r="NEZ112" s="511"/>
      <c r="NFA112" s="511"/>
      <c r="NFB112" s="511"/>
      <c r="NFC112" s="511"/>
      <c r="NFD112" s="511"/>
      <c r="NFE112" s="511"/>
      <c r="NFF112" s="511"/>
      <c r="NFG112" s="511"/>
      <c r="NFH112" s="511"/>
      <c r="NFI112" s="511"/>
      <c r="NFJ112" s="511"/>
      <c r="NFK112" s="511"/>
      <c r="NFL112" s="511"/>
      <c r="NFM112" s="511"/>
      <c r="NFN112" s="511"/>
      <c r="NFO112" s="511"/>
      <c r="NFP112" s="511"/>
      <c r="NFQ112" s="511"/>
      <c r="NFR112" s="511"/>
      <c r="NFS112" s="511"/>
      <c r="NFT112" s="511"/>
      <c r="NFU112" s="511"/>
      <c r="NFV112" s="511"/>
      <c r="NFW112" s="511"/>
      <c r="NFX112" s="511"/>
      <c r="NFY112" s="511"/>
      <c r="NFZ112" s="511"/>
      <c r="NGA112" s="511"/>
      <c r="NGB112" s="511"/>
      <c r="NGC112" s="511"/>
      <c r="NGD112" s="511"/>
      <c r="NGE112" s="511"/>
      <c r="NGF112" s="511"/>
      <c r="NGG112" s="511"/>
      <c r="NGH112" s="511"/>
      <c r="NGI112" s="511"/>
      <c r="NGJ112" s="511"/>
      <c r="NGK112" s="511"/>
      <c r="NGL112" s="511"/>
      <c r="NGM112" s="511"/>
      <c r="NGN112" s="511"/>
      <c r="NGO112" s="511"/>
      <c r="NGP112" s="511"/>
      <c r="NGQ112" s="511"/>
      <c r="NGR112" s="511"/>
      <c r="NGS112" s="511"/>
      <c r="NGT112" s="511"/>
      <c r="NGU112" s="511"/>
      <c r="NGV112" s="511"/>
      <c r="NGW112" s="511"/>
      <c r="NGX112" s="511"/>
      <c r="NGY112" s="511"/>
      <c r="NGZ112" s="511"/>
      <c r="NHA112" s="511"/>
      <c r="NHB112" s="511"/>
      <c r="NHC112" s="511"/>
      <c r="NHD112" s="511"/>
      <c r="NHE112" s="511"/>
      <c r="NHF112" s="511"/>
      <c r="NHG112" s="511"/>
      <c r="NHH112" s="511"/>
      <c r="NHI112" s="511"/>
      <c r="NHJ112" s="511"/>
      <c r="NHK112" s="511"/>
      <c r="NHL112" s="511"/>
      <c r="NHM112" s="511"/>
      <c r="NHN112" s="511"/>
      <c r="NHO112" s="511"/>
      <c r="NHP112" s="511"/>
      <c r="NHQ112" s="511"/>
      <c r="NHR112" s="511"/>
      <c r="NHS112" s="511"/>
      <c r="NHT112" s="511"/>
      <c r="NHU112" s="511"/>
      <c r="NHV112" s="511"/>
      <c r="NHW112" s="511"/>
      <c r="NHX112" s="511"/>
      <c r="NHY112" s="511"/>
      <c r="NHZ112" s="511"/>
      <c r="NIA112" s="511"/>
      <c r="NIB112" s="511"/>
      <c r="NIC112" s="511"/>
      <c r="NID112" s="511"/>
      <c r="NIE112" s="511"/>
      <c r="NIF112" s="511"/>
      <c r="NIG112" s="511"/>
      <c r="NIH112" s="511"/>
      <c r="NII112" s="511"/>
      <c r="NIJ112" s="511"/>
      <c r="NIK112" s="511"/>
      <c r="NIL112" s="511"/>
      <c r="NIM112" s="511"/>
      <c r="NIN112" s="511"/>
      <c r="NIO112" s="511"/>
      <c r="NIP112" s="511"/>
      <c r="NIQ112" s="511"/>
      <c r="NIR112" s="511"/>
      <c r="NIS112" s="511"/>
      <c r="NIT112" s="511"/>
      <c r="NIU112" s="511"/>
      <c r="NIV112" s="511"/>
      <c r="NIW112" s="511"/>
      <c r="NIX112" s="511"/>
      <c r="NIY112" s="511"/>
      <c r="NIZ112" s="511"/>
      <c r="NJA112" s="511"/>
      <c r="NJB112" s="511"/>
      <c r="NJC112" s="511"/>
      <c r="NJD112" s="511"/>
      <c r="NJE112" s="511"/>
      <c r="NJF112" s="511"/>
      <c r="NJG112" s="511"/>
      <c r="NJH112" s="511"/>
      <c r="NJI112" s="511"/>
      <c r="NJJ112" s="511"/>
      <c r="NJK112" s="511"/>
      <c r="NJL112" s="511"/>
      <c r="NJM112" s="511"/>
      <c r="NJN112" s="511"/>
      <c r="NJO112" s="511"/>
      <c r="NJP112" s="511"/>
      <c r="NJQ112" s="511"/>
      <c r="NJR112" s="511"/>
      <c r="NJS112" s="511"/>
      <c r="NJT112" s="511"/>
      <c r="NJU112" s="511"/>
      <c r="NJV112" s="511"/>
      <c r="NJW112" s="511"/>
      <c r="NJX112" s="511"/>
      <c r="NJY112" s="511"/>
      <c r="NJZ112" s="511"/>
      <c r="NKA112" s="511"/>
      <c r="NKB112" s="511"/>
      <c r="NKC112" s="511"/>
      <c r="NKD112" s="511"/>
      <c r="NKE112" s="511"/>
      <c r="NKF112" s="511"/>
      <c r="NKG112" s="511"/>
      <c r="NKH112" s="511"/>
      <c r="NKI112" s="511"/>
      <c r="NKJ112" s="511"/>
      <c r="NKK112" s="511"/>
      <c r="NKL112" s="511"/>
      <c r="NKM112" s="511"/>
      <c r="NKN112" s="511"/>
      <c r="NKO112" s="511"/>
      <c r="NKP112" s="511"/>
      <c r="NKQ112" s="511"/>
      <c r="NKR112" s="511"/>
      <c r="NKS112" s="511"/>
      <c r="NKT112" s="511"/>
      <c r="NKU112" s="511"/>
      <c r="NKV112" s="511"/>
      <c r="NKW112" s="511"/>
      <c r="NKX112" s="511"/>
      <c r="NKY112" s="511"/>
      <c r="NKZ112" s="511"/>
      <c r="NLA112" s="511"/>
      <c r="NLB112" s="511"/>
      <c r="NLC112" s="511"/>
      <c r="NLD112" s="511"/>
      <c r="NLE112" s="511"/>
      <c r="NLF112" s="511"/>
      <c r="NLG112" s="511"/>
      <c r="NLH112" s="511"/>
      <c r="NLI112" s="511"/>
      <c r="NLJ112" s="511"/>
      <c r="NLK112" s="511"/>
      <c r="NLL112" s="511"/>
      <c r="NLM112" s="511"/>
      <c r="NLN112" s="511"/>
      <c r="NLO112" s="511"/>
      <c r="NLP112" s="511"/>
      <c r="NLQ112" s="511"/>
      <c r="NLR112" s="511"/>
      <c r="NLS112" s="511"/>
      <c r="NLT112" s="511"/>
      <c r="NLU112" s="511"/>
      <c r="NLV112" s="511"/>
      <c r="NLW112" s="511"/>
      <c r="NLX112" s="511"/>
      <c r="NLY112" s="511"/>
      <c r="NLZ112" s="511"/>
      <c r="NMA112" s="511"/>
      <c r="NMB112" s="511"/>
      <c r="NMC112" s="511"/>
      <c r="NMD112" s="511"/>
      <c r="NME112" s="511"/>
      <c r="NMF112" s="511"/>
      <c r="NMG112" s="511"/>
      <c r="NMH112" s="511"/>
      <c r="NMI112" s="511"/>
      <c r="NMJ112" s="511"/>
      <c r="NMK112" s="511"/>
      <c r="NML112" s="511"/>
      <c r="NMM112" s="511"/>
      <c r="NMN112" s="511"/>
      <c r="NMO112" s="511"/>
      <c r="NMP112" s="511"/>
      <c r="NMQ112" s="511"/>
      <c r="NMR112" s="511"/>
      <c r="NMS112" s="511"/>
      <c r="NMT112" s="511"/>
      <c r="NMU112" s="511"/>
      <c r="NMV112" s="511"/>
      <c r="NMW112" s="511"/>
      <c r="NMX112" s="511"/>
      <c r="NMY112" s="511"/>
      <c r="NMZ112" s="511"/>
      <c r="NNA112" s="511"/>
      <c r="NNB112" s="511"/>
      <c r="NNC112" s="511"/>
      <c r="NND112" s="511"/>
      <c r="NNE112" s="511"/>
      <c r="NNF112" s="511"/>
      <c r="NNG112" s="511"/>
      <c r="NNH112" s="511"/>
      <c r="NNI112" s="511"/>
      <c r="NNJ112" s="511"/>
      <c r="NNK112" s="511"/>
      <c r="NNL112" s="511"/>
      <c r="NNM112" s="511"/>
      <c r="NNN112" s="511"/>
      <c r="NNO112" s="511"/>
      <c r="NNP112" s="511"/>
      <c r="NNQ112" s="511"/>
      <c r="NNR112" s="511"/>
      <c r="NNS112" s="511"/>
      <c r="NNT112" s="511"/>
      <c r="NNU112" s="511"/>
      <c r="NNV112" s="511"/>
      <c r="NNW112" s="511"/>
      <c r="NNX112" s="511"/>
      <c r="NNY112" s="511"/>
      <c r="NNZ112" s="511"/>
      <c r="NOA112" s="511"/>
      <c r="NOB112" s="511"/>
      <c r="NOC112" s="511"/>
      <c r="NOD112" s="511"/>
      <c r="NOE112" s="511"/>
      <c r="NOF112" s="511"/>
      <c r="NOG112" s="511"/>
      <c r="NOH112" s="511"/>
      <c r="NOI112" s="511"/>
      <c r="NOJ112" s="511"/>
      <c r="NOK112" s="511"/>
      <c r="NOL112" s="511"/>
      <c r="NOM112" s="511"/>
      <c r="NON112" s="511"/>
      <c r="NOO112" s="511"/>
      <c r="NOP112" s="511"/>
      <c r="NOQ112" s="511"/>
      <c r="NOR112" s="511"/>
      <c r="NOS112" s="511"/>
      <c r="NOT112" s="511"/>
      <c r="NOU112" s="511"/>
      <c r="NOV112" s="511"/>
      <c r="NOW112" s="511"/>
      <c r="NOX112" s="511"/>
      <c r="NOY112" s="511"/>
      <c r="NOZ112" s="511"/>
      <c r="NPA112" s="511"/>
      <c r="NPB112" s="511"/>
      <c r="NPC112" s="511"/>
      <c r="NPD112" s="511"/>
      <c r="NPE112" s="511"/>
      <c r="NPF112" s="511"/>
      <c r="NPG112" s="511"/>
      <c r="NPH112" s="511"/>
      <c r="NPI112" s="511"/>
      <c r="NPJ112" s="511"/>
      <c r="NPK112" s="511"/>
      <c r="NPL112" s="511"/>
      <c r="NPM112" s="511"/>
      <c r="NPN112" s="511"/>
      <c r="NPO112" s="511"/>
      <c r="NPP112" s="511"/>
      <c r="NPQ112" s="511"/>
      <c r="NPR112" s="511"/>
      <c r="NPS112" s="511"/>
      <c r="NPT112" s="511"/>
      <c r="NPU112" s="511"/>
      <c r="NPV112" s="511"/>
      <c r="NPW112" s="511"/>
      <c r="NPX112" s="511"/>
      <c r="NPY112" s="511"/>
      <c r="NPZ112" s="511"/>
      <c r="NQA112" s="511"/>
      <c r="NQB112" s="511"/>
      <c r="NQC112" s="511"/>
      <c r="NQD112" s="511"/>
      <c r="NQE112" s="511"/>
      <c r="NQF112" s="511"/>
      <c r="NQG112" s="511"/>
      <c r="NQH112" s="511"/>
      <c r="NQI112" s="511"/>
      <c r="NQJ112" s="511"/>
      <c r="NQK112" s="511"/>
      <c r="NQL112" s="511"/>
      <c r="NQM112" s="511"/>
      <c r="NQN112" s="511"/>
      <c r="NQO112" s="511"/>
      <c r="NQP112" s="511"/>
      <c r="NQQ112" s="511"/>
      <c r="NQR112" s="511"/>
      <c r="NQS112" s="511"/>
      <c r="NQT112" s="511"/>
      <c r="NQU112" s="511"/>
      <c r="NQV112" s="511"/>
      <c r="NQW112" s="511"/>
      <c r="NQX112" s="511"/>
      <c r="NQY112" s="511"/>
      <c r="NQZ112" s="511"/>
      <c r="NRA112" s="511"/>
      <c r="NRB112" s="511"/>
      <c r="NRC112" s="511"/>
      <c r="NRD112" s="511"/>
      <c r="NRE112" s="511"/>
      <c r="NRF112" s="511"/>
      <c r="NRG112" s="511"/>
      <c r="NRH112" s="511"/>
      <c r="NRI112" s="511"/>
      <c r="NRJ112" s="511"/>
      <c r="NRK112" s="511"/>
      <c r="NRL112" s="511"/>
      <c r="NRM112" s="511"/>
      <c r="NRN112" s="511"/>
      <c r="NRO112" s="511"/>
      <c r="NRP112" s="511"/>
      <c r="NRQ112" s="511"/>
      <c r="NRR112" s="511"/>
      <c r="NRS112" s="511"/>
      <c r="NRT112" s="511"/>
      <c r="NRU112" s="511"/>
      <c r="NRV112" s="511"/>
      <c r="NRW112" s="511"/>
      <c r="NRX112" s="511"/>
      <c r="NRY112" s="511"/>
      <c r="NRZ112" s="511"/>
      <c r="NSA112" s="511"/>
      <c r="NSB112" s="511"/>
      <c r="NSC112" s="511"/>
      <c r="NSD112" s="511"/>
      <c r="NSE112" s="511"/>
      <c r="NSF112" s="511"/>
      <c r="NSG112" s="511"/>
      <c r="NSH112" s="511"/>
      <c r="NSI112" s="511"/>
      <c r="NSJ112" s="511"/>
      <c r="NSK112" s="511"/>
      <c r="NSL112" s="511"/>
      <c r="NSM112" s="511"/>
      <c r="NSN112" s="511"/>
      <c r="NSO112" s="511"/>
      <c r="NSP112" s="511"/>
      <c r="NSQ112" s="511"/>
      <c r="NSR112" s="511"/>
      <c r="NSS112" s="511"/>
      <c r="NST112" s="511"/>
      <c r="NSU112" s="511"/>
      <c r="NSV112" s="511"/>
      <c r="NSW112" s="511"/>
      <c r="NSX112" s="511"/>
      <c r="NSY112" s="511"/>
      <c r="NSZ112" s="511"/>
      <c r="NTA112" s="511"/>
      <c r="NTB112" s="511"/>
      <c r="NTC112" s="511"/>
      <c r="NTD112" s="511"/>
      <c r="NTE112" s="511"/>
      <c r="NTF112" s="511"/>
      <c r="NTG112" s="511"/>
      <c r="NTH112" s="511"/>
      <c r="NTI112" s="511"/>
      <c r="NTJ112" s="511"/>
      <c r="NTK112" s="511"/>
      <c r="NTL112" s="511"/>
      <c r="NTM112" s="511"/>
      <c r="NTN112" s="511"/>
      <c r="NTO112" s="511"/>
      <c r="NTP112" s="511"/>
      <c r="NTQ112" s="511"/>
      <c r="NTR112" s="511"/>
      <c r="NTS112" s="511"/>
      <c r="NTT112" s="511"/>
      <c r="NTU112" s="511"/>
      <c r="NTV112" s="511"/>
      <c r="NTW112" s="511"/>
      <c r="NTX112" s="511"/>
      <c r="NTY112" s="511"/>
      <c r="NTZ112" s="511"/>
      <c r="NUA112" s="511"/>
      <c r="NUB112" s="511"/>
      <c r="NUC112" s="511"/>
      <c r="NUD112" s="511"/>
      <c r="NUE112" s="511"/>
      <c r="NUF112" s="511"/>
      <c r="NUG112" s="511"/>
      <c r="NUH112" s="511"/>
      <c r="NUI112" s="511"/>
      <c r="NUJ112" s="511"/>
      <c r="NUK112" s="511"/>
      <c r="NUL112" s="511"/>
      <c r="NUM112" s="511"/>
      <c r="NUN112" s="511"/>
      <c r="NUO112" s="511"/>
      <c r="NUP112" s="511"/>
      <c r="NUQ112" s="511"/>
      <c r="NUR112" s="511"/>
      <c r="NUS112" s="511"/>
      <c r="NUT112" s="511"/>
      <c r="NUU112" s="511"/>
      <c r="NUV112" s="511"/>
      <c r="NUW112" s="511"/>
      <c r="NUX112" s="511"/>
      <c r="NUY112" s="511"/>
      <c r="NUZ112" s="511"/>
      <c r="NVA112" s="511"/>
      <c r="NVB112" s="511"/>
      <c r="NVC112" s="511"/>
      <c r="NVD112" s="511"/>
      <c r="NVE112" s="511"/>
      <c r="NVF112" s="511"/>
      <c r="NVG112" s="511"/>
      <c r="NVH112" s="511"/>
      <c r="NVI112" s="511"/>
      <c r="NVJ112" s="511"/>
      <c r="NVK112" s="511"/>
      <c r="NVL112" s="511"/>
      <c r="NVM112" s="511"/>
      <c r="NVN112" s="511"/>
      <c r="NVO112" s="511"/>
      <c r="NVP112" s="511"/>
      <c r="NVQ112" s="511"/>
      <c r="NVR112" s="511"/>
      <c r="NVS112" s="511"/>
      <c r="NVT112" s="511"/>
      <c r="NVU112" s="511"/>
      <c r="NVV112" s="511"/>
      <c r="NVW112" s="511"/>
      <c r="NVX112" s="511"/>
      <c r="NVY112" s="511"/>
      <c r="NVZ112" s="511"/>
      <c r="NWA112" s="511"/>
      <c r="NWB112" s="511"/>
      <c r="NWC112" s="511"/>
      <c r="NWD112" s="511"/>
      <c r="NWE112" s="511"/>
      <c r="NWF112" s="511"/>
      <c r="NWG112" s="511"/>
      <c r="NWH112" s="511"/>
      <c r="NWI112" s="511"/>
      <c r="NWJ112" s="511"/>
      <c r="NWK112" s="511"/>
      <c r="NWL112" s="511"/>
      <c r="NWM112" s="511"/>
      <c r="NWN112" s="511"/>
      <c r="NWO112" s="511"/>
      <c r="NWP112" s="511"/>
      <c r="NWQ112" s="511"/>
      <c r="NWR112" s="511"/>
      <c r="NWS112" s="511"/>
      <c r="NWT112" s="511"/>
      <c r="NWU112" s="511"/>
      <c r="NWV112" s="511"/>
      <c r="NWW112" s="511"/>
      <c r="NWX112" s="511"/>
      <c r="NWY112" s="511"/>
      <c r="NWZ112" s="511"/>
      <c r="NXA112" s="511"/>
      <c r="NXB112" s="511"/>
      <c r="NXC112" s="511"/>
      <c r="NXD112" s="511"/>
      <c r="NXE112" s="511"/>
      <c r="NXF112" s="511"/>
      <c r="NXG112" s="511"/>
      <c r="NXH112" s="511"/>
      <c r="NXI112" s="511"/>
      <c r="NXJ112" s="511"/>
      <c r="NXK112" s="511"/>
      <c r="NXL112" s="511"/>
      <c r="NXM112" s="511"/>
      <c r="NXN112" s="511"/>
      <c r="NXO112" s="511"/>
      <c r="NXP112" s="511"/>
      <c r="NXQ112" s="511"/>
      <c r="NXR112" s="511"/>
      <c r="NXS112" s="511"/>
      <c r="NXT112" s="511"/>
      <c r="NXU112" s="511"/>
      <c r="NXV112" s="511"/>
      <c r="NXW112" s="511"/>
      <c r="NXX112" s="511"/>
      <c r="NXY112" s="511"/>
      <c r="NXZ112" s="511"/>
      <c r="NYA112" s="511"/>
      <c r="NYB112" s="511"/>
      <c r="NYC112" s="511"/>
      <c r="NYD112" s="511"/>
      <c r="NYE112" s="511"/>
      <c r="NYF112" s="511"/>
      <c r="NYG112" s="511"/>
      <c r="NYH112" s="511"/>
      <c r="NYI112" s="511"/>
      <c r="NYJ112" s="511"/>
      <c r="NYK112" s="511"/>
      <c r="NYL112" s="511"/>
      <c r="NYM112" s="511"/>
      <c r="NYN112" s="511"/>
      <c r="NYO112" s="511"/>
      <c r="NYP112" s="511"/>
      <c r="NYQ112" s="511"/>
      <c r="NYR112" s="511"/>
      <c r="NYS112" s="511"/>
      <c r="NYT112" s="511"/>
      <c r="NYU112" s="511"/>
      <c r="NYV112" s="511"/>
      <c r="NYW112" s="511"/>
      <c r="NYX112" s="511"/>
      <c r="NYY112" s="511"/>
      <c r="NYZ112" s="511"/>
      <c r="NZA112" s="511"/>
      <c r="NZB112" s="511"/>
      <c r="NZC112" s="511"/>
      <c r="NZD112" s="511"/>
      <c r="NZE112" s="511"/>
      <c r="NZF112" s="511"/>
      <c r="NZG112" s="511"/>
      <c r="NZH112" s="511"/>
      <c r="NZI112" s="511"/>
      <c r="NZJ112" s="511"/>
      <c r="NZK112" s="511"/>
      <c r="NZL112" s="511"/>
      <c r="NZM112" s="511"/>
      <c r="NZN112" s="511"/>
      <c r="NZO112" s="511"/>
      <c r="NZP112" s="511"/>
      <c r="NZQ112" s="511"/>
      <c r="NZR112" s="511"/>
      <c r="NZS112" s="511"/>
      <c r="NZT112" s="511"/>
      <c r="NZU112" s="511"/>
      <c r="NZV112" s="511"/>
      <c r="NZW112" s="511"/>
      <c r="NZX112" s="511"/>
      <c r="NZY112" s="511"/>
      <c r="NZZ112" s="511"/>
      <c r="OAA112" s="511"/>
      <c r="OAB112" s="511"/>
      <c r="OAC112" s="511"/>
      <c r="OAD112" s="511"/>
      <c r="OAE112" s="511"/>
      <c r="OAF112" s="511"/>
      <c r="OAG112" s="511"/>
      <c r="OAH112" s="511"/>
      <c r="OAI112" s="511"/>
      <c r="OAJ112" s="511"/>
      <c r="OAK112" s="511"/>
      <c r="OAL112" s="511"/>
      <c r="OAM112" s="511"/>
      <c r="OAN112" s="511"/>
      <c r="OAO112" s="511"/>
      <c r="OAP112" s="511"/>
      <c r="OAQ112" s="511"/>
      <c r="OAR112" s="511"/>
      <c r="OAS112" s="511"/>
      <c r="OAT112" s="511"/>
      <c r="OAU112" s="511"/>
      <c r="OAV112" s="511"/>
      <c r="OAW112" s="511"/>
      <c r="OAX112" s="511"/>
      <c r="OAY112" s="511"/>
      <c r="OAZ112" s="511"/>
      <c r="OBA112" s="511"/>
      <c r="OBB112" s="511"/>
      <c r="OBC112" s="511"/>
      <c r="OBD112" s="511"/>
      <c r="OBE112" s="511"/>
      <c r="OBF112" s="511"/>
      <c r="OBG112" s="511"/>
      <c r="OBH112" s="511"/>
      <c r="OBI112" s="511"/>
      <c r="OBJ112" s="511"/>
      <c r="OBK112" s="511"/>
      <c r="OBL112" s="511"/>
      <c r="OBM112" s="511"/>
      <c r="OBN112" s="511"/>
      <c r="OBO112" s="511"/>
      <c r="OBP112" s="511"/>
      <c r="OBQ112" s="511"/>
      <c r="OBR112" s="511"/>
      <c r="OBS112" s="511"/>
      <c r="OBT112" s="511"/>
      <c r="OBU112" s="511"/>
      <c r="OBV112" s="511"/>
      <c r="OBW112" s="511"/>
      <c r="OBX112" s="511"/>
      <c r="OBY112" s="511"/>
      <c r="OBZ112" s="511"/>
      <c r="OCA112" s="511"/>
      <c r="OCB112" s="511"/>
      <c r="OCC112" s="511"/>
      <c r="OCD112" s="511"/>
      <c r="OCE112" s="511"/>
      <c r="OCF112" s="511"/>
      <c r="OCG112" s="511"/>
      <c r="OCH112" s="511"/>
      <c r="OCI112" s="511"/>
      <c r="OCJ112" s="511"/>
      <c r="OCK112" s="511"/>
      <c r="OCL112" s="511"/>
      <c r="OCM112" s="511"/>
      <c r="OCN112" s="511"/>
      <c r="OCO112" s="511"/>
      <c r="OCP112" s="511"/>
      <c r="OCQ112" s="511"/>
      <c r="OCR112" s="511"/>
      <c r="OCS112" s="511"/>
      <c r="OCT112" s="511"/>
      <c r="OCU112" s="511"/>
      <c r="OCV112" s="511"/>
      <c r="OCW112" s="511"/>
      <c r="OCX112" s="511"/>
      <c r="OCY112" s="511"/>
      <c r="OCZ112" s="511"/>
      <c r="ODA112" s="511"/>
      <c r="ODB112" s="511"/>
      <c r="ODC112" s="511"/>
      <c r="ODD112" s="511"/>
      <c r="ODE112" s="511"/>
      <c r="ODF112" s="511"/>
      <c r="ODG112" s="511"/>
      <c r="ODH112" s="511"/>
      <c r="ODI112" s="511"/>
      <c r="ODJ112" s="511"/>
      <c r="ODK112" s="511"/>
      <c r="ODL112" s="511"/>
      <c r="ODM112" s="511"/>
      <c r="ODN112" s="511"/>
      <c r="ODO112" s="511"/>
      <c r="ODP112" s="511"/>
      <c r="ODQ112" s="511"/>
      <c r="ODR112" s="511"/>
      <c r="ODS112" s="511"/>
      <c r="ODT112" s="511"/>
      <c r="ODU112" s="511"/>
      <c r="ODV112" s="511"/>
      <c r="ODW112" s="511"/>
      <c r="ODX112" s="511"/>
      <c r="ODY112" s="511"/>
      <c r="ODZ112" s="511"/>
      <c r="OEA112" s="511"/>
      <c r="OEB112" s="511"/>
      <c r="OEC112" s="511"/>
      <c r="OED112" s="511"/>
      <c r="OEE112" s="511"/>
      <c r="OEF112" s="511"/>
      <c r="OEG112" s="511"/>
      <c r="OEH112" s="511"/>
      <c r="OEI112" s="511"/>
      <c r="OEJ112" s="511"/>
      <c r="OEK112" s="511"/>
      <c r="OEL112" s="511"/>
      <c r="OEM112" s="511"/>
      <c r="OEN112" s="511"/>
      <c r="OEO112" s="511"/>
      <c r="OEP112" s="511"/>
      <c r="OEQ112" s="511"/>
      <c r="OER112" s="511"/>
      <c r="OES112" s="511"/>
      <c r="OET112" s="511"/>
      <c r="OEU112" s="511"/>
      <c r="OEV112" s="511"/>
      <c r="OEW112" s="511"/>
      <c r="OEX112" s="511"/>
      <c r="OEY112" s="511"/>
      <c r="OEZ112" s="511"/>
      <c r="OFA112" s="511"/>
      <c r="OFB112" s="511"/>
      <c r="OFC112" s="511"/>
      <c r="OFD112" s="511"/>
      <c r="OFE112" s="511"/>
      <c r="OFF112" s="511"/>
      <c r="OFG112" s="511"/>
      <c r="OFH112" s="511"/>
      <c r="OFI112" s="511"/>
      <c r="OFJ112" s="511"/>
      <c r="OFK112" s="511"/>
      <c r="OFL112" s="511"/>
      <c r="OFM112" s="511"/>
      <c r="OFN112" s="511"/>
      <c r="OFO112" s="511"/>
      <c r="OFP112" s="511"/>
      <c r="OFQ112" s="511"/>
      <c r="OFR112" s="511"/>
      <c r="OFS112" s="511"/>
      <c r="OFT112" s="511"/>
      <c r="OFU112" s="511"/>
      <c r="OFV112" s="511"/>
      <c r="OFW112" s="511"/>
      <c r="OFX112" s="511"/>
      <c r="OFY112" s="511"/>
      <c r="OFZ112" s="511"/>
      <c r="OGA112" s="511"/>
      <c r="OGB112" s="511"/>
      <c r="OGC112" s="511"/>
      <c r="OGD112" s="511"/>
      <c r="OGE112" s="511"/>
      <c r="OGF112" s="511"/>
      <c r="OGG112" s="511"/>
      <c r="OGH112" s="511"/>
      <c r="OGI112" s="511"/>
      <c r="OGJ112" s="511"/>
      <c r="OGK112" s="511"/>
      <c r="OGL112" s="511"/>
      <c r="OGM112" s="511"/>
      <c r="OGN112" s="511"/>
      <c r="OGO112" s="511"/>
      <c r="OGP112" s="511"/>
      <c r="OGQ112" s="511"/>
      <c r="OGR112" s="511"/>
      <c r="OGS112" s="511"/>
      <c r="OGT112" s="511"/>
      <c r="OGU112" s="511"/>
      <c r="OGV112" s="511"/>
      <c r="OGW112" s="511"/>
      <c r="OGX112" s="511"/>
      <c r="OGY112" s="511"/>
      <c r="OGZ112" s="511"/>
      <c r="OHA112" s="511"/>
      <c r="OHB112" s="511"/>
      <c r="OHC112" s="511"/>
      <c r="OHD112" s="511"/>
      <c r="OHE112" s="511"/>
      <c r="OHF112" s="511"/>
      <c r="OHG112" s="511"/>
      <c r="OHH112" s="511"/>
      <c r="OHI112" s="511"/>
      <c r="OHJ112" s="511"/>
      <c r="OHK112" s="511"/>
      <c r="OHL112" s="511"/>
      <c r="OHM112" s="511"/>
      <c r="OHN112" s="511"/>
      <c r="OHO112" s="511"/>
      <c r="OHP112" s="511"/>
      <c r="OHQ112" s="511"/>
      <c r="OHR112" s="511"/>
      <c r="OHS112" s="511"/>
      <c r="OHT112" s="511"/>
      <c r="OHU112" s="511"/>
      <c r="OHV112" s="511"/>
      <c r="OHW112" s="511"/>
      <c r="OHX112" s="511"/>
      <c r="OHY112" s="511"/>
      <c r="OHZ112" s="511"/>
      <c r="OIA112" s="511"/>
      <c r="OIB112" s="511"/>
      <c r="OIC112" s="511"/>
      <c r="OID112" s="511"/>
      <c r="OIE112" s="511"/>
      <c r="OIF112" s="511"/>
      <c r="OIG112" s="511"/>
      <c r="OIH112" s="511"/>
      <c r="OII112" s="511"/>
      <c r="OIJ112" s="511"/>
      <c r="OIK112" s="511"/>
      <c r="OIL112" s="511"/>
      <c r="OIM112" s="511"/>
      <c r="OIN112" s="511"/>
      <c r="OIO112" s="511"/>
      <c r="OIP112" s="511"/>
      <c r="OIQ112" s="511"/>
      <c r="OIR112" s="511"/>
      <c r="OIS112" s="511"/>
      <c r="OIT112" s="511"/>
      <c r="OIU112" s="511"/>
      <c r="OIV112" s="511"/>
      <c r="OIW112" s="511"/>
      <c r="OIX112" s="511"/>
      <c r="OIY112" s="511"/>
      <c r="OIZ112" s="511"/>
      <c r="OJA112" s="511"/>
      <c r="OJB112" s="511"/>
      <c r="OJC112" s="511"/>
      <c r="OJD112" s="511"/>
      <c r="OJE112" s="511"/>
      <c r="OJF112" s="511"/>
      <c r="OJG112" s="511"/>
      <c r="OJH112" s="511"/>
      <c r="OJI112" s="511"/>
      <c r="OJJ112" s="511"/>
      <c r="OJK112" s="511"/>
      <c r="OJL112" s="511"/>
      <c r="OJM112" s="511"/>
      <c r="OJN112" s="511"/>
      <c r="OJO112" s="511"/>
      <c r="OJP112" s="511"/>
      <c r="OJQ112" s="511"/>
      <c r="OJR112" s="511"/>
      <c r="OJS112" s="511"/>
      <c r="OJT112" s="511"/>
      <c r="OJU112" s="511"/>
      <c r="OJV112" s="511"/>
      <c r="OJW112" s="511"/>
      <c r="OJX112" s="511"/>
      <c r="OJY112" s="511"/>
      <c r="OJZ112" s="511"/>
      <c r="OKA112" s="511"/>
      <c r="OKB112" s="511"/>
      <c r="OKC112" s="511"/>
      <c r="OKD112" s="511"/>
      <c r="OKE112" s="511"/>
      <c r="OKF112" s="511"/>
      <c r="OKG112" s="511"/>
      <c r="OKH112" s="511"/>
      <c r="OKI112" s="511"/>
      <c r="OKJ112" s="511"/>
      <c r="OKK112" s="511"/>
      <c r="OKL112" s="511"/>
      <c r="OKM112" s="511"/>
      <c r="OKN112" s="511"/>
      <c r="OKO112" s="511"/>
      <c r="OKP112" s="511"/>
      <c r="OKQ112" s="511"/>
      <c r="OKR112" s="511"/>
      <c r="OKS112" s="511"/>
      <c r="OKT112" s="511"/>
      <c r="OKU112" s="511"/>
      <c r="OKV112" s="511"/>
      <c r="OKW112" s="511"/>
      <c r="OKX112" s="511"/>
      <c r="OKY112" s="511"/>
      <c r="OKZ112" s="511"/>
      <c r="OLA112" s="511"/>
      <c r="OLB112" s="511"/>
      <c r="OLC112" s="511"/>
      <c r="OLD112" s="511"/>
      <c r="OLE112" s="511"/>
      <c r="OLF112" s="511"/>
      <c r="OLG112" s="511"/>
      <c r="OLH112" s="511"/>
      <c r="OLI112" s="511"/>
      <c r="OLJ112" s="511"/>
      <c r="OLK112" s="511"/>
      <c r="OLL112" s="511"/>
      <c r="OLM112" s="511"/>
      <c r="OLN112" s="511"/>
      <c r="OLO112" s="511"/>
      <c r="OLP112" s="511"/>
      <c r="OLQ112" s="511"/>
      <c r="OLR112" s="511"/>
      <c r="OLS112" s="511"/>
      <c r="OLT112" s="511"/>
      <c r="OLU112" s="511"/>
      <c r="OLV112" s="511"/>
      <c r="OLW112" s="511"/>
      <c r="OLX112" s="511"/>
      <c r="OLY112" s="511"/>
      <c r="OLZ112" s="511"/>
      <c r="OMA112" s="511"/>
      <c r="OMB112" s="511"/>
      <c r="OMC112" s="511"/>
      <c r="OMD112" s="511"/>
      <c r="OME112" s="511"/>
      <c r="OMF112" s="511"/>
      <c r="OMG112" s="511"/>
      <c r="OMH112" s="511"/>
      <c r="OMI112" s="511"/>
      <c r="OMJ112" s="511"/>
      <c r="OMK112" s="511"/>
      <c r="OML112" s="511"/>
      <c r="OMM112" s="511"/>
      <c r="OMN112" s="511"/>
      <c r="OMO112" s="511"/>
      <c r="OMP112" s="511"/>
      <c r="OMQ112" s="511"/>
      <c r="OMR112" s="511"/>
      <c r="OMS112" s="511"/>
      <c r="OMT112" s="511"/>
      <c r="OMU112" s="511"/>
      <c r="OMV112" s="511"/>
      <c r="OMW112" s="511"/>
      <c r="OMX112" s="511"/>
      <c r="OMY112" s="511"/>
      <c r="OMZ112" s="511"/>
      <c r="ONA112" s="511"/>
      <c r="ONB112" s="511"/>
      <c r="ONC112" s="511"/>
      <c r="OND112" s="511"/>
      <c r="ONE112" s="511"/>
      <c r="ONF112" s="511"/>
      <c r="ONG112" s="511"/>
      <c r="ONH112" s="511"/>
      <c r="ONI112" s="511"/>
      <c r="ONJ112" s="511"/>
      <c r="ONK112" s="511"/>
      <c r="ONL112" s="511"/>
      <c r="ONM112" s="511"/>
      <c r="ONN112" s="511"/>
      <c r="ONO112" s="511"/>
      <c r="ONP112" s="511"/>
      <c r="ONQ112" s="511"/>
      <c r="ONR112" s="511"/>
      <c r="ONS112" s="511"/>
      <c r="ONT112" s="511"/>
      <c r="ONU112" s="511"/>
      <c r="ONV112" s="511"/>
      <c r="ONW112" s="511"/>
      <c r="ONX112" s="511"/>
      <c r="ONY112" s="511"/>
      <c r="ONZ112" s="511"/>
      <c r="OOA112" s="511"/>
      <c r="OOB112" s="511"/>
      <c r="OOC112" s="511"/>
      <c r="OOD112" s="511"/>
      <c r="OOE112" s="511"/>
      <c r="OOF112" s="511"/>
      <c r="OOG112" s="511"/>
      <c r="OOH112" s="511"/>
      <c r="OOI112" s="511"/>
      <c r="OOJ112" s="511"/>
      <c r="OOK112" s="511"/>
      <c r="OOL112" s="511"/>
      <c r="OOM112" s="511"/>
      <c r="OON112" s="511"/>
      <c r="OOO112" s="511"/>
      <c r="OOP112" s="511"/>
      <c r="OOQ112" s="511"/>
      <c r="OOR112" s="511"/>
      <c r="OOS112" s="511"/>
      <c r="OOT112" s="511"/>
      <c r="OOU112" s="511"/>
      <c r="OOV112" s="511"/>
      <c r="OOW112" s="511"/>
      <c r="OOX112" s="511"/>
      <c r="OOY112" s="511"/>
      <c r="OOZ112" s="511"/>
      <c r="OPA112" s="511"/>
      <c r="OPB112" s="511"/>
      <c r="OPC112" s="511"/>
      <c r="OPD112" s="511"/>
      <c r="OPE112" s="511"/>
      <c r="OPF112" s="511"/>
      <c r="OPG112" s="511"/>
      <c r="OPH112" s="511"/>
      <c r="OPI112" s="511"/>
      <c r="OPJ112" s="511"/>
      <c r="OPK112" s="511"/>
      <c r="OPL112" s="511"/>
      <c r="OPM112" s="511"/>
      <c r="OPN112" s="511"/>
      <c r="OPO112" s="511"/>
      <c r="OPP112" s="511"/>
      <c r="OPQ112" s="511"/>
      <c r="OPR112" s="511"/>
      <c r="OPS112" s="511"/>
      <c r="OPT112" s="511"/>
      <c r="OPU112" s="511"/>
      <c r="OPV112" s="511"/>
      <c r="OPW112" s="511"/>
      <c r="OPX112" s="511"/>
      <c r="OPY112" s="511"/>
      <c r="OPZ112" s="511"/>
      <c r="OQA112" s="511"/>
      <c r="OQB112" s="511"/>
      <c r="OQC112" s="511"/>
      <c r="OQD112" s="511"/>
      <c r="OQE112" s="511"/>
      <c r="OQF112" s="511"/>
      <c r="OQG112" s="511"/>
      <c r="OQH112" s="511"/>
      <c r="OQI112" s="511"/>
      <c r="OQJ112" s="511"/>
      <c r="OQK112" s="511"/>
      <c r="OQL112" s="511"/>
      <c r="OQM112" s="511"/>
      <c r="OQN112" s="511"/>
      <c r="OQO112" s="511"/>
      <c r="OQP112" s="511"/>
      <c r="OQQ112" s="511"/>
      <c r="OQR112" s="511"/>
      <c r="OQS112" s="511"/>
      <c r="OQT112" s="511"/>
      <c r="OQU112" s="511"/>
      <c r="OQV112" s="511"/>
      <c r="OQW112" s="511"/>
      <c r="OQX112" s="511"/>
      <c r="OQY112" s="511"/>
      <c r="OQZ112" s="511"/>
      <c r="ORA112" s="511"/>
      <c r="ORB112" s="511"/>
      <c r="ORC112" s="511"/>
      <c r="ORD112" s="511"/>
      <c r="ORE112" s="511"/>
      <c r="ORF112" s="511"/>
      <c r="ORG112" s="511"/>
      <c r="ORH112" s="511"/>
      <c r="ORI112" s="511"/>
      <c r="ORJ112" s="511"/>
      <c r="ORK112" s="511"/>
      <c r="ORL112" s="511"/>
      <c r="ORM112" s="511"/>
      <c r="ORN112" s="511"/>
      <c r="ORO112" s="511"/>
      <c r="ORP112" s="511"/>
      <c r="ORQ112" s="511"/>
      <c r="ORR112" s="511"/>
      <c r="ORS112" s="511"/>
      <c r="ORT112" s="511"/>
      <c r="ORU112" s="511"/>
      <c r="ORV112" s="511"/>
      <c r="ORW112" s="511"/>
      <c r="ORX112" s="511"/>
      <c r="ORY112" s="511"/>
      <c r="ORZ112" s="511"/>
      <c r="OSA112" s="511"/>
      <c r="OSB112" s="511"/>
      <c r="OSC112" s="511"/>
      <c r="OSD112" s="511"/>
      <c r="OSE112" s="511"/>
      <c r="OSF112" s="511"/>
      <c r="OSG112" s="511"/>
      <c r="OSH112" s="511"/>
      <c r="OSI112" s="511"/>
      <c r="OSJ112" s="511"/>
      <c r="OSK112" s="511"/>
      <c r="OSL112" s="511"/>
      <c r="OSM112" s="511"/>
      <c r="OSN112" s="511"/>
      <c r="OSO112" s="511"/>
      <c r="OSP112" s="511"/>
      <c r="OSQ112" s="511"/>
      <c r="OSR112" s="511"/>
      <c r="OSS112" s="511"/>
      <c r="OST112" s="511"/>
      <c r="OSU112" s="511"/>
      <c r="OSV112" s="511"/>
      <c r="OSW112" s="511"/>
      <c r="OSX112" s="511"/>
      <c r="OSY112" s="511"/>
      <c r="OSZ112" s="511"/>
      <c r="OTA112" s="511"/>
      <c r="OTB112" s="511"/>
      <c r="OTC112" s="511"/>
      <c r="OTD112" s="511"/>
      <c r="OTE112" s="511"/>
      <c r="OTF112" s="511"/>
      <c r="OTG112" s="511"/>
      <c r="OTH112" s="511"/>
      <c r="OTI112" s="511"/>
      <c r="OTJ112" s="511"/>
      <c r="OTK112" s="511"/>
      <c r="OTL112" s="511"/>
      <c r="OTM112" s="511"/>
      <c r="OTN112" s="511"/>
      <c r="OTO112" s="511"/>
      <c r="OTP112" s="511"/>
      <c r="OTQ112" s="511"/>
      <c r="OTR112" s="511"/>
      <c r="OTS112" s="511"/>
      <c r="OTT112" s="511"/>
      <c r="OTU112" s="511"/>
      <c r="OTV112" s="511"/>
      <c r="OTW112" s="511"/>
      <c r="OTX112" s="511"/>
      <c r="OTY112" s="511"/>
      <c r="OTZ112" s="511"/>
      <c r="OUA112" s="511"/>
      <c r="OUB112" s="511"/>
      <c r="OUC112" s="511"/>
      <c r="OUD112" s="511"/>
      <c r="OUE112" s="511"/>
      <c r="OUF112" s="511"/>
      <c r="OUG112" s="511"/>
      <c r="OUH112" s="511"/>
      <c r="OUI112" s="511"/>
      <c r="OUJ112" s="511"/>
      <c r="OUK112" s="511"/>
      <c r="OUL112" s="511"/>
      <c r="OUM112" s="511"/>
      <c r="OUN112" s="511"/>
      <c r="OUO112" s="511"/>
      <c r="OUP112" s="511"/>
      <c r="OUQ112" s="511"/>
      <c r="OUR112" s="511"/>
      <c r="OUS112" s="511"/>
      <c r="OUT112" s="511"/>
      <c r="OUU112" s="511"/>
      <c r="OUV112" s="511"/>
      <c r="OUW112" s="511"/>
      <c r="OUX112" s="511"/>
      <c r="OUY112" s="511"/>
      <c r="OUZ112" s="511"/>
      <c r="OVA112" s="511"/>
      <c r="OVB112" s="511"/>
      <c r="OVC112" s="511"/>
      <c r="OVD112" s="511"/>
      <c r="OVE112" s="511"/>
      <c r="OVF112" s="511"/>
      <c r="OVG112" s="511"/>
      <c r="OVH112" s="511"/>
      <c r="OVI112" s="511"/>
      <c r="OVJ112" s="511"/>
      <c r="OVK112" s="511"/>
      <c r="OVL112" s="511"/>
      <c r="OVM112" s="511"/>
      <c r="OVN112" s="511"/>
      <c r="OVO112" s="511"/>
      <c r="OVP112" s="511"/>
      <c r="OVQ112" s="511"/>
      <c r="OVR112" s="511"/>
      <c r="OVS112" s="511"/>
      <c r="OVT112" s="511"/>
      <c r="OVU112" s="511"/>
      <c r="OVV112" s="511"/>
      <c r="OVW112" s="511"/>
      <c r="OVX112" s="511"/>
      <c r="OVY112" s="511"/>
      <c r="OVZ112" s="511"/>
      <c r="OWA112" s="511"/>
      <c r="OWB112" s="511"/>
      <c r="OWC112" s="511"/>
      <c r="OWD112" s="511"/>
      <c r="OWE112" s="511"/>
      <c r="OWF112" s="511"/>
      <c r="OWG112" s="511"/>
      <c r="OWH112" s="511"/>
      <c r="OWI112" s="511"/>
      <c r="OWJ112" s="511"/>
      <c r="OWK112" s="511"/>
      <c r="OWL112" s="511"/>
      <c r="OWM112" s="511"/>
      <c r="OWN112" s="511"/>
      <c r="OWO112" s="511"/>
      <c r="OWP112" s="511"/>
      <c r="OWQ112" s="511"/>
      <c r="OWR112" s="511"/>
      <c r="OWS112" s="511"/>
      <c r="OWT112" s="511"/>
      <c r="OWU112" s="511"/>
      <c r="OWV112" s="511"/>
      <c r="OWW112" s="511"/>
      <c r="OWX112" s="511"/>
      <c r="OWY112" s="511"/>
      <c r="OWZ112" s="511"/>
      <c r="OXA112" s="511"/>
      <c r="OXB112" s="511"/>
      <c r="OXC112" s="511"/>
      <c r="OXD112" s="511"/>
      <c r="OXE112" s="511"/>
      <c r="OXF112" s="511"/>
      <c r="OXG112" s="511"/>
      <c r="OXH112" s="511"/>
      <c r="OXI112" s="511"/>
      <c r="OXJ112" s="511"/>
      <c r="OXK112" s="511"/>
      <c r="OXL112" s="511"/>
      <c r="OXM112" s="511"/>
      <c r="OXN112" s="511"/>
      <c r="OXO112" s="511"/>
      <c r="OXP112" s="511"/>
      <c r="OXQ112" s="511"/>
      <c r="OXR112" s="511"/>
      <c r="OXS112" s="511"/>
      <c r="OXT112" s="511"/>
      <c r="OXU112" s="511"/>
      <c r="OXV112" s="511"/>
      <c r="OXW112" s="511"/>
      <c r="OXX112" s="511"/>
      <c r="OXY112" s="511"/>
      <c r="OXZ112" s="511"/>
      <c r="OYA112" s="511"/>
      <c r="OYB112" s="511"/>
      <c r="OYC112" s="511"/>
      <c r="OYD112" s="511"/>
      <c r="OYE112" s="511"/>
      <c r="OYF112" s="511"/>
      <c r="OYG112" s="511"/>
      <c r="OYH112" s="511"/>
      <c r="OYI112" s="511"/>
      <c r="OYJ112" s="511"/>
      <c r="OYK112" s="511"/>
      <c r="OYL112" s="511"/>
      <c r="OYM112" s="511"/>
      <c r="OYN112" s="511"/>
      <c r="OYO112" s="511"/>
      <c r="OYP112" s="511"/>
      <c r="OYQ112" s="511"/>
      <c r="OYR112" s="511"/>
      <c r="OYS112" s="511"/>
      <c r="OYT112" s="511"/>
      <c r="OYU112" s="511"/>
      <c r="OYV112" s="511"/>
      <c r="OYW112" s="511"/>
      <c r="OYX112" s="511"/>
      <c r="OYY112" s="511"/>
      <c r="OYZ112" s="511"/>
      <c r="OZA112" s="511"/>
      <c r="OZB112" s="511"/>
      <c r="OZC112" s="511"/>
      <c r="OZD112" s="511"/>
      <c r="OZE112" s="511"/>
      <c r="OZF112" s="511"/>
      <c r="OZG112" s="511"/>
      <c r="OZH112" s="511"/>
      <c r="OZI112" s="511"/>
      <c r="OZJ112" s="511"/>
      <c r="OZK112" s="511"/>
      <c r="OZL112" s="511"/>
      <c r="OZM112" s="511"/>
      <c r="OZN112" s="511"/>
      <c r="OZO112" s="511"/>
      <c r="OZP112" s="511"/>
      <c r="OZQ112" s="511"/>
      <c r="OZR112" s="511"/>
      <c r="OZS112" s="511"/>
      <c r="OZT112" s="511"/>
      <c r="OZU112" s="511"/>
      <c r="OZV112" s="511"/>
      <c r="OZW112" s="511"/>
      <c r="OZX112" s="511"/>
      <c r="OZY112" s="511"/>
      <c r="OZZ112" s="511"/>
      <c r="PAA112" s="511"/>
      <c r="PAB112" s="511"/>
      <c r="PAC112" s="511"/>
      <c r="PAD112" s="511"/>
      <c r="PAE112" s="511"/>
      <c r="PAF112" s="511"/>
      <c r="PAG112" s="511"/>
      <c r="PAH112" s="511"/>
      <c r="PAI112" s="511"/>
      <c r="PAJ112" s="511"/>
      <c r="PAK112" s="511"/>
      <c r="PAL112" s="511"/>
      <c r="PAM112" s="511"/>
      <c r="PAN112" s="511"/>
      <c r="PAO112" s="511"/>
      <c r="PAP112" s="511"/>
      <c r="PAQ112" s="511"/>
      <c r="PAR112" s="511"/>
      <c r="PAS112" s="511"/>
      <c r="PAT112" s="511"/>
      <c r="PAU112" s="511"/>
      <c r="PAV112" s="511"/>
      <c r="PAW112" s="511"/>
      <c r="PAX112" s="511"/>
      <c r="PAY112" s="511"/>
      <c r="PAZ112" s="511"/>
      <c r="PBA112" s="511"/>
      <c r="PBB112" s="511"/>
      <c r="PBC112" s="511"/>
      <c r="PBD112" s="511"/>
      <c r="PBE112" s="511"/>
      <c r="PBF112" s="511"/>
      <c r="PBG112" s="511"/>
      <c r="PBH112" s="511"/>
      <c r="PBI112" s="511"/>
      <c r="PBJ112" s="511"/>
      <c r="PBK112" s="511"/>
      <c r="PBL112" s="511"/>
      <c r="PBM112" s="511"/>
      <c r="PBN112" s="511"/>
      <c r="PBO112" s="511"/>
      <c r="PBP112" s="511"/>
      <c r="PBQ112" s="511"/>
      <c r="PBR112" s="511"/>
      <c r="PBS112" s="511"/>
      <c r="PBT112" s="511"/>
      <c r="PBU112" s="511"/>
      <c r="PBV112" s="511"/>
      <c r="PBW112" s="511"/>
      <c r="PBX112" s="511"/>
      <c r="PBY112" s="511"/>
      <c r="PBZ112" s="511"/>
      <c r="PCA112" s="511"/>
      <c r="PCB112" s="511"/>
      <c r="PCC112" s="511"/>
      <c r="PCD112" s="511"/>
      <c r="PCE112" s="511"/>
      <c r="PCF112" s="511"/>
      <c r="PCG112" s="511"/>
      <c r="PCH112" s="511"/>
      <c r="PCI112" s="511"/>
      <c r="PCJ112" s="511"/>
      <c r="PCK112" s="511"/>
      <c r="PCL112" s="511"/>
      <c r="PCM112" s="511"/>
      <c r="PCN112" s="511"/>
      <c r="PCO112" s="511"/>
      <c r="PCP112" s="511"/>
      <c r="PCQ112" s="511"/>
      <c r="PCR112" s="511"/>
      <c r="PCS112" s="511"/>
      <c r="PCT112" s="511"/>
      <c r="PCU112" s="511"/>
      <c r="PCV112" s="511"/>
      <c r="PCW112" s="511"/>
      <c r="PCX112" s="511"/>
      <c r="PCY112" s="511"/>
      <c r="PCZ112" s="511"/>
      <c r="PDA112" s="511"/>
      <c r="PDB112" s="511"/>
      <c r="PDC112" s="511"/>
      <c r="PDD112" s="511"/>
      <c r="PDE112" s="511"/>
      <c r="PDF112" s="511"/>
      <c r="PDG112" s="511"/>
      <c r="PDH112" s="511"/>
      <c r="PDI112" s="511"/>
      <c r="PDJ112" s="511"/>
      <c r="PDK112" s="511"/>
      <c r="PDL112" s="511"/>
      <c r="PDM112" s="511"/>
      <c r="PDN112" s="511"/>
      <c r="PDO112" s="511"/>
      <c r="PDP112" s="511"/>
      <c r="PDQ112" s="511"/>
      <c r="PDR112" s="511"/>
      <c r="PDS112" s="511"/>
      <c r="PDT112" s="511"/>
      <c r="PDU112" s="511"/>
      <c r="PDV112" s="511"/>
      <c r="PDW112" s="511"/>
      <c r="PDX112" s="511"/>
      <c r="PDY112" s="511"/>
      <c r="PDZ112" s="511"/>
      <c r="PEA112" s="511"/>
      <c r="PEB112" s="511"/>
      <c r="PEC112" s="511"/>
      <c r="PED112" s="511"/>
      <c r="PEE112" s="511"/>
      <c r="PEF112" s="511"/>
      <c r="PEG112" s="511"/>
      <c r="PEH112" s="511"/>
      <c r="PEI112" s="511"/>
      <c r="PEJ112" s="511"/>
      <c r="PEK112" s="511"/>
      <c r="PEL112" s="511"/>
      <c r="PEM112" s="511"/>
      <c r="PEN112" s="511"/>
      <c r="PEO112" s="511"/>
      <c r="PEP112" s="511"/>
      <c r="PEQ112" s="511"/>
      <c r="PER112" s="511"/>
      <c r="PES112" s="511"/>
      <c r="PET112" s="511"/>
      <c r="PEU112" s="511"/>
      <c r="PEV112" s="511"/>
      <c r="PEW112" s="511"/>
      <c r="PEX112" s="511"/>
      <c r="PEY112" s="511"/>
      <c r="PEZ112" s="511"/>
      <c r="PFA112" s="511"/>
      <c r="PFB112" s="511"/>
      <c r="PFC112" s="511"/>
      <c r="PFD112" s="511"/>
      <c r="PFE112" s="511"/>
      <c r="PFF112" s="511"/>
      <c r="PFG112" s="511"/>
      <c r="PFH112" s="511"/>
      <c r="PFI112" s="511"/>
      <c r="PFJ112" s="511"/>
      <c r="PFK112" s="511"/>
      <c r="PFL112" s="511"/>
      <c r="PFM112" s="511"/>
      <c r="PFN112" s="511"/>
      <c r="PFO112" s="511"/>
      <c r="PFP112" s="511"/>
      <c r="PFQ112" s="511"/>
      <c r="PFR112" s="511"/>
      <c r="PFS112" s="511"/>
      <c r="PFT112" s="511"/>
      <c r="PFU112" s="511"/>
      <c r="PFV112" s="511"/>
      <c r="PFW112" s="511"/>
      <c r="PFX112" s="511"/>
      <c r="PFY112" s="511"/>
      <c r="PFZ112" s="511"/>
      <c r="PGA112" s="511"/>
      <c r="PGB112" s="511"/>
      <c r="PGC112" s="511"/>
      <c r="PGD112" s="511"/>
      <c r="PGE112" s="511"/>
      <c r="PGF112" s="511"/>
      <c r="PGG112" s="511"/>
      <c r="PGH112" s="511"/>
      <c r="PGI112" s="511"/>
      <c r="PGJ112" s="511"/>
      <c r="PGK112" s="511"/>
      <c r="PGL112" s="511"/>
      <c r="PGM112" s="511"/>
      <c r="PGN112" s="511"/>
      <c r="PGO112" s="511"/>
      <c r="PGP112" s="511"/>
      <c r="PGQ112" s="511"/>
      <c r="PGR112" s="511"/>
      <c r="PGS112" s="511"/>
      <c r="PGT112" s="511"/>
      <c r="PGU112" s="511"/>
      <c r="PGV112" s="511"/>
      <c r="PGW112" s="511"/>
      <c r="PGX112" s="511"/>
      <c r="PGY112" s="511"/>
      <c r="PGZ112" s="511"/>
      <c r="PHA112" s="511"/>
      <c r="PHB112" s="511"/>
      <c r="PHC112" s="511"/>
      <c r="PHD112" s="511"/>
      <c r="PHE112" s="511"/>
      <c r="PHF112" s="511"/>
      <c r="PHG112" s="511"/>
      <c r="PHH112" s="511"/>
      <c r="PHI112" s="511"/>
      <c r="PHJ112" s="511"/>
      <c r="PHK112" s="511"/>
      <c r="PHL112" s="511"/>
      <c r="PHM112" s="511"/>
      <c r="PHN112" s="511"/>
      <c r="PHO112" s="511"/>
      <c r="PHP112" s="511"/>
      <c r="PHQ112" s="511"/>
      <c r="PHR112" s="511"/>
      <c r="PHS112" s="511"/>
      <c r="PHT112" s="511"/>
      <c r="PHU112" s="511"/>
      <c r="PHV112" s="511"/>
      <c r="PHW112" s="511"/>
      <c r="PHX112" s="511"/>
      <c r="PHY112" s="511"/>
      <c r="PHZ112" s="511"/>
      <c r="PIA112" s="511"/>
      <c r="PIB112" s="511"/>
      <c r="PIC112" s="511"/>
      <c r="PID112" s="511"/>
      <c r="PIE112" s="511"/>
      <c r="PIF112" s="511"/>
      <c r="PIG112" s="511"/>
      <c r="PIH112" s="511"/>
      <c r="PII112" s="511"/>
      <c r="PIJ112" s="511"/>
      <c r="PIK112" s="511"/>
      <c r="PIL112" s="511"/>
      <c r="PIM112" s="511"/>
      <c r="PIN112" s="511"/>
      <c r="PIO112" s="511"/>
      <c r="PIP112" s="511"/>
      <c r="PIQ112" s="511"/>
      <c r="PIR112" s="511"/>
      <c r="PIS112" s="511"/>
      <c r="PIT112" s="511"/>
      <c r="PIU112" s="511"/>
      <c r="PIV112" s="511"/>
      <c r="PIW112" s="511"/>
      <c r="PIX112" s="511"/>
      <c r="PIY112" s="511"/>
      <c r="PIZ112" s="511"/>
      <c r="PJA112" s="511"/>
      <c r="PJB112" s="511"/>
      <c r="PJC112" s="511"/>
      <c r="PJD112" s="511"/>
      <c r="PJE112" s="511"/>
      <c r="PJF112" s="511"/>
      <c r="PJG112" s="511"/>
      <c r="PJH112" s="511"/>
      <c r="PJI112" s="511"/>
      <c r="PJJ112" s="511"/>
      <c r="PJK112" s="511"/>
      <c r="PJL112" s="511"/>
      <c r="PJM112" s="511"/>
      <c r="PJN112" s="511"/>
      <c r="PJO112" s="511"/>
      <c r="PJP112" s="511"/>
      <c r="PJQ112" s="511"/>
      <c r="PJR112" s="511"/>
      <c r="PJS112" s="511"/>
      <c r="PJT112" s="511"/>
      <c r="PJU112" s="511"/>
      <c r="PJV112" s="511"/>
      <c r="PJW112" s="511"/>
      <c r="PJX112" s="511"/>
      <c r="PJY112" s="511"/>
      <c r="PJZ112" s="511"/>
      <c r="PKA112" s="511"/>
      <c r="PKB112" s="511"/>
      <c r="PKC112" s="511"/>
      <c r="PKD112" s="511"/>
      <c r="PKE112" s="511"/>
      <c r="PKF112" s="511"/>
      <c r="PKG112" s="511"/>
      <c r="PKH112" s="511"/>
      <c r="PKI112" s="511"/>
      <c r="PKJ112" s="511"/>
      <c r="PKK112" s="511"/>
      <c r="PKL112" s="511"/>
      <c r="PKM112" s="511"/>
      <c r="PKN112" s="511"/>
      <c r="PKO112" s="511"/>
      <c r="PKP112" s="511"/>
      <c r="PKQ112" s="511"/>
      <c r="PKR112" s="511"/>
      <c r="PKS112" s="511"/>
      <c r="PKT112" s="511"/>
      <c r="PKU112" s="511"/>
      <c r="PKV112" s="511"/>
      <c r="PKW112" s="511"/>
      <c r="PKX112" s="511"/>
      <c r="PKY112" s="511"/>
      <c r="PKZ112" s="511"/>
      <c r="PLA112" s="511"/>
      <c r="PLB112" s="511"/>
      <c r="PLC112" s="511"/>
      <c r="PLD112" s="511"/>
      <c r="PLE112" s="511"/>
      <c r="PLF112" s="511"/>
      <c r="PLG112" s="511"/>
      <c r="PLH112" s="511"/>
      <c r="PLI112" s="511"/>
      <c r="PLJ112" s="511"/>
      <c r="PLK112" s="511"/>
      <c r="PLL112" s="511"/>
      <c r="PLM112" s="511"/>
      <c r="PLN112" s="511"/>
      <c r="PLO112" s="511"/>
      <c r="PLP112" s="511"/>
      <c r="PLQ112" s="511"/>
      <c r="PLR112" s="511"/>
      <c r="PLS112" s="511"/>
      <c r="PLT112" s="511"/>
      <c r="PLU112" s="511"/>
      <c r="PLV112" s="511"/>
      <c r="PLW112" s="511"/>
      <c r="PLX112" s="511"/>
      <c r="PLY112" s="511"/>
      <c r="PLZ112" s="511"/>
      <c r="PMA112" s="511"/>
      <c r="PMB112" s="511"/>
      <c r="PMC112" s="511"/>
      <c r="PMD112" s="511"/>
      <c r="PME112" s="511"/>
      <c r="PMF112" s="511"/>
      <c r="PMG112" s="511"/>
      <c r="PMH112" s="511"/>
      <c r="PMI112" s="511"/>
      <c r="PMJ112" s="511"/>
      <c r="PMK112" s="511"/>
      <c r="PML112" s="511"/>
      <c r="PMM112" s="511"/>
      <c r="PMN112" s="511"/>
      <c r="PMO112" s="511"/>
      <c r="PMP112" s="511"/>
      <c r="PMQ112" s="511"/>
      <c r="PMR112" s="511"/>
      <c r="PMS112" s="511"/>
      <c r="PMT112" s="511"/>
      <c r="PMU112" s="511"/>
      <c r="PMV112" s="511"/>
      <c r="PMW112" s="511"/>
      <c r="PMX112" s="511"/>
      <c r="PMY112" s="511"/>
      <c r="PMZ112" s="511"/>
      <c r="PNA112" s="511"/>
      <c r="PNB112" s="511"/>
      <c r="PNC112" s="511"/>
      <c r="PND112" s="511"/>
      <c r="PNE112" s="511"/>
      <c r="PNF112" s="511"/>
      <c r="PNG112" s="511"/>
      <c r="PNH112" s="511"/>
      <c r="PNI112" s="511"/>
      <c r="PNJ112" s="511"/>
      <c r="PNK112" s="511"/>
      <c r="PNL112" s="511"/>
      <c r="PNM112" s="511"/>
      <c r="PNN112" s="511"/>
      <c r="PNO112" s="511"/>
      <c r="PNP112" s="511"/>
      <c r="PNQ112" s="511"/>
      <c r="PNR112" s="511"/>
      <c r="PNS112" s="511"/>
      <c r="PNT112" s="511"/>
      <c r="PNU112" s="511"/>
      <c r="PNV112" s="511"/>
      <c r="PNW112" s="511"/>
      <c r="PNX112" s="511"/>
      <c r="PNY112" s="511"/>
      <c r="PNZ112" s="511"/>
      <c r="POA112" s="511"/>
      <c r="POB112" s="511"/>
      <c r="POC112" s="511"/>
      <c r="POD112" s="511"/>
      <c r="POE112" s="511"/>
      <c r="POF112" s="511"/>
      <c r="POG112" s="511"/>
      <c r="POH112" s="511"/>
      <c r="POI112" s="511"/>
      <c r="POJ112" s="511"/>
      <c r="POK112" s="511"/>
      <c r="POL112" s="511"/>
      <c r="POM112" s="511"/>
      <c r="PON112" s="511"/>
      <c r="POO112" s="511"/>
      <c r="POP112" s="511"/>
      <c r="POQ112" s="511"/>
      <c r="POR112" s="511"/>
      <c r="POS112" s="511"/>
      <c r="POT112" s="511"/>
      <c r="POU112" s="511"/>
      <c r="POV112" s="511"/>
      <c r="POW112" s="511"/>
      <c r="POX112" s="511"/>
      <c r="POY112" s="511"/>
      <c r="POZ112" s="511"/>
      <c r="PPA112" s="511"/>
      <c r="PPB112" s="511"/>
      <c r="PPC112" s="511"/>
      <c r="PPD112" s="511"/>
      <c r="PPE112" s="511"/>
      <c r="PPF112" s="511"/>
      <c r="PPG112" s="511"/>
      <c r="PPH112" s="511"/>
      <c r="PPI112" s="511"/>
      <c r="PPJ112" s="511"/>
      <c r="PPK112" s="511"/>
      <c r="PPL112" s="511"/>
      <c r="PPM112" s="511"/>
      <c r="PPN112" s="511"/>
      <c r="PPO112" s="511"/>
      <c r="PPP112" s="511"/>
      <c r="PPQ112" s="511"/>
      <c r="PPR112" s="511"/>
      <c r="PPS112" s="511"/>
      <c r="PPT112" s="511"/>
      <c r="PPU112" s="511"/>
      <c r="PPV112" s="511"/>
      <c r="PPW112" s="511"/>
      <c r="PPX112" s="511"/>
      <c r="PPY112" s="511"/>
      <c r="PPZ112" s="511"/>
      <c r="PQA112" s="511"/>
      <c r="PQB112" s="511"/>
      <c r="PQC112" s="511"/>
      <c r="PQD112" s="511"/>
      <c r="PQE112" s="511"/>
      <c r="PQF112" s="511"/>
      <c r="PQG112" s="511"/>
      <c r="PQH112" s="511"/>
      <c r="PQI112" s="511"/>
      <c r="PQJ112" s="511"/>
      <c r="PQK112" s="511"/>
      <c r="PQL112" s="511"/>
      <c r="PQM112" s="511"/>
      <c r="PQN112" s="511"/>
      <c r="PQO112" s="511"/>
      <c r="PQP112" s="511"/>
      <c r="PQQ112" s="511"/>
      <c r="PQR112" s="511"/>
      <c r="PQS112" s="511"/>
      <c r="PQT112" s="511"/>
      <c r="PQU112" s="511"/>
      <c r="PQV112" s="511"/>
      <c r="PQW112" s="511"/>
      <c r="PQX112" s="511"/>
      <c r="PQY112" s="511"/>
      <c r="PQZ112" s="511"/>
      <c r="PRA112" s="511"/>
      <c r="PRB112" s="511"/>
      <c r="PRC112" s="511"/>
      <c r="PRD112" s="511"/>
      <c r="PRE112" s="511"/>
      <c r="PRF112" s="511"/>
      <c r="PRG112" s="511"/>
      <c r="PRH112" s="511"/>
      <c r="PRI112" s="511"/>
      <c r="PRJ112" s="511"/>
      <c r="PRK112" s="511"/>
      <c r="PRL112" s="511"/>
      <c r="PRM112" s="511"/>
      <c r="PRN112" s="511"/>
      <c r="PRO112" s="511"/>
      <c r="PRP112" s="511"/>
      <c r="PRQ112" s="511"/>
      <c r="PRR112" s="511"/>
      <c r="PRS112" s="511"/>
      <c r="PRT112" s="511"/>
      <c r="PRU112" s="511"/>
      <c r="PRV112" s="511"/>
      <c r="PRW112" s="511"/>
      <c r="PRX112" s="511"/>
      <c r="PRY112" s="511"/>
      <c r="PRZ112" s="511"/>
      <c r="PSA112" s="511"/>
      <c r="PSB112" s="511"/>
      <c r="PSC112" s="511"/>
      <c r="PSD112" s="511"/>
      <c r="PSE112" s="511"/>
      <c r="PSF112" s="511"/>
      <c r="PSG112" s="511"/>
      <c r="PSH112" s="511"/>
      <c r="PSI112" s="511"/>
      <c r="PSJ112" s="511"/>
      <c r="PSK112" s="511"/>
      <c r="PSL112" s="511"/>
      <c r="PSM112" s="511"/>
      <c r="PSN112" s="511"/>
      <c r="PSO112" s="511"/>
      <c r="PSP112" s="511"/>
      <c r="PSQ112" s="511"/>
      <c r="PSR112" s="511"/>
      <c r="PSS112" s="511"/>
      <c r="PST112" s="511"/>
      <c r="PSU112" s="511"/>
      <c r="PSV112" s="511"/>
      <c r="PSW112" s="511"/>
      <c r="PSX112" s="511"/>
      <c r="PSY112" s="511"/>
      <c r="PSZ112" s="511"/>
      <c r="PTA112" s="511"/>
      <c r="PTB112" s="511"/>
      <c r="PTC112" s="511"/>
      <c r="PTD112" s="511"/>
      <c r="PTE112" s="511"/>
      <c r="PTF112" s="511"/>
      <c r="PTG112" s="511"/>
      <c r="PTH112" s="511"/>
      <c r="PTI112" s="511"/>
      <c r="PTJ112" s="511"/>
      <c r="PTK112" s="511"/>
      <c r="PTL112" s="511"/>
      <c r="PTM112" s="511"/>
      <c r="PTN112" s="511"/>
      <c r="PTO112" s="511"/>
      <c r="PTP112" s="511"/>
      <c r="PTQ112" s="511"/>
      <c r="PTR112" s="511"/>
      <c r="PTS112" s="511"/>
      <c r="PTT112" s="511"/>
      <c r="PTU112" s="511"/>
      <c r="PTV112" s="511"/>
      <c r="PTW112" s="511"/>
      <c r="PTX112" s="511"/>
      <c r="PTY112" s="511"/>
      <c r="PTZ112" s="511"/>
      <c r="PUA112" s="511"/>
      <c r="PUB112" s="511"/>
      <c r="PUC112" s="511"/>
      <c r="PUD112" s="511"/>
      <c r="PUE112" s="511"/>
      <c r="PUF112" s="511"/>
      <c r="PUG112" s="511"/>
      <c r="PUH112" s="511"/>
      <c r="PUI112" s="511"/>
      <c r="PUJ112" s="511"/>
      <c r="PUK112" s="511"/>
      <c r="PUL112" s="511"/>
      <c r="PUM112" s="511"/>
      <c r="PUN112" s="511"/>
      <c r="PUO112" s="511"/>
      <c r="PUP112" s="511"/>
      <c r="PUQ112" s="511"/>
      <c r="PUR112" s="511"/>
      <c r="PUS112" s="511"/>
      <c r="PUT112" s="511"/>
      <c r="PUU112" s="511"/>
      <c r="PUV112" s="511"/>
      <c r="PUW112" s="511"/>
      <c r="PUX112" s="511"/>
      <c r="PUY112" s="511"/>
      <c r="PUZ112" s="511"/>
      <c r="PVA112" s="511"/>
      <c r="PVB112" s="511"/>
      <c r="PVC112" s="511"/>
      <c r="PVD112" s="511"/>
      <c r="PVE112" s="511"/>
      <c r="PVF112" s="511"/>
      <c r="PVG112" s="511"/>
      <c r="PVH112" s="511"/>
      <c r="PVI112" s="511"/>
      <c r="PVJ112" s="511"/>
      <c r="PVK112" s="511"/>
      <c r="PVL112" s="511"/>
      <c r="PVM112" s="511"/>
      <c r="PVN112" s="511"/>
      <c r="PVO112" s="511"/>
      <c r="PVP112" s="511"/>
      <c r="PVQ112" s="511"/>
      <c r="PVR112" s="511"/>
      <c r="PVS112" s="511"/>
      <c r="PVT112" s="511"/>
      <c r="PVU112" s="511"/>
      <c r="PVV112" s="511"/>
      <c r="PVW112" s="511"/>
      <c r="PVX112" s="511"/>
      <c r="PVY112" s="511"/>
      <c r="PVZ112" s="511"/>
      <c r="PWA112" s="511"/>
      <c r="PWB112" s="511"/>
      <c r="PWC112" s="511"/>
      <c r="PWD112" s="511"/>
      <c r="PWE112" s="511"/>
      <c r="PWF112" s="511"/>
      <c r="PWG112" s="511"/>
      <c r="PWH112" s="511"/>
      <c r="PWI112" s="511"/>
      <c r="PWJ112" s="511"/>
      <c r="PWK112" s="511"/>
      <c r="PWL112" s="511"/>
      <c r="PWM112" s="511"/>
      <c r="PWN112" s="511"/>
      <c r="PWO112" s="511"/>
      <c r="PWP112" s="511"/>
      <c r="PWQ112" s="511"/>
      <c r="PWR112" s="511"/>
      <c r="PWS112" s="511"/>
      <c r="PWT112" s="511"/>
      <c r="PWU112" s="511"/>
      <c r="PWV112" s="511"/>
      <c r="PWW112" s="511"/>
      <c r="PWX112" s="511"/>
      <c r="PWY112" s="511"/>
      <c r="PWZ112" s="511"/>
      <c r="PXA112" s="511"/>
      <c r="PXB112" s="511"/>
      <c r="PXC112" s="511"/>
      <c r="PXD112" s="511"/>
      <c r="PXE112" s="511"/>
      <c r="PXF112" s="511"/>
      <c r="PXG112" s="511"/>
      <c r="PXH112" s="511"/>
      <c r="PXI112" s="511"/>
      <c r="PXJ112" s="511"/>
      <c r="PXK112" s="511"/>
      <c r="PXL112" s="511"/>
      <c r="PXM112" s="511"/>
      <c r="PXN112" s="511"/>
      <c r="PXO112" s="511"/>
      <c r="PXP112" s="511"/>
      <c r="PXQ112" s="511"/>
      <c r="PXR112" s="511"/>
      <c r="PXS112" s="511"/>
      <c r="PXT112" s="511"/>
      <c r="PXU112" s="511"/>
      <c r="PXV112" s="511"/>
      <c r="PXW112" s="511"/>
      <c r="PXX112" s="511"/>
      <c r="PXY112" s="511"/>
      <c r="PXZ112" s="511"/>
      <c r="PYA112" s="511"/>
      <c r="PYB112" s="511"/>
      <c r="PYC112" s="511"/>
      <c r="PYD112" s="511"/>
      <c r="PYE112" s="511"/>
      <c r="PYF112" s="511"/>
      <c r="PYG112" s="511"/>
      <c r="PYH112" s="511"/>
      <c r="PYI112" s="511"/>
      <c r="PYJ112" s="511"/>
      <c r="PYK112" s="511"/>
      <c r="PYL112" s="511"/>
      <c r="PYM112" s="511"/>
      <c r="PYN112" s="511"/>
      <c r="PYO112" s="511"/>
      <c r="PYP112" s="511"/>
      <c r="PYQ112" s="511"/>
      <c r="PYR112" s="511"/>
      <c r="PYS112" s="511"/>
      <c r="PYT112" s="511"/>
      <c r="PYU112" s="511"/>
      <c r="PYV112" s="511"/>
      <c r="PYW112" s="511"/>
      <c r="PYX112" s="511"/>
      <c r="PYY112" s="511"/>
      <c r="PYZ112" s="511"/>
      <c r="PZA112" s="511"/>
      <c r="PZB112" s="511"/>
      <c r="PZC112" s="511"/>
      <c r="PZD112" s="511"/>
      <c r="PZE112" s="511"/>
      <c r="PZF112" s="511"/>
      <c r="PZG112" s="511"/>
      <c r="PZH112" s="511"/>
      <c r="PZI112" s="511"/>
      <c r="PZJ112" s="511"/>
      <c r="PZK112" s="511"/>
      <c r="PZL112" s="511"/>
      <c r="PZM112" s="511"/>
      <c r="PZN112" s="511"/>
      <c r="PZO112" s="511"/>
      <c r="PZP112" s="511"/>
      <c r="PZQ112" s="511"/>
      <c r="PZR112" s="511"/>
      <c r="PZS112" s="511"/>
      <c r="PZT112" s="511"/>
      <c r="PZU112" s="511"/>
      <c r="PZV112" s="511"/>
      <c r="PZW112" s="511"/>
      <c r="PZX112" s="511"/>
      <c r="PZY112" s="511"/>
      <c r="PZZ112" s="511"/>
      <c r="QAA112" s="511"/>
      <c r="QAB112" s="511"/>
      <c r="QAC112" s="511"/>
      <c r="QAD112" s="511"/>
      <c r="QAE112" s="511"/>
      <c r="QAF112" s="511"/>
      <c r="QAG112" s="511"/>
      <c r="QAH112" s="511"/>
      <c r="QAI112" s="511"/>
      <c r="QAJ112" s="511"/>
      <c r="QAK112" s="511"/>
      <c r="QAL112" s="511"/>
      <c r="QAM112" s="511"/>
      <c r="QAN112" s="511"/>
      <c r="QAO112" s="511"/>
      <c r="QAP112" s="511"/>
      <c r="QAQ112" s="511"/>
      <c r="QAR112" s="511"/>
      <c r="QAS112" s="511"/>
      <c r="QAT112" s="511"/>
      <c r="QAU112" s="511"/>
      <c r="QAV112" s="511"/>
      <c r="QAW112" s="511"/>
      <c r="QAX112" s="511"/>
      <c r="QAY112" s="511"/>
      <c r="QAZ112" s="511"/>
      <c r="QBA112" s="511"/>
      <c r="QBB112" s="511"/>
      <c r="QBC112" s="511"/>
      <c r="QBD112" s="511"/>
      <c r="QBE112" s="511"/>
      <c r="QBF112" s="511"/>
      <c r="QBG112" s="511"/>
      <c r="QBH112" s="511"/>
      <c r="QBI112" s="511"/>
      <c r="QBJ112" s="511"/>
      <c r="QBK112" s="511"/>
      <c r="QBL112" s="511"/>
      <c r="QBM112" s="511"/>
      <c r="QBN112" s="511"/>
      <c r="QBO112" s="511"/>
      <c r="QBP112" s="511"/>
      <c r="QBQ112" s="511"/>
      <c r="QBR112" s="511"/>
      <c r="QBS112" s="511"/>
      <c r="QBT112" s="511"/>
      <c r="QBU112" s="511"/>
      <c r="QBV112" s="511"/>
      <c r="QBW112" s="511"/>
      <c r="QBX112" s="511"/>
      <c r="QBY112" s="511"/>
      <c r="QBZ112" s="511"/>
      <c r="QCA112" s="511"/>
      <c r="QCB112" s="511"/>
      <c r="QCC112" s="511"/>
      <c r="QCD112" s="511"/>
      <c r="QCE112" s="511"/>
      <c r="QCF112" s="511"/>
      <c r="QCG112" s="511"/>
      <c r="QCH112" s="511"/>
      <c r="QCI112" s="511"/>
      <c r="QCJ112" s="511"/>
      <c r="QCK112" s="511"/>
      <c r="QCL112" s="511"/>
      <c r="QCM112" s="511"/>
      <c r="QCN112" s="511"/>
      <c r="QCO112" s="511"/>
      <c r="QCP112" s="511"/>
      <c r="QCQ112" s="511"/>
      <c r="QCR112" s="511"/>
      <c r="QCS112" s="511"/>
      <c r="QCT112" s="511"/>
      <c r="QCU112" s="511"/>
      <c r="QCV112" s="511"/>
      <c r="QCW112" s="511"/>
      <c r="QCX112" s="511"/>
      <c r="QCY112" s="511"/>
      <c r="QCZ112" s="511"/>
      <c r="QDA112" s="511"/>
      <c r="QDB112" s="511"/>
      <c r="QDC112" s="511"/>
      <c r="QDD112" s="511"/>
      <c r="QDE112" s="511"/>
      <c r="QDF112" s="511"/>
      <c r="QDG112" s="511"/>
      <c r="QDH112" s="511"/>
      <c r="QDI112" s="511"/>
      <c r="QDJ112" s="511"/>
      <c r="QDK112" s="511"/>
      <c r="QDL112" s="511"/>
      <c r="QDM112" s="511"/>
      <c r="QDN112" s="511"/>
      <c r="QDO112" s="511"/>
      <c r="QDP112" s="511"/>
      <c r="QDQ112" s="511"/>
      <c r="QDR112" s="511"/>
      <c r="QDS112" s="511"/>
      <c r="QDT112" s="511"/>
      <c r="QDU112" s="511"/>
      <c r="QDV112" s="511"/>
      <c r="QDW112" s="511"/>
      <c r="QDX112" s="511"/>
      <c r="QDY112" s="511"/>
      <c r="QDZ112" s="511"/>
      <c r="QEA112" s="511"/>
      <c r="QEB112" s="511"/>
      <c r="QEC112" s="511"/>
      <c r="QED112" s="511"/>
      <c r="QEE112" s="511"/>
      <c r="QEF112" s="511"/>
      <c r="QEG112" s="511"/>
      <c r="QEH112" s="511"/>
      <c r="QEI112" s="511"/>
      <c r="QEJ112" s="511"/>
      <c r="QEK112" s="511"/>
      <c r="QEL112" s="511"/>
      <c r="QEM112" s="511"/>
      <c r="QEN112" s="511"/>
      <c r="QEO112" s="511"/>
      <c r="QEP112" s="511"/>
      <c r="QEQ112" s="511"/>
      <c r="QER112" s="511"/>
      <c r="QES112" s="511"/>
      <c r="QET112" s="511"/>
      <c r="QEU112" s="511"/>
      <c r="QEV112" s="511"/>
      <c r="QEW112" s="511"/>
      <c r="QEX112" s="511"/>
      <c r="QEY112" s="511"/>
      <c r="QEZ112" s="511"/>
      <c r="QFA112" s="511"/>
      <c r="QFB112" s="511"/>
      <c r="QFC112" s="511"/>
      <c r="QFD112" s="511"/>
      <c r="QFE112" s="511"/>
      <c r="QFF112" s="511"/>
      <c r="QFG112" s="511"/>
      <c r="QFH112" s="511"/>
      <c r="QFI112" s="511"/>
      <c r="QFJ112" s="511"/>
      <c r="QFK112" s="511"/>
      <c r="QFL112" s="511"/>
      <c r="QFM112" s="511"/>
      <c r="QFN112" s="511"/>
      <c r="QFO112" s="511"/>
      <c r="QFP112" s="511"/>
      <c r="QFQ112" s="511"/>
      <c r="QFR112" s="511"/>
      <c r="QFS112" s="511"/>
      <c r="QFT112" s="511"/>
      <c r="QFU112" s="511"/>
      <c r="QFV112" s="511"/>
      <c r="QFW112" s="511"/>
      <c r="QFX112" s="511"/>
      <c r="QFY112" s="511"/>
      <c r="QFZ112" s="511"/>
      <c r="QGA112" s="511"/>
      <c r="QGB112" s="511"/>
      <c r="QGC112" s="511"/>
      <c r="QGD112" s="511"/>
      <c r="QGE112" s="511"/>
      <c r="QGF112" s="511"/>
      <c r="QGG112" s="511"/>
      <c r="QGH112" s="511"/>
      <c r="QGI112" s="511"/>
      <c r="QGJ112" s="511"/>
      <c r="QGK112" s="511"/>
      <c r="QGL112" s="511"/>
      <c r="QGM112" s="511"/>
      <c r="QGN112" s="511"/>
      <c r="QGO112" s="511"/>
      <c r="QGP112" s="511"/>
      <c r="QGQ112" s="511"/>
      <c r="QGR112" s="511"/>
      <c r="QGS112" s="511"/>
      <c r="QGT112" s="511"/>
      <c r="QGU112" s="511"/>
      <c r="QGV112" s="511"/>
      <c r="QGW112" s="511"/>
      <c r="QGX112" s="511"/>
      <c r="QGY112" s="511"/>
      <c r="QGZ112" s="511"/>
      <c r="QHA112" s="511"/>
      <c r="QHB112" s="511"/>
      <c r="QHC112" s="511"/>
      <c r="QHD112" s="511"/>
      <c r="QHE112" s="511"/>
      <c r="QHF112" s="511"/>
      <c r="QHG112" s="511"/>
      <c r="QHH112" s="511"/>
      <c r="QHI112" s="511"/>
      <c r="QHJ112" s="511"/>
      <c r="QHK112" s="511"/>
      <c r="QHL112" s="511"/>
      <c r="QHM112" s="511"/>
      <c r="QHN112" s="511"/>
      <c r="QHO112" s="511"/>
      <c r="QHP112" s="511"/>
      <c r="QHQ112" s="511"/>
      <c r="QHR112" s="511"/>
      <c r="QHS112" s="511"/>
      <c r="QHT112" s="511"/>
      <c r="QHU112" s="511"/>
      <c r="QHV112" s="511"/>
      <c r="QHW112" s="511"/>
      <c r="QHX112" s="511"/>
      <c r="QHY112" s="511"/>
      <c r="QHZ112" s="511"/>
      <c r="QIA112" s="511"/>
      <c r="QIB112" s="511"/>
      <c r="QIC112" s="511"/>
      <c r="QID112" s="511"/>
      <c r="QIE112" s="511"/>
      <c r="QIF112" s="511"/>
      <c r="QIG112" s="511"/>
      <c r="QIH112" s="511"/>
      <c r="QII112" s="511"/>
      <c r="QIJ112" s="511"/>
      <c r="QIK112" s="511"/>
      <c r="QIL112" s="511"/>
      <c r="QIM112" s="511"/>
      <c r="QIN112" s="511"/>
      <c r="QIO112" s="511"/>
      <c r="QIP112" s="511"/>
      <c r="QIQ112" s="511"/>
      <c r="QIR112" s="511"/>
      <c r="QIS112" s="511"/>
      <c r="QIT112" s="511"/>
      <c r="QIU112" s="511"/>
      <c r="QIV112" s="511"/>
      <c r="QIW112" s="511"/>
      <c r="QIX112" s="511"/>
      <c r="QIY112" s="511"/>
      <c r="QIZ112" s="511"/>
      <c r="QJA112" s="511"/>
      <c r="QJB112" s="511"/>
      <c r="QJC112" s="511"/>
      <c r="QJD112" s="511"/>
      <c r="QJE112" s="511"/>
      <c r="QJF112" s="511"/>
      <c r="QJG112" s="511"/>
      <c r="QJH112" s="511"/>
      <c r="QJI112" s="511"/>
      <c r="QJJ112" s="511"/>
      <c r="QJK112" s="511"/>
      <c r="QJL112" s="511"/>
      <c r="QJM112" s="511"/>
      <c r="QJN112" s="511"/>
      <c r="QJO112" s="511"/>
      <c r="QJP112" s="511"/>
      <c r="QJQ112" s="511"/>
      <c r="QJR112" s="511"/>
      <c r="QJS112" s="511"/>
      <c r="QJT112" s="511"/>
      <c r="QJU112" s="511"/>
      <c r="QJV112" s="511"/>
      <c r="QJW112" s="511"/>
      <c r="QJX112" s="511"/>
      <c r="QJY112" s="511"/>
      <c r="QJZ112" s="511"/>
      <c r="QKA112" s="511"/>
      <c r="QKB112" s="511"/>
      <c r="QKC112" s="511"/>
      <c r="QKD112" s="511"/>
      <c r="QKE112" s="511"/>
      <c r="QKF112" s="511"/>
      <c r="QKG112" s="511"/>
      <c r="QKH112" s="511"/>
      <c r="QKI112" s="511"/>
      <c r="QKJ112" s="511"/>
      <c r="QKK112" s="511"/>
      <c r="QKL112" s="511"/>
      <c r="QKM112" s="511"/>
      <c r="QKN112" s="511"/>
      <c r="QKO112" s="511"/>
      <c r="QKP112" s="511"/>
      <c r="QKQ112" s="511"/>
      <c r="QKR112" s="511"/>
      <c r="QKS112" s="511"/>
      <c r="QKT112" s="511"/>
      <c r="QKU112" s="511"/>
      <c r="QKV112" s="511"/>
      <c r="QKW112" s="511"/>
      <c r="QKX112" s="511"/>
      <c r="QKY112" s="511"/>
      <c r="QKZ112" s="511"/>
      <c r="QLA112" s="511"/>
      <c r="QLB112" s="511"/>
      <c r="QLC112" s="511"/>
      <c r="QLD112" s="511"/>
      <c r="QLE112" s="511"/>
      <c r="QLF112" s="511"/>
      <c r="QLG112" s="511"/>
      <c r="QLH112" s="511"/>
      <c r="QLI112" s="511"/>
      <c r="QLJ112" s="511"/>
      <c r="QLK112" s="511"/>
      <c r="QLL112" s="511"/>
      <c r="QLM112" s="511"/>
      <c r="QLN112" s="511"/>
      <c r="QLO112" s="511"/>
      <c r="QLP112" s="511"/>
      <c r="QLQ112" s="511"/>
      <c r="QLR112" s="511"/>
      <c r="QLS112" s="511"/>
      <c r="QLT112" s="511"/>
      <c r="QLU112" s="511"/>
      <c r="QLV112" s="511"/>
      <c r="QLW112" s="511"/>
      <c r="QLX112" s="511"/>
      <c r="QLY112" s="511"/>
      <c r="QLZ112" s="511"/>
      <c r="QMA112" s="511"/>
      <c r="QMB112" s="511"/>
      <c r="QMC112" s="511"/>
      <c r="QMD112" s="511"/>
      <c r="QME112" s="511"/>
      <c r="QMF112" s="511"/>
      <c r="QMG112" s="511"/>
      <c r="QMH112" s="511"/>
      <c r="QMI112" s="511"/>
      <c r="QMJ112" s="511"/>
      <c r="QMK112" s="511"/>
      <c r="QML112" s="511"/>
      <c r="QMM112" s="511"/>
      <c r="QMN112" s="511"/>
      <c r="QMO112" s="511"/>
      <c r="QMP112" s="511"/>
      <c r="QMQ112" s="511"/>
      <c r="QMR112" s="511"/>
      <c r="QMS112" s="511"/>
      <c r="QMT112" s="511"/>
      <c r="QMU112" s="511"/>
      <c r="QMV112" s="511"/>
      <c r="QMW112" s="511"/>
      <c r="QMX112" s="511"/>
      <c r="QMY112" s="511"/>
      <c r="QMZ112" s="511"/>
      <c r="QNA112" s="511"/>
      <c r="QNB112" s="511"/>
      <c r="QNC112" s="511"/>
      <c r="QND112" s="511"/>
      <c r="QNE112" s="511"/>
      <c r="QNF112" s="511"/>
      <c r="QNG112" s="511"/>
      <c r="QNH112" s="511"/>
      <c r="QNI112" s="511"/>
      <c r="QNJ112" s="511"/>
      <c r="QNK112" s="511"/>
      <c r="QNL112" s="511"/>
      <c r="QNM112" s="511"/>
      <c r="QNN112" s="511"/>
      <c r="QNO112" s="511"/>
      <c r="QNP112" s="511"/>
      <c r="QNQ112" s="511"/>
      <c r="QNR112" s="511"/>
      <c r="QNS112" s="511"/>
      <c r="QNT112" s="511"/>
      <c r="QNU112" s="511"/>
      <c r="QNV112" s="511"/>
      <c r="QNW112" s="511"/>
      <c r="QNX112" s="511"/>
      <c r="QNY112" s="511"/>
      <c r="QNZ112" s="511"/>
      <c r="QOA112" s="511"/>
      <c r="QOB112" s="511"/>
      <c r="QOC112" s="511"/>
      <c r="QOD112" s="511"/>
      <c r="QOE112" s="511"/>
      <c r="QOF112" s="511"/>
      <c r="QOG112" s="511"/>
      <c r="QOH112" s="511"/>
      <c r="QOI112" s="511"/>
      <c r="QOJ112" s="511"/>
      <c r="QOK112" s="511"/>
      <c r="QOL112" s="511"/>
      <c r="QOM112" s="511"/>
      <c r="QON112" s="511"/>
      <c r="QOO112" s="511"/>
      <c r="QOP112" s="511"/>
      <c r="QOQ112" s="511"/>
      <c r="QOR112" s="511"/>
      <c r="QOS112" s="511"/>
      <c r="QOT112" s="511"/>
      <c r="QOU112" s="511"/>
      <c r="QOV112" s="511"/>
      <c r="QOW112" s="511"/>
      <c r="QOX112" s="511"/>
      <c r="QOY112" s="511"/>
      <c r="QOZ112" s="511"/>
      <c r="QPA112" s="511"/>
      <c r="QPB112" s="511"/>
      <c r="QPC112" s="511"/>
      <c r="QPD112" s="511"/>
      <c r="QPE112" s="511"/>
      <c r="QPF112" s="511"/>
      <c r="QPG112" s="511"/>
      <c r="QPH112" s="511"/>
      <c r="QPI112" s="511"/>
      <c r="QPJ112" s="511"/>
      <c r="QPK112" s="511"/>
      <c r="QPL112" s="511"/>
      <c r="QPM112" s="511"/>
      <c r="QPN112" s="511"/>
      <c r="QPO112" s="511"/>
      <c r="QPP112" s="511"/>
      <c r="QPQ112" s="511"/>
      <c r="QPR112" s="511"/>
      <c r="QPS112" s="511"/>
      <c r="QPT112" s="511"/>
      <c r="QPU112" s="511"/>
      <c r="QPV112" s="511"/>
      <c r="QPW112" s="511"/>
      <c r="QPX112" s="511"/>
      <c r="QPY112" s="511"/>
      <c r="QPZ112" s="511"/>
      <c r="QQA112" s="511"/>
      <c r="QQB112" s="511"/>
      <c r="QQC112" s="511"/>
      <c r="QQD112" s="511"/>
      <c r="QQE112" s="511"/>
      <c r="QQF112" s="511"/>
      <c r="QQG112" s="511"/>
      <c r="QQH112" s="511"/>
      <c r="QQI112" s="511"/>
      <c r="QQJ112" s="511"/>
      <c r="QQK112" s="511"/>
      <c r="QQL112" s="511"/>
      <c r="QQM112" s="511"/>
      <c r="QQN112" s="511"/>
      <c r="QQO112" s="511"/>
      <c r="QQP112" s="511"/>
      <c r="QQQ112" s="511"/>
      <c r="QQR112" s="511"/>
      <c r="QQS112" s="511"/>
      <c r="QQT112" s="511"/>
      <c r="QQU112" s="511"/>
      <c r="QQV112" s="511"/>
      <c r="QQW112" s="511"/>
      <c r="QQX112" s="511"/>
      <c r="QQY112" s="511"/>
      <c r="QQZ112" s="511"/>
      <c r="QRA112" s="511"/>
      <c r="QRB112" s="511"/>
      <c r="QRC112" s="511"/>
      <c r="QRD112" s="511"/>
      <c r="QRE112" s="511"/>
      <c r="QRF112" s="511"/>
      <c r="QRG112" s="511"/>
      <c r="QRH112" s="511"/>
      <c r="QRI112" s="511"/>
      <c r="QRJ112" s="511"/>
      <c r="QRK112" s="511"/>
      <c r="QRL112" s="511"/>
      <c r="QRM112" s="511"/>
      <c r="QRN112" s="511"/>
      <c r="QRO112" s="511"/>
      <c r="QRP112" s="511"/>
      <c r="QRQ112" s="511"/>
      <c r="QRR112" s="511"/>
      <c r="QRS112" s="511"/>
      <c r="QRT112" s="511"/>
      <c r="QRU112" s="511"/>
      <c r="QRV112" s="511"/>
      <c r="QRW112" s="511"/>
      <c r="QRX112" s="511"/>
      <c r="QRY112" s="511"/>
      <c r="QRZ112" s="511"/>
      <c r="QSA112" s="511"/>
      <c r="QSB112" s="511"/>
      <c r="QSC112" s="511"/>
      <c r="QSD112" s="511"/>
      <c r="QSE112" s="511"/>
      <c r="QSF112" s="511"/>
      <c r="QSG112" s="511"/>
      <c r="QSH112" s="511"/>
      <c r="QSI112" s="511"/>
      <c r="QSJ112" s="511"/>
      <c r="QSK112" s="511"/>
      <c r="QSL112" s="511"/>
      <c r="QSM112" s="511"/>
      <c r="QSN112" s="511"/>
      <c r="QSO112" s="511"/>
      <c r="QSP112" s="511"/>
      <c r="QSQ112" s="511"/>
      <c r="QSR112" s="511"/>
      <c r="QSS112" s="511"/>
      <c r="QST112" s="511"/>
      <c r="QSU112" s="511"/>
      <c r="QSV112" s="511"/>
      <c r="QSW112" s="511"/>
      <c r="QSX112" s="511"/>
      <c r="QSY112" s="511"/>
      <c r="QSZ112" s="511"/>
      <c r="QTA112" s="511"/>
      <c r="QTB112" s="511"/>
      <c r="QTC112" s="511"/>
      <c r="QTD112" s="511"/>
      <c r="QTE112" s="511"/>
      <c r="QTF112" s="511"/>
      <c r="QTG112" s="511"/>
      <c r="QTH112" s="511"/>
      <c r="QTI112" s="511"/>
      <c r="QTJ112" s="511"/>
      <c r="QTK112" s="511"/>
      <c r="QTL112" s="511"/>
      <c r="QTM112" s="511"/>
      <c r="QTN112" s="511"/>
      <c r="QTO112" s="511"/>
      <c r="QTP112" s="511"/>
      <c r="QTQ112" s="511"/>
      <c r="QTR112" s="511"/>
      <c r="QTS112" s="511"/>
      <c r="QTT112" s="511"/>
      <c r="QTU112" s="511"/>
      <c r="QTV112" s="511"/>
      <c r="QTW112" s="511"/>
      <c r="QTX112" s="511"/>
      <c r="QTY112" s="511"/>
      <c r="QTZ112" s="511"/>
      <c r="QUA112" s="511"/>
      <c r="QUB112" s="511"/>
      <c r="QUC112" s="511"/>
      <c r="QUD112" s="511"/>
      <c r="QUE112" s="511"/>
      <c r="QUF112" s="511"/>
      <c r="QUG112" s="511"/>
      <c r="QUH112" s="511"/>
      <c r="QUI112" s="511"/>
      <c r="QUJ112" s="511"/>
      <c r="QUK112" s="511"/>
      <c r="QUL112" s="511"/>
      <c r="QUM112" s="511"/>
      <c r="QUN112" s="511"/>
      <c r="QUO112" s="511"/>
      <c r="QUP112" s="511"/>
      <c r="QUQ112" s="511"/>
      <c r="QUR112" s="511"/>
      <c r="QUS112" s="511"/>
      <c r="QUT112" s="511"/>
      <c r="QUU112" s="511"/>
      <c r="QUV112" s="511"/>
      <c r="QUW112" s="511"/>
      <c r="QUX112" s="511"/>
      <c r="QUY112" s="511"/>
      <c r="QUZ112" s="511"/>
      <c r="QVA112" s="511"/>
      <c r="QVB112" s="511"/>
      <c r="QVC112" s="511"/>
      <c r="QVD112" s="511"/>
      <c r="QVE112" s="511"/>
      <c r="QVF112" s="511"/>
      <c r="QVG112" s="511"/>
      <c r="QVH112" s="511"/>
      <c r="QVI112" s="511"/>
      <c r="QVJ112" s="511"/>
      <c r="QVK112" s="511"/>
      <c r="QVL112" s="511"/>
      <c r="QVM112" s="511"/>
      <c r="QVN112" s="511"/>
      <c r="QVO112" s="511"/>
      <c r="QVP112" s="511"/>
      <c r="QVQ112" s="511"/>
      <c r="QVR112" s="511"/>
      <c r="QVS112" s="511"/>
      <c r="QVT112" s="511"/>
      <c r="QVU112" s="511"/>
      <c r="QVV112" s="511"/>
      <c r="QVW112" s="511"/>
      <c r="QVX112" s="511"/>
      <c r="QVY112" s="511"/>
      <c r="QVZ112" s="511"/>
      <c r="QWA112" s="511"/>
      <c r="QWB112" s="511"/>
      <c r="QWC112" s="511"/>
      <c r="QWD112" s="511"/>
      <c r="QWE112" s="511"/>
      <c r="QWF112" s="511"/>
      <c r="QWG112" s="511"/>
      <c r="QWH112" s="511"/>
      <c r="QWI112" s="511"/>
      <c r="QWJ112" s="511"/>
      <c r="QWK112" s="511"/>
      <c r="QWL112" s="511"/>
      <c r="QWM112" s="511"/>
      <c r="QWN112" s="511"/>
      <c r="QWO112" s="511"/>
      <c r="QWP112" s="511"/>
      <c r="QWQ112" s="511"/>
      <c r="QWR112" s="511"/>
      <c r="QWS112" s="511"/>
      <c r="QWT112" s="511"/>
      <c r="QWU112" s="511"/>
      <c r="QWV112" s="511"/>
      <c r="QWW112" s="511"/>
      <c r="QWX112" s="511"/>
      <c r="QWY112" s="511"/>
      <c r="QWZ112" s="511"/>
      <c r="QXA112" s="511"/>
      <c r="QXB112" s="511"/>
      <c r="QXC112" s="511"/>
      <c r="QXD112" s="511"/>
      <c r="QXE112" s="511"/>
      <c r="QXF112" s="511"/>
      <c r="QXG112" s="511"/>
      <c r="QXH112" s="511"/>
      <c r="QXI112" s="511"/>
      <c r="QXJ112" s="511"/>
      <c r="QXK112" s="511"/>
      <c r="QXL112" s="511"/>
      <c r="QXM112" s="511"/>
      <c r="QXN112" s="511"/>
      <c r="QXO112" s="511"/>
      <c r="QXP112" s="511"/>
      <c r="QXQ112" s="511"/>
      <c r="QXR112" s="511"/>
      <c r="QXS112" s="511"/>
      <c r="QXT112" s="511"/>
      <c r="QXU112" s="511"/>
      <c r="QXV112" s="511"/>
      <c r="QXW112" s="511"/>
      <c r="QXX112" s="511"/>
      <c r="QXY112" s="511"/>
      <c r="QXZ112" s="511"/>
      <c r="QYA112" s="511"/>
      <c r="QYB112" s="511"/>
      <c r="QYC112" s="511"/>
      <c r="QYD112" s="511"/>
      <c r="QYE112" s="511"/>
      <c r="QYF112" s="511"/>
      <c r="QYG112" s="511"/>
      <c r="QYH112" s="511"/>
      <c r="QYI112" s="511"/>
      <c r="QYJ112" s="511"/>
      <c r="QYK112" s="511"/>
      <c r="QYL112" s="511"/>
      <c r="QYM112" s="511"/>
      <c r="QYN112" s="511"/>
      <c r="QYO112" s="511"/>
      <c r="QYP112" s="511"/>
      <c r="QYQ112" s="511"/>
      <c r="QYR112" s="511"/>
      <c r="QYS112" s="511"/>
      <c r="QYT112" s="511"/>
      <c r="QYU112" s="511"/>
      <c r="QYV112" s="511"/>
      <c r="QYW112" s="511"/>
      <c r="QYX112" s="511"/>
      <c r="QYY112" s="511"/>
      <c r="QYZ112" s="511"/>
      <c r="QZA112" s="511"/>
      <c r="QZB112" s="511"/>
      <c r="QZC112" s="511"/>
      <c r="QZD112" s="511"/>
      <c r="QZE112" s="511"/>
      <c r="QZF112" s="511"/>
      <c r="QZG112" s="511"/>
      <c r="QZH112" s="511"/>
      <c r="QZI112" s="511"/>
      <c r="QZJ112" s="511"/>
      <c r="QZK112" s="511"/>
      <c r="QZL112" s="511"/>
      <c r="QZM112" s="511"/>
      <c r="QZN112" s="511"/>
      <c r="QZO112" s="511"/>
      <c r="QZP112" s="511"/>
      <c r="QZQ112" s="511"/>
      <c r="QZR112" s="511"/>
      <c r="QZS112" s="511"/>
      <c r="QZT112" s="511"/>
      <c r="QZU112" s="511"/>
      <c r="QZV112" s="511"/>
      <c r="QZW112" s="511"/>
      <c r="QZX112" s="511"/>
      <c r="QZY112" s="511"/>
      <c r="QZZ112" s="511"/>
      <c r="RAA112" s="511"/>
      <c r="RAB112" s="511"/>
      <c r="RAC112" s="511"/>
      <c r="RAD112" s="511"/>
      <c r="RAE112" s="511"/>
      <c r="RAF112" s="511"/>
      <c r="RAG112" s="511"/>
      <c r="RAH112" s="511"/>
      <c r="RAI112" s="511"/>
      <c r="RAJ112" s="511"/>
      <c r="RAK112" s="511"/>
      <c r="RAL112" s="511"/>
      <c r="RAM112" s="511"/>
      <c r="RAN112" s="511"/>
      <c r="RAO112" s="511"/>
      <c r="RAP112" s="511"/>
      <c r="RAQ112" s="511"/>
      <c r="RAR112" s="511"/>
      <c r="RAS112" s="511"/>
      <c r="RAT112" s="511"/>
      <c r="RAU112" s="511"/>
      <c r="RAV112" s="511"/>
      <c r="RAW112" s="511"/>
      <c r="RAX112" s="511"/>
      <c r="RAY112" s="511"/>
      <c r="RAZ112" s="511"/>
      <c r="RBA112" s="511"/>
      <c r="RBB112" s="511"/>
      <c r="RBC112" s="511"/>
      <c r="RBD112" s="511"/>
      <c r="RBE112" s="511"/>
      <c r="RBF112" s="511"/>
      <c r="RBG112" s="511"/>
      <c r="RBH112" s="511"/>
      <c r="RBI112" s="511"/>
      <c r="RBJ112" s="511"/>
      <c r="RBK112" s="511"/>
      <c r="RBL112" s="511"/>
      <c r="RBM112" s="511"/>
      <c r="RBN112" s="511"/>
      <c r="RBO112" s="511"/>
      <c r="RBP112" s="511"/>
      <c r="RBQ112" s="511"/>
      <c r="RBR112" s="511"/>
      <c r="RBS112" s="511"/>
      <c r="RBT112" s="511"/>
      <c r="RBU112" s="511"/>
      <c r="RBV112" s="511"/>
      <c r="RBW112" s="511"/>
      <c r="RBX112" s="511"/>
      <c r="RBY112" s="511"/>
      <c r="RBZ112" s="511"/>
      <c r="RCA112" s="511"/>
      <c r="RCB112" s="511"/>
      <c r="RCC112" s="511"/>
      <c r="RCD112" s="511"/>
      <c r="RCE112" s="511"/>
      <c r="RCF112" s="511"/>
      <c r="RCG112" s="511"/>
      <c r="RCH112" s="511"/>
      <c r="RCI112" s="511"/>
      <c r="RCJ112" s="511"/>
      <c r="RCK112" s="511"/>
      <c r="RCL112" s="511"/>
      <c r="RCM112" s="511"/>
      <c r="RCN112" s="511"/>
      <c r="RCO112" s="511"/>
      <c r="RCP112" s="511"/>
      <c r="RCQ112" s="511"/>
      <c r="RCR112" s="511"/>
      <c r="RCS112" s="511"/>
      <c r="RCT112" s="511"/>
      <c r="RCU112" s="511"/>
      <c r="RCV112" s="511"/>
      <c r="RCW112" s="511"/>
      <c r="RCX112" s="511"/>
      <c r="RCY112" s="511"/>
      <c r="RCZ112" s="511"/>
      <c r="RDA112" s="511"/>
      <c r="RDB112" s="511"/>
      <c r="RDC112" s="511"/>
      <c r="RDD112" s="511"/>
      <c r="RDE112" s="511"/>
      <c r="RDF112" s="511"/>
      <c r="RDG112" s="511"/>
      <c r="RDH112" s="511"/>
      <c r="RDI112" s="511"/>
      <c r="RDJ112" s="511"/>
      <c r="RDK112" s="511"/>
      <c r="RDL112" s="511"/>
      <c r="RDM112" s="511"/>
      <c r="RDN112" s="511"/>
      <c r="RDO112" s="511"/>
      <c r="RDP112" s="511"/>
      <c r="RDQ112" s="511"/>
      <c r="RDR112" s="511"/>
      <c r="RDS112" s="511"/>
      <c r="RDT112" s="511"/>
      <c r="RDU112" s="511"/>
      <c r="RDV112" s="511"/>
      <c r="RDW112" s="511"/>
      <c r="RDX112" s="511"/>
      <c r="RDY112" s="511"/>
      <c r="RDZ112" s="511"/>
      <c r="REA112" s="511"/>
      <c r="REB112" s="511"/>
      <c r="REC112" s="511"/>
      <c r="RED112" s="511"/>
      <c r="REE112" s="511"/>
      <c r="REF112" s="511"/>
      <c r="REG112" s="511"/>
      <c r="REH112" s="511"/>
      <c r="REI112" s="511"/>
      <c r="REJ112" s="511"/>
      <c r="REK112" s="511"/>
      <c r="REL112" s="511"/>
      <c r="REM112" s="511"/>
      <c r="REN112" s="511"/>
      <c r="REO112" s="511"/>
      <c r="REP112" s="511"/>
      <c r="REQ112" s="511"/>
      <c r="RER112" s="511"/>
      <c r="RES112" s="511"/>
      <c r="RET112" s="511"/>
      <c r="REU112" s="511"/>
      <c r="REV112" s="511"/>
      <c r="REW112" s="511"/>
      <c r="REX112" s="511"/>
      <c r="REY112" s="511"/>
      <c r="REZ112" s="511"/>
      <c r="RFA112" s="511"/>
      <c r="RFB112" s="511"/>
      <c r="RFC112" s="511"/>
      <c r="RFD112" s="511"/>
      <c r="RFE112" s="511"/>
      <c r="RFF112" s="511"/>
      <c r="RFG112" s="511"/>
      <c r="RFH112" s="511"/>
      <c r="RFI112" s="511"/>
      <c r="RFJ112" s="511"/>
      <c r="RFK112" s="511"/>
      <c r="RFL112" s="511"/>
      <c r="RFM112" s="511"/>
      <c r="RFN112" s="511"/>
      <c r="RFO112" s="511"/>
      <c r="RFP112" s="511"/>
      <c r="RFQ112" s="511"/>
      <c r="RFR112" s="511"/>
      <c r="RFS112" s="511"/>
      <c r="RFT112" s="511"/>
      <c r="RFU112" s="511"/>
      <c r="RFV112" s="511"/>
      <c r="RFW112" s="511"/>
      <c r="RFX112" s="511"/>
      <c r="RFY112" s="511"/>
      <c r="RFZ112" s="511"/>
      <c r="RGA112" s="511"/>
      <c r="RGB112" s="511"/>
      <c r="RGC112" s="511"/>
      <c r="RGD112" s="511"/>
      <c r="RGE112" s="511"/>
      <c r="RGF112" s="511"/>
      <c r="RGG112" s="511"/>
      <c r="RGH112" s="511"/>
      <c r="RGI112" s="511"/>
      <c r="RGJ112" s="511"/>
      <c r="RGK112" s="511"/>
      <c r="RGL112" s="511"/>
      <c r="RGM112" s="511"/>
      <c r="RGN112" s="511"/>
      <c r="RGO112" s="511"/>
      <c r="RGP112" s="511"/>
      <c r="RGQ112" s="511"/>
      <c r="RGR112" s="511"/>
      <c r="RGS112" s="511"/>
      <c r="RGT112" s="511"/>
      <c r="RGU112" s="511"/>
      <c r="RGV112" s="511"/>
      <c r="RGW112" s="511"/>
      <c r="RGX112" s="511"/>
      <c r="RGY112" s="511"/>
      <c r="RGZ112" s="511"/>
      <c r="RHA112" s="511"/>
      <c r="RHB112" s="511"/>
      <c r="RHC112" s="511"/>
      <c r="RHD112" s="511"/>
      <c r="RHE112" s="511"/>
      <c r="RHF112" s="511"/>
      <c r="RHG112" s="511"/>
      <c r="RHH112" s="511"/>
      <c r="RHI112" s="511"/>
      <c r="RHJ112" s="511"/>
      <c r="RHK112" s="511"/>
      <c r="RHL112" s="511"/>
      <c r="RHM112" s="511"/>
      <c r="RHN112" s="511"/>
      <c r="RHO112" s="511"/>
      <c r="RHP112" s="511"/>
      <c r="RHQ112" s="511"/>
      <c r="RHR112" s="511"/>
      <c r="RHS112" s="511"/>
      <c r="RHT112" s="511"/>
      <c r="RHU112" s="511"/>
      <c r="RHV112" s="511"/>
      <c r="RHW112" s="511"/>
      <c r="RHX112" s="511"/>
      <c r="RHY112" s="511"/>
      <c r="RHZ112" s="511"/>
      <c r="RIA112" s="511"/>
      <c r="RIB112" s="511"/>
      <c r="RIC112" s="511"/>
      <c r="RID112" s="511"/>
      <c r="RIE112" s="511"/>
      <c r="RIF112" s="511"/>
      <c r="RIG112" s="511"/>
      <c r="RIH112" s="511"/>
      <c r="RII112" s="511"/>
      <c r="RIJ112" s="511"/>
      <c r="RIK112" s="511"/>
      <c r="RIL112" s="511"/>
      <c r="RIM112" s="511"/>
      <c r="RIN112" s="511"/>
      <c r="RIO112" s="511"/>
      <c r="RIP112" s="511"/>
      <c r="RIQ112" s="511"/>
      <c r="RIR112" s="511"/>
      <c r="RIS112" s="511"/>
      <c r="RIT112" s="511"/>
      <c r="RIU112" s="511"/>
      <c r="RIV112" s="511"/>
      <c r="RIW112" s="511"/>
      <c r="RIX112" s="511"/>
      <c r="RIY112" s="511"/>
      <c r="RIZ112" s="511"/>
      <c r="RJA112" s="511"/>
      <c r="RJB112" s="511"/>
      <c r="RJC112" s="511"/>
      <c r="RJD112" s="511"/>
      <c r="RJE112" s="511"/>
      <c r="RJF112" s="511"/>
      <c r="RJG112" s="511"/>
      <c r="RJH112" s="511"/>
      <c r="RJI112" s="511"/>
      <c r="RJJ112" s="511"/>
      <c r="RJK112" s="511"/>
      <c r="RJL112" s="511"/>
      <c r="RJM112" s="511"/>
      <c r="RJN112" s="511"/>
      <c r="RJO112" s="511"/>
      <c r="RJP112" s="511"/>
      <c r="RJQ112" s="511"/>
      <c r="RJR112" s="511"/>
      <c r="RJS112" s="511"/>
      <c r="RJT112" s="511"/>
      <c r="RJU112" s="511"/>
      <c r="RJV112" s="511"/>
      <c r="RJW112" s="511"/>
      <c r="RJX112" s="511"/>
      <c r="RJY112" s="511"/>
      <c r="RJZ112" s="511"/>
      <c r="RKA112" s="511"/>
      <c r="RKB112" s="511"/>
      <c r="RKC112" s="511"/>
      <c r="RKD112" s="511"/>
      <c r="RKE112" s="511"/>
      <c r="RKF112" s="511"/>
      <c r="RKG112" s="511"/>
      <c r="RKH112" s="511"/>
      <c r="RKI112" s="511"/>
      <c r="RKJ112" s="511"/>
      <c r="RKK112" s="511"/>
      <c r="RKL112" s="511"/>
      <c r="RKM112" s="511"/>
      <c r="RKN112" s="511"/>
      <c r="RKO112" s="511"/>
      <c r="RKP112" s="511"/>
      <c r="RKQ112" s="511"/>
      <c r="RKR112" s="511"/>
      <c r="RKS112" s="511"/>
      <c r="RKT112" s="511"/>
      <c r="RKU112" s="511"/>
      <c r="RKV112" s="511"/>
      <c r="RKW112" s="511"/>
      <c r="RKX112" s="511"/>
      <c r="RKY112" s="511"/>
      <c r="RKZ112" s="511"/>
      <c r="RLA112" s="511"/>
      <c r="RLB112" s="511"/>
      <c r="RLC112" s="511"/>
      <c r="RLD112" s="511"/>
      <c r="RLE112" s="511"/>
      <c r="RLF112" s="511"/>
      <c r="RLG112" s="511"/>
      <c r="RLH112" s="511"/>
      <c r="RLI112" s="511"/>
      <c r="RLJ112" s="511"/>
      <c r="RLK112" s="511"/>
      <c r="RLL112" s="511"/>
      <c r="RLM112" s="511"/>
      <c r="RLN112" s="511"/>
      <c r="RLO112" s="511"/>
      <c r="RLP112" s="511"/>
      <c r="RLQ112" s="511"/>
      <c r="RLR112" s="511"/>
      <c r="RLS112" s="511"/>
      <c r="RLT112" s="511"/>
      <c r="RLU112" s="511"/>
      <c r="RLV112" s="511"/>
      <c r="RLW112" s="511"/>
      <c r="RLX112" s="511"/>
      <c r="RLY112" s="511"/>
      <c r="RLZ112" s="511"/>
      <c r="RMA112" s="511"/>
      <c r="RMB112" s="511"/>
      <c r="RMC112" s="511"/>
      <c r="RMD112" s="511"/>
      <c r="RME112" s="511"/>
      <c r="RMF112" s="511"/>
      <c r="RMG112" s="511"/>
      <c r="RMH112" s="511"/>
      <c r="RMI112" s="511"/>
      <c r="RMJ112" s="511"/>
      <c r="RMK112" s="511"/>
      <c r="RML112" s="511"/>
      <c r="RMM112" s="511"/>
      <c r="RMN112" s="511"/>
      <c r="RMO112" s="511"/>
      <c r="RMP112" s="511"/>
      <c r="RMQ112" s="511"/>
      <c r="RMR112" s="511"/>
      <c r="RMS112" s="511"/>
      <c r="RMT112" s="511"/>
      <c r="RMU112" s="511"/>
      <c r="RMV112" s="511"/>
      <c r="RMW112" s="511"/>
      <c r="RMX112" s="511"/>
      <c r="RMY112" s="511"/>
      <c r="RMZ112" s="511"/>
      <c r="RNA112" s="511"/>
      <c r="RNB112" s="511"/>
      <c r="RNC112" s="511"/>
      <c r="RND112" s="511"/>
      <c r="RNE112" s="511"/>
      <c r="RNF112" s="511"/>
      <c r="RNG112" s="511"/>
      <c r="RNH112" s="511"/>
      <c r="RNI112" s="511"/>
      <c r="RNJ112" s="511"/>
      <c r="RNK112" s="511"/>
      <c r="RNL112" s="511"/>
      <c r="RNM112" s="511"/>
      <c r="RNN112" s="511"/>
      <c r="RNO112" s="511"/>
      <c r="RNP112" s="511"/>
      <c r="RNQ112" s="511"/>
      <c r="RNR112" s="511"/>
      <c r="RNS112" s="511"/>
      <c r="RNT112" s="511"/>
      <c r="RNU112" s="511"/>
      <c r="RNV112" s="511"/>
      <c r="RNW112" s="511"/>
      <c r="RNX112" s="511"/>
      <c r="RNY112" s="511"/>
      <c r="RNZ112" s="511"/>
      <c r="ROA112" s="511"/>
      <c r="ROB112" s="511"/>
      <c r="ROC112" s="511"/>
      <c r="ROD112" s="511"/>
      <c r="ROE112" s="511"/>
      <c r="ROF112" s="511"/>
      <c r="ROG112" s="511"/>
      <c r="ROH112" s="511"/>
      <c r="ROI112" s="511"/>
      <c r="ROJ112" s="511"/>
      <c r="ROK112" s="511"/>
      <c r="ROL112" s="511"/>
      <c r="ROM112" s="511"/>
      <c r="RON112" s="511"/>
      <c r="ROO112" s="511"/>
      <c r="ROP112" s="511"/>
      <c r="ROQ112" s="511"/>
      <c r="ROR112" s="511"/>
      <c r="ROS112" s="511"/>
      <c r="ROT112" s="511"/>
      <c r="ROU112" s="511"/>
      <c r="ROV112" s="511"/>
      <c r="ROW112" s="511"/>
      <c r="ROX112" s="511"/>
      <c r="ROY112" s="511"/>
      <c r="ROZ112" s="511"/>
      <c r="RPA112" s="511"/>
      <c r="RPB112" s="511"/>
      <c r="RPC112" s="511"/>
      <c r="RPD112" s="511"/>
      <c r="RPE112" s="511"/>
      <c r="RPF112" s="511"/>
      <c r="RPG112" s="511"/>
      <c r="RPH112" s="511"/>
      <c r="RPI112" s="511"/>
      <c r="RPJ112" s="511"/>
      <c r="RPK112" s="511"/>
      <c r="RPL112" s="511"/>
      <c r="RPM112" s="511"/>
      <c r="RPN112" s="511"/>
      <c r="RPO112" s="511"/>
      <c r="RPP112" s="511"/>
      <c r="RPQ112" s="511"/>
      <c r="RPR112" s="511"/>
      <c r="RPS112" s="511"/>
      <c r="RPT112" s="511"/>
      <c r="RPU112" s="511"/>
      <c r="RPV112" s="511"/>
      <c r="RPW112" s="511"/>
      <c r="RPX112" s="511"/>
      <c r="RPY112" s="511"/>
      <c r="RPZ112" s="511"/>
      <c r="RQA112" s="511"/>
      <c r="RQB112" s="511"/>
      <c r="RQC112" s="511"/>
      <c r="RQD112" s="511"/>
      <c r="RQE112" s="511"/>
      <c r="RQF112" s="511"/>
      <c r="RQG112" s="511"/>
      <c r="RQH112" s="511"/>
      <c r="RQI112" s="511"/>
      <c r="RQJ112" s="511"/>
      <c r="RQK112" s="511"/>
      <c r="RQL112" s="511"/>
      <c r="RQM112" s="511"/>
      <c r="RQN112" s="511"/>
      <c r="RQO112" s="511"/>
      <c r="RQP112" s="511"/>
      <c r="RQQ112" s="511"/>
      <c r="RQR112" s="511"/>
      <c r="RQS112" s="511"/>
      <c r="RQT112" s="511"/>
      <c r="RQU112" s="511"/>
      <c r="RQV112" s="511"/>
      <c r="RQW112" s="511"/>
      <c r="RQX112" s="511"/>
      <c r="RQY112" s="511"/>
      <c r="RQZ112" s="511"/>
      <c r="RRA112" s="511"/>
      <c r="RRB112" s="511"/>
      <c r="RRC112" s="511"/>
      <c r="RRD112" s="511"/>
      <c r="RRE112" s="511"/>
      <c r="RRF112" s="511"/>
      <c r="RRG112" s="511"/>
      <c r="RRH112" s="511"/>
      <c r="RRI112" s="511"/>
      <c r="RRJ112" s="511"/>
      <c r="RRK112" s="511"/>
      <c r="RRL112" s="511"/>
      <c r="RRM112" s="511"/>
      <c r="RRN112" s="511"/>
      <c r="RRO112" s="511"/>
      <c r="RRP112" s="511"/>
      <c r="RRQ112" s="511"/>
      <c r="RRR112" s="511"/>
      <c r="RRS112" s="511"/>
      <c r="RRT112" s="511"/>
      <c r="RRU112" s="511"/>
      <c r="RRV112" s="511"/>
      <c r="RRW112" s="511"/>
      <c r="RRX112" s="511"/>
      <c r="RRY112" s="511"/>
      <c r="RRZ112" s="511"/>
      <c r="RSA112" s="511"/>
      <c r="RSB112" s="511"/>
      <c r="RSC112" s="511"/>
      <c r="RSD112" s="511"/>
      <c r="RSE112" s="511"/>
      <c r="RSF112" s="511"/>
      <c r="RSG112" s="511"/>
      <c r="RSH112" s="511"/>
      <c r="RSI112" s="511"/>
      <c r="RSJ112" s="511"/>
      <c r="RSK112" s="511"/>
      <c r="RSL112" s="511"/>
      <c r="RSM112" s="511"/>
      <c r="RSN112" s="511"/>
      <c r="RSO112" s="511"/>
      <c r="RSP112" s="511"/>
      <c r="RSQ112" s="511"/>
      <c r="RSR112" s="511"/>
      <c r="RSS112" s="511"/>
      <c r="RST112" s="511"/>
      <c r="RSU112" s="511"/>
      <c r="RSV112" s="511"/>
      <c r="RSW112" s="511"/>
      <c r="RSX112" s="511"/>
      <c r="RSY112" s="511"/>
      <c r="RSZ112" s="511"/>
      <c r="RTA112" s="511"/>
      <c r="RTB112" s="511"/>
      <c r="RTC112" s="511"/>
      <c r="RTD112" s="511"/>
      <c r="RTE112" s="511"/>
      <c r="RTF112" s="511"/>
      <c r="RTG112" s="511"/>
      <c r="RTH112" s="511"/>
      <c r="RTI112" s="511"/>
      <c r="RTJ112" s="511"/>
      <c r="RTK112" s="511"/>
      <c r="RTL112" s="511"/>
      <c r="RTM112" s="511"/>
      <c r="RTN112" s="511"/>
      <c r="RTO112" s="511"/>
      <c r="RTP112" s="511"/>
      <c r="RTQ112" s="511"/>
      <c r="RTR112" s="511"/>
      <c r="RTS112" s="511"/>
      <c r="RTT112" s="511"/>
      <c r="RTU112" s="511"/>
      <c r="RTV112" s="511"/>
      <c r="RTW112" s="511"/>
      <c r="RTX112" s="511"/>
      <c r="RTY112" s="511"/>
      <c r="RTZ112" s="511"/>
      <c r="RUA112" s="511"/>
      <c r="RUB112" s="511"/>
      <c r="RUC112" s="511"/>
      <c r="RUD112" s="511"/>
      <c r="RUE112" s="511"/>
      <c r="RUF112" s="511"/>
      <c r="RUG112" s="511"/>
      <c r="RUH112" s="511"/>
      <c r="RUI112" s="511"/>
      <c r="RUJ112" s="511"/>
      <c r="RUK112" s="511"/>
      <c r="RUL112" s="511"/>
      <c r="RUM112" s="511"/>
      <c r="RUN112" s="511"/>
      <c r="RUO112" s="511"/>
      <c r="RUP112" s="511"/>
      <c r="RUQ112" s="511"/>
      <c r="RUR112" s="511"/>
      <c r="RUS112" s="511"/>
      <c r="RUT112" s="511"/>
      <c r="RUU112" s="511"/>
      <c r="RUV112" s="511"/>
      <c r="RUW112" s="511"/>
      <c r="RUX112" s="511"/>
      <c r="RUY112" s="511"/>
      <c r="RUZ112" s="511"/>
      <c r="RVA112" s="511"/>
      <c r="RVB112" s="511"/>
      <c r="RVC112" s="511"/>
      <c r="RVD112" s="511"/>
      <c r="RVE112" s="511"/>
      <c r="RVF112" s="511"/>
      <c r="RVG112" s="511"/>
      <c r="RVH112" s="511"/>
      <c r="RVI112" s="511"/>
      <c r="RVJ112" s="511"/>
      <c r="RVK112" s="511"/>
      <c r="RVL112" s="511"/>
      <c r="RVM112" s="511"/>
      <c r="RVN112" s="511"/>
      <c r="RVO112" s="511"/>
      <c r="RVP112" s="511"/>
      <c r="RVQ112" s="511"/>
      <c r="RVR112" s="511"/>
      <c r="RVS112" s="511"/>
      <c r="RVT112" s="511"/>
      <c r="RVU112" s="511"/>
      <c r="RVV112" s="511"/>
      <c r="RVW112" s="511"/>
      <c r="RVX112" s="511"/>
      <c r="RVY112" s="511"/>
      <c r="RVZ112" s="511"/>
      <c r="RWA112" s="511"/>
      <c r="RWB112" s="511"/>
      <c r="RWC112" s="511"/>
      <c r="RWD112" s="511"/>
      <c r="RWE112" s="511"/>
      <c r="RWF112" s="511"/>
      <c r="RWG112" s="511"/>
      <c r="RWH112" s="511"/>
      <c r="RWI112" s="511"/>
      <c r="RWJ112" s="511"/>
      <c r="RWK112" s="511"/>
      <c r="RWL112" s="511"/>
      <c r="RWM112" s="511"/>
      <c r="RWN112" s="511"/>
      <c r="RWO112" s="511"/>
      <c r="RWP112" s="511"/>
      <c r="RWQ112" s="511"/>
      <c r="RWR112" s="511"/>
      <c r="RWS112" s="511"/>
      <c r="RWT112" s="511"/>
      <c r="RWU112" s="511"/>
      <c r="RWV112" s="511"/>
      <c r="RWW112" s="511"/>
      <c r="RWX112" s="511"/>
      <c r="RWY112" s="511"/>
      <c r="RWZ112" s="511"/>
      <c r="RXA112" s="511"/>
      <c r="RXB112" s="511"/>
      <c r="RXC112" s="511"/>
      <c r="RXD112" s="511"/>
      <c r="RXE112" s="511"/>
      <c r="RXF112" s="511"/>
      <c r="RXG112" s="511"/>
      <c r="RXH112" s="511"/>
      <c r="RXI112" s="511"/>
      <c r="RXJ112" s="511"/>
      <c r="RXK112" s="511"/>
      <c r="RXL112" s="511"/>
      <c r="RXM112" s="511"/>
      <c r="RXN112" s="511"/>
      <c r="RXO112" s="511"/>
      <c r="RXP112" s="511"/>
      <c r="RXQ112" s="511"/>
      <c r="RXR112" s="511"/>
      <c r="RXS112" s="511"/>
      <c r="RXT112" s="511"/>
      <c r="RXU112" s="511"/>
      <c r="RXV112" s="511"/>
      <c r="RXW112" s="511"/>
      <c r="RXX112" s="511"/>
      <c r="RXY112" s="511"/>
      <c r="RXZ112" s="511"/>
      <c r="RYA112" s="511"/>
      <c r="RYB112" s="511"/>
      <c r="RYC112" s="511"/>
      <c r="RYD112" s="511"/>
      <c r="RYE112" s="511"/>
      <c r="RYF112" s="511"/>
      <c r="RYG112" s="511"/>
      <c r="RYH112" s="511"/>
      <c r="RYI112" s="511"/>
      <c r="RYJ112" s="511"/>
      <c r="RYK112" s="511"/>
      <c r="RYL112" s="511"/>
      <c r="RYM112" s="511"/>
      <c r="RYN112" s="511"/>
      <c r="RYO112" s="511"/>
      <c r="RYP112" s="511"/>
      <c r="RYQ112" s="511"/>
      <c r="RYR112" s="511"/>
      <c r="RYS112" s="511"/>
      <c r="RYT112" s="511"/>
      <c r="RYU112" s="511"/>
      <c r="RYV112" s="511"/>
      <c r="RYW112" s="511"/>
      <c r="RYX112" s="511"/>
      <c r="RYY112" s="511"/>
      <c r="RYZ112" s="511"/>
      <c r="RZA112" s="511"/>
      <c r="RZB112" s="511"/>
      <c r="RZC112" s="511"/>
      <c r="RZD112" s="511"/>
      <c r="RZE112" s="511"/>
      <c r="RZF112" s="511"/>
      <c r="RZG112" s="511"/>
      <c r="RZH112" s="511"/>
      <c r="RZI112" s="511"/>
      <c r="RZJ112" s="511"/>
      <c r="RZK112" s="511"/>
      <c r="RZL112" s="511"/>
      <c r="RZM112" s="511"/>
      <c r="RZN112" s="511"/>
      <c r="RZO112" s="511"/>
      <c r="RZP112" s="511"/>
      <c r="RZQ112" s="511"/>
      <c r="RZR112" s="511"/>
      <c r="RZS112" s="511"/>
      <c r="RZT112" s="511"/>
      <c r="RZU112" s="511"/>
      <c r="RZV112" s="511"/>
      <c r="RZW112" s="511"/>
      <c r="RZX112" s="511"/>
      <c r="RZY112" s="511"/>
      <c r="RZZ112" s="511"/>
      <c r="SAA112" s="511"/>
      <c r="SAB112" s="511"/>
      <c r="SAC112" s="511"/>
      <c r="SAD112" s="511"/>
      <c r="SAE112" s="511"/>
      <c r="SAF112" s="511"/>
      <c r="SAG112" s="511"/>
      <c r="SAH112" s="511"/>
      <c r="SAI112" s="511"/>
      <c r="SAJ112" s="511"/>
      <c r="SAK112" s="511"/>
      <c r="SAL112" s="511"/>
      <c r="SAM112" s="511"/>
      <c r="SAN112" s="511"/>
      <c r="SAO112" s="511"/>
      <c r="SAP112" s="511"/>
      <c r="SAQ112" s="511"/>
      <c r="SAR112" s="511"/>
      <c r="SAS112" s="511"/>
      <c r="SAT112" s="511"/>
      <c r="SAU112" s="511"/>
      <c r="SAV112" s="511"/>
      <c r="SAW112" s="511"/>
      <c r="SAX112" s="511"/>
      <c r="SAY112" s="511"/>
      <c r="SAZ112" s="511"/>
      <c r="SBA112" s="511"/>
      <c r="SBB112" s="511"/>
      <c r="SBC112" s="511"/>
      <c r="SBD112" s="511"/>
      <c r="SBE112" s="511"/>
      <c r="SBF112" s="511"/>
      <c r="SBG112" s="511"/>
      <c r="SBH112" s="511"/>
      <c r="SBI112" s="511"/>
      <c r="SBJ112" s="511"/>
      <c r="SBK112" s="511"/>
      <c r="SBL112" s="511"/>
      <c r="SBM112" s="511"/>
      <c r="SBN112" s="511"/>
      <c r="SBO112" s="511"/>
      <c r="SBP112" s="511"/>
      <c r="SBQ112" s="511"/>
      <c r="SBR112" s="511"/>
      <c r="SBS112" s="511"/>
      <c r="SBT112" s="511"/>
      <c r="SBU112" s="511"/>
      <c r="SBV112" s="511"/>
      <c r="SBW112" s="511"/>
      <c r="SBX112" s="511"/>
      <c r="SBY112" s="511"/>
      <c r="SBZ112" s="511"/>
      <c r="SCA112" s="511"/>
      <c r="SCB112" s="511"/>
      <c r="SCC112" s="511"/>
      <c r="SCD112" s="511"/>
      <c r="SCE112" s="511"/>
      <c r="SCF112" s="511"/>
      <c r="SCG112" s="511"/>
      <c r="SCH112" s="511"/>
      <c r="SCI112" s="511"/>
      <c r="SCJ112" s="511"/>
      <c r="SCK112" s="511"/>
      <c r="SCL112" s="511"/>
      <c r="SCM112" s="511"/>
      <c r="SCN112" s="511"/>
      <c r="SCO112" s="511"/>
      <c r="SCP112" s="511"/>
      <c r="SCQ112" s="511"/>
      <c r="SCR112" s="511"/>
      <c r="SCS112" s="511"/>
      <c r="SCT112" s="511"/>
      <c r="SCU112" s="511"/>
      <c r="SCV112" s="511"/>
      <c r="SCW112" s="511"/>
      <c r="SCX112" s="511"/>
      <c r="SCY112" s="511"/>
      <c r="SCZ112" s="511"/>
      <c r="SDA112" s="511"/>
      <c r="SDB112" s="511"/>
      <c r="SDC112" s="511"/>
      <c r="SDD112" s="511"/>
      <c r="SDE112" s="511"/>
      <c r="SDF112" s="511"/>
      <c r="SDG112" s="511"/>
      <c r="SDH112" s="511"/>
      <c r="SDI112" s="511"/>
      <c r="SDJ112" s="511"/>
      <c r="SDK112" s="511"/>
      <c r="SDL112" s="511"/>
      <c r="SDM112" s="511"/>
      <c r="SDN112" s="511"/>
      <c r="SDO112" s="511"/>
      <c r="SDP112" s="511"/>
      <c r="SDQ112" s="511"/>
      <c r="SDR112" s="511"/>
      <c r="SDS112" s="511"/>
      <c r="SDT112" s="511"/>
      <c r="SDU112" s="511"/>
      <c r="SDV112" s="511"/>
      <c r="SDW112" s="511"/>
      <c r="SDX112" s="511"/>
      <c r="SDY112" s="511"/>
      <c r="SDZ112" s="511"/>
      <c r="SEA112" s="511"/>
      <c r="SEB112" s="511"/>
      <c r="SEC112" s="511"/>
      <c r="SED112" s="511"/>
      <c r="SEE112" s="511"/>
      <c r="SEF112" s="511"/>
      <c r="SEG112" s="511"/>
      <c r="SEH112" s="511"/>
      <c r="SEI112" s="511"/>
      <c r="SEJ112" s="511"/>
      <c r="SEK112" s="511"/>
      <c r="SEL112" s="511"/>
      <c r="SEM112" s="511"/>
      <c r="SEN112" s="511"/>
      <c r="SEO112" s="511"/>
      <c r="SEP112" s="511"/>
      <c r="SEQ112" s="511"/>
      <c r="SER112" s="511"/>
      <c r="SES112" s="511"/>
      <c r="SET112" s="511"/>
      <c r="SEU112" s="511"/>
      <c r="SEV112" s="511"/>
      <c r="SEW112" s="511"/>
      <c r="SEX112" s="511"/>
      <c r="SEY112" s="511"/>
      <c r="SEZ112" s="511"/>
      <c r="SFA112" s="511"/>
      <c r="SFB112" s="511"/>
      <c r="SFC112" s="511"/>
      <c r="SFD112" s="511"/>
      <c r="SFE112" s="511"/>
      <c r="SFF112" s="511"/>
      <c r="SFG112" s="511"/>
      <c r="SFH112" s="511"/>
      <c r="SFI112" s="511"/>
      <c r="SFJ112" s="511"/>
      <c r="SFK112" s="511"/>
      <c r="SFL112" s="511"/>
      <c r="SFM112" s="511"/>
      <c r="SFN112" s="511"/>
      <c r="SFO112" s="511"/>
      <c r="SFP112" s="511"/>
      <c r="SFQ112" s="511"/>
      <c r="SFR112" s="511"/>
      <c r="SFS112" s="511"/>
      <c r="SFT112" s="511"/>
      <c r="SFU112" s="511"/>
      <c r="SFV112" s="511"/>
      <c r="SFW112" s="511"/>
      <c r="SFX112" s="511"/>
      <c r="SFY112" s="511"/>
      <c r="SFZ112" s="511"/>
      <c r="SGA112" s="511"/>
      <c r="SGB112" s="511"/>
      <c r="SGC112" s="511"/>
      <c r="SGD112" s="511"/>
      <c r="SGE112" s="511"/>
      <c r="SGF112" s="511"/>
      <c r="SGG112" s="511"/>
      <c r="SGH112" s="511"/>
      <c r="SGI112" s="511"/>
      <c r="SGJ112" s="511"/>
      <c r="SGK112" s="511"/>
      <c r="SGL112" s="511"/>
      <c r="SGM112" s="511"/>
      <c r="SGN112" s="511"/>
      <c r="SGO112" s="511"/>
      <c r="SGP112" s="511"/>
      <c r="SGQ112" s="511"/>
      <c r="SGR112" s="511"/>
      <c r="SGS112" s="511"/>
      <c r="SGT112" s="511"/>
      <c r="SGU112" s="511"/>
      <c r="SGV112" s="511"/>
      <c r="SGW112" s="511"/>
      <c r="SGX112" s="511"/>
      <c r="SGY112" s="511"/>
      <c r="SGZ112" s="511"/>
      <c r="SHA112" s="511"/>
      <c r="SHB112" s="511"/>
      <c r="SHC112" s="511"/>
      <c r="SHD112" s="511"/>
      <c r="SHE112" s="511"/>
      <c r="SHF112" s="511"/>
      <c r="SHG112" s="511"/>
      <c r="SHH112" s="511"/>
      <c r="SHI112" s="511"/>
      <c r="SHJ112" s="511"/>
      <c r="SHK112" s="511"/>
      <c r="SHL112" s="511"/>
      <c r="SHM112" s="511"/>
      <c r="SHN112" s="511"/>
      <c r="SHO112" s="511"/>
      <c r="SHP112" s="511"/>
      <c r="SHQ112" s="511"/>
      <c r="SHR112" s="511"/>
      <c r="SHS112" s="511"/>
      <c r="SHT112" s="511"/>
      <c r="SHU112" s="511"/>
      <c r="SHV112" s="511"/>
      <c r="SHW112" s="511"/>
      <c r="SHX112" s="511"/>
      <c r="SHY112" s="511"/>
      <c r="SHZ112" s="511"/>
      <c r="SIA112" s="511"/>
      <c r="SIB112" s="511"/>
      <c r="SIC112" s="511"/>
      <c r="SID112" s="511"/>
      <c r="SIE112" s="511"/>
      <c r="SIF112" s="511"/>
      <c r="SIG112" s="511"/>
      <c r="SIH112" s="511"/>
      <c r="SII112" s="511"/>
      <c r="SIJ112" s="511"/>
      <c r="SIK112" s="511"/>
      <c r="SIL112" s="511"/>
      <c r="SIM112" s="511"/>
      <c r="SIN112" s="511"/>
      <c r="SIO112" s="511"/>
      <c r="SIP112" s="511"/>
      <c r="SIQ112" s="511"/>
      <c r="SIR112" s="511"/>
      <c r="SIS112" s="511"/>
      <c r="SIT112" s="511"/>
      <c r="SIU112" s="511"/>
      <c r="SIV112" s="511"/>
      <c r="SIW112" s="511"/>
      <c r="SIX112" s="511"/>
      <c r="SIY112" s="511"/>
      <c r="SIZ112" s="511"/>
      <c r="SJA112" s="511"/>
      <c r="SJB112" s="511"/>
      <c r="SJC112" s="511"/>
      <c r="SJD112" s="511"/>
      <c r="SJE112" s="511"/>
      <c r="SJF112" s="511"/>
      <c r="SJG112" s="511"/>
      <c r="SJH112" s="511"/>
      <c r="SJI112" s="511"/>
      <c r="SJJ112" s="511"/>
      <c r="SJK112" s="511"/>
      <c r="SJL112" s="511"/>
      <c r="SJM112" s="511"/>
      <c r="SJN112" s="511"/>
      <c r="SJO112" s="511"/>
      <c r="SJP112" s="511"/>
      <c r="SJQ112" s="511"/>
      <c r="SJR112" s="511"/>
      <c r="SJS112" s="511"/>
      <c r="SJT112" s="511"/>
      <c r="SJU112" s="511"/>
      <c r="SJV112" s="511"/>
      <c r="SJW112" s="511"/>
      <c r="SJX112" s="511"/>
      <c r="SJY112" s="511"/>
      <c r="SJZ112" s="511"/>
      <c r="SKA112" s="511"/>
      <c r="SKB112" s="511"/>
      <c r="SKC112" s="511"/>
      <c r="SKD112" s="511"/>
      <c r="SKE112" s="511"/>
      <c r="SKF112" s="511"/>
      <c r="SKG112" s="511"/>
      <c r="SKH112" s="511"/>
      <c r="SKI112" s="511"/>
      <c r="SKJ112" s="511"/>
      <c r="SKK112" s="511"/>
      <c r="SKL112" s="511"/>
      <c r="SKM112" s="511"/>
      <c r="SKN112" s="511"/>
      <c r="SKO112" s="511"/>
      <c r="SKP112" s="511"/>
      <c r="SKQ112" s="511"/>
      <c r="SKR112" s="511"/>
      <c r="SKS112" s="511"/>
      <c r="SKT112" s="511"/>
      <c r="SKU112" s="511"/>
      <c r="SKV112" s="511"/>
      <c r="SKW112" s="511"/>
      <c r="SKX112" s="511"/>
      <c r="SKY112" s="511"/>
      <c r="SKZ112" s="511"/>
      <c r="SLA112" s="511"/>
      <c r="SLB112" s="511"/>
      <c r="SLC112" s="511"/>
      <c r="SLD112" s="511"/>
      <c r="SLE112" s="511"/>
      <c r="SLF112" s="511"/>
      <c r="SLG112" s="511"/>
      <c r="SLH112" s="511"/>
      <c r="SLI112" s="511"/>
      <c r="SLJ112" s="511"/>
      <c r="SLK112" s="511"/>
      <c r="SLL112" s="511"/>
      <c r="SLM112" s="511"/>
      <c r="SLN112" s="511"/>
      <c r="SLO112" s="511"/>
      <c r="SLP112" s="511"/>
      <c r="SLQ112" s="511"/>
      <c r="SLR112" s="511"/>
      <c r="SLS112" s="511"/>
      <c r="SLT112" s="511"/>
      <c r="SLU112" s="511"/>
      <c r="SLV112" s="511"/>
      <c r="SLW112" s="511"/>
      <c r="SLX112" s="511"/>
      <c r="SLY112" s="511"/>
      <c r="SLZ112" s="511"/>
      <c r="SMA112" s="511"/>
      <c r="SMB112" s="511"/>
      <c r="SMC112" s="511"/>
      <c r="SMD112" s="511"/>
      <c r="SME112" s="511"/>
      <c r="SMF112" s="511"/>
      <c r="SMG112" s="511"/>
      <c r="SMH112" s="511"/>
      <c r="SMI112" s="511"/>
      <c r="SMJ112" s="511"/>
      <c r="SMK112" s="511"/>
      <c r="SML112" s="511"/>
      <c r="SMM112" s="511"/>
      <c r="SMN112" s="511"/>
      <c r="SMO112" s="511"/>
      <c r="SMP112" s="511"/>
      <c r="SMQ112" s="511"/>
      <c r="SMR112" s="511"/>
      <c r="SMS112" s="511"/>
      <c r="SMT112" s="511"/>
      <c r="SMU112" s="511"/>
      <c r="SMV112" s="511"/>
      <c r="SMW112" s="511"/>
      <c r="SMX112" s="511"/>
      <c r="SMY112" s="511"/>
      <c r="SMZ112" s="511"/>
      <c r="SNA112" s="511"/>
      <c r="SNB112" s="511"/>
      <c r="SNC112" s="511"/>
      <c r="SND112" s="511"/>
      <c r="SNE112" s="511"/>
      <c r="SNF112" s="511"/>
      <c r="SNG112" s="511"/>
      <c r="SNH112" s="511"/>
      <c r="SNI112" s="511"/>
      <c r="SNJ112" s="511"/>
      <c r="SNK112" s="511"/>
      <c r="SNL112" s="511"/>
      <c r="SNM112" s="511"/>
      <c r="SNN112" s="511"/>
      <c r="SNO112" s="511"/>
      <c r="SNP112" s="511"/>
      <c r="SNQ112" s="511"/>
      <c r="SNR112" s="511"/>
      <c r="SNS112" s="511"/>
      <c r="SNT112" s="511"/>
      <c r="SNU112" s="511"/>
      <c r="SNV112" s="511"/>
      <c r="SNW112" s="511"/>
      <c r="SNX112" s="511"/>
      <c r="SNY112" s="511"/>
      <c r="SNZ112" s="511"/>
      <c r="SOA112" s="511"/>
      <c r="SOB112" s="511"/>
      <c r="SOC112" s="511"/>
      <c r="SOD112" s="511"/>
      <c r="SOE112" s="511"/>
      <c r="SOF112" s="511"/>
      <c r="SOG112" s="511"/>
      <c r="SOH112" s="511"/>
      <c r="SOI112" s="511"/>
      <c r="SOJ112" s="511"/>
      <c r="SOK112" s="511"/>
      <c r="SOL112" s="511"/>
      <c r="SOM112" s="511"/>
      <c r="SON112" s="511"/>
      <c r="SOO112" s="511"/>
      <c r="SOP112" s="511"/>
      <c r="SOQ112" s="511"/>
      <c r="SOR112" s="511"/>
      <c r="SOS112" s="511"/>
      <c r="SOT112" s="511"/>
      <c r="SOU112" s="511"/>
      <c r="SOV112" s="511"/>
      <c r="SOW112" s="511"/>
      <c r="SOX112" s="511"/>
      <c r="SOY112" s="511"/>
      <c r="SOZ112" s="511"/>
      <c r="SPA112" s="511"/>
      <c r="SPB112" s="511"/>
      <c r="SPC112" s="511"/>
      <c r="SPD112" s="511"/>
      <c r="SPE112" s="511"/>
      <c r="SPF112" s="511"/>
      <c r="SPG112" s="511"/>
      <c r="SPH112" s="511"/>
      <c r="SPI112" s="511"/>
      <c r="SPJ112" s="511"/>
      <c r="SPK112" s="511"/>
      <c r="SPL112" s="511"/>
      <c r="SPM112" s="511"/>
      <c r="SPN112" s="511"/>
      <c r="SPO112" s="511"/>
      <c r="SPP112" s="511"/>
      <c r="SPQ112" s="511"/>
      <c r="SPR112" s="511"/>
      <c r="SPS112" s="511"/>
      <c r="SPT112" s="511"/>
      <c r="SPU112" s="511"/>
      <c r="SPV112" s="511"/>
      <c r="SPW112" s="511"/>
      <c r="SPX112" s="511"/>
      <c r="SPY112" s="511"/>
      <c r="SPZ112" s="511"/>
      <c r="SQA112" s="511"/>
      <c r="SQB112" s="511"/>
      <c r="SQC112" s="511"/>
      <c r="SQD112" s="511"/>
      <c r="SQE112" s="511"/>
      <c r="SQF112" s="511"/>
      <c r="SQG112" s="511"/>
      <c r="SQH112" s="511"/>
      <c r="SQI112" s="511"/>
      <c r="SQJ112" s="511"/>
      <c r="SQK112" s="511"/>
      <c r="SQL112" s="511"/>
      <c r="SQM112" s="511"/>
      <c r="SQN112" s="511"/>
      <c r="SQO112" s="511"/>
      <c r="SQP112" s="511"/>
      <c r="SQQ112" s="511"/>
      <c r="SQR112" s="511"/>
      <c r="SQS112" s="511"/>
      <c r="SQT112" s="511"/>
      <c r="SQU112" s="511"/>
      <c r="SQV112" s="511"/>
      <c r="SQW112" s="511"/>
      <c r="SQX112" s="511"/>
      <c r="SQY112" s="511"/>
      <c r="SQZ112" s="511"/>
      <c r="SRA112" s="511"/>
      <c r="SRB112" s="511"/>
      <c r="SRC112" s="511"/>
      <c r="SRD112" s="511"/>
      <c r="SRE112" s="511"/>
      <c r="SRF112" s="511"/>
      <c r="SRG112" s="511"/>
      <c r="SRH112" s="511"/>
      <c r="SRI112" s="511"/>
      <c r="SRJ112" s="511"/>
      <c r="SRK112" s="511"/>
      <c r="SRL112" s="511"/>
      <c r="SRM112" s="511"/>
      <c r="SRN112" s="511"/>
      <c r="SRO112" s="511"/>
      <c r="SRP112" s="511"/>
      <c r="SRQ112" s="511"/>
      <c r="SRR112" s="511"/>
      <c r="SRS112" s="511"/>
      <c r="SRT112" s="511"/>
      <c r="SRU112" s="511"/>
      <c r="SRV112" s="511"/>
      <c r="SRW112" s="511"/>
      <c r="SRX112" s="511"/>
      <c r="SRY112" s="511"/>
      <c r="SRZ112" s="511"/>
      <c r="SSA112" s="511"/>
      <c r="SSB112" s="511"/>
      <c r="SSC112" s="511"/>
      <c r="SSD112" s="511"/>
      <c r="SSE112" s="511"/>
      <c r="SSF112" s="511"/>
      <c r="SSG112" s="511"/>
      <c r="SSH112" s="511"/>
      <c r="SSI112" s="511"/>
      <c r="SSJ112" s="511"/>
      <c r="SSK112" s="511"/>
      <c r="SSL112" s="511"/>
      <c r="SSM112" s="511"/>
      <c r="SSN112" s="511"/>
      <c r="SSO112" s="511"/>
      <c r="SSP112" s="511"/>
      <c r="SSQ112" s="511"/>
      <c r="SSR112" s="511"/>
      <c r="SSS112" s="511"/>
      <c r="SST112" s="511"/>
      <c r="SSU112" s="511"/>
      <c r="SSV112" s="511"/>
      <c r="SSW112" s="511"/>
      <c r="SSX112" s="511"/>
      <c r="SSY112" s="511"/>
      <c r="SSZ112" s="511"/>
      <c r="STA112" s="511"/>
      <c r="STB112" s="511"/>
      <c r="STC112" s="511"/>
      <c r="STD112" s="511"/>
      <c r="STE112" s="511"/>
      <c r="STF112" s="511"/>
      <c r="STG112" s="511"/>
      <c r="STH112" s="511"/>
      <c r="STI112" s="511"/>
      <c r="STJ112" s="511"/>
      <c r="STK112" s="511"/>
      <c r="STL112" s="511"/>
      <c r="STM112" s="511"/>
      <c r="STN112" s="511"/>
      <c r="STO112" s="511"/>
      <c r="STP112" s="511"/>
      <c r="STQ112" s="511"/>
      <c r="STR112" s="511"/>
      <c r="STS112" s="511"/>
      <c r="STT112" s="511"/>
      <c r="STU112" s="511"/>
      <c r="STV112" s="511"/>
      <c r="STW112" s="511"/>
      <c r="STX112" s="511"/>
      <c r="STY112" s="511"/>
      <c r="STZ112" s="511"/>
      <c r="SUA112" s="511"/>
      <c r="SUB112" s="511"/>
      <c r="SUC112" s="511"/>
      <c r="SUD112" s="511"/>
      <c r="SUE112" s="511"/>
      <c r="SUF112" s="511"/>
      <c r="SUG112" s="511"/>
      <c r="SUH112" s="511"/>
      <c r="SUI112" s="511"/>
      <c r="SUJ112" s="511"/>
      <c r="SUK112" s="511"/>
      <c r="SUL112" s="511"/>
      <c r="SUM112" s="511"/>
      <c r="SUN112" s="511"/>
      <c r="SUO112" s="511"/>
      <c r="SUP112" s="511"/>
      <c r="SUQ112" s="511"/>
      <c r="SUR112" s="511"/>
      <c r="SUS112" s="511"/>
      <c r="SUT112" s="511"/>
      <c r="SUU112" s="511"/>
      <c r="SUV112" s="511"/>
      <c r="SUW112" s="511"/>
      <c r="SUX112" s="511"/>
      <c r="SUY112" s="511"/>
      <c r="SUZ112" s="511"/>
      <c r="SVA112" s="511"/>
      <c r="SVB112" s="511"/>
      <c r="SVC112" s="511"/>
      <c r="SVD112" s="511"/>
      <c r="SVE112" s="511"/>
      <c r="SVF112" s="511"/>
      <c r="SVG112" s="511"/>
      <c r="SVH112" s="511"/>
      <c r="SVI112" s="511"/>
      <c r="SVJ112" s="511"/>
      <c r="SVK112" s="511"/>
      <c r="SVL112" s="511"/>
      <c r="SVM112" s="511"/>
      <c r="SVN112" s="511"/>
      <c r="SVO112" s="511"/>
      <c r="SVP112" s="511"/>
      <c r="SVQ112" s="511"/>
      <c r="SVR112" s="511"/>
      <c r="SVS112" s="511"/>
      <c r="SVT112" s="511"/>
      <c r="SVU112" s="511"/>
      <c r="SVV112" s="511"/>
      <c r="SVW112" s="511"/>
      <c r="SVX112" s="511"/>
      <c r="SVY112" s="511"/>
      <c r="SVZ112" s="511"/>
      <c r="SWA112" s="511"/>
      <c r="SWB112" s="511"/>
      <c r="SWC112" s="511"/>
      <c r="SWD112" s="511"/>
      <c r="SWE112" s="511"/>
      <c r="SWF112" s="511"/>
      <c r="SWG112" s="511"/>
      <c r="SWH112" s="511"/>
      <c r="SWI112" s="511"/>
      <c r="SWJ112" s="511"/>
      <c r="SWK112" s="511"/>
      <c r="SWL112" s="511"/>
      <c r="SWM112" s="511"/>
      <c r="SWN112" s="511"/>
      <c r="SWO112" s="511"/>
      <c r="SWP112" s="511"/>
      <c r="SWQ112" s="511"/>
      <c r="SWR112" s="511"/>
      <c r="SWS112" s="511"/>
      <c r="SWT112" s="511"/>
      <c r="SWU112" s="511"/>
      <c r="SWV112" s="511"/>
      <c r="SWW112" s="511"/>
      <c r="SWX112" s="511"/>
      <c r="SWY112" s="511"/>
      <c r="SWZ112" s="511"/>
      <c r="SXA112" s="511"/>
      <c r="SXB112" s="511"/>
      <c r="SXC112" s="511"/>
      <c r="SXD112" s="511"/>
      <c r="SXE112" s="511"/>
      <c r="SXF112" s="511"/>
      <c r="SXG112" s="511"/>
      <c r="SXH112" s="511"/>
      <c r="SXI112" s="511"/>
      <c r="SXJ112" s="511"/>
      <c r="SXK112" s="511"/>
      <c r="SXL112" s="511"/>
      <c r="SXM112" s="511"/>
      <c r="SXN112" s="511"/>
      <c r="SXO112" s="511"/>
      <c r="SXP112" s="511"/>
      <c r="SXQ112" s="511"/>
      <c r="SXR112" s="511"/>
      <c r="SXS112" s="511"/>
      <c r="SXT112" s="511"/>
      <c r="SXU112" s="511"/>
      <c r="SXV112" s="511"/>
      <c r="SXW112" s="511"/>
      <c r="SXX112" s="511"/>
      <c r="SXY112" s="511"/>
      <c r="SXZ112" s="511"/>
      <c r="SYA112" s="511"/>
      <c r="SYB112" s="511"/>
      <c r="SYC112" s="511"/>
      <c r="SYD112" s="511"/>
      <c r="SYE112" s="511"/>
      <c r="SYF112" s="511"/>
      <c r="SYG112" s="511"/>
      <c r="SYH112" s="511"/>
      <c r="SYI112" s="511"/>
      <c r="SYJ112" s="511"/>
      <c r="SYK112" s="511"/>
      <c r="SYL112" s="511"/>
      <c r="SYM112" s="511"/>
      <c r="SYN112" s="511"/>
      <c r="SYO112" s="511"/>
      <c r="SYP112" s="511"/>
      <c r="SYQ112" s="511"/>
      <c r="SYR112" s="511"/>
      <c r="SYS112" s="511"/>
      <c r="SYT112" s="511"/>
      <c r="SYU112" s="511"/>
      <c r="SYV112" s="511"/>
      <c r="SYW112" s="511"/>
      <c r="SYX112" s="511"/>
      <c r="SYY112" s="511"/>
      <c r="SYZ112" s="511"/>
      <c r="SZA112" s="511"/>
      <c r="SZB112" s="511"/>
      <c r="SZC112" s="511"/>
      <c r="SZD112" s="511"/>
      <c r="SZE112" s="511"/>
      <c r="SZF112" s="511"/>
      <c r="SZG112" s="511"/>
      <c r="SZH112" s="511"/>
      <c r="SZI112" s="511"/>
      <c r="SZJ112" s="511"/>
      <c r="SZK112" s="511"/>
      <c r="SZL112" s="511"/>
      <c r="SZM112" s="511"/>
      <c r="SZN112" s="511"/>
      <c r="SZO112" s="511"/>
      <c r="SZP112" s="511"/>
      <c r="SZQ112" s="511"/>
      <c r="SZR112" s="511"/>
      <c r="SZS112" s="511"/>
      <c r="SZT112" s="511"/>
      <c r="SZU112" s="511"/>
      <c r="SZV112" s="511"/>
      <c r="SZW112" s="511"/>
      <c r="SZX112" s="511"/>
      <c r="SZY112" s="511"/>
      <c r="SZZ112" s="511"/>
      <c r="TAA112" s="511"/>
      <c r="TAB112" s="511"/>
      <c r="TAC112" s="511"/>
      <c r="TAD112" s="511"/>
      <c r="TAE112" s="511"/>
      <c r="TAF112" s="511"/>
      <c r="TAG112" s="511"/>
      <c r="TAH112" s="511"/>
      <c r="TAI112" s="511"/>
      <c r="TAJ112" s="511"/>
      <c r="TAK112" s="511"/>
      <c r="TAL112" s="511"/>
      <c r="TAM112" s="511"/>
      <c r="TAN112" s="511"/>
      <c r="TAO112" s="511"/>
      <c r="TAP112" s="511"/>
      <c r="TAQ112" s="511"/>
      <c r="TAR112" s="511"/>
      <c r="TAS112" s="511"/>
      <c r="TAT112" s="511"/>
      <c r="TAU112" s="511"/>
      <c r="TAV112" s="511"/>
      <c r="TAW112" s="511"/>
      <c r="TAX112" s="511"/>
      <c r="TAY112" s="511"/>
      <c r="TAZ112" s="511"/>
      <c r="TBA112" s="511"/>
      <c r="TBB112" s="511"/>
      <c r="TBC112" s="511"/>
      <c r="TBD112" s="511"/>
      <c r="TBE112" s="511"/>
      <c r="TBF112" s="511"/>
      <c r="TBG112" s="511"/>
      <c r="TBH112" s="511"/>
      <c r="TBI112" s="511"/>
      <c r="TBJ112" s="511"/>
      <c r="TBK112" s="511"/>
      <c r="TBL112" s="511"/>
      <c r="TBM112" s="511"/>
      <c r="TBN112" s="511"/>
      <c r="TBO112" s="511"/>
      <c r="TBP112" s="511"/>
      <c r="TBQ112" s="511"/>
      <c r="TBR112" s="511"/>
      <c r="TBS112" s="511"/>
      <c r="TBT112" s="511"/>
      <c r="TBU112" s="511"/>
      <c r="TBV112" s="511"/>
      <c r="TBW112" s="511"/>
      <c r="TBX112" s="511"/>
      <c r="TBY112" s="511"/>
      <c r="TBZ112" s="511"/>
      <c r="TCA112" s="511"/>
      <c r="TCB112" s="511"/>
      <c r="TCC112" s="511"/>
      <c r="TCD112" s="511"/>
      <c r="TCE112" s="511"/>
      <c r="TCF112" s="511"/>
      <c r="TCG112" s="511"/>
      <c r="TCH112" s="511"/>
      <c r="TCI112" s="511"/>
      <c r="TCJ112" s="511"/>
      <c r="TCK112" s="511"/>
      <c r="TCL112" s="511"/>
      <c r="TCM112" s="511"/>
      <c r="TCN112" s="511"/>
      <c r="TCO112" s="511"/>
      <c r="TCP112" s="511"/>
      <c r="TCQ112" s="511"/>
      <c r="TCR112" s="511"/>
      <c r="TCS112" s="511"/>
      <c r="TCT112" s="511"/>
      <c r="TCU112" s="511"/>
      <c r="TCV112" s="511"/>
      <c r="TCW112" s="511"/>
      <c r="TCX112" s="511"/>
      <c r="TCY112" s="511"/>
      <c r="TCZ112" s="511"/>
      <c r="TDA112" s="511"/>
      <c r="TDB112" s="511"/>
      <c r="TDC112" s="511"/>
      <c r="TDD112" s="511"/>
      <c r="TDE112" s="511"/>
      <c r="TDF112" s="511"/>
      <c r="TDG112" s="511"/>
      <c r="TDH112" s="511"/>
      <c r="TDI112" s="511"/>
      <c r="TDJ112" s="511"/>
      <c r="TDK112" s="511"/>
      <c r="TDL112" s="511"/>
      <c r="TDM112" s="511"/>
      <c r="TDN112" s="511"/>
      <c r="TDO112" s="511"/>
      <c r="TDP112" s="511"/>
      <c r="TDQ112" s="511"/>
      <c r="TDR112" s="511"/>
      <c r="TDS112" s="511"/>
      <c r="TDT112" s="511"/>
      <c r="TDU112" s="511"/>
      <c r="TDV112" s="511"/>
      <c r="TDW112" s="511"/>
      <c r="TDX112" s="511"/>
      <c r="TDY112" s="511"/>
      <c r="TDZ112" s="511"/>
      <c r="TEA112" s="511"/>
      <c r="TEB112" s="511"/>
      <c r="TEC112" s="511"/>
      <c r="TED112" s="511"/>
      <c r="TEE112" s="511"/>
      <c r="TEF112" s="511"/>
      <c r="TEG112" s="511"/>
      <c r="TEH112" s="511"/>
      <c r="TEI112" s="511"/>
      <c r="TEJ112" s="511"/>
      <c r="TEK112" s="511"/>
      <c r="TEL112" s="511"/>
      <c r="TEM112" s="511"/>
      <c r="TEN112" s="511"/>
      <c r="TEO112" s="511"/>
      <c r="TEP112" s="511"/>
      <c r="TEQ112" s="511"/>
      <c r="TER112" s="511"/>
      <c r="TES112" s="511"/>
      <c r="TET112" s="511"/>
      <c r="TEU112" s="511"/>
      <c r="TEV112" s="511"/>
      <c r="TEW112" s="511"/>
      <c r="TEX112" s="511"/>
      <c r="TEY112" s="511"/>
      <c r="TEZ112" s="511"/>
      <c r="TFA112" s="511"/>
      <c r="TFB112" s="511"/>
      <c r="TFC112" s="511"/>
      <c r="TFD112" s="511"/>
      <c r="TFE112" s="511"/>
      <c r="TFF112" s="511"/>
      <c r="TFG112" s="511"/>
      <c r="TFH112" s="511"/>
      <c r="TFI112" s="511"/>
      <c r="TFJ112" s="511"/>
      <c r="TFK112" s="511"/>
      <c r="TFL112" s="511"/>
      <c r="TFM112" s="511"/>
      <c r="TFN112" s="511"/>
      <c r="TFO112" s="511"/>
      <c r="TFP112" s="511"/>
      <c r="TFQ112" s="511"/>
      <c r="TFR112" s="511"/>
      <c r="TFS112" s="511"/>
      <c r="TFT112" s="511"/>
      <c r="TFU112" s="511"/>
      <c r="TFV112" s="511"/>
      <c r="TFW112" s="511"/>
      <c r="TFX112" s="511"/>
      <c r="TFY112" s="511"/>
      <c r="TFZ112" s="511"/>
      <c r="TGA112" s="511"/>
      <c r="TGB112" s="511"/>
      <c r="TGC112" s="511"/>
      <c r="TGD112" s="511"/>
      <c r="TGE112" s="511"/>
      <c r="TGF112" s="511"/>
      <c r="TGG112" s="511"/>
      <c r="TGH112" s="511"/>
      <c r="TGI112" s="511"/>
      <c r="TGJ112" s="511"/>
      <c r="TGK112" s="511"/>
      <c r="TGL112" s="511"/>
      <c r="TGM112" s="511"/>
      <c r="TGN112" s="511"/>
      <c r="TGO112" s="511"/>
      <c r="TGP112" s="511"/>
      <c r="TGQ112" s="511"/>
      <c r="TGR112" s="511"/>
      <c r="TGS112" s="511"/>
      <c r="TGT112" s="511"/>
      <c r="TGU112" s="511"/>
      <c r="TGV112" s="511"/>
      <c r="TGW112" s="511"/>
      <c r="TGX112" s="511"/>
      <c r="TGY112" s="511"/>
      <c r="TGZ112" s="511"/>
      <c r="THA112" s="511"/>
      <c r="THB112" s="511"/>
      <c r="THC112" s="511"/>
      <c r="THD112" s="511"/>
      <c r="THE112" s="511"/>
      <c r="THF112" s="511"/>
      <c r="THG112" s="511"/>
      <c r="THH112" s="511"/>
      <c r="THI112" s="511"/>
      <c r="THJ112" s="511"/>
      <c r="THK112" s="511"/>
      <c r="THL112" s="511"/>
      <c r="THM112" s="511"/>
      <c r="THN112" s="511"/>
      <c r="THO112" s="511"/>
      <c r="THP112" s="511"/>
      <c r="THQ112" s="511"/>
      <c r="THR112" s="511"/>
      <c r="THS112" s="511"/>
      <c r="THT112" s="511"/>
      <c r="THU112" s="511"/>
      <c r="THV112" s="511"/>
      <c r="THW112" s="511"/>
      <c r="THX112" s="511"/>
      <c r="THY112" s="511"/>
      <c r="THZ112" s="511"/>
      <c r="TIA112" s="511"/>
      <c r="TIB112" s="511"/>
      <c r="TIC112" s="511"/>
      <c r="TID112" s="511"/>
      <c r="TIE112" s="511"/>
      <c r="TIF112" s="511"/>
      <c r="TIG112" s="511"/>
      <c r="TIH112" s="511"/>
      <c r="TII112" s="511"/>
      <c r="TIJ112" s="511"/>
      <c r="TIK112" s="511"/>
      <c r="TIL112" s="511"/>
      <c r="TIM112" s="511"/>
      <c r="TIN112" s="511"/>
      <c r="TIO112" s="511"/>
      <c r="TIP112" s="511"/>
      <c r="TIQ112" s="511"/>
      <c r="TIR112" s="511"/>
      <c r="TIS112" s="511"/>
      <c r="TIT112" s="511"/>
      <c r="TIU112" s="511"/>
      <c r="TIV112" s="511"/>
      <c r="TIW112" s="511"/>
      <c r="TIX112" s="511"/>
      <c r="TIY112" s="511"/>
      <c r="TIZ112" s="511"/>
      <c r="TJA112" s="511"/>
      <c r="TJB112" s="511"/>
      <c r="TJC112" s="511"/>
      <c r="TJD112" s="511"/>
      <c r="TJE112" s="511"/>
      <c r="TJF112" s="511"/>
      <c r="TJG112" s="511"/>
      <c r="TJH112" s="511"/>
      <c r="TJI112" s="511"/>
      <c r="TJJ112" s="511"/>
      <c r="TJK112" s="511"/>
      <c r="TJL112" s="511"/>
      <c r="TJM112" s="511"/>
      <c r="TJN112" s="511"/>
      <c r="TJO112" s="511"/>
      <c r="TJP112" s="511"/>
      <c r="TJQ112" s="511"/>
      <c r="TJR112" s="511"/>
      <c r="TJS112" s="511"/>
      <c r="TJT112" s="511"/>
      <c r="TJU112" s="511"/>
      <c r="TJV112" s="511"/>
      <c r="TJW112" s="511"/>
      <c r="TJX112" s="511"/>
      <c r="TJY112" s="511"/>
      <c r="TJZ112" s="511"/>
      <c r="TKA112" s="511"/>
      <c r="TKB112" s="511"/>
      <c r="TKC112" s="511"/>
      <c r="TKD112" s="511"/>
      <c r="TKE112" s="511"/>
      <c r="TKF112" s="511"/>
      <c r="TKG112" s="511"/>
      <c r="TKH112" s="511"/>
      <c r="TKI112" s="511"/>
      <c r="TKJ112" s="511"/>
      <c r="TKK112" s="511"/>
      <c r="TKL112" s="511"/>
      <c r="TKM112" s="511"/>
      <c r="TKN112" s="511"/>
      <c r="TKO112" s="511"/>
      <c r="TKP112" s="511"/>
      <c r="TKQ112" s="511"/>
      <c r="TKR112" s="511"/>
      <c r="TKS112" s="511"/>
      <c r="TKT112" s="511"/>
      <c r="TKU112" s="511"/>
      <c r="TKV112" s="511"/>
      <c r="TKW112" s="511"/>
      <c r="TKX112" s="511"/>
      <c r="TKY112" s="511"/>
      <c r="TKZ112" s="511"/>
      <c r="TLA112" s="511"/>
      <c r="TLB112" s="511"/>
      <c r="TLC112" s="511"/>
      <c r="TLD112" s="511"/>
      <c r="TLE112" s="511"/>
      <c r="TLF112" s="511"/>
      <c r="TLG112" s="511"/>
      <c r="TLH112" s="511"/>
      <c r="TLI112" s="511"/>
      <c r="TLJ112" s="511"/>
      <c r="TLK112" s="511"/>
      <c r="TLL112" s="511"/>
      <c r="TLM112" s="511"/>
      <c r="TLN112" s="511"/>
      <c r="TLO112" s="511"/>
      <c r="TLP112" s="511"/>
      <c r="TLQ112" s="511"/>
      <c r="TLR112" s="511"/>
      <c r="TLS112" s="511"/>
      <c r="TLT112" s="511"/>
      <c r="TLU112" s="511"/>
      <c r="TLV112" s="511"/>
      <c r="TLW112" s="511"/>
      <c r="TLX112" s="511"/>
      <c r="TLY112" s="511"/>
      <c r="TLZ112" s="511"/>
      <c r="TMA112" s="511"/>
      <c r="TMB112" s="511"/>
      <c r="TMC112" s="511"/>
      <c r="TMD112" s="511"/>
      <c r="TME112" s="511"/>
      <c r="TMF112" s="511"/>
      <c r="TMG112" s="511"/>
      <c r="TMH112" s="511"/>
      <c r="TMI112" s="511"/>
      <c r="TMJ112" s="511"/>
      <c r="TMK112" s="511"/>
      <c r="TML112" s="511"/>
      <c r="TMM112" s="511"/>
      <c r="TMN112" s="511"/>
      <c r="TMO112" s="511"/>
      <c r="TMP112" s="511"/>
      <c r="TMQ112" s="511"/>
      <c r="TMR112" s="511"/>
      <c r="TMS112" s="511"/>
      <c r="TMT112" s="511"/>
      <c r="TMU112" s="511"/>
      <c r="TMV112" s="511"/>
      <c r="TMW112" s="511"/>
      <c r="TMX112" s="511"/>
      <c r="TMY112" s="511"/>
      <c r="TMZ112" s="511"/>
      <c r="TNA112" s="511"/>
      <c r="TNB112" s="511"/>
      <c r="TNC112" s="511"/>
      <c r="TND112" s="511"/>
      <c r="TNE112" s="511"/>
      <c r="TNF112" s="511"/>
      <c r="TNG112" s="511"/>
      <c r="TNH112" s="511"/>
      <c r="TNI112" s="511"/>
      <c r="TNJ112" s="511"/>
      <c r="TNK112" s="511"/>
      <c r="TNL112" s="511"/>
      <c r="TNM112" s="511"/>
      <c r="TNN112" s="511"/>
      <c r="TNO112" s="511"/>
      <c r="TNP112" s="511"/>
      <c r="TNQ112" s="511"/>
      <c r="TNR112" s="511"/>
      <c r="TNS112" s="511"/>
      <c r="TNT112" s="511"/>
      <c r="TNU112" s="511"/>
      <c r="TNV112" s="511"/>
      <c r="TNW112" s="511"/>
      <c r="TNX112" s="511"/>
      <c r="TNY112" s="511"/>
      <c r="TNZ112" s="511"/>
      <c r="TOA112" s="511"/>
      <c r="TOB112" s="511"/>
      <c r="TOC112" s="511"/>
      <c r="TOD112" s="511"/>
      <c r="TOE112" s="511"/>
      <c r="TOF112" s="511"/>
      <c r="TOG112" s="511"/>
      <c r="TOH112" s="511"/>
      <c r="TOI112" s="511"/>
      <c r="TOJ112" s="511"/>
      <c r="TOK112" s="511"/>
      <c r="TOL112" s="511"/>
      <c r="TOM112" s="511"/>
      <c r="TON112" s="511"/>
      <c r="TOO112" s="511"/>
      <c r="TOP112" s="511"/>
      <c r="TOQ112" s="511"/>
      <c r="TOR112" s="511"/>
      <c r="TOS112" s="511"/>
      <c r="TOT112" s="511"/>
      <c r="TOU112" s="511"/>
      <c r="TOV112" s="511"/>
      <c r="TOW112" s="511"/>
      <c r="TOX112" s="511"/>
      <c r="TOY112" s="511"/>
      <c r="TOZ112" s="511"/>
      <c r="TPA112" s="511"/>
      <c r="TPB112" s="511"/>
      <c r="TPC112" s="511"/>
      <c r="TPD112" s="511"/>
      <c r="TPE112" s="511"/>
      <c r="TPF112" s="511"/>
      <c r="TPG112" s="511"/>
      <c r="TPH112" s="511"/>
      <c r="TPI112" s="511"/>
      <c r="TPJ112" s="511"/>
      <c r="TPK112" s="511"/>
      <c r="TPL112" s="511"/>
      <c r="TPM112" s="511"/>
      <c r="TPN112" s="511"/>
      <c r="TPO112" s="511"/>
      <c r="TPP112" s="511"/>
      <c r="TPQ112" s="511"/>
      <c r="TPR112" s="511"/>
      <c r="TPS112" s="511"/>
      <c r="TPT112" s="511"/>
      <c r="TPU112" s="511"/>
      <c r="TPV112" s="511"/>
      <c r="TPW112" s="511"/>
      <c r="TPX112" s="511"/>
      <c r="TPY112" s="511"/>
      <c r="TPZ112" s="511"/>
      <c r="TQA112" s="511"/>
      <c r="TQB112" s="511"/>
      <c r="TQC112" s="511"/>
      <c r="TQD112" s="511"/>
      <c r="TQE112" s="511"/>
      <c r="TQF112" s="511"/>
      <c r="TQG112" s="511"/>
      <c r="TQH112" s="511"/>
      <c r="TQI112" s="511"/>
      <c r="TQJ112" s="511"/>
      <c r="TQK112" s="511"/>
      <c r="TQL112" s="511"/>
      <c r="TQM112" s="511"/>
      <c r="TQN112" s="511"/>
      <c r="TQO112" s="511"/>
      <c r="TQP112" s="511"/>
      <c r="TQQ112" s="511"/>
      <c r="TQR112" s="511"/>
      <c r="TQS112" s="511"/>
      <c r="TQT112" s="511"/>
      <c r="TQU112" s="511"/>
      <c r="TQV112" s="511"/>
      <c r="TQW112" s="511"/>
      <c r="TQX112" s="511"/>
      <c r="TQY112" s="511"/>
      <c r="TQZ112" s="511"/>
      <c r="TRA112" s="511"/>
      <c r="TRB112" s="511"/>
      <c r="TRC112" s="511"/>
      <c r="TRD112" s="511"/>
      <c r="TRE112" s="511"/>
      <c r="TRF112" s="511"/>
      <c r="TRG112" s="511"/>
      <c r="TRH112" s="511"/>
      <c r="TRI112" s="511"/>
      <c r="TRJ112" s="511"/>
      <c r="TRK112" s="511"/>
      <c r="TRL112" s="511"/>
      <c r="TRM112" s="511"/>
      <c r="TRN112" s="511"/>
      <c r="TRO112" s="511"/>
      <c r="TRP112" s="511"/>
      <c r="TRQ112" s="511"/>
      <c r="TRR112" s="511"/>
      <c r="TRS112" s="511"/>
      <c r="TRT112" s="511"/>
      <c r="TRU112" s="511"/>
      <c r="TRV112" s="511"/>
      <c r="TRW112" s="511"/>
      <c r="TRX112" s="511"/>
      <c r="TRY112" s="511"/>
      <c r="TRZ112" s="511"/>
      <c r="TSA112" s="511"/>
      <c r="TSB112" s="511"/>
      <c r="TSC112" s="511"/>
      <c r="TSD112" s="511"/>
      <c r="TSE112" s="511"/>
      <c r="TSF112" s="511"/>
      <c r="TSG112" s="511"/>
      <c r="TSH112" s="511"/>
      <c r="TSI112" s="511"/>
      <c r="TSJ112" s="511"/>
      <c r="TSK112" s="511"/>
      <c r="TSL112" s="511"/>
      <c r="TSM112" s="511"/>
      <c r="TSN112" s="511"/>
      <c r="TSO112" s="511"/>
      <c r="TSP112" s="511"/>
      <c r="TSQ112" s="511"/>
      <c r="TSR112" s="511"/>
      <c r="TSS112" s="511"/>
      <c r="TST112" s="511"/>
      <c r="TSU112" s="511"/>
      <c r="TSV112" s="511"/>
      <c r="TSW112" s="511"/>
      <c r="TSX112" s="511"/>
      <c r="TSY112" s="511"/>
      <c r="TSZ112" s="511"/>
      <c r="TTA112" s="511"/>
      <c r="TTB112" s="511"/>
      <c r="TTC112" s="511"/>
      <c r="TTD112" s="511"/>
      <c r="TTE112" s="511"/>
      <c r="TTF112" s="511"/>
      <c r="TTG112" s="511"/>
      <c r="TTH112" s="511"/>
      <c r="TTI112" s="511"/>
      <c r="TTJ112" s="511"/>
      <c r="TTK112" s="511"/>
      <c r="TTL112" s="511"/>
      <c r="TTM112" s="511"/>
      <c r="TTN112" s="511"/>
      <c r="TTO112" s="511"/>
      <c r="TTP112" s="511"/>
      <c r="TTQ112" s="511"/>
      <c r="TTR112" s="511"/>
      <c r="TTS112" s="511"/>
      <c r="TTT112" s="511"/>
      <c r="TTU112" s="511"/>
      <c r="TTV112" s="511"/>
      <c r="TTW112" s="511"/>
      <c r="TTX112" s="511"/>
      <c r="TTY112" s="511"/>
      <c r="TTZ112" s="511"/>
      <c r="TUA112" s="511"/>
      <c r="TUB112" s="511"/>
      <c r="TUC112" s="511"/>
      <c r="TUD112" s="511"/>
      <c r="TUE112" s="511"/>
      <c r="TUF112" s="511"/>
      <c r="TUG112" s="511"/>
      <c r="TUH112" s="511"/>
      <c r="TUI112" s="511"/>
      <c r="TUJ112" s="511"/>
      <c r="TUK112" s="511"/>
      <c r="TUL112" s="511"/>
      <c r="TUM112" s="511"/>
      <c r="TUN112" s="511"/>
      <c r="TUO112" s="511"/>
      <c r="TUP112" s="511"/>
      <c r="TUQ112" s="511"/>
      <c r="TUR112" s="511"/>
      <c r="TUS112" s="511"/>
      <c r="TUT112" s="511"/>
      <c r="TUU112" s="511"/>
      <c r="TUV112" s="511"/>
      <c r="TUW112" s="511"/>
      <c r="TUX112" s="511"/>
      <c r="TUY112" s="511"/>
      <c r="TUZ112" s="511"/>
      <c r="TVA112" s="511"/>
      <c r="TVB112" s="511"/>
      <c r="TVC112" s="511"/>
      <c r="TVD112" s="511"/>
      <c r="TVE112" s="511"/>
      <c r="TVF112" s="511"/>
      <c r="TVG112" s="511"/>
      <c r="TVH112" s="511"/>
      <c r="TVI112" s="511"/>
      <c r="TVJ112" s="511"/>
      <c r="TVK112" s="511"/>
      <c r="TVL112" s="511"/>
      <c r="TVM112" s="511"/>
      <c r="TVN112" s="511"/>
      <c r="TVO112" s="511"/>
      <c r="TVP112" s="511"/>
      <c r="TVQ112" s="511"/>
      <c r="TVR112" s="511"/>
      <c r="TVS112" s="511"/>
      <c r="TVT112" s="511"/>
      <c r="TVU112" s="511"/>
      <c r="TVV112" s="511"/>
      <c r="TVW112" s="511"/>
      <c r="TVX112" s="511"/>
      <c r="TVY112" s="511"/>
      <c r="TVZ112" s="511"/>
      <c r="TWA112" s="511"/>
      <c r="TWB112" s="511"/>
      <c r="TWC112" s="511"/>
      <c r="TWD112" s="511"/>
      <c r="TWE112" s="511"/>
      <c r="TWF112" s="511"/>
      <c r="TWG112" s="511"/>
      <c r="TWH112" s="511"/>
      <c r="TWI112" s="511"/>
      <c r="TWJ112" s="511"/>
      <c r="TWK112" s="511"/>
      <c r="TWL112" s="511"/>
      <c r="TWM112" s="511"/>
      <c r="TWN112" s="511"/>
      <c r="TWO112" s="511"/>
      <c r="TWP112" s="511"/>
      <c r="TWQ112" s="511"/>
      <c r="TWR112" s="511"/>
      <c r="TWS112" s="511"/>
      <c r="TWT112" s="511"/>
      <c r="TWU112" s="511"/>
      <c r="TWV112" s="511"/>
      <c r="TWW112" s="511"/>
      <c r="TWX112" s="511"/>
      <c r="TWY112" s="511"/>
      <c r="TWZ112" s="511"/>
      <c r="TXA112" s="511"/>
      <c r="TXB112" s="511"/>
      <c r="TXC112" s="511"/>
      <c r="TXD112" s="511"/>
      <c r="TXE112" s="511"/>
      <c r="TXF112" s="511"/>
      <c r="TXG112" s="511"/>
      <c r="TXH112" s="511"/>
      <c r="TXI112" s="511"/>
      <c r="TXJ112" s="511"/>
      <c r="TXK112" s="511"/>
      <c r="TXL112" s="511"/>
      <c r="TXM112" s="511"/>
      <c r="TXN112" s="511"/>
      <c r="TXO112" s="511"/>
      <c r="TXP112" s="511"/>
      <c r="TXQ112" s="511"/>
      <c r="TXR112" s="511"/>
      <c r="TXS112" s="511"/>
      <c r="TXT112" s="511"/>
      <c r="TXU112" s="511"/>
      <c r="TXV112" s="511"/>
      <c r="TXW112" s="511"/>
      <c r="TXX112" s="511"/>
      <c r="TXY112" s="511"/>
      <c r="TXZ112" s="511"/>
      <c r="TYA112" s="511"/>
      <c r="TYB112" s="511"/>
      <c r="TYC112" s="511"/>
      <c r="TYD112" s="511"/>
      <c r="TYE112" s="511"/>
      <c r="TYF112" s="511"/>
      <c r="TYG112" s="511"/>
      <c r="TYH112" s="511"/>
      <c r="TYI112" s="511"/>
      <c r="TYJ112" s="511"/>
      <c r="TYK112" s="511"/>
      <c r="TYL112" s="511"/>
      <c r="TYM112" s="511"/>
      <c r="TYN112" s="511"/>
      <c r="TYO112" s="511"/>
      <c r="TYP112" s="511"/>
      <c r="TYQ112" s="511"/>
      <c r="TYR112" s="511"/>
      <c r="TYS112" s="511"/>
      <c r="TYT112" s="511"/>
      <c r="TYU112" s="511"/>
      <c r="TYV112" s="511"/>
      <c r="TYW112" s="511"/>
      <c r="TYX112" s="511"/>
      <c r="TYY112" s="511"/>
      <c r="TYZ112" s="511"/>
      <c r="TZA112" s="511"/>
      <c r="TZB112" s="511"/>
      <c r="TZC112" s="511"/>
      <c r="TZD112" s="511"/>
      <c r="TZE112" s="511"/>
      <c r="TZF112" s="511"/>
      <c r="TZG112" s="511"/>
      <c r="TZH112" s="511"/>
      <c r="TZI112" s="511"/>
      <c r="TZJ112" s="511"/>
      <c r="TZK112" s="511"/>
      <c r="TZL112" s="511"/>
      <c r="TZM112" s="511"/>
      <c r="TZN112" s="511"/>
      <c r="TZO112" s="511"/>
      <c r="TZP112" s="511"/>
      <c r="TZQ112" s="511"/>
      <c r="TZR112" s="511"/>
      <c r="TZS112" s="511"/>
      <c r="TZT112" s="511"/>
      <c r="TZU112" s="511"/>
      <c r="TZV112" s="511"/>
      <c r="TZW112" s="511"/>
      <c r="TZX112" s="511"/>
      <c r="TZY112" s="511"/>
      <c r="TZZ112" s="511"/>
      <c r="UAA112" s="511"/>
      <c r="UAB112" s="511"/>
      <c r="UAC112" s="511"/>
      <c r="UAD112" s="511"/>
      <c r="UAE112" s="511"/>
      <c r="UAF112" s="511"/>
      <c r="UAG112" s="511"/>
      <c r="UAH112" s="511"/>
      <c r="UAI112" s="511"/>
      <c r="UAJ112" s="511"/>
      <c r="UAK112" s="511"/>
      <c r="UAL112" s="511"/>
      <c r="UAM112" s="511"/>
      <c r="UAN112" s="511"/>
      <c r="UAO112" s="511"/>
      <c r="UAP112" s="511"/>
      <c r="UAQ112" s="511"/>
      <c r="UAR112" s="511"/>
      <c r="UAS112" s="511"/>
      <c r="UAT112" s="511"/>
      <c r="UAU112" s="511"/>
      <c r="UAV112" s="511"/>
      <c r="UAW112" s="511"/>
      <c r="UAX112" s="511"/>
      <c r="UAY112" s="511"/>
      <c r="UAZ112" s="511"/>
      <c r="UBA112" s="511"/>
      <c r="UBB112" s="511"/>
      <c r="UBC112" s="511"/>
      <c r="UBD112" s="511"/>
      <c r="UBE112" s="511"/>
      <c r="UBF112" s="511"/>
      <c r="UBG112" s="511"/>
      <c r="UBH112" s="511"/>
      <c r="UBI112" s="511"/>
      <c r="UBJ112" s="511"/>
      <c r="UBK112" s="511"/>
      <c r="UBL112" s="511"/>
      <c r="UBM112" s="511"/>
      <c r="UBN112" s="511"/>
      <c r="UBO112" s="511"/>
      <c r="UBP112" s="511"/>
      <c r="UBQ112" s="511"/>
      <c r="UBR112" s="511"/>
      <c r="UBS112" s="511"/>
      <c r="UBT112" s="511"/>
      <c r="UBU112" s="511"/>
      <c r="UBV112" s="511"/>
      <c r="UBW112" s="511"/>
      <c r="UBX112" s="511"/>
      <c r="UBY112" s="511"/>
      <c r="UBZ112" s="511"/>
      <c r="UCA112" s="511"/>
      <c r="UCB112" s="511"/>
      <c r="UCC112" s="511"/>
      <c r="UCD112" s="511"/>
      <c r="UCE112" s="511"/>
      <c r="UCF112" s="511"/>
      <c r="UCG112" s="511"/>
      <c r="UCH112" s="511"/>
      <c r="UCI112" s="511"/>
      <c r="UCJ112" s="511"/>
      <c r="UCK112" s="511"/>
      <c r="UCL112" s="511"/>
      <c r="UCM112" s="511"/>
      <c r="UCN112" s="511"/>
      <c r="UCO112" s="511"/>
      <c r="UCP112" s="511"/>
      <c r="UCQ112" s="511"/>
      <c r="UCR112" s="511"/>
      <c r="UCS112" s="511"/>
      <c r="UCT112" s="511"/>
      <c r="UCU112" s="511"/>
      <c r="UCV112" s="511"/>
      <c r="UCW112" s="511"/>
      <c r="UCX112" s="511"/>
      <c r="UCY112" s="511"/>
      <c r="UCZ112" s="511"/>
      <c r="UDA112" s="511"/>
      <c r="UDB112" s="511"/>
      <c r="UDC112" s="511"/>
      <c r="UDD112" s="511"/>
      <c r="UDE112" s="511"/>
      <c r="UDF112" s="511"/>
      <c r="UDG112" s="511"/>
      <c r="UDH112" s="511"/>
      <c r="UDI112" s="511"/>
      <c r="UDJ112" s="511"/>
      <c r="UDK112" s="511"/>
      <c r="UDL112" s="511"/>
      <c r="UDM112" s="511"/>
      <c r="UDN112" s="511"/>
      <c r="UDO112" s="511"/>
      <c r="UDP112" s="511"/>
      <c r="UDQ112" s="511"/>
      <c r="UDR112" s="511"/>
      <c r="UDS112" s="511"/>
      <c r="UDT112" s="511"/>
      <c r="UDU112" s="511"/>
      <c r="UDV112" s="511"/>
      <c r="UDW112" s="511"/>
      <c r="UDX112" s="511"/>
      <c r="UDY112" s="511"/>
      <c r="UDZ112" s="511"/>
      <c r="UEA112" s="511"/>
      <c r="UEB112" s="511"/>
      <c r="UEC112" s="511"/>
      <c r="UED112" s="511"/>
      <c r="UEE112" s="511"/>
      <c r="UEF112" s="511"/>
      <c r="UEG112" s="511"/>
      <c r="UEH112" s="511"/>
      <c r="UEI112" s="511"/>
      <c r="UEJ112" s="511"/>
      <c r="UEK112" s="511"/>
      <c r="UEL112" s="511"/>
      <c r="UEM112" s="511"/>
      <c r="UEN112" s="511"/>
      <c r="UEO112" s="511"/>
      <c r="UEP112" s="511"/>
      <c r="UEQ112" s="511"/>
      <c r="UER112" s="511"/>
      <c r="UES112" s="511"/>
      <c r="UET112" s="511"/>
      <c r="UEU112" s="511"/>
      <c r="UEV112" s="511"/>
      <c r="UEW112" s="511"/>
      <c r="UEX112" s="511"/>
      <c r="UEY112" s="511"/>
      <c r="UEZ112" s="511"/>
      <c r="UFA112" s="511"/>
      <c r="UFB112" s="511"/>
      <c r="UFC112" s="511"/>
      <c r="UFD112" s="511"/>
      <c r="UFE112" s="511"/>
      <c r="UFF112" s="511"/>
      <c r="UFG112" s="511"/>
      <c r="UFH112" s="511"/>
      <c r="UFI112" s="511"/>
      <c r="UFJ112" s="511"/>
      <c r="UFK112" s="511"/>
      <c r="UFL112" s="511"/>
      <c r="UFM112" s="511"/>
      <c r="UFN112" s="511"/>
      <c r="UFO112" s="511"/>
      <c r="UFP112" s="511"/>
      <c r="UFQ112" s="511"/>
      <c r="UFR112" s="511"/>
      <c r="UFS112" s="511"/>
      <c r="UFT112" s="511"/>
      <c r="UFU112" s="511"/>
      <c r="UFV112" s="511"/>
      <c r="UFW112" s="511"/>
      <c r="UFX112" s="511"/>
      <c r="UFY112" s="511"/>
      <c r="UFZ112" s="511"/>
      <c r="UGA112" s="511"/>
      <c r="UGB112" s="511"/>
      <c r="UGC112" s="511"/>
      <c r="UGD112" s="511"/>
      <c r="UGE112" s="511"/>
      <c r="UGF112" s="511"/>
      <c r="UGG112" s="511"/>
      <c r="UGH112" s="511"/>
      <c r="UGI112" s="511"/>
      <c r="UGJ112" s="511"/>
      <c r="UGK112" s="511"/>
      <c r="UGL112" s="511"/>
      <c r="UGM112" s="511"/>
      <c r="UGN112" s="511"/>
      <c r="UGO112" s="511"/>
      <c r="UGP112" s="511"/>
      <c r="UGQ112" s="511"/>
      <c r="UGR112" s="511"/>
      <c r="UGS112" s="511"/>
      <c r="UGT112" s="511"/>
      <c r="UGU112" s="511"/>
      <c r="UGV112" s="511"/>
      <c r="UGW112" s="511"/>
      <c r="UGX112" s="511"/>
      <c r="UGY112" s="511"/>
      <c r="UGZ112" s="511"/>
      <c r="UHA112" s="511"/>
      <c r="UHB112" s="511"/>
      <c r="UHC112" s="511"/>
      <c r="UHD112" s="511"/>
      <c r="UHE112" s="511"/>
      <c r="UHF112" s="511"/>
      <c r="UHG112" s="511"/>
      <c r="UHH112" s="511"/>
      <c r="UHI112" s="511"/>
      <c r="UHJ112" s="511"/>
      <c r="UHK112" s="511"/>
      <c r="UHL112" s="511"/>
      <c r="UHM112" s="511"/>
      <c r="UHN112" s="511"/>
      <c r="UHO112" s="511"/>
      <c r="UHP112" s="511"/>
      <c r="UHQ112" s="511"/>
      <c r="UHR112" s="511"/>
      <c r="UHS112" s="511"/>
      <c r="UHT112" s="511"/>
      <c r="UHU112" s="511"/>
      <c r="UHV112" s="511"/>
      <c r="UHW112" s="511"/>
      <c r="UHX112" s="511"/>
      <c r="UHY112" s="511"/>
      <c r="UHZ112" s="511"/>
      <c r="UIA112" s="511"/>
      <c r="UIB112" s="511"/>
      <c r="UIC112" s="511"/>
      <c r="UID112" s="511"/>
      <c r="UIE112" s="511"/>
      <c r="UIF112" s="511"/>
      <c r="UIG112" s="511"/>
      <c r="UIH112" s="511"/>
      <c r="UII112" s="511"/>
      <c r="UIJ112" s="511"/>
      <c r="UIK112" s="511"/>
      <c r="UIL112" s="511"/>
      <c r="UIM112" s="511"/>
      <c r="UIN112" s="511"/>
      <c r="UIO112" s="511"/>
      <c r="UIP112" s="511"/>
      <c r="UIQ112" s="511"/>
      <c r="UIR112" s="511"/>
      <c r="UIS112" s="511"/>
      <c r="UIT112" s="511"/>
      <c r="UIU112" s="511"/>
      <c r="UIV112" s="511"/>
      <c r="UIW112" s="511"/>
      <c r="UIX112" s="511"/>
      <c r="UIY112" s="511"/>
      <c r="UIZ112" s="511"/>
      <c r="UJA112" s="511"/>
      <c r="UJB112" s="511"/>
      <c r="UJC112" s="511"/>
      <c r="UJD112" s="511"/>
      <c r="UJE112" s="511"/>
      <c r="UJF112" s="511"/>
      <c r="UJG112" s="511"/>
      <c r="UJH112" s="511"/>
      <c r="UJI112" s="511"/>
      <c r="UJJ112" s="511"/>
      <c r="UJK112" s="511"/>
      <c r="UJL112" s="511"/>
      <c r="UJM112" s="511"/>
      <c r="UJN112" s="511"/>
      <c r="UJO112" s="511"/>
      <c r="UJP112" s="511"/>
      <c r="UJQ112" s="511"/>
      <c r="UJR112" s="511"/>
      <c r="UJS112" s="511"/>
      <c r="UJT112" s="511"/>
      <c r="UJU112" s="511"/>
      <c r="UJV112" s="511"/>
      <c r="UJW112" s="511"/>
      <c r="UJX112" s="511"/>
      <c r="UJY112" s="511"/>
      <c r="UJZ112" s="511"/>
      <c r="UKA112" s="511"/>
      <c r="UKB112" s="511"/>
      <c r="UKC112" s="511"/>
      <c r="UKD112" s="511"/>
      <c r="UKE112" s="511"/>
      <c r="UKF112" s="511"/>
      <c r="UKG112" s="511"/>
      <c r="UKH112" s="511"/>
      <c r="UKI112" s="511"/>
      <c r="UKJ112" s="511"/>
      <c r="UKK112" s="511"/>
      <c r="UKL112" s="511"/>
      <c r="UKM112" s="511"/>
      <c r="UKN112" s="511"/>
      <c r="UKO112" s="511"/>
      <c r="UKP112" s="511"/>
      <c r="UKQ112" s="511"/>
      <c r="UKR112" s="511"/>
      <c r="UKS112" s="511"/>
      <c r="UKT112" s="511"/>
      <c r="UKU112" s="511"/>
      <c r="UKV112" s="511"/>
      <c r="UKW112" s="511"/>
      <c r="UKX112" s="511"/>
      <c r="UKY112" s="511"/>
      <c r="UKZ112" s="511"/>
      <c r="ULA112" s="511"/>
      <c r="ULB112" s="511"/>
      <c r="ULC112" s="511"/>
      <c r="ULD112" s="511"/>
      <c r="ULE112" s="511"/>
      <c r="ULF112" s="511"/>
      <c r="ULG112" s="511"/>
      <c r="ULH112" s="511"/>
      <c r="ULI112" s="511"/>
      <c r="ULJ112" s="511"/>
      <c r="ULK112" s="511"/>
      <c r="ULL112" s="511"/>
      <c r="ULM112" s="511"/>
      <c r="ULN112" s="511"/>
      <c r="ULO112" s="511"/>
      <c r="ULP112" s="511"/>
      <c r="ULQ112" s="511"/>
      <c r="ULR112" s="511"/>
      <c r="ULS112" s="511"/>
      <c r="ULT112" s="511"/>
      <c r="ULU112" s="511"/>
      <c r="ULV112" s="511"/>
      <c r="ULW112" s="511"/>
      <c r="ULX112" s="511"/>
      <c r="ULY112" s="511"/>
      <c r="ULZ112" s="511"/>
      <c r="UMA112" s="511"/>
      <c r="UMB112" s="511"/>
      <c r="UMC112" s="511"/>
      <c r="UMD112" s="511"/>
      <c r="UME112" s="511"/>
      <c r="UMF112" s="511"/>
      <c r="UMG112" s="511"/>
      <c r="UMH112" s="511"/>
      <c r="UMI112" s="511"/>
      <c r="UMJ112" s="511"/>
      <c r="UMK112" s="511"/>
      <c r="UML112" s="511"/>
      <c r="UMM112" s="511"/>
      <c r="UMN112" s="511"/>
      <c r="UMO112" s="511"/>
      <c r="UMP112" s="511"/>
      <c r="UMQ112" s="511"/>
      <c r="UMR112" s="511"/>
      <c r="UMS112" s="511"/>
      <c r="UMT112" s="511"/>
      <c r="UMU112" s="511"/>
      <c r="UMV112" s="511"/>
      <c r="UMW112" s="511"/>
      <c r="UMX112" s="511"/>
      <c r="UMY112" s="511"/>
      <c r="UMZ112" s="511"/>
      <c r="UNA112" s="511"/>
      <c r="UNB112" s="511"/>
      <c r="UNC112" s="511"/>
      <c r="UND112" s="511"/>
      <c r="UNE112" s="511"/>
      <c r="UNF112" s="511"/>
      <c r="UNG112" s="511"/>
      <c r="UNH112" s="511"/>
      <c r="UNI112" s="511"/>
      <c r="UNJ112" s="511"/>
      <c r="UNK112" s="511"/>
      <c r="UNL112" s="511"/>
      <c r="UNM112" s="511"/>
      <c r="UNN112" s="511"/>
      <c r="UNO112" s="511"/>
      <c r="UNP112" s="511"/>
      <c r="UNQ112" s="511"/>
      <c r="UNR112" s="511"/>
      <c r="UNS112" s="511"/>
      <c r="UNT112" s="511"/>
      <c r="UNU112" s="511"/>
      <c r="UNV112" s="511"/>
      <c r="UNW112" s="511"/>
      <c r="UNX112" s="511"/>
      <c r="UNY112" s="511"/>
      <c r="UNZ112" s="511"/>
      <c r="UOA112" s="511"/>
      <c r="UOB112" s="511"/>
      <c r="UOC112" s="511"/>
      <c r="UOD112" s="511"/>
      <c r="UOE112" s="511"/>
      <c r="UOF112" s="511"/>
      <c r="UOG112" s="511"/>
      <c r="UOH112" s="511"/>
      <c r="UOI112" s="511"/>
      <c r="UOJ112" s="511"/>
      <c r="UOK112" s="511"/>
      <c r="UOL112" s="511"/>
      <c r="UOM112" s="511"/>
      <c r="UON112" s="511"/>
      <c r="UOO112" s="511"/>
      <c r="UOP112" s="511"/>
      <c r="UOQ112" s="511"/>
      <c r="UOR112" s="511"/>
      <c r="UOS112" s="511"/>
      <c r="UOT112" s="511"/>
      <c r="UOU112" s="511"/>
      <c r="UOV112" s="511"/>
      <c r="UOW112" s="511"/>
      <c r="UOX112" s="511"/>
      <c r="UOY112" s="511"/>
      <c r="UOZ112" s="511"/>
      <c r="UPA112" s="511"/>
      <c r="UPB112" s="511"/>
      <c r="UPC112" s="511"/>
      <c r="UPD112" s="511"/>
      <c r="UPE112" s="511"/>
      <c r="UPF112" s="511"/>
      <c r="UPG112" s="511"/>
      <c r="UPH112" s="511"/>
      <c r="UPI112" s="511"/>
      <c r="UPJ112" s="511"/>
      <c r="UPK112" s="511"/>
      <c r="UPL112" s="511"/>
      <c r="UPM112" s="511"/>
      <c r="UPN112" s="511"/>
      <c r="UPO112" s="511"/>
      <c r="UPP112" s="511"/>
      <c r="UPQ112" s="511"/>
      <c r="UPR112" s="511"/>
      <c r="UPS112" s="511"/>
      <c r="UPT112" s="511"/>
      <c r="UPU112" s="511"/>
      <c r="UPV112" s="511"/>
      <c r="UPW112" s="511"/>
      <c r="UPX112" s="511"/>
      <c r="UPY112" s="511"/>
      <c r="UPZ112" s="511"/>
      <c r="UQA112" s="511"/>
      <c r="UQB112" s="511"/>
      <c r="UQC112" s="511"/>
      <c r="UQD112" s="511"/>
      <c r="UQE112" s="511"/>
      <c r="UQF112" s="511"/>
      <c r="UQG112" s="511"/>
      <c r="UQH112" s="511"/>
      <c r="UQI112" s="511"/>
      <c r="UQJ112" s="511"/>
      <c r="UQK112" s="511"/>
      <c r="UQL112" s="511"/>
      <c r="UQM112" s="511"/>
      <c r="UQN112" s="511"/>
      <c r="UQO112" s="511"/>
      <c r="UQP112" s="511"/>
      <c r="UQQ112" s="511"/>
      <c r="UQR112" s="511"/>
      <c r="UQS112" s="511"/>
      <c r="UQT112" s="511"/>
      <c r="UQU112" s="511"/>
      <c r="UQV112" s="511"/>
      <c r="UQW112" s="511"/>
      <c r="UQX112" s="511"/>
      <c r="UQY112" s="511"/>
      <c r="UQZ112" s="511"/>
      <c r="URA112" s="511"/>
      <c r="URB112" s="511"/>
      <c r="URC112" s="511"/>
      <c r="URD112" s="511"/>
      <c r="URE112" s="511"/>
      <c r="URF112" s="511"/>
      <c r="URG112" s="511"/>
      <c r="URH112" s="511"/>
      <c r="URI112" s="511"/>
      <c r="URJ112" s="511"/>
      <c r="URK112" s="511"/>
      <c r="URL112" s="511"/>
      <c r="URM112" s="511"/>
      <c r="URN112" s="511"/>
      <c r="URO112" s="511"/>
      <c r="URP112" s="511"/>
      <c r="URQ112" s="511"/>
      <c r="URR112" s="511"/>
      <c r="URS112" s="511"/>
      <c r="URT112" s="511"/>
      <c r="URU112" s="511"/>
      <c r="URV112" s="511"/>
      <c r="URW112" s="511"/>
      <c r="URX112" s="511"/>
      <c r="URY112" s="511"/>
      <c r="URZ112" s="511"/>
      <c r="USA112" s="511"/>
      <c r="USB112" s="511"/>
      <c r="USC112" s="511"/>
      <c r="USD112" s="511"/>
      <c r="USE112" s="511"/>
      <c r="USF112" s="511"/>
      <c r="USG112" s="511"/>
      <c r="USH112" s="511"/>
      <c r="USI112" s="511"/>
      <c r="USJ112" s="511"/>
      <c r="USK112" s="511"/>
      <c r="USL112" s="511"/>
      <c r="USM112" s="511"/>
      <c r="USN112" s="511"/>
      <c r="USO112" s="511"/>
      <c r="USP112" s="511"/>
      <c r="USQ112" s="511"/>
      <c r="USR112" s="511"/>
      <c r="USS112" s="511"/>
      <c r="UST112" s="511"/>
      <c r="USU112" s="511"/>
      <c r="USV112" s="511"/>
      <c r="USW112" s="511"/>
      <c r="USX112" s="511"/>
      <c r="USY112" s="511"/>
      <c r="USZ112" s="511"/>
      <c r="UTA112" s="511"/>
      <c r="UTB112" s="511"/>
      <c r="UTC112" s="511"/>
      <c r="UTD112" s="511"/>
      <c r="UTE112" s="511"/>
      <c r="UTF112" s="511"/>
      <c r="UTG112" s="511"/>
      <c r="UTH112" s="511"/>
      <c r="UTI112" s="511"/>
      <c r="UTJ112" s="511"/>
      <c r="UTK112" s="511"/>
      <c r="UTL112" s="511"/>
      <c r="UTM112" s="511"/>
      <c r="UTN112" s="511"/>
      <c r="UTO112" s="511"/>
      <c r="UTP112" s="511"/>
      <c r="UTQ112" s="511"/>
      <c r="UTR112" s="511"/>
      <c r="UTS112" s="511"/>
      <c r="UTT112" s="511"/>
      <c r="UTU112" s="511"/>
      <c r="UTV112" s="511"/>
      <c r="UTW112" s="511"/>
      <c r="UTX112" s="511"/>
      <c r="UTY112" s="511"/>
      <c r="UTZ112" s="511"/>
      <c r="UUA112" s="511"/>
      <c r="UUB112" s="511"/>
      <c r="UUC112" s="511"/>
      <c r="UUD112" s="511"/>
      <c r="UUE112" s="511"/>
      <c r="UUF112" s="511"/>
      <c r="UUG112" s="511"/>
      <c r="UUH112" s="511"/>
      <c r="UUI112" s="511"/>
      <c r="UUJ112" s="511"/>
      <c r="UUK112" s="511"/>
      <c r="UUL112" s="511"/>
      <c r="UUM112" s="511"/>
      <c r="UUN112" s="511"/>
      <c r="UUO112" s="511"/>
      <c r="UUP112" s="511"/>
      <c r="UUQ112" s="511"/>
      <c r="UUR112" s="511"/>
      <c r="UUS112" s="511"/>
      <c r="UUT112" s="511"/>
      <c r="UUU112" s="511"/>
      <c r="UUV112" s="511"/>
      <c r="UUW112" s="511"/>
      <c r="UUX112" s="511"/>
      <c r="UUY112" s="511"/>
      <c r="UUZ112" s="511"/>
      <c r="UVA112" s="511"/>
      <c r="UVB112" s="511"/>
      <c r="UVC112" s="511"/>
      <c r="UVD112" s="511"/>
      <c r="UVE112" s="511"/>
      <c r="UVF112" s="511"/>
      <c r="UVG112" s="511"/>
      <c r="UVH112" s="511"/>
      <c r="UVI112" s="511"/>
      <c r="UVJ112" s="511"/>
      <c r="UVK112" s="511"/>
      <c r="UVL112" s="511"/>
      <c r="UVM112" s="511"/>
      <c r="UVN112" s="511"/>
      <c r="UVO112" s="511"/>
      <c r="UVP112" s="511"/>
      <c r="UVQ112" s="511"/>
      <c r="UVR112" s="511"/>
      <c r="UVS112" s="511"/>
      <c r="UVT112" s="511"/>
      <c r="UVU112" s="511"/>
      <c r="UVV112" s="511"/>
      <c r="UVW112" s="511"/>
      <c r="UVX112" s="511"/>
      <c r="UVY112" s="511"/>
      <c r="UVZ112" s="511"/>
      <c r="UWA112" s="511"/>
      <c r="UWB112" s="511"/>
      <c r="UWC112" s="511"/>
      <c r="UWD112" s="511"/>
      <c r="UWE112" s="511"/>
      <c r="UWF112" s="511"/>
      <c r="UWG112" s="511"/>
      <c r="UWH112" s="511"/>
      <c r="UWI112" s="511"/>
      <c r="UWJ112" s="511"/>
      <c r="UWK112" s="511"/>
      <c r="UWL112" s="511"/>
      <c r="UWM112" s="511"/>
      <c r="UWN112" s="511"/>
      <c r="UWO112" s="511"/>
      <c r="UWP112" s="511"/>
      <c r="UWQ112" s="511"/>
      <c r="UWR112" s="511"/>
      <c r="UWS112" s="511"/>
      <c r="UWT112" s="511"/>
      <c r="UWU112" s="511"/>
      <c r="UWV112" s="511"/>
      <c r="UWW112" s="511"/>
      <c r="UWX112" s="511"/>
      <c r="UWY112" s="511"/>
      <c r="UWZ112" s="511"/>
      <c r="UXA112" s="511"/>
      <c r="UXB112" s="511"/>
      <c r="UXC112" s="511"/>
      <c r="UXD112" s="511"/>
      <c r="UXE112" s="511"/>
      <c r="UXF112" s="511"/>
      <c r="UXG112" s="511"/>
      <c r="UXH112" s="511"/>
      <c r="UXI112" s="511"/>
      <c r="UXJ112" s="511"/>
      <c r="UXK112" s="511"/>
      <c r="UXL112" s="511"/>
      <c r="UXM112" s="511"/>
      <c r="UXN112" s="511"/>
      <c r="UXO112" s="511"/>
      <c r="UXP112" s="511"/>
      <c r="UXQ112" s="511"/>
      <c r="UXR112" s="511"/>
      <c r="UXS112" s="511"/>
      <c r="UXT112" s="511"/>
      <c r="UXU112" s="511"/>
      <c r="UXV112" s="511"/>
      <c r="UXW112" s="511"/>
      <c r="UXX112" s="511"/>
      <c r="UXY112" s="511"/>
      <c r="UXZ112" s="511"/>
      <c r="UYA112" s="511"/>
      <c r="UYB112" s="511"/>
      <c r="UYC112" s="511"/>
      <c r="UYD112" s="511"/>
      <c r="UYE112" s="511"/>
      <c r="UYF112" s="511"/>
      <c r="UYG112" s="511"/>
      <c r="UYH112" s="511"/>
      <c r="UYI112" s="511"/>
      <c r="UYJ112" s="511"/>
      <c r="UYK112" s="511"/>
      <c r="UYL112" s="511"/>
      <c r="UYM112" s="511"/>
      <c r="UYN112" s="511"/>
      <c r="UYO112" s="511"/>
      <c r="UYP112" s="511"/>
      <c r="UYQ112" s="511"/>
      <c r="UYR112" s="511"/>
      <c r="UYS112" s="511"/>
      <c r="UYT112" s="511"/>
      <c r="UYU112" s="511"/>
      <c r="UYV112" s="511"/>
      <c r="UYW112" s="511"/>
      <c r="UYX112" s="511"/>
      <c r="UYY112" s="511"/>
      <c r="UYZ112" s="511"/>
      <c r="UZA112" s="511"/>
      <c r="UZB112" s="511"/>
      <c r="UZC112" s="511"/>
      <c r="UZD112" s="511"/>
      <c r="UZE112" s="511"/>
      <c r="UZF112" s="511"/>
      <c r="UZG112" s="511"/>
      <c r="UZH112" s="511"/>
      <c r="UZI112" s="511"/>
      <c r="UZJ112" s="511"/>
      <c r="UZK112" s="511"/>
      <c r="UZL112" s="511"/>
      <c r="UZM112" s="511"/>
      <c r="UZN112" s="511"/>
      <c r="UZO112" s="511"/>
      <c r="UZP112" s="511"/>
      <c r="UZQ112" s="511"/>
      <c r="UZR112" s="511"/>
      <c r="UZS112" s="511"/>
      <c r="UZT112" s="511"/>
      <c r="UZU112" s="511"/>
      <c r="UZV112" s="511"/>
      <c r="UZW112" s="511"/>
      <c r="UZX112" s="511"/>
      <c r="UZY112" s="511"/>
      <c r="UZZ112" s="511"/>
      <c r="VAA112" s="511"/>
      <c r="VAB112" s="511"/>
      <c r="VAC112" s="511"/>
      <c r="VAD112" s="511"/>
      <c r="VAE112" s="511"/>
      <c r="VAF112" s="511"/>
      <c r="VAG112" s="511"/>
      <c r="VAH112" s="511"/>
      <c r="VAI112" s="511"/>
      <c r="VAJ112" s="511"/>
      <c r="VAK112" s="511"/>
      <c r="VAL112" s="511"/>
      <c r="VAM112" s="511"/>
      <c r="VAN112" s="511"/>
      <c r="VAO112" s="511"/>
      <c r="VAP112" s="511"/>
      <c r="VAQ112" s="511"/>
      <c r="VAR112" s="511"/>
      <c r="VAS112" s="511"/>
      <c r="VAT112" s="511"/>
      <c r="VAU112" s="511"/>
      <c r="VAV112" s="511"/>
      <c r="VAW112" s="511"/>
      <c r="VAX112" s="511"/>
      <c r="VAY112" s="511"/>
      <c r="VAZ112" s="511"/>
      <c r="VBA112" s="511"/>
      <c r="VBB112" s="511"/>
      <c r="VBC112" s="511"/>
      <c r="VBD112" s="511"/>
      <c r="VBE112" s="511"/>
      <c r="VBF112" s="511"/>
      <c r="VBG112" s="511"/>
      <c r="VBH112" s="511"/>
      <c r="VBI112" s="511"/>
      <c r="VBJ112" s="511"/>
      <c r="VBK112" s="511"/>
      <c r="VBL112" s="511"/>
      <c r="VBM112" s="511"/>
      <c r="VBN112" s="511"/>
      <c r="VBO112" s="511"/>
      <c r="VBP112" s="511"/>
      <c r="VBQ112" s="511"/>
      <c r="VBR112" s="511"/>
      <c r="VBS112" s="511"/>
      <c r="VBT112" s="511"/>
      <c r="VBU112" s="511"/>
      <c r="VBV112" s="511"/>
      <c r="VBW112" s="511"/>
      <c r="VBX112" s="511"/>
      <c r="VBY112" s="511"/>
      <c r="VBZ112" s="511"/>
      <c r="VCA112" s="511"/>
      <c r="VCB112" s="511"/>
      <c r="VCC112" s="511"/>
      <c r="VCD112" s="511"/>
      <c r="VCE112" s="511"/>
      <c r="VCF112" s="511"/>
      <c r="VCG112" s="511"/>
      <c r="VCH112" s="511"/>
      <c r="VCI112" s="511"/>
      <c r="VCJ112" s="511"/>
      <c r="VCK112" s="511"/>
      <c r="VCL112" s="511"/>
      <c r="VCM112" s="511"/>
      <c r="VCN112" s="511"/>
      <c r="VCO112" s="511"/>
      <c r="VCP112" s="511"/>
      <c r="VCQ112" s="511"/>
      <c r="VCR112" s="511"/>
      <c r="VCS112" s="511"/>
      <c r="VCT112" s="511"/>
      <c r="VCU112" s="511"/>
      <c r="VCV112" s="511"/>
      <c r="VCW112" s="511"/>
      <c r="VCX112" s="511"/>
      <c r="VCY112" s="511"/>
      <c r="VCZ112" s="511"/>
      <c r="VDA112" s="511"/>
      <c r="VDB112" s="511"/>
      <c r="VDC112" s="511"/>
      <c r="VDD112" s="511"/>
      <c r="VDE112" s="511"/>
      <c r="VDF112" s="511"/>
      <c r="VDG112" s="511"/>
      <c r="VDH112" s="511"/>
      <c r="VDI112" s="511"/>
      <c r="VDJ112" s="511"/>
      <c r="VDK112" s="511"/>
      <c r="VDL112" s="511"/>
      <c r="VDM112" s="511"/>
      <c r="VDN112" s="511"/>
      <c r="VDO112" s="511"/>
      <c r="VDP112" s="511"/>
      <c r="VDQ112" s="511"/>
      <c r="VDR112" s="511"/>
      <c r="VDS112" s="511"/>
      <c r="VDT112" s="511"/>
      <c r="VDU112" s="511"/>
      <c r="VDV112" s="511"/>
      <c r="VDW112" s="511"/>
      <c r="VDX112" s="511"/>
      <c r="VDY112" s="511"/>
      <c r="VDZ112" s="511"/>
      <c r="VEA112" s="511"/>
      <c r="VEB112" s="511"/>
      <c r="VEC112" s="511"/>
      <c r="VED112" s="511"/>
      <c r="VEE112" s="511"/>
      <c r="VEF112" s="511"/>
      <c r="VEG112" s="511"/>
      <c r="VEH112" s="511"/>
      <c r="VEI112" s="511"/>
      <c r="VEJ112" s="511"/>
      <c r="VEK112" s="511"/>
      <c r="VEL112" s="511"/>
      <c r="VEM112" s="511"/>
      <c r="VEN112" s="511"/>
      <c r="VEO112" s="511"/>
      <c r="VEP112" s="511"/>
      <c r="VEQ112" s="511"/>
      <c r="VER112" s="511"/>
      <c r="VES112" s="511"/>
      <c r="VET112" s="511"/>
      <c r="VEU112" s="511"/>
      <c r="VEV112" s="511"/>
      <c r="VEW112" s="511"/>
      <c r="VEX112" s="511"/>
      <c r="VEY112" s="511"/>
      <c r="VEZ112" s="511"/>
      <c r="VFA112" s="511"/>
      <c r="VFB112" s="511"/>
      <c r="VFC112" s="511"/>
      <c r="VFD112" s="511"/>
      <c r="VFE112" s="511"/>
      <c r="VFF112" s="511"/>
      <c r="VFG112" s="511"/>
      <c r="VFH112" s="511"/>
      <c r="VFI112" s="511"/>
      <c r="VFJ112" s="511"/>
      <c r="VFK112" s="511"/>
      <c r="VFL112" s="511"/>
      <c r="VFM112" s="511"/>
      <c r="VFN112" s="511"/>
      <c r="VFO112" s="511"/>
      <c r="VFP112" s="511"/>
      <c r="VFQ112" s="511"/>
      <c r="VFR112" s="511"/>
      <c r="VFS112" s="511"/>
      <c r="VFT112" s="511"/>
      <c r="VFU112" s="511"/>
      <c r="VFV112" s="511"/>
      <c r="VFW112" s="511"/>
      <c r="VFX112" s="511"/>
      <c r="VFY112" s="511"/>
      <c r="VFZ112" s="511"/>
      <c r="VGA112" s="511"/>
      <c r="VGB112" s="511"/>
      <c r="VGC112" s="511"/>
      <c r="VGD112" s="511"/>
      <c r="VGE112" s="511"/>
      <c r="VGF112" s="511"/>
      <c r="VGG112" s="511"/>
      <c r="VGH112" s="511"/>
      <c r="VGI112" s="511"/>
      <c r="VGJ112" s="511"/>
      <c r="VGK112" s="511"/>
      <c r="VGL112" s="511"/>
      <c r="VGM112" s="511"/>
      <c r="VGN112" s="511"/>
      <c r="VGO112" s="511"/>
      <c r="VGP112" s="511"/>
      <c r="VGQ112" s="511"/>
      <c r="VGR112" s="511"/>
      <c r="VGS112" s="511"/>
      <c r="VGT112" s="511"/>
      <c r="VGU112" s="511"/>
      <c r="VGV112" s="511"/>
      <c r="VGW112" s="511"/>
      <c r="VGX112" s="511"/>
      <c r="VGY112" s="511"/>
      <c r="VGZ112" s="511"/>
      <c r="VHA112" s="511"/>
      <c r="VHB112" s="511"/>
      <c r="VHC112" s="511"/>
      <c r="VHD112" s="511"/>
      <c r="VHE112" s="511"/>
      <c r="VHF112" s="511"/>
      <c r="VHG112" s="511"/>
      <c r="VHH112" s="511"/>
      <c r="VHI112" s="511"/>
      <c r="VHJ112" s="511"/>
      <c r="VHK112" s="511"/>
      <c r="VHL112" s="511"/>
      <c r="VHM112" s="511"/>
      <c r="VHN112" s="511"/>
      <c r="VHO112" s="511"/>
      <c r="VHP112" s="511"/>
      <c r="VHQ112" s="511"/>
      <c r="VHR112" s="511"/>
      <c r="VHS112" s="511"/>
      <c r="VHT112" s="511"/>
      <c r="VHU112" s="511"/>
      <c r="VHV112" s="511"/>
      <c r="VHW112" s="511"/>
      <c r="VHX112" s="511"/>
      <c r="VHY112" s="511"/>
      <c r="VHZ112" s="511"/>
      <c r="VIA112" s="511"/>
      <c r="VIB112" s="511"/>
      <c r="VIC112" s="511"/>
      <c r="VID112" s="511"/>
      <c r="VIE112" s="511"/>
      <c r="VIF112" s="511"/>
      <c r="VIG112" s="511"/>
      <c r="VIH112" s="511"/>
      <c r="VII112" s="511"/>
      <c r="VIJ112" s="511"/>
      <c r="VIK112" s="511"/>
      <c r="VIL112" s="511"/>
      <c r="VIM112" s="511"/>
      <c r="VIN112" s="511"/>
      <c r="VIO112" s="511"/>
      <c r="VIP112" s="511"/>
      <c r="VIQ112" s="511"/>
      <c r="VIR112" s="511"/>
      <c r="VIS112" s="511"/>
      <c r="VIT112" s="511"/>
      <c r="VIU112" s="511"/>
      <c r="VIV112" s="511"/>
      <c r="VIW112" s="511"/>
      <c r="VIX112" s="511"/>
      <c r="VIY112" s="511"/>
      <c r="VIZ112" s="511"/>
      <c r="VJA112" s="511"/>
      <c r="VJB112" s="511"/>
      <c r="VJC112" s="511"/>
      <c r="VJD112" s="511"/>
      <c r="VJE112" s="511"/>
      <c r="VJF112" s="511"/>
      <c r="VJG112" s="511"/>
      <c r="VJH112" s="511"/>
      <c r="VJI112" s="511"/>
      <c r="VJJ112" s="511"/>
      <c r="VJK112" s="511"/>
      <c r="VJL112" s="511"/>
      <c r="VJM112" s="511"/>
      <c r="VJN112" s="511"/>
      <c r="VJO112" s="511"/>
      <c r="VJP112" s="511"/>
      <c r="VJQ112" s="511"/>
      <c r="VJR112" s="511"/>
      <c r="VJS112" s="511"/>
      <c r="VJT112" s="511"/>
      <c r="VJU112" s="511"/>
      <c r="VJV112" s="511"/>
      <c r="VJW112" s="511"/>
      <c r="VJX112" s="511"/>
      <c r="VJY112" s="511"/>
      <c r="VJZ112" s="511"/>
      <c r="VKA112" s="511"/>
      <c r="VKB112" s="511"/>
      <c r="VKC112" s="511"/>
      <c r="VKD112" s="511"/>
      <c r="VKE112" s="511"/>
      <c r="VKF112" s="511"/>
      <c r="VKG112" s="511"/>
      <c r="VKH112" s="511"/>
      <c r="VKI112" s="511"/>
      <c r="VKJ112" s="511"/>
      <c r="VKK112" s="511"/>
      <c r="VKL112" s="511"/>
      <c r="VKM112" s="511"/>
      <c r="VKN112" s="511"/>
      <c r="VKO112" s="511"/>
      <c r="VKP112" s="511"/>
      <c r="VKQ112" s="511"/>
      <c r="VKR112" s="511"/>
      <c r="VKS112" s="511"/>
      <c r="VKT112" s="511"/>
      <c r="VKU112" s="511"/>
      <c r="VKV112" s="511"/>
      <c r="VKW112" s="511"/>
      <c r="VKX112" s="511"/>
      <c r="VKY112" s="511"/>
      <c r="VKZ112" s="511"/>
      <c r="VLA112" s="511"/>
      <c r="VLB112" s="511"/>
      <c r="VLC112" s="511"/>
      <c r="VLD112" s="511"/>
      <c r="VLE112" s="511"/>
      <c r="VLF112" s="511"/>
      <c r="VLG112" s="511"/>
      <c r="VLH112" s="511"/>
      <c r="VLI112" s="511"/>
      <c r="VLJ112" s="511"/>
      <c r="VLK112" s="511"/>
      <c r="VLL112" s="511"/>
      <c r="VLM112" s="511"/>
      <c r="VLN112" s="511"/>
      <c r="VLO112" s="511"/>
      <c r="VLP112" s="511"/>
      <c r="VLQ112" s="511"/>
      <c r="VLR112" s="511"/>
      <c r="VLS112" s="511"/>
      <c r="VLT112" s="511"/>
      <c r="VLU112" s="511"/>
      <c r="VLV112" s="511"/>
      <c r="VLW112" s="511"/>
      <c r="VLX112" s="511"/>
      <c r="VLY112" s="511"/>
      <c r="VLZ112" s="511"/>
      <c r="VMA112" s="511"/>
      <c r="VMB112" s="511"/>
      <c r="VMC112" s="511"/>
      <c r="VMD112" s="511"/>
      <c r="VME112" s="511"/>
      <c r="VMF112" s="511"/>
      <c r="VMG112" s="511"/>
      <c r="VMH112" s="511"/>
      <c r="VMI112" s="511"/>
      <c r="VMJ112" s="511"/>
      <c r="VMK112" s="511"/>
      <c r="VML112" s="511"/>
      <c r="VMM112" s="511"/>
      <c r="VMN112" s="511"/>
      <c r="VMO112" s="511"/>
      <c r="VMP112" s="511"/>
      <c r="VMQ112" s="511"/>
      <c r="VMR112" s="511"/>
      <c r="VMS112" s="511"/>
      <c r="VMT112" s="511"/>
      <c r="VMU112" s="511"/>
      <c r="VMV112" s="511"/>
      <c r="VMW112" s="511"/>
      <c r="VMX112" s="511"/>
      <c r="VMY112" s="511"/>
      <c r="VMZ112" s="511"/>
      <c r="VNA112" s="511"/>
      <c r="VNB112" s="511"/>
      <c r="VNC112" s="511"/>
      <c r="VND112" s="511"/>
      <c r="VNE112" s="511"/>
      <c r="VNF112" s="511"/>
      <c r="VNG112" s="511"/>
      <c r="VNH112" s="511"/>
      <c r="VNI112" s="511"/>
      <c r="VNJ112" s="511"/>
      <c r="VNK112" s="511"/>
      <c r="VNL112" s="511"/>
      <c r="VNM112" s="511"/>
      <c r="VNN112" s="511"/>
      <c r="VNO112" s="511"/>
      <c r="VNP112" s="511"/>
      <c r="VNQ112" s="511"/>
      <c r="VNR112" s="511"/>
      <c r="VNS112" s="511"/>
      <c r="VNT112" s="511"/>
      <c r="VNU112" s="511"/>
      <c r="VNV112" s="511"/>
      <c r="VNW112" s="511"/>
      <c r="VNX112" s="511"/>
      <c r="VNY112" s="511"/>
      <c r="VNZ112" s="511"/>
      <c r="VOA112" s="511"/>
      <c r="VOB112" s="511"/>
      <c r="VOC112" s="511"/>
      <c r="VOD112" s="511"/>
      <c r="VOE112" s="511"/>
      <c r="VOF112" s="511"/>
      <c r="VOG112" s="511"/>
      <c r="VOH112" s="511"/>
      <c r="VOI112" s="511"/>
      <c r="VOJ112" s="511"/>
      <c r="VOK112" s="511"/>
      <c r="VOL112" s="511"/>
      <c r="VOM112" s="511"/>
      <c r="VON112" s="511"/>
      <c r="VOO112" s="511"/>
      <c r="VOP112" s="511"/>
      <c r="VOQ112" s="511"/>
      <c r="VOR112" s="511"/>
      <c r="VOS112" s="511"/>
      <c r="VOT112" s="511"/>
      <c r="VOU112" s="511"/>
      <c r="VOV112" s="511"/>
      <c r="VOW112" s="511"/>
      <c r="VOX112" s="511"/>
      <c r="VOY112" s="511"/>
      <c r="VOZ112" s="511"/>
      <c r="VPA112" s="511"/>
      <c r="VPB112" s="511"/>
      <c r="VPC112" s="511"/>
      <c r="VPD112" s="511"/>
      <c r="VPE112" s="511"/>
      <c r="VPF112" s="511"/>
      <c r="VPG112" s="511"/>
      <c r="VPH112" s="511"/>
      <c r="VPI112" s="511"/>
      <c r="VPJ112" s="511"/>
      <c r="VPK112" s="511"/>
      <c r="VPL112" s="511"/>
      <c r="VPM112" s="511"/>
      <c r="VPN112" s="511"/>
      <c r="VPO112" s="511"/>
      <c r="VPP112" s="511"/>
      <c r="VPQ112" s="511"/>
      <c r="VPR112" s="511"/>
      <c r="VPS112" s="511"/>
      <c r="VPT112" s="511"/>
      <c r="VPU112" s="511"/>
      <c r="VPV112" s="511"/>
      <c r="VPW112" s="511"/>
      <c r="VPX112" s="511"/>
      <c r="VPY112" s="511"/>
      <c r="VPZ112" s="511"/>
      <c r="VQA112" s="511"/>
      <c r="VQB112" s="511"/>
      <c r="VQC112" s="511"/>
      <c r="VQD112" s="511"/>
      <c r="VQE112" s="511"/>
      <c r="VQF112" s="511"/>
      <c r="VQG112" s="511"/>
      <c r="VQH112" s="511"/>
      <c r="VQI112" s="511"/>
      <c r="VQJ112" s="511"/>
      <c r="VQK112" s="511"/>
      <c r="VQL112" s="511"/>
      <c r="VQM112" s="511"/>
      <c r="VQN112" s="511"/>
      <c r="VQO112" s="511"/>
      <c r="VQP112" s="511"/>
      <c r="VQQ112" s="511"/>
      <c r="VQR112" s="511"/>
      <c r="VQS112" s="511"/>
      <c r="VQT112" s="511"/>
      <c r="VQU112" s="511"/>
      <c r="VQV112" s="511"/>
      <c r="VQW112" s="511"/>
      <c r="VQX112" s="511"/>
      <c r="VQY112" s="511"/>
      <c r="VQZ112" s="511"/>
      <c r="VRA112" s="511"/>
      <c r="VRB112" s="511"/>
      <c r="VRC112" s="511"/>
      <c r="VRD112" s="511"/>
      <c r="VRE112" s="511"/>
      <c r="VRF112" s="511"/>
      <c r="VRG112" s="511"/>
      <c r="VRH112" s="511"/>
      <c r="VRI112" s="511"/>
      <c r="VRJ112" s="511"/>
      <c r="VRK112" s="511"/>
      <c r="VRL112" s="511"/>
      <c r="VRM112" s="511"/>
      <c r="VRN112" s="511"/>
      <c r="VRO112" s="511"/>
      <c r="VRP112" s="511"/>
      <c r="VRQ112" s="511"/>
      <c r="VRR112" s="511"/>
      <c r="VRS112" s="511"/>
      <c r="VRT112" s="511"/>
      <c r="VRU112" s="511"/>
      <c r="VRV112" s="511"/>
      <c r="VRW112" s="511"/>
      <c r="VRX112" s="511"/>
      <c r="VRY112" s="511"/>
      <c r="VRZ112" s="511"/>
      <c r="VSA112" s="511"/>
      <c r="VSB112" s="511"/>
      <c r="VSC112" s="511"/>
      <c r="VSD112" s="511"/>
      <c r="VSE112" s="511"/>
      <c r="VSF112" s="511"/>
      <c r="VSG112" s="511"/>
      <c r="VSH112" s="511"/>
      <c r="VSI112" s="511"/>
      <c r="VSJ112" s="511"/>
      <c r="VSK112" s="511"/>
      <c r="VSL112" s="511"/>
      <c r="VSM112" s="511"/>
      <c r="VSN112" s="511"/>
      <c r="VSO112" s="511"/>
      <c r="VSP112" s="511"/>
      <c r="VSQ112" s="511"/>
      <c r="VSR112" s="511"/>
      <c r="VSS112" s="511"/>
      <c r="VST112" s="511"/>
      <c r="VSU112" s="511"/>
      <c r="VSV112" s="511"/>
      <c r="VSW112" s="511"/>
      <c r="VSX112" s="511"/>
      <c r="VSY112" s="511"/>
      <c r="VSZ112" s="511"/>
      <c r="VTA112" s="511"/>
      <c r="VTB112" s="511"/>
      <c r="VTC112" s="511"/>
      <c r="VTD112" s="511"/>
      <c r="VTE112" s="511"/>
      <c r="VTF112" s="511"/>
      <c r="VTG112" s="511"/>
      <c r="VTH112" s="511"/>
      <c r="VTI112" s="511"/>
      <c r="VTJ112" s="511"/>
      <c r="VTK112" s="511"/>
      <c r="VTL112" s="511"/>
      <c r="VTM112" s="511"/>
      <c r="VTN112" s="511"/>
      <c r="VTO112" s="511"/>
      <c r="VTP112" s="511"/>
      <c r="VTQ112" s="511"/>
      <c r="VTR112" s="511"/>
      <c r="VTS112" s="511"/>
      <c r="VTT112" s="511"/>
      <c r="VTU112" s="511"/>
      <c r="VTV112" s="511"/>
      <c r="VTW112" s="511"/>
      <c r="VTX112" s="511"/>
      <c r="VTY112" s="511"/>
      <c r="VTZ112" s="511"/>
      <c r="VUA112" s="511"/>
      <c r="VUB112" s="511"/>
      <c r="VUC112" s="511"/>
      <c r="VUD112" s="511"/>
      <c r="VUE112" s="511"/>
      <c r="VUF112" s="511"/>
      <c r="VUG112" s="511"/>
      <c r="VUH112" s="511"/>
      <c r="VUI112" s="511"/>
      <c r="VUJ112" s="511"/>
      <c r="VUK112" s="511"/>
      <c r="VUL112" s="511"/>
      <c r="VUM112" s="511"/>
      <c r="VUN112" s="511"/>
      <c r="VUO112" s="511"/>
      <c r="VUP112" s="511"/>
      <c r="VUQ112" s="511"/>
      <c r="VUR112" s="511"/>
      <c r="VUS112" s="511"/>
      <c r="VUT112" s="511"/>
      <c r="VUU112" s="511"/>
      <c r="VUV112" s="511"/>
      <c r="VUW112" s="511"/>
      <c r="VUX112" s="511"/>
      <c r="VUY112" s="511"/>
      <c r="VUZ112" s="511"/>
      <c r="VVA112" s="511"/>
      <c r="VVB112" s="511"/>
      <c r="VVC112" s="511"/>
      <c r="VVD112" s="511"/>
      <c r="VVE112" s="511"/>
      <c r="VVF112" s="511"/>
      <c r="VVG112" s="511"/>
      <c r="VVH112" s="511"/>
      <c r="VVI112" s="511"/>
      <c r="VVJ112" s="511"/>
      <c r="VVK112" s="511"/>
      <c r="VVL112" s="511"/>
      <c r="VVM112" s="511"/>
      <c r="VVN112" s="511"/>
      <c r="VVO112" s="511"/>
      <c r="VVP112" s="511"/>
      <c r="VVQ112" s="511"/>
      <c r="VVR112" s="511"/>
      <c r="VVS112" s="511"/>
      <c r="VVT112" s="511"/>
      <c r="VVU112" s="511"/>
      <c r="VVV112" s="511"/>
      <c r="VVW112" s="511"/>
      <c r="VVX112" s="511"/>
      <c r="VVY112" s="511"/>
      <c r="VVZ112" s="511"/>
      <c r="VWA112" s="511"/>
      <c r="VWB112" s="511"/>
      <c r="VWC112" s="511"/>
      <c r="VWD112" s="511"/>
      <c r="VWE112" s="511"/>
      <c r="VWF112" s="511"/>
      <c r="VWG112" s="511"/>
      <c r="VWH112" s="511"/>
      <c r="VWI112" s="511"/>
      <c r="VWJ112" s="511"/>
      <c r="VWK112" s="511"/>
      <c r="VWL112" s="511"/>
      <c r="VWM112" s="511"/>
      <c r="VWN112" s="511"/>
      <c r="VWO112" s="511"/>
      <c r="VWP112" s="511"/>
      <c r="VWQ112" s="511"/>
      <c r="VWR112" s="511"/>
      <c r="VWS112" s="511"/>
      <c r="VWT112" s="511"/>
      <c r="VWU112" s="511"/>
      <c r="VWV112" s="511"/>
      <c r="VWW112" s="511"/>
      <c r="VWX112" s="511"/>
      <c r="VWY112" s="511"/>
      <c r="VWZ112" s="511"/>
      <c r="VXA112" s="511"/>
      <c r="VXB112" s="511"/>
      <c r="VXC112" s="511"/>
      <c r="VXD112" s="511"/>
      <c r="VXE112" s="511"/>
      <c r="VXF112" s="511"/>
      <c r="VXG112" s="511"/>
      <c r="VXH112" s="511"/>
      <c r="VXI112" s="511"/>
      <c r="VXJ112" s="511"/>
      <c r="VXK112" s="511"/>
      <c r="VXL112" s="511"/>
      <c r="VXM112" s="511"/>
      <c r="VXN112" s="511"/>
      <c r="VXO112" s="511"/>
      <c r="VXP112" s="511"/>
      <c r="VXQ112" s="511"/>
      <c r="VXR112" s="511"/>
      <c r="VXS112" s="511"/>
      <c r="VXT112" s="511"/>
      <c r="VXU112" s="511"/>
      <c r="VXV112" s="511"/>
      <c r="VXW112" s="511"/>
      <c r="VXX112" s="511"/>
      <c r="VXY112" s="511"/>
      <c r="VXZ112" s="511"/>
      <c r="VYA112" s="511"/>
      <c r="VYB112" s="511"/>
      <c r="VYC112" s="511"/>
      <c r="VYD112" s="511"/>
      <c r="VYE112" s="511"/>
      <c r="VYF112" s="511"/>
      <c r="VYG112" s="511"/>
      <c r="VYH112" s="511"/>
      <c r="VYI112" s="511"/>
      <c r="VYJ112" s="511"/>
      <c r="VYK112" s="511"/>
      <c r="VYL112" s="511"/>
      <c r="VYM112" s="511"/>
      <c r="VYN112" s="511"/>
      <c r="VYO112" s="511"/>
      <c r="VYP112" s="511"/>
      <c r="VYQ112" s="511"/>
      <c r="VYR112" s="511"/>
      <c r="VYS112" s="511"/>
      <c r="VYT112" s="511"/>
      <c r="VYU112" s="511"/>
      <c r="VYV112" s="511"/>
      <c r="VYW112" s="511"/>
      <c r="VYX112" s="511"/>
      <c r="VYY112" s="511"/>
      <c r="VYZ112" s="511"/>
      <c r="VZA112" s="511"/>
      <c r="VZB112" s="511"/>
      <c r="VZC112" s="511"/>
      <c r="VZD112" s="511"/>
      <c r="VZE112" s="511"/>
      <c r="VZF112" s="511"/>
      <c r="VZG112" s="511"/>
      <c r="VZH112" s="511"/>
      <c r="VZI112" s="511"/>
      <c r="VZJ112" s="511"/>
      <c r="VZK112" s="511"/>
      <c r="VZL112" s="511"/>
      <c r="VZM112" s="511"/>
      <c r="VZN112" s="511"/>
      <c r="VZO112" s="511"/>
      <c r="VZP112" s="511"/>
      <c r="VZQ112" s="511"/>
      <c r="VZR112" s="511"/>
      <c r="VZS112" s="511"/>
      <c r="VZT112" s="511"/>
      <c r="VZU112" s="511"/>
      <c r="VZV112" s="511"/>
      <c r="VZW112" s="511"/>
      <c r="VZX112" s="511"/>
      <c r="VZY112" s="511"/>
      <c r="VZZ112" s="511"/>
      <c r="WAA112" s="511"/>
      <c r="WAB112" s="511"/>
      <c r="WAC112" s="511"/>
      <c r="WAD112" s="511"/>
      <c r="WAE112" s="511"/>
      <c r="WAF112" s="511"/>
      <c r="WAG112" s="511"/>
      <c r="WAH112" s="511"/>
      <c r="WAI112" s="511"/>
      <c r="WAJ112" s="511"/>
      <c r="WAK112" s="511"/>
      <c r="WAL112" s="511"/>
      <c r="WAM112" s="511"/>
      <c r="WAN112" s="511"/>
      <c r="WAO112" s="511"/>
      <c r="WAP112" s="511"/>
      <c r="WAQ112" s="511"/>
      <c r="WAR112" s="511"/>
      <c r="WAS112" s="511"/>
      <c r="WAT112" s="511"/>
      <c r="WAU112" s="511"/>
      <c r="WAV112" s="511"/>
      <c r="WAW112" s="511"/>
      <c r="WAX112" s="511"/>
      <c r="WAY112" s="511"/>
      <c r="WAZ112" s="511"/>
      <c r="WBA112" s="511"/>
      <c r="WBB112" s="511"/>
      <c r="WBC112" s="511"/>
      <c r="WBD112" s="511"/>
      <c r="WBE112" s="511"/>
      <c r="WBF112" s="511"/>
      <c r="WBG112" s="511"/>
      <c r="WBH112" s="511"/>
      <c r="WBI112" s="511"/>
      <c r="WBJ112" s="511"/>
      <c r="WBK112" s="511"/>
      <c r="WBL112" s="511"/>
      <c r="WBM112" s="511"/>
      <c r="WBN112" s="511"/>
      <c r="WBO112" s="511"/>
      <c r="WBP112" s="511"/>
      <c r="WBQ112" s="511"/>
      <c r="WBR112" s="511"/>
      <c r="WBS112" s="511"/>
      <c r="WBT112" s="511"/>
      <c r="WBU112" s="511"/>
      <c r="WBV112" s="511"/>
      <c r="WBW112" s="511"/>
      <c r="WBX112" s="511"/>
      <c r="WBY112" s="511"/>
      <c r="WBZ112" s="511"/>
      <c r="WCA112" s="511"/>
      <c r="WCB112" s="511"/>
      <c r="WCC112" s="511"/>
      <c r="WCD112" s="511"/>
      <c r="WCE112" s="511"/>
      <c r="WCF112" s="511"/>
      <c r="WCG112" s="511"/>
      <c r="WCH112" s="511"/>
      <c r="WCI112" s="511"/>
      <c r="WCJ112" s="511"/>
      <c r="WCK112" s="511"/>
      <c r="WCL112" s="511"/>
      <c r="WCM112" s="511"/>
      <c r="WCN112" s="511"/>
      <c r="WCO112" s="511"/>
      <c r="WCP112" s="511"/>
      <c r="WCQ112" s="511"/>
      <c r="WCR112" s="511"/>
      <c r="WCS112" s="511"/>
      <c r="WCT112" s="511"/>
      <c r="WCU112" s="511"/>
      <c r="WCV112" s="511"/>
      <c r="WCW112" s="511"/>
      <c r="WCX112" s="511"/>
      <c r="WCY112" s="511"/>
      <c r="WCZ112" s="511"/>
      <c r="WDA112" s="511"/>
      <c r="WDB112" s="511"/>
      <c r="WDC112" s="511"/>
      <c r="WDD112" s="511"/>
      <c r="WDE112" s="511"/>
      <c r="WDF112" s="511"/>
      <c r="WDG112" s="511"/>
      <c r="WDH112" s="511"/>
      <c r="WDI112" s="511"/>
      <c r="WDJ112" s="511"/>
      <c r="WDK112" s="511"/>
      <c r="WDL112" s="511"/>
      <c r="WDM112" s="511"/>
      <c r="WDN112" s="511"/>
      <c r="WDO112" s="511"/>
      <c r="WDP112" s="511"/>
      <c r="WDQ112" s="511"/>
      <c r="WDR112" s="511"/>
      <c r="WDS112" s="511"/>
      <c r="WDT112" s="511"/>
      <c r="WDU112" s="511"/>
      <c r="WDV112" s="511"/>
      <c r="WDW112" s="511"/>
      <c r="WDX112" s="511"/>
      <c r="WDY112" s="511"/>
      <c r="WDZ112" s="511"/>
      <c r="WEA112" s="511"/>
      <c r="WEB112" s="511"/>
      <c r="WEC112" s="511"/>
      <c r="WED112" s="511"/>
      <c r="WEE112" s="511"/>
      <c r="WEF112" s="511"/>
      <c r="WEG112" s="511"/>
      <c r="WEH112" s="511"/>
      <c r="WEI112" s="511"/>
      <c r="WEJ112" s="511"/>
      <c r="WEK112" s="511"/>
      <c r="WEL112" s="511"/>
      <c r="WEM112" s="511"/>
      <c r="WEN112" s="511"/>
      <c r="WEO112" s="511"/>
      <c r="WEP112" s="511"/>
      <c r="WEQ112" s="511"/>
      <c r="WER112" s="511"/>
      <c r="WES112" s="511"/>
      <c r="WET112" s="511"/>
      <c r="WEU112" s="511"/>
      <c r="WEV112" s="511"/>
      <c r="WEW112" s="511"/>
      <c r="WEX112" s="511"/>
      <c r="WEY112" s="511"/>
      <c r="WEZ112" s="511"/>
      <c r="WFA112" s="511"/>
      <c r="WFB112" s="511"/>
      <c r="WFC112" s="511"/>
      <c r="WFD112" s="511"/>
      <c r="WFE112" s="511"/>
      <c r="WFF112" s="511"/>
      <c r="WFG112" s="511"/>
      <c r="WFH112" s="511"/>
      <c r="WFI112" s="511"/>
      <c r="WFJ112" s="511"/>
      <c r="WFK112" s="511"/>
      <c r="WFL112" s="511"/>
      <c r="WFM112" s="511"/>
      <c r="WFN112" s="511"/>
      <c r="WFO112" s="511"/>
      <c r="WFP112" s="511"/>
      <c r="WFQ112" s="511"/>
      <c r="WFR112" s="511"/>
      <c r="WFS112" s="511"/>
      <c r="WFT112" s="511"/>
      <c r="WFU112" s="511"/>
      <c r="WFV112" s="511"/>
      <c r="WFW112" s="511"/>
      <c r="WFX112" s="511"/>
      <c r="WFY112" s="511"/>
      <c r="WFZ112" s="511"/>
      <c r="WGA112" s="511"/>
      <c r="WGB112" s="511"/>
      <c r="WGC112" s="511"/>
      <c r="WGD112" s="511"/>
      <c r="WGE112" s="511"/>
      <c r="WGF112" s="511"/>
      <c r="WGG112" s="511"/>
      <c r="WGH112" s="511"/>
      <c r="WGI112" s="511"/>
      <c r="WGJ112" s="511"/>
      <c r="WGK112" s="511"/>
      <c r="WGL112" s="511"/>
      <c r="WGM112" s="511"/>
      <c r="WGN112" s="511"/>
      <c r="WGO112" s="511"/>
      <c r="WGP112" s="511"/>
      <c r="WGQ112" s="511"/>
      <c r="WGR112" s="511"/>
      <c r="WGS112" s="511"/>
      <c r="WGT112" s="511"/>
      <c r="WGU112" s="511"/>
      <c r="WGV112" s="511"/>
      <c r="WGW112" s="511"/>
      <c r="WGX112" s="511"/>
      <c r="WGY112" s="511"/>
      <c r="WGZ112" s="511"/>
      <c r="WHA112" s="511"/>
      <c r="WHB112" s="511"/>
      <c r="WHC112" s="511"/>
      <c r="WHD112" s="511"/>
      <c r="WHE112" s="511"/>
      <c r="WHF112" s="511"/>
      <c r="WHG112" s="511"/>
      <c r="WHH112" s="511"/>
      <c r="WHI112" s="511"/>
      <c r="WHJ112" s="511"/>
      <c r="WHK112" s="511"/>
      <c r="WHL112" s="511"/>
      <c r="WHM112" s="511"/>
      <c r="WHN112" s="511"/>
      <c r="WHO112" s="511"/>
      <c r="WHP112" s="511"/>
      <c r="WHQ112" s="511"/>
      <c r="WHR112" s="511"/>
      <c r="WHS112" s="511"/>
      <c r="WHT112" s="511"/>
      <c r="WHU112" s="511"/>
      <c r="WHV112" s="511"/>
      <c r="WHW112" s="511"/>
      <c r="WHX112" s="511"/>
      <c r="WHY112" s="511"/>
      <c r="WHZ112" s="511"/>
      <c r="WIA112" s="511"/>
      <c r="WIB112" s="511"/>
      <c r="WIC112" s="511"/>
      <c r="WID112" s="511"/>
      <c r="WIE112" s="511"/>
      <c r="WIF112" s="511"/>
      <c r="WIG112" s="511"/>
      <c r="WIH112" s="511"/>
      <c r="WII112" s="511"/>
      <c r="WIJ112" s="511"/>
      <c r="WIK112" s="511"/>
      <c r="WIL112" s="511"/>
      <c r="WIM112" s="511"/>
      <c r="WIN112" s="511"/>
      <c r="WIO112" s="511"/>
      <c r="WIP112" s="511"/>
      <c r="WIQ112" s="511"/>
      <c r="WIR112" s="511"/>
      <c r="WIS112" s="511"/>
      <c r="WIT112" s="511"/>
      <c r="WIU112" s="511"/>
      <c r="WIV112" s="511"/>
      <c r="WIW112" s="511"/>
      <c r="WIX112" s="511"/>
      <c r="WIY112" s="511"/>
      <c r="WIZ112" s="511"/>
      <c r="WJA112" s="511"/>
      <c r="WJB112" s="511"/>
      <c r="WJC112" s="511"/>
      <c r="WJD112" s="511"/>
      <c r="WJE112" s="511"/>
      <c r="WJF112" s="511"/>
      <c r="WJG112" s="511"/>
      <c r="WJH112" s="511"/>
      <c r="WJI112" s="511"/>
      <c r="WJJ112" s="511"/>
      <c r="WJK112" s="511"/>
      <c r="WJL112" s="511"/>
      <c r="WJM112" s="511"/>
      <c r="WJN112" s="511"/>
      <c r="WJO112" s="511"/>
      <c r="WJP112" s="511"/>
      <c r="WJQ112" s="511"/>
      <c r="WJR112" s="511"/>
      <c r="WJS112" s="511"/>
      <c r="WJT112" s="511"/>
      <c r="WJU112" s="511"/>
      <c r="WJV112" s="511"/>
      <c r="WJW112" s="511"/>
      <c r="WJX112" s="511"/>
      <c r="WJY112" s="511"/>
      <c r="WJZ112" s="511"/>
      <c r="WKA112" s="511"/>
      <c r="WKB112" s="511"/>
      <c r="WKC112" s="511"/>
      <c r="WKD112" s="511"/>
      <c r="WKE112" s="511"/>
      <c r="WKF112" s="511"/>
      <c r="WKG112" s="511"/>
      <c r="WKH112" s="511"/>
      <c r="WKI112" s="511"/>
      <c r="WKJ112" s="511"/>
      <c r="WKK112" s="511"/>
      <c r="WKL112" s="511"/>
      <c r="WKM112" s="511"/>
      <c r="WKN112" s="511"/>
      <c r="WKO112" s="511"/>
      <c r="WKP112" s="511"/>
      <c r="WKQ112" s="511"/>
      <c r="WKR112" s="511"/>
      <c r="WKS112" s="511"/>
      <c r="WKT112" s="511"/>
      <c r="WKU112" s="511"/>
      <c r="WKV112" s="511"/>
      <c r="WKW112" s="511"/>
      <c r="WKX112" s="511"/>
      <c r="WKY112" s="511"/>
      <c r="WKZ112" s="511"/>
      <c r="WLA112" s="511"/>
      <c r="WLB112" s="511"/>
      <c r="WLC112" s="511"/>
      <c r="WLD112" s="511"/>
      <c r="WLE112" s="511"/>
      <c r="WLF112" s="511"/>
      <c r="WLG112" s="511"/>
      <c r="WLH112" s="511"/>
      <c r="WLI112" s="511"/>
      <c r="WLJ112" s="511"/>
      <c r="WLK112" s="511"/>
      <c r="WLL112" s="511"/>
      <c r="WLM112" s="511"/>
      <c r="WLN112" s="511"/>
      <c r="WLO112" s="511"/>
      <c r="WLP112" s="511"/>
      <c r="WLQ112" s="511"/>
      <c r="WLR112" s="511"/>
      <c r="WLS112" s="511"/>
      <c r="WLT112" s="511"/>
      <c r="WLU112" s="511"/>
      <c r="WLV112" s="511"/>
      <c r="WLW112" s="511"/>
      <c r="WLX112" s="511"/>
      <c r="WLY112" s="511"/>
      <c r="WLZ112" s="511"/>
      <c r="WMA112" s="511"/>
      <c r="WMB112" s="511"/>
      <c r="WMC112" s="511"/>
      <c r="WMD112" s="511"/>
      <c r="WME112" s="511"/>
      <c r="WMF112" s="511"/>
      <c r="WMG112" s="511"/>
      <c r="WMH112" s="511"/>
      <c r="WMI112" s="511"/>
      <c r="WMJ112" s="511"/>
      <c r="WMK112" s="511"/>
      <c r="WML112" s="511"/>
      <c r="WMM112" s="511"/>
      <c r="WMN112" s="511"/>
      <c r="WMO112" s="511"/>
      <c r="WMP112" s="511"/>
      <c r="WMQ112" s="511"/>
      <c r="WMR112" s="511"/>
      <c r="WMS112" s="511"/>
      <c r="WMT112" s="511"/>
      <c r="WMU112" s="511"/>
      <c r="WMV112" s="511"/>
      <c r="WMW112" s="511"/>
      <c r="WMX112" s="511"/>
      <c r="WMY112" s="511"/>
      <c r="WMZ112" s="511"/>
      <c r="WNA112" s="511"/>
      <c r="WNB112" s="511"/>
      <c r="WNC112" s="511"/>
      <c r="WND112" s="511"/>
      <c r="WNE112" s="511"/>
      <c r="WNF112" s="511"/>
      <c r="WNG112" s="511"/>
      <c r="WNH112" s="511"/>
      <c r="WNI112" s="511"/>
      <c r="WNJ112" s="511"/>
      <c r="WNK112" s="511"/>
      <c r="WNL112" s="511"/>
      <c r="WNM112" s="511"/>
      <c r="WNN112" s="511"/>
      <c r="WNO112" s="511"/>
      <c r="WNP112" s="511"/>
      <c r="WNQ112" s="511"/>
      <c r="WNR112" s="511"/>
      <c r="WNS112" s="511"/>
      <c r="WNT112" s="511"/>
      <c r="WNU112" s="511"/>
      <c r="WNV112" s="511"/>
      <c r="WNW112" s="511"/>
      <c r="WNX112" s="511"/>
      <c r="WNY112" s="511"/>
      <c r="WNZ112" s="511"/>
      <c r="WOA112" s="511"/>
      <c r="WOB112" s="511"/>
      <c r="WOC112" s="511"/>
      <c r="WOD112" s="511"/>
      <c r="WOE112" s="511"/>
      <c r="WOF112" s="511"/>
      <c r="WOG112" s="511"/>
      <c r="WOH112" s="511"/>
      <c r="WOI112" s="511"/>
      <c r="WOJ112" s="511"/>
      <c r="WOK112" s="511"/>
      <c r="WOL112" s="511"/>
      <c r="WOM112" s="511"/>
      <c r="WON112" s="511"/>
      <c r="WOO112" s="511"/>
      <c r="WOP112" s="511"/>
      <c r="WOQ112" s="511"/>
      <c r="WOR112" s="511"/>
      <c r="WOS112" s="511"/>
      <c r="WOT112" s="511"/>
      <c r="WOU112" s="511"/>
      <c r="WOV112" s="511"/>
      <c r="WOW112" s="511"/>
      <c r="WOX112" s="511"/>
      <c r="WOY112" s="511"/>
      <c r="WOZ112" s="511"/>
      <c r="WPA112" s="511"/>
      <c r="WPB112" s="511"/>
      <c r="WPC112" s="511"/>
      <c r="WPD112" s="511"/>
      <c r="WPE112" s="511"/>
      <c r="WPF112" s="511"/>
      <c r="WPG112" s="511"/>
      <c r="WPH112" s="511"/>
      <c r="WPI112" s="511"/>
      <c r="WPJ112" s="511"/>
      <c r="WPK112" s="511"/>
      <c r="WPL112" s="511"/>
      <c r="WPM112" s="511"/>
      <c r="WPN112" s="511"/>
      <c r="WPO112" s="511"/>
      <c r="WPP112" s="511"/>
      <c r="WPQ112" s="511"/>
      <c r="WPR112" s="511"/>
      <c r="WPS112" s="511"/>
      <c r="WPT112" s="511"/>
      <c r="WPU112" s="511"/>
      <c r="WPV112" s="511"/>
      <c r="WPW112" s="511"/>
      <c r="WPX112" s="511"/>
      <c r="WPY112" s="511"/>
      <c r="WPZ112" s="511"/>
      <c r="WQA112" s="511"/>
      <c r="WQB112" s="511"/>
      <c r="WQC112" s="511"/>
      <c r="WQD112" s="511"/>
      <c r="WQE112" s="511"/>
      <c r="WQF112" s="511"/>
      <c r="WQG112" s="511"/>
      <c r="WQH112" s="511"/>
      <c r="WQI112" s="511"/>
      <c r="WQJ112" s="511"/>
      <c r="WQK112" s="511"/>
      <c r="WQL112" s="511"/>
      <c r="WQM112" s="511"/>
      <c r="WQN112" s="511"/>
      <c r="WQO112" s="511"/>
      <c r="WQP112" s="511"/>
      <c r="WQQ112" s="511"/>
      <c r="WQR112" s="511"/>
      <c r="WQS112" s="511"/>
      <c r="WQT112" s="511"/>
      <c r="WQU112" s="511"/>
      <c r="WQV112" s="511"/>
      <c r="WQW112" s="511"/>
      <c r="WQX112" s="511"/>
      <c r="WQY112" s="511"/>
      <c r="WQZ112" s="511"/>
      <c r="WRA112" s="511"/>
      <c r="WRB112" s="511"/>
      <c r="WRC112" s="511"/>
      <c r="WRD112" s="511"/>
      <c r="WRE112" s="511"/>
      <c r="WRF112" s="511"/>
      <c r="WRG112" s="511"/>
      <c r="WRH112" s="511"/>
      <c r="WRI112" s="511"/>
      <c r="WRJ112" s="511"/>
      <c r="WRK112" s="511"/>
      <c r="WRL112" s="511"/>
      <c r="WRM112" s="511"/>
      <c r="WRN112" s="511"/>
      <c r="WRO112" s="511"/>
      <c r="WRP112" s="511"/>
      <c r="WRQ112" s="511"/>
      <c r="WRR112" s="511"/>
      <c r="WRS112" s="511"/>
      <c r="WRT112" s="511"/>
      <c r="WRU112" s="511"/>
      <c r="WRV112" s="511"/>
      <c r="WRW112" s="511"/>
      <c r="WRX112" s="511"/>
      <c r="WRY112" s="511"/>
      <c r="WRZ112" s="511"/>
      <c r="WSA112" s="511"/>
      <c r="WSB112" s="511"/>
      <c r="WSC112" s="511"/>
      <c r="WSD112" s="511"/>
      <c r="WSE112" s="511"/>
      <c r="WSF112" s="511"/>
      <c r="WSG112" s="511"/>
      <c r="WSH112" s="511"/>
      <c r="WSI112" s="511"/>
      <c r="WSJ112" s="511"/>
      <c r="WSK112" s="511"/>
      <c r="WSL112" s="511"/>
      <c r="WSM112" s="511"/>
      <c r="WSN112" s="511"/>
      <c r="WSO112" s="511"/>
      <c r="WSP112" s="511"/>
      <c r="WSQ112" s="511"/>
      <c r="WSR112" s="511"/>
      <c r="WSS112" s="511"/>
      <c r="WST112" s="511"/>
      <c r="WSU112" s="511"/>
      <c r="WSV112" s="511"/>
      <c r="WSW112" s="511"/>
      <c r="WSX112" s="511"/>
      <c r="WSY112" s="511"/>
      <c r="WSZ112" s="511"/>
      <c r="WTA112" s="511"/>
      <c r="WTB112" s="511"/>
      <c r="WTC112" s="511"/>
      <c r="WTD112" s="511"/>
      <c r="WTE112" s="511"/>
      <c r="WTF112" s="511"/>
      <c r="WTG112" s="511"/>
      <c r="WTH112" s="511"/>
      <c r="WTI112" s="511"/>
      <c r="WTJ112" s="511"/>
      <c r="WTK112" s="511"/>
      <c r="WTL112" s="511"/>
      <c r="WTM112" s="511"/>
      <c r="WTN112" s="511"/>
      <c r="WTO112" s="511"/>
      <c r="WTP112" s="511"/>
      <c r="WTQ112" s="511"/>
      <c r="WTR112" s="511"/>
      <c r="WTS112" s="511"/>
      <c r="WTT112" s="511"/>
      <c r="WTU112" s="511"/>
      <c r="WTV112" s="511"/>
      <c r="WTW112" s="511"/>
      <c r="WTX112" s="511"/>
      <c r="WTY112" s="511"/>
      <c r="WTZ112" s="511"/>
      <c r="WUA112" s="511"/>
      <c r="WUB112" s="511"/>
      <c r="WUC112" s="511"/>
      <c r="WUD112" s="511"/>
      <c r="WUE112" s="511"/>
      <c r="WUF112" s="511"/>
      <c r="WUG112" s="511"/>
      <c r="WUH112" s="511"/>
      <c r="WUI112" s="511"/>
      <c r="WUJ112" s="511"/>
      <c r="WUK112" s="511"/>
      <c r="WUL112" s="511"/>
      <c r="WUM112" s="511"/>
      <c r="WUN112" s="511"/>
      <c r="WUO112" s="511"/>
      <c r="WUP112" s="511"/>
      <c r="WUQ112" s="511"/>
      <c r="WUR112" s="511"/>
      <c r="WUS112" s="511"/>
      <c r="WUT112" s="511"/>
      <c r="WUU112" s="511"/>
      <c r="WUV112" s="511"/>
      <c r="WUW112" s="511"/>
      <c r="WUX112" s="511"/>
      <c r="WUY112" s="511"/>
      <c r="WUZ112" s="511"/>
      <c r="WVA112" s="511"/>
      <c r="WVB112" s="511"/>
      <c r="WVC112" s="511"/>
      <c r="WVD112" s="511"/>
      <c r="WVE112" s="511"/>
      <c r="WVF112" s="511"/>
      <c r="WVG112" s="511"/>
      <c r="WVH112" s="511"/>
      <c r="WVI112" s="511"/>
      <c r="WVJ112" s="511"/>
      <c r="WVK112" s="511"/>
      <c r="WVL112" s="511"/>
      <c r="WVM112" s="511"/>
      <c r="WVN112" s="511"/>
      <c r="WVO112" s="511"/>
      <c r="WVP112" s="511"/>
      <c r="WVQ112" s="511"/>
      <c r="WVR112" s="511"/>
      <c r="WVS112" s="511"/>
      <c r="WVT112" s="511"/>
      <c r="WVU112" s="511"/>
      <c r="WVV112" s="511"/>
      <c r="WVW112" s="511"/>
      <c r="WVX112" s="511"/>
      <c r="WVY112" s="511"/>
      <c r="WVZ112" s="511"/>
      <c r="WWA112" s="511"/>
      <c r="WWB112" s="511"/>
      <c r="WWC112" s="511"/>
      <c r="WWD112" s="511"/>
      <c r="WWE112" s="511"/>
      <c r="WWF112" s="511"/>
      <c r="WWG112" s="511"/>
      <c r="WWH112" s="511"/>
      <c r="WWI112" s="511"/>
      <c r="WWJ112" s="511"/>
      <c r="WWK112" s="511"/>
      <c r="WWL112" s="511"/>
      <c r="WWM112" s="511"/>
      <c r="WWN112" s="511"/>
      <c r="WWO112" s="511"/>
      <c r="WWP112" s="511"/>
      <c r="WWQ112" s="511"/>
      <c r="WWR112" s="511"/>
      <c r="WWS112" s="511"/>
      <c r="WWT112" s="511"/>
      <c r="WWU112" s="511"/>
      <c r="WWV112" s="511"/>
      <c r="WWW112" s="511"/>
      <c r="WWX112" s="511"/>
      <c r="WWY112" s="511"/>
      <c r="WWZ112" s="511"/>
      <c r="WXA112" s="511"/>
      <c r="WXB112" s="511"/>
      <c r="WXC112" s="511"/>
      <c r="WXD112" s="511"/>
      <c r="WXE112" s="511"/>
      <c r="WXF112" s="511"/>
      <c r="WXG112" s="511"/>
      <c r="WXH112" s="511"/>
      <c r="WXI112" s="511"/>
      <c r="WXJ112" s="511"/>
      <c r="WXK112" s="511"/>
      <c r="WXL112" s="511"/>
      <c r="WXM112" s="511"/>
      <c r="WXN112" s="511"/>
      <c r="WXO112" s="511"/>
      <c r="WXP112" s="511"/>
      <c r="WXQ112" s="511"/>
      <c r="WXR112" s="511"/>
      <c r="WXS112" s="511"/>
      <c r="WXT112" s="511"/>
      <c r="WXU112" s="511"/>
      <c r="WXV112" s="511"/>
      <c r="WXW112" s="511"/>
      <c r="WXX112" s="511"/>
      <c r="WXY112" s="511"/>
      <c r="WXZ112" s="511"/>
      <c r="WYA112" s="511"/>
      <c r="WYB112" s="511"/>
      <c r="WYC112" s="511"/>
      <c r="WYD112" s="511"/>
      <c r="WYE112" s="511"/>
      <c r="WYF112" s="511"/>
      <c r="WYG112" s="511"/>
      <c r="WYH112" s="511"/>
      <c r="WYI112" s="511"/>
      <c r="WYJ112" s="511"/>
      <c r="WYK112" s="511"/>
      <c r="WYL112" s="511"/>
      <c r="WYM112" s="511"/>
      <c r="WYN112" s="511"/>
      <c r="WYO112" s="511"/>
      <c r="WYP112" s="511"/>
      <c r="WYQ112" s="511"/>
      <c r="WYR112" s="511"/>
      <c r="WYS112" s="511"/>
      <c r="WYT112" s="511"/>
      <c r="WYU112" s="511"/>
      <c r="WYV112" s="511"/>
      <c r="WYW112" s="511"/>
      <c r="WYX112" s="511"/>
      <c r="WYY112" s="511"/>
      <c r="WYZ112" s="511"/>
      <c r="WZA112" s="511"/>
      <c r="WZB112" s="511"/>
      <c r="WZC112" s="511"/>
      <c r="WZD112" s="511"/>
      <c r="WZE112" s="511"/>
      <c r="WZF112" s="511"/>
      <c r="WZG112" s="511"/>
      <c r="WZH112" s="511"/>
      <c r="WZI112" s="511"/>
      <c r="WZJ112" s="511"/>
      <c r="WZK112" s="511"/>
      <c r="WZL112" s="511"/>
      <c r="WZM112" s="511"/>
      <c r="WZN112" s="511"/>
      <c r="WZO112" s="511"/>
      <c r="WZP112" s="511"/>
      <c r="WZQ112" s="511"/>
      <c r="WZR112" s="511"/>
      <c r="WZS112" s="511"/>
      <c r="WZT112" s="511"/>
      <c r="WZU112" s="511"/>
      <c r="WZV112" s="511"/>
      <c r="WZW112" s="511"/>
      <c r="WZX112" s="511"/>
      <c r="WZY112" s="511"/>
      <c r="WZZ112" s="511"/>
      <c r="XAA112" s="511"/>
      <c r="XAB112" s="511"/>
      <c r="XAC112" s="511"/>
      <c r="XAD112" s="511"/>
      <c r="XAE112" s="511"/>
      <c r="XAF112" s="511"/>
      <c r="XAG112" s="511"/>
      <c r="XAH112" s="511"/>
      <c r="XAI112" s="511"/>
      <c r="XAJ112" s="511"/>
      <c r="XAK112" s="511"/>
      <c r="XAL112" s="511"/>
      <c r="XAM112" s="511"/>
      <c r="XAN112" s="511"/>
      <c r="XAO112" s="511"/>
      <c r="XAP112" s="511"/>
      <c r="XAQ112" s="511"/>
      <c r="XAR112" s="511"/>
      <c r="XAS112" s="511"/>
      <c r="XAT112" s="511"/>
      <c r="XAU112" s="511"/>
      <c r="XAV112" s="511"/>
      <c r="XAW112" s="511"/>
      <c r="XAX112" s="511"/>
      <c r="XAY112" s="511"/>
      <c r="XAZ112" s="511"/>
      <c r="XBA112" s="511"/>
      <c r="XBB112" s="511"/>
      <c r="XBC112" s="511"/>
      <c r="XBD112" s="511"/>
      <c r="XBE112" s="511"/>
      <c r="XBF112" s="511"/>
      <c r="XBG112" s="511"/>
      <c r="XBH112" s="511"/>
      <c r="XBI112" s="511"/>
      <c r="XBJ112" s="511"/>
      <c r="XBK112" s="511"/>
      <c r="XBL112" s="511"/>
      <c r="XBM112" s="511"/>
      <c r="XBN112" s="511"/>
      <c r="XBO112" s="511"/>
      <c r="XBP112" s="511"/>
      <c r="XBQ112" s="511"/>
      <c r="XBR112" s="511"/>
      <c r="XBS112" s="511"/>
      <c r="XBT112" s="511"/>
      <c r="XBU112" s="511"/>
      <c r="XBV112" s="511"/>
      <c r="XBW112" s="511"/>
      <c r="XBX112" s="511"/>
      <c r="XBY112" s="511"/>
      <c r="XBZ112" s="511"/>
      <c r="XCA112" s="511"/>
      <c r="XCB112" s="511"/>
      <c r="XCC112" s="511"/>
      <c r="XCD112" s="511"/>
      <c r="XCE112" s="511"/>
      <c r="XCF112" s="511"/>
      <c r="XCG112" s="511"/>
      <c r="XCH112" s="511"/>
      <c r="XCI112" s="511"/>
      <c r="XCJ112" s="511"/>
      <c r="XCK112" s="511"/>
      <c r="XCL112" s="511"/>
      <c r="XCM112" s="511"/>
      <c r="XCN112" s="511"/>
      <c r="XCO112" s="511"/>
      <c r="XCP112" s="511"/>
      <c r="XCQ112" s="511"/>
      <c r="XCR112" s="511"/>
      <c r="XCS112" s="511"/>
      <c r="XCT112" s="511"/>
      <c r="XCU112" s="511"/>
      <c r="XCV112" s="511"/>
      <c r="XCW112" s="511"/>
      <c r="XCX112" s="511"/>
      <c r="XCY112" s="511"/>
      <c r="XCZ112" s="511"/>
      <c r="XDA112" s="511"/>
      <c r="XDB112" s="511"/>
      <c r="XDC112" s="511"/>
      <c r="XDD112" s="511"/>
      <c r="XDE112" s="511"/>
      <c r="XDF112" s="511"/>
      <c r="XDG112" s="511"/>
      <c r="XDH112" s="511"/>
      <c r="XDI112" s="511"/>
      <c r="XDJ112" s="511"/>
      <c r="XDK112" s="511"/>
      <c r="XDL112" s="511"/>
      <c r="XDM112" s="511"/>
      <c r="XDN112" s="511"/>
      <c r="XDO112" s="511"/>
      <c r="XDP112" s="511"/>
      <c r="XDQ112" s="511"/>
      <c r="XDR112" s="511"/>
      <c r="XDS112" s="511"/>
      <c r="XDT112" s="511"/>
      <c r="XDU112" s="511"/>
      <c r="XDV112" s="511"/>
      <c r="XDW112" s="511"/>
      <c r="XDX112" s="511"/>
      <c r="XDY112" s="511"/>
      <c r="XDZ112" s="511"/>
      <c r="XEA112" s="511"/>
      <c r="XEB112" s="511"/>
      <c r="XEC112" s="511"/>
      <c r="XED112" s="511"/>
      <c r="XEE112" s="511"/>
      <c r="XEF112" s="511"/>
      <c r="XEG112" s="511"/>
      <c r="XEH112" s="511"/>
      <c r="XEI112" s="511"/>
      <c r="XEJ112" s="511"/>
      <c r="XEK112" s="511"/>
      <c r="XEL112" s="511"/>
      <c r="XEM112" s="511"/>
      <c r="XEN112" s="511"/>
      <c r="XEO112" s="511"/>
      <c r="XEP112" s="511"/>
      <c r="XEQ112" s="511"/>
      <c r="XER112" s="511"/>
      <c r="XES112" s="511"/>
      <c r="XET112" s="511"/>
      <c r="XEU112" s="511"/>
      <c r="XEV112" s="511"/>
      <c r="XEW112" s="511"/>
      <c r="XEX112" s="511"/>
      <c r="XEY112" s="511"/>
      <c r="XEZ112" s="511"/>
      <c r="XFA112" s="511"/>
      <c r="XFB112" s="511"/>
      <c r="XFC112" s="511"/>
      <c r="XFD112" s="511"/>
    </row>
    <row r="113" spans="1:16384" ht="15" customHeight="1">
      <c r="A113" s="567"/>
      <c r="B113" s="567"/>
      <c r="C113" s="567"/>
      <c r="D113" s="567"/>
      <c r="E113" s="567"/>
      <c r="F113" s="567"/>
      <c r="G113" s="567"/>
      <c r="H113" s="567"/>
      <c r="I113" s="567"/>
      <c r="J113" s="567"/>
      <c r="K113" s="511"/>
      <c r="L113" s="511"/>
      <c r="M113" s="511"/>
      <c r="N113" s="511"/>
      <c r="O113" s="511"/>
      <c r="P113" s="511"/>
      <c r="Q113" s="511"/>
      <c r="R113" s="511"/>
      <c r="S113" s="511"/>
      <c r="T113" s="511"/>
      <c r="U113" s="511"/>
      <c r="V113" s="511"/>
      <c r="W113" s="511"/>
      <c r="X113" s="511"/>
      <c r="Y113" s="511"/>
      <c r="Z113" s="511"/>
      <c r="AA113" s="511"/>
      <c r="AB113" s="511"/>
      <c r="AC113" s="511"/>
      <c r="AD113" s="511"/>
      <c r="AE113" s="511"/>
      <c r="AF113" s="511"/>
      <c r="AG113" s="511"/>
      <c r="AH113" s="511"/>
      <c r="AI113" s="511"/>
      <c r="AJ113" s="511"/>
      <c r="AK113" s="511"/>
      <c r="AL113" s="511"/>
      <c r="AM113" s="511"/>
      <c r="AN113" s="511"/>
      <c r="AO113" s="511"/>
      <c r="AP113" s="511"/>
      <c r="AQ113" s="511"/>
      <c r="AR113" s="511"/>
      <c r="AS113" s="511"/>
      <c r="AT113" s="511"/>
      <c r="AU113" s="511"/>
      <c r="AV113" s="511"/>
      <c r="AW113" s="511"/>
      <c r="AX113" s="511"/>
      <c r="AY113" s="511"/>
      <c r="AZ113" s="511"/>
      <c r="BA113" s="511"/>
      <c r="BB113" s="511"/>
      <c r="BC113" s="511"/>
      <c r="BD113" s="511"/>
      <c r="BE113" s="511"/>
      <c r="BF113" s="511"/>
      <c r="BG113" s="511"/>
      <c r="BH113" s="511"/>
      <c r="BI113" s="511"/>
      <c r="BJ113" s="511"/>
      <c r="BK113" s="511"/>
      <c r="BL113" s="511"/>
      <c r="BM113" s="511"/>
      <c r="BN113" s="511"/>
      <c r="BO113" s="511"/>
      <c r="BP113" s="511"/>
      <c r="BQ113" s="511"/>
      <c r="BR113" s="511"/>
      <c r="BS113" s="511"/>
      <c r="BT113" s="511"/>
      <c r="BU113" s="511"/>
      <c r="BV113" s="511"/>
      <c r="BW113" s="511"/>
      <c r="BX113" s="511"/>
      <c r="BY113" s="511"/>
      <c r="BZ113" s="511"/>
      <c r="CA113" s="511"/>
      <c r="CB113" s="511"/>
      <c r="CC113" s="511"/>
      <c r="CD113" s="511"/>
      <c r="CE113" s="511"/>
      <c r="CF113" s="511"/>
      <c r="CG113" s="511"/>
      <c r="CH113" s="511"/>
      <c r="CI113" s="511"/>
      <c r="CJ113" s="511"/>
      <c r="CK113" s="511"/>
      <c r="CL113" s="511"/>
      <c r="CM113" s="511"/>
      <c r="CN113" s="511"/>
      <c r="CO113" s="511"/>
      <c r="CP113" s="511"/>
      <c r="CQ113" s="511"/>
      <c r="CR113" s="511"/>
      <c r="CS113" s="511"/>
      <c r="CT113" s="511"/>
      <c r="CU113" s="511"/>
      <c r="CV113" s="511"/>
      <c r="CW113" s="511"/>
      <c r="CX113" s="511"/>
      <c r="CY113" s="511"/>
      <c r="CZ113" s="511"/>
      <c r="DA113" s="511"/>
      <c r="DB113" s="511"/>
      <c r="DC113" s="511"/>
      <c r="DD113" s="511"/>
      <c r="DE113" s="511"/>
      <c r="DF113" s="511"/>
      <c r="DG113" s="511"/>
      <c r="DH113" s="511"/>
      <c r="DI113" s="511"/>
      <c r="DJ113" s="511"/>
      <c r="DK113" s="511"/>
      <c r="DL113" s="511"/>
      <c r="DM113" s="511"/>
      <c r="DN113" s="511"/>
      <c r="DO113" s="511"/>
      <c r="DP113" s="511"/>
      <c r="DQ113" s="511"/>
      <c r="DR113" s="511"/>
      <c r="DS113" s="511"/>
      <c r="DT113" s="511"/>
      <c r="DU113" s="511"/>
      <c r="DV113" s="511"/>
      <c r="DW113" s="511"/>
      <c r="DX113" s="511"/>
      <c r="DY113" s="511"/>
      <c r="DZ113" s="511"/>
      <c r="EA113" s="511"/>
      <c r="EB113" s="511"/>
      <c r="EC113" s="511"/>
      <c r="ED113" s="511"/>
      <c r="EE113" s="511"/>
      <c r="EF113" s="511"/>
      <c r="EG113" s="511"/>
      <c r="EH113" s="511"/>
      <c r="EI113" s="511"/>
      <c r="EJ113" s="511"/>
      <c r="EK113" s="511"/>
      <c r="EL113" s="511"/>
      <c r="EM113" s="511"/>
      <c r="EN113" s="511"/>
      <c r="EO113" s="511"/>
      <c r="EP113" s="511"/>
      <c r="EQ113" s="511"/>
      <c r="ER113" s="511"/>
      <c r="ES113" s="511"/>
      <c r="ET113" s="511"/>
      <c r="EU113" s="511"/>
      <c r="EV113" s="511"/>
      <c r="EW113" s="511"/>
      <c r="EX113" s="511"/>
      <c r="EY113" s="511"/>
      <c r="EZ113" s="511"/>
      <c r="FA113" s="511"/>
      <c r="FB113" s="511"/>
      <c r="FC113" s="511"/>
      <c r="FD113" s="511"/>
      <c r="FE113" s="511"/>
      <c r="FF113" s="511"/>
      <c r="FG113" s="511"/>
      <c r="FH113" s="511"/>
      <c r="FI113" s="511"/>
      <c r="FJ113" s="511"/>
      <c r="FK113" s="511"/>
      <c r="FL113" s="511"/>
      <c r="FM113" s="511"/>
      <c r="FN113" s="511"/>
      <c r="FO113" s="511"/>
      <c r="FP113" s="511"/>
      <c r="FQ113" s="511"/>
      <c r="FR113" s="511"/>
      <c r="FS113" s="511"/>
      <c r="FT113" s="511"/>
      <c r="FU113" s="511"/>
      <c r="FV113" s="511"/>
      <c r="FW113" s="511"/>
      <c r="FX113" s="511"/>
      <c r="FY113" s="511"/>
      <c r="FZ113" s="511"/>
      <c r="GA113" s="511"/>
      <c r="GB113" s="511"/>
      <c r="GC113" s="511"/>
      <c r="GD113" s="511"/>
      <c r="GE113" s="511"/>
      <c r="GF113" s="511"/>
      <c r="GG113" s="511"/>
      <c r="GH113" s="511"/>
      <c r="GI113" s="511"/>
      <c r="GJ113" s="511"/>
      <c r="GK113" s="511"/>
      <c r="GL113" s="511"/>
      <c r="GM113" s="511"/>
      <c r="GN113" s="511"/>
      <c r="GO113" s="511"/>
      <c r="GP113" s="511"/>
      <c r="GQ113" s="511"/>
      <c r="GR113" s="511"/>
      <c r="GS113" s="511"/>
      <c r="GT113" s="511"/>
      <c r="GU113" s="511"/>
      <c r="GV113" s="511"/>
      <c r="GW113" s="511"/>
      <c r="GX113" s="511"/>
      <c r="GY113" s="511"/>
      <c r="GZ113" s="511"/>
      <c r="HA113" s="511"/>
      <c r="HB113" s="511"/>
      <c r="HC113" s="511"/>
      <c r="HD113" s="511"/>
      <c r="HE113" s="511"/>
      <c r="HF113" s="511"/>
      <c r="HG113" s="511"/>
      <c r="HH113" s="511"/>
      <c r="HI113" s="511"/>
      <c r="HJ113" s="511"/>
      <c r="HK113" s="511"/>
      <c r="HL113" s="511"/>
      <c r="HM113" s="511"/>
      <c r="HN113" s="511"/>
      <c r="HO113" s="511"/>
      <c r="HP113" s="511"/>
      <c r="HQ113" s="511"/>
      <c r="HR113" s="511"/>
      <c r="HS113" s="511"/>
      <c r="HT113" s="511"/>
      <c r="HU113" s="511"/>
      <c r="HV113" s="511"/>
      <c r="HW113" s="511"/>
      <c r="HX113" s="511"/>
      <c r="HY113" s="511"/>
      <c r="HZ113" s="511"/>
      <c r="IA113" s="511"/>
      <c r="IB113" s="511"/>
      <c r="IC113" s="511"/>
      <c r="ID113" s="511"/>
      <c r="IE113" s="511"/>
      <c r="IF113" s="511"/>
      <c r="IG113" s="511"/>
      <c r="IH113" s="511"/>
      <c r="II113" s="511"/>
      <c r="IJ113" s="511"/>
      <c r="IK113" s="511"/>
      <c r="IL113" s="511"/>
      <c r="IM113" s="511"/>
      <c r="IN113" s="511"/>
      <c r="IO113" s="511"/>
      <c r="IP113" s="511"/>
      <c r="IQ113" s="511"/>
      <c r="IR113" s="511"/>
      <c r="IS113" s="511"/>
      <c r="IT113" s="511"/>
      <c r="IU113" s="511"/>
      <c r="IV113" s="511"/>
      <c r="IW113" s="511"/>
      <c r="IX113" s="511"/>
      <c r="IY113" s="511"/>
      <c r="IZ113" s="511"/>
      <c r="JA113" s="511"/>
      <c r="JB113" s="511"/>
      <c r="JC113" s="511"/>
      <c r="JD113" s="511"/>
      <c r="JE113" s="511"/>
      <c r="JF113" s="511"/>
      <c r="JG113" s="511"/>
      <c r="JH113" s="511"/>
      <c r="JI113" s="511"/>
      <c r="JJ113" s="511"/>
      <c r="JK113" s="511"/>
      <c r="JL113" s="511"/>
      <c r="JM113" s="511"/>
      <c r="JN113" s="511"/>
      <c r="JO113" s="511"/>
      <c r="JP113" s="511"/>
      <c r="JQ113" s="511"/>
      <c r="JR113" s="511"/>
      <c r="JS113" s="511"/>
      <c r="JT113" s="511"/>
      <c r="JU113" s="511"/>
      <c r="JV113" s="511"/>
      <c r="JW113" s="511"/>
      <c r="JX113" s="511"/>
      <c r="JY113" s="511"/>
      <c r="JZ113" s="511"/>
      <c r="KA113" s="511"/>
      <c r="KB113" s="511"/>
      <c r="KC113" s="511"/>
      <c r="KD113" s="511"/>
      <c r="KE113" s="511"/>
      <c r="KF113" s="511"/>
      <c r="KG113" s="511"/>
      <c r="KH113" s="511"/>
      <c r="KI113" s="511"/>
      <c r="KJ113" s="511"/>
      <c r="KK113" s="511"/>
      <c r="KL113" s="511"/>
      <c r="KM113" s="511"/>
      <c r="KN113" s="511"/>
      <c r="KO113" s="511"/>
      <c r="KP113" s="511"/>
      <c r="KQ113" s="511"/>
      <c r="KR113" s="511"/>
      <c r="KS113" s="511"/>
      <c r="KT113" s="511"/>
      <c r="KU113" s="511"/>
      <c r="KV113" s="511"/>
      <c r="KW113" s="511"/>
      <c r="KX113" s="511"/>
      <c r="KY113" s="511"/>
      <c r="KZ113" s="511"/>
      <c r="LA113" s="511"/>
      <c r="LB113" s="511"/>
      <c r="LC113" s="511"/>
      <c r="LD113" s="511"/>
      <c r="LE113" s="511"/>
      <c r="LF113" s="511"/>
      <c r="LG113" s="511"/>
      <c r="LH113" s="511"/>
      <c r="LI113" s="511"/>
      <c r="LJ113" s="511"/>
      <c r="LK113" s="511"/>
      <c r="LL113" s="511"/>
      <c r="LM113" s="511"/>
      <c r="LN113" s="511"/>
      <c r="LO113" s="511"/>
      <c r="LP113" s="511"/>
      <c r="LQ113" s="511"/>
      <c r="LR113" s="511"/>
      <c r="LS113" s="511"/>
      <c r="LT113" s="511"/>
      <c r="LU113" s="511"/>
      <c r="LV113" s="511"/>
      <c r="LW113" s="511"/>
      <c r="LX113" s="511"/>
      <c r="LY113" s="511"/>
      <c r="LZ113" s="511"/>
      <c r="MA113" s="511"/>
      <c r="MB113" s="511"/>
      <c r="MC113" s="511"/>
      <c r="MD113" s="511"/>
      <c r="ME113" s="511"/>
      <c r="MF113" s="511"/>
      <c r="MG113" s="511"/>
      <c r="MH113" s="511"/>
      <c r="MI113" s="511"/>
      <c r="MJ113" s="511"/>
      <c r="MK113" s="511"/>
      <c r="ML113" s="511"/>
      <c r="MM113" s="511"/>
      <c r="MN113" s="511"/>
      <c r="MO113" s="511"/>
      <c r="MP113" s="511"/>
      <c r="MQ113" s="511"/>
      <c r="MR113" s="511"/>
      <c r="MS113" s="511"/>
      <c r="MT113" s="511"/>
      <c r="MU113" s="511"/>
      <c r="MV113" s="511"/>
      <c r="MW113" s="511"/>
      <c r="MX113" s="511"/>
      <c r="MY113" s="511"/>
      <c r="MZ113" s="511"/>
      <c r="NA113" s="511"/>
      <c r="NB113" s="511"/>
      <c r="NC113" s="511"/>
      <c r="ND113" s="511"/>
      <c r="NE113" s="511"/>
      <c r="NF113" s="511"/>
      <c r="NG113" s="511"/>
      <c r="NH113" s="511"/>
      <c r="NI113" s="511"/>
      <c r="NJ113" s="511"/>
      <c r="NK113" s="511"/>
      <c r="NL113" s="511"/>
      <c r="NM113" s="511"/>
      <c r="NN113" s="511"/>
      <c r="NO113" s="511"/>
      <c r="NP113" s="511"/>
      <c r="NQ113" s="511"/>
      <c r="NR113" s="511"/>
      <c r="NS113" s="511"/>
      <c r="NT113" s="511"/>
      <c r="NU113" s="511"/>
      <c r="NV113" s="511"/>
      <c r="NW113" s="511"/>
      <c r="NX113" s="511"/>
      <c r="NY113" s="511"/>
      <c r="NZ113" s="511"/>
      <c r="OA113" s="511"/>
      <c r="OB113" s="511"/>
      <c r="OC113" s="511"/>
      <c r="OD113" s="511"/>
      <c r="OE113" s="511"/>
      <c r="OF113" s="511"/>
      <c r="OG113" s="511"/>
      <c r="OH113" s="511"/>
      <c r="OI113" s="511"/>
      <c r="OJ113" s="511"/>
      <c r="OK113" s="511"/>
      <c r="OL113" s="511"/>
      <c r="OM113" s="511"/>
      <c r="ON113" s="511"/>
      <c r="OO113" s="511"/>
      <c r="OP113" s="511"/>
      <c r="OQ113" s="511"/>
      <c r="OR113" s="511"/>
      <c r="OS113" s="511"/>
      <c r="OT113" s="511"/>
      <c r="OU113" s="511"/>
      <c r="OV113" s="511"/>
      <c r="OW113" s="511"/>
      <c r="OX113" s="511"/>
      <c r="OY113" s="511"/>
      <c r="OZ113" s="511"/>
      <c r="PA113" s="511"/>
      <c r="PB113" s="511"/>
      <c r="PC113" s="511"/>
      <c r="PD113" s="511"/>
      <c r="PE113" s="511"/>
      <c r="PF113" s="511"/>
      <c r="PG113" s="511"/>
      <c r="PH113" s="511"/>
      <c r="PI113" s="511"/>
      <c r="PJ113" s="511"/>
      <c r="PK113" s="511"/>
      <c r="PL113" s="511"/>
      <c r="PM113" s="511"/>
      <c r="PN113" s="511"/>
      <c r="PO113" s="511"/>
      <c r="PP113" s="511"/>
      <c r="PQ113" s="511"/>
      <c r="PR113" s="511"/>
      <c r="PS113" s="511"/>
      <c r="PT113" s="511"/>
      <c r="PU113" s="511"/>
      <c r="PV113" s="511"/>
      <c r="PW113" s="511"/>
      <c r="PX113" s="511"/>
      <c r="PY113" s="511"/>
      <c r="PZ113" s="511"/>
      <c r="QA113" s="511"/>
      <c r="QB113" s="511"/>
      <c r="QC113" s="511"/>
      <c r="QD113" s="511"/>
      <c r="QE113" s="511"/>
      <c r="QF113" s="511"/>
      <c r="QG113" s="511"/>
      <c r="QH113" s="511"/>
      <c r="QI113" s="511"/>
      <c r="QJ113" s="511"/>
      <c r="QK113" s="511"/>
      <c r="QL113" s="511"/>
      <c r="QM113" s="511"/>
      <c r="QN113" s="511"/>
      <c r="QO113" s="511"/>
      <c r="QP113" s="511"/>
      <c r="QQ113" s="511"/>
      <c r="QR113" s="511"/>
      <c r="QS113" s="511"/>
      <c r="QT113" s="511"/>
      <c r="QU113" s="511"/>
      <c r="QV113" s="511"/>
      <c r="QW113" s="511"/>
      <c r="QX113" s="511"/>
      <c r="QY113" s="511"/>
      <c r="QZ113" s="511"/>
      <c r="RA113" s="511"/>
      <c r="RB113" s="511"/>
      <c r="RC113" s="511"/>
      <c r="RD113" s="511"/>
      <c r="RE113" s="511"/>
      <c r="RF113" s="511"/>
      <c r="RG113" s="511"/>
      <c r="RH113" s="511"/>
      <c r="RI113" s="511"/>
      <c r="RJ113" s="511"/>
      <c r="RK113" s="511"/>
      <c r="RL113" s="511"/>
      <c r="RM113" s="511"/>
      <c r="RN113" s="511"/>
      <c r="RO113" s="511"/>
      <c r="RP113" s="511"/>
      <c r="RQ113" s="511"/>
      <c r="RR113" s="511"/>
      <c r="RS113" s="511"/>
      <c r="RT113" s="511"/>
      <c r="RU113" s="511"/>
      <c r="RV113" s="511"/>
      <c r="RW113" s="511"/>
      <c r="RX113" s="511"/>
      <c r="RY113" s="511"/>
      <c r="RZ113" s="511"/>
      <c r="SA113" s="511"/>
      <c r="SB113" s="511"/>
      <c r="SC113" s="511"/>
      <c r="SD113" s="511"/>
      <c r="SE113" s="511"/>
      <c r="SF113" s="511"/>
      <c r="SG113" s="511"/>
      <c r="SH113" s="511"/>
      <c r="SI113" s="511"/>
      <c r="SJ113" s="511"/>
      <c r="SK113" s="511"/>
      <c r="SL113" s="511"/>
      <c r="SM113" s="511"/>
      <c r="SN113" s="511"/>
      <c r="SO113" s="511"/>
      <c r="SP113" s="511"/>
      <c r="SQ113" s="511"/>
      <c r="SR113" s="511"/>
      <c r="SS113" s="511"/>
      <c r="ST113" s="511"/>
      <c r="SU113" s="511"/>
      <c r="SV113" s="511"/>
      <c r="SW113" s="511"/>
      <c r="SX113" s="511"/>
      <c r="SY113" s="511"/>
      <c r="SZ113" s="511"/>
      <c r="TA113" s="511"/>
      <c r="TB113" s="511"/>
      <c r="TC113" s="511"/>
      <c r="TD113" s="511"/>
      <c r="TE113" s="511"/>
      <c r="TF113" s="511"/>
      <c r="TG113" s="511"/>
      <c r="TH113" s="511"/>
      <c r="TI113" s="511"/>
      <c r="TJ113" s="511"/>
      <c r="TK113" s="511"/>
      <c r="TL113" s="511"/>
      <c r="TM113" s="511"/>
      <c r="TN113" s="511"/>
      <c r="TO113" s="511"/>
      <c r="TP113" s="511"/>
      <c r="TQ113" s="511"/>
      <c r="TR113" s="511"/>
      <c r="TS113" s="511"/>
      <c r="TT113" s="511"/>
      <c r="TU113" s="511"/>
      <c r="TV113" s="511"/>
      <c r="TW113" s="511"/>
      <c r="TX113" s="511"/>
      <c r="TY113" s="511"/>
      <c r="TZ113" s="511"/>
      <c r="UA113" s="511"/>
      <c r="UB113" s="511"/>
      <c r="UC113" s="511"/>
      <c r="UD113" s="511"/>
      <c r="UE113" s="511"/>
      <c r="UF113" s="511"/>
      <c r="UG113" s="511"/>
      <c r="UH113" s="511"/>
      <c r="UI113" s="511"/>
      <c r="UJ113" s="511"/>
      <c r="UK113" s="511"/>
      <c r="UL113" s="511"/>
      <c r="UM113" s="511"/>
      <c r="UN113" s="511"/>
      <c r="UO113" s="511"/>
      <c r="UP113" s="511"/>
      <c r="UQ113" s="511"/>
      <c r="UR113" s="511"/>
      <c r="US113" s="511"/>
      <c r="UT113" s="511"/>
      <c r="UU113" s="511"/>
      <c r="UV113" s="511"/>
      <c r="UW113" s="511"/>
      <c r="UX113" s="511"/>
      <c r="UY113" s="511"/>
      <c r="UZ113" s="511"/>
      <c r="VA113" s="511"/>
      <c r="VB113" s="511"/>
      <c r="VC113" s="511"/>
      <c r="VD113" s="511"/>
      <c r="VE113" s="511"/>
      <c r="VF113" s="511"/>
      <c r="VG113" s="511"/>
      <c r="VH113" s="511"/>
      <c r="VI113" s="511"/>
      <c r="VJ113" s="511"/>
      <c r="VK113" s="511"/>
      <c r="VL113" s="511"/>
      <c r="VM113" s="511"/>
      <c r="VN113" s="511"/>
      <c r="VO113" s="511"/>
      <c r="VP113" s="511"/>
      <c r="VQ113" s="511"/>
      <c r="VR113" s="511"/>
      <c r="VS113" s="511"/>
      <c r="VT113" s="511"/>
      <c r="VU113" s="511"/>
      <c r="VV113" s="511"/>
      <c r="VW113" s="511"/>
      <c r="VX113" s="511"/>
      <c r="VY113" s="511"/>
      <c r="VZ113" s="511"/>
      <c r="WA113" s="511"/>
      <c r="WB113" s="511"/>
      <c r="WC113" s="511"/>
      <c r="WD113" s="511"/>
      <c r="WE113" s="511"/>
      <c r="WF113" s="511"/>
      <c r="WG113" s="511"/>
      <c r="WH113" s="511"/>
      <c r="WI113" s="511"/>
      <c r="WJ113" s="511"/>
      <c r="WK113" s="511"/>
      <c r="WL113" s="511"/>
      <c r="WM113" s="511"/>
      <c r="WN113" s="511"/>
      <c r="WO113" s="511"/>
      <c r="WP113" s="511"/>
      <c r="WQ113" s="511"/>
      <c r="WR113" s="511"/>
      <c r="WS113" s="511"/>
      <c r="WT113" s="511"/>
      <c r="WU113" s="511"/>
      <c r="WV113" s="511"/>
      <c r="WW113" s="511"/>
      <c r="WX113" s="511"/>
      <c r="WY113" s="511"/>
      <c r="WZ113" s="511"/>
      <c r="XA113" s="511"/>
      <c r="XB113" s="511"/>
      <c r="XC113" s="511"/>
      <c r="XD113" s="511"/>
      <c r="XE113" s="511"/>
      <c r="XF113" s="511"/>
      <c r="XG113" s="511"/>
      <c r="XH113" s="511"/>
      <c r="XI113" s="511"/>
      <c r="XJ113" s="511"/>
      <c r="XK113" s="511"/>
      <c r="XL113" s="511"/>
      <c r="XM113" s="511"/>
      <c r="XN113" s="511"/>
      <c r="XO113" s="511"/>
      <c r="XP113" s="511"/>
      <c r="XQ113" s="511"/>
      <c r="XR113" s="511"/>
      <c r="XS113" s="511"/>
      <c r="XT113" s="511"/>
      <c r="XU113" s="511"/>
      <c r="XV113" s="511"/>
      <c r="XW113" s="511"/>
      <c r="XX113" s="511"/>
      <c r="XY113" s="511"/>
      <c r="XZ113" s="511"/>
      <c r="YA113" s="511"/>
      <c r="YB113" s="511"/>
      <c r="YC113" s="511"/>
      <c r="YD113" s="511"/>
      <c r="YE113" s="511"/>
      <c r="YF113" s="511"/>
      <c r="YG113" s="511"/>
      <c r="YH113" s="511"/>
      <c r="YI113" s="511"/>
      <c r="YJ113" s="511"/>
      <c r="YK113" s="511"/>
      <c r="YL113" s="511"/>
      <c r="YM113" s="511"/>
      <c r="YN113" s="511"/>
      <c r="YO113" s="511"/>
      <c r="YP113" s="511"/>
      <c r="YQ113" s="511"/>
      <c r="YR113" s="511"/>
      <c r="YS113" s="511"/>
      <c r="YT113" s="511"/>
      <c r="YU113" s="511"/>
      <c r="YV113" s="511"/>
      <c r="YW113" s="511"/>
      <c r="YX113" s="511"/>
      <c r="YY113" s="511"/>
      <c r="YZ113" s="511"/>
      <c r="ZA113" s="511"/>
      <c r="ZB113" s="511"/>
      <c r="ZC113" s="511"/>
      <c r="ZD113" s="511"/>
      <c r="ZE113" s="511"/>
      <c r="ZF113" s="511"/>
      <c r="ZG113" s="511"/>
      <c r="ZH113" s="511"/>
      <c r="ZI113" s="511"/>
      <c r="ZJ113" s="511"/>
      <c r="ZK113" s="511"/>
      <c r="ZL113" s="511"/>
      <c r="ZM113" s="511"/>
      <c r="ZN113" s="511"/>
      <c r="ZO113" s="511"/>
      <c r="ZP113" s="511"/>
      <c r="ZQ113" s="511"/>
      <c r="ZR113" s="511"/>
      <c r="ZS113" s="511"/>
      <c r="ZT113" s="511"/>
      <c r="ZU113" s="511"/>
      <c r="ZV113" s="511"/>
      <c r="ZW113" s="511"/>
      <c r="ZX113" s="511"/>
      <c r="ZY113" s="511"/>
      <c r="ZZ113" s="511"/>
      <c r="AAA113" s="511"/>
      <c r="AAB113" s="511"/>
      <c r="AAC113" s="511"/>
      <c r="AAD113" s="511"/>
      <c r="AAE113" s="511"/>
      <c r="AAF113" s="511"/>
      <c r="AAG113" s="511"/>
      <c r="AAH113" s="511"/>
      <c r="AAI113" s="511"/>
      <c r="AAJ113" s="511"/>
      <c r="AAK113" s="511"/>
      <c r="AAL113" s="511"/>
      <c r="AAM113" s="511"/>
      <c r="AAN113" s="511"/>
      <c r="AAO113" s="511"/>
      <c r="AAP113" s="511"/>
      <c r="AAQ113" s="511"/>
      <c r="AAR113" s="511"/>
      <c r="AAS113" s="511"/>
      <c r="AAT113" s="511"/>
      <c r="AAU113" s="511"/>
      <c r="AAV113" s="511"/>
      <c r="AAW113" s="511"/>
      <c r="AAX113" s="511"/>
      <c r="AAY113" s="511"/>
      <c r="AAZ113" s="511"/>
      <c r="ABA113" s="511"/>
      <c r="ABB113" s="511"/>
      <c r="ABC113" s="511"/>
      <c r="ABD113" s="511"/>
      <c r="ABE113" s="511"/>
      <c r="ABF113" s="511"/>
      <c r="ABG113" s="511"/>
      <c r="ABH113" s="511"/>
      <c r="ABI113" s="511"/>
      <c r="ABJ113" s="511"/>
      <c r="ABK113" s="511"/>
      <c r="ABL113" s="511"/>
      <c r="ABM113" s="511"/>
      <c r="ABN113" s="511"/>
      <c r="ABO113" s="511"/>
      <c r="ABP113" s="511"/>
      <c r="ABQ113" s="511"/>
      <c r="ABR113" s="511"/>
      <c r="ABS113" s="511"/>
      <c r="ABT113" s="511"/>
      <c r="ABU113" s="511"/>
      <c r="ABV113" s="511"/>
      <c r="ABW113" s="511"/>
      <c r="ABX113" s="511"/>
      <c r="ABY113" s="511"/>
      <c r="ABZ113" s="511"/>
      <c r="ACA113" s="511"/>
      <c r="ACB113" s="511"/>
      <c r="ACC113" s="511"/>
      <c r="ACD113" s="511"/>
      <c r="ACE113" s="511"/>
      <c r="ACF113" s="511"/>
      <c r="ACG113" s="511"/>
      <c r="ACH113" s="511"/>
      <c r="ACI113" s="511"/>
      <c r="ACJ113" s="511"/>
      <c r="ACK113" s="511"/>
      <c r="ACL113" s="511"/>
      <c r="ACM113" s="511"/>
      <c r="ACN113" s="511"/>
      <c r="ACO113" s="511"/>
      <c r="ACP113" s="511"/>
      <c r="ACQ113" s="511"/>
      <c r="ACR113" s="511"/>
      <c r="ACS113" s="511"/>
      <c r="ACT113" s="511"/>
      <c r="ACU113" s="511"/>
      <c r="ACV113" s="511"/>
      <c r="ACW113" s="511"/>
      <c r="ACX113" s="511"/>
      <c r="ACY113" s="511"/>
      <c r="ACZ113" s="511"/>
      <c r="ADA113" s="511"/>
      <c r="ADB113" s="511"/>
      <c r="ADC113" s="511"/>
      <c r="ADD113" s="511"/>
      <c r="ADE113" s="511"/>
      <c r="ADF113" s="511"/>
      <c r="ADG113" s="511"/>
      <c r="ADH113" s="511"/>
      <c r="ADI113" s="511"/>
      <c r="ADJ113" s="511"/>
      <c r="ADK113" s="511"/>
      <c r="ADL113" s="511"/>
      <c r="ADM113" s="511"/>
      <c r="ADN113" s="511"/>
      <c r="ADO113" s="511"/>
      <c r="ADP113" s="511"/>
      <c r="ADQ113" s="511"/>
      <c r="ADR113" s="511"/>
      <c r="ADS113" s="511"/>
      <c r="ADT113" s="511"/>
      <c r="ADU113" s="511"/>
      <c r="ADV113" s="511"/>
      <c r="ADW113" s="511"/>
      <c r="ADX113" s="511"/>
      <c r="ADY113" s="511"/>
      <c r="ADZ113" s="511"/>
      <c r="AEA113" s="511"/>
      <c r="AEB113" s="511"/>
      <c r="AEC113" s="511"/>
      <c r="AED113" s="511"/>
      <c r="AEE113" s="511"/>
      <c r="AEF113" s="511"/>
      <c r="AEG113" s="511"/>
      <c r="AEH113" s="511"/>
      <c r="AEI113" s="511"/>
      <c r="AEJ113" s="511"/>
      <c r="AEK113" s="511"/>
      <c r="AEL113" s="511"/>
      <c r="AEM113" s="511"/>
      <c r="AEN113" s="511"/>
      <c r="AEO113" s="511"/>
      <c r="AEP113" s="511"/>
      <c r="AEQ113" s="511"/>
      <c r="AER113" s="511"/>
      <c r="AES113" s="511"/>
      <c r="AET113" s="511"/>
      <c r="AEU113" s="511"/>
      <c r="AEV113" s="511"/>
      <c r="AEW113" s="511"/>
      <c r="AEX113" s="511"/>
      <c r="AEY113" s="511"/>
      <c r="AEZ113" s="511"/>
      <c r="AFA113" s="511"/>
      <c r="AFB113" s="511"/>
      <c r="AFC113" s="511"/>
      <c r="AFD113" s="511"/>
      <c r="AFE113" s="511"/>
      <c r="AFF113" s="511"/>
      <c r="AFG113" s="511"/>
      <c r="AFH113" s="511"/>
      <c r="AFI113" s="511"/>
      <c r="AFJ113" s="511"/>
      <c r="AFK113" s="511"/>
      <c r="AFL113" s="511"/>
      <c r="AFM113" s="511"/>
      <c r="AFN113" s="511"/>
      <c r="AFO113" s="511"/>
      <c r="AFP113" s="511"/>
      <c r="AFQ113" s="511"/>
      <c r="AFR113" s="511"/>
      <c r="AFS113" s="511"/>
      <c r="AFT113" s="511"/>
      <c r="AFU113" s="511"/>
      <c r="AFV113" s="511"/>
      <c r="AFW113" s="511"/>
      <c r="AFX113" s="511"/>
      <c r="AFY113" s="511"/>
      <c r="AFZ113" s="511"/>
      <c r="AGA113" s="511"/>
      <c r="AGB113" s="511"/>
      <c r="AGC113" s="511"/>
      <c r="AGD113" s="511"/>
      <c r="AGE113" s="511"/>
      <c r="AGF113" s="511"/>
      <c r="AGG113" s="511"/>
      <c r="AGH113" s="511"/>
      <c r="AGI113" s="511"/>
      <c r="AGJ113" s="511"/>
      <c r="AGK113" s="511"/>
      <c r="AGL113" s="511"/>
      <c r="AGM113" s="511"/>
      <c r="AGN113" s="511"/>
      <c r="AGO113" s="511"/>
      <c r="AGP113" s="511"/>
      <c r="AGQ113" s="511"/>
      <c r="AGR113" s="511"/>
      <c r="AGS113" s="511"/>
      <c r="AGT113" s="511"/>
      <c r="AGU113" s="511"/>
      <c r="AGV113" s="511"/>
      <c r="AGW113" s="511"/>
      <c r="AGX113" s="511"/>
      <c r="AGY113" s="511"/>
      <c r="AGZ113" s="511"/>
      <c r="AHA113" s="511"/>
      <c r="AHB113" s="511"/>
      <c r="AHC113" s="511"/>
      <c r="AHD113" s="511"/>
      <c r="AHE113" s="511"/>
      <c r="AHF113" s="511"/>
      <c r="AHG113" s="511"/>
      <c r="AHH113" s="511"/>
      <c r="AHI113" s="511"/>
      <c r="AHJ113" s="511"/>
      <c r="AHK113" s="511"/>
      <c r="AHL113" s="511"/>
      <c r="AHM113" s="511"/>
      <c r="AHN113" s="511"/>
      <c r="AHO113" s="511"/>
      <c r="AHP113" s="511"/>
      <c r="AHQ113" s="511"/>
      <c r="AHR113" s="511"/>
      <c r="AHS113" s="511"/>
      <c r="AHT113" s="511"/>
      <c r="AHU113" s="511"/>
      <c r="AHV113" s="511"/>
      <c r="AHW113" s="511"/>
      <c r="AHX113" s="511"/>
      <c r="AHY113" s="511"/>
      <c r="AHZ113" s="511"/>
      <c r="AIA113" s="511"/>
      <c r="AIB113" s="511"/>
      <c r="AIC113" s="511"/>
      <c r="AID113" s="511"/>
      <c r="AIE113" s="511"/>
      <c r="AIF113" s="511"/>
      <c r="AIG113" s="511"/>
      <c r="AIH113" s="511"/>
      <c r="AII113" s="511"/>
      <c r="AIJ113" s="511"/>
      <c r="AIK113" s="511"/>
      <c r="AIL113" s="511"/>
      <c r="AIM113" s="511"/>
      <c r="AIN113" s="511"/>
      <c r="AIO113" s="511"/>
      <c r="AIP113" s="511"/>
      <c r="AIQ113" s="511"/>
      <c r="AIR113" s="511"/>
      <c r="AIS113" s="511"/>
      <c r="AIT113" s="511"/>
      <c r="AIU113" s="511"/>
      <c r="AIV113" s="511"/>
      <c r="AIW113" s="511"/>
      <c r="AIX113" s="511"/>
      <c r="AIY113" s="511"/>
      <c r="AIZ113" s="511"/>
      <c r="AJA113" s="511"/>
      <c r="AJB113" s="511"/>
      <c r="AJC113" s="511"/>
      <c r="AJD113" s="511"/>
      <c r="AJE113" s="511"/>
      <c r="AJF113" s="511"/>
      <c r="AJG113" s="511"/>
      <c r="AJH113" s="511"/>
      <c r="AJI113" s="511"/>
      <c r="AJJ113" s="511"/>
      <c r="AJK113" s="511"/>
      <c r="AJL113" s="511"/>
      <c r="AJM113" s="511"/>
      <c r="AJN113" s="511"/>
      <c r="AJO113" s="511"/>
      <c r="AJP113" s="511"/>
      <c r="AJQ113" s="511"/>
      <c r="AJR113" s="511"/>
      <c r="AJS113" s="511"/>
      <c r="AJT113" s="511"/>
      <c r="AJU113" s="511"/>
      <c r="AJV113" s="511"/>
      <c r="AJW113" s="511"/>
      <c r="AJX113" s="511"/>
      <c r="AJY113" s="511"/>
      <c r="AJZ113" s="511"/>
      <c r="AKA113" s="511"/>
      <c r="AKB113" s="511"/>
      <c r="AKC113" s="511"/>
      <c r="AKD113" s="511"/>
      <c r="AKE113" s="511"/>
      <c r="AKF113" s="511"/>
      <c r="AKG113" s="511"/>
      <c r="AKH113" s="511"/>
      <c r="AKI113" s="511"/>
      <c r="AKJ113" s="511"/>
      <c r="AKK113" s="511"/>
      <c r="AKL113" s="511"/>
      <c r="AKM113" s="511"/>
      <c r="AKN113" s="511"/>
      <c r="AKO113" s="511"/>
      <c r="AKP113" s="511"/>
      <c r="AKQ113" s="511"/>
      <c r="AKR113" s="511"/>
      <c r="AKS113" s="511"/>
      <c r="AKT113" s="511"/>
      <c r="AKU113" s="511"/>
      <c r="AKV113" s="511"/>
      <c r="AKW113" s="511"/>
      <c r="AKX113" s="511"/>
      <c r="AKY113" s="511"/>
      <c r="AKZ113" s="511"/>
      <c r="ALA113" s="511"/>
      <c r="ALB113" s="511"/>
      <c r="ALC113" s="511"/>
      <c r="ALD113" s="511"/>
      <c r="ALE113" s="511"/>
      <c r="ALF113" s="511"/>
      <c r="ALG113" s="511"/>
      <c r="ALH113" s="511"/>
      <c r="ALI113" s="511"/>
      <c r="ALJ113" s="511"/>
      <c r="ALK113" s="511"/>
      <c r="ALL113" s="511"/>
      <c r="ALM113" s="511"/>
      <c r="ALN113" s="511"/>
      <c r="ALO113" s="511"/>
      <c r="ALP113" s="511"/>
      <c r="ALQ113" s="511"/>
      <c r="ALR113" s="511"/>
      <c r="ALS113" s="511"/>
      <c r="ALT113" s="511"/>
      <c r="ALU113" s="511"/>
      <c r="ALV113" s="511"/>
      <c r="ALW113" s="511"/>
      <c r="ALX113" s="511"/>
      <c r="ALY113" s="511"/>
      <c r="ALZ113" s="511"/>
      <c r="AMA113" s="511"/>
      <c r="AMB113" s="511"/>
      <c r="AMC113" s="511"/>
      <c r="AMD113" s="511"/>
      <c r="AME113" s="511"/>
      <c r="AMF113" s="511"/>
      <c r="AMG113" s="511"/>
      <c r="AMH113" s="511"/>
      <c r="AMI113" s="511"/>
      <c r="AMJ113" s="511"/>
      <c r="AMK113" s="511"/>
      <c r="AML113" s="511"/>
      <c r="AMM113" s="511"/>
      <c r="AMN113" s="511"/>
      <c r="AMO113" s="511"/>
      <c r="AMP113" s="511"/>
      <c r="AMQ113" s="511"/>
      <c r="AMR113" s="511"/>
      <c r="AMS113" s="511"/>
      <c r="AMT113" s="511"/>
      <c r="AMU113" s="511"/>
      <c r="AMV113" s="511"/>
      <c r="AMW113" s="511"/>
      <c r="AMX113" s="511"/>
      <c r="AMY113" s="511"/>
      <c r="AMZ113" s="511"/>
      <c r="ANA113" s="511"/>
      <c r="ANB113" s="511"/>
      <c r="ANC113" s="511"/>
      <c r="AND113" s="511"/>
      <c r="ANE113" s="511"/>
      <c r="ANF113" s="511"/>
      <c r="ANG113" s="511"/>
      <c r="ANH113" s="511"/>
      <c r="ANI113" s="511"/>
      <c r="ANJ113" s="511"/>
      <c r="ANK113" s="511"/>
      <c r="ANL113" s="511"/>
      <c r="ANM113" s="511"/>
      <c r="ANN113" s="511"/>
      <c r="ANO113" s="511"/>
      <c r="ANP113" s="511"/>
      <c r="ANQ113" s="511"/>
      <c r="ANR113" s="511"/>
      <c r="ANS113" s="511"/>
      <c r="ANT113" s="511"/>
      <c r="ANU113" s="511"/>
      <c r="ANV113" s="511"/>
      <c r="ANW113" s="511"/>
      <c r="ANX113" s="511"/>
      <c r="ANY113" s="511"/>
      <c r="ANZ113" s="511"/>
      <c r="AOA113" s="511"/>
      <c r="AOB113" s="511"/>
      <c r="AOC113" s="511"/>
      <c r="AOD113" s="511"/>
      <c r="AOE113" s="511"/>
      <c r="AOF113" s="511"/>
      <c r="AOG113" s="511"/>
      <c r="AOH113" s="511"/>
      <c r="AOI113" s="511"/>
      <c r="AOJ113" s="511"/>
      <c r="AOK113" s="511"/>
      <c r="AOL113" s="511"/>
      <c r="AOM113" s="511"/>
      <c r="AON113" s="511"/>
      <c r="AOO113" s="511"/>
      <c r="AOP113" s="511"/>
      <c r="AOQ113" s="511"/>
      <c r="AOR113" s="511"/>
      <c r="AOS113" s="511"/>
      <c r="AOT113" s="511"/>
      <c r="AOU113" s="511"/>
      <c r="AOV113" s="511"/>
      <c r="AOW113" s="511"/>
      <c r="AOX113" s="511"/>
      <c r="AOY113" s="511"/>
      <c r="AOZ113" s="511"/>
      <c r="APA113" s="511"/>
      <c r="APB113" s="511"/>
      <c r="APC113" s="511"/>
      <c r="APD113" s="511"/>
      <c r="APE113" s="511"/>
      <c r="APF113" s="511"/>
      <c r="APG113" s="511"/>
      <c r="APH113" s="511"/>
      <c r="API113" s="511"/>
      <c r="APJ113" s="511"/>
      <c r="APK113" s="511"/>
      <c r="APL113" s="511"/>
      <c r="APM113" s="511"/>
      <c r="APN113" s="511"/>
      <c r="APO113" s="511"/>
      <c r="APP113" s="511"/>
      <c r="APQ113" s="511"/>
      <c r="APR113" s="511"/>
      <c r="APS113" s="511"/>
      <c r="APT113" s="511"/>
      <c r="APU113" s="511"/>
      <c r="APV113" s="511"/>
      <c r="APW113" s="511"/>
      <c r="APX113" s="511"/>
      <c r="APY113" s="511"/>
      <c r="APZ113" s="511"/>
      <c r="AQA113" s="511"/>
      <c r="AQB113" s="511"/>
      <c r="AQC113" s="511"/>
      <c r="AQD113" s="511"/>
      <c r="AQE113" s="511"/>
      <c r="AQF113" s="511"/>
      <c r="AQG113" s="511"/>
      <c r="AQH113" s="511"/>
      <c r="AQI113" s="511"/>
      <c r="AQJ113" s="511"/>
      <c r="AQK113" s="511"/>
      <c r="AQL113" s="511"/>
      <c r="AQM113" s="511"/>
      <c r="AQN113" s="511"/>
      <c r="AQO113" s="511"/>
      <c r="AQP113" s="511"/>
      <c r="AQQ113" s="511"/>
      <c r="AQR113" s="511"/>
      <c r="AQS113" s="511"/>
      <c r="AQT113" s="511"/>
      <c r="AQU113" s="511"/>
      <c r="AQV113" s="511"/>
      <c r="AQW113" s="511"/>
      <c r="AQX113" s="511"/>
      <c r="AQY113" s="511"/>
      <c r="AQZ113" s="511"/>
      <c r="ARA113" s="511"/>
      <c r="ARB113" s="511"/>
      <c r="ARC113" s="511"/>
      <c r="ARD113" s="511"/>
      <c r="ARE113" s="511"/>
      <c r="ARF113" s="511"/>
      <c r="ARG113" s="511"/>
      <c r="ARH113" s="511"/>
      <c r="ARI113" s="511"/>
      <c r="ARJ113" s="511"/>
      <c r="ARK113" s="511"/>
      <c r="ARL113" s="511"/>
      <c r="ARM113" s="511"/>
      <c r="ARN113" s="511"/>
      <c r="ARO113" s="511"/>
      <c r="ARP113" s="511"/>
      <c r="ARQ113" s="511"/>
      <c r="ARR113" s="511"/>
      <c r="ARS113" s="511"/>
      <c r="ART113" s="511"/>
      <c r="ARU113" s="511"/>
      <c r="ARV113" s="511"/>
      <c r="ARW113" s="511"/>
      <c r="ARX113" s="511"/>
      <c r="ARY113" s="511"/>
      <c r="ARZ113" s="511"/>
      <c r="ASA113" s="511"/>
      <c r="ASB113" s="511"/>
      <c r="ASC113" s="511"/>
      <c r="ASD113" s="511"/>
      <c r="ASE113" s="511"/>
      <c r="ASF113" s="511"/>
      <c r="ASG113" s="511"/>
      <c r="ASH113" s="511"/>
      <c r="ASI113" s="511"/>
      <c r="ASJ113" s="511"/>
      <c r="ASK113" s="511"/>
      <c r="ASL113" s="511"/>
      <c r="ASM113" s="511"/>
      <c r="ASN113" s="511"/>
      <c r="ASO113" s="511"/>
      <c r="ASP113" s="511"/>
      <c r="ASQ113" s="511"/>
      <c r="ASR113" s="511"/>
      <c r="ASS113" s="511"/>
      <c r="AST113" s="511"/>
      <c r="ASU113" s="511"/>
      <c r="ASV113" s="511"/>
      <c r="ASW113" s="511"/>
      <c r="ASX113" s="511"/>
      <c r="ASY113" s="511"/>
      <c r="ASZ113" s="511"/>
      <c r="ATA113" s="511"/>
      <c r="ATB113" s="511"/>
      <c r="ATC113" s="511"/>
      <c r="ATD113" s="511"/>
      <c r="ATE113" s="511"/>
      <c r="ATF113" s="511"/>
      <c r="ATG113" s="511"/>
      <c r="ATH113" s="511"/>
      <c r="ATI113" s="511"/>
      <c r="ATJ113" s="511"/>
      <c r="ATK113" s="511"/>
      <c r="ATL113" s="511"/>
      <c r="ATM113" s="511"/>
      <c r="ATN113" s="511"/>
      <c r="ATO113" s="511"/>
      <c r="ATP113" s="511"/>
      <c r="ATQ113" s="511"/>
      <c r="ATR113" s="511"/>
      <c r="ATS113" s="511"/>
      <c r="ATT113" s="511"/>
      <c r="ATU113" s="511"/>
      <c r="ATV113" s="511"/>
      <c r="ATW113" s="511"/>
      <c r="ATX113" s="511"/>
      <c r="ATY113" s="511"/>
      <c r="ATZ113" s="511"/>
      <c r="AUA113" s="511"/>
      <c r="AUB113" s="511"/>
      <c r="AUC113" s="511"/>
      <c r="AUD113" s="511"/>
      <c r="AUE113" s="511"/>
      <c r="AUF113" s="511"/>
      <c r="AUG113" s="511"/>
      <c r="AUH113" s="511"/>
      <c r="AUI113" s="511"/>
      <c r="AUJ113" s="511"/>
      <c r="AUK113" s="511"/>
      <c r="AUL113" s="511"/>
      <c r="AUM113" s="511"/>
      <c r="AUN113" s="511"/>
      <c r="AUO113" s="511"/>
      <c r="AUP113" s="511"/>
      <c r="AUQ113" s="511"/>
      <c r="AUR113" s="511"/>
      <c r="AUS113" s="511"/>
      <c r="AUT113" s="511"/>
      <c r="AUU113" s="511"/>
      <c r="AUV113" s="511"/>
      <c r="AUW113" s="511"/>
      <c r="AUX113" s="511"/>
      <c r="AUY113" s="511"/>
      <c r="AUZ113" s="511"/>
      <c r="AVA113" s="511"/>
      <c r="AVB113" s="511"/>
      <c r="AVC113" s="511"/>
      <c r="AVD113" s="511"/>
      <c r="AVE113" s="511"/>
      <c r="AVF113" s="511"/>
      <c r="AVG113" s="511"/>
      <c r="AVH113" s="511"/>
      <c r="AVI113" s="511"/>
      <c r="AVJ113" s="511"/>
      <c r="AVK113" s="511"/>
      <c r="AVL113" s="511"/>
      <c r="AVM113" s="511"/>
      <c r="AVN113" s="511"/>
      <c r="AVO113" s="511"/>
      <c r="AVP113" s="511"/>
      <c r="AVQ113" s="511"/>
      <c r="AVR113" s="511"/>
      <c r="AVS113" s="511"/>
      <c r="AVT113" s="511"/>
      <c r="AVU113" s="511"/>
      <c r="AVV113" s="511"/>
      <c r="AVW113" s="511"/>
      <c r="AVX113" s="511"/>
      <c r="AVY113" s="511"/>
      <c r="AVZ113" s="511"/>
      <c r="AWA113" s="511"/>
      <c r="AWB113" s="511"/>
      <c r="AWC113" s="511"/>
      <c r="AWD113" s="511"/>
      <c r="AWE113" s="511"/>
      <c r="AWF113" s="511"/>
      <c r="AWG113" s="511"/>
      <c r="AWH113" s="511"/>
      <c r="AWI113" s="511"/>
      <c r="AWJ113" s="511"/>
      <c r="AWK113" s="511"/>
      <c r="AWL113" s="511"/>
      <c r="AWM113" s="511"/>
      <c r="AWN113" s="511"/>
      <c r="AWO113" s="511"/>
      <c r="AWP113" s="511"/>
      <c r="AWQ113" s="511"/>
      <c r="AWR113" s="511"/>
      <c r="AWS113" s="511"/>
      <c r="AWT113" s="511"/>
      <c r="AWU113" s="511"/>
      <c r="AWV113" s="511"/>
      <c r="AWW113" s="511"/>
      <c r="AWX113" s="511"/>
      <c r="AWY113" s="511"/>
      <c r="AWZ113" s="511"/>
      <c r="AXA113" s="511"/>
      <c r="AXB113" s="511"/>
      <c r="AXC113" s="511"/>
      <c r="AXD113" s="511"/>
      <c r="AXE113" s="511"/>
      <c r="AXF113" s="511"/>
      <c r="AXG113" s="511"/>
      <c r="AXH113" s="511"/>
      <c r="AXI113" s="511"/>
      <c r="AXJ113" s="511"/>
      <c r="AXK113" s="511"/>
      <c r="AXL113" s="511"/>
      <c r="AXM113" s="511"/>
      <c r="AXN113" s="511"/>
      <c r="AXO113" s="511"/>
      <c r="AXP113" s="511"/>
      <c r="AXQ113" s="511"/>
      <c r="AXR113" s="511"/>
      <c r="AXS113" s="511"/>
      <c r="AXT113" s="511"/>
      <c r="AXU113" s="511"/>
      <c r="AXV113" s="511"/>
      <c r="AXW113" s="511"/>
      <c r="AXX113" s="511"/>
      <c r="AXY113" s="511"/>
      <c r="AXZ113" s="511"/>
      <c r="AYA113" s="511"/>
      <c r="AYB113" s="511"/>
      <c r="AYC113" s="511"/>
      <c r="AYD113" s="511"/>
      <c r="AYE113" s="511"/>
      <c r="AYF113" s="511"/>
      <c r="AYG113" s="511"/>
      <c r="AYH113" s="511"/>
      <c r="AYI113" s="511"/>
      <c r="AYJ113" s="511"/>
      <c r="AYK113" s="511"/>
      <c r="AYL113" s="511"/>
      <c r="AYM113" s="511"/>
      <c r="AYN113" s="511"/>
      <c r="AYO113" s="511"/>
      <c r="AYP113" s="511"/>
      <c r="AYQ113" s="511"/>
      <c r="AYR113" s="511"/>
      <c r="AYS113" s="511"/>
      <c r="AYT113" s="511"/>
      <c r="AYU113" s="511"/>
      <c r="AYV113" s="511"/>
      <c r="AYW113" s="511"/>
      <c r="AYX113" s="511"/>
      <c r="AYY113" s="511"/>
      <c r="AYZ113" s="511"/>
      <c r="AZA113" s="511"/>
      <c r="AZB113" s="511"/>
      <c r="AZC113" s="511"/>
      <c r="AZD113" s="511"/>
      <c r="AZE113" s="511"/>
      <c r="AZF113" s="511"/>
      <c r="AZG113" s="511"/>
      <c r="AZH113" s="511"/>
      <c r="AZI113" s="511"/>
      <c r="AZJ113" s="511"/>
      <c r="AZK113" s="511"/>
      <c r="AZL113" s="511"/>
      <c r="AZM113" s="511"/>
      <c r="AZN113" s="511"/>
      <c r="AZO113" s="511"/>
      <c r="AZP113" s="511"/>
      <c r="AZQ113" s="511"/>
      <c r="AZR113" s="511"/>
      <c r="AZS113" s="511"/>
      <c r="AZT113" s="511"/>
      <c r="AZU113" s="511"/>
      <c r="AZV113" s="511"/>
      <c r="AZW113" s="511"/>
      <c r="AZX113" s="511"/>
      <c r="AZY113" s="511"/>
      <c r="AZZ113" s="511"/>
      <c r="BAA113" s="511"/>
      <c r="BAB113" s="511"/>
      <c r="BAC113" s="511"/>
      <c r="BAD113" s="511"/>
      <c r="BAE113" s="511"/>
      <c r="BAF113" s="511"/>
      <c r="BAG113" s="511"/>
      <c r="BAH113" s="511"/>
      <c r="BAI113" s="511"/>
      <c r="BAJ113" s="511"/>
      <c r="BAK113" s="511"/>
      <c r="BAL113" s="511"/>
      <c r="BAM113" s="511"/>
      <c r="BAN113" s="511"/>
      <c r="BAO113" s="511"/>
      <c r="BAP113" s="511"/>
      <c r="BAQ113" s="511"/>
      <c r="BAR113" s="511"/>
      <c r="BAS113" s="511"/>
      <c r="BAT113" s="511"/>
      <c r="BAU113" s="511"/>
      <c r="BAV113" s="511"/>
      <c r="BAW113" s="511"/>
      <c r="BAX113" s="511"/>
      <c r="BAY113" s="511"/>
      <c r="BAZ113" s="511"/>
      <c r="BBA113" s="511"/>
      <c r="BBB113" s="511"/>
      <c r="BBC113" s="511"/>
      <c r="BBD113" s="511"/>
      <c r="BBE113" s="511"/>
      <c r="BBF113" s="511"/>
      <c r="BBG113" s="511"/>
      <c r="BBH113" s="511"/>
      <c r="BBI113" s="511"/>
      <c r="BBJ113" s="511"/>
      <c r="BBK113" s="511"/>
      <c r="BBL113" s="511"/>
      <c r="BBM113" s="511"/>
      <c r="BBN113" s="511"/>
      <c r="BBO113" s="511"/>
      <c r="BBP113" s="511"/>
      <c r="BBQ113" s="511"/>
      <c r="BBR113" s="511"/>
      <c r="BBS113" s="511"/>
      <c r="BBT113" s="511"/>
      <c r="BBU113" s="511"/>
      <c r="BBV113" s="511"/>
      <c r="BBW113" s="511"/>
      <c r="BBX113" s="511"/>
      <c r="BBY113" s="511"/>
      <c r="BBZ113" s="511"/>
      <c r="BCA113" s="511"/>
      <c r="BCB113" s="511"/>
      <c r="BCC113" s="511"/>
      <c r="BCD113" s="511"/>
      <c r="BCE113" s="511"/>
      <c r="BCF113" s="511"/>
      <c r="BCG113" s="511"/>
      <c r="BCH113" s="511"/>
      <c r="BCI113" s="511"/>
      <c r="BCJ113" s="511"/>
      <c r="BCK113" s="511"/>
      <c r="BCL113" s="511"/>
      <c r="BCM113" s="511"/>
      <c r="BCN113" s="511"/>
      <c r="BCO113" s="511"/>
      <c r="BCP113" s="511"/>
      <c r="BCQ113" s="511"/>
      <c r="BCR113" s="511"/>
      <c r="BCS113" s="511"/>
      <c r="BCT113" s="511"/>
      <c r="BCU113" s="511"/>
      <c r="BCV113" s="511"/>
      <c r="BCW113" s="511"/>
      <c r="BCX113" s="511"/>
      <c r="BCY113" s="511"/>
      <c r="BCZ113" s="511"/>
      <c r="BDA113" s="511"/>
      <c r="BDB113" s="511"/>
      <c r="BDC113" s="511"/>
      <c r="BDD113" s="511"/>
      <c r="BDE113" s="511"/>
      <c r="BDF113" s="511"/>
      <c r="BDG113" s="511"/>
      <c r="BDH113" s="511"/>
      <c r="BDI113" s="511"/>
      <c r="BDJ113" s="511"/>
      <c r="BDK113" s="511"/>
      <c r="BDL113" s="511"/>
      <c r="BDM113" s="511"/>
      <c r="BDN113" s="511"/>
      <c r="BDO113" s="511"/>
      <c r="BDP113" s="511"/>
      <c r="BDQ113" s="511"/>
      <c r="BDR113" s="511"/>
      <c r="BDS113" s="511"/>
      <c r="BDT113" s="511"/>
      <c r="BDU113" s="511"/>
      <c r="BDV113" s="511"/>
      <c r="BDW113" s="511"/>
      <c r="BDX113" s="511"/>
      <c r="BDY113" s="511"/>
      <c r="BDZ113" s="511"/>
      <c r="BEA113" s="511"/>
      <c r="BEB113" s="511"/>
      <c r="BEC113" s="511"/>
      <c r="BED113" s="511"/>
      <c r="BEE113" s="511"/>
      <c r="BEF113" s="511"/>
      <c r="BEG113" s="511"/>
      <c r="BEH113" s="511"/>
      <c r="BEI113" s="511"/>
      <c r="BEJ113" s="511"/>
      <c r="BEK113" s="511"/>
      <c r="BEL113" s="511"/>
      <c r="BEM113" s="511"/>
      <c r="BEN113" s="511"/>
      <c r="BEO113" s="511"/>
      <c r="BEP113" s="511"/>
      <c r="BEQ113" s="511"/>
      <c r="BER113" s="511"/>
      <c r="BES113" s="511"/>
      <c r="BET113" s="511"/>
      <c r="BEU113" s="511"/>
      <c r="BEV113" s="511"/>
      <c r="BEW113" s="511"/>
      <c r="BEX113" s="511"/>
      <c r="BEY113" s="511"/>
      <c r="BEZ113" s="511"/>
      <c r="BFA113" s="511"/>
      <c r="BFB113" s="511"/>
      <c r="BFC113" s="511"/>
      <c r="BFD113" s="511"/>
      <c r="BFE113" s="511"/>
      <c r="BFF113" s="511"/>
      <c r="BFG113" s="511"/>
      <c r="BFH113" s="511"/>
      <c r="BFI113" s="511"/>
      <c r="BFJ113" s="511"/>
      <c r="BFK113" s="511"/>
      <c r="BFL113" s="511"/>
      <c r="BFM113" s="511"/>
      <c r="BFN113" s="511"/>
      <c r="BFO113" s="511"/>
      <c r="BFP113" s="511"/>
      <c r="BFQ113" s="511"/>
      <c r="BFR113" s="511"/>
      <c r="BFS113" s="511"/>
      <c r="BFT113" s="511"/>
      <c r="BFU113" s="511"/>
      <c r="BFV113" s="511"/>
      <c r="BFW113" s="511"/>
      <c r="BFX113" s="511"/>
      <c r="BFY113" s="511"/>
      <c r="BFZ113" s="511"/>
      <c r="BGA113" s="511"/>
      <c r="BGB113" s="511"/>
      <c r="BGC113" s="511"/>
      <c r="BGD113" s="511"/>
      <c r="BGE113" s="511"/>
      <c r="BGF113" s="511"/>
      <c r="BGG113" s="511"/>
      <c r="BGH113" s="511"/>
      <c r="BGI113" s="511"/>
      <c r="BGJ113" s="511"/>
      <c r="BGK113" s="511"/>
      <c r="BGL113" s="511"/>
      <c r="BGM113" s="511"/>
      <c r="BGN113" s="511"/>
      <c r="BGO113" s="511"/>
      <c r="BGP113" s="511"/>
      <c r="BGQ113" s="511"/>
      <c r="BGR113" s="511"/>
      <c r="BGS113" s="511"/>
      <c r="BGT113" s="511"/>
      <c r="BGU113" s="511"/>
      <c r="BGV113" s="511"/>
      <c r="BGW113" s="511"/>
      <c r="BGX113" s="511"/>
      <c r="BGY113" s="511"/>
      <c r="BGZ113" s="511"/>
      <c r="BHA113" s="511"/>
      <c r="BHB113" s="511"/>
      <c r="BHC113" s="511"/>
      <c r="BHD113" s="511"/>
      <c r="BHE113" s="511"/>
      <c r="BHF113" s="511"/>
      <c r="BHG113" s="511"/>
      <c r="BHH113" s="511"/>
      <c r="BHI113" s="511"/>
      <c r="BHJ113" s="511"/>
      <c r="BHK113" s="511"/>
      <c r="BHL113" s="511"/>
      <c r="BHM113" s="511"/>
      <c r="BHN113" s="511"/>
      <c r="BHO113" s="511"/>
      <c r="BHP113" s="511"/>
      <c r="BHQ113" s="511"/>
      <c r="BHR113" s="511"/>
      <c r="BHS113" s="511"/>
      <c r="BHT113" s="511"/>
      <c r="BHU113" s="511"/>
      <c r="BHV113" s="511"/>
      <c r="BHW113" s="511"/>
      <c r="BHX113" s="511"/>
      <c r="BHY113" s="511"/>
      <c r="BHZ113" s="511"/>
      <c r="BIA113" s="511"/>
      <c r="BIB113" s="511"/>
      <c r="BIC113" s="511"/>
      <c r="BID113" s="511"/>
      <c r="BIE113" s="511"/>
      <c r="BIF113" s="511"/>
      <c r="BIG113" s="511"/>
      <c r="BIH113" s="511"/>
      <c r="BII113" s="511"/>
      <c r="BIJ113" s="511"/>
      <c r="BIK113" s="511"/>
      <c r="BIL113" s="511"/>
      <c r="BIM113" s="511"/>
      <c r="BIN113" s="511"/>
      <c r="BIO113" s="511"/>
      <c r="BIP113" s="511"/>
      <c r="BIQ113" s="511"/>
      <c r="BIR113" s="511"/>
      <c r="BIS113" s="511"/>
      <c r="BIT113" s="511"/>
      <c r="BIU113" s="511"/>
      <c r="BIV113" s="511"/>
      <c r="BIW113" s="511"/>
      <c r="BIX113" s="511"/>
      <c r="BIY113" s="511"/>
      <c r="BIZ113" s="511"/>
      <c r="BJA113" s="511"/>
      <c r="BJB113" s="511"/>
      <c r="BJC113" s="511"/>
      <c r="BJD113" s="511"/>
      <c r="BJE113" s="511"/>
      <c r="BJF113" s="511"/>
      <c r="BJG113" s="511"/>
      <c r="BJH113" s="511"/>
      <c r="BJI113" s="511"/>
      <c r="BJJ113" s="511"/>
      <c r="BJK113" s="511"/>
      <c r="BJL113" s="511"/>
      <c r="BJM113" s="511"/>
      <c r="BJN113" s="511"/>
      <c r="BJO113" s="511"/>
      <c r="BJP113" s="511"/>
      <c r="BJQ113" s="511"/>
      <c r="BJR113" s="511"/>
      <c r="BJS113" s="511"/>
      <c r="BJT113" s="511"/>
      <c r="BJU113" s="511"/>
      <c r="BJV113" s="511"/>
      <c r="BJW113" s="511"/>
      <c r="BJX113" s="511"/>
      <c r="BJY113" s="511"/>
      <c r="BJZ113" s="511"/>
      <c r="BKA113" s="511"/>
      <c r="BKB113" s="511"/>
      <c r="BKC113" s="511"/>
      <c r="BKD113" s="511"/>
      <c r="BKE113" s="511"/>
      <c r="BKF113" s="511"/>
      <c r="BKG113" s="511"/>
      <c r="BKH113" s="511"/>
      <c r="BKI113" s="511"/>
      <c r="BKJ113" s="511"/>
      <c r="BKK113" s="511"/>
      <c r="BKL113" s="511"/>
      <c r="BKM113" s="511"/>
      <c r="BKN113" s="511"/>
      <c r="BKO113" s="511"/>
      <c r="BKP113" s="511"/>
      <c r="BKQ113" s="511"/>
      <c r="BKR113" s="511"/>
      <c r="BKS113" s="511"/>
      <c r="BKT113" s="511"/>
      <c r="BKU113" s="511"/>
      <c r="BKV113" s="511"/>
      <c r="BKW113" s="511"/>
      <c r="BKX113" s="511"/>
      <c r="BKY113" s="511"/>
      <c r="BKZ113" s="511"/>
      <c r="BLA113" s="511"/>
      <c r="BLB113" s="511"/>
      <c r="BLC113" s="511"/>
      <c r="BLD113" s="511"/>
      <c r="BLE113" s="511"/>
      <c r="BLF113" s="511"/>
      <c r="BLG113" s="511"/>
      <c r="BLH113" s="511"/>
      <c r="BLI113" s="511"/>
      <c r="BLJ113" s="511"/>
      <c r="BLK113" s="511"/>
      <c r="BLL113" s="511"/>
      <c r="BLM113" s="511"/>
      <c r="BLN113" s="511"/>
      <c r="BLO113" s="511"/>
      <c r="BLP113" s="511"/>
      <c r="BLQ113" s="511"/>
      <c r="BLR113" s="511"/>
      <c r="BLS113" s="511"/>
      <c r="BLT113" s="511"/>
      <c r="BLU113" s="511"/>
      <c r="BLV113" s="511"/>
      <c r="BLW113" s="511"/>
      <c r="BLX113" s="511"/>
      <c r="BLY113" s="511"/>
      <c r="BLZ113" s="511"/>
      <c r="BMA113" s="511"/>
      <c r="BMB113" s="511"/>
      <c r="BMC113" s="511"/>
      <c r="BMD113" s="511"/>
      <c r="BME113" s="511"/>
      <c r="BMF113" s="511"/>
      <c r="BMG113" s="511"/>
      <c r="BMH113" s="511"/>
      <c r="BMI113" s="511"/>
      <c r="BMJ113" s="511"/>
      <c r="BMK113" s="511"/>
      <c r="BML113" s="511"/>
      <c r="BMM113" s="511"/>
      <c r="BMN113" s="511"/>
      <c r="BMO113" s="511"/>
      <c r="BMP113" s="511"/>
      <c r="BMQ113" s="511"/>
      <c r="BMR113" s="511"/>
      <c r="BMS113" s="511"/>
      <c r="BMT113" s="511"/>
      <c r="BMU113" s="511"/>
      <c r="BMV113" s="511"/>
      <c r="BMW113" s="511"/>
      <c r="BMX113" s="511"/>
      <c r="BMY113" s="511"/>
      <c r="BMZ113" s="511"/>
      <c r="BNA113" s="511"/>
      <c r="BNB113" s="511"/>
      <c r="BNC113" s="511"/>
      <c r="BND113" s="511"/>
      <c r="BNE113" s="511"/>
      <c r="BNF113" s="511"/>
      <c r="BNG113" s="511"/>
      <c r="BNH113" s="511"/>
      <c r="BNI113" s="511"/>
      <c r="BNJ113" s="511"/>
      <c r="BNK113" s="511"/>
      <c r="BNL113" s="511"/>
      <c r="BNM113" s="511"/>
      <c r="BNN113" s="511"/>
      <c r="BNO113" s="511"/>
      <c r="BNP113" s="511"/>
      <c r="BNQ113" s="511"/>
      <c r="BNR113" s="511"/>
      <c r="BNS113" s="511"/>
      <c r="BNT113" s="511"/>
      <c r="BNU113" s="511"/>
      <c r="BNV113" s="511"/>
      <c r="BNW113" s="511"/>
      <c r="BNX113" s="511"/>
      <c r="BNY113" s="511"/>
      <c r="BNZ113" s="511"/>
      <c r="BOA113" s="511"/>
      <c r="BOB113" s="511"/>
      <c r="BOC113" s="511"/>
      <c r="BOD113" s="511"/>
      <c r="BOE113" s="511"/>
      <c r="BOF113" s="511"/>
      <c r="BOG113" s="511"/>
      <c r="BOH113" s="511"/>
      <c r="BOI113" s="511"/>
      <c r="BOJ113" s="511"/>
      <c r="BOK113" s="511"/>
      <c r="BOL113" s="511"/>
      <c r="BOM113" s="511"/>
      <c r="BON113" s="511"/>
      <c r="BOO113" s="511"/>
      <c r="BOP113" s="511"/>
      <c r="BOQ113" s="511"/>
      <c r="BOR113" s="511"/>
      <c r="BOS113" s="511"/>
      <c r="BOT113" s="511"/>
      <c r="BOU113" s="511"/>
      <c r="BOV113" s="511"/>
      <c r="BOW113" s="511"/>
      <c r="BOX113" s="511"/>
      <c r="BOY113" s="511"/>
      <c r="BOZ113" s="511"/>
      <c r="BPA113" s="511"/>
      <c r="BPB113" s="511"/>
      <c r="BPC113" s="511"/>
      <c r="BPD113" s="511"/>
      <c r="BPE113" s="511"/>
      <c r="BPF113" s="511"/>
      <c r="BPG113" s="511"/>
      <c r="BPH113" s="511"/>
      <c r="BPI113" s="511"/>
      <c r="BPJ113" s="511"/>
      <c r="BPK113" s="511"/>
      <c r="BPL113" s="511"/>
      <c r="BPM113" s="511"/>
      <c r="BPN113" s="511"/>
      <c r="BPO113" s="511"/>
      <c r="BPP113" s="511"/>
      <c r="BPQ113" s="511"/>
      <c r="BPR113" s="511"/>
      <c r="BPS113" s="511"/>
      <c r="BPT113" s="511"/>
      <c r="BPU113" s="511"/>
      <c r="BPV113" s="511"/>
      <c r="BPW113" s="511"/>
      <c r="BPX113" s="511"/>
      <c r="BPY113" s="511"/>
      <c r="BPZ113" s="511"/>
      <c r="BQA113" s="511"/>
      <c r="BQB113" s="511"/>
      <c r="BQC113" s="511"/>
      <c r="BQD113" s="511"/>
      <c r="BQE113" s="511"/>
      <c r="BQF113" s="511"/>
      <c r="BQG113" s="511"/>
      <c r="BQH113" s="511"/>
      <c r="BQI113" s="511"/>
      <c r="BQJ113" s="511"/>
      <c r="BQK113" s="511"/>
      <c r="BQL113" s="511"/>
      <c r="BQM113" s="511"/>
      <c r="BQN113" s="511"/>
      <c r="BQO113" s="511"/>
      <c r="BQP113" s="511"/>
      <c r="BQQ113" s="511"/>
      <c r="BQR113" s="511"/>
      <c r="BQS113" s="511"/>
      <c r="BQT113" s="511"/>
      <c r="BQU113" s="511"/>
      <c r="BQV113" s="511"/>
      <c r="BQW113" s="511"/>
      <c r="BQX113" s="511"/>
      <c r="BQY113" s="511"/>
      <c r="BQZ113" s="511"/>
      <c r="BRA113" s="511"/>
      <c r="BRB113" s="511"/>
      <c r="BRC113" s="511"/>
      <c r="BRD113" s="511"/>
      <c r="BRE113" s="511"/>
      <c r="BRF113" s="511"/>
      <c r="BRG113" s="511"/>
      <c r="BRH113" s="511"/>
      <c r="BRI113" s="511"/>
      <c r="BRJ113" s="511"/>
      <c r="BRK113" s="511"/>
      <c r="BRL113" s="511"/>
      <c r="BRM113" s="511"/>
      <c r="BRN113" s="511"/>
      <c r="BRO113" s="511"/>
      <c r="BRP113" s="511"/>
      <c r="BRQ113" s="511"/>
      <c r="BRR113" s="511"/>
      <c r="BRS113" s="511"/>
      <c r="BRT113" s="511"/>
      <c r="BRU113" s="511"/>
      <c r="BRV113" s="511"/>
      <c r="BRW113" s="511"/>
      <c r="BRX113" s="511"/>
      <c r="BRY113" s="511"/>
      <c r="BRZ113" s="511"/>
      <c r="BSA113" s="511"/>
      <c r="BSB113" s="511"/>
      <c r="BSC113" s="511"/>
      <c r="BSD113" s="511"/>
      <c r="BSE113" s="511"/>
      <c r="BSF113" s="511"/>
      <c r="BSG113" s="511"/>
      <c r="BSH113" s="511"/>
      <c r="BSI113" s="511"/>
      <c r="BSJ113" s="511"/>
      <c r="BSK113" s="511"/>
      <c r="BSL113" s="511"/>
      <c r="BSM113" s="511"/>
      <c r="BSN113" s="511"/>
      <c r="BSO113" s="511"/>
      <c r="BSP113" s="511"/>
      <c r="BSQ113" s="511"/>
      <c r="BSR113" s="511"/>
      <c r="BSS113" s="511"/>
      <c r="BST113" s="511"/>
      <c r="BSU113" s="511"/>
      <c r="BSV113" s="511"/>
      <c r="BSW113" s="511"/>
      <c r="BSX113" s="511"/>
      <c r="BSY113" s="511"/>
      <c r="BSZ113" s="511"/>
      <c r="BTA113" s="511"/>
      <c r="BTB113" s="511"/>
      <c r="BTC113" s="511"/>
      <c r="BTD113" s="511"/>
      <c r="BTE113" s="511"/>
      <c r="BTF113" s="511"/>
      <c r="BTG113" s="511"/>
      <c r="BTH113" s="511"/>
      <c r="BTI113" s="511"/>
      <c r="BTJ113" s="511"/>
      <c r="BTK113" s="511"/>
      <c r="BTL113" s="511"/>
      <c r="BTM113" s="511"/>
      <c r="BTN113" s="511"/>
      <c r="BTO113" s="511"/>
      <c r="BTP113" s="511"/>
      <c r="BTQ113" s="511"/>
      <c r="BTR113" s="511"/>
      <c r="BTS113" s="511"/>
      <c r="BTT113" s="511"/>
      <c r="BTU113" s="511"/>
      <c r="BTV113" s="511"/>
      <c r="BTW113" s="511"/>
      <c r="BTX113" s="511"/>
      <c r="BTY113" s="511"/>
      <c r="BTZ113" s="511"/>
      <c r="BUA113" s="511"/>
      <c r="BUB113" s="511"/>
      <c r="BUC113" s="511"/>
      <c r="BUD113" s="511"/>
      <c r="BUE113" s="511"/>
      <c r="BUF113" s="511"/>
      <c r="BUG113" s="511"/>
      <c r="BUH113" s="511"/>
      <c r="BUI113" s="511"/>
      <c r="BUJ113" s="511"/>
      <c r="BUK113" s="511"/>
      <c r="BUL113" s="511"/>
      <c r="BUM113" s="511"/>
      <c r="BUN113" s="511"/>
      <c r="BUO113" s="511"/>
      <c r="BUP113" s="511"/>
      <c r="BUQ113" s="511"/>
      <c r="BUR113" s="511"/>
      <c r="BUS113" s="511"/>
      <c r="BUT113" s="511"/>
      <c r="BUU113" s="511"/>
      <c r="BUV113" s="511"/>
      <c r="BUW113" s="511"/>
      <c r="BUX113" s="511"/>
      <c r="BUY113" s="511"/>
      <c r="BUZ113" s="511"/>
      <c r="BVA113" s="511"/>
      <c r="BVB113" s="511"/>
      <c r="BVC113" s="511"/>
      <c r="BVD113" s="511"/>
      <c r="BVE113" s="511"/>
      <c r="BVF113" s="511"/>
      <c r="BVG113" s="511"/>
      <c r="BVH113" s="511"/>
      <c r="BVI113" s="511"/>
      <c r="BVJ113" s="511"/>
      <c r="BVK113" s="511"/>
      <c r="BVL113" s="511"/>
      <c r="BVM113" s="511"/>
      <c r="BVN113" s="511"/>
      <c r="BVO113" s="511"/>
      <c r="BVP113" s="511"/>
      <c r="BVQ113" s="511"/>
      <c r="BVR113" s="511"/>
      <c r="BVS113" s="511"/>
      <c r="BVT113" s="511"/>
      <c r="BVU113" s="511"/>
      <c r="BVV113" s="511"/>
      <c r="BVW113" s="511"/>
      <c r="BVX113" s="511"/>
      <c r="BVY113" s="511"/>
      <c r="BVZ113" s="511"/>
      <c r="BWA113" s="511"/>
      <c r="BWB113" s="511"/>
      <c r="BWC113" s="511"/>
      <c r="BWD113" s="511"/>
      <c r="BWE113" s="511"/>
      <c r="BWF113" s="511"/>
      <c r="BWG113" s="511"/>
      <c r="BWH113" s="511"/>
      <c r="BWI113" s="511"/>
      <c r="BWJ113" s="511"/>
      <c r="BWK113" s="511"/>
      <c r="BWL113" s="511"/>
      <c r="BWM113" s="511"/>
      <c r="BWN113" s="511"/>
      <c r="BWO113" s="511"/>
      <c r="BWP113" s="511"/>
      <c r="BWQ113" s="511"/>
      <c r="BWR113" s="511"/>
      <c r="BWS113" s="511"/>
      <c r="BWT113" s="511"/>
      <c r="BWU113" s="511"/>
      <c r="BWV113" s="511"/>
      <c r="BWW113" s="511"/>
      <c r="BWX113" s="511"/>
      <c r="BWY113" s="511"/>
      <c r="BWZ113" s="511"/>
      <c r="BXA113" s="511"/>
      <c r="BXB113" s="511"/>
      <c r="BXC113" s="511"/>
      <c r="BXD113" s="511"/>
      <c r="BXE113" s="511"/>
      <c r="BXF113" s="511"/>
      <c r="BXG113" s="511"/>
      <c r="BXH113" s="511"/>
      <c r="BXI113" s="511"/>
      <c r="BXJ113" s="511"/>
      <c r="BXK113" s="511"/>
      <c r="BXL113" s="511"/>
      <c r="BXM113" s="511"/>
      <c r="BXN113" s="511"/>
      <c r="BXO113" s="511"/>
      <c r="BXP113" s="511"/>
      <c r="BXQ113" s="511"/>
      <c r="BXR113" s="511"/>
      <c r="BXS113" s="511"/>
      <c r="BXT113" s="511"/>
      <c r="BXU113" s="511"/>
      <c r="BXV113" s="511"/>
      <c r="BXW113" s="511"/>
      <c r="BXX113" s="511"/>
      <c r="BXY113" s="511"/>
      <c r="BXZ113" s="511"/>
      <c r="BYA113" s="511"/>
      <c r="BYB113" s="511"/>
      <c r="BYC113" s="511"/>
      <c r="BYD113" s="511"/>
      <c r="BYE113" s="511"/>
      <c r="BYF113" s="511"/>
      <c r="BYG113" s="511"/>
      <c r="BYH113" s="511"/>
      <c r="BYI113" s="511"/>
      <c r="BYJ113" s="511"/>
      <c r="BYK113" s="511"/>
      <c r="BYL113" s="511"/>
      <c r="BYM113" s="511"/>
      <c r="BYN113" s="511"/>
      <c r="BYO113" s="511"/>
      <c r="BYP113" s="511"/>
      <c r="BYQ113" s="511"/>
      <c r="BYR113" s="511"/>
      <c r="BYS113" s="511"/>
      <c r="BYT113" s="511"/>
      <c r="BYU113" s="511"/>
      <c r="BYV113" s="511"/>
      <c r="BYW113" s="511"/>
      <c r="BYX113" s="511"/>
      <c r="BYY113" s="511"/>
      <c r="BYZ113" s="511"/>
      <c r="BZA113" s="511"/>
      <c r="BZB113" s="511"/>
      <c r="BZC113" s="511"/>
      <c r="BZD113" s="511"/>
      <c r="BZE113" s="511"/>
      <c r="BZF113" s="511"/>
      <c r="BZG113" s="511"/>
      <c r="BZH113" s="511"/>
      <c r="BZI113" s="511"/>
      <c r="BZJ113" s="511"/>
      <c r="BZK113" s="511"/>
      <c r="BZL113" s="511"/>
      <c r="BZM113" s="511"/>
      <c r="BZN113" s="511"/>
      <c r="BZO113" s="511"/>
      <c r="BZP113" s="511"/>
      <c r="BZQ113" s="511"/>
      <c r="BZR113" s="511"/>
      <c r="BZS113" s="511"/>
      <c r="BZT113" s="511"/>
      <c r="BZU113" s="511"/>
      <c r="BZV113" s="511"/>
      <c r="BZW113" s="511"/>
      <c r="BZX113" s="511"/>
      <c r="BZY113" s="511"/>
      <c r="BZZ113" s="511"/>
      <c r="CAA113" s="511"/>
      <c r="CAB113" s="511"/>
      <c r="CAC113" s="511"/>
      <c r="CAD113" s="511"/>
      <c r="CAE113" s="511"/>
      <c r="CAF113" s="511"/>
      <c r="CAG113" s="511"/>
      <c r="CAH113" s="511"/>
      <c r="CAI113" s="511"/>
      <c r="CAJ113" s="511"/>
      <c r="CAK113" s="511"/>
      <c r="CAL113" s="511"/>
      <c r="CAM113" s="511"/>
      <c r="CAN113" s="511"/>
      <c r="CAO113" s="511"/>
      <c r="CAP113" s="511"/>
      <c r="CAQ113" s="511"/>
      <c r="CAR113" s="511"/>
      <c r="CAS113" s="511"/>
      <c r="CAT113" s="511"/>
      <c r="CAU113" s="511"/>
      <c r="CAV113" s="511"/>
      <c r="CAW113" s="511"/>
      <c r="CAX113" s="511"/>
      <c r="CAY113" s="511"/>
      <c r="CAZ113" s="511"/>
      <c r="CBA113" s="511"/>
      <c r="CBB113" s="511"/>
      <c r="CBC113" s="511"/>
      <c r="CBD113" s="511"/>
      <c r="CBE113" s="511"/>
      <c r="CBF113" s="511"/>
      <c r="CBG113" s="511"/>
      <c r="CBH113" s="511"/>
      <c r="CBI113" s="511"/>
      <c r="CBJ113" s="511"/>
      <c r="CBK113" s="511"/>
      <c r="CBL113" s="511"/>
      <c r="CBM113" s="511"/>
      <c r="CBN113" s="511"/>
      <c r="CBO113" s="511"/>
      <c r="CBP113" s="511"/>
      <c r="CBQ113" s="511"/>
      <c r="CBR113" s="511"/>
      <c r="CBS113" s="511"/>
      <c r="CBT113" s="511"/>
      <c r="CBU113" s="511"/>
      <c r="CBV113" s="511"/>
      <c r="CBW113" s="511"/>
      <c r="CBX113" s="511"/>
      <c r="CBY113" s="511"/>
      <c r="CBZ113" s="511"/>
      <c r="CCA113" s="511"/>
      <c r="CCB113" s="511"/>
      <c r="CCC113" s="511"/>
      <c r="CCD113" s="511"/>
      <c r="CCE113" s="511"/>
      <c r="CCF113" s="511"/>
      <c r="CCG113" s="511"/>
      <c r="CCH113" s="511"/>
      <c r="CCI113" s="511"/>
      <c r="CCJ113" s="511"/>
      <c r="CCK113" s="511"/>
      <c r="CCL113" s="511"/>
      <c r="CCM113" s="511"/>
      <c r="CCN113" s="511"/>
      <c r="CCO113" s="511"/>
      <c r="CCP113" s="511"/>
      <c r="CCQ113" s="511"/>
      <c r="CCR113" s="511"/>
      <c r="CCS113" s="511"/>
      <c r="CCT113" s="511"/>
      <c r="CCU113" s="511"/>
      <c r="CCV113" s="511"/>
      <c r="CCW113" s="511"/>
      <c r="CCX113" s="511"/>
      <c r="CCY113" s="511"/>
      <c r="CCZ113" s="511"/>
      <c r="CDA113" s="511"/>
      <c r="CDB113" s="511"/>
      <c r="CDC113" s="511"/>
      <c r="CDD113" s="511"/>
      <c r="CDE113" s="511"/>
      <c r="CDF113" s="511"/>
      <c r="CDG113" s="511"/>
      <c r="CDH113" s="511"/>
      <c r="CDI113" s="511"/>
      <c r="CDJ113" s="511"/>
      <c r="CDK113" s="511"/>
      <c r="CDL113" s="511"/>
      <c r="CDM113" s="511"/>
      <c r="CDN113" s="511"/>
      <c r="CDO113" s="511"/>
      <c r="CDP113" s="511"/>
      <c r="CDQ113" s="511"/>
      <c r="CDR113" s="511"/>
      <c r="CDS113" s="511"/>
      <c r="CDT113" s="511"/>
      <c r="CDU113" s="511"/>
      <c r="CDV113" s="511"/>
      <c r="CDW113" s="511"/>
      <c r="CDX113" s="511"/>
      <c r="CDY113" s="511"/>
      <c r="CDZ113" s="511"/>
      <c r="CEA113" s="511"/>
      <c r="CEB113" s="511"/>
      <c r="CEC113" s="511"/>
      <c r="CED113" s="511"/>
      <c r="CEE113" s="511"/>
      <c r="CEF113" s="511"/>
      <c r="CEG113" s="511"/>
      <c r="CEH113" s="511"/>
      <c r="CEI113" s="511"/>
      <c r="CEJ113" s="511"/>
      <c r="CEK113" s="511"/>
      <c r="CEL113" s="511"/>
      <c r="CEM113" s="511"/>
      <c r="CEN113" s="511"/>
      <c r="CEO113" s="511"/>
      <c r="CEP113" s="511"/>
      <c r="CEQ113" s="511"/>
      <c r="CER113" s="511"/>
      <c r="CES113" s="511"/>
      <c r="CET113" s="511"/>
      <c r="CEU113" s="511"/>
      <c r="CEV113" s="511"/>
      <c r="CEW113" s="511"/>
      <c r="CEX113" s="511"/>
      <c r="CEY113" s="511"/>
      <c r="CEZ113" s="511"/>
      <c r="CFA113" s="511"/>
      <c r="CFB113" s="511"/>
      <c r="CFC113" s="511"/>
      <c r="CFD113" s="511"/>
      <c r="CFE113" s="511"/>
      <c r="CFF113" s="511"/>
      <c r="CFG113" s="511"/>
      <c r="CFH113" s="511"/>
      <c r="CFI113" s="511"/>
      <c r="CFJ113" s="511"/>
      <c r="CFK113" s="511"/>
      <c r="CFL113" s="511"/>
      <c r="CFM113" s="511"/>
      <c r="CFN113" s="511"/>
      <c r="CFO113" s="511"/>
      <c r="CFP113" s="511"/>
      <c r="CFQ113" s="511"/>
      <c r="CFR113" s="511"/>
      <c r="CFS113" s="511"/>
      <c r="CFT113" s="511"/>
      <c r="CFU113" s="511"/>
      <c r="CFV113" s="511"/>
      <c r="CFW113" s="511"/>
      <c r="CFX113" s="511"/>
      <c r="CFY113" s="511"/>
      <c r="CFZ113" s="511"/>
      <c r="CGA113" s="511"/>
      <c r="CGB113" s="511"/>
      <c r="CGC113" s="511"/>
      <c r="CGD113" s="511"/>
      <c r="CGE113" s="511"/>
      <c r="CGF113" s="511"/>
      <c r="CGG113" s="511"/>
      <c r="CGH113" s="511"/>
      <c r="CGI113" s="511"/>
      <c r="CGJ113" s="511"/>
      <c r="CGK113" s="511"/>
      <c r="CGL113" s="511"/>
      <c r="CGM113" s="511"/>
      <c r="CGN113" s="511"/>
      <c r="CGO113" s="511"/>
      <c r="CGP113" s="511"/>
      <c r="CGQ113" s="511"/>
      <c r="CGR113" s="511"/>
      <c r="CGS113" s="511"/>
      <c r="CGT113" s="511"/>
      <c r="CGU113" s="511"/>
      <c r="CGV113" s="511"/>
      <c r="CGW113" s="511"/>
      <c r="CGX113" s="511"/>
      <c r="CGY113" s="511"/>
      <c r="CGZ113" s="511"/>
      <c r="CHA113" s="511"/>
      <c r="CHB113" s="511"/>
      <c r="CHC113" s="511"/>
      <c r="CHD113" s="511"/>
      <c r="CHE113" s="511"/>
      <c r="CHF113" s="511"/>
      <c r="CHG113" s="511"/>
      <c r="CHH113" s="511"/>
      <c r="CHI113" s="511"/>
      <c r="CHJ113" s="511"/>
      <c r="CHK113" s="511"/>
      <c r="CHL113" s="511"/>
      <c r="CHM113" s="511"/>
      <c r="CHN113" s="511"/>
      <c r="CHO113" s="511"/>
      <c r="CHP113" s="511"/>
      <c r="CHQ113" s="511"/>
      <c r="CHR113" s="511"/>
      <c r="CHS113" s="511"/>
      <c r="CHT113" s="511"/>
      <c r="CHU113" s="511"/>
      <c r="CHV113" s="511"/>
      <c r="CHW113" s="511"/>
      <c r="CHX113" s="511"/>
      <c r="CHY113" s="511"/>
      <c r="CHZ113" s="511"/>
      <c r="CIA113" s="511"/>
      <c r="CIB113" s="511"/>
      <c r="CIC113" s="511"/>
      <c r="CID113" s="511"/>
      <c r="CIE113" s="511"/>
      <c r="CIF113" s="511"/>
      <c r="CIG113" s="511"/>
      <c r="CIH113" s="511"/>
      <c r="CII113" s="511"/>
      <c r="CIJ113" s="511"/>
      <c r="CIK113" s="511"/>
      <c r="CIL113" s="511"/>
      <c r="CIM113" s="511"/>
      <c r="CIN113" s="511"/>
      <c r="CIO113" s="511"/>
      <c r="CIP113" s="511"/>
      <c r="CIQ113" s="511"/>
      <c r="CIR113" s="511"/>
      <c r="CIS113" s="511"/>
      <c r="CIT113" s="511"/>
      <c r="CIU113" s="511"/>
      <c r="CIV113" s="511"/>
      <c r="CIW113" s="511"/>
      <c r="CIX113" s="511"/>
      <c r="CIY113" s="511"/>
      <c r="CIZ113" s="511"/>
      <c r="CJA113" s="511"/>
      <c r="CJB113" s="511"/>
      <c r="CJC113" s="511"/>
      <c r="CJD113" s="511"/>
      <c r="CJE113" s="511"/>
      <c r="CJF113" s="511"/>
      <c r="CJG113" s="511"/>
      <c r="CJH113" s="511"/>
      <c r="CJI113" s="511"/>
      <c r="CJJ113" s="511"/>
      <c r="CJK113" s="511"/>
      <c r="CJL113" s="511"/>
      <c r="CJM113" s="511"/>
      <c r="CJN113" s="511"/>
      <c r="CJO113" s="511"/>
      <c r="CJP113" s="511"/>
      <c r="CJQ113" s="511"/>
      <c r="CJR113" s="511"/>
      <c r="CJS113" s="511"/>
      <c r="CJT113" s="511"/>
      <c r="CJU113" s="511"/>
      <c r="CJV113" s="511"/>
      <c r="CJW113" s="511"/>
      <c r="CJX113" s="511"/>
      <c r="CJY113" s="511"/>
      <c r="CJZ113" s="511"/>
      <c r="CKA113" s="511"/>
      <c r="CKB113" s="511"/>
      <c r="CKC113" s="511"/>
      <c r="CKD113" s="511"/>
      <c r="CKE113" s="511"/>
      <c r="CKF113" s="511"/>
      <c r="CKG113" s="511"/>
      <c r="CKH113" s="511"/>
      <c r="CKI113" s="511"/>
      <c r="CKJ113" s="511"/>
      <c r="CKK113" s="511"/>
      <c r="CKL113" s="511"/>
      <c r="CKM113" s="511"/>
      <c r="CKN113" s="511"/>
      <c r="CKO113" s="511"/>
      <c r="CKP113" s="511"/>
      <c r="CKQ113" s="511"/>
      <c r="CKR113" s="511"/>
      <c r="CKS113" s="511"/>
      <c r="CKT113" s="511"/>
      <c r="CKU113" s="511"/>
      <c r="CKV113" s="511"/>
      <c r="CKW113" s="511"/>
      <c r="CKX113" s="511"/>
      <c r="CKY113" s="511"/>
      <c r="CKZ113" s="511"/>
      <c r="CLA113" s="511"/>
      <c r="CLB113" s="511"/>
      <c r="CLC113" s="511"/>
      <c r="CLD113" s="511"/>
      <c r="CLE113" s="511"/>
      <c r="CLF113" s="511"/>
      <c r="CLG113" s="511"/>
      <c r="CLH113" s="511"/>
      <c r="CLI113" s="511"/>
      <c r="CLJ113" s="511"/>
      <c r="CLK113" s="511"/>
      <c r="CLL113" s="511"/>
      <c r="CLM113" s="511"/>
      <c r="CLN113" s="511"/>
      <c r="CLO113" s="511"/>
      <c r="CLP113" s="511"/>
      <c r="CLQ113" s="511"/>
      <c r="CLR113" s="511"/>
      <c r="CLS113" s="511"/>
      <c r="CLT113" s="511"/>
      <c r="CLU113" s="511"/>
      <c r="CLV113" s="511"/>
      <c r="CLW113" s="511"/>
      <c r="CLX113" s="511"/>
      <c r="CLY113" s="511"/>
      <c r="CLZ113" s="511"/>
      <c r="CMA113" s="511"/>
      <c r="CMB113" s="511"/>
      <c r="CMC113" s="511"/>
      <c r="CMD113" s="511"/>
      <c r="CME113" s="511"/>
      <c r="CMF113" s="511"/>
      <c r="CMG113" s="511"/>
      <c r="CMH113" s="511"/>
      <c r="CMI113" s="511"/>
      <c r="CMJ113" s="511"/>
      <c r="CMK113" s="511"/>
      <c r="CML113" s="511"/>
      <c r="CMM113" s="511"/>
      <c r="CMN113" s="511"/>
      <c r="CMO113" s="511"/>
      <c r="CMP113" s="511"/>
      <c r="CMQ113" s="511"/>
      <c r="CMR113" s="511"/>
      <c r="CMS113" s="511"/>
      <c r="CMT113" s="511"/>
      <c r="CMU113" s="511"/>
      <c r="CMV113" s="511"/>
      <c r="CMW113" s="511"/>
      <c r="CMX113" s="511"/>
      <c r="CMY113" s="511"/>
      <c r="CMZ113" s="511"/>
      <c r="CNA113" s="511"/>
      <c r="CNB113" s="511"/>
      <c r="CNC113" s="511"/>
      <c r="CND113" s="511"/>
      <c r="CNE113" s="511"/>
      <c r="CNF113" s="511"/>
      <c r="CNG113" s="511"/>
      <c r="CNH113" s="511"/>
      <c r="CNI113" s="511"/>
      <c r="CNJ113" s="511"/>
      <c r="CNK113" s="511"/>
      <c r="CNL113" s="511"/>
      <c r="CNM113" s="511"/>
      <c r="CNN113" s="511"/>
      <c r="CNO113" s="511"/>
      <c r="CNP113" s="511"/>
      <c r="CNQ113" s="511"/>
      <c r="CNR113" s="511"/>
      <c r="CNS113" s="511"/>
      <c r="CNT113" s="511"/>
      <c r="CNU113" s="511"/>
      <c r="CNV113" s="511"/>
      <c r="CNW113" s="511"/>
      <c r="CNX113" s="511"/>
      <c r="CNY113" s="511"/>
      <c r="CNZ113" s="511"/>
      <c r="COA113" s="511"/>
      <c r="COB113" s="511"/>
      <c r="COC113" s="511"/>
      <c r="COD113" s="511"/>
      <c r="COE113" s="511"/>
      <c r="COF113" s="511"/>
      <c r="COG113" s="511"/>
      <c r="COH113" s="511"/>
      <c r="COI113" s="511"/>
      <c r="COJ113" s="511"/>
      <c r="COK113" s="511"/>
      <c r="COL113" s="511"/>
      <c r="COM113" s="511"/>
      <c r="CON113" s="511"/>
      <c r="COO113" s="511"/>
      <c r="COP113" s="511"/>
      <c r="COQ113" s="511"/>
      <c r="COR113" s="511"/>
      <c r="COS113" s="511"/>
      <c r="COT113" s="511"/>
      <c r="COU113" s="511"/>
      <c r="COV113" s="511"/>
      <c r="COW113" s="511"/>
      <c r="COX113" s="511"/>
      <c r="COY113" s="511"/>
      <c r="COZ113" s="511"/>
      <c r="CPA113" s="511"/>
      <c r="CPB113" s="511"/>
      <c r="CPC113" s="511"/>
      <c r="CPD113" s="511"/>
      <c r="CPE113" s="511"/>
      <c r="CPF113" s="511"/>
      <c r="CPG113" s="511"/>
      <c r="CPH113" s="511"/>
      <c r="CPI113" s="511"/>
      <c r="CPJ113" s="511"/>
      <c r="CPK113" s="511"/>
      <c r="CPL113" s="511"/>
      <c r="CPM113" s="511"/>
      <c r="CPN113" s="511"/>
      <c r="CPO113" s="511"/>
      <c r="CPP113" s="511"/>
      <c r="CPQ113" s="511"/>
      <c r="CPR113" s="511"/>
      <c r="CPS113" s="511"/>
      <c r="CPT113" s="511"/>
      <c r="CPU113" s="511"/>
      <c r="CPV113" s="511"/>
      <c r="CPW113" s="511"/>
      <c r="CPX113" s="511"/>
      <c r="CPY113" s="511"/>
      <c r="CPZ113" s="511"/>
      <c r="CQA113" s="511"/>
      <c r="CQB113" s="511"/>
      <c r="CQC113" s="511"/>
      <c r="CQD113" s="511"/>
      <c r="CQE113" s="511"/>
      <c r="CQF113" s="511"/>
      <c r="CQG113" s="511"/>
      <c r="CQH113" s="511"/>
      <c r="CQI113" s="511"/>
      <c r="CQJ113" s="511"/>
      <c r="CQK113" s="511"/>
      <c r="CQL113" s="511"/>
      <c r="CQM113" s="511"/>
      <c r="CQN113" s="511"/>
      <c r="CQO113" s="511"/>
      <c r="CQP113" s="511"/>
      <c r="CQQ113" s="511"/>
      <c r="CQR113" s="511"/>
      <c r="CQS113" s="511"/>
      <c r="CQT113" s="511"/>
      <c r="CQU113" s="511"/>
      <c r="CQV113" s="511"/>
      <c r="CQW113" s="511"/>
      <c r="CQX113" s="511"/>
      <c r="CQY113" s="511"/>
      <c r="CQZ113" s="511"/>
      <c r="CRA113" s="511"/>
      <c r="CRB113" s="511"/>
      <c r="CRC113" s="511"/>
      <c r="CRD113" s="511"/>
      <c r="CRE113" s="511"/>
      <c r="CRF113" s="511"/>
      <c r="CRG113" s="511"/>
      <c r="CRH113" s="511"/>
      <c r="CRI113" s="511"/>
      <c r="CRJ113" s="511"/>
      <c r="CRK113" s="511"/>
      <c r="CRL113" s="511"/>
      <c r="CRM113" s="511"/>
      <c r="CRN113" s="511"/>
      <c r="CRO113" s="511"/>
      <c r="CRP113" s="511"/>
      <c r="CRQ113" s="511"/>
      <c r="CRR113" s="511"/>
      <c r="CRS113" s="511"/>
      <c r="CRT113" s="511"/>
      <c r="CRU113" s="511"/>
      <c r="CRV113" s="511"/>
      <c r="CRW113" s="511"/>
      <c r="CRX113" s="511"/>
      <c r="CRY113" s="511"/>
      <c r="CRZ113" s="511"/>
      <c r="CSA113" s="511"/>
      <c r="CSB113" s="511"/>
      <c r="CSC113" s="511"/>
      <c r="CSD113" s="511"/>
      <c r="CSE113" s="511"/>
      <c r="CSF113" s="511"/>
      <c r="CSG113" s="511"/>
      <c r="CSH113" s="511"/>
      <c r="CSI113" s="511"/>
      <c r="CSJ113" s="511"/>
      <c r="CSK113" s="511"/>
      <c r="CSL113" s="511"/>
      <c r="CSM113" s="511"/>
      <c r="CSN113" s="511"/>
      <c r="CSO113" s="511"/>
      <c r="CSP113" s="511"/>
      <c r="CSQ113" s="511"/>
      <c r="CSR113" s="511"/>
      <c r="CSS113" s="511"/>
      <c r="CST113" s="511"/>
      <c r="CSU113" s="511"/>
      <c r="CSV113" s="511"/>
      <c r="CSW113" s="511"/>
      <c r="CSX113" s="511"/>
      <c r="CSY113" s="511"/>
      <c r="CSZ113" s="511"/>
      <c r="CTA113" s="511"/>
      <c r="CTB113" s="511"/>
      <c r="CTC113" s="511"/>
      <c r="CTD113" s="511"/>
      <c r="CTE113" s="511"/>
      <c r="CTF113" s="511"/>
      <c r="CTG113" s="511"/>
      <c r="CTH113" s="511"/>
      <c r="CTI113" s="511"/>
      <c r="CTJ113" s="511"/>
      <c r="CTK113" s="511"/>
      <c r="CTL113" s="511"/>
      <c r="CTM113" s="511"/>
      <c r="CTN113" s="511"/>
      <c r="CTO113" s="511"/>
      <c r="CTP113" s="511"/>
      <c r="CTQ113" s="511"/>
      <c r="CTR113" s="511"/>
      <c r="CTS113" s="511"/>
      <c r="CTT113" s="511"/>
      <c r="CTU113" s="511"/>
      <c r="CTV113" s="511"/>
      <c r="CTW113" s="511"/>
      <c r="CTX113" s="511"/>
      <c r="CTY113" s="511"/>
      <c r="CTZ113" s="511"/>
      <c r="CUA113" s="511"/>
      <c r="CUB113" s="511"/>
      <c r="CUC113" s="511"/>
      <c r="CUD113" s="511"/>
      <c r="CUE113" s="511"/>
      <c r="CUF113" s="511"/>
      <c r="CUG113" s="511"/>
      <c r="CUH113" s="511"/>
      <c r="CUI113" s="511"/>
      <c r="CUJ113" s="511"/>
      <c r="CUK113" s="511"/>
      <c r="CUL113" s="511"/>
      <c r="CUM113" s="511"/>
      <c r="CUN113" s="511"/>
      <c r="CUO113" s="511"/>
      <c r="CUP113" s="511"/>
      <c r="CUQ113" s="511"/>
      <c r="CUR113" s="511"/>
      <c r="CUS113" s="511"/>
      <c r="CUT113" s="511"/>
      <c r="CUU113" s="511"/>
      <c r="CUV113" s="511"/>
      <c r="CUW113" s="511"/>
      <c r="CUX113" s="511"/>
      <c r="CUY113" s="511"/>
      <c r="CUZ113" s="511"/>
      <c r="CVA113" s="511"/>
      <c r="CVB113" s="511"/>
      <c r="CVC113" s="511"/>
      <c r="CVD113" s="511"/>
      <c r="CVE113" s="511"/>
      <c r="CVF113" s="511"/>
      <c r="CVG113" s="511"/>
      <c r="CVH113" s="511"/>
      <c r="CVI113" s="511"/>
      <c r="CVJ113" s="511"/>
      <c r="CVK113" s="511"/>
      <c r="CVL113" s="511"/>
      <c r="CVM113" s="511"/>
      <c r="CVN113" s="511"/>
      <c r="CVO113" s="511"/>
      <c r="CVP113" s="511"/>
      <c r="CVQ113" s="511"/>
      <c r="CVR113" s="511"/>
      <c r="CVS113" s="511"/>
      <c r="CVT113" s="511"/>
      <c r="CVU113" s="511"/>
      <c r="CVV113" s="511"/>
      <c r="CVW113" s="511"/>
      <c r="CVX113" s="511"/>
      <c r="CVY113" s="511"/>
      <c r="CVZ113" s="511"/>
      <c r="CWA113" s="511"/>
      <c r="CWB113" s="511"/>
      <c r="CWC113" s="511"/>
      <c r="CWD113" s="511"/>
      <c r="CWE113" s="511"/>
      <c r="CWF113" s="511"/>
      <c r="CWG113" s="511"/>
      <c r="CWH113" s="511"/>
      <c r="CWI113" s="511"/>
      <c r="CWJ113" s="511"/>
      <c r="CWK113" s="511"/>
      <c r="CWL113" s="511"/>
      <c r="CWM113" s="511"/>
      <c r="CWN113" s="511"/>
      <c r="CWO113" s="511"/>
      <c r="CWP113" s="511"/>
      <c r="CWQ113" s="511"/>
      <c r="CWR113" s="511"/>
      <c r="CWS113" s="511"/>
      <c r="CWT113" s="511"/>
      <c r="CWU113" s="511"/>
      <c r="CWV113" s="511"/>
      <c r="CWW113" s="511"/>
      <c r="CWX113" s="511"/>
      <c r="CWY113" s="511"/>
      <c r="CWZ113" s="511"/>
      <c r="CXA113" s="511"/>
      <c r="CXB113" s="511"/>
      <c r="CXC113" s="511"/>
      <c r="CXD113" s="511"/>
      <c r="CXE113" s="511"/>
      <c r="CXF113" s="511"/>
      <c r="CXG113" s="511"/>
      <c r="CXH113" s="511"/>
      <c r="CXI113" s="511"/>
      <c r="CXJ113" s="511"/>
      <c r="CXK113" s="511"/>
      <c r="CXL113" s="511"/>
      <c r="CXM113" s="511"/>
      <c r="CXN113" s="511"/>
      <c r="CXO113" s="511"/>
      <c r="CXP113" s="511"/>
      <c r="CXQ113" s="511"/>
      <c r="CXR113" s="511"/>
      <c r="CXS113" s="511"/>
      <c r="CXT113" s="511"/>
      <c r="CXU113" s="511"/>
      <c r="CXV113" s="511"/>
      <c r="CXW113" s="511"/>
      <c r="CXX113" s="511"/>
      <c r="CXY113" s="511"/>
      <c r="CXZ113" s="511"/>
      <c r="CYA113" s="511"/>
      <c r="CYB113" s="511"/>
      <c r="CYC113" s="511"/>
      <c r="CYD113" s="511"/>
      <c r="CYE113" s="511"/>
      <c r="CYF113" s="511"/>
      <c r="CYG113" s="511"/>
      <c r="CYH113" s="511"/>
      <c r="CYI113" s="511"/>
      <c r="CYJ113" s="511"/>
      <c r="CYK113" s="511"/>
      <c r="CYL113" s="511"/>
      <c r="CYM113" s="511"/>
      <c r="CYN113" s="511"/>
      <c r="CYO113" s="511"/>
      <c r="CYP113" s="511"/>
      <c r="CYQ113" s="511"/>
      <c r="CYR113" s="511"/>
      <c r="CYS113" s="511"/>
      <c r="CYT113" s="511"/>
      <c r="CYU113" s="511"/>
      <c r="CYV113" s="511"/>
      <c r="CYW113" s="511"/>
      <c r="CYX113" s="511"/>
      <c r="CYY113" s="511"/>
      <c r="CYZ113" s="511"/>
      <c r="CZA113" s="511"/>
      <c r="CZB113" s="511"/>
      <c r="CZC113" s="511"/>
      <c r="CZD113" s="511"/>
      <c r="CZE113" s="511"/>
      <c r="CZF113" s="511"/>
      <c r="CZG113" s="511"/>
      <c r="CZH113" s="511"/>
      <c r="CZI113" s="511"/>
      <c r="CZJ113" s="511"/>
      <c r="CZK113" s="511"/>
      <c r="CZL113" s="511"/>
      <c r="CZM113" s="511"/>
      <c r="CZN113" s="511"/>
      <c r="CZO113" s="511"/>
      <c r="CZP113" s="511"/>
      <c r="CZQ113" s="511"/>
      <c r="CZR113" s="511"/>
      <c r="CZS113" s="511"/>
      <c r="CZT113" s="511"/>
      <c r="CZU113" s="511"/>
      <c r="CZV113" s="511"/>
      <c r="CZW113" s="511"/>
      <c r="CZX113" s="511"/>
      <c r="CZY113" s="511"/>
      <c r="CZZ113" s="511"/>
      <c r="DAA113" s="511"/>
      <c r="DAB113" s="511"/>
      <c r="DAC113" s="511"/>
      <c r="DAD113" s="511"/>
      <c r="DAE113" s="511"/>
      <c r="DAF113" s="511"/>
      <c r="DAG113" s="511"/>
      <c r="DAH113" s="511"/>
      <c r="DAI113" s="511"/>
      <c r="DAJ113" s="511"/>
      <c r="DAK113" s="511"/>
      <c r="DAL113" s="511"/>
      <c r="DAM113" s="511"/>
      <c r="DAN113" s="511"/>
      <c r="DAO113" s="511"/>
      <c r="DAP113" s="511"/>
      <c r="DAQ113" s="511"/>
      <c r="DAR113" s="511"/>
      <c r="DAS113" s="511"/>
      <c r="DAT113" s="511"/>
      <c r="DAU113" s="511"/>
      <c r="DAV113" s="511"/>
      <c r="DAW113" s="511"/>
      <c r="DAX113" s="511"/>
      <c r="DAY113" s="511"/>
      <c r="DAZ113" s="511"/>
      <c r="DBA113" s="511"/>
      <c r="DBB113" s="511"/>
      <c r="DBC113" s="511"/>
      <c r="DBD113" s="511"/>
      <c r="DBE113" s="511"/>
      <c r="DBF113" s="511"/>
      <c r="DBG113" s="511"/>
      <c r="DBH113" s="511"/>
      <c r="DBI113" s="511"/>
      <c r="DBJ113" s="511"/>
      <c r="DBK113" s="511"/>
      <c r="DBL113" s="511"/>
      <c r="DBM113" s="511"/>
      <c r="DBN113" s="511"/>
      <c r="DBO113" s="511"/>
      <c r="DBP113" s="511"/>
      <c r="DBQ113" s="511"/>
      <c r="DBR113" s="511"/>
      <c r="DBS113" s="511"/>
      <c r="DBT113" s="511"/>
      <c r="DBU113" s="511"/>
      <c r="DBV113" s="511"/>
      <c r="DBW113" s="511"/>
      <c r="DBX113" s="511"/>
      <c r="DBY113" s="511"/>
      <c r="DBZ113" s="511"/>
      <c r="DCA113" s="511"/>
      <c r="DCB113" s="511"/>
      <c r="DCC113" s="511"/>
      <c r="DCD113" s="511"/>
      <c r="DCE113" s="511"/>
      <c r="DCF113" s="511"/>
      <c r="DCG113" s="511"/>
      <c r="DCH113" s="511"/>
      <c r="DCI113" s="511"/>
      <c r="DCJ113" s="511"/>
      <c r="DCK113" s="511"/>
      <c r="DCL113" s="511"/>
      <c r="DCM113" s="511"/>
      <c r="DCN113" s="511"/>
      <c r="DCO113" s="511"/>
      <c r="DCP113" s="511"/>
      <c r="DCQ113" s="511"/>
      <c r="DCR113" s="511"/>
      <c r="DCS113" s="511"/>
      <c r="DCT113" s="511"/>
      <c r="DCU113" s="511"/>
      <c r="DCV113" s="511"/>
      <c r="DCW113" s="511"/>
      <c r="DCX113" s="511"/>
      <c r="DCY113" s="511"/>
      <c r="DCZ113" s="511"/>
      <c r="DDA113" s="511"/>
      <c r="DDB113" s="511"/>
      <c r="DDC113" s="511"/>
      <c r="DDD113" s="511"/>
      <c r="DDE113" s="511"/>
      <c r="DDF113" s="511"/>
      <c r="DDG113" s="511"/>
      <c r="DDH113" s="511"/>
      <c r="DDI113" s="511"/>
      <c r="DDJ113" s="511"/>
      <c r="DDK113" s="511"/>
      <c r="DDL113" s="511"/>
      <c r="DDM113" s="511"/>
      <c r="DDN113" s="511"/>
      <c r="DDO113" s="511"/>
      <c r="DDP113" s="511"/>
      <c r="DDQ113" s="511"/>
      <c r="DDR113" s="511"/>
      <c r="DDS113" s="511"/>
      <c r="DDT113" s="511"/>
      <c r="DDU113" s="511"/>
      <c r="DDV113" s="511"/>
      <c r="DDW113" s="511"/>
      <c r="DDX113" s="511"/>
      <c r="DDY113" s="511"/>
      <c r="DDZ113" s="511"/>
      <c r="DEA113" s="511"/>
      <c r="DEB113" s="511"/>
      <c r="DEC113" s="511"/>
      <c r="DED113" s="511"/>
      <c r="DEE113" s="511"/>
      <c r="DEF113" s="511"/>
      <c r="DEG113" s="511"/>
      <c r="DEH113" s="511"/>
      <c r="DEI113" s="511"/>
      <c r="DEJ113" s="511"/>
      <c r="DEK113" s="511"/>
      <c r="DEL113" s="511"/>
      <c r="DEM113" s="511"/>
      <c r="DEN113" s="511"/>
      <c r="DEO113" s="511"/>
      <c r="DEP113" s="511"/>
      <c r="DEQ113" s="511"/>
      <c r="DER113" s="511"/>
      <c r="DES113" s="511"/>
      <c r="DET113" s="511"/>
      <c r="DEU113" s="511"/>
      <c r="DEV113" s="511"/>
      <c r="DEW113" s="511"/>
      <c r="DEX113" s="511"/>
      <c r="DEY113" s="511"/>
      <c r="DEZ113" s="511"/>
      <c r="DFA113" s="511"/>
      <c r="DFB113" s="511"/>
      <c r="DFC113" s="511"/>
      <c r="DFD113" s="511"/>
      <c r="DFE113" s="511"/>
      <c r="DFF113" s="511"/>
      <c r="DFG113" s="511"/>
      <c r="DFH113" s="511"/>
      <c r="DFI113" s="511"/>
      <c r="DFJ113" s="511"/>
      <c r="DFK113" s="511"/>
      <c r="DFL113" s="511"/>
      <c r="DFM113" s="511"/>
      <c r="DFN113" s="511"/>
      <c r="DFO113" s="511"/>
      <c r="DFP113" s="511"/>
      <c r="DFQ113" s="511"/>
      <c r="DFR113" s="511"/>
      <c r="DFS113" s="511"/>
      <c r="DFT113" s="511"/>
      <c r="DFU113" s="511"/>
      <c r="DFV113" s="511"/>
      <c r="DFW113" s="511"/>
      <c r="DFX113" s="511"/>
      <c r="DFY113" s="511"/>
      <c r="DFZ113" s="511"/>
      <c r="DGA113" s="511"/>
      <c r="DGB113" s="511"/>
      <c r="DGC113" s="511"/>
      <c r="DGD113" s="511"/>
      <c r="DGE113" s="511"/>
      <c r="DGF113" s="511"/>
      <c r="DGG113" s="511"/>
      <c r="DGH113" s="511"/>
      <c r="DGI113" s="511"/>
      <c r="DGJ113" s="511"/>
      <c r="DGK113" s="511"/>
      <c r="DGL113" s="511"/>
      <c r="DGM113" s="511"/>
      <c r="DGN113" s="511"/>
      <c r="DGO113" s="511"/>
      <c r="DGP113" s="511"/>
      <c r="DGQ113" s="511"/>
      <c r="DGR113" s="511"/>
      <c r="DGS113" s="511"/>
      <c r="DGT113" s="511"/>
      <c r="DGU113" s="511"/>
      <c r="DGV113" s="511"/>
      <c r="DGW113" s="511"/>
      <c r="DGX113" s="511"/>
      <c r="DGY113" s="511"/>
      <c r="DGZ113" s="511"/>
      <c r="DHA113" s="511"/>
      <c r="DHB113" s="511"/>
      <c r="DHC113" s="511"/>
      <c r="DHD113" s="511"/>
      <c r="DHE113" s="511"/>
      <c r="DHF113" s="511"/>
      <c r="DHG113" s="511"/>
      <c r="DHH113" s="511"/>
      <c r="DHI113" s="511"/>
      <c r="DHJ113" s="511"/>
      <c r="DHK113" s="511"/>
      <c r="DHL113" s="511"/>
      <c r="DHM113" s="511"/>
      <c r="DHN113" s="511"/>
      <c r="DHO113" s="511"/>
      <c r="DHP113" s="511"/>
      <c r="DHQ113" s="511"/>
      <c r="DHR113" s="511"/>
      <c r="DHS113" s="511"/>
      <c r="DHT113" s="511"/>
      <c r="DHU113" s="511"/>
      <c r="DHV113" s="511"/>
      <c r="DHW113" s="511"/>
      <c r="DHX113" s="511"/>
      <c r="DHY113" s="511"/>
      <c r="DHZ113" s="511"/>
      <c r="DIA113" s="511"/>
      <c r="DIB113" s="511"/>
      <c r="DIC113" s="511"/>
      <c r="DID113" s="511"/>
      <c r="DIE113" s="511"/>
      <c r="DIF113" s="511"/>
      <c r="DIG113" s="511"/>
      <c r="DIH113" s="511"/>
      <c r="DII113" s="511"/>
      <c r="DIJ113" s="511"/>
      <c r="DIK113" s="511"/>
      <c r="DIL113" s="511"/>
      <c r="DIM113" s="511"/>
      <c r="DIN113" s="511"/>
      <c r="DIO113" s="511"/>
      <c r="DIP113" s="511"/>
      <c r="DIQ113" s="511"/>
      <c r="DIR113" s="511"/>
      <c r="DIS113" s="511"/>
      <c r="DIT113" s="511"/>
      <c r="DIU113" s="511"/>
      <c r="DIV113" s="511"/>
      <c r="DIW113" s="511"/>
      <c r="DIX113" s="511"/>
      <c r="DIY113" s="511"/>
      <c r="DIZ113" s="511"/>
      <c r="DJA113" s="511"/>
      <c r="DJB113" s="511"/>
      <c r="DJC113" s="511"/>
      <c r="DJD113" s="511"/>
      <c r="DJE113" s="511"/>
      <c r="DJF113" s="511"/>
      <c r="DJG113" s="511"/>
      <c r="DJH113" s="511"/>
      <c r="DJI113" s="511"/>
      <c r="DJJ113" s="511"/>
      <c r="DJK113" s="511"/>
      <c r="DJL113" s="511"/>
      <c r="DJM113" s="511"/>
      <c r="DJN113" s="511"/>
      <c r="DJO113" s="511"/>
      <c r="DJP113" s="511"/>
      <c r="DJQ113" s="511"/>
      <c r="DJR113" s="511"/>
      <c r="DJS113" s="511"/>
      <c r="DJT113" s="511"/>
      <c r="DJU113" s="511"/>
      <c r="DJV113" s="511"/>
      <c r="DJW113" s="511"/>
      <c r="DJX113" s="511"/>
      <c r="DJY113" s="511"/>
      <c r="DJZ113" s="511"/>
      <c r="DKA113" s="511"/>
      <c r="DKB113" s="511"/>
      <c r="DKC113" s="511"/>
      <c r="DKD113" s="511"/>
      <c r="DKE113" s="511"/>
      <c r="DKF113" s="511"/>
      <c r="DKG113" s="511"/>
      <c r="DKH113" s="511"/>
      <c r="DKI113" s="511"/>
      <c r="DKJ113" s="511"/>
      <c r="DKK113" s="511"/>
      <c r="DKL113" s="511"/>
      <c r="DKM113" s="511"/>
      <c r="DKN113" s="511"/>
      <c r="DKO113" s="511"/>
      <c r="DKP113" s="511"/>
      <c r="DKQ113" s="511"/>
      <c r="DKR113" s="511"/>
      <c r="DKS113" s="511"/>
      <c r="DKT113" s="511"/>
      <c r="DKU113" s="511"/>
      <c r="DKV113" s="511"/>
      <c r="DKW113" s="511"/>
      <c r="DKX113" s="511"/>
      <c r="DKY113" s="511"/>
      <c r="DKZ113" s="511"/>
      <c r="DLA113" s="511"/>
      <c r="DLB113" s="511"/>
      <c r="DLC113" s="511"/>
      <c r="DLD113" s="511"/>
      <c r="DLE113" s="511"/>
      <c r="DLF113" s="511"/>
      <c r="DLG113" s="511"/>
      <c r="DLH113" s="511"/>
      <c r="DLI113" s="511"/>
      <c r="DLJ113" s="511"/>
      <c r="DLK113" s="511"/>
      <c r="DLL113" s="511"/>
      <c r="DLM113" s="511"/>
      <c r="DLN113" s="511"/>
      <c r="DLO113" s="511"/>
      <c r="DLP113" s="511"/>
      <c r="DLQ113" s="511"/>
      <c r="DLR113" s="511"/>
      <c r="DLS113" s="511"/>
      <c r="DLT113" s="511"/>
      <c r="DLU113" s="511"/>
      <c r="DLV113" s="511"/>
      <c r="DLW113" s="511"/>
      <c r="DLX113" s="511"/>
      <c r="DLY113" s="511"/>
      <c r="DLZ113" s="511"/>
      <c r="DMA113" s="511"/>
      <c r="DMB113" s="511"/>
      <c r="DMC113" s="511"/>
      <c r="DMD113" s="511"/>
      <c r="DME113" s="511"/>
      <c r="DMF113" s="511"/>
      <c r="DMG113" s="511"/>
      <c r="DMH113" s="511"/>
      <c r="DMI113" s="511"/>
      <c r="DMJ113" s="511"/>
      <c r="DMK113" s="511"/>
      <c r="DML113" s="511"/>
      <c r="DMM113" s="511"/>
      <c r="DMN113" s="511"/>
      <c r="DMO113" s="511"/>
      <c r="DMP113" s="511"/>
      <c r="DMQ113" s="511"/>
      <c r="DMR113" s="511"/>
      <c r="DMS113" s="511"/>
      <c r="DMT113" s="511"/>
      <c r="DMU113" s="511"/>
      <c r="DMV113" s="511"/>
      <c r="DMW113" s="511"/>
      <c r="DMX113" s="511"/>
      <c r="DMY113" s="511"/>
      <c r="DMZ113" s="511"/>
      <c r="DNA113" s="511"/>
      <c r="DNB113" s="511"/>
      <c r="DNC113" s="511"/>
      <c r="DND113" s="511"/>
      <c r="DNE113" s="511"/>
      <c r="DNF113" s="511"/>
      <c r="DNG113" s="511"/>
      <c r="DNH113" s="511"/>
      <c r="DNI113" s="511"/>
      <c r="DNJ113" s="511"/>
      <c r="DNK113" s="511"/>
      <c r="DNL113" s="511"/>
      <c r="DNM113" s="511"/>
      <c r="DNN113" s="511"/>
      <c r="DNO113" s="511"/>
      <c r="DNP113" s="511"/>
      <c r="DNQ113" s="511"/>
      <c r="DNR113" s="511"/>
      <c r="DNS113" s="511"/>
      <c r="DNT113" s="511"/>
      <c r="DNU113" s="511"/>
      <c r="DNV113" s="511"/>
      <c r="DNW113" s="511"/>
      <c r="DNX113" s="511"/>
      <c r="DNY113" s="511"/>
      <c r="DNZ113" s="511"/>
      <c r="DOA113" s="511"/>
      <c r="DOB113" s="511"/>
      <c r="DOC113" s="511"/>
      <c r="DOD113" s="511"/>
      <c r="DOE113" s="511"/>
      <c r="DOF113" s="511"/>
      <c r="DOG113" s="511"/>
      <c r="DOH113" s="511"/>
      <c r="DOI113" s="511"/>
      <c r="DOJ113" s="511"/>
      <c r="DOK113" s="511"/>
      <c r="DOL113" s="511"/>
      <c r="DOM113" s="511"/>
      <c r="DON113" s="511"/>
      <c r="DOO113" s="511"/>
      <c r="DOP113" s="511"/>
      <c r="DOQ113" s="511"/>
      <c r="DOR113" s="511"/>
      <c r="DOS113" s="511"/>
      <c r="DOT113" s="511"/>
      <c r="DOU113" s="511"/>
      <c r="DOV113" s="511"/>
      <c r="DOW113" s="511"/>
      <c r="DOX113" s="511"/>
      <c r="DOY113" s="511"/>
      <c r="DOZ113" s="511"/>
      <c r="DPA113" s="511"/>
      <c r="DPB113" s="511"/>
      <c r="DPC113" s="511"/>
      <c r="DPD113" s="511"/>
      <c r="DPE113" s="511"/>
      <c r="DPF113" s="511"/>
      <c r="DPG113" s="511"/>
      <c r="DPH113" s="511"/>
      <c r="DPI113" s="511"/>
      <c r="DPJ113" s="511"/>
      <c r="DPK113" s="511"/>
      <c r="DPL113" s="511"/>
      <c r="DPM113" s="511"/>
      <c r="DPN113" s="511"/>
      <c r="DPO113" s="511"/>
      <c r="DPP113" s="511"/>
      <c r="DPQ113" s="511"/>
      <c r="DPR113" s="511"/>
      <c r="DPS113" s="511"/>
      <c r="DPT113" s="511"/>
      <c r="DPU113" s="511"/>
      <c r="DPV113" s="511"/>
      <c r="DPW113" s="511"/>
      <c r="DPX113" s="511"/>
      <c r="DPY113" s="511"/>
      <c r="DPZ113" s="511"/>
      <c r="DQA113" s="511"/>
      <c r="DQB113" s="511"/>
      <c r="DQC113" s="511"/>
      <c r="DQD113" s="511"/>
      <c r="DQE113" s="511"/>
      <c r="DQF113" s="511"/>
      <c r="DQG113" s="511"/>
      <c r="DQH113" s="511"/>
      <c r="DQI113" s="511"/>
      <c r="DQJ113" s="511"/>
      <c r="DQK113" s="511"/>
      <c r="DQL113" s="511"/>
      <c r="DQM113" s="511"/>
      <c r="DQN113" s="511"/>
      <c r="DQO113" s="511"/>
      <c r="DQP113" s="511"/>
      <c r="DQQ113" s="511"/>
      <c r="DQR113" s="511"/>
      <c r="DQS113" s="511"/>
      <c r="DQT113" s="511"/>
      <c r="DQU113" s="511"/>
      <c r="DQV113" s="511"/>
      <c r="DQW113" s="511"/>
      <c r="DQX113" s="511"/>
      <c r="DQY113" s="511"/>
      <c r="DQZ113" s="511"/>
      <c r="DRA113" s="511"/>
      <c r="DRB113" s="511"/>
      <c r="DRC113" s="511"/>
      <c r="DRD113" s="511"/>
      <c r="DRE113" s="511"/>
      <c r="DRF113" s="511"/>
      <c r="DRG113" s="511"/>
      <c r="DRH113" s="511"/>
      <c r="DRI113" s="511"/>
      <c r="DRJ113" s="511"/>
      <c r="DRK113" s="511"/>
      <c r="DRL113" s="511"/>
      <c r="DRM113" s="511"/>
      <c r="DRN113" s="511"/>
      <c r="DRO113" s="511"/>
      <c r="DRP113" s="511"/>
      <c r="DRQ113" s="511"/>
      <c r="DRR113" s="511"/>
      <c r="DRS113" s="511"/>
      <c r="DRT113" s="511"/>
      <c r="DRU113" s="511"/>
      <c r="DRV113" s="511"/>
      <c r="DRW113" s="511"/>
      <c r="DRX113" s="511"/>
      <c r="DRY113" s="511"/>
      <c r="DRZ113" s="511"/>
      <c r="DSA113" s="511"/>
      <c r="DSB113" s="511"/>
      <c r="DSC113" s="511"/>
      <c r="DSD113" s="511"/>
      <c r="DSE113" s="511"/>
      <c r="DSF113" s="511"/>
      <c r="DSG113" s="511"/>
      <c r="DSH113" s="511"/>
      <c r="DSI113" s="511"/>
      <c r="DSJ113" s="511"/>
      <c r="DSK113" s="511"/>
      <c r="DSL113" s="511"/>
      <c r="DSM113" s="511"/>
      <c r="DSN113" s="511"/>
      <c r="DSO113" s="511"/>
      <c r="DSP113" s="511"/>
      <c r="DSQ113" s="511"/>
      <c r="DSR113" s="511"/>
      <c r="DSS113" s="511"/>
      <c r="DST113" s="511"/>
      <c r="DSU113" s="511"/>
      <c r="DSV113" s="511"/>
      <c r="DSW113" s="511"/>
      <c r="DSX113" s="511"/>
      <c r="DSY113" s="511"/>
      <c r="DSZ113" s="511"/>
      <c r="DTA113" s="511"/>
      <c r="DTB113" s="511"/>
      <c r="DTC113" s="511"/>
      <c r="DTD113" s="511"/>
      <c r="DTE113" s="511"/>
      <c r="DTF113" s="511"/>
      <c r="DTG113" s="511"/>
      <c r="DTH113" s="511"/>
      <c r="DTI113" s="511"/>
      <c r="DTJ113" s="511"/>
      <c r="DTK113" s="511"/>
      <c r="DTL113" s="511"/>
      <c r="DTM113" s="511"/>
      <c r="DTN113" s="511"/>
      <c r="DTO113" s="511"/>
      <c r="DTP113" s="511"/>
      <c r="DTQ113" s="511"/>
      <c r="DTR113" s="511"/>
      <c r="DTS113" s="511"/>
      <c r="DTT113" s="511"/>
      <c r="DTU113" s="511"/>
      <c r="DTV113" s="511"/>
      <c r="DTW113" s="511"/>
      <c r="DTX113" s="511"/>
      <c r="DTY113" s="511"/>
      <c r="DTZ113" s="511"/>
      <c r="DUA113" s="511"/>
      <c r="DUB113" s="511"/>
      <c r="DUC113" s="511"/>
      <c r="DUD113" s="511"/>
      <c r="DUE113" s="511"/>
      <c r="DUF113" s="511"/>
      <c r="DUG113" s="511"/>
      <c r="DUH113" s="511"/>
      <c r="DUI113" s="511"/>
      <c r="DUJ113" s="511"/>
      <c r="DUK113" s="511"/>
      <c r="DUL113" s="511"/>
      <c r="DUM113" s="511"/>
      <c r="DUN113" s="511"/>
      <c r="DUO113" s="511"/>
      <c r="DUP113" s="511"/>
      <c r="DUQ113" s="511"/>
      <c r="DUR113" s="511"/>
      <c r="DUS113" s="511"/>
      <c r="DUT113" s="511"/>
      <c r="DUU113" s="511"/>
      <c r="DUV113" s="511"/>
      <c r="DUW113" s="511"/>
      <c r="DUX113" s="511"/>
      <c r="DUY113" s="511"/>
      <c r="DUZ113" s="511"/>
      <c r="DVA113" s="511"/>
      <c r="DVB113" s="511"/>
      <c r="DVC113" s="511"/>
      <c r="DVD113" s="511"/>
      <c r="DVE113" s="511"/>
      <c r="DVF113" s="511"/>
      <c r="DVG113" s="511"/>
      <c r="DVH113" s="511"/>
      <c r="DVI113" s="511"/>
      <c r="DVJ113" s="511"/>
      <c r="DVK113" s="511"/>
      <c r="DVL113" s="511"/>
      <c r="DVM113" s="511"/>
      <c r="DVN113" s="511"/>
      <c r="DVO113" s="511"/>
      <c r="DVP113" s="511"/>
      <c r="DVQ113" s="511"/>
      <c r="DVR113" s="511"/>
      <c r="DVS113" s="511"/>
      <c r="DVT113" s="511"/>
      <c r="DVU113" s="511"/>
      <c r="DVV113" s="511"/>
      <c r="DVW113" s="511"/>
      <c r="DVX113" s="511"/>
      <c r="DVY113" s="511"/>
      <c r="DVZ113" s="511"/>
      <c r="DWA113" s="511"/>
      <c r="DWB113" s="511"/>
      <c r="DWC113" s="511"/>
      <c r="DWD113" s="511"/>
      <c r="DWE113" s="511"/>
      <c r="DWF113" s="511"/>
      <c r="DWG113" s="511"/>
      <c r="DWH113" s="511"/>
      <c r="DWI113" s="511"/>
      <c r="DWJ113" s="511"/>
      <c r="DWK113" s="511"/>
      <c r="DWL113" s="511"/>
      <c r="DWM113" s="511"/>
      <c r="DWN113" s="511"/>
      <c r="DWO113" s="511"/>
      <c r="DWP113" s="511"/>
      <c r="DWQ113" s="511"/>
      <c r="DWR113" s="511"/>
      <c r="DWS113" s="511"/>
      <c r="DWT113" s="511"/>
      <c r="DWU113" s="511"/>
      <c r="DWV113" s="511"/>
      <c r="DWW113" s="511"/>
      <c r="DWX113" s="511"/>
      <c r="DWY113" s="511"/>
      <c r="DWZ113" s="511"/>
      <c r="DXA113" s="511"/>
      <c r="DXB113" s="511"/>
      <c r="DXC113" s="511"/>
      <c r="DXD113" s="511"/>
      <c r="DXE113" s="511"/>
      <c r="DXF113" s="511"/>
      <c r="DXG113" s="511"/>
      <c r="DXH113" s="511"/>
      <c r="DXI113" s="511"/>
      <c r="DXJ113" s="511"/>
      <c r="DXK113" s="511"/>
      <c r="DXL113" s="511"/>
      <c r="DXM113" s="511"/>
      <c r="DXN113" s="511"/>
      <c r="DXO113" s="511"/>
      <c r="DXP113" s="511"/>
      <c r="DXQ113" s="511"/>
      <c r="DXR113" s="511"/>
      <c r="DXS113" s="511"/>
      <c r="DXT113" s="511"/>
      <c r="DXU113" s="511"/>
      <c r="DXV113" s="511"/>
      <c r="DXW113" s="511"/>
      <c r="DXX113" s="511"/>
      <c r="DXY113" s="511"/>
      <c r="DXZ113" s="511"/>
      <c r="DYA113" s="511"/>
      <c r="DYB113" s="511"/>
      <c r="DYC113" s="511"/>
      <c r="DYD113" s="511"/>
      <c r="DYE113" s="511"/>
      <c r="DYF113" s="511"/>
      <c r="DYG113" s="511"/>
      <c r="DYH113" s="511"/>
      <c r="DYI113" s="511"/>
      <c r="DYJ113" s="511"/>
      <c r="DYK113" s="511"/>
      <c r="DYL113" s="511"/>
      <c r="DYM113" s="511"/>
      <c r="DYN113" s="511"/>
      <c r="DYO113" s="511"/>
      <c r="DYP113" s="511"/>
      <c r="DYQ113" s="511"/>
      <c r="DYR113" s="511"/>
      <c r="DYS113" s="511"/>
      <c r="DYT113" s="511"/>
      <c r="DYU113" s="511"/>
      <c r="DYV113" s="511"/>
      <c r="DYW113" s="511"/>
      <c r="DYX113" s="511"/>
      <c r="DYY113" s="511"/>
      <c r="DYZ113" s="511"/>
      <c r="DZA113" s="511"/>
      <c r="DZB113" s="511"/>
      <c r="DZC113" s="511"/>
      <c r="DZD113" s="511"/>
      <c r="DZE113" s="511"/>
      <c r="DZF113" s="511"/>
      <c r="DZG113" s="511"/>
      <c r="DZH113" s="511"/>
      <c r="DZI113" s="511"/>
      <c r="DZJ113" s="511"/>
      <c r="DZK113" s="511"/>
      <c r="DZL113" s="511"/>
      <c r="DZM113" s="511"/>
      <c r="DZN113" s="511"/>
      <c r="DZO113" s="511"/>
      <c r="DZP113" s="511"/>
      <c r="DZQ113" s="511"/>
      <c r="DZR113" s="511"/>
      <c r="DZS113" s="511"/>
      <c r="DZT113" s="511"/>
      <c r="DZU113" s="511"/>
      <c r="DZV113" s="511"/>
      <c r="DZW113" s="511"/>
      <c r="DZX113" s="511"/>
      <c r="DZY113" s="511"/>
      <c r="DZZ113" s="511"/>
      <c r="EAA113" s="511"/>
      <c r="EAB113" s="511"/>
      <c r="EAC113" s="511"/>
      <c r="EAD113" s="511"/>
      <c r="EAE113" s="511"/>
      <c r="EAF113" s="511"/>
      <c r="EAG113" s="511"/>
      <c r="EAH113" s="511"/>
      <c r="EAI113" s="511"/>
      <c r="EAJ113" s="511"/>
      <c r="EAK113" s="511"/>
      <c r="EAL113" s="511"/>
      <c r="EAM113" s="511"/>
      <c r="EAN113" s="511"/>
      <c r="EAO113" s="511"/>
      <c r="EAP113" s="511"/>
      <c r="EAQ113" s="511"/>
      <c r="EAR113" s="511"/>
      <c r="EAS113" s="511"/>
      <c r="EAT113" s="511"/>
      <c r="EAU113" s="511"/>
      <c r="EAV113" s="511"/>
      <c r="EAW113" s="511"/>
      <c r="EAX113" s="511"/>
      <c r="EAY113" s="511"/>
      <c r="EAZ113" s="511"/>
      <c r="EBA113" s="511"/>
      <c r="EBB113" s="511"/>
      <c r="EBC113" s="511"/>
      <c r="EBD113" s="511"/>
      <c r="EBE113" s="511"/>
      <c r="EBF113" s="511"/>
      <c r="EBG113" s="511"/>
      <c r="EBH113" s="511"/>
      <c r="EBI113" s="511"/>
      <c r="EBJ113" s="511"/>
      <c r="EBK113" s="511"/>
      <c r="EBL113" s="511"/>
      <c r="EBM113" s="511"/>
      <c r="EBN113" s="511"/>
      <c r="EBO113" s="511"/>
      <c r="EBP113" s="511"/>
      <c r="EBQ113" s="511"/>
      <c r="EBR113" s="511"/>
      <c r="EBS113" s="511"/>
      <c r="EBT113" s="511"/>
      <c r="EBU113" s="511"/>
      <c r="EBV113" s="511"/>
      <c r="EBW113" s="511"/>
      <c r="EBX113" s="511"/>
      <c r="EBY113" s="511"/>
      <c r="EBZ113" s="511"/>
      <c r="ECA113" s="511"/>
      <c r="ECB113" s="511"/>
      <c r="ECC113" s="511"/>
      <c r="ECD113" s="511"/>
      <c r="ECE113" s="511"/>
      <c r="ECF113" s="511"/>
      <c r="ECG113" s="511"/>
      <c r="ECH113" s="511"/>
      <c r="ECI113" s="511"/>
      <c r="ECJ113" s="511"/>
      <c r="ECK113" s="511"/>
      <c r="ECL113" s="511"/>
      <c r="ECM113" s="511"/>
      <c r="ECN113" s="511"/>
      <c r="ECO113" s="511"/>
      <c r="ECP113" s="511"/>
      <c r="ECQ113" s="511"/>
      <c r="ECR113" s="511"/>
      <c r="ECS113" s="511"/>
      <c r="ECT113" s="511"/>
      <c r="ECU113" s="511"/>
      <c r="ECV113" s="511"/>
      <c r="ECW113" s="511"/>
      <c r="ECX113" s="511"/>
      <c r="ECY113" s="511"/>
      <c r="ECZ113" s="511"/>
      <c r="EDA113" s="511"/>
      <c r="EDB113" s="511"/>
      <c r="EDC113" s="511"/>
      <c r="EDD113" s="511"/>
      <c r="EDE113" s="511"/>
      <c r="EDF113" s="511"/>
      <c r="EDG113" s="511"/>
      <c r="EDH113" s="511"/>
      <c r="EDI113" s="511"/>
      <c r="EDJ113" s="511"/>
      <c r="EDK113" s="511"/>
      <c r="EDL113" s="511"/>
      <c r="EDM113" s="511"/>
      <c r="EDN113" s="511"/>
      <c r="EDO113" s="511"/>
      <c r="EDP113" s="511"/>
      <c r="EDQ113" s="511"/>
      <c r="EDR113" s="511"/>
      <c r="EDS113" s="511"/>
      <c r="EDT113" s="511"/>
      <c r="EDU113" s="511"/>
      <c r="EDV113" s="511"/>
      <c r="EDW113" s="511"/>
      <c r="EDX113" s="511"/>
      <c r="EDY113" s="511"/>
      <c r="EDZ113" s="511"/>
      <c r="EEA113" s="511"/>
      <c r="EEB113" s="511"/>
      <c r="EEC113" s="511"/>
      <c r="EED113" s="511"/>
      <c r="EEE113" s="511"/>
      <c r="EEF113" s="511"/>
      <c r="EEG113" s="511"/>
      <c r="EEH113" s="511"/>
      <c r="EEI113" s="511"/>
      <c r="EEJ113" s="511"/>
      <c r="EEK113" s="511"/>
      <c r="EEL113" s="511"/>
      <c r="EEM113" s="511"/>
      <c r="EEN113" s="511"/>
      <c r="EEO113" s="511"/>
      <c r="EEP113" s="511"/>
      <c r="EEQ113" s="511"/>
      <c r="EER113" s="511"/>
      <c r="EES113" s="511"/>
      <c r="EET113" s="511"/>
      <c r="EEU113" s="511"/>
      <c r="EEV113" s="511"/>
      <c r="EEW113" s="511"/>
      <c r="EEX113" s="511"/>
      <c r="EEY113" s="511"/>
      <c r="EEZ113" s="511"/>
      <c r="EFA113" s="511"/>
      <c r="EFB113" s="511"/>
      <c r="EFC113" s="511"/>
      <c r="EFD113" s="511"/>
      <c r="EFE113" s="511"/>
      <c r="EFF113" s="511"/>
      <c r="EFG113" s="511"/>
      <c r="EFH113" s="511"/>
      <c r="EFI113" s="511"/>
      <c r="EFJ113" s="511"/>
      <c r="EFK113" s="511"/>
      <c r="EFL113" s="511"/>
      <c r="EFM113" s="511"/>
      <c r="EFN113" s="511"/>
      <c r="EFO113" s="511"/>
      <c r="EFP113" s="511"/>
      <c r="EFQ113" s="511"/>
      <c r="EFR113" s="511"/>
      <c r="EFS113" s="511"/>
      <c r="EFT113" s="511"/>
      <c r="EFU113" s="511"/>
      <c r="EFV113" s="511"/>
      <c r="EFW113" s="511"/>
      <c r="EFX113" s="511"/>
      <c r="EFY113" s="511"/>
      <c r="EFZ113" s="511"/>
      <c r="EGA113" s="511"/>
      <c r="EGB113" s="511"/>
      <c r="EGC113" s="511"/>
      <c r="EGD113" s="511"/>
      <c r="EGE113" s="511"/>
      <c r="EGF113" s="511"/>
      <c r="EGG113" s="511"/>
      <c r="EGH113" s="511"/>
      <c r="EGI113" s="511"/>
      <c r="EGJ113" s="511"/>
      <c r="EGK113" s="511"/>
      <c r="EGL113" s="511"/>
      <c r="EGM113" s="511"/>
      <c r="EGN113" s="511"/>
      <c r="EGO113" s="511"/>
      <c r="EGP113" s="511"/>
      <c r="EGQ113" s="511"/>
      <c r="EGR113" s="511"/>
      <c r="EGS113" s="511"/>
      <c r="EGT113" s="511"/>
      <c r="EGU113" s="511"/>
      <c r="EGV113" s="511"/>
      <c r="EGW113" s="511"/>
      <c r="EGX113" s="511"/>
      <c r="EGY113" s="511"/>
      <c r="EGZ113" s="511"/>
      <c r="EHA113" s="511"/>
      <c r="EHB113" s="511"/>
      <c r="EHC113" s="511"/>
      <c r="EHD113" s="511"/>
      <c r="EHE113" s="511"/>
      <c r="EHF113" s="511"/>
      <c r="EHG113" s="511"/>
      <c r="EHH113" s="511"/>
      <c r="EHI113" s="511"/>
      <c r="EHJ113" s="511"/>
      <c r="EHK113" s="511"/>
      <c r="EHL113" s="511"/>
      <c r="EHM113" s="511"/>
      <c r="EHN113" s="511"/>
      <c r="EHO113" s="511"/>
      <c r="EHP113" s="511"/>
      <c r="EHQ113" s="511"/>
      <c r="EHR113" s="511"/>
      <c r="EHS113" s="511"/>
      <c r="EHT113" s="511"/>
      <c r="EHU113" s="511"/>
      <c r="EHV113" s="511"/>
      <c r="EHW113" s="511"/>
      <c r="EHX113" s="511"/>
      <c r="EHY113" s="511"/>
      <c r="EHZ113" s="511"/>
      <c r="EIA113" s="511"/>
      <c r="EIB113" s="511"/>
      <c r="EIC113" s="511"/>
      <c r="EID113" s="511"/>
      <c r="EIE113" s="511"/>
      <c r="EIF113" s="511"/>
      <c r="EIG113" s="511"/>
      <c r="EIH113" s="511"/>
      <c r="EII113" s="511"/>
      <c r="EIJ113" s="511"/>
      <c r="EIK113" s="511"/>
      <c r="EIL113" s="511"/>
      <c r="EIM113" s="511"/>
      <c r="EIN113" s="511"/>
      <c r="EIO113" s="511"/>
      <c r="EIP113" s="511"/>
      <c r="EIQ113" s="511"/>
      <c r="EIR113" s="511"/>
      <c r="EIS113" s="511"/>
      <c r="EIT113" s="511"/>
      <c r="EIU113" s="511"/>
      <c r="EIV113" s="511"/>
      <c r="EIW113" s="511"/>
      <c r="EIX113" s="511"/>
      <c r="EIY113" s="511"/>
      <c r="EIZ113" s="511"/>
      <c r="EJA113" s="511"/>
      <c r="EJB113" s="511"/>
      <c r="EJC113" s="511"/>
      <c r="EJD113" s="511"/>
      <c r="EJE113" s="511"/>
      <c r="EJF113" s="511"/>
      <c r="EJG113" s="511"/>
      <c r="EJH113" s="511"/>
      <c r="EJI113" s="511"/>
      <c r="EJJ113" s="511"/>
      <c r="EJK113" s="511"/>
      <c r="EJL113" s="511"/>
      <c r="EJM113" s="511"/>
      <c r="EJN113" s="511"/>
      <c r="EJO113" s="511"/>
      <c r="EJP113" s="511"/>
      <c r="EJQ113" s="511"/>
      <c r="EJR113" s="511"/>
      <c r="EJS113" s="511"/>
      <c r="EJT113" s="511"/>
      <c r="EJU113" s="511"/>
      <c r="EJV113" s="511"/>
      <c r="EJW113" s="511"/>
      <c r="EJX113" s="511"/>
      <c r="EJY113" s="511"/>
      <c r="EJZ113" s="511"/>
      <c r="EKA113" s="511"/>
      <c r="EKB113" s="511"/>
      <c r="EKC113" s="511"/>
      <c r="EKD113" s="511"/>
      <c r="EKE113" s="511"/>
      <c r="EKF113" s="511"/>
      <c r="EKG113" s="511"/>
      <c r="EKH113" s="511"/>
      <c r="EKI113" s="511"/>
      <c r="EKJ113" s="511"/>
      <c r="EKK113" s="511"/>
      <c r="EKL113" s="511"/>
      <c r="EKM113" s="511"/>
      <c r="EKN113" s="511"/>
      <c r="EKO113" s="511"/>
      <c r="EKP113" s="511"/>
      <c r="EKQ113" s="511"/>
      <c r="EKR113" s="511"/>
      <c r="EKS113" s="511"/>
      <c r="EKT113" s="511"/>
      <c r="EKU113" s="511"/>
      <c r="EKV113" s="511"/>
      <c r="EKW113" s="511"/>
      <c r="EKX113" s="511"/>
      <c r="EKY113" s="511"/>
      <c r="EKZ113" s="511"/>
      <c r="ELA113" s="511"/>
      <c r="ELB113" s="511"/>
      <c r="ELC113" s="511"/>
      <c r="ELD113" s="511"/>
      <c r="ELE113" s="511"/>
      <c r="ELF113" s="511"/>
      <c r="ELG113" s="511"/>
      <c r="ELH113" s="511"/>
      <c r="ELI113" s="511"/>
      <c r="ELJ113" s="511"/>
      <c r="ELK113" s="511"/>
      <c r="ELL113" s="511"/>
      <c r="ELM113" s="511"/>
      <c r="ELN113" s="511"/>
      <c r="ELO113" s="511"/>
      <c r="ELP113" s="511"/>
      <c r="ELQ113" s="511"/>
      <c r="ELR113" s="511"/>
      <c r="ELS113" s="511"/>
      <c r="ELT113" s="511"/>
      <c r="ELU113" s="511"/>
      <c r="ELV113" s="511"/>
      <c r="ELW113" s="511"/>
      <c r="ELX113" s="511"/>
      <c r="ELY113" s="511"/>
      <c r="ELZ113" s="511"/>
      <c r="EMA113" s="511"/>
      <c r="EMB113" s="511"/>
      <c r="EMC113" s="511"/>
      <c r="EMD113" s="511"/>
      <c r="EME113" s="511"/>
      <c r="EMF113" s="511"/>
      <c r="EMG113" s="511"/>
      <c r="EMH113" s="511"/>
      <c r="EMI113" s="511"/>
      <c r="EMJ113" s="511"/>
      <c r="EMK113" s="511"/>
      <c r="EML113" s="511"/>
      <c r="EMM113" s="511"/>
      <c r="EMN113" s="511"/>
      <c r="EMO113" s="511"/>
      <c r="EMP113" s="511"/>
      <c r="EMQ113" s="511"/>
      <c r="EMR113" s="511"/>
      <c r="EMS113" s="511"/>
      <c r="EMT113" s="511"/>
      <c r="EMU113" s="511"/>
      <c r="EMV113" s="511"/>
      <c r="EMW113" s="511"/>
      <c r="EMX113" s="511"/>
      <c r="EMY113" s="511"/>
      <c r="EMZ113" s="511"/>
      <c r="ENA113" s="511"/>
      <c r="ENB113" s="511"/>
      <c r="ENC113" s="511"/>
      <c r="END113" s="511"/>
      <c r="ENE113" s="511"/>
      <c r="ENF113" s="511"/>
      <c r="ENG113" s="511"/>
      <c r="ENH113" s="511"/>
      <c r="ENI113" s="511"/>
      <c r="ENJ113" s="511"/>
      <c r="ENK113" s="511"/>
      <c r="ENL113" s="511"/>
      <c r="ENM113" s="511"/>
      <c r="ENN113" s="511"/>
      <c r="ENO113" s="511"/>
      <c r="ENP113" s="511"/>
      <c r="ENQ113" s="511"/>
      <c r="ENR113" s="511"/>
      <c r="ENS113" s="511"/>
      <c r="ENT113" s="511"/>
      <c r="ENU113" s="511"/>
      <c r="ENV113" s="511"/>
      <c r="ENW113" s="511"/>
      <c r="ENX113" s="511"/>
      <c r="ENY113" s="511"/>
      <c r="ENZ113" s="511"/>
      <c r="EOA113" s="511"/>
      <c r="EOB113" s="511"/>
      <c r="EOC113" s="511"/>
      <c r="EOD113" s="511"/>
      <c r="EOE113" s="511"/>
      <c r="EOF113" s="511"/>
      <c r="EOG113" s="511"/>
      <c r="EOH113" s="511"/>
      <c r="EOI113" s="511"/>
      <c r="EOJ113" s="511"/>
      <c r="EOK113" s="511"/>
      <c r="EOL113" s="511"/>
      <c r="EOM113" s="511"/>
      <c r="EON113" s="511"/>
      <c r="EOO113" s="511"/>
      <c r="EOP113" s="511"/>
      <c r="EOQ113" s="511"/>
      <c r="EOR113" s="511"/>
      <c r="EOS113" s="511"/>
      <c r="EOT113" s="511"/>
      <c r="EOU113" s="511"/>
      <c r="EOV113" s="511"/>
      <c r="EOW113" s="511"/>
      <c r="EOX113" s="511"/>
      <c r="EOY113" s="511"/>
      <c r="EOZ113" s="511"/>
      <c r="EPA113" s="511"/>
      <c r="EPB113" s="511"/>
      <c r="EPC113" s="511"/>
      <c r="EPD113" s="511"/>
      <c r="EPE113" s="511"/>
      <c r="EPF113" s="511"/>
      <c r="EPG113" s="511"/>
      <c r="EPH113" s="511"/>
      <c r="EPI113" s="511"/>
      <c r="EPJ113" s="511"/>
      <c r="EPK113" s="511"/>
      <c r="EPL113" s="511"/>
      <c r="EPM113" s="511"/>
      <c r="EPN113" s="511"/>
      <c r="EPO113" s="511"/>
      <c r="EPP113" s="511"/>
      <c r="EPQ113" s="511"/>
      <c r="EPR113" s="511"/>
      <c r="EPS113" s="511"/>
      <c r="EPT113" s="511"/>
      <c r="EPU113" s="511"/>
      <c r="EPV113" s="511"/>
      <c r="EPW113" s="511"/>
      <c r="EPX113" s="511"/>
      <c r="EPY113" s="511"/>
      <c r="EPZ113" s="511"/>
      <c r="EQA113" s="511"/>
      <c r="EQB113" s="511"/>
      <c r="EQC113" s="511"/>
      <c r="EQD113" s="511"/>
      <c r="EQE113" s="511"/>
      <c r="EQF113" s="511"/>
      <c r="EQG113" s="511"/>
      <c r="EQH113" s="511"/>
      <c r="EQI113" s="511"/>
      <c r="EQJ113" s="511"/>
      <c r="EQK113" s="511"/>
      <c r="EQL113" s="511"/>
      <c r="EQM113" s="511"/>
      <c r="EQN113" s="511"/>
      <c r="EQO113" s="511"/>
      <c r="EQP113" s="511"/>
      <c r="EQQ113" s="511"/>
      <c r="EQR113" s="511"/>
      <c r="EQS113" s="511"/>
      <c r="EQT113" s="511"/>
      <c r="EQU113" s="511"/>
      <c r="EQV113" s="511"/>
      <c r="EQW113" s="511"/>
      <c r="EQX113" s="511"/>
      <c r="EQY113" s="511"/>
      <c r="EQZ113" s="511"/>
      <c r="ERA113" s="511"/>
      <c r="ERB113" s="511"/>
      <c r="ERC113" s="511"/>
      <c r="ERD113" s="511"/>
      <c r="ERE113" s="511"/>
      <c r="ERF113" s="511"/>
      <c r="ERG113" s="511"/>
      <c r="ERH113" s="511"/>
      <c r="ERI113" s="511"/>
      <c r="ERJ113" s="511"/>
      <c r="ERK113" s="511"/>
      <c r="ERL113" s="511"/>
      <c r="ERM113" s="511"/>
      <c r="ERN113" s="511"/>
      <c r="ERO113" s="511"/>
      <c r="ERP113" s="511"/>
      <c r="ERQ113" s="511"/>
      <c r="ERR113" s="511"/>
      <c r="ERS113" s="511"/>
      <c r="ERT113" s="511"/>
      <c r="ERU113" s="511"/>
      <c r="ERV113" s="511"/>
      <c r="ERW113" s="511"/>
      <c r="ERX113" s="511"/>
      <c r="ERY113" s="511"/>
      <c r="ERZ113" s="511"/>
      <c r="ESA113" s="511"/>
      <c r="ESB113" s="511"/>
      <c r="ESC113" s="511"/>
      <c r="ESD113" s="511"/>
      <c r="ESE113" s="511"/>
      <c r="ESF113" s="511"/>
      <c r="ESG113" s="511"/>
      <c r="ESH113" s="511"/>
      <c r="ESI113" s="511"/>
      <c r="ESJ113" s="511"/>
      <c r="ESK113" s="511"/>
      <c r="ESL113" s="511"/>
      <c r="ESM113" s="511"/>
      <c r="ESN113" s="511"/>
      <c r="ESO113" s="511"/>
      <c r="ESP113" s="511"/>
      <c r="ESQ113" s="511"/>
      <c r="ESR113" s="511"/>
      <c r="ESS113" s="511"/>
      <c r="EST113" s="511"/>
      <c r="ESU113" s="511"/>
      <c r="ESV113" s="511"/>
      <c r="ESW113" s="511"/>
      <c r="ESX113" s="511"/>
      <c r="ESY113" s="511"/>
      <c r="ESZ113" s="511"/>
      <c r="ETA113" s="511"/>
      <c r="ETB113" s="511"/>
      <c r="ETC113" s="511"/>
      <c r="ETD113" s="511"/>
      <c r="ETE113" s="511"/>
      <c r="ETF113" s="511"/>
      <c r="ETG113" s="511"/>
      <c r="ETH113" s="511"/>
      <c r="ETI113" s="511"/>
      <c r="ETJ113" s="511"/>
      <c r="ETK113" s="511"/>
      <c r="ETL113" s="511"/>
      <c r="ETM113" s="511"/>
      <c r="ETN113" s="511"/>
      <c r="ETO113" s="511"/>
      <c r="ETP113" s="511"/>
      <c r="ETQ113" s="511"/>
      <c r="ETR113" s="511"/>
      <c r="ETS113" s="511"/>
      <c r="ETT113" s="511"/>
      <c r="ETU113" s="511"/>
      <c r="ETV113" s="511"/>
      <c r="ETW113" s="511"/>
      <c r="ETX113" s="511"/>
      <c r="ETY113" s="511"/>
      <c r="ETZ113" s="511"/>
      <c r="EUA113" s="511"/>
      <c r="EUB113" s="511"/>
      <c r="EUC113" s="511"/>
      <c r="EUD113" s="511"/>
      <c r="EUE113" s="511"/>
      <c r="EUF113" s="511"/>
      <c r="EUG113" s="511"/>
      <c r="EUH113" s="511"/>
      <c r="EUI113" s="511"/>
      <c r="EUJ113" s="511"/>
      <c r="EUK113" s="511"/>
      <c r="EUL113" s="511"/>
      <c r="EUM113" s="511"/>
      <c r="EUN113" s="511"/>
      <c r="EUO113" s="511"/>
      <c r="EUP113" s="511"/>
      <c r="EUQ113" s="511"/>
      <c r="EUR113" s="511"/>
      <c r="EUS113" s="511"/>
      <c r="EUT113" s="511"/>
      <c r="EUU113" s="511"/>
      <c r="EUV113" s="511"/>
      <c r="EUW113" s="511"/>
      <c r="EUX113" s="511"/>
      <c r="EUY113" s="511"/>
      <c r="EUZ113" s="511"/>
      <c r="EVA113" s="511"/>
      <c r="EVB113" s="511"/>
      <c r="EVC113" s="511"/>
      <c r="EVD113" s="511"/>
      <c r="EVE113" s="511"/>
      <c r="EVF113" s="511"/>
      <c r="EVG113" s="511"/>
      <c r="EVH113" s="511"/>
      <c r="EVI113" s="511"/>
      <c r="EVJ113" s="511"/>
      <c r="EVK113" s="511"/>
      <c r="EVL113" s="511"/>
      <c r="EVM113" s="511"/>
      <c r="EVN113" s="511"/>
      <c r="EVO113" s="511"/>
      <c r="EVP113" s="511"/>
      <c r="EVQ113" s="511"/>
      <c r="EVR113" s="511"/>
      <c r="EVS113" s="511"/>
      <c r="EVT113" s="511"/>
      <c r="EVU113" s="511"/>
      <c r="EVV113" s="511"/>
      <c r="EVW113" s="511"/>
      <c r="EVX113" s="511"/>
      <c r="EVY113" s="511"/>
      <c r="EVZ113" s="511"/>
      <c r="EWA113" s="511"/>
      <c r="EWB113" s="511"/>
      <c r="EWC113" s="511"/>
      <c r="EWD113" s="511"/>
      <c r="EWE113" s="511"/>
      <c r="EWF113" s="511"/>
      <c r="EWG113" s="511"/>
      <c r="EWH113" s="511"/>
      <c r="EWI113" s="511"/>
      <c r="EWJ113" s="511"/>
      <c r="EWK113" s="511"/>
      <c r="EWL113" s="511"/>
      <c r="EWM113" s="511"/>
      <c r="EWN113" s="511"/>
      <c r="EWO113" s="511"/>
      <c r="EWP113" s="511"/>
      <c r="EWQ113" s="511"/>
      <c r="EWR113" s="511"/>
      <c r="EWS113" s="511"/>
      <c r="EWT113" s="511"/>
      <c r="EWU113" s="511"/>
      <c r="EWV113" s="511"/>
      <c r="EWW113" s="511"/>
      <c r="EWX113" s="511"/>
      <c r="EWY113" s="511"/>
      <c r="EWZ113" s="511"/>
      <c r="EXA113" s="511"/>
      <c r="EXB113" s="511"/>
      <c r="EXC113" s="511"/>
      <c r="EXD113" s="511"/>
      <c r="EXE113" s="511"/>
      <c r="EXF113" s="511"/>
      <c r="EXG113" s="511"/>
      <c r="EXH113" s="511"/>
      <c r="EXI113" s="511"/>
      <c r="EXJ113" s="511"/>
      <c r="EXK113" s="511"/>
      <c r="EXL113" s="511"/>
      <c r="EXM113" s="511"/>
      <c r="EXN113" s="511"/>
      <c r="EXO113" s="511"/>
      <c r="EXP113" s="511"/>
      <c r="EXQ113" s="511"/>
      <c r="EXR113" s="511"/>
      <c r="EXS113" s="511"/>
      <c r="EXT113" s="511"/>
      <c r="EXU113" s="511"/>
      <c r="EXV113" s="511"/>
      <c r="EXW113" s="511"/>
      <c r="EXX113" s="511"/>
      <c r="EXY113" s="511"/>
      <c r="EXZ113" s="511"/>
      <c r="EYA113" s="511"/>
      <c r="EYB113" s="511"/>
      <c r="EYC113" s="511"/>
      <c r="EYD113" s="511"/>
      <c r="EYE113" s="511"/>
      <c r="EYF113" s="511"/>
      <c r="EYG113" s="511"/>
      <c r="EYH113" s="511"/>
      <c r="EYI113" s="511"/>
      <c r="EYJ113" s="511"/>
      <c r="EYK113" s="511"/>
      <c r="EYL113" s="511"/>
      <c r="EYM113" s="511"/>
      <c r="EYN113" s="511"/>
      <c r="EYO113" s="511"/>
      <c r="EYP113" s="511"/>
      <c r="EYQ113" s="511"/>
      <c r="EYR113" s="511"/>
      <c r="EYS113" s="511"/>
      <c r="EYT113" s="511"/>
      <c r="EYU113" s="511"/>
      <c r="EYV113" s="511"/>
      <c r="EYW113" s="511"/>
      <c r="EYX113" s="511"/>
      <c r="EYY113" s="511"/>
      <c r="EYZ113" s="511"/>
      <c r="EZA113" s="511"/>
      <c r="EZB113" s="511"/>
      <c r="EZC113" s="511"/>
      <c r="EZD113" s="511"/>
      <c r="EZE113" s="511"/>
      <c r="EZF113" s="511"/>
      <c r="EZG113" s="511"/>
      <c r="EZH113" s="511"/>
      <c r="EZI113" s="511"/>
      <c r="EZJ113" s="511"/>
      <c r="EZK113" s="511"/>
      <c r="EZL113" s="511"/>
      <c r="EZM113" s="511"/>
      <c r="EZN113" s="511"/>
      <c r="EZO113" s="511"/>
      <c r="EZP113" s="511"/>
      <c r="EZQ113" s="511"/>
      <c r="EZR113" s="511"/>
      <c r="EZS113" s="511"/>
      <c r="EZT113" s="511"/>
      <c r="EZU113" s="511"/>
      <c r="EZV113" s="511"/>
      <c r="EZW113" s="511"/>
      <c r="EZX113" s="511"/>
      <c r="EZY113" s="511"/>
      <c r="EZZ113" s="511"/>
      <c r="FAA113" s="511"/>
      <c r="FAB113" s="511"/>
      <c r="FAC113" s="511"/>
      <c r="FAD113" s="511"/>
      <c r="FAE113" s="511"/>
      <c r="FAF113" s="511"/>
      <c r="FAG113" s="511"/>
      <c r="FAH113" s="511"/>
      <c r="FAI113" s="511"/>
      <c r="FAJ113" s="511"/>
      <c r="FAK113" s="511"/>
      <c r="FAL113" s="511"/>
      <c r="FAM113" s="511"/>
      <c r="FAN113" s="511"/>
      <c r="FAO113" s="511"/>
      <c r="FAP113" s="511"/>
      <c r="FAQ113" s="511"/>
      <c r="FAR113" s="511"/>
      <c r="FAS113" s="511"/>
      <c r="FAT113" s="511"/>
      <c r="FAU113" s="511"/>
      <c r="FAV113" s="511"/>
      <c r="FAW113" s="511"/>
      <c r="FAX113" s="511"/>
      <c r="FAY113" s="511"/>
      <c r="FAZ113" s="511"/>
      <c r="FBA113" s="511"/>
      <c r="FBB113" s="511"/>
      <c r="FBC113" s="511"/>
      <c r="FBD113" s="511"/>
      <c r="FBE113" s="511"/>
      <c r="FBF113" s="511"/>
      <c r="FBG113" s="511"/>
      <c r="FBH113" s="511"/>
      <c r="FBI113" s="511"/>
      <c r="FBJ113" s="511"/>
      <c r="FBK113" s="511"/>
      <c r="FBL113" s="511"/>
      <c r="FBM113" s="511"/>
      <c r="FBN113" s="511"/>
      <c r="FBO113" s="511"/>
      <c r="FBP113" s="511"/>
      <c r="FBQ113" s="511"/>
      <c r="FBR113" s="511"/>
      <c r="FBS113" s="511"/>
      <c r="FBT113" s="511"/>
      <c r="FBU113" s="511"/>
      <c r="FBV113" s="511"/>
      <c r="FBW113" s="511"/>
      <c r="FBX113" s="511"/>
      <c r="FBY113" s="511"/>
      <c r="FBZ113" s="511"/>
      <c r="FCA113" s="511"/>
      <c r="FCB113" s="511"/>
      <c r="FCC113" s="511"/>
      <c r="FCD113" s="511"/>
      <c r="FCE113" s="511"/>
      <c r="FCF113" s="511"/>
      <c r="FCG113" s="511"/>
      <c r="FCH113" s="511"/>
      <c r="FCI113" s="511"/>
      <c r="FCJ113" s="511"/>
      <c r="FCK113" s="511"/>
      <c r="FCL113" s="511"/>
      <c r="FCM113" s="511"/>
      <c r="FCN113" s="511"/>
      <c r="FCO113" s="511"/>
      <c r="FCP113" s="511"/>
      <c r="FCQ113" s="511"/>
      <c r="FCR113" s="511"/>
      <c r="FCS113" s="511"/>
      <c r="FCT113" s="511"/>
      <c r="FCU113" s="511"/>
      <c r="FCV113" s="511"/>
      <c r="FCW113" s="511"/>
      <c r="FCX113" s="511"/>
      <c r="FCY113" s="511"/>
      <c r="FCZ113" s="511"/>
      <c r="FDA113" s="511"/>
      <c r="FDB113" s="511"/>
      <c r="FDC113" s="511"/>
      <c r="FDD113" s="511"/>
      <c r="FDE113" s="511"/>
      <c r="FDF113" s="511"/>
      <c r="FDG113" s="511"/>
      <c r="FDH113" s="511"/>
      <c r="FDI113" s="511"/>
      <c r="FDJ113" s="511"/>
      <c r="FDK113" s="511"/>
      <c r="FDL113" s="511"/>
      <c r="FDM113" s="511"/>
      <c r="FDN113" s="511"/>
      <c r="FDO113" s="511"/>
      <c r="FDP113" s="511"/>
      <c r="FDQ113" s="511"/>
      <c r="FDR113" s="511"/>
      <c r="FDS113" s="511"/>
      <c r="FDT113" s="511"/>
      <c r="FDU113" s="511"/>
      <c r="FDV113" s="511"/>
      <c r="FDW113" s="511"/>
      <c r="FDX113" s="511"/>
      <c r="FDY113" s="511"/>
      <c r="FDZ113" s="511"/>
      <c r="FEA113" s="511"/>
      <c r="FEB113" s="511"/>
      <c r="FEC113" s="511"/>
      <c r="FED113" s="511"/>
      <c r="FEE113" s="511"/>
      <c r="FEF113" s="511"/>
      <c r="FEG113" s="511"/>
      <c r="FEH113" s="511"/>
      <c r="FEI113" s="511"/>
      <c r="FEJ113" s="511"/>
      <c r="FEK113" s="511"/>
      <c r="FEL113" s="511"/>
      <c r="FEM113" s="511"/>
      <c r="FEN113" s="511"/>
      <c r="FEO113" s="511"/>
      <c r="FEP113" s="511"/>
      <c r="FEQ113" s="511"/>
      <c r="FER113" s="511"/>
      <c r="FES113" s="511"/>
      <c r="FET113" s="511"/>
      <c r="FEU113" s="511"/>
      <c r="FEV113" s="511"/>
      <c r="FEW113" s="511"/>
      <c r="FEX113" s="511"/>
      <c r="FEY113" s="511"/>
      <c r="FEZ113" s="511"/>
      <c r="FFA113" s="511"/>
      <c r="FFB113" s="511"/>
      <c r="FFC113" s="511"/>
      <c r="FFD113" s="511"/>
      <c r="FFE113" s="511"/>
      <c r="FFF113" s="511"/>
      <c r="FFG113" s="511"/>
      <c r="FFH113" s="511"/>
      <c r="FFI113" s="511"/>
      <c r="FFJ113" s="511"/>
      <c r="FFK113" s="511"/>
      <c r="FFL113" s="511"/>
      <c r="FFM113" s="511"/>
      <c r="FFN113" s="511"/>
      <c r="FFO113" s="511"/>
      <c r="FFP113" s="511"/>
      <c r="FFQ113" s="511"/>
      <c r="FFR113" s="511"/>
      <c r="FFS113" s="511"/>
      <c r="FFT113" s="511"/>
      <c r="FFU113" s="511"/>
      <c r="FFV113" s="511"/>
      <c r="FFW113" s="511"/>
      <c r="FFX113" s="511"/>
      <c r="FFY113" s="511"/>
      <c r="FFZ113" s="511"/>
      <c r="FGA113" s="511"/>
      <c r="FGB113" s="511"/>
      <c r="FGC113" s="511"/>
      <c r="FGD113" s="511"/>
      <c r="FGE113" s="511"/>
      <c r="FGF113" s="511"/>
      <c r="FGG113" s="511"/>
      <c r="FGH113" s="511"/>
      <c r="FGI113" s="511"/>
      <c r="FGJ113" s="511"/>
      <c r="FGK113" s="511"/>
      <c r="FGL113" s="511"/>
      <c r="FGM113" s="511"/>
      <c r="FGN113" s="511"/>
      <c r="FGO113" s="511"/>
      <c r="FGP113" s="511"/>
      <c r="FGQ113" s="511"/>
      <c r="FGR113" s="511"/>
      <c r="FGS113" s="511"/>
      <c r="FGT113" s="511"/>
      <c r="FGU113" s="511"/>
      <c r="FGV113" s="511"/>
      <c r="FGW113" s="511"/>
      <c r="FGX113" s="511"/>
      <c r="FGY113" s="511"/>
      <c r="FGZ113" s="511"/>
      <c r="FHA113" s="511"/>
      <c r="FHB113" s="511"/>
      <c r="FHC113" s="511"/>
      <c r="FHD113" s="511"/>
      <c r="FHE113" s="511"/>
      <c r="FHF113" s="511"/>
      <c r="FHG113" s="511"/>
      <c r="FHH113" s="511"/>
      <c r="FHI113" s="511"/>
      <c r="FHJ113" s="511"/>
      <c r="FHK113" s="511"/>
      <c r="FHL113" s="511"/>
      <c r="FHM113" s="511"/>
      <c r="FHN113" s="511"/>
      <c r="FHO113" s="511"/>
      <c r="FHP113" s="511"/>
      <c r="FHQ113" s="511"/>
      <c r="FHR113" s="511"/>
      <c r="FHS113" s="511"/>
      <c r="FHT113" s="511"/>
      <c r="FHU113" s="511"/>
      <c r="FHV113" s="511"/>
      <c r="FHW113" s="511"/>
      <c r="FHX113" s="511"/>
      <c r="FHY113" s="511"/>
      <c r="FHZ113" s="511"/>
      <c r="FIA113" s="511"/>
      <c r="FIB113" s="511"/>
      <c r="FIC113" s="511"/>
      <c r="FID113" s="511"/>
      <c r="FIE113" s="511"/>
      <c r="FIF113" s="511"/>
      <c r="FIG113" s="511"/>
      <c r="FIH113" s="511"/>
      <c r="FII113" s="511"/>
      <c r="FIJ113" s="511"/>
      <c r="FIK113" s="511"/>
      <c r="FIL113" s="511"/>
      <c r="FIM113" s="511"/>
      <c r="FIN113" s="511"/>
      <c r="FIO113" s="511"/>
      <c r="FIP113" s="511"/>
      <c r="FIQ113" s="511"/>
      <c r="FIR113" s="511"/>
      <c r="FIS113" s="511"/>
      <c r="FIT113" s="511"/>
      <c r="FIU113" s="511"/>
      <c r="FIV113" s="511"/>
      <c r="FIW113" s="511"/>
      <c r="FIX113" s="511"/>
      <c r="FIY113" s="511"/>
      <c r="FIZ113" s="511"/>
      <c r="FJA113" s="511"/>
      <c r="FJB113" s="511"/>
      <c r="FJC113" s="511"/>
      <c r="FJD113" s="511"/>
      <c r="FJE113" s="511"/>
      <c r="FJF113" s="511"/>
      <c r="FJG113" s="511"/>
      <c r="FJH113" s="511"/>
      <c r="FJI113" s="511"/>
      <c r="FJJ113" s="511"/>
      <c r="FJK113" s="511"/>
      <c r="FJL113" s="511"/>
      <c r="FJM113" s="511"/>
      <c r="FJN113" s="511"/>
      <c r="FJO113" s="511"/>
      <c r="FJP113" s="511"/>
      <c r="FJQ113" s="511"/>
      <c r="FJR113" s="511"/>
      <c r="FJS113" s="511"/>
      <c r="FJT113" s="511"/>
      <c r="FJU113" s="511"/>
      <c r="FJV113" s="511"/>
      <c r="FJW113" s="511"/>
      <c r="FJX113" s="511"/>
      <c r="FJY113" s="511"/>
      <c r="FJZ113" s="511"/>
      <c r="FKA113" s="511"/>
      <c r="FKB113" s="511"/>
      <c r="FKC113" s="511"/>
      <c r="FKD113" s="511"/>
      <c r="FKE113" s="511"/>
      <c r="FKF113" s="511"/>
      <c r="FKG113" s="511"/>
      <c r="FKH113" s="511"/>
      <c r="FKI113" s="511"/>
      <c r="FKJ113" s="511"/>
      <c r="FKK113" s="511"/>
      <c r="FKL113" s="511"/>
      <c r="FKM113" s="511"/>
      <c r="FKN113" s="511"/>
      <c r="FKO113" s="511"/>
      <c r="FKP113" s="511"/>
      <c r="FKQ113" s="511"/>
      <c r="FKR113" s="511"/>
      <c r="FKS113" s="511"/>
      <c r="FKT113" s="511"/>
      <c r="FKU113" s="511"/>
      <c r="FKV113" s="511"/>
      <c r="FKW113" s="511"/>
      <c r="FKX113" s="511"/>
      <c r="FKY113" s="511"/>
      <c r="FKZ113" s="511"/>
      <c r="FLA113" s="511"/>
      <c r="FLB113" s="511"/>
      <c r="FLC113" s="511"/>
      <c r="FLD113" s="511"/>
      <c r="FLE113" s="511"/>
      <c r="FLF113" s="511"/>
      <c r="FLG113" s="511"/>
      <c r="FLH113" s="511"/>
      <c r="FLI113" s="511"/>
      <c r="FLJ113" s="511"/>
      <c r="FLK113" s="511"/>
      <c r="FLL113" s="511"/>
      <c r="FLM113" s="511"/>
      <c r="FLN113" s="511"/>
      <c r="FLO113" s="511"/>
      <c r="FLP113" s="511"/>
      <c r="FLQ113" s="511"/>
      <c r="FLR113" s="511"/>
      <c r="FLS113" s="511"/>
      <c r="FLT113" s="511"/>
      <c r="FLU113" s="511"/>
      <c r="FLV113" s="511"/>
      <c r="FLW113" s="511"/>
      <c r="FLX113" s="511"/>
      <c r="FLY113" s="511"/>
      <c r="FLZ113" s="511"/>
      <c r="FMA113" s="511"/>
      <c r="FMB113" s="511"/>
      <c r="FMC113" s="511"/>
      <c r="FMD113" s="511"/>
      <c r="FME113" s="511"/>
      <c r="FMF113" s="511"/>
      <c r="FMG113" s="511"/>
      <c r="FMH113" s="511"/>
      <c r="FMI113" s="511"/>
      <c r="FMJ113" s="511"/>
      <c r="FMK113" s="511"/>
      <c r="FML113" s="511"/>
      <c r="FMM113" s="511"/>
      <c r="FMN113" s="511"/>
      <c r="FMO113" s="511"/>
      <c r="FMP113" s="511"/>
      <c r="FMQ113" s="511"/>
      <c r="FMR113" s="511"/>
      <c r="FMS113" s="511"/>
      <c r="FMT113" s="511"/>
      <c r="FMU113" s="511"/>
      <c r="FMV113" s="511"/>
      <c r="FMW113" s="511"/>
      <c r="FMX113" s="511"/>
      <c r="FMY113" s="511"/>
      <c r="FMZ113" s="511"/>
      <c r="FNA113" s="511"/>
      <c r="FNB113" s="511"/>
      <c r="FNC113" s="511"/>
      <c r="FND113" s="511"/>
      <c r="FNE113" s="511"/>
      <c r="FNF113" s="511"/>
      <c r="FNG113" s="511"/>
      <c r="FNH113" s="511"/>
      <c r="FNI113" s="511"/>
      <c r="FNJ113" s="511"/>
      <c r="FNK113" s="511"/>
      <c r="FNL113" s="511"/>
      <c r="FNM113" s="511"/>
      <c r="FNN113" s="511"/>
      <c r="FNO113" s="511"/>
      <c r="FNP113" s="511"/>
      <c r="FNQ113" s="511"/>
      <c r="FNR113" s="511"/>
      <c r="FNS113" s="511"/>
      <c r="FNT113" s="511"/>
      <c r="FNU113" s="511"/>
      <c r="FNV113" s="511"/>
      <c r="FNW113" s="511"/>
      <c r="FNX113" s="511"/>
      <c r="FNY113" s="511"/>
      <c r="FNZ113" s="511"/>
      <c r="FOA113" s="511"/>
      <c r="FOB113" s="511"/>
      <c r="FOC113" s="511"/>
      <c r="FOD113" s="511"/>
      <c r="FOE113" s="511"/>
      <c r="FOF113" s="511"/>
      <c r="FOG113" s="511"/>
      <c r="FOH113" s="511"/>
      <c r="FOI113" s="511"/>
      <c r="FOJ113" s="511"/>
      <c r="FOK113" s="511"/>
      <c r="FOL113" s="511"/>
      <c r="FOM113" s="511"/>
      <c r="FON113" s="511"/>
      <c r="FOO113" s="511"/>
      <c r="FOP113" s="511"/>
      <c r="FOQ113" s="511"/>
      <c r="FOR113" s="511"/>
      <c r="FOS113" s="511"/>
      <c r="FOT113" s="511"/>
      <c r="FOU113" s="511"/>
      <c r="FOV113" s="511"/>
      <c r="FOW113" s="511"/>
      <c r="FOX113" s="511"/>
      <c r="FOY113" s="511"/>
      <c r="FOZ113" s="511"/>
      <c r="FPA113" s="511"/>
      <c r="FPB113" s="511"/>
      <c r="FPC113" s="511"/>
      <c r="FPD113" s="511"/>
      <c r="FPE113" s="511"/>
      <c r="FPF113" s="511"/>
      <c r="FPG113" s="511"/>
      <c r="FPH113" s="511"/>
      <c r="FPI113" s="511"/>
      <c r="FPJ113" s="511"/>
      <c r="FPK113" s="511"/>
      <c r="FPL113" s="511"/>
      <c r="FPM113" s="511"/>
      <c r="FPN113" s="511"/>
      <c r="FPO113" s="511"/>
      <c r="FPP113" s="511"/>
      <c r="FPQ113" s="511"/>
      <c r="FPR113" s="511"/>
      <c r="FPS113" s="511"/>
      <c r="FPT113" s="511"/>
      <c r="FPU113" s="511"/>
      <c r="FPV113" s="511"/>
      <c r="FPW113" s="511"/>
      <c r="FPX113" s="511"/>
      <c r="FPY113" s="511"/>
      <c r="FPZ113" s="511"/>
      <c r="FQA113" s="511"/>
      <c r="FQB113" s="511"/>
      <c r="FQC113" s="511"/>
      <c r="FQD113" s="511"/>
      <c r="FQE113" s="511"/>
      <c r="FQF113" s="511"/>
      <c r="FQG113" s="511"/>
      <c r="FQH113" s="511"/>
      <c r="FQI113" s="511"/>
      <c r="FQJ113" s="511"/>
      <c r="FQK113" s="511"/>
      <c r="FQL113" s="511"/>
      <c r="FQM113" s="511"/>
      <c r="FQN113" s="511"/>
      <c r="FQO113" s="511"/>
      <c r="FQP113" s="511"/>
      <c r="FQQ113" s="511"/>
      <c r="FQR113" s="511"/>
      <c r="FQS113" s="511"/>
      <c r="FQT113" s="511"/>
      <c r="FQU113" s="511"/>
      <c r="FQV113" s="511"/>
      <c r="FQW113" s="511"/>
      <c r="FQX113" s="511"/>
      <c r="FQY113" s="511"/>
      <c r="FQZ113" s="511"/>
      <c r="FRA113" s="511"/>
      <c r="FRB113" s="511"/>
      <c r="FRC113" s="511"/>
      <c r="FRD113" s="511"/>
      <c r="FRE113" s="511"/>
      <c r="FRF113" s="511"/>
      <c r="FRG113" s="511"/>
      <c r="FRH113" s="511"/>
      <c r="FRI113" s="511"/>
      <c r="FRJ113" s="511"/>
      <c r="FRK113" s="511"/>
      <c r="FRL113" s="511"/>
      <c r="FRM113" s="511"/>
      <c r="FRN113" s="511"/>
      <c r="FRO113" s="511"/>
      <c r="FRP113" s="511"/>
      <c r="FRQ113" s="511"/>
      <c r="FRR113" s="511"/>
      <c r="FRS113" s="511"/>
      <c r="FRT113" s="511"/>
      <c r="FRU113" s="511"/>
      <c r="FRV113" s="511"/>
      <c r="FRW113" s="511"/>
      <c r="FRX113" s="511"/>
      <c r="FRY113" s="511"/>
      <c r="FRZ113" s="511"/>
      <c r="FSA113" s="511"/>
      <c r="FSB113" s="511"/>
      <c r="FSC113" s="511"/>
      <c r="FSD113" s="511"/>
      <c r="FSE113" s="511"/>
      <c r="FSF113" s="511"/>
      <c r="FSG113" s="511"/>
      <c r="FSH113" s="511"/>
      <c r="FSI113" s="511"/>
      <c r="FSJ113" s="511"/>
      <c r="FSK113" s="511"/>
      <c r="FSL113" s="511"/>
      <c r="FSM113" s="511"/>
      <c r="FSN113" s="511"/>
      <c r="FSO113" s="511"/>
      <c r="FSP113" s="511"/>
      <c r="FSQ113" s="511"/>
      <c r="FSR113" s="511"/>
      <c r="FSS113" s="511"/>
      <c r="FST113" s="511"/>
      <c r="FSU113" s="511"/>
      <c r="FSV113" s="511"/>
      <c r="FSW113" s="511"/>
      <c r="FSX113" s="511"/>
      <c r="FSY113" s="511"/>
      <c r="FSZ113" s="511"/>
      <c r="FTA113" s="511"/>
      <c r="FTB113" s="511"/>
      <c r="FTC113" s="511"/>
      <c r="FTD113" s="511"/>
      <c r="FTE113" s="511"/>
      <c r="FTF113" s="511"/>
      <c r="FTG113" s="511"/>
      <c r="FTH113" s="511"/>
      <c r="FTI113" s="511"/>
      <c r="FTJ113" s="511"/>
      <c r="FTK113" s="511"/>
      <c r="FTL113" s="511"/>
      <c r="FTM113" s="511"/>
      <c r="FTN113" s="511"/>
      <c r="FTO113" s="511"/>
      <c r="FTP113" s="511"/>
      <c r="FTQ113" s="511"/>
      <c r="FTR113" s="511"/>
      <c r="FTS113" s="511"/>
      <c r="FTT113" s="511"/>
      <c r="FTU113" s="511"/>
      <c r="FTV113" s="511"/>
      <c r="FTW113" s="511"/>
      <c r="FTX113" s="511"/>
      <c r="FTY113" s="511"/>
      <c r="FTZ113" s="511"/>
      <c r="FUA113" s="511"/>
      <c r="FUB113" s="511"/>
      <c r="FUC113" s="511"/>
      <c r="FUD113" s="511"/>
      <c r="FUE113" s="511"/>
      <c r="FUF113" s="511"/>
      <c r="FUG113" s="511"/>
      <c r="FUH113" s="511"/>
      <c r="FUI113" s="511"/>
      <c r="FUJ113" s="511"/>
      <c r="FUK113" s="511"/>
      <c r="FUL113" s="511"/>
      <c r="FUM113" s="511"/>
      <c r="FUN113" s="511"/>
      <c r="FUO113" s="511"/>
      <c r="FUP113" s="511"/>
      <c r="FUQ113" s="511"/>
      <c r="FUR113" s="511"/>
      <c r="FUS113" s="511"/>
      <c r="FUT113" s="511"/>
      <c r="FUU113" s="511"/>
      <c r="FUV113" s="511"/>
      <c r="FUW113" s="511"/>
      <c r="FUX113" s="511"/>
      <c r="FUY113" s="511"/>
      <c r="FUZ113" s="511"/>
      <c r="FVA113" s="511"/>
      <c r="FVB113" s="511"/>
      <c r="FVC113" s="511"/>
      <c r="FVD113" s="511"/>
      <c r="FVE113" s="511"/>
      <c r="FVF113" s="511"/>
      <c r="FVG113" s="511"/>
      <c r="FVH113" s="511"/>
      <c r="FVI113" s="511"/>
      <c r="FVJ113" s="511"/>
      <c r="FVK113" s="511"/>
      <c r="FVL113" s="511"/>
      <c r="FVM113" s="511"/>
      <c r="FVN113" s="511"/>
      <c r="FVO113" s="511"/>
      <c r="FVP113" s="511"/>
      <c r="FVQ113" s="511"/>
      <c r="FVR113" s="511"/>
      <c r="FVS113" s="511"/>
      <c r="FVT113" s="511"/>
      <c r="FVU113" s="511"/>
      <c r="FVV113" s="511"/>
      <c r="FVW113" s="511"/>
      <c r="FVX113" s="511"/>
      <c r="FVY113" s="511"/>
      <c r="FVZ113" s="511"/>
      <c r="FWA113" s="511"/>
      <c r="FWB113" s="511"/>
      <c r="FWC113" s="511"/>
      <c r="FWD113" s="511"/>
      <c r="FWE113" s="511"/>
      <c r="FWF113" s="511"/>
      <c r="FWG113" s="511"/>
      <c r="FWH113" s="511"/>
      <c r="FWI113" s="511"/>
      <c r="FWJ113" s="511"/>
      <c r="FWK113" s="511"/>
      <c r="FWL113" s="511"/>
      <c r="FWM113" s="511"/>
      <c r="FWN113" s="511"/>
      <c r="FWO113" s="511"/>
      <c r="FWP113" s="511"/>
      <c r="FWQ113" s="511"/>
      <c r="FWR113" s="511"/>
      <c r="FWS113" s="511"/>
      <c r="FWT113" s="511"/>
      <c r="FWU113" s="511"/>
      <c r="FWV113" s="511"/>
      <c r="FWW113" s="511"/>
      <c r="FWX113" s="511"/>
      <c r="FWY113" s="511"/>
      <c r="FWZ113" s="511"/>
      <c r="FXA113" s="511"/>
      <c r="FXB113" s="511"/>
      <c r="FXC113" s="511"/>
      <c r="FXD113" s="511"/>
      <c r="FXE113" s="511"/>
      <c r="FXF113" s="511"/>
      <c r="FXG113" s="511"/>
      <c r="FXH113" s="511"/>
      <c r="FXI113" s="511"/>
      <c r="FXJ113" s="511"/>
      <c r="FXK113" s="511"/>
      <c r="FXL113" s="511"/>
      <c r="FXM113" s="511"/>
      <c r="FXN113" s="511"/>
      <c r="FXO113" s="511"/>
      <c r="FXP113" s="511"/>
      <c r="FXQ113" s="511"/>
      <c r="FXR113" s="511"/>
      <c r="FXS113" s="511"/>
      <c r="FXT113" s="511"/>
      <c r="FXU113" s="511"/>
      <c r="FXV113" s="511"/>
      <c r="FXW113" s="511"/>
      <c r="FXX113" s="511"/>
      <c r="FXY113" s="511"/>
      <c r="FXZ113" s="511"/>
      <c r="FYA113" s="511"/>
      <c r="FYB113" s="511"/>
      <c r="FYC113" s="511"/>
      <c r="FYD113" s="511"/>
      <c r="FYE113" s="511"/>
      <c r="FYF113" s="511"/>
      <c r="FYG113" s="511"/>
      <c r="FYH113" s="511"/>
      <c r="FYI113" s="511"/>
      <c r="FYJ113" s="511"/>
      <c r="FYK113" s="511"/>
      <c r="FYL113" s="511"/>
      <c r="FYM113" s="511"/>
      <c r="FYN113" s="511"/>
      <c r="FYO113" s="511"/>
      <c r="FYP113" s="511"/>
      <c r="FYQ113" s="511"/>
      <c r="FYR113" s="511"/>
      <c r="FYS113" s="511"/>
      <c r="FYT113" s="511"/>
      <c r="FYU113" s="511"/>
      <c r="FYV113" s="511"/>
      <c r="FYW113" s="511"/>
      <c r="FYX113" s="511"/>
      <c r="FYY113" s="511"/>
      <c r="FYZ113" s="511"/>
      <c r="FZA113" s="511"/>
      <c r="FZB113" s="511"/>
      <c r="FZC113" s="511"/>
      <c r="FZD113" s="511"/>
      <c r="FZE113" s="511"/>
      <c r="FZF113" s="511"/>
      <c r="FZG113" s="511"/>
      <c r="FZH113" s="511"/>
      <c r="FZI113" s="511"/>
      <c r="FZJ113" s="511"/>
      <c r="FZK113" s="511"/>
      <c r="FZL113" s="511"/>
      <c r="FZM113" s="511"/>
      <c r="FZN113" s="511"/>
      <c r="FZO113" s="511"/>
      <c r="FZP113" s="511"/>
      <c r="FZQ113" s="511"/>
      <c r="FZR113" s="511"/>
      <c r="FZS113" s="511"/>
      <c r="FZT113" s="511"/>
      <c r="FZU113" s="511"/>
      <c r="FZV113" s="511"/>
      <c r="FZW113" s="511"/>
      <c r="FZX113" s="511"/>
      <c r="FZY113" s="511"/>
      <c r="FZZ113" s="511"/>
      <c r="GAA113" s="511"/>
      <c r="GAB113" s="511"/>
      <c r="GAC113" s="511"/>
      <c r="GAD113" s="511"/>
      <c r="GAE113" s="511"/>
      <c r="GAF113" s="511"/>
      <c r="GAG113" s="511"/>
      <c r="GAH113" s="511"/>
      <c r="GAI113" s="511"/>
      <c r="GAJ113" s="511"/>
      <c r="GAK113" s="511"/>
      <c r="GAL113" s="511"/>
      <c r="GAM113" s="511"/>
      <c r="GAN113" s="511"/>
      <c r="GAO113" s="511"/>
      <c r="GAP113" s="511"/>
      <c r="GAQ113" s="511"/>
      <c r="GAR113" s="511"/>
      <c r="GAS113" s="511"/>
      <c r="GAT113" s="511"/>
      <c r="GAU113" s="511"/>
      <c r="GAV113" s="511"/>
      <c r="GAW113" s="511"/>
      <c r="GAX113" s="511"/>
      <c r="GAY113" s="511"/>
      <c r="GAZ113" s="511"/>
      <c r="GBA113" s="511"/>
      <c r="GBB113" s="511"/>
      <c r="GBC113" s="511"/>
      <c r="GBD113" s="511"/>
      <c r="GBE113" s="511"/>
      <c r="GBF113" s="511"/>
      <c r="GBG113" s="511"/>
      <c r="GBH113" s="511"/>
      <c r="GBI113" s="511"/>
      <c r="GBJ113" s="511"/>
      <c r="GBK113" s="511"/>
      <c r="GBL113" s="511"/>
      <c r="GBM113" s="511"/>
      <c r="GBN113" s="511"/>
      <c r="GBO113" s="511"/>
      <c r="GBP113" s="511"/>
      <c r="GBQ113" s="511"/>
      <c r="GBR113" s="511"/>
      <c r="GBS113" s="511"/>
      <c r="GBT113" s="511"/>
      <c r="GBU113" s="511"/>
      <c r="GBV113" s="511"/>
      <c r="GBW113" s="511"/>
      <c r="GBX113" s="511"/>
      <c r="GBY113" s="511"/>
      <c r="GBZ113" s="511"/>
      <c r="GCA113" s="511"/>
      <c r="GCB113" s="511"/>
      <c r="GCC113" s="511"/>
      <c r="GCD113" s="511"/>
      <c r="GCE113" s="511"/>
      <c r="GCF113" s="511"/>
      <c r="GCG113" s="511"/>
      <c r="GCH113" s="511"/>
      <c r="GCI113" s="511"/>
      <c r="GCJ113" s="511"/>
      <c r="GCK113" s="511"/>
      <c r="GCL113" s="511"/>
      <c r="GCM113" s="511"/>
      <c r="GCN113" s="511"/>
      <c r="GCO113" s="511"/>
      <c r="GCP113" s="511"/>
      <c r="GCQ113" s="511"/>
      <c r="GCR113" s="511"/>
      <c r="GCS113" s="511"/>
      <c r="GCT113" s="511"/>
      <c r="GCU113" s="511"/>
      <c r="GCV113" s="511"/>
      <c r="GCW113" s="511"/>
      <c r="GCX113" s="511"/>
      <c r="GCY113" s="511"/>
      <c r="GCZ113" s="511"/>
      <c r="GDA113" s="511"/>
      <c r="GDB113" s="511"/>
      <c r="GDC113" s="511"/>
      <c r="GDD113" s="511"/>
      <c r="GDE113" s="511"/>
      <c r="GDF113" s="511"/>
      <c r="GDG113" s="511"/>
      <c r="GDH113" s="511"/>
      <c r="GDI113" s="511"/>
      <c r="GDJ113" s="511"/>
      <c r="GDK113" s="511"/>
      <c r="GDL113" s="511"/>
      <c r="GDM113" s="511"/>
      <c r="GDN113" s="511"/>
      <c r="GDO113" s="511"/>
      <c r="GDP113" s="511"/>
      <c r="GDQ113" s="511"/>
      <c r="GDR113" s="511"/>
      <c r="GDS113" s="511"/>
      <c r="GDT113" s="511"/>
      <c r="GDU113" s="511"/>
      <c r="GDV113" s="511"/>
      <c r="GDW113" s="511"/>
      <c r="GDX113" s="511"/>
      <c r="GDY113" s="511"/>
      <c r="GDZ113" s="511"/>
      <c r="GEA113" s="511"/>
      <c r="GEB113" s="511"/>
      <c r="GEC113" s="511"/>
      <c r="GED113" s="511"/>
      <c r="GEE113" s="511"/>
      <c r="GEF113" s="511"/>
      <c r="GEG113" s="511"/>
      <c r="GEH113" s="511"/>
      <c r="GEI113" s="511"/>
      <c r="GEJ113" s="511"/>
      <c r="GEK113" s="511"/>
      <c r="GEL113" s="511"/>
      <c r="GEM113" s="511"/>
      <c r="GEN113" s="511"/>
      <c r="GEO113" s="511"/>
      <c r="GEP113" s="511"/>
      <c r="GEQ113" s="511"/>
      <c r="GER113" s="511"/>
      <c r="GES113" s="511"/>
      <c r="GET113" s="511"/>
      <c r="GEU113" s="511"/>
      <c r="GEV113" s="511"/>
      <c r="GEW113" s="511"/>
      <c r="GEX113" s="511"/>
      <c r="GEY113" s="511"/>
      <c r="GEZ113" s="511"/>
      <c r="GFA113" s="511"/>
      <c r="GFB113" s="511"/>
      <c r="GFC113" s="511"/>
      <c r="GFD113" s="511"/>
      <c r="GFE113" s="511"/>
      <c r="GFF113" s="511"/>
      <c r="GFG113" s="511"/>
      <c r="GFH113" s="511"/>
      <c r="GFI113" s="511"/>
      <c r="GFJ113" s="511"/>
      <c r="GFK113" s="511"/>
      <c r="GFL113" s="511"/>
      <c r="GFM113" s="511"/>
      <c r="GFN113" s="511"/>
      <c r="GFO113" s="511"/>
      <c r="GFP113" s="511"/>
      <c r="GFQ113" s="511"/>
      <c r="GFR113" s="511"/>
      <c r="GFS113" s="511"/>
      <c r="GFT113" s="511"/>
      <c r="GFU113" s="511"/>
      <c r="GFV113" s="511"/>
      <c r="GFW113" s="511"/>
      <c r="GFX113" s="511"/>
      <c r="GFY113" s="511"/>
      <c r="GFZ113" s="511"/>
      <c r="GGA113" s="511"/>
      <c r="GGB113" s="511"/>
      <c r="GGC113" s="511"/>
      <c r="GGD113" s="511"/>
      <c r="GGE113" s="511"/>
      <c r="GGF113" s="511"/>
      <c r="GGG113" s="511"/>
      <c r="GGH113" s="511"/>
      <c r="GGI113" s="511"/>
      <c r="GGJ113" s="511"/>
      <c r="GGK113" s="511"/>
      <c r="GGL113" s="511"/>
      <c r="GGM113" s="511"/>
      <c r="GGN113" s="511"/>
      <c r="GGO113" s="511"/>
      <c r="GGP113" s="511"/>
      <c r="GGQ113" s="511"/>
      <c r="GGR113" s="511"/>
      <c r="GGS113" s="511"/>
      <c r="GGT113" s="511"/>
      <c r="GGU113" s="511"/>
      <c r="GGV113" s="511"/>
      <c r="GGW113" s="511"/>
      <c r="GGX113" s="511"/>
      <c r="GGY113" s="511"/>
      <c r="GGZ113" s="511"/>
      <c r="GHA113" s="511"/>
      <c r="GHB113" s="511"/>
      <c r="GHC113" s="511"/>
      <c r="GHD113" s="511"/>
      <c r="GHE113" s="511"/>
      <c r="GHF113" s="511"/>
      <c r="GHG113" s="511"/>
      <c r="GHH113" s="511"/>
      <c r="GHI113" s="511"/>
      <c r="GHJ113" s="511"/>
      <c r="GHK113" s="511"/>
      <c r="GHL113" s="511"/>
      <c r="GHM113" s="511"/>
      <c r="GHN113" s="511"/>
      <c r="GHO113" s="511"/>
      <c r="GHP113" s="511"/>
      <c r="GHQ113" s="511"/>
      <c r="GHR113" s="511"/>
      <c r="GHS113" s="511"/>
      <c r="GHT113" s="511"/>
      <c r="GHU113" s="511"/>
      <c r="GHV113" s="511"/>
      <c r="GHW113" s="511"/>
      <c r="GHX113" s="511"/>
      <c r="GHY113" s="511"/>
      <c r="GHZ113" s="511"/>
      <c r="GIA113" s="511"/>
      <c r="GIB113" s="511"/>
      <c r="GIC113" s="511"/>
      <c r="GID113" s="511"/>
      <c r="GIE113" s="511"/>
      <c r="GIF113" s="511"/>
      <c r="GIG113" s="511"/>
      <c r="GIH113" s="511"/>
      <c r="GII113" s="511"/>
      <c r="GIJ113" s="511"/>
      <c r="GIK113" s="511"/>
      <c r="GIL113" s="511"/>
      <c r="GIM113" s="511"/>
      <c r="GIN113" s="511"/>
      <c r="GIO113" s="511"/>
      <c r="GIP113" s="511"/>
      <c r="GIQ113" s="511"/>
      <c r="GIR113" s="511"/>
      <c r="GIS113" s="511"/>
      <c r="GIT113" s="511"/>
      <c r="GIU113" s="511"/>
      <c r="GIV113" s="511"/>
      <c r="GIW113" s="511"/>
      <c r="GIX113" s="511"/>
      <c r="GIY113" s="511"/>
      <c r="GIZ113" s="511"/>
      <c r="GJA113" s="511"/>
      <c r="GJB113" s="511"/>
      <c r="GJC113" s="511"/>
      <c r="GJD113" s="511"/>
      <c r="GJE113" s="511"/>
      <c r="GJF113" s="511"/>
      <c r="GJG113" s="511"/>
      <c r="GJH113" s="511"/>
      <c r="GJI113" s="511"/>
      <c r="GJJ113" s="511"/>
      <c r="GJK113" s="511"/>
      <c r="GJL113" s="511"/>
      <c r="GJM113" s="511"/>
      <c r="GJN113" s="511"/>
      <c r="GJO113" s="511"/>
      <c r="GJP113" s="511"/>
      <c r="GJQ113" s="511"/>
      <c r="GJR113" s="511"/>
      <c r="GJS113" s="511"/>
      <c r="GJT113" s="511"/>
      <c r="GJU113" s="511"/>
      <c r="GJV113" s="511"/>
      <c r="GJW113" s="511"/>
      <c r="GJX113" s="511"/>
      <c r="GJY113" s="511"/>
      <c r="GJZ113" s="511"/>
      <c r="GKA113" s="511"/>
      <c r="GKB113" s="511"/>
      <c r="GKC113" s="511"/>
      <c r="GKD113" s="511"/>
      <c r="GKE113" s="511"/>
      <c r="GKF113" s="511"/>
      <c r="GKG113" s="511"/>
      <c r="GKH113" s="511"/>
      <c r="GKI113" s="511"/>
      <c r="GKJ113" s="511"/>
      <c r="GKK113" s="511"/>
      <c r="GKL113" s="511"/>
      <c r="GKM113" s="511"/>
      <c r="GKN113" s="511"/>
      <c r="GKO113" s="511"/>
      <c r="GKP113" s="511"/>
      <c r="GKQ113" s="511"/>
      <c r="GKR113" s="511"/>
      <c r="GKS113" s="511"/>
      <c r="GKT113" s="511"/>
      <c r="GKU113" s="511"/>
      <c r="GKV113" s="511"/>
      <c r="GKW113" s="511"/>
      <c r="GKX113" s="511"/>
      <c r="GKY113" s="511"/>
      <c r="GKZ113" s="511"/>
      <c r="GLA113" s="511"/>
      <c r="GLB113" s="511"/>
      <c r="GLC113" s="511"/>
      <c r="GLD113" s="511"/>
      <c r="GLE113" s="511"/>
      <c r="GLF113" s="511"/>
      <c r="GLG113" s="511"/>
      <c r="GLH113" s="511"/>
      <c r="GLI113" s="511"/>
      <c r="GLJ113" s="511"/>
      <c r="GLK113" s="511"/>
      <c r="GLL113" s="511"/>
      <c r="GLM113" s="511"/>
      <c r="GLN113" s="511"/>
      <c r="GLO113" s="511"/>
      <c r="GLP113" s="511"/>
      <c r="GLQ113" s="511"/>
      <c r="GLR113" s="511"/>
      <c r="GLS113" s="511"/>
      <c r="GLT113" s="511"/>
      <c r="GLU113" s="511"/>
      <c r="GLV113" s="511"/>
      <c r="GLW113" s="511"/>
      <c r="GLX113" s="511"/>
      <c r="GLY113" s="511"/>
      <c r="GLZ113" s="511"/>
      <c r="GMA113" s="511"/>
      <c r="GMB113" s="511"/>
      <c r="GMC113" s="511"/>
      <c r="GMD113" s="511"/>
      <c r="GME113" s="511"/>
      <c r="GMF113" s="511"/>
      <c r="GMG113" s="511"/>
      <c r="GMH113" s="511"/>
      <c r="GMI113" s="511"/>
      <c r="GMJ113" s="511"/>
      <c r="GMK113" s="511"/>
      <c r="GML113" s="511"/>
      <c r="GMM113" s="511"/>
      <c r="GMN113" s="511"/>
      <c r="GMO113" s="511"/>
      <c r="GMP113" s="511"/>
      <c r="GMQ113" s="511"/>
      <c r="GMR113" s="511"/>
      <c r="GMS113" s="511"/>
      <c r="GMT113" s="511"/>
      <c r="GMU113" s="511"/>
      <c r="GMV113" s="511"/>
      <c r="GMW113" s="511"/>
      <c r="GMX113" s="511"/>
      <c r="GMY113" s="511"/>
      <c r="GMZ113" s="511"/>
      <c r="GNA113" s="511"/>
      <c r="GNB113" s="511"/>
      <c r="GNC113" s="511"/>
      <c r="GND113" s="511"/>
      <c r="GNE113" s="511"/>
      <c r="GNF113" s="511"/>
      <c r="GNG113" s="511"/>
      <c r="GNH113" s="511"/>
      <c r="GNI113" s="511"/>
      <c r="GNJ113" s="511"/>
      <c r="GNK113" s="511"/>
      <c r="GNL113" s="511"/>
      <c r="GNM113" s="511"/>
      <c r="GNN113" s="511"/>
      <c r="GNO113" s="511"/>
      <c r="GNP113" s="511"/>
      <c r="GNQ113" s="511"/>
      <c r="GNR113" s="511"/>
      <c r="GNS113" s="511"/>
      <c r="GNT113" s="511"/>
      <c r="GNU113" s="511"/>
      <c r="GNV113" s="511"/>
      <c r="GNW113" s="511"/>
      <c r="GNX113" s="511"/>
      <c r="GNY113" s="511"/>
      <c r="GNZ113" s="511"/>
      <c r="GOA113" s="511"/>
      <c r="GOB113" s="511"/>
      <c r="GOC113" s="511"/>
      <c r="GOD113" s="511"/>
      <c r="GOE113" s="511"/>
      <c r="GOF113" s="511"/>
      <c r="GOG113" s="511"/>
      <c r="GOH113" s="511"/>
      <c r="GOI113" s="511"/>
      <c r="GOJ113" s="511"/>
      <c r="GOK113" s="511"/>
      <c r="GOL113" s="511"/>
      <c r="GOM113" s="511"/>
      <c r="GON113" s="511"/>
      <c r="GOO113" s="511"/>
      <c r="GOP113" s="511"/>
      <c r="GOQ113" s="511"/>
      <c r="GOR113" s="511"/>
      <c r="GOS113" s="511"/>
      <c r="GOT113" s="511"/>
      <c r="GOU113" s="511"/>
      <c r="GOV113" s="511"/>
      <c r="GOW113" s="511"/>
      <c r="GOX113" s="511"/>
      <c r="GOY113" s="511"/>
      <c r="GOZ113" s="511"/>
      <c r="GPA113" s="511"/>
      <c r="GPB113" s="511"/>
      <c r="GPC113" s="511"/>
      <c r="GPD113" s="511"/>
      <c r="GPE113" s="511"/>
      <c r="GPF113" s="511"/>
      <c r="GPG113" s="511"/>
      <c r="GPH113" s="511"/>
      <c r="GPI113" s="511"/>
      <c r="GPJ113" s="511"/>
      <c r="GPK113" s="511"/>
      <c r="GPL113" s="511"/>
      <c r="GPM113" s="511"/>
      <c r="GPN113" s="511"/>
      <c r="GPO113" s="511"/>
      <c r="GPP113" s="511"/>
      <c r="GPQ113" s="511"/>
      <c r="GPR113" s="511"/>
      <c r="GPS113" s="511"/>
      <c r="GPT113" s="511"/>
      <c r="GPU113" s="511"/>
      <c r="GPV113" s="511"/>
      <c r="GPW113" s="511"/>
      <c r="GPX113" s="511"/>
      <c r="GPY113" s="511"/>
      <c r="GPZ113" s="511"/>
      <c r="GQA113" s="511"/>
      <c r="GQB113" s="511"/>
      <c r="GQC113" s="511"/>
      <c r="GQD113" s="511"/>
      <c r="GQE113" s="511"/>
      <c r="GQF113" s="511"/>
      <c r="GQG113" s="511"/>
      <c r="GQH113" s="511"/>
      <c r="GQI113" s="511"/>
      <c r="GQJ113" s="511"/>
      <c r="GQK113" s="511"/>
      <c r="GQL113" s="511"/>
      <c r="GQM113" s="511"/>
      <c r="GQN113" s="511"/>
      <c r="GQO113" s="511"/>
      <c r="GQP113" s="511"/>
      <c r="GQQ113" s="511"/>
      <c r="GQR113" s="511"/>
      <c r="GQS113" s="511"/>
      <c r="GQT113" s="511"/>
      <c r="GQU113" s="511"/>
      <c r="GQV113" s="511"/>
      <c r="GQW113" s="511"/>
      <c r="GQX113" s="511"/>
      <c r="GQY113" s="511"/>
      <c r="GQZ113" s="511"/>
      <c r="GRA113" s="511"/>
      <c r="GRB113" s="511"/>
      <c r="GRC113" s="511"/>
      <c r="GRD113" s="511"/>
      <c r="GRE113" s="511"/>
      <c r="GRF113" s="511"/>
      <c r="GRG113" s="511"/>
      <c r="GRH113" s="511"/>
      <c r="GRI113" s="511"/>
      <c r="GRJ113" s="511"/>
      <c r="GRK113" s="511"/>
      <c r="GRL113" s="511"/>
      <c r="GRM113" s="511"/>
      <c r="GRN113" s="511"/>
      <c r="GRO113" s="511"/>
      <c r="GRP113" s="511"/>
      <c r="GRQ113" s="511"/>
      <c r="GRR113" s="511"/>
      <c r="GRS113" s="511"/>
      <c r="GRT113" s="511"/>
      <c r="GRU113" s="511"/>
      <c r="GRV113" s="511"/>
      <c r="GRW113" s="511"/>
      <c r="GRX113" s="511"/>
      <c r="GRY113" s="511"/>
      <c r="GRZ113" s="511"/>
      <c r="GSA113" s="511"/>
      <c r="GSB113" s="511"/>
      <c r="GSC113" s="511"/>
      <c r="GSD113" s="511"/>
      <c r="GSE113" s="511"/>
      <c r="GSF113" s="511"/>
      <c r="GSG113" s="511"/>
      <c r="GSH113" s="511"/>
      <c r="GSI113" s="511"/>
      <c r="GSJ113" s="511"/>
      <c r="GSK113" s="511"/>
      <c r="GSL113" s="511"/>
      <c r="GSM113" s="511"/>
      <c r="GSN113" s="511"/>
      <c r="GSO113" s="511"/>
      <c r="GSP113" s="511"/>
      <c r="GSQ113" s="511"/>
      <c r="GSR113" s="511"/>
      <c r="GSS113" s="511"/>
      <c r="GST113" s="511"/>
      <c r="GSU113" s="511"/>
      <c r="GSV113" s="511"/>
      <c r="GSW113" s="511"/>
      <c r="GSX113" s="511"/>
      <c r="GSY113" s="511"/>
      <c r="GSZ113" s="511"/>
      <c r="GTA113" s="511"/>
      <c r="GTB113" s="511"/>
      <c r="GTC113" s="511"/>
      <c r="GTD113" s="511"/>
      <c r="GTE113" s="511"/>
      <c r="GTF113" s="511"/>
      <c r="GTG113" s="511"/>
      <c r="GTH113" s="511"/>
      <c r="GTI113" s="511"/>
      <c r="GTJ113" s="511"/>
      <c r="GTK113" s="511"/>
      <c r="GTL113" s="511"/>
      <c r="GTM113" s="511"/>
      <c r="GTN113" s="511"/>
      <c r="GTO113" s="511"/>
      <c r="GTP113" s="511"/>
      <c r="GTQ113" s="511"/>
      <c r="GTR113" s="511"/>
      <c r="GTS113" s="511"/>
      <c r="GTT113" s="511"/>
      <c r="GTU113" s="511"/>
      <c r="GTV113" s="511"/>
      <c r="GTW113" s="511"/>
      <c r="GTX113" s="511"/>
      <c r="GTY113" s="511"/>
      <c r="GTZ113" s="511"/>
      <c r="GUA113" s="511"/>
      <c r="GUB113" s="511"/>
      <c r="GUC113" s="511"/>
      <c r="GUD113" s="511"/>
      <c r="GUE113" s="511"/>
      <c r="GUF113" s="511"/>
      <c r="GUG113" s="511"/>
      <c r="GUH113" s="511"/>
      <c r="GUI113" s="511"/>
      <c r="GUJ113" s="511"/>
      <c r="GUK113" s="511"/>
      <c r="GUL113" s="511"/>
      <c r="GUM113" s="511"/>
      <c r="GUN113" s="511"/>
      <c r="GUO113" s="511"/>
      <c r="GUP113" s="511"/>
      <c r="GUQ113" s="511"/>
      <c r="GUR113" s="511"/>
      <c r="GUS113" s="511"/>
      <c r="GUT113" s="511"/>
      <c r="GUU113" s="511"/>
      <c r="GUV113" s="511"/>
      <c r="GUW113" s="511"/>
      <c r="GUX113" s="511"/>
      <c r="GUY113" s="511"/>
      <c r="GUZ113" s="511"/>
      <c r="GVA113" s="511"/>
      <c r="GVB113" s="511"/>
      <c r="GVC113" s="511"/>
      <c r="GVD113" s="511"/>
      <c r="GVE113" s="511"/>
      <c r="GVF113" s="511"/>
      <c r="GVG113" s="511"/>
      <c r="GVH113" s="511"/>
      <c r="GVI113" s="511"/>
      <c r="GVJ113" s="511"/>
      <c r="GVK113" s="511"/>
      <c r="GVL113" s="511"/>
      <c r="GVM113" s="511"/>
      <c r="GVN113" s="511"/>
      <c r="GVO113" s="511"/>
      <c r="GVP113" s="511"/>
      <c r="GVQ113" s="511"/>
      <c r="GVR113" s="511"/>
      <c r="GVS113" s="511"/>
      <c r="GVT113" s="511"/>
      <c r="GVU113" s="511"/>
      <c r="GVV113" s="511"/>
      <c r="GVW113" s="511"/>
      <c r="GVX113" s="511"/>
      <c r="GVY113" s="511"/>
      <c r="GVZ113" s="511"/>
      <c r="GWA113" s="511"/>
      <c r="GWB113" s="511"/>
      <c r="GWC113" s="511"/>
      <c r="GWD113" s="511"/>
      <c r="GWE113" s="511"/>
      <c r="GWF113" s="511"/>
      <c r="GWG113" s="511"/>
      <c r="GWH113" s="511"/>
      <c r="GWI113" s="511"/>
      <c r="GWJ113" s="511"/>
      <c r="GWK113" s="511"/>
      <c r="GWL113" s="511"/>
      <c r="GWM113" s="511"/>
      <c r="GWN113" s="511"/>
      <c r="GWO113" s="511"/>
      <c r="GWP113" s="511"/>
      <c r="GWQ113" s="511"/>
      <c r="GWR113" s="511"/>
      <c r="GWS113" s="511"/>
      <c r="GWT113" s="511"/>
      <c r="GWU113" s="511"/>
      <c r="GWV113" s="511"/>
      <c r="GWW113" s="511"/>
      <c r="GWX113" s="511"/>
      <c r="GWY113" s="511"/>
      <c r="GWZ113" s="511"/>
      <c r="GXA113" s="511"/>
      <c r="GXB113" s="511"/>
      <c r="GXC113" s="511"/>
      <c r="GXD113" s="511"/>
      <c r="GXE113" s="511"/>
      <c r="GXF113" s="511"/>
      <c r="GXG113" s="511"/>
      <c r="GXH113" s="511"/>
      <c r="GXI113" s="511"/>
      <c r="GXJ113" s="511"/>
      <c r="GXK113" s="511"/>
      <c r="GXL113" s="511"/>
      <c r="GXM113" s="511"/>
      <c r="GXN113" s="511"/>
      <c r="GXO113" s="511"/>
      <c r="GXP113" s="511"/>
      <c r="GXQ113" s="511"/>
      <c r="GXR113" s="511"/>
      <c r="GXS113" s="511"/>
      <c r="GXT113" s="511"/>
      <c r="GXU113" s="511"/>
      <c r="GXV113" s="511"/>
      <c r="GXW113" s="511"/>
      <c r="GXX113" s="511"/>
      <c r="GXY113" s="511"/>
      <c r="GXZ113" s="511"/>
      <c r="GYA113" s="511"/>
      <c r="GYB113" s="511"/>
      <c r="GYC113" s="511"/>
      <c r="GYD113" s="511"/>
      <c r="GYE113" s="511"/>
      <c r="GYF113" s="511"/>
      <c r="GYG113" s="511"/>
      <c r="GYH113" s="511"/>
      <c r="GYI113" s="511"/>
      <c r="GYJ113" s="511"/>
      <c r="GYK113" s="511"/>
      <c r="GYL113" s="511"/>
      <c r="GYM113" s="511"/>
      <c r="GYN113" s="511"/>
      <c r="GYO113" s="511"/>
      <c r="GYP113" s="511"/>
      <c r="GYQ113" s="511"/>
      <c r="GYR113" s="511"/>
      <c r="GYS113" s="511"/>
      <c r="GYT113" s="511"/>
      <c r="GYU113" s="511"/>
      <c r="GYV113" s="511"/>
      <c r="GYW113" s="511"/>
      <c r="GYX113" s="511"/>
      <c r="GYY113" s="511"/>
      <c r="GYZ113" s="511"/>
      <c r="GZA113" s="511"/>
      <c r="GZB113" s="511"/>
      <c r="GZC113" s="511"/>
      <c r="GZD113" s="511"/>
      <c r="GZE113" s="511"/>
      <c r="GZF113" s="511"/>
      <c r="GZG113" s="511"/>
      <c r="GZH113" s="511"/>
      <c r="GZI113" s="511"/>
      <c r="GZJ113" s="511"/>
      <c r="GZK113" s="511"/>
      <c r="GZL113" s="511"/>
      <c r="GZM113" s="511"/>
      <c r="GZN113" s="511"/>
      <c r="GZO113" s="511"/>
      <c r="GZP113" s="511"/>
      <c r="GZQ113" s="511"/>
      <c r="GZR113" s="511"/>
      <c r="GZS113" s="511"/>
      <c r="GZT113" s="511"/>
      <c r="GZU113" s="511"/>
      <c r="GZV113" s="511"/>
      <c r="GZW113" s="511"/>
      <c r="GZX113" s="511"/>
      <c r="GZY113" s="511"/>
      <c r="GZZ113" s="511"/>
      <c r="HAA113" s="511"/>
      <c r="HAB113" s="511"/>
      <c r="HAC113" s="511"/>
      <c r="HAD113" s="511"/>
      <c r="HAE113" s="511"/>
      <c r="HAF113" s="511"/>
      <c r="HAG113" s="511"/>
      <c r="HAH113" s="511"/>
      <c r="HAI113" s="511"/>
      <c r="HAJ113" s="511"/>
      <c r="HAK113" s="511"/>
      <c r="HAL113" s="511"/>
      <c r="HAM113" s="511"/>
      <c r="HAN113" s="511"/>
      <c r="HAO113" s="511"/>
      <c r="HAP113" s="511"/>
      <c r="HAQ113" s="511"/>
      <c r="HAR113" s="511"/>
      <c r="HAS113" s="511"/>
      <c r="HAT113" s="511"/>
      <c r="HAU113" s="511"/>
      <c r="HAV113" s="511"/>
      <c r="HAW113" s="511"/>
      <c r="HAX113" s="511"/>
      <c r="HAY113" s="511"/>
      <c r="HAZ113" s="511"/>
      <c r="HBA113" s="511"/>
      <c r="HBB113" s="511"/>
      <c r="HBC113" s="511"/>
      <c r="HBD113" s="511"/>
      <c r="HBE113" s="511"/>
      <c r="HBF113" s="511"/>
      <c r="HBG113" s="511"/>
      <c r="HBH113" s="511"/>
      <c r="HBI113" s="511"/>
      <c r="HBJ113" s="511"/>
      <c r="HBK113" s="511"/>
      <c r="HBL113" s="511"/>
      <c r="HBM113" s="511"/>
      <c r="HBN113" s="511"/>
      <c r="HBO113" s="511"/>
      <c r="HBP113" s="511"/>
      <c r="HBQ113" s="511"/>
      <c r="HBR113" s="511"/>
      <c r="HBS113" s="511"/>
      <c r="HBT113" s="511"/>
      <c r="HBU113" s="511"/>
      <c r="HBV113" s="511"/>
      <c r="HBW113" s="511"/>
      <c r="HBX113" s="511"/>
      <c r="HBY113" s="511"/>
      <c r="HBZ113" s="511"/>
      <c r="HCA113" s="511"/>
      <c r="HCB113" s="511"/>
      <c r="HCC113" s="511"/>
      <c r="HCD113" s="511"/>
      <c r="HCE113" s="511"/>
      <c r="HCF113" s="511"/>
      <c r="HCG113" s="511"/>
      <c r="HCH113" s="511"/>
      <c r="HCI113" s="511"/>
      <c r="HCJ113" s="511"/>
      <c r="HCK113" s="511"/>
      <c r="HCL113" s="511"/>
      <c r="HCM113" s="511"/>
      <c r="HCN113" s="511"/>
      <c r="HCO113" s="511"/>
      <c r="HCP113" s="511"/>
      <c r="HCQ113" s="511"/>
      <c r="HCR113" s="511"/>
      <c r="HCS113" s="511"/>
      <c r="HCT113" s="511"/>
      <c r="HCU113" s="511"/>
      <c r="HCV113" s="511"/>
      <c r="HCW113" s="511"/>
      <c r="HCX113" s="511"/>
      <c r="HCY113" s="511"/>
      <c r="HCZ113" s="511"/>
      <c r="HDA113" s="511"/>
      <c r="HDB113" s="511"/>
      <c r="HDC113" s="511"/>
      <c r="HDD113" s="511"/>
      <c r="HDE113" s="511"/>
      <c r="HDF113" s="511"/>
      <c r="HDG113" s="511"/>
      <c r="HDH113" s="511"/>
      <c r="HDI113" s="511"/>
      <c r="HDJ113" s="511"/>
      <c r="HDK113" s="511"/>
      <c r="HDL113" s="511"/>
      <c r="HDM113" s="511"/>
      <c r="HDN113" s="511"/>
      <c r="HDO113" s="511"/>
      <c r="HDP113" s="511"/>
      <c r="HDQ113" s="511"/>
      <c r="HDR113" s="511"/>
      <c r="HDS113" s="511"/>
      <c r="HDT113" s="511"/>
      <c r="HDU113" s="511"/>
      <c r="HDV113" s="511"/>
      <c r="HDW113" s="511"/>
      <c r="HDX113" s="511"/>
      <c r="HDY113" s="511"/>
      <c r="HDZ113" s="511"/>
      <c r="HEA113" s="511"/>
      <c r="HEB113" s="511"/>
      <c r="HEC113" s="511"/>
      <c r="HED113" s="511"/>
      <c r="HEE113" s="511"/>
      <c r="HEF113" s="511"/>
      <c r="HEG113" s="511"/>
      <c r="HEH113" s="511"/>
      <c r="HEI113" s="511"/>
      <c r="HEJ113" s="511"/>
      <c r="HEK113" s="511"/>
      <c r="HEL113" s="511"/>
      <c r="HEM113" s="511"/>
      <c r="HEN113" s="511"/>
      <c r="HEO113" s="511"/>
      <c r="HEP113" s="511"/>
      <c r="HEQ113" s="511"/>
      <c r="HER113" s="511"/>
      <c r="HES113" s="511"/>
      <c r="HET113" s="511"/>
      <c r="HEU113" s="511"/>
      <c r="HEV113" s="511"/>
      <c r="HEW113" s="511"/>
      <c r="HEX113" s="511"/>
      <c r="HEY113" s="511"/>
      <c r="HEZ113" s="511"/>
      <c r="HFA113" s="511"/>
      <c r="HFB113" s="511"/>
      <c r="HFC113" s="511"/>
      <c r="HFD113" s="511"/>
      <c r="HFE113" s="511"/>
      <c r="HFF113" s="511"/>
      <c r="HFG113" s="511"/>
      <c r="HFH113" s="511"/>
      <c r="HFI113" s="511"/>
      <c r="HFJ113" s="511"/>
      <c r="HFK113" s="511"/>
      <c r="HFL113" s="511"/>
      <c r="HFM113" s="511"/>
      <c r="HFN113" s="511"/>
      <c r="HFO113" s="511"/>
      <c r="HFP113" s="511"/>
      <c r="HFQ113" s="511"/>
      <c r="HFR113" s="511"/>
      <c r="HFS113" s="511"/>
      <c r="HFT113" s="511"/>
      <c r="HFU113" s="511"/>
      <c r="HFV113" s="511"/>
      <c r="HFW113" s="511"/>
      <c r="HFX113" s="511"/>
      <c r="HFY113" s="511"/>
      <c r="HFZ113" s="511"/>
      <c r="HGA113" s="511"/>
      <c r="HGB113" s="511"/>
      <c r="HGC113" s="511"/>
      <c r="HGD113" s="511"/>
      <c r="HGE113" s="511"/>
      <c r="HGF113" s="511"/>
      <c r="HGG113" s="511"/>
      <c r="HGH113" s="511"/>
      <c r="HGI113" s="511"/>
      <c r="HGJ113" s="511"/>
      <c r="HGK113" s="511"/>
      <c r="HGL113" s="511"/>
      <c r="HGM113" s="511"/>
      <c r="HGN113" s="511"/>
      <c r="HGO113" s="511"/>
      <c r="HGP113" s="511"/>
      <c r="HGQ113" s="511"/>
      <c r="HGR113" s="511"/>
      <c r="HGS113" s="511"/>
      <c r="HGT113" s="511"/>
      <c r="HGU113" s="511"/>
      <c r="HGV113" s="511"/>
      <c r="HGW113" s="511"/>
      <c r="HGX113" s="511"/>
      <c r="HGY113" s="511"/>
      <c r="HGZ113" s="511"/>
      <c r="HHA113" s="511"/>
      <c r="HHB113" s="511"/>
      <c r="HHC113" s="511"/>
      <c r="HHD113" s="511"/>
      <c r="HHE113" s="511"/>
      <c r="HHF113" s="511"/>
      <c r="HHG113" s="511"/>
      <c r="HHH113" s="511"/>
      <c r="HHI113" s="511"/>
      <c r="HHJ113" s="511"/>
      <c r="HHK113" s="511"/>
      <c r="HHL113" s="511"/>
      <c r="HHM113" s="511"/>
      <c r="HHN113" s="511"/>
      <c r="HHO113" s="511"/>
      <c r="HHP113" s="511"/>
      <c r="HHQ113" s="511"/>
      <c r="HHR113" s="511"/>
      <c r="HHS113" s="511"/>
      <c r="HHT113" s="511"/>
      <c r="HHU113" s="511"/>
      <c r="HHV113" s="511"/>
      <c r="HHW113" s="511"/>
      <c r="HHX113" s="511"/>
      <c r="HHY113" s="511"/>
      <c r="HHZ113" s="511"/>
      <c r="HIA113" s="511"/>
      <c r="HIB113" s="511"/>
      <c r="HIC113" s="511"/>
      <c r="HID113" s="511"/>
      <c r="HIE113" s="511"/>
      <c r="HIF113" s="511"/>
      <c r="HIG113" s="511"/>
      <c r="HIH113" s="511"/>
      <c r="HII113" s="511"/>
      <c r="HIJ113" s="511"/>
      <c r="HIK113" s="511"/>
      <c r="HIL113" s="511"/>
      <c r="HIM113" s="511"/>
      <c r="HIN113" s="511"/>
      <c r="HIO113" s="511"/>
      <c r="HIP113" s="511"/>
      <c r="HIQ113" s="511"/>
      <c r="HIR113" s="511"/>
      <c r="HIS113" s="511"/>
      <c r="HIT113" s="511"/>
      <c r="HIU113" s="511"/>
      <c r="HIV113" s="511"/>
      <c r="HIW113" s="511"/>
      <c r="HIX113" s="511"/>
      <c r="HIY113" s="511"/>
      <c r="HIZ113" s="511"/>
      <c r="HJA113" s="511"/>
      <c r="HJB113" s="511"/>
      <c r="HJC113" s="511"/>
      <c r="HJD113" s="511"/>
      <c r="HJE113" s="511"/>
      <c r="HJF113" s="511"/>
      <c r="HJG113" s="511"/>
      <c r="HJH113" s="511"/>
      <c r="HJI113" s="511"/>
      <c r="HJJ113" s="511"/>
      <c r="HJK113" s="511"/>
      <c r="HJL113" s="511"/>
      <c r="HJM113" s="511"/>
      <c r="HJN113" s="511"/>
      <c r="HJO113" s="511"/>
      <c r="HJP113" s="511"/>
      <c r="HJQ113" s="511"/>
      <c r="HJR113" s="511"/>
      <c r="HJS113" s="511"/>
      <c r="HJT113" s="511"/>
      <c r="HJU113" s="511"/>
      <c r="HJV113" s="511"/>
      <c r="HJW113" s="511"/>
      <c r="HJX113" s="511"/>
      <c r="HJY113" s="511"/>
      <c r="HJZ113" s="511"/>
      <c r="HKA113" s="511"/>
      <c r="HKB113" s="511"/>
      <c r="HKC113" s="511"/>
      <c r="HKD113" s="511"/>
      <c r="HKE113" s="511"/>
      <c r="HKF113" s="511"/>
      <c r="HKG113" s="511"/>
      <c r="HKH113" s="511"/>
      <c r="HKI113" s="511"/>
      <c r="HKJ113" s="511"/>
      <c r="HKK113" s="511"/>
      <c r="HKL113" s="511"/>
      <c r="HKM113" s="511"/>
      <c r="HKN113" s="511"/>
      <c r="HKO113" s="511"/>
      <c r="HKP113" s="511"/>
      <c r="HKQ113" s="511"/>
      <c r="HKR113" s="511"/>
      <c r="HKS113" s="511"/>
      <c r="HKT113" s="511"/>
      <c r="HKU113" s="511"/>
      <c r="HKV113" s="511"/>
      <c r="HKW113" s="511"/>
      <c r="HKX113" s="511"/>
      <c r="HKY113" s="511"/>
      <c r="HKZ113" s="511"/>
      <c r="HLA113" s="511"/>
      <c r="HLB113" s="511"/>
      <c r="HLC113" s="511"/>
      <c r="HLD113" s="511"/>
      <c r="HLE113" s="511"/>
      <c r="HLF113" s="511"/>
      <c r="HLG113" s="511"/>
      <c r="HLH113" s="511"/>
      <c r="HLI113" s="511"/>
      <c r="HLJ113" s="511"/>
      <c r="HLK113" s="511"/>
      <c r="HLL113" s="511"/>
      <c r="HLM113" s="511"/>
      <c r="HLN113" s="511"/>
      <c r="HLO113" s="511"/>
      <c r="HLP113" s="511"/>
      <c r="HLQ113" s="511"/>
      <c r="HLR113" s="511"/>
      <c r="HLS113" s="511"/>
      <c r="HLT113" s="511"/>
      <c r="HLU113" s="511"/>
      <c r="HLV113" s="511"/>
      <c r="HLW113" s="511"/>
      <c r="HLX113" s="511"/>
      <c r="HLY113" s="511"/>
      <c r="HLZ113" s="511"/>
      <c r="HMA113" s="511"/>
      <c r="HMB113" s="511"/>
      <c r="HMC113" s="511"/>
      <c r="HMD113" s="511"/>
      <c r="HME113" s="511"/>
      <c r="HMF113" s="511"/>
      <c r="HMG113" s="511"/>
      <c r="HMH113" s="511"/>
      <c r="HMI113" s="511"/>
      <c r="HMJ113" s="511"/>
      <c r="HMK113" s="511"/>
      <c r="HML113" s="511"/>
      <c r="HMM113" s="511"/>
      <c r="HMN113" s="511"/>
      <c r="HMO113" s="511"/>
      <c r="HMP113" s="511"/>
      <c r="HMQ113" s="511"/>
      <c r="HMR113" s="511"/>
      <c r="HMS113" s="511"/>
      <c r="HMT113" s="511"/>
      <c r="HMU113" s="511"/>
      <c r="HMV113" s="511"/>
      <c r="HMW113" s="511"/>
      <c r="HMX113" s="511"/>
      <c r="HMY113" s="511"/>
      <c r="HMZ113" s="511"/>
      <c r="HNA113" s="511"/>
      <c r="HNB113" s="511"/>
      <c r="HNC113" s="511"/>
      <c r="HND113" s="511"/>
      <c r="HNE113" s="511"/>
      <c r="HNF113" s="511"/>
      <c r="HNG113" s="511"/>
      <c r="HNH113" s="511"/>
      <c r="HNI113" s="511"/>
      <c r="HNJ113" s="511"/>
      <c r="HNK113" s="511"/>
      <c r="HNL113" s="511"/>
      <c r="HNM113" s="511"/>
      <c r="HNN113" s="511"/>
      <c r="HNO113" s="511"/>
      <c r="HNP113" s="511"/>
      <c r="HNQ113" s="511"/>
      <c r="HNR113" s="511"/>
      <c r="HNS113" s="511"/>
      <c r="HNT113" s="511"/>
      <c r="HNU113" s="511"/>
      <c r="HNV113" s="511"/>
      <c r="HNW113" s="511"/>
      <c r="HNX113" s="511"/>
      <c r="HNY113" s="511"/>
      <c r="HNZ113" s="511"/>
      <c r="HOA113" s="511"/>
      <c r="HOB113" s="511"/>
      <c r="HOC113" s="511"/>
      <c r="HOD113" s="511"/>
      <c r="HOE113" s="511"/>
      <c r="HOF113" s="511"/>
      <c r="HOG113" s="511"/>
      <c r="HOH113" s="511"/>
      <c r="HOI113" s="511"/>
      <c r="HOJ113" s="511"/>
      <c r="HOK113" s="511"/>
      <c r="HOL113" s="511"/>
      <c r="HOM113" s="511"/>
      <c r="HON113" s="511"/>
      <c r="HOO113" s="511"/>
      <c r="HOP113" s="511"/>
      <c r="HOQ113" s="511"/>
      <c r="HOR113" s="511"/>
      <c r="HOS113" s="511"/>
      <c r="HOT113" s="511"/>
      <c r="HOU113" s="511"/>
      <c r="HOV113" s="511"/>
      <c r="HOW113" s="511"/>
      <c r="HOX113" s="511"/>
      <c r="HOY113" s="511"/>
      <c r="HOZ113" s="511"/>
      <c r="HPA113" s="511"/>
      <c r="HPB113" s="511"/>
      <c r="HPC113" s="511"/>
      <c r="HPD113" s="511"/>
      <c r="HPE113" s="511"/>
      <c r="HPF113" s="511"/>
      <c r="HPG113" s="511"/>
      <c r="HPH113" s="511"/>
      <c r="HPI113" s="511"/>
      <c r="HPJ113" s="511"/>
      <c r="HPK113" s="511"/>
      <c r="HPL113" s="511"/>
      <c r="HPM113" s="511"/>
      <c r="HPN113" s="511"/>
      <c r="HPO113" s="511"/>
      <c r="HPP113" s="511"/>
      <c r="HPQ113" s="511"/>
      <c r="HPR113" s="511"/>
      <c r="HPS113" s="511"/>
      <c r="HPT113" s="511"/>
      <c r="HPU113" s="511"/>
      <c r="HPV113" s="511"/>
      <c r="HPW113" s="511"/>
      <c r="HPX113" s="511"/>
      <c r="HPY113" s="511"/>
      <c r="HPZ113" s="511"/>
      <c r="HQA113" s="511"/>
      <c r="HQB113" s="511"/>
      <c r="HQC113" s="511"/>
      <c r="HQD113" s="511"/>
      <c r="HQE113" s="511"/>
      <c r="HQF113" s="511"/>
      <c r="HQG113" s="511"/>
      <c r="HQH113" s="511"/>
      <c r="HQI113" s="511"/>
      <c r="HQJ113" s="511"/>
      <c r="HQK113" s="511"/>
      <c r="HQL113" s="511"/>
      <c r="HQM113" s="511"/>
      <c r="HQN113" s="511"/>
      <c r="HQO113" s="511"/>
      <c r="HQP113" s="511"/>
      <c r="HQQ113" s="511"/>
      <c r="HQR113" s="511"/>
      <c r="HQS113" s="511"/>
      <c r="HQT113" s="511"/>
      <c r="HQU113" s="511"/>
      <c r="HQV113" s="511"/>
      <c r="HQW113" s="511"/>
      <c r="HQX113" s="511"/>
      <c r="HQY113" s="511"/>
      <c r="HQZ113" s="511"/>
      <c r="HRA113" s="511"/>
      <c r="HRB113" s="511"/>
      <c r="HRC113" s="511"/>
      <c r="HRD113" s="511"/>
      <c r="HRE113" s="511"/>
      <c r="HRF113" s="511"/>
      <c r="HRG113" s="511"/>
      <c r="HRH113" s="511"/>
      <c r="HRI113" s="511"/>
      <c r="HRJ113" s="511"/>
      <c r="HRK113" s="511"/>
      <c r="HRL113" s="511"/>
      <c r="HRM113" s="511"/>
      <c r="HRN113" s="511"/>
      <c r="HRO113" s="511"/>
      <c r="HRP113" s="511"/>
      <c r="HRQ113" s="511"/>
      <c r="HRR113" s="511"/>
      <c r="HRS113" s="511"/>
      <c r="HRT113" s="511"/>
      <c r="HRU113" s="511"/>
      <c r="HRV113" s="511"/>
      <c r="HRW113" s="511"/>
      <c r="HRX113" s="511"/>
      <c r="HRY113" s="511"/>
      <c r="HRZ113" s="511"/>
      <c r="HSA113" s="511"/>
      <c r="HSB113" s="511"/>
      <c r="HSC113" s="511"/>
      <c r="HSD113" s="511"/>
      <c r="HSE113" s="511"/>
      <c r="HSF113" s="511"/>
      <c r="HSG113" s="511"/>
      <c r="HSH113" s="511"/>
      <c r="HSI113" s="511"/>
      <c r="HSJ113" s="511"/>
      <c r="HSK113" s="511"/>
      <c r="HSL113" s="511"/>
      <c r="HSM113" s="511"/>
      <c r="HSN113" s="511"/>
      <c r="HSO113" s="511"/>
      <c r="HSP113" s="511"/>
      <c r="HSQ113" s="511"/>
      <c r="HSR113" s="511"/>
      <c r="HSS113" s="511"/>
      <c r="HST113" s="511"/>
      <c r="HSU113" s="511"/>
      <c r="HSV113" s="511"/>
      <c r="HSW113" s="511"/>
      <c r="HSX113" s="511"/>
      <c r="HSY113" s="511"/>
      <c r="HSZ113" s="511"/>
      <c r="HTA113" s="511"/>
      <c r="HTB113" s="511"/>
      <c r="HTC113" s="511"/>
      <c r="HTD113" s="511"/>
      <c r="HTE113" s="511"/>
      <c r="HTF113" s="511"/>
      <c r="HTG113" s="511"/>
      <c r="HTH113" s="511"/>
      <c r="HTI113" s="511"/>
      <c r="HTJ113" s="511"/>
      <c r="HTK113" s="511"/>
      <c r="HTL113" s="511"/>
      <c r="HTM113" s="511"/>
      <c r="HTN113" s="511"/>
      <c r="HTO113" s="511"/>
      <c r="HTP113" s="511"/>
      <c r="HTQ113" s="511"/>
      <c r="HTR113" s="511"/>
      <c r="HTS113" s="511"/>
      <c r="HTT113" s="511"/>
      <c r="HTU113" s="511"/>
      <c r="HTV113" s="511"/>
      <c r="HTW113" s="511"/>
      <c r="HTX113" s="511"/>
      <c r="HTY113" s="511"/>
      <c r="HTZ113" s="511"/>
      <c r="HUA113" s="511"/>
      <c r="HUB113" s="511"/>
      <c r="HUC113" s="511"/>
      <c r="HUD113" s="511"/>
      <c r="HUE113" s="511"/>
      <c r="HUF113" s="511"/>
      <c r="HUG113" s="511"/>
      <c r="HUH113" s="511"/>
      <c r="HUI113" s="511"/>
      <c r="HUJ113" s="511"/>
      <c r="HUK113" s="511"/>
      <c r="HUL113" s="511"/>
      <c r="HUM113" s="511"/>
      <c r="HUN113" s="511"/>
      <c r="HUO113" s="511"/>
      <c r="HUP113" s="511"/>
      <c r="HUQ113" s="511"/>
      <c r="HUR113" s="511"/>
      <c r="HUS113" s="511"/>
      <c r="HUT113" s="511"/>
      <c r="HUU113" s="511"/>
      <c r="HUV113" s="511"/>
      <c r="HUW113" s="511"/>
      <c r="HUX113" s="511"/>
      <c r="HUY113" s="511"/>
      <c r="HUZ113" s="511"/>
      <c r="HVA113" s="511"/>
      <c r="HVB113" s="511"/>
      <c r="HVC113" s="511"/>
      <c r="HVD113" s="511"/>
      <c r="HVE113" s="511"/>
      <c r="HVF113" s="511"/>
      <c r="HVG113" s="511"/>
      <c r="HVH113" s="511"/>
      <c r="HVI113" s="511"/>
      <c r="HVJ113" s="511"/>
      <c r="HVK113" s="511"/>
      <c r="HVL113" s="511"/>
      <c r="HVM113" s="511"/>
      <c r="HVN113" s="511"/>
      <c r="HVO113" s="511"/>
      <c r="HVP113" s="511"/>
      <c r="HVQ113" s="511"/>
      <c r="HVR113" s="511"/>
      <c r="HVS113" s="511"/>
      <c r="HVT113" s="511"/>
      <c r="HVU113" s="511"/>
      <c r="HVV113" s="511"/>
      <c r="HVW113" s="511"/>
      <c r="HVX113" s="511"/>
      <c r="HVY113" s="511"/>
      <c r="HVZ113" s="511"/>
      <c r="HWA113" s="511"/>
      <c r="HWB113" s="511"/>
      <c r="HWC113" s="511"/>
      <c r="HWD113" s="511"/>
      <c r="HWE113" s="511"/>
      <c r="HWF113" s="511"/>
      <c r="HWG113" s="511"/>
      <c r="HWH113" s="511"/>
      <c r="HWI113" s="511"/>
      <c r="HWJ113" s="511"/>
      <c r="HWK113" s="511"/>
      <c r="HWL113" s="511"/>
      <c r="HWM113" s="511"/>
      <c r="HWN113" s="511"/>
      <c r="HWO113" s="511"/>
      <c r="HWP113" s="511"/>
      <c r="HWQ113" s="511"/>
      <c r="HWR113" s="511"/>
      <c r="HWS113" s="511"/>
      <c r="HWT113" s="511"/>
      <c r="HWU113" s="511"/>
      <c r="HWV113" s="511"/>
      <c r="HWW113" s="511"/>
      <c r="HWX113" s="511"/>
      <c r="HWY113" s="511"/>
      <c r="HWZ113" s="511"/>
      <c r="HXA113" s="511"/>
      <c r="HXB113" s="511"/>
      <c r="HXC113" s="511"/>
      <c r="HXD113" s="511"/>
      <c r="HXE113" s="511"/>
      <c r="HXF113" s="511"/>
      <c r="HXG113" s="511"/>
      <c r="HXH113" s="511"/>
      <c r="HXI113" s="511"/>
      <c r="HXJ113" s="511"/>
      <c r="HXK113" s="511"/>
      <c r="HXL113" s="511"/>
      <c r="HXM113" s="511"/>
      <c r="HXN113" s="511"/>
      <c r="HXO113" s="511"/>
      <c r="HXP113" s="511"/>
      <c r="HXQ113" s="511"/>
      <c r="HXR113" s="511"/>
      <c r="HXS113" s="511"/>
      <c r="HXT113" s="511"/>
      <c r="HXU113" s="511"/>
      <c r="HXV113" s="511"/>
      <c r="HXW113" s="511"/>
      <c r="HXX113" s="511"/>
      <c r="HXY113" s="511"/>
      <c r="HXZ113" s="511"/>
      <c r="HYA113" s="511"/>
      <c r="HYB113" s="511"/>
      <c r="HYC113" s="511"/>
      <c r="HYD113" s="511"/>
      <c r="HYE113" s="511"/>
      <c r="HYF113" s="511"/>
      <c r="HYG113" s="511"/>
      <c r="HYH113" s="511"/>
      <c r="HYI113" s="511"/>
      <c r="HYJ113" s="511"/>
      <c r="HYK113" s="511"/>
      <c r="HYL113" s="511"/>
      <c r="HYM113" s="511"/>
      <c r="HYN113" s="511"/>
      <c r="HYO113" s="511"/>
      <c r="HYP113" s="511"/>
      <c r="HYQ113" s="511"/>
      <c r="HYR113" s="511"/>
      <c r="HYS113" s="511"/>
      <c r="HYT113" s="511"/>
      <c r="HYU113" s="511"/>
      <c r="HYV113" s="511"/>
      <c r="HYW113" s="511"/>
      <c r="HYX113" s="511"/>
      <c r="HYY113" s="511"/>
      <c r="HYZ113" s="511"/>
      <c r="HZA113" s="511"/>
      <c r="HZB113" s="511"/>
      <c r="HZC113" s="511"/>
      <c r="HZD113" s="511"/>
      <c r="HZE113" s="511"/>
      <c r="HZF113" s="511"/>
      <c r="HZG113" s="511"/>
      <c r="HZH113" s="511"/>
      <c r="HZI113" s="511"/>
      <c r="HZJ113" s="511"/>
      <c r="HZK113" s="511"/>
      <c r="HZL113" s="511"/>
      <c r="HZM113" s="511"/>
      <c r="HZN113" s="511"/>
      <c r="HZO113" s="511"/>
      <c r="HZP113" s="511"/>
      <c r="HZQ113" s="511"/>
      <c r="HZR113" s="511"/>
      <c r="HZS113" s="511"/>
      <c r="HZT113" s="511"/>
      <c r="HZU113" s="511"/>
      <c r="HZV113" s="511"/>
      <c r="HZW113" s="511"/>
      <c r="HZX113" s="511"/>
      <c r="HZY113" s="511"/>
      <c r="HZZ113" s="511"/>
      <c r="IAA113" s="511"/>
      <c r="IAB113" s="511"/>
      <c r="IAC113" s="511"/>
      <c r="IAD113" s="511"/>
      <c r="IAE113" s="511"/>
      <c r="IAF113" s="511"/>
      <c r="IAG113" s="511"/>
      <c r="IAH113" s="511"/>
      <c r="IAI113" s="511"/>
      <c r="IAJ113" s="511"/>
      <c r="IAK113" s="511"/>
      <c r="IAL113" s="511"/>
      <c r="IAM113" s="511"/>
      <c r="IAN113" s="511"/>
      <c r="IAO113" s="511"/>
      <c r="IAP113" s="511"/>
      <c r="IAQ113" s="511"/>
      <c r="IAR113" s="511"/>
      <c r="IAS113" s="511"/>
      <c r="IAT113" s="511"/>
      <c r="IAU113" s="511"/>
      <c r="IAV113" s="511"/>
      <c r="IAW113" s="511"/>
      <c r="IAX113" s="511"/>
      <c r="IAY113" s="511"/>
      <c r="IAZ113" s="511"/>
      <c r="IBA113" s="511"/>
      <c r="IBB113" s="511"/>
      <c r="IBC113" s="511"/>
      <c r="IBD113" s="511"/>
      <c r="IBE113" s="511"/>
      <c r="IBF113" s="511"/>
      <c r="IBG113" s="511"/>
      <c r="IBH113" s="511"/>
      <c r="IBI113" s="511"/>
      <c r="IBJ113" s="511"/>
      <c r="IBK113" s="511"/>
      <c r="IBL113" s="511"/>
      <c r="IBM113" s="511"/>
      <c r="IBN113" s="511"/>
      <c r="IBO113" s="511"/>
      <c r="IBP113" s="511"/>
      <c r="IBQ113" s="511"/>
      <c r="IBR113" s="511"/>
      <c r="IBS113" s="511"/>
      <c r="IBT113" s="511"/>
      <c r="IBU113" s="511"/>
      <c r="IBV113" s="511"/>
      <c r="IBW113" s="511"/>
      <c r="IBX113" s="511"/>
      <c r="IBY113" s="511"/>
      <c r="IBZ113" s="511"/>
      <c r="ICA113" s="511"/>
      <c r="ICB113" s="511"/>
      <c r="ICC113" s="511"/>
      <c r="ICD113" s="511"/>
      <c r="ICE113" s="511"/>
      <c r="ICF113" s="511"/>
      <c r="ICG113" s="511"/>
      <c r="ICH113" s="511"/>
      <c r="ICI113" s="511"/>
      <c r="ICJ113" s="511"/>
      <c r="ICK113" s="511"/>
      <c r="ICL113" s="511"/>
      <c r="ICM113" s="511"/>
      <c r="ICN113" s="511"/>
      <c r="ICO113" s="511"/>
      <c r="ICP113" s="511"/>
      <c r="ICQ113" s="511"/>
      <c r="ICR113" s="511"/>
      <c r="ICS113" s="511"/>
      <c r="ICT113" s="511"/>
      <c r="ICU113" s="511"/>
      <c r="ICV113" s="511"/>
      <c r="ICW113" s="511"/>
      <c r="ICX113" s="511"/>
      <c r="ICY113" s="511"/>
      <c r="ICZ113" s="511"/>
      <c r="IDA113" s="511"/>
      <c r="IDB113" s="511"/>
      <c r="IDC113" s="511"/>
      <c r="IDD113" s="511"/>
      <c r="IDE113" s="511"/>
      <c r="IDF113" s="511"/>
      <c r="IDG113" s="511"/>
      <c r="IDH113" s="511"/>
      <c r="IDI113" s="511"/>
      <c r="IDJ113" s="511"/>
      <c r="IDK113" s="511"/>
      <c r="IDL113" s="511"/>
      <c r="IDM113" s="511"/>
      <c r="IDN113" s="511"/>
      <c r="IDO113" s="511"/>
      <c r="IDP113" s="511"/>
      <c r="IDQ113" s="511"/>
      <c r="IDR113" s="511"/>
      <c r="IDS113" s="511"/>
      <c r="IDT113" s="511"/>
      <c r="IDU113" s="511"/>
      <c r="IDV113" s="511"/>
      <c r="IDW113" s="511"/>
      <c r="IDX113" s="511"/>
      <c r="IDY113" s="511"/>
      <c r="IDZ113" s="511"/>
      <c r="IEA113" s="511"/>
      <c r="IEB113" s="511"/>
      <c r="IEC113" s="511"/>
      <c r="IED113" s="511"/>
      <c r="IEE113" s="511"/>
      <c r="IEF113" s="511"/>
      <c r="IEG113" s="511"/>
      <c r="IEH113" s="511"/>
      <c r="IEI113" s="511"/>
      <c r="IEJ113" s="511"/>
      <c r="IEK113" s="511"/>
      <c r="IEL113" s="511"/>
      <c r="IEM113" s="511"/>
      <c r="IEN113" s="511"/>
      <c r="IEO113" s="511"/>
      <c r="IEP113" s="511"/>
      <c r="IEQ113" s="511"/>
      <c r="IER113" s="511"/>
      <c r="IES113" s="511"/>
      <c r="IET113" s="511"/>
      <c r="IEU113" s="511"/>
      <c r="IEV113" s="511"/>
      <c r="IEW113" s="511"/>
      <c r="IEX113" s="511"/>
      <c r="IEY113" s="511"/>
      <c r="IEZ113" s="511"/>
      <c r="IFA113" s="511"/>
      <c r="IFB113" s="511"/>
      <c r="IFC113" s="511"/>
      <c r="IFD113" s="511"/>
      <c r="IFE113" s="511"/>
      <c r="IFF113" s="511"/>
      <c r="IFG113" s="511"/>
      <c r="IFH113" s="511"/>
      <c r="IFI113" s="511"/>
      <c r="IFJ113" s="511"/>
      <c r="IFK113" s="511"/>
      <c r="IFL113" s="511"/>
      <c r="IFM113" s="511"/>
      <c r="IFN113" s="511"/>
      <c r="IFO113" s="511"/>
      <c r="IFP113" s="511"/>
      <c r="IFQ113" s="511"/>
      <c r="IFR113" s="511"/>
      <c r="IFS113" s="511"/>
      <c r="IFT113" s="511"/>
      <c r="IFU113" s="511"/>
      <c r="IFV113" s="511"/>
      <c r="IFW113" s="511"/>
      <c r="IFX113" s="511"/>
      <c r="IFY113" s="511"/>
      <c r="IFZ113" s="511"/>
      <c r="IGA113" s="511"/>
      <c r="IGB113" s="511"/>
      <c r="IGC113" s="511"/>
      <c r="IGD113" s="511"/>
      <c r="IGE113" s="511"/>
      <c r="IGF113" s="511"/>
      <c r="IGG113" s="511"/>
      <c r="IGH113" s="511"/>
      <c r="IGI113" s="511"/>
      <c r="IGJ113" s="511"/>
      <c r="IGK113" s="511"/>
      <c r="IGL113" s="511"/>
      <c r="IGM113" s="511"/>
      <c r="IGN113" s="511"/>
      <c r="IGO113" s="511"/>
      <c r="IGP113" s="511"/>
      <c r="IGQ113" s="511"/>
      <c r="IGR113" s="511"/>
      <c r="IGS113" s="511"/>
      <c r="IGT113" s="511"/>
      <c r="IGU113" s="511"/>
      <c r="IGV113" s="511"/>
      <c r="IGW113" s="511"/>
      <c r="IGX113" s="511"/>
      <c r="IGY113" s="511"/>
      <c r="IGZ113" s="511"/>
      <c r="IHA113" s="511"/>
      <c r="IHB113" s="511"/>
      <c r="IHC113" s="511"/>
      <c r="IHD113" s="511"/>
      <c r="IHE113" s="511"/>
      <c r="IHF113" s="511"/>
      <c r="IHG113" s="511"/>
      <c r="IHH113" s="511"/>
      <c r="IHI113" s="511"/>
      <c r="IHJ113" s="511"/>
      <c r="IHK113" s="511"/>
      <c r="IHL113" s="511"/>
      <c r="IHM113" s="511"/>
      <c r="IHN113" s="511"/>
      <c r="IHO113" s="511"/>
      <c r="IHP113" s="511"/>
      <c r="IHQ113" s="511"/>
      <c r="IHR113" s="511"/>
      <c r="IHS113" s="511"/>
      <c r="IHT113" s="511"/>
      <c r="IHU113" s="511"/>
      <c r="IHV113" s="511"/>
      <c r="IHW113" s="511"/>
      <c r="IHX113" s="511"/>
      <c r="IHY113" s="511"/>
      <c r="IHZ113" s="511"/>
      <c r="IIA113" s="511"/>
      <c r="IIB113" s="511"/>
      <c r="IIC113" s="511"/>
      <c r="IID113" s="511"/>
      <c r="IIE113" s="511"/>
      <c r="IIF113" s="511"/>
      <c r="IIG113" s="511"/>
      <c r="IIH113" s="511"/>
      <c r="III113" s="511"/>
      <c r="IIJ113" s="511"/>
      <c r="IIK113" s="511"/>
      <c r="IIL113" s="511"/>
      <c r="IIM113" s="511"/>
      <c r="IIN113" s="511"/>
      <c r="IIO113" s="511"/>
      <c r="IIP113" s="511"/>
      <c r="IIQ113" s="511"/>
      <c r="IIR113" s="511"/>
      <c r="IIS113" s="511"/>
      <c r="IIT113" s="511"/>
      <c r="IIU113" s="511"/>
      <c r="IIV113" s="511"/>
      <c r="IIW113" s="511"/>
      <c r="IIX113" s="511"/>
      <c r="IIY113" s="511"/>
      <c r="IIZ113" s="511"/>
      <c r="IJA113" s="511"/>
      <c r="IJB113" s="511"/>
      <c r="IJC113" s="511"/>
      <c r="IJD113" s="511"/>
      <c r="IJE113" s="511"/>
      <c r="IJF113" s="511"/>
      <c r="IJG113" s="511"/>
      <c r="IJH113" s="511"/>
      <c r="IJI113" s="511"/>
      <c r="IJJ113" s="511"/>
      <c r="IJK113" s="511"/>
      <c r="IJL113" s="511"/>
      <c r="IJM113" s="511"/>
      <c r="IJN113" s="511"/>
      <c r="IJO113" s="511"/>
      <c r="IJP113" s="511"/>
      <c r="IJQ113" s="511"/>
      <c r="IJR113" s="511"/>
      <c r="IJS113" s="511"/>
      <c r="IJT113" s="511"/>
      <c r="IJU113" s="511"/>
      <c r="IJV113" s="511"/>
      <c r="IJW113" s="511"/>
      <c r="IJX113" s="511"/>
      <c r="IJY113" s="511"/>
      <c r="IJZ113" s="511"/>
      <c r="IKA113" s="511"/>
      <c r="IKB113" s="511"/>
      <c r="IKC113" s="511"/>
      <c r="IKD113" s="511"/>
      <c r="IKE113" s="511"/>
      <c r="IKF113" s="511"/>
      <c r="IKG113" s="511"/>
      <c r="IKH113" s="511"/>
      <c r="IKI113" s="511"/>
      <c r="IKJ113" s="511"/>
      <c r="IKK113" s="511"/>
      <c r="IKL113" s="511"/>
      <c r="IKM113" s="511"/>
      <c r="IKN113" s="511"/>
      <c r="IKO113" s="511"/>
      <c r="IKP113" s="511"/>
      <c r="IKQ113" s="511"/>
      <c r="IKR113" s="511"/>
      <c r="IKS113" s="511"/>
      <c r="IKT113" s="511"/>
      <c r="IKU113" s="511"/>
      <c r="IKV113" s="511"/>
      <c r="IKW113" s="511"/>
      <c r="IKX113" s="511"/>
      <c r="IKY113" s="511"/>
      <c r="IKZ113" s="511"/>
      <c r="ILA113" s="511"/>
      <c r="ILB113" s="511"/>
      <c r="ILC113" s="511"/>
      <c r="ILD113" s="511"/>
      <c r="ILE113" s="511"/>
      <c r="ILF113" s="511"/>
      <c r="ILG113" s="511"/>
      <c r="ILH113" s="511"/>
      <c r="ILI113" s="511"/>
      <c r="ILJ113" s="511"/>
      <c r="ILK113" s="511"/>
      <c r="ILL113" s="511"/>
      <c r="ILM113" s="511"/>
      <c r="ILN113" s="511"/>
      <c r="ILO113" s="511"/>
      <c r="ILP113" s="511"/>
      <c r="ILQ113" s="511"/>
      <c r="ILR113" s="511"/>
      <c r="ILS113" s="511"/>
      <c r="ILT113" s="511"/>
      <c r="ILU113" s="511"/>
      <c r="ILV113" s="511"/>
      <c r="ILW113" s="511"/>
      <c r="ILX113" s="511"/>
      <c r="ILY113" s="511"/>
      <c r="ILZ113" s="511"/>
      <c r="IMA113" s="511"/>
      <c r="IMB113" s="511"/>
      <c r="IMC113" s="511"/>
      <c r="IMD113" s="511"/>
      <c r="IME113" s="511"/>
      <c r="IMF113" s="511"/>
      <c r="IMG113" s="511"/>
      <c r="IMH113" s="511"/>
      <c r="IMI113" s="511"/>
      <c r="IMJ113" s="511"/>
      <c r="IMK113" s="511"/>
      <c r="IML113" s="511"/>
      <c r="IMM113" s="511"/>
      <c r="IMN113" s="511"/>
      <c r="IMO113" s="511"/>
      <c r="IMP113" s="511"/>
      <c r="IMQ113" s="511"/>
      <c r="IMR113" s="511"/>
      <c r="IMS113" s="511"/>
      <c r="IMT113" s="511"/>
      <c r="IMU113" s="511"/>
      <c r="IMV113" s="511"/>
      <c r="IMW113" s="511"/>
      <c r="IMX113" s="511"/>
      <c r="IMY113" s="511"/>
      <c r="IMZ113" s="511"/>
      <c r="INA113" s="511"/>
      <c r="INB113" s="511"/>
      <c r="INC113" s="511"/>
      <c r="IND113" s="511"/>
      <c r="INE113" s="511"/>
      <c r="INF113" s="511"/>
      <c r="ING113" s="511"/>
      <c r="INH113" s="511"/>
      <c r="INI113" s="511"/>
      <c r="INJ113" s="511"/>
      <c r="INK113" s="511"/>
      <c r="INL113" s="511"/>
      <c r="INM113" s="511"/>
      <c r="INN113" s="511"/>
      <c r="INO113" s="511"/>
      <c r="INP113" s="511"/>
      <c r="INQ113" s="511"/>
      <c r="INR113" s="511"/>
      <c r="INS113" s="511"/>
      <c r="INT113" s="511"/>
      <c r="INU113" s="511"/>
      <c r="INV113" s="511"/>
      <c r="INW113" s="511"/>
      <c r="INX113" s="511"/>
      <c r="INY113" s="511"/>
      <c r="INZ113" s="511"/>
      <c r="IOA113" s="511"/>
      <c r="IOB113" s="511"/>
      <c r="IOC113" s="511"/>
      <c r="IOD113" s="511"/>
      <c r="IOE113" s="511"/>
      <c r="IOF113" s="511"/>
      <c r="IOG113" s="511"/>
      <c r="IOH113" s="511"/>
      <c r="IOI113" s="511"/>
      <c r="IOJ113" s="511"/>
      <c r="IOK113" s="511"/>
      <c r="IOL113" s="511"/>
      <c r="IOM113" s="511"/>
      <c r="ION113" s="511"/>
      <c r="IOO113" s="511"/>
      <c r="IOP113" s="511"/>
      <c r="IOQ113" s="511"/>
      <c r="IOR113" s="511"/>
      <c r="IOS113" s="511"/>
      <c r="IOT113" s="511"/>
      <c r="IOU113" s="511"/>
      <c r="IOV113" s="511"/>
      <c r="IOW113" s="511"/>
      <c r="IOX113" s="511"/>
      <c r="IOY113" s="511"/>
      <c r="IOZ113" s="511"/>
      <c r="IPA113" s="511"/>
      <c r="IPB113" s="511"/>
      <c r="IPC113" s="511"/>
      <c r="IPD113" s="511"/>
      <c r="IPE113" s="511"/>
      <c r="IPF113" s="511"/>
      <c r="IPG113" s="511"/>
      <c r="IPH113" s="511"/>
      <c r="IPI113" s="511"/>
      <c r="IPJ113" s="511"/>
      <c r="IPK113" s="511"/>
      <c r="IPL113" s="511"/>
      <c r="IPM113" s="511"/>
      <c r="IPN113" s="511"/>
      <c r="IPO113" s="511"/>
      <c r="IPP113" s="511"/>
      <c r="IPQ113" s="511"/>
      <c r="IPR113" s="511"/>
      <c r="IPS113" s="511"/>
      <c r="IPT113" s="511"/>
      <c r="IPU113" s="511"/>
      <c r="IPV113" s="511"/>
      <c r="IPW113" s="511"/>
      <c r="IPX113" s="511"/>
      <c r="IPY113" s="511"/>
      <c r="IPZ113" s="511"/>
      <c r="IQA113" s="511"/>
      <c r="IQB113" s="511"/>
      <c r="IQC113" s="511"/>
      <c r="IQD113" s="511"/>
      <c r="IQE113" s="511"/>
      <c r="IQF113" s="511"/>
      <c r="IQG113" s="511"/>
      <c r="IQH113" s="511"/>
      <c r="IQI113" s="511"/>
      <c r="IQJ113" s="511"/>
      <c r="IQK113" s="511"/>
      <c r="IQL113" s="511"/>
      <c r="IQM113" s="511"/>
      <c r="IQN113" s="511"/>
      <c r="IQO113" s="511"/>
      <c r="IQP113" s="511"/>
      <c r="IQQ113" s="511"/>
      <c r="IQR113" s="511"/>
      <c r="IQS113" s="511"/>
      <c r="IQT113" s="511"/>
      <c r="IQU113" s="511"/>
      <c r="IQV113" s="511"/>
      <c r="IQW113" s="511"/>
      <c r="IQX113" s="511"/>
      <c r="IQY113" s="511"/>
      <c r="IQZ113" s="511"/>
      <c r="IRA113" s="511"/>
      <c r="IRB113" s="511"/>
      <c r="IRC113" s="511"/>
      <c r="IRD113" s="511"/>
      <c r="IRE113" s="511"/>
      <c r="IRF113" s="511"/>
      <c r="IRG113" s="511"/>
      <c r="IRH113" s="511"/>
      <c r="IRI113" s="511"/>
      <c r="IRJ113" s="511"/>
      <c r="IRK113" s="511"/>
      <c r="IRL113" s="511"/>
      <c r="IRM113" s="511"/>
      <c r="IRN113" s="511"/>
      <c r="IRO113" s="511"/>
      <c r="IRP113" s="511"/>
      <c r="IRQ113" s="511"/>
      <c r="IRR113" s="511"/>
      <c r="IRS113" s="511"/>
      <c r="IRT113" s="511"/>
      <c r="IRU113" s="511"/>
      <c r="IRV113" s="511"/>
      <c r="IRW113" s="511"/>
      <c r="IRX113" s="511"/>
      <c r="IRY113" s="511"/>
      <c r="IRZ113" s="511"/>
      <c r="ISA113" s="511"/>
      <c r="ISB113" s="511"/>
      <c r="ISC113" s="511"/>
      <c r="ISD113" s="511"/>
      <c r="ISE113" s="511"/>
      <c r="ISF113" s="511"/>
      <c r="ISG113" s="511"/>
      <c r="ISH113" s="511"/>
      <c r="ISI113" s="511"/>
      <c r="ISJ113" s="511"/>
      <c r="ISK113" s="511"/>
      <c r="ISL113" s="511"/>
      <c r="ISM113" s="511"/>
      <c r="ISN113" s="511"/>
      <c r="ISO113" s="511"/>
      <c r="ISP113" s="511"/>
      <c r="ISQ113" s="511"/>
      <c r="ISR113" s="511"/>
      <c r="ISS113" s="511"/>
      <c r="IST113" s="511"/>
      <c r="ISU113" s="511"/>
      <c r="ISV113" s="511"/>
      <c r="ISW113" s="511"/>
      <c r="ISX113" s="511"/>
      <c r="ISY113" s="511"/>
      <c r="ISZ113" s="511"/>
      <c r="ITA113" s="511"/>
      <c r="ITB113" s="511"/>
      <c r="ITC113" s="511"/>
      <c r="ITD113" s="511"/>
      <c r="ITE113" s="511"/>
      <c r="ITF113" s="511"/>
      <c r="ITG113" s="511"/>
      <c r="ITH113" s="511"/>
      <c r="ITI113" s="511"/>
      <c r="ITJ113" s="511"/>
      <c r="ITK113" s="511"/>
      <c r="ITL113" s="511"/>
      <c r="ITM113" s="511"/>
      <c r="ITN113" s="511"/>
      <c r="ITO113" s="511"/>
      <c r="ITP113" s="511"/>
      <c r="ITQ113" s="511"/>
      <c r="ITR113" s="511"/>
      <c r="ITS113" s="511"/>
      <c r="ITT113" s="511"/>
      <c r="ITU113" s="511"/>
      <c r="ITV113" s="511"/>
      <c r="ITW113" s="511"/>
      <c r="ITX113" s="511"/>
      <c r="ITY113" s="511"/>
      <c r="ITZ113" s="511"/>
      <c r="IUA113" s="511"/>
      <c r="IUB113" s="511"/>
      <c r="IUC113" s="511"/>
      <c r="IUD113" s="511"/>
      <c r="IUE113" s="511"/>
      <c r="IUF113" s="511"/>
      <c r="IUG113" s="511"/>
      <c r="IUH113" s="511"/>
      <c r="IUI113" s="511"/>
      <c r="IUJ113" s="511"/>
      <c r="IUK113" s="511"/>
      <c r="IUL113" s="511"/>
      <c r="IUM113" s="511"/>
      <c r="IUN113" s="511"/>
      <c r="IUO113" s="511"/>
      <c r="IUP113" s="511"/>
      <c r="IUQ113" s="511"/>
      <c r="IUR113" s="511"/>
      <c r="IUS113" s="511"/>
      <c r="IUT113" s="511"/>
      <c r="IUU113" s="511"/>
      <c r="IUV113" s="511"/>
      <c r="IUW113" s="511"/>
      <c r="IUX113" s="511"/>
      <c r="IUY113" s="511"/>
      <c r="IUZ113" s="511"/>
      <c r="IVA113" s="511"/>
      <c r="IVB113" s="511"/>
      <c r="IVC113" s="511"/>
      <c r="IVD113" s="511"/>
      <c r="IVE113" s="511"/>
      <c r="IVF113" s="511"/>
      <c r="IVG113" s="511"/>
      <c r="IVH113" s="511"/>
      <c r="IVI113" s="511"/>
      <c r="IVJ113" s="511"/>
      <c r="IVK113" s="511"/>
      <c r="IVL113" s="511"/>
      <c r="IVM113" s="511"/>
      <c r="IVN113" s="511"/>
      <c r="IVO113" s="511"/>
      <c r="IVP113" s="511"/>
      <c r="IVQ113" s="511"/>
      <c r="IVR113" s="511"/>
      <c r="IVS113" s="511"/>
      <c r="IVT113" s="511"/>
      <c r="IVU113" s="511"/>
      <c r="IVV113" s="511"/>
      <c r="IVW113" s="511"/>
      <c r="IVX113" s="511"/>
      <c r="IVY113" s="511"/>
      <c r="IVZ113" s="511"/>
      <c r="IWA113" s="511"/>
      <c r="IWB113" s="511"/>
      <c r="IWC113" s="511"/>
      <c r="IWD113" s="511"/>
      <c r="IWE113" s="511"/>
      <c r="IWF113" s="511"/>
      <c r="IWG113" s="511"/>
      <c r="IWH113" s="511"/>
      <c r="IWI113" s="511"/>
      <c r="IWJ113" s="511"/>
      <c r="IWK113" s="511"/>
      <c r="IWL113" s="511"/>
      <c r="IWM113" s="511"/>
      <c r="IWN113" s="511"/>
      <c r="IWO113" s="511"/>
      <c r="IWP113" s="511"/>
      <c r="IWQ113" s="511"/>
      <c r="IWR113" s="511"/>
      <c r="IWS113" s="511"/>
      <c r="IWT113" s="511"/>
      <c r="IWU113" s="511"/>
      <c r="IWV113" s="511"/>
      <c r="IWW113" s="511"/>
      <c r="IWX113" s="511"/>
      <c r="IWY113" s="511"/>
      <c r="IWZ113" s="511"/>
      <c r="IXA113" s="511"/>
      <c r="IXB113" s="511"/>
      <c r="IXC113" s="511"/>
      <c r="IXD113" s="511"/>
      <c r="IXE113" s="511"/>
      <c r="IXF113" s="511"/>
      <c r="IXG113" s="511"/>
      <c r="IXH113" s="511"/>
      <c r="IXI113" s="511"/>
      <c r="IXJ113" s="511"/>
      <c r="IXK113" s="511"/>
      <c r="IXL113" s="511"/>
      <c r="IXM113" s="511"/>
      <c r="IXN113" s="511"/>
      <c r="IXO113" s="511"/>
      <c r="IXP113" s="511"/>
      <c r="IXQ113" s="511"/>
      <c r="IXR113" s="511"/>
      <c r="IXS113" s="511"/>
      <c r="IXT113" s="511"/>
      <c r="IXU113" s="511"/>
      <c r="IXV113" s="511"/>
      <c r="IXW113" s="511"/>
      <c r="IXX113" s="511"/>
      <c r="IXY113" s="511"/>
      <c r="IXZ113" s="511"/>
      <c r="IYA113" s="511"/>
      <c r="IYB113" s="511"/>
      <c r="IYC113" s="511"/>
      <c r="IYD113" s="511"/>
      <c r="IYE113" s="511"/>
      <c r="IYF113" s="511"/>
      <c r="IYG113" s="511"/>
      <c r="IYH113" s="511"/>
      <c r="IYI113" s="511"/>
      <c r="IYJ113" s="511"/>
      <c r="IYK113" s="511"/>
      <c r="IYL113" s="511"/>
      <c r="IYM113" s="511"/>
      <c r="IYN113" s="511"/>
      <c r="IYO113" s="511"/>
      <c r="IYP113" s="511"/>
      <c r="IYQ113" s="511"/>
      <c r="IYR113" s="511"/>
      <c r="IYS113" s="511"/>
      <c r="IYT113" s="511"/>
      <c r="IYU113" s="511"/>
      <c r="IYV113" s="511"/>
      <c r="IYW113" s="511"/>
      <c r="IYX113" s="511"/>
      <c r="IYY113" s="511"/>
      <c r="IYZ113" s="511"/>
      <c r="IZA113" s="511"/>
      <c r="IZB113" s="511"/>
      <c r="IZC113" s="511"/>
      <c r="IZD113" s="511"/>
      <c r="IZE113" s="511"/>
      <c r="IZF113" s="511"/>
      <c r="IZG113" s="511"/>
      <c r="IZH113" s="511"/>
      <c r="IZI113" s="511"/>
      <c r="IZJ113" s="511"/>
      <c r="IZK113" s="511"/>
      <c r="IZL113" s="511"/>
      <c r="IZM113" s="511"/>
      <c r="IZN113" s="511"/>
      <c r="IZO113" s="511"/>
      <c r="IZP113" s="511"/>
      <c r="IZQ113" s="511"/>
      <c r="IZR113" s="511"/>
      <c r="IZS113" s="511"/>
      <c r="IZT113" s="511"/>
      <c r="IZU113" s="511"/>
      <c r="IZV113" s="511"/>
      <c r="IZW113" s="511"/>
      <c r="IZX113" s="511"/>
      <c r="IZY113" s="511"/>
      <c r="IZZ113" s="511"/>
      <c r="JAA113" s="511"/>
      <c r="JAB113" s="511"/>
      <c r="JAC113" s="511"/>
      <c r="JAD113" s="511"/>
      <c r="JAE113" s="511"/>
      <c r="JAF113" s="511"/>
      <c r="JAG113" s="511"/>
      <c r="JAH113" s="511"/>
      <c r="JAI113" s="511"/>
      <c r="JAJ113" s="511"/>
      <c r="JAK113" s="511"/>
      <c r="JAL113" s="511"/>
      <c r="JAM113" s="511"/>
      <c r="JAN113" s="511"/>
      <c r="JAO113" s="511"/>
      <c r="JAP113" s="511"/>
      <c r="JAQ113" s="511"/>
      <c r="JAR113" s="511"/>
      <c r="JAS113" s="511"/>
      <c r="JAT113" s="511"/>
      <c r="JAU113" s="511"/>
      <c r="JAV113" s="511"/>
      <c r="JAW113" s="511"/>
      <c r="JAX113" s="511"/>
      <c r="JAY113" s="511"/>
      <c r="JAZ113" s="511"/>
      <c r="JBA113" s="511"/>
      <c r="JBB113" s="511"/>
      <c r="JBC113" s="511"/>
      <c r="JBD113" s="511"/>
      <c r="JBE113" s="511"/>
      <c r="JBF113" s="511"/>
      <c r="JBG113" s="511"/>
      <c r="JBH113" s="511"/>
      <c r="JBI113" s="511"/>
      <c r="JBJ113" s="511"/>
      <c r="JBK113" s="511"/>
      <c r="JBL113" s="511"/>
      <c r="JBM113" s="511"/>
      <c r="JBN113" s="511"/>
      <c r="JBO113" s="511"/>
      <c r="JBP113" s="511"/>
      <c r="JBQ113" s="511"/>
      <c r="JBR113" s="511"/>
      <c r="JBS113" s="511"/>
      <c r="JBT113" s="511"/>
      <c r="JBU113" s="511"/>
      <c r="JBV113" s="511"/>
      <c r="JBW113" s="511"/>
      <c r="JBX113" s="511"/>
      <c r="JBY113" s="511"/>
      <c r="JBZ113" s="511"/>
      <c r="JCA113" s="511"/>
      <c r="JCB113" s="511"/>
      <c r="JCC113" s="511"/>
      <c r="JCD113" s="511"/>
      <c r="JCE113" s="511"/>
      <c r="JCF113" s="511"/>
      <c r="JCG113" s="511"/>
      <c r="JCH113" s="511"/>
      <c r="JCI113" s="511"/>
      <c r="JCJ113" s="511"/>
      <c r="JCK113" s="511"/>
      <c r="JCL113" s="511"/>
      <c r="JCM113" s="511"/>
      <c r="JCN113" s="511"/>
      <c r="JCO113" s="511"/>
      <c r="JCP113" s="511"/>
      <c r="JCQ113" s="511"/>
      <c r="JCR113" s="511"/>
      <c r="JCS113" s="511"/>
      <c r="JCT113" s="511"/>
      <c r="JCU113" s="511"/>
      <c r="JCV113" s="511"/>
      <c r="JCW113" s="511"/>
      <c r="JCX113" s="511"/>
      <c r="JCY113" s="511"/>
      <c r="JCZ113" s="511"/>
      <c r="JDA113" s="511"/>
      <c r="JDB113" s="511"/>
      <c r="JDC113" s="511"/>
      <c r="JDD113" s="511"/>
      <c r="JDE113" s="511"/>
      <c r="JDF113" s="511"/>
      <c r="JDG113" s="511"/>
      <c r="JDH113" s="511"/>
      <c r="JDI113" s="511"/>
      <c r="JDJ113" s="511"/>
      <c r="JDK113" s="511"/>
      <c r="JDL113" s="511"/>
      <c r="JDM113" s="511"/>
      <c r="JDN113" s="511"/>
      <c r="JDO113" s="511"/>
      <c r="JDP113" s="511"/>
      <c r="JDQ113" s="511"/>
      <c r="JDR113" s="511"/>
      <c r="JDS113" s="511"/>
      <c r="JDT113" s="511"/>
      <c r="JDU113" s="511"/>
      <c r="JDV113" s="511"/>
      <c r="JDW113" s="511"/>
      <c r="JDX113" s="511"/>
      <c r="JDY113" s="511"/>
      <c r="JDZ113" s="511"/>
      <c r="JEA113" s="511"/>
      <c r="JEB113" s="511"/>
      <c r="JEC113" s="511"/>
      <c r="JED113" s="511"/>
      <c r="JEE113" s="511"/>
      <c r="JEF113" s="511"/>
      <c r="JEG113" s="511"/>
      <c r="JEH113" s="511"/>
      <c r="JEI113" s="511"/>
      <c r="JEJ113" s="511"/>
      <c r="JEK113" s="511"/>
      <c r="JEL113" s="511"/>
      <c r="JEM113" s="511"/>
      <c r="JEN113" s="511"/>
      <c r="JEO113" s="511"/>
      <c r="JEP113" s="511"/>
      <c r="JEQ113" s="511"/>
      <c r="JER113" s="511"/>
      <c r="JES113" s="511"/>
      <c r="JET113" s="511"/>
      <c r="JEU113" s="511"/>
      <c r="JEV113" s="511"/>
      <c r="JEW113" s="511"/>
      <c r="JEX113" s="511"/>
      <c r="JEY113" s="511"/>
      <c r="JEZ113" s="511"/>
      <c r="JFA113" s="511"/>
      <c r="JFB113" s="511"/>
      <c r="JFC113" s="511"/>
      <c r="JFD113" s="511"/>
      <c r="JFE113" s="511"/>
      <c r="JFF113" s="511"/>
      <c r="JFG113" s="511"/>
      <c r="JFH113" s="511"/>
      <c r="JFI113" s="511"/>
      <c r="JFJ113" s="511"/>
      <c r="JFK113" s="511"/>
      <c r="JFL113" s="511"/>
      <c r="JFM113" s="511"/>
      <c r="JFN113" s="511"/>
      <c r="JFO113" s="511"/>
      <c r="JFP113" s="511"/>
      <c r="JFQ113" s="511"/>
      <c r="JFR113" s="511"/>
      <c r="JFS113" s="511"/>
      <c r="JFT113" s="511"/>
      <c r="JFU113" s="511"/>
      <c r="JFV113" s="511"/>
      <c r="JFW113" s="511"/>
      <c r="JFX113" s="511"/>
      <c r="JFY113" s="511"/>
      <c r="JFZ113" s="511"/>
      <c r="JGA113" s="511"/>
      <c r="JGB113" s="511"/>
      <c r="JGC113" s="511"/>
      <c r="JGD113" s="511"/>
      <c r="JGE113" s="511"/>
      <c r="JGF113" s="511"/>
      <c r="JGG113" s="511"/>
      <c r="JGH113" s="511"/>
      <c r="JGI113" s="511"/>
      <c r="JGJ113" s="511"/>
      <c r="JGK113" s="511"/>
      <c r="JGL113" s="511"/>
      <c r="JGM113" s="511"/>
      <c r="JGN113" s="511"/>
      <c r="JGO113" s="511"/>
      <c r="JGP113" s="511"/>
      <c r="JGQ113" s="511"/>
      <c r="JGR113" s="511"/>
      <c r="JGS113" s="511"/>
      <c r="JGT113" s="511"/>
      <c r="JGU113" s="511"/>
      <c r="JGV113" s="511"/>
      <c r="JGW113" s="511"/>
      <c r="JGX113" s="511"/>
      <c r="JGY113" s="511"/>
      <c r="JGZ113" s="511"/>
      <c r="JHA113" s="511"/>
      <c r="JHB113" s="511"/>
      <c r="JHC113" s="511"/>
      <c r="JHD113" s="511"/>
      <c r="JHE113" s="511"/>
      <c r="JHF113" s="511"/>
      <c r="JHG113" s="511"/>
      <c r="JHH113" s="511"/>
      <c r="JHI113" s="511"/>
      <c r="JHJ113" s="511"/>
      <c r="JHK113" s="511"/>
      <c r="JHL113" s="511"/>
      <c r="JHM113" s="511"/>
      <c r="JHN113" s="511"/>
      <c r="JHO113" s="511"/>
      <c r="JHP113" s="511"/>
      <c r="JHQ113" s="511"/>
      <c r="JHR113" s="511"/>
      <c r="JHS113" s="511"/>
      <c r="JHT113" s="511"/>
      <c r="JHU113" s="511"/>
      <c r="JHV113" s="511"/>
      <c r="JHW113" s="511"/>
      <c r="JHX113" s="511"/>
      <c r="JHY113" s="511"/>
      <c r="JHZ113" s="511"/>
      <c r="JIA113" s="511"/>
      <c r="JIB113" s="511"/>
      <c r="JIC113" s="511"/>
      <c r="JID113" s="511"/>
      <c r="JIE113" s="511"/>
      <c r="JIF113" s="511"/>
      <c r="JIG113" s="511"/>
      <c r="JIH113" s="511"/>
      <c r="JII113" s="511"/>
      <c r="JIJ113" s="511"/>
      <c r="JIK113" s="511"/>
      <c r="JIL113" s="511"/>
      <c r="JIM113" s="511"/>
      <c r="JIN113" s="511"/>
      <c r="JIO113" s="511"/>
      <c r="JIP113" s="511"/>
      <c r="JIQ113" s="511"/>
      <c r="JIR113" s="511"/>
      <c r="JIS113" s="511"/>
      <c r="JIT113" s="511"/>
      <c r="JIU113" s="511"/>
      <c r="JIV113" s="511"/>
      <c r="JIW113" s="511"/>
      <c r="JIX113" s="511"/>
      <c r="JIY113" s="511"/>
      <c r="JIZ113" s="511"/>
      <c r="JJA113" s="511"/>
      <c r="JJB113" s="511"/>
      <c r="JJC113" s="511"/>
      <c r="JJD113" s="511"/>
      <c r="JJE113" s="511"/>
      <c r="JJF113" s="511"/>
      <c r="JJG113" s="511"/>
      <c r="JJH113" s="511"/>
      <c r="JJI113" s="511"/>
      <c r="JJJ113" s="511"/>
      <c r="JJK113" s="511"/>
      <c r="JJL113" s="511"/>
      <c r="JJM113" s="511"/>
      <c r="JJN113" s="511"/>
      <c r="JJO113" s="511"/>
      <c r="JJP113" s="511"/>
      <c r="JJQ113" s="511"/>
      <c r="JJR113" s="511"/>
      <c r="JJS113" s="511"/>
      <c r="JJT113" s="511"/>
      <c r="JJU113" s="511"/>
      <c r="JJV113" s="511"/>
      <c r="JJW113" s="511"/>
      <c r="JJX113" s="511"/>
      <c r="JJY113" s="511"/>
      <c r="JJZ113" s="511"/>
      <c r="JKA113" s="511"/>
      <c r="JKB113" s="511"/>
      <c r="JKC113" s="511"/>
      <c r="JKD113" s="511"/>
      <c r="JKE113" s="511"/>
      <c r="JKF113" s="511"/>
      <c r="JKG113" s="511"/>
      <c r="JKH113" s="511"/>
      <c r="JKI113" s="511"/>
      <c r="JKJ113" s="511"/>
      <c r="JKK113" s="511"/>
      <c r="JKL113" s="511"/>
      <c r="JKM113" s="511"/>
      <c r="JKN113" s="511"/>
      <c r="JKO113" s="511"/>
      <c r="JKP113" s="511"/>
      <c r="JKQ113" s="511"/>
      <c r="JKR113" s="511"/>
      <c r="JKS113" s="511"/>
      <c r="JKT113" s="511"/>
      <c r="JKU113" s="511"/>
      <c r="JKV113" s="511"/>
      <c r="JKW113" s="511"/>
      <c r="JKX113" s="511"/>
      <c r="JKY113" s="511"/>
      <c r="JKZ113" s="511"/>
      <c r="JLA113" s="511"/>
      <c r="JLB113" s="511"/>
      <c r="JLC113" s="511"/>
      <c r="JLD113" s="511"/>
      <c r="JLE113" s="511"/>
      <c r="JLF113" s="511"/>
      <c r="JLG113" s="511"/>
      <c r="JLH113" s="511"/>
      <c r="JLI113" s="511"/>
      <c r="JLJ113" s="511"/>
      <c r="JLK113" s="511"/>
      <c r="JLL113" s="511"/>
      <c r="JLM113" s="511"/>
      <c r="JLN113" s="511"/>
      <c r="JLO113" s="511"/>
      <c r="JLP113" s="511"/>
      <c r="JLQ113" s="511"/>
      <c r="JLR113" s="511"/>
      <c r="JLS113" s="511"/>
      <c r="JLT113" s="511"/>
      <c r="JLU113" s="511"/>
      <c r="JLV113" s="511"/>
      <c r="JLW113" s="511"/>
      <c r="JLX113" s="511"/>
      <c r="JLY113" s="511"/>
      <c r="JLZ113" s="511"/>
      <c r="JMA113" s="511"/>
      <c r="JMB113" s="511"/>
      <c r="JMC113" s="511"/>
      <c r="JMD113" s="511"/>
      <c r="JME113" s="511"/>
      <c r="JMF113" s="511"/>
      <c r="JMG113" s="511"/>
      <c r="JMH113" s="511"/>
      <c r="JMI113" s="511"/>
      <c r="JMJ113" s="511"/>
      <c r="JMK113" s="511"/>
      <c r="JML113" s="511"/>
      <c r="JMM113" s="511"/>
      <c r="JMN113" s="511"/>
      <c r="JMO113" s="511"/>
      <c r="JMP113" s="511"/>
      <c r="JMQ113" s="511"/>
      <c r="JMR113" s="511"/>
      <c r="JMS113" s="511"/>
      <c r="JMT113" s="511"/>
      <c r="JMU113" s="511"/>
      <c r="JMV113" s="511"/>
      <c r="JMW113" s="511"/>
      <c r="JMX113" s="511"/>
      <c r="JMY113" s="511"/>
      <c r="JMZ113" s="511"/>
      <c r="JNA113" s="511"/>
      <c r="JNB113" s="511"/>
      <c r="JNC113" s="511"/>
      <c r="JND113" s="511"/>
      <c r="JNE113" s="511"/>
      <c r="JNF113" s="511"/>
      <c r="JNG113" s="511"/>
      <c r="JNH113" s="511"/>
      <c r="JNI113" s="511"/>
      <c r="JNJ113" s="511"/>
      <c r="JNK113" s="511"/>
      <c r="JNL113" s="511"/>
      <c r="JNM113" s="511"/>
      <c r="JNN113" s="511"/>
      <c r="JNO113" s="511"/>
      <c r="JNP113" s="511"/>
      <c r="JNQ113" s="511"/>
      <c r="JNR113" s="511"/>
      <c r="JNS113" s="511"/>
      <c r="JNT113" s="511"/>
      <c r="JNU113" s="511"/>
      <c r="JNV113" s="511"/>
      <c r="JNW113" s="511"/>
      <c r="JNX113" s="511"/>
      <c r="JNY113" s="511"/>
      <c r="JNZ113" s="511"/>
      <c r="JOA113" s="511"/>
      <c r="JOB113" s="511"/>
      <c r="JOC113" s="511"/>
      <c r="JOD113" s="511"/>
      <c r="JOE113" s="511"/>
      <c r="JOF113" s="511"/>
      <c r="JOG113" s="511"/>
      <c r="JOH113" s="511"/>
      <c r="JOI113" s="511"/>
      <c r="JOJ113" s="511"/>
      <c r="JOK113" s="511"/>
      <c r="JOL113" s="511"/>
      <c r="JOM113" s="511"/>
      <c r="JON113" s="511"/>
      <c r="JOO113" s="511"/>
      <c r="JOP113" s="511"/>
      <c r="JOQ113" s="511"/>
      <c r="JOR113" s="511"/>
      <c r="JOS113" s="511"/>
      <c r="JOT113" s="511"/>
      <c r="JOU113" s="511"/>
      <c r="JOV113" s="511"/>
      <c r="JOW113" s="511"/>
      <c r="JOX113" s="511"/>
      <c r="JOY113" s="511"/>
      <c r="JOZ113" s="511"/>
      <c r="JPA113" s="511"/>
      <c r="JPB113" s="511"/>
      <c r="JPC113" s="511"/>
      <c r="JPD113" s="511"/>
      <c r="JPE113" s="511"/>
      <c r="JPF113" s="511"/>
      <c r="JPG113" s="511"/>
      <c r="JPH113" s="511"/>
      <c r="JPI113" s="511"/>
      <c r="JPJ113" s="511"/>
      <c r="JPK113" s="511"/>
      <c r="JPL113" s="511"/>
      <c r="JPM113" s="511"/>
      <c r="JPN113" s="511"/>
      <c r="JPO113" s="511"/>
      <c r="JPP113" s="511"/>
      <c r="JPQ113" s="511"/>
      <c r="JPR113" s="511"/>
      <c r="JPS113" s="511"/>
      <c r="JPT113" s="511"/>
      <c r="JPU113" s="511"/>
      <c r="JPV113" s="511"/>
      <c r="JPW113" s="511"/>
      <c r="JPX113" s="511"/>
      <c r="JPY113" s="511"/>
      <c r="JPZ113" s="511"/>
      <c r="JQA113" s="511"/>
      <c r="JQB113" s="511"/>
      <c r="JQC113" s="511"/>
      <c r="JQD113" s="511"/>
      <c r="JQE113" s="511"/>
      <c r="JQF113" s="511"/>
      <c r="JQG113" s="511"/>
      <c r="JQH113" s="511"/>
      <c r="JQI113" s="511"/>
      <c r="JQJ113" s="511"/>
      <c r="JQK113" s="511"/>
      <c r="JQL113" s="511"/>
      <c r="JQM113" s="511"/>
      <c r="JQN113" s="511"/>
      <c r="JQO113" s="511"/>
      <c r="JQP113" s="511"/>
      <c r="JQQ113" s="511"/>
      <c r="JQR113" s="511"/>
      <c r="JQS113" s="511"/>
      <c r="JQT113" s="511"/>
      <c r="JQU113" s="511"/>
      <c r="JQV113" s="511"/>
      <c r="JQW113" s="511"/>
      <c r="JQX113" s="511"/>
      <c r="JQY113" s="511"/>
      <c r="JQZ113" s="511"/>
      <c r="JRA113" s="511"/>
      <c r="JRB113" s="511"/>
      <c r="JRC113" s="511"/>
      <c r="JRD113" s="511"/>
      <c r="JRE113" s="511"/>
      <c r="JRF113" s="511"/>
      <c r="JRG113" s="511"/>
      <c r="JRH113" s="511"/>
      <c r="JRI113" s="511"/>
      <c r="JRJ113" s="511"/>
      <c r="JRK113" s="511"/>
      <c r="JRL113" s="511"/>
      <c r="JRM113" s="511"/>
      <c r="JRN113" s="511"/>
      <c r="JRO113" s="511"/>
      <c r="JRP113" s="511"/>
      <c r="JRQ113" s="511"/>
      <c r="JRR113" s="511"/>
      <c r="JRS113" s="511"/>
      <c r="JRT113" s="511"/>
      <c r="JRU113" s="511"/>
      <c r="JRV113" s="511"/>
      <c r="JRW113" s="511"/>
      <c r="JRX113" s="511"/>
      <c r="JRY113" s="511"/>
      <c r="JRZ113" s="511"/>
      <c r="JSA113" s="511"/>
      <c r="JSB113" s="511"/>
      <c r="JSC113" s="511"/>
      <c r="JSD113" s="511"/>
      <c r="JSE113" s="511"/>
      <c r="JSF113" s="511"/>
      <c r="JSG113" s="511"/>
      <c r="JSH113" s="511"/>
      <c r="JSI113" s="511"/>
      <c r="JSJ113" s="511"/>
      <c r="JSK113" s="511"/>
      <c r="JSL113" s="511"/>
      <c r="JSM113" s="511"/>
      <c r="JSN113" s="511"/>
      <c r="JSO113" s="511"/>
      <c r="JSP113" s="511"/>
      <c r="JSQ113" s="511"/>
      <c r="JSR113" s="511"/>
      <c r="JSS113" s="511"/>
      <c r="JST113" s="511"/>
      <c r="JSU113" s="511"/>
      <c r="JSV113" s="511"/>
      <c r="JSW113" s="511"/>
      <c r="JSX113" s="511"/>
      <c r="JSY113" s="511"/>
      <c r="JSZ113" s="511"/>
      <c r="JTA113" s="511"/>
      <c r="JTB113" s="511"/>
      <c r="JTC113" s="511"/>
      <c r="JTD113" s="511"/>
      <c r="JTE113" s="511"/>
      <c r="JTF113" s="511"/>
      <c r="JTG113" s="511"/>
      <c r="JTH113" s="511"/>
      <c r="JTI113" s="511"/>
      <c r="JTJ113" s="511"/>
      <c r="JTK113" s="511"/>
      <c r="JTL113" s="511"/>
      <c r="JTM113" s="511"/>
      <c r="JTN113" s="511"/>
      <c r="JTO113" s="511"/>
      <c r="JTP113" s="511"/>
      <c r="JTQ113" s="511"/>
      <c r="JTR113" s="511"/>
      <c r="JTS113" s="511"/>
      <c r="JTT113" s="511"/>
      <c r="JTU113" s="511"/>
      <c r="JTV113" s="511"/>
      <c r="JTW113" s="511"/>
      <c r="JTX113" s="511"/>
      <c r="JTY113" s="511"/>
      <c r="JTZ113" s="511"/>
      <c r="JUA113" s="511"/>
      <c r="JUB113" s="511"/>
      <c r="JUC113" s="511"/>
      <c r="JUD113" s="511"/>
      <c r="JUE113" s="511"/>
      <c r="JUF113" s="511"/>
      <c r="JUG113" s="511"/>
      <c r="JUH113" s="511"/>
      <c r="JUI113" s="511"/>
      <c r="JUJ113" s="511"/>
      <c r="JUK113" s="511"/>
      <c r="JUL113" s="511"/>
      <c r="JUM113" s="511"/>
      <c r="JUN113" s="511"/>
      <c r="JUO113" s="511"/>
      <c r="JUP113" s="511"/>
      <c r="JUQ113" s="511"/>
      <c r="JUR113" s="511"/>
      <c r="JUS113" s="511"/>
      <c r="JUT113" s="511"/>
      <c r="JUU113" s="511"/>
      <c r="JUV113" s="511"/>
      <c r="JUW113" s="511"/>
      <c r="JUX113" s="511"/>
      <c r="JUY113" s="511"/>
      <c r="JUZ113" s="511"/>
      <c r="JVA113" s="511"/>
      <c r="JVB113" s="511"/>
      <c r="JVC113" s="511"/>
      <c r="JVD113" s="511"/>
      <c r="JVE113" s="511"/>
      <c r="JVF113" s="511"/>
      <c r="JVG113" s="511"/>
      <c r="JVH113" s="511"/>
      <c r="JVI113" s="511"/>
      <c r="JVJ113" s="511"/>
      <c r="JVK113" s="511"/>
      <c r="JVL113" s="511"/>
      <c r="JVM113" s="511"/>
      <c r="JVN113" s="511"/>
      <c r="JVO113" s="511"/>
      <c r="JVP113" s="511"/>
      <c r="JVQ113" s="511"/>
      <c r="JVR113" s="511"/>
      <c r="JVS113" s="511"/>
      <c r="JVT113" s="511"/>
      <c r="JVU113" s="511"/>
      <c r="JVV113" s="511"/>
      <c r="JVW113" s="511"/>
      <c r="JVX113" s="511"/>
      <c r="JVY113" s="511"/>
      <c r="JVZ113" s="511"/>
      <c r="JWA113" s="511"/>
      <c r="JWB113" s="511"/>
      <c r="JWC113" s="511"/>
      <c r="JWD113" s="511"/>
      <c r="JWE113" s="511"/>
      <c r="JWF113" s="511"/>
      <c r="JWG113" s="511"/>
      <c r="JWH113" s="511"/>
      <c r="JWI113" s="511"/>
      <c r="JWJ113" s="511"/>
      <c r="JWK113" s="511"/>
      <c r="JWL113" s="511"/>
      <c r="JWM113" s="511"/>
      <c r="JWN113" s="511"/>
      <c r="JWO113" s="511"/>
      <c r="JWP113" s="511"/>
      <c r="JWQ113" s="511"/>
      <c r="JWR113" s="511"/>
      <c r="JWS113" s="511"/>
      <c r="JWT113" s="511"/>
      <c r="JWU113" s="511"/>
      <c r="JWV113" s="511"/>
      <c r="JWW113" s="511"/>
      <c r="JWX113" s="511"/>
      <c r="JWY113" s="511"/>
      <c r="JWZ113" s="511"/>
      <c r="JXA113" s="511"/>
      <c r="JXB113" s="511"/>
      <c r="JXC113" s="511"/>
      <c r="JXD113" s="511"/>
      <c r="JXE113" s="511"/>
      <c r="JXF113" s="511"/>
      <c r="JXG113" s="511"/>
      <c r="JXH113" s="511"/>
      <c r="JXI113" s="511"/>
      <c r="JXJ113" s="511"/>
      <c r="JXK113" s="511"/>
      <c r="JXL113" s="511"/>
      <c r="JXM113" s="511"/>
      <c r="JXN113" s="511"/>
      <c r="JXO113" s="511"/>
      <c r="JXP113" s="511"/>
      <c r="JXQ113" s="511"/>
      <c r="JXR113" s="511"/>
      <c r="JXS113" s="511"/>
      <c r="JXT113" s="511"/>
      <c r="JXU113" s="511"/>
      <c r="JXV113" s="511"/>
      <c r="JXW113" s="511"/>
      <c r="JXX113" s="511"/>
      <c r="JXY113" s="511"/>
      <c r="JXZ113" s="511"/>
      <c r="JYA113" s="511"/>
      <c r="JYB113" s="511"/>
      <c r="JYC113" s="511"/>
      <c r="JYD113" s="511"/>
      <c r="JYE113" s="511"/>
      <c r="JYF113" s="511"/>
      <c r="JYG113" s="511"/>
      <c r="JYH113" s="511"/>
      <c r="JYI113" s="511"/>
      <c r="JYJ113" s="511"/>
      <c r="JYK113" s="511"/>
      <c r="JYL113" s="511"/>
      <c r="JYM113" s="511"/>
      <c r="JYN113" s="511"/>
      <c r="JYO113" s="511"/>
      <c r="JYP113" s="511"/>
      <c r="JYQ113" s="511"/>
      <c r="JYR113" s="511"/>
      <c r="JYS113" s="511"/>
      <c r="JYT113" s="511"/>
      <c r="JYU113" s="511"/>
      <c r="JYV113" s="511"/>
      <c r="JYW113" s="511"/>
      <c r="JYX113" s="511"/>
      <c r="JYY113" s="511"/>
      <c r="JYZ113" s="511"/>
      <c r="JZA113" s="511"/>
      <c r="JZB113" s="511"/>
      <c r="JZC113" s="511"/>
      <c r="JZD113" s="511"/>
      <c r="JZE113" s="511"/>
      <c r="JZF113" s="511"/>
      <c r="JZG113" s="511"/>
      <c r="JZH113" s="511"/>
      <c r="JZI113" s="511"/>
      <c r="JZJ113" s="511"/>
      <c r="JZK113" s="511"/>
      <c r="JZL113" s="511"/>
      <c r="JZM113" s="511"/>
      <c r="JZN113" s="511"/>
      <c r="JZO113" s="511"/>
      <c r="JZP113" s="511"/>
      <c r="JZQ113" s="511"/>
      <c r="JZR113" s="511"/>
      <c r="JZS113" s="511"/>
      <c r="JZT113" s="511"/>
      <c r="JZU113" s="511"/>
      <c r="JZV113" s="511"/>
      <c r="JZW113" s="511"/>
      <c r="JZX113" s="511"/>
      <c r="JZY113" s="511"/>
      <c r="JZZ113" s="511"/>
      <c r="KAA113" s="511"/>
      <c r="KAB113" s="511"/>
      <c r="KAC113" s="511"/>
      <c r="KAD113" s="511"/>
      <c r="KAE113" s="511"/>
      <c r="KAF113" s="511"/>
      <c r="KAG113" s="511"/>
      <c r="KAH113" s="511"/>
      <c r="KAI113" s="511"/>
      <c r="KAJ113" s="511"/>
      <c r="KAK113" s="511"/>
      <c r="KAL113" s="511"/>
      <c r="KAM113" s="511"/>
      <c r="KAN113" s="511"/>
      <c r="KAO113" s="511"/>
      <c r="KAP113" s="511"/>
      <c r="KAQ113" s="511"/>
      <c r="KAR113" s="511"/>
      <c r="KAS113" s="511"/>
      <c r="KAT113" s="511"/>
      <c r="KAU113" s="511"/>
      <c r="KAV113" s="511"/>
      <c r="KAW113" s="511"/>
      <c r="KAX113" s="511"/>
      <c r="KAY113" s="511"/>
      <c r="KAZ113" s="511"/>
      <c r="KBA113" s="511"/>
      <c r="KBB113" s="511"/>
      <c r="KBC113" s="511"/>
      <c r="KBD113" s="511"/>
      <c r="KBE113" s="511"/>
      <c r="KBF113" s="511"/>
      <c r="KBG113" s="511"/>
      <c r="KBH113" s="511"/>
      <c r="KBI113" s="511"/>
      <c r="KBJ113" s="511"/>
      <c r="KBK113" s="511"/>
      <c r="KBL113" s="511"/>
      <c r="KBM113" s="511"/>
      <c r="KBN113" s="511"/>
      <c r="KBO113" s="511"/>
      <c r="KBP113" s="511"/>
      <c r="KBQ113" s="511"/>
      <c r="KBR113" s="511"/>
      <c r="KBS113" s="511"/>
      <c r="KBT113" s="511"/>
      <c r="KBU113" s="511"/>
      <c r="KBV113" s="511"/>
      <c r="KBW113" s="511"/>
      <c r="KBX113" s="511"/>
      <c r="KBY113" s="511"/>
      <c r="KBZ113" s="511"/>
      <c r="KCA113" s="511"/>
      <c r="KCB113" s="511"/>
      <c r="KCC113" s="511"/>
      <c r="KCD113" s="511"/>
      <c r="KCE113" s="511"/>
      <c r="KCF113" s="511"/>
      <c r="KCG113" s="511"/>
      <c r="KCH113" s="511"/>
      <c r="KCI113" s="511"/>
      <c r="KCJ113" s="511"/>
      <c r="KCK113" s="511"/>
      <c r="KCL113" s="511"/>
      <c r="KCM113" s="511"/>
      <c r="KCN113" s="511"/>
      <c r="KCO113" s="511"/>
      <c r="KCP113" s="511"/>
      <c r="KCQ113" s="511"/>
      <c r="KCR113" s="511"/>
      <c r="KCS113" s="511"/>
      <c r="KCT113" s="511"/>
      <c r="KCU113" s="511"/>
      <c r="KCV113" s="511"/>
      <c r="KCW113" s="511"/>
      <c r="KCX113" s="511"/>
      <c r="KCY113" s="511"/>
      <c r="KCZ113" s="511"/>
      <c r="KDA113" s="511"/>
      <c r="KDB113" s="511"/>
      <c r="KDC113" s="511"/>
      <c r="KDD113" s="511"/>
      <c r="KDE113" s="511"/>
      <c r="KDF113" s="511"/>
      <c r="KDG113" s="511"/>
      <c r="KDH113" s="511"/>
      <c r="KDI113" s="511"/>
      <c r="KDJ113" s="511"/>
      <c r="KDK113" s="511"/>
      <c r="KDL113" s="511"/>
      <c r="KDM113" s="511"/>
      <c r="KDN113" s="511"/>
      <c r="KDO113" s="511"/>
      <c r="KDP113" s="511"/>
      <c r="KDQ113" s="511"/>
      <c r="KDR113" s="511"/>
      <c r="KDS113" s="511"/>
      <c r="KDT113" s="511"/>
      <c r="KDU113" s="511"/>
      <c r="KDV113" s="511"/>
      <c r="KDW113" s="511"/>
      <c r="KDX113" s="511"/>
      <c r="KDY113" s="511"/>
      <c r="KDZ113" s="511"/>
      <c r="KEA113" s="511"/>
      <c r="KEB113" s="511"/>
      <c r="KEC113" s="511"/>
      <c r="KED113" s="511"/>
      <c r="KEE113" s="511"/>
      <c r="KEF113" s="511"/>
      <c r="KEG113" s="511"/>
      <c r="KEH113" s="511"/>
      <c r="KEI113" s="511"/>
      <c r="KEJ113" s="511"/>
      <c r="KEK113" s="511"/>
      <c r="KEL113" s="511"/>
      <c r="KEM113" s="511"/>
      <c r="KEN113" s="511"/>
      <c r="KEO113" s="511"/>
      <c r="KEP113" s="511"/>
      <c r="KEQ113" s="511"/>
      <c r="KER113" s="511"/>
      <c r="KES113" s="511"/>
      <c r="KET113" s="511"/>
      <c r="KEU113" s="511"/>
      <c r="KEV113" s="511"/>
      <c r="KEW113" s="511"/>
      <c r="KEX113" s="511"/>
      <c r="KEY113" s="511"/>
      <c r="KEZ113" s="511"/>
      <c r="KFA113" s="511"/>
      <c r="KFB113" s="511"/>
      <c r="KFC113" s="511"/>
      <c r="KFD113" s="511"/>
      <c r="KFE113" s="511"/>
      <c r="KFF113" s="511"/>
      <c r="KFG113" s="511"/>
      <c r="KFH113" s="511"/>
      <c r="KFI113" s="511"/>
      <c r="KFJ113" s="511"/>
      <c r="KFK113" s="511"/>
      <c r="KFL113" s="511"/>
      <c r="KFM113" s="511"/>
      <c r="KFN113" s="511"/>
      <c r="KFO113" s="511"/>
      <c r="KFP113" s="511"/>
      <c r="KFQ113" s="511"/>
      <c r="KFR113" s="511"/>
      <c r="KFS113" s="511"/>
      <c r="KFT113" s="511"/>
      <c r="KFU113" s="511"/>
      <c r="KFV113" s="511"/>
      <c r="KFW113" s="511"/>
      <c r="KFX113" s="511"/>
      <c r="KFY113" s="511"/>
      <c r="KFZ113" s="511"/>
      <c r="KGA113" s="511"/>
      <c r="KGB113" s="511"/>
      <c r="KGC113" s="511"/>
      <c r="KGD113" s="511"/>
      <c r="KGE113" s="511"/>
      <c r="KGF113" s="511"/>
      <c r="KGG113" s="511"/>
      <c r="KGH113" s="511"/>
      <c r="KGI113" s="511"/>
      <c r="KGJ113" s="511"/>
      <c r="KGK113" s="511"/>
      <c r="KGL113" s="511"/>
      <c r="KGM113" s="511"/>
      <c r="KGN113" s="511"/>
      <c r="KGO113" s="511"/>
      <c r="KGP113" s="511"/>
      <c r="KGQ113" s="511"/>
      <c r="KGR113" s="511"/>
      <c r="KGS113" s="511"/>
      <c r="KGT113" s="511"/>
      <c r="KGU113" s="511"/>
      <c r="KGV113" s="511"/>
      <c r="KGW113" s="511"/>
      <c r="KGX113" s="511"/>
      <c r="KGY113" s="511"/>
      <c r="KGZ113" s="511"/>
      <c r="KHA113" s="511"/>
      <c r="KHB113" s="511"/>
      <c r="KHC113" s="511"/>
      <c r="KHD113" s="511"/>
      <c r="KHE113" s="511"/>
      <c r="KHF113" s="511"/>
      <c r="KHG113" s="511"/>
      <c r="KHH113" s="511"/>
      <c r="KHI113" s="511"/>
      <c r="KHJ113" s="511"/>
      <c r="KHK113" s="511"/>
      <c r="KHL113" s="511"/>
      <c r="KHM113" s="511"/>
      <c r="KHN113" s="511"/>
      <c r="KHO113" s="511"/>
      <c r="KHP113" s="511"/>
      <c r="KHQ113" s="511"/>
      <c r="KHR113" s="511"/>
      <c r="KHS113" s="511"/>
      <c r="KHT113" s="511"/>
      <c r="KHU113" s="511"/>
      <c r="KHV113" s="511"/>
      <c r="KHW113" s="511"/>
      <c r="KHX113" s="511"/>
      <c r="KHY113" s="511"/>
      <c r="KHZ113" s="511"/>
      <c r="KIA113" s="511"/>
      <c r="KIB113" s="511"/>
      <c r="KIC113" s="511"/>
      <c r="KID113" s="511"/>
      <c r="KIE113" s="511"/>
      <c r="KIF113" s="511"/>
      <c r="KIG113" s="511"/>
      <c r="KIH113" s="511"/>
      <c r="KII113" s="511"/>
      <c r="KIJ113" s="511"/>
      <c r="KIK113" s="511"/>
      <c r="KIL113" s="511"/>
      <c r="KIM113" s="511"/>
      <c r="KIN113" s="511"/>
      <c r="KIO113" s="511"/>
      <c r="KIP113" s="511"/>
      <c r="KIQ113" s="511"/>
      <c r="KIR113" s="511"/>
      <c r="KIS113" s="511"/>
      <c r="KIT113" s="511"/>
      <c r="KIU113" s="511"/>
      <c r="KIV113" s="511"/>
      <c r="KIW113" s="511"/>
      <c r="KIX113" s="511"/>
      <c r="KIY113" s="511"/>
      <c r="KIZ113" s="511"/>
      <c r="KJA113" s="511"/>
      <c r="KJB113" s="511"/>
      <c r="KJC113" s="511"/>
      <c r="KJD113" s="511"/>
      <c r="KJE113" s="511"/>
      <c r="KJF113" s="511"/>
      <c r="KJG113" s="511"/>
      <c r="KJH113" s="511"/>
      <c r="KJI113" s="511"/>
      <c r="KJJ113" s="511"/>
      <c r="KJK113" s="511"/>
      <c r="KJL113" s="511"/>
      <c r="KJM113" s="511"/>
      <c r="KJN113" s="511"/>
      <c r="KJO113" s="511"/>
      <c r="KJP113" s="511"/>
      <c r="KJQ113" s="511"/>
      <c r="KJR113" s="511"/>
      <c r="KJS113" s="511"/>
      <c r="KJT113" s="511"/>
      <c r="KJU113" s="511"/>
      <c r="KJV113" s="511"/>
      <c r="KJW113" s="511"/>
      <c r="KJX113" s="511"/>
      <c r="KJY113" s="511"/>
      <c r="KJZ113" s="511"/>
      <c r="KKA113" s="511"/>
      <c r="KKB113" s="511"/>
      <c r="KKC113" s="511"/>
      <c r="KKD113" s="511"/>
      <c r="KKE113" s="511"/>
      <c r="KKF113" s="511"/>
      <c r="KKG113" s="511"/>
      <c r="KKH113" s="511"/>
      <c r="KKI113" s="511"/>
      <c r="KKJ113" s="511"/>
      <c r="KKK113" s="511"/>
      <c r="KKL113" s="511"/>
      <c r="KKM113" s="511"/>
      <c r="KKN113" s="511"/>
      <c r="KKO113" s="511"/>
      <c r="KKP113" s="511"/>
      <c r="KKQ113" s="511"/>
      <c r="KKR113" s="511"/>
      <c r="KKS113" s="511"/>
      <c r="KKT113" s="511"/>
      <c r="KKU113" s="511"/>
      <c r="KKV113" s="511"/>
      <c r="KKW113" s="511"/>
      <c r="KKX113" s="511"/>
      <c r="KKY113" s="511"/>
      <c r="KKZ113" s="511"/>
      <c r="KLA113" s="511"/>
      <c r="KLB113" s="511"/>
      <c r="KLC113" s="511"/>
      <c r="KLD113" s="511"/>
      <c r="KLE113" s="511"/>
      <c r="KLF113" s="511"/>
      <c r="KLG113" s="511"/>
      <c r="KLH113" s="511"/>
      <c r="KLI113" s="511"/>
      <c r="KLJ113" s="511"/>
      <c r="KLK113" s="511"/>
      <c r="KLL113" s="511"/>
      <c r="KLM113" s="511"/>
      <c r="KLN113" s="511"/>
      <c r="KLO113" s="511"/>
      <c r="KLP113" s="511"/>
      <c r="KLQ113" s="511"/>
      <c r="KLR113" s="511"/>
      <c r="KLS113" s="511"/>
      <c r="KLT113" s="511"/>
      <c r="KLU113" s="511"/>
      <c r="KLV113" s="511"/>
      <c r="KLW113" s="511"/>
      <c r="KLX113" s="511"/>
      <c r="KLY113" s="511"/>
      <c r="KLZ113" s="511"/>
      <c r="KMA113" s="511"/>
      <c r="KMB113" s="511"/>
      <c r="KMC113" s="511"/>
      <c r="KMD113" s="511"/>
      <c r="KME113" s="511"/>
      <c r="KMF113" s="511"/>
      <c r="KMG113" s="511"/>
      <c r="KMH113" s="511"/>
      <c r="KMI113" s="511"/>
      <c r="KMJ113" s="511"/>
      <c r="KMK113" s="511"/>
      <c r="KML113" s="511"/>
      <c r="KMM113" s="511"/>
      <c r="KMN113" s="511"/>
      <c r="KMO113" s="511"/>
      <c r="KMP113" s="511"/>
      <c r="KMQ113" s="511"/>
      <c r="KMR113" s="511"/>
      <c r="KMS113" s="511"/>
      <c r="KMT113" s="511"/>
      <c r="KMU113" s="511"/>
      <c r="KMV113" s="511"/>
      <c r="KMW113" s="511"/>
      <c r="KMX113" s="511"/>
      <c r="KMY113" s="511"/>
      <c r="KMZ113" s="511"/>
      <c r="KNA113" s="511"/>
      <c r="KNB113" s="511"/>
      <c r="KNC113" s="511"/>
      <c r="KND113" s="511"/>
      <c r="KNE113" s="511"/>
      <c r="KNF113" s="511"/>
      <c r="KNG113" s="511"/>
      <c r="KNH113" s="511"/>
      <c r="KNI113" s="511"/>
      <c r="KNJ113" s="511"/>
      <c r="KNK113" s="511"/>
      <c r="KNL113" s="511"/>
      <c r="KNM113" s="511"/>
      <c r="KNN113" s="511"/>
      <c r="KNO113" s="511"/>
      <c r="KNP113" s="511"/>
      <c r="KNQ113" s="511"/>
      <c r="KNR113" s="511"/>
      <c r="KNS113" s="511"/>
      <c r="KNT113" s="511"/>
      <c r="KNU113" s="511"/>
      <c r="KNV113" s="511"/>
      <c r="KNW113" s="511"/>
      <c r="KNX113" s="511"/>
      <c r="KNY113" s="511"/>
      <c r="KNZ113" s="511"/>
      <c r="KOA113" s="511"/>
      <c r="KOB113" s="511"/>
      <c r="KOC113" s="511"/>
      <c r="KOD113" s="511"/>
      <c r="KOE113" s="511"/>
      <c r="KOF113" s="511"/>
      <c r="KOG113" s="511"/>
      <c r="KOH113" s="511"/>
      <c r="KOI113" s="511"/>
      <c r="KOJ113" s="511"/>
      <c r="KOK113" s="511"/>
      <c r="KOL113" s="511"/>
      <c r="KOM113" s="511"/>
      <c r="KON113" s="511"/>
      <c r="KOO113" s="511"/>
      <c r="KOP113" s="511"/>
      <c r="KOQ113" s="511"/>
      <c r="KOR113" s="511"/>
      <c r="KOS113" s="511"/>
      <c r="KOT113" s="511"/>
      <c r="KOU113" s="511"/>
      <c r="KOV113" s="511"/>
      <c r="KOW113" s="511"/>
      <c r="KOX113" s="511"/>
      <c r="KOY113" s="511"/>
      <c r="KOZ113" s="511"/>
      <c r="KPA113" s="511"/>
      <c r="KPB113" s="511"/>
      <c r="KPC113" s="511"/>
      <c r="KPD113" s="511"/>
      <c r="KPE113" s="511"/>
      <c r="KPF113" s="511"/>
      <c r="KPG113" s="511"/>
      <c r="KPH113" s="511"/>
      <c r="KPI113" s="511"/>
      <c r="KPJ113" s="511"/>
      <c r="KPK113" s="511"/>
      <c r="KPL113" s="511"/>
      <c r="KPM113" s="511"/>
      <c r="KPN113" s="511"/>
      <c r="KPO113" s="511"/>
      <c r="KPP113" s="511"/>
      <c r="KPQ113" s="511"/>
      <c r="KPR113" s="511"/>
      <c r="KPS113" s="511"/>
      <c r="KPT113" s="511"/>
      <c r="KPU113" s="511"/>
      <c r="KPV113" s="511"/>
      <c r="KPW113" s="511"/>
      <c r="KPX113" s="511"/>
      <c r="KPY113" s="511"/>
      <c r="KPZ113" s="511"/>
      <c r="KQA113" s="511"/>
      <c r="KQB113" s="511"/>
      <c r="KQC113" s="511"/>
      <c r="KQD113" s="511"/>
      <c r="KQE113" s="511"/>
      <c r="KQF113" s="511"/>
      <c r="KQG113" s="511"/>
      <c r="KQH113" s="511"/>
      <c r="KQI113" s="511"/>
      <c r="KQJ113" s="511"/>
      <c r="KQK113" s="511"/>
      <c r="KQL113" s="511"/>
      <c r="KQM113" s="511"/>
      <c r="KQN113" s="511"/>
      <c r="KQO113" s="511"/>
      <c r="KQP113" s="511"/>
      <c r="KQQ113" s="511"/>
      <c r="KQR113" s="511"/>
      <c r="KQS113" s="511"/>
      <c r="KQT113" s="511"/>
      <c r="KQU113" s="511"/>
      <c r="KQV113" s="511"/>
      <c r="KQW113" s="511"/>
      <c r="KQX113" s="511"/>
      <c r="KQY113" s="511"/>
      <c r="KQZ113" s="511"/>
      <c r="KRA113" s="511"/>
      <c r="KRB113" s="511"/>
      <c r="KRC113" s="511"/>
      <c r="KRD113" s="511"/>
      <c r="KRE113" s="511"/>
      <c r="KRF113" s="511"/>
      <c r="KRG113" s="511"/>
      <c r="KRH113" s="511"/>
      <c r="KRI113" s="511"/>
      <c r="KRJ113" s="511"/>
      <c r="KRK113" s="511"/>
      <c r="KRL113" s="511"/>
      <c r="KRM113" s="511"/>
      <c r="KRN113" s="511"/>
      <c r="KRO113" s="511"/>
      <c r="KRP113" s="511"/>
      <c r="KRQ113" s="511"/>
      <c r="KRR113" s="511"/>
      <c r="KRS113" s="511"/>
      <c r="KRT113" s="511"/>
      <c r="KRU113" s="511"/>
      <c r="KRV113" s="511"/>
      <c r="KRW113" s="511"/>
      <c r="KRX113" s="511"/>
      <c r="KRY113" s="511"/>
      <c r="KRZ113" s="511"/>
      <c r="KSA113" s="511"/>
      <c r="KSB113" s="511"/>
      <c r="KSC113" s="511"/>
      <c r="KSD113" s="511"/>
      <c r="KSE113" s="511"/>
      <c r="KSF113" s="511"/>
      <c r="KSG113" s="511"/>
      <c r="KSH113" s="511"/>
      <c r="KSI113" s="511"/>
      <c r="KSJ113" s="511"/>
      <c r="KSK113" s="511"/>
      <c r="KSL113" s="511"/>
      <c r="KSM113" s="511"/>
      <c r="KSN113" s="511"/>
      <c r="KSO113" s="511"/>
      <c r="KSP113" s="511"/>
      <c r="KSQ113" s="511"/>
      <c r="KSR113" s="511"/>
      <c r="KSS113" s="511"/>
      <c r="KST113" s="511"/>
      <c r="KSU113" s="511"/>
      <c r="KSV113" s="511"/>
      <c r="KSW113" s="511"/>
      <c r="KSX113" s="511"/>
      <c r="KSY113" s="511"/>
      <c r="KSZ113" s="511"/>
      <c r="KTA113" s="511"/>
      <c r="KTB113" s="511"/>
      <c r="KTC113" s="511"/>
      <c r="KTD113" s="511"/>
      <c r="KTE113" s="511"/>
      <c r="KTF113" s="511"/>
      <c r="KTG113" s="511"/>
      <c r="KTH113" s="511"/>
      <c r="KTI113" s="511"/>
      <c r="KTJ113" s="511"/>
      <c r="KTK113" s="511"/>
      <c r="KTL113" s="511"/>
      <c r="KTM113" s="511"/>
      <c r="KTN113" s="511"/>
      <c r="KTO113" s="511"/>
      <c r="KTP113" s="511"/>
      <c r="KTQ113" s="511"/>
      <c r="KTR113" s="511"/>
      <c r="KTS113" s="511"/>
      <c r="KTT113" s="511"/>
      <c r="KTU113" s="511"/>
      <c r="KTV113" s="511"/>
      <c r="KTW113" s="511"/>
      <c r="KTX113" s="511"/>
      <c r="KTY113" s="511"/>
      <c r="KTZ113" s="511"/>
      <c r="KUA113" s="511"/>
      <c r="KUB113" s="511"/>
      <c r="KUC113" s="511"/>
      <c r="KUD113" s="511"/>
      <c r="KUE113" s="511"/>
      <c r="KUF113" s="511"/>
      <c r="KUG113" s="511"/>
      <c r="KUH113" s="511"/>
      <c r="KUI113" s="511"/>
      <c r="KUJ113" s="511"/>
      <c r="KUK113" s="511"/>
      <c r="KUL113" s="511"/>
      <c r="KUM113" s="511"/>
      <c r="KUN113" s="511"/>
      <c r="KUO113" s="511"/>
      <c r="KUP113" s="511"/>
      <c r="KUQ113" s="511"/>
      <c r="KUR113" s="511"/>
      <c r="KUS113" s="511"/>
      <c r="KUT113" s="511"/>
      <c r="KUU113" s="511"/>
      <c r="KUV113" s="511"/>
      <c r="KUW113" s="511"/>
      <c r="KUX113" s="511"/>
      <c r="KUY113" s="511"/>
      <c r="KUZ113" s="511"/>
      <c r="KVA113" s="511"/>
      <c r="KVB113" s="511"/>
      <c r="KVC113" s="511"/>
      <c r="KVD113" s="511"/>
      <c r="KVE113" s="511"/>
      <c r="KVF113" s="511"/>
      <c r="KVG113" s="511"/>
      <c r="KVH113" s="511"/>
      <c r="KVI113" s="511"/>
      <c r="KVJ113" s="511"/>
      <c r="KVK113" s="511"/>
      <c r="KVL113" s="511"/>
      <c r="KVM113" s="511"/>
      <c r="KVN113" s="511"/>
      <c r="KVO113" s="511"/>
      <c r="KVP113" s="511"/>
      <c r="KVQ113" s="511"/>
      <c r="KVR113" s="511"/>
      <c r="KVS113" s="511"/>
      <c r="KVT113" s="511"/>
      <c r="KVU113" s="511"/>
      <c r="KVV113" s="511"/>
      <c r="KVW113" s="511"/>
      <c r="KVX113" s="511"/>
      <c r="KVY113" s="511"/>
      <c r="KVZ113" s="511"/>
      <c r="KWA113" s="511"/>
      <c r="KWB113" s="511"/>
      <c r="KWC113" s="511"/>
      <c r="KWD113" s="511"/>
      <c r="KWE113" s="511"/>
      <c r="KWF113" s="511"/>
      <c r="KWG113" s="511"/>
      <c r="KWH113" s="511"/>
      <c r="KWI113" s="511"/>
      <c r="KWJ113" s="511"/>
      <c r="KWK113" s="511"/>
      <c r="KWL113" s="511"/>
      <c r="KWM113" s="511"/>
      <c r="KWN113" s="511"/>
      <c r="KWO113" s="511"/>
      <c r="KWP113" s="511"/>
      <c r="KWQ113" s="511"/>
      <c r="KWR113" s="511"/>
      <c r="KWS113" s="511"/>
      <c r="KWT113" s="511"/>
      <c r="KWU113" s="511"/>
      <c r="KWV113" s="511"/>
      <c r="KWW113" s="511"/>
      <c r="KWX113" s="511"/>
      <c r="KWY113" s="511"/>
      <c r="KWZ113" s="511"/>
      <c r="KXA113" s="511"/>
      <c r="KXB113" s="511"/>
      <c r="KXC113" s="511"/>
      <c r="KXD113" s="511"/>
      <c r="KXE113" s="511"/>
      <c r="KXF113" s="511"/>
      <c r="KXG113" s="511"/>
      <c r="KXH113" s="511"/>
      <c r="KXI113" s="511"/>
      <c r="KXJ113" s="511"/>
      <c r="KXK113" s="511"/>
      <c r="KXL113" s="511"/>
      <c r="KXM113" s="511"/>
      <c r="KXN113" s="511"/>
      <c r="KXO113" s="511"/>
      <c r="KXP113" s="511"/>
      <c r="KXQ113" s="511"/>
      <c r="KXR113" s="511"/>
      <c r="KXS113" s="511"/>
      <c r="KXT113" s="511"/>
      <c r="KXU113" s="511"/>
      <c r="KXV113" s="511"/>
      <c r="KXW113" s="511"/>
      <c r="KXX113" s="511"/>
      <c r="KXY113" s="511"/>
      <c r="KXZ113" s="511"/>
      <c r="KYA113" s="511"/>
      <c r="KYB113" s="511"/>
      <c r="KYC113" s="511"/>
      <c r="KYD113" s="511"/>
      <c r="KYE113" s="511"/>
      <c r="KYF113" s="511"/>
      <c r="KYG113" s="511"/>
      <c r="KYH113" s="511"/>
      <c r="KYI113" s="511"/>
      <c r="KYJ113" s="511"/>
      <c r="KYK113" s="511"/>
      <c r="KYL113" s="511"/>
      <c r="KYM113" s="511"/>
      <c r="KYN113" s="511"/>
      <c r="KYO113" s="511"/>
      <c r="KYP113" s="511"/>
      <c r="KYQ113" s="511"/>
      <c r="KYR113" s="511"/>
      <c r="KYS113" s="511"/>
      <c r="KYT113" s="511"/>
      <c r="KYU113" s="511"/>
      <c r="KYV113" s="511"/>
      <c r="KYW113" s="511"/>
      <c r="KYX113" s="511"/>
      <c r="KYY113" s="511"/>
      <c r="KYZ113" s="511"/>
      <c r="KZA113" s="511"/>
      <c r="KZB113" s="511"/>
      <c r="KZC113" s="511"/>
      <c r="KZD113" s="511"/>
      <c r="KZE113" s="511"/>
      <c r="KZF113" s="511"/>
      <c r="KZG113" s="511"/>
      <c r="KZH113" s="511"/>
      <c r="KZI113" s="511"/>
      <c r="KZJ113" s="511"/>
      <c r="KZK113" s="511"/>
      <c r="KZL113" s="511"/>
      <c r="KZM113" s="511"/>
      <c r="KZN113" s="511"/>
      <c r="KZO113" s="511"/>
      <c r="KZP113" s="511"/>
      <c r="KZQ113" s="511"/>
      <c r="KZR113" s="511"/>
      <c r="KZS113" s="511"/>
      <c r="KZT113" s="511"/>
      <c r="KZU113" s="511"/>
      <c r="KZV113" s="511"/>
      <c r="KZW113" s="511"/>
      <c r="KZX113" s="511"/>
      <c r="KZY113" s="511"/>
      <c r="KZZ113" s="511"/>
      <c r="LAA113" s="511"/>
      <c r="LAB113" s="511"/>
      <c r="LAC113" s="511"/>
      <c r="LAD113" s="511"/>
      <c r="LAE113" s="511"/>
      <c r="LAF113" s="511"/>
      <c r="LAG113" s="511"/>
      <c r="LAH113" s="511"/>
      <c r="LAI113" s="511"/>
      <c r="LAJ113" s="511"/>
      <c r="LAK113" s="511"/>
      <c r="LAL113" s="511"/>
      <c r="LAM113" s="511"/>
      <c r="LAN113" s="511"/>
      <c r="LAO113" s="511"/>
      <c r="LAP113" s="511"/>
      <c r="LAQ113" s="511"/>
      <c r="LAR113" s="511"/>
      <c r="LAS113" s="511"/>
      <c r="LAT113" s="511"/>
      <c r="LAU113" s="511"/>
      <c r="LAV113" s="511"/>
      <c r="LAW113" s="511"/>
      <c r="LAX113" s="511"/>
      <c r="LAY113" s="511"/>
      <c r="LAZ113" s="511"/>
      <c r="LBA113" s="511"/>
      <c r="LBB113" s="511"/>
      <c r="LBC113" s="511"/>
      <c r="LBD113" s="511"/>
      <c r="LBE113" s="511"/>
      <c r="LBF113" s="511"/>
      <c r="LBG113" s="511"/>
      <c r="LBH113" s="511"/>
      <c r="LBI113" s="511"/>
      <c r="LBJ113" s="511"/>
      <c r="LBK113" s="511"/>
      <c r="LBL113" s="511"/>
      <c r="LBM113" s="511"/>
      <c r="LBN113" s="511"/>
      <c r="LBO113" s="511"/>
      <c r="LBP113" s="511"/>
      <c r="LBQ113" s="511"/>
      <c r="LBR113" s="511"/>
      <c r="LBS113" s="511"/>
      <c r="LBT113" s="511"/>
      <c r="LBU113" s="511"/>
      <c r="LBV113" s="511"/>
      <c r="LBW113" s="511"/>
      <c r="LBX113" s="511"/>
      <c r="LBY113" s="511"/>
      <c r="LBZ113" s="511"/>
      <c r="LCA113" s="511"/>
      <c r="LCB113" s="511"/>
      <c r="LCC113" s="511"/>
      <c r="LCD113" s="511"/>
      <c r="LCE113" s="511"/>
      <c r="LCF113" s="511"/>
      <c r="LCG113" s="511"/>
      <c r="LCH113" s="511"/>
      <c r="LCI113" s="511"/>
      <c r="LCJ113" s="511"/>
      <c r="LCK113" s="511"/>
      <c r="LCL113" s="511"/>
      <c r="LCM113" s="511"/>
      <c r="LCN113" s="511"/>
      <c r="LCO113" s="511"/>
      <c r="LCP113" s="511"/>
      <c r="LCQ113" s="511"/>
      <c r="LCR113" s="511"/>
      <c r="LCS113" s="511"/>
      <c r="LCT113" s="511"/>
      <c r="LCU113" s="511"/>
      <c r="LCV113" s="511"/>
      <c r="LCW113" s="511"/>
      <c r="LCX113" s="511"/>
      <c r="LCY113" s="511"/>
      <c r="LCZ113" s="511"/>
      <c r="LDA113" s="511"/>
      <c r="LDB113" s="511"/>
      <c r="LDC113" s="511"/>
      <c r="LDD113" s="511"/>
      <c r="LDE113" s="511"/>
      <c r="LDF113" s="511"/>
      <c r="LDG113" s="511"/>
      <c r="LDH113" s="511"/>
      <c r="LDI113" s="511"/>
      <c r="LDJ113" s="511"/>
      <c r="LDK113" s="511"/>
      <c r="LDL113" s="511"/>
      <c r="LDM113" s="511"/>
      <c r="LDN113" s="511"/>
      <c r="LDO113" s="511"/>
      <c r="LDP113" s="511"/>
      <c r="LDQ113" s="511"/>
      <c r="LDR113" s="511"/>
      <c r="LDS113" s="511"/>
      <c r="LDT113" s="511"/>
      <c r="LDU113" s="511"/>
      <c r="LDV113" s="511"/>
      <c r="LDW113" s="511"/>
      <c r="LDX113" s="511"/>
      <c r="LDY113" s="511"/>
      <c r="LDZ113" s="511"/>
      <c r="LEA113" s="511"/>
      <c r="LEB113" s="511"/>
      <c r="LEC113" s="511"/>
      <c r="LED113" s="511"/>
      <c r="LEE113" s="511"/>
      <c r="LEF113" s="511"/>
      <c r="LEG113" s="511"/>
      <c r="LEH113" s="511"/>
      <c r="LEI113" s="511"/>
      <c r="LEJ113" s="511"/>
      <c r="LEK113" s="511"/>
      <c r="LEL113" s="511"/>
      <c r="LEM113" s="511"/>
      <c r="LEN113" s="511"/>
      <c r="LEO113" s="511"/>
      <c r="LEP113" s="511"/>
      <c r="LEQ113" s="511"/>
      <c r="LER113" s="511"/>
      <c r="LES113" s="511"/>
      <c r="LET113" s="511"/>
      <c r="LEU113" s="511"/>
      <c r="LEV113" s="511"/>
      <c r="LEW113" s="511"/>
      <c r="LEX113" s="511"/>
      <c r="LEY113" s="511"/>
      <c r="LEZ113" s="511"/>
      <c r="LFA113" s="511"/>
      <c r="LFB113" s="511"/>
      <c r="LFC113" s="511"/>
      <c r="LFD113" s="511"/>
      <c r="LFE113" s="511"/>
      <c r="LFF113" s="511"/>
      <c r="LFG113" s="511"/>
      <c r="LFH113" s="511"/>
      <c r="LFI113" s="511"/>
      <c r="LFJ113" s="511"/>
      <c r="LFK113" s="511"/>
      <c r="LFL113" s="511"/>
      <c r="LFM113" s="511"/>
      <c r="LFN113" s="511"/>
      <c r="LFO113" s="511"/>
      <c r="LFP113" s="511"/>
      <c r="LFQ113" s="511"/>
      <c r="LFR113" s="511"/>
      <c r="LFS113" s="511"/>
      <c r="LFT113" s="511"/>
      <c r="LFU113" s="511"/>
      <c r="LFV113" s="511"/>
      <c r="LFW113" s="511"/>
      <c r="LFX113" s="511"/>
      <c r="LFY113" s="511"/>
      <c r="LFZ113" s="511"/>
      <c r="LGA113" s="511"/>
      <c r="LGB113" s="511"/>
      <c r="LGC113" s="511"/>
      <c r="LGD113" s="511"/>
      <c r="LGE113" s="511"/>
      <c r="LGF113" s="511"/>
      <c r="LGG113" s="511"/>
      <c r="LGH113" s="511"/>
      <c r="LGI113" s="511"/>
      <c r="LGJ113" s="511"/>
      <c r="LGK113" s="511"/>
      <c r="LGL113" s="511"/>
      <c r="LGM113" s="511"/>
      <c r="LGN113" s="511"/>
      <c r="LGO113" s="511"/>
      <c r="LGP113" s="511"/>
      <c r="LGQ113" s="511"/>
      <c r="LGR113" s="511"/>
      <c r="LGS113" s="511"/>
      <c r="LGT113" s="511"/>
      <c r="LGU113" s="511"/>
      <c r="LGV113" s="511"/>
      <c r="LGW113" s="511"/>
      <c r="LGX113" s="511"/>
      <c r="LGY113" s="511"/>
      <c r="LGZ113" s="511"/>
      <c r="LHA113" s="511"/>
      <c r="LHB113" s="511"/>
      <c r="LHC113" s="511"/>
      <c r="LHD113" s="511"/>
      <c r="LHE113" s="511"/>
      <c r="LHF113" s="511"/>
      <c r="LHG113" s="511"/>
      <c r="LHH113" s="511"/>
      <c r="LHI113" s="511"/>
      <c r="LHJ113" s="511"/>
      <c r="LHK113" s="511"/>
      <c r="LHL113" s="511"/>
      <c r="LHM113" s="511"/>
      <c r="LHN113" s="511"/>
      <c r="LHO113" s="511"/>
      <c r="LHP113" s="511"/>
      <c r="LHQ113" s="511"/>
      <c r="LHR113" s="511"/>
      <c r="LHS113" s="511"/>
      <c r="LHT113" s="511"/>
      <c r="LHU113" s="511"/>
      <c r="LHV113" s="511"/>
      <c r="LHW113" s="511"/>
      <c r="LHX113" s="511"/>
      <c r="LHY113" s="511"/>
      <c r="LHZ113" s="511"/>
      <c r="LIA113" s="511"/>
      <c r="LIB113" s="511"/>
      <c r="LIC113" s="511"/>
      <c r="LID113" s="511"/>
      <c r="LIE113" s="511"/>
      <c r="LIF113" s="511"/>
      <c r="LIG113" s="511"/>
      <c r="LIH113" s="511"/>
      <c r="LII113" s="511"/>
      <c r="LIJ113" s="511"/>
      <c r="LIK113" s="511"/>
      <c r="LIL113" s="511"/>
      <c r="LIM113" s="511"/>
      <c r="LIN113" s="511"/>
      <c r="LIO113" s="511"/>
      <c r="LIP113" s="511"/>
      <c r="LIQ113" s="511"/>
      <c r="LIR113" s="511"/>
      <c r="LIS113" s="511"/>
      <c r="LIT113" s="511"/>
      <c r="LIU113" s="511"/>
      <c r="LIV113" s="511"/>
      <c r="LIW113" s="511"/>
      <c r="LIX113" s="511"/>
      <c r="LIY113" s="511"/>
      <c r="LIZ113" s="511"/>
      <c r="LJA113" s="511"/>
      <c r="LJB113" s="511"/>
      <c r="LJC113" s="511"/>
      <c r="LJD113" s="511"/>
      <c r="LJE113" s="511"/>
      <c r="LJF113" s="511"/>
      <c r="LJG113" s="511"/>
      <c r="LJH113" s="511"/>
      <c r="LJI113" s="511"/>
      <c r="LJJ113" s="511"/>
      <c r="LJK113" s="511"/>
      <c r="LJL113" s="511"/>
      <c r="LJM113" s="511"/>
      <c r="LJN113" s="511"/>
      <c r="LJO113" s="511"/>
      <c r="LJP113" s="511"/>
      <c r="LJQ113" s="511"/>
      <c r="LJR113" s="511"/>
      <c r="LJS113" s="511"/>
      <c r="LJT113" s="511"/>
      <c r="LJU113" s="511"/>
      <c r="LJV113" s="511"/>
      <c r="LJW113" s="511"/>
      <c r="LJX113" s="511"/>
      <c r="LJY113" s="511"/>
      <c r="LJZ113" s="511"/>
      <c r="LKA113" s="511"/>
      <c r="LKB113" s="511"/>
      <c r="LKC113" s="511"/>
      <c r="LKD113" s="511"/>
      <c r="LKE113" s="511"/>
      <c r="LKF113" s="511"/>
      <c r="LKG113" s="511"/>
      <c r="LKH113" s="511"/>
      <c r="LKI113" s="511"/>
      <c r="LKJ113" s="511"/>
      <c r="LKK113" s="511"/>
      <c r="LKL113" s="511"/>
      <c r="LKM113" s="511"/>
      <c r="LKN113" s="511"/>
      <c r="LKO113" s="511"/>
      <c r="LKP113" s="511"/>
      <c r="LKQ113" s="511"/>
      <c r="LKR113" s="511"/>
      <c r="LKS113" s="511"/>
      <c r="LKT113" s="511"/>
      <c r="LKU113" s="511"/>
      <c r="LKV113" s="511"/>
      <c r="LKW113" s="511"/>
      <c r="LKX113" s="511"/>
      <c r="LKY113" s="511"/>
      <c r="LKZ113" s="511"/>
      <c r="LLA113" s="511"/>
      <c r="LLB113" s="511"/>
      <c r="LLC113" s="511"/>
      <c r="LLD113" s="511"/>
      <c r="LLE113" s="511"/>
      <c r="LLF113" s="511"/>
      <c r="LLG113" s="511"/>
      <c r="LLH113" s="511"/>
      <c r="LLI113" s="511"/>
      <c r="LLJ113" s="511"/>
      <c r="LLK113" s="511"/>
      <c r="LLL113" s="511"/>
      <c r="LLM113" s="511"/>
      <c r="LLN113" s="511"/>
      <c r="LLO113" s="511"/>
      <c r="LLP113" s="511"/>
      <c r="LLQ113" s="511"/>
      <c r="LLR113" s="511"/>
      <c r="LLS113" s="511"/>
      <c r="LLT113" s="511"/>
      <c r="LLU113" s="511"/>
      <c r="LLV113" s="511"/>
      <c r="LLW113" s="511"/>
      <c r="LLX113" s="511"/>
      <c r="LLY113" s="511"/>
      <c r="LLZ113" s="511"/>
      <c r="LMA113" s="511"/>
      <c r="LMB113" s="511"/>
      <c r="LMC113" s="511"/>
      <c r="LMD113" s="511"/>
      <c r="LME113" s="511"/>
      <c r="LMF113" s="511"/>
      <c r="LMG113" s="511"/>
      <c r="LMH113" s="511"/>
      <c r="LMI113" s="511"/>
      <c r="LMJ113" s="511"/>
      <c r="LMK113" s="511"/>
      <c r="LML113" s="511"/>
      <c r="LMM113" s="511"/>
      <c r="LMN113" s="511"/>
      <c r="LMO113" s="511"/>
      <c r="LMP113" s="511"/>
      <c r="LMQ113" s="511"/>
      <c r="LMR113" s="511"/>
      <c r="LMS113" s="511"/>
      <c r="LMT113" s="511"/>
      <c r="LMU113" s="511"/>
      <c r="LMV113" s="511"/>
      <c r="LMW113" s="511"/>
      <c r="LMX113" s="511"/>
      <c r="LMY113" s="511"/>
      <c r="LMZ113" s="511"/>
      <c r="LNA113" s="511"/>
      <c r="LNB113" s="511"/>
      <c r="LNC113" s="511"/>
      <c r="LND113" s="511"/>
      <c r="LNE113" s="511"/>
      <c r="LNF113" s="511"/>
      <c r="LNG113" s="511"/>
      <c r="LNH113" s="511"/>
      <c r="LNI113" s="511"/>
      <c r="LNJ113" s="511"/>
      <c r="LNK113" s="511"/>
      <c r="LNL113" s="511"/>
      <c r="LNM113" s="511"/>
      <c r="LNN113" s="511"/>
      <c r="LNO113" s="511"/>
      <c r="LNP113" s="511"/>
      <c r="LNQ113" s="511"/>
      <c r="LNR113" s="511"/>
      <c r="LNS113" s="511"/>
      <c r="LNT113" s="511"/>
      <c r="LNU113" s="511"/>
      <c r="LNV113" s="511"/>
      <c r="LNW113" s="511"/>
      <c r="LNX113" s="511"/>
      <c r="LNY113" s="511"/>
      <c r="LNZ113" s="511"/>
      <c r="LOA113" s="511"/>
      <c r="LOB113" s="511"/>
      <c r="LOC113" s="511"/>
      <c r="LOD113" s="511"/>
      <c r="LOE113" s="511"/>
      <c r="LOF113" s="511"/>
      <c r="LOG113" s="511"/>
      <c r="LOH113" s="511"/>
      <c r="LOI113" s="511"/>
      <c r="LOJ113" s="511"/>
      <c r="LOK113" s="511"/>
      <c r="LOL113" s="511"/>
      <c r="LOM113" s="511"/>
      <c r="LON113" s="511"/>
      <c r="LOO113" s="511"/>
      <c r="LOP113" s="511"/>
      <c r="LOQ113" s="511"/>
      <c r="LOR113" s="511"/>
      <c r="LOS113" s="511"/>
      <c r="LOT113" s="511"/>
      <c r="LOU113" s="511"/>
      <c r="LOV113" s="511"/>
      <c r="LOW113" s="511"/>
      <c r="LOX113" s="511"/>
      <c r="LOY113" s="511"/>
      <c r="LOZ113" s="511"/>
      <c r="LPA113" s="511"/>
      <c r="LPB113" s="511"/>
      <c r="LPC113" s="511"/>
      <c r="LPD113" s="511"/>
      <c r="LPE113" s="511"/>
      <c r="LPF113" s="511"/>
      <c r="LPG113" s="511"/>
      <c r="LPH113" s="511"/>
      <c r="LPI113" s="511"/>
      <c r="LPJ113" s="511"/>
      <c r="LPK113" s="511"/>
      <c r="LPL113" s="511"/>
      <c r="LPM113" s="511"/>
      <c r="LPN113" s="511"/>
      <c r="LPO113" s="511"/>
      <c r="LPP113" s="511"/>
      <c r="LPQ113" s="511"/>
      <c r="LPR113" s="511"/>
      <c r="LPS113" s="511"/>
      <c r="LPT113" s="511"/>
      <c r="LPU113" s="511"/>
      <c r="LPV113" s="511"/>
      <c r="LPW113" s="511"/>
      <c r="LPX113" s="511"/>
      <c r="LPY113" s="511"/>
      <c r="LPZ113" s="511"/>
      <c r="LQA113" s="511"/>
      <c r="LQB113" s="511"/>
      <c r="LQC113" s="511"/>
      <c r="LQD113" s="511"/>
      <c r="LQE113" s="511"/>
      <c r="LQF113" s="511"/>
      <c r="LQG113" s="511"/>
      <c r="LQH113" s="511"/>
      <c r="LQI113" s="511"/>
      <c r="LQJ113" s="511"/>
      <c r="LQK113" s="511"/>
      <c r="LQL113" s="511"/>
      <c r="LQM113" s="511"/>
      <c r="LQN113" s="511"/>
      <c r="LQO113" s="511"/>
      <c r="LQP113" s="511"/>
      <c r="LQQ113" s="511"/>
      <c r="LQR113" s="511"/>
      <c r="LQS113" s="511"/>
      <c r="LQT113" s="511"/>
      <c r="LQU113" s="511"/>
      <c r="LQV113" s="511"/>
      <c r="LQW113" s="511"/>
      <c r="LQX113" s="511"/>
      <c r="LQY113" s="511"/>
      <c r="LQZ113" s="511"/>
      <c r="LRA113" s="511"/>
      <c r="LRB113" s="511"/>
      <c r="LRC113" s="511"/>
      <c r="LRD113" s="511"/>
      <c r="LRE113" s="511"/>
      <c r="LRF113" s="511"/>
      <c r="LRG113" s="511"/>
      <c r="LRH113" s="511"/>
      <c r="LRI113" s="511"/>
      <c r="LRJ113" s="511"/>
      <c r="LRK113" s="511"/>
      <c r="LRL113" s="511"/>
      <c r="LRM113" s="511"/>
      <c r="LRN113" s="511"/>
      <c r="LRO113" s="511"/>
      <c r="LRP113" s="511"/>
      <c r="LRQ113" s="511"/>
      <c r="LRR113" s="511"/>
      <c r="LRS113" s="511"/>
      <c r="LRT113" s="511"/>
      <c r="LRU113" s="511"/>
      <c r="LRV113" s="511"/>
      <c r="LRW113" s="511"/>
      <c r="LRX113" s="511"/>
      <c r="LRY113" s="511"/>
      <c r="LRZ113" s="511"/>
      <c r="LSA113" s="511"/>
      <c r="LSB113" s="511"/>
      <c r="LSC113" s="511"/>
      <c r="LSD113" s="511"/>
      <c r="LSE113" s="511"/>
      <c r="LSF113" s="511"/>
      <c r="LSG113" s="511"/>
      <c r="LSH113" s="511"/>
      <c r="LSI113" s="511"/>
      <c r="LSJ113" s="511"/>
      <c r="LSK113" s="511"/>
      <c r="LSL113" s="511"/>
      <c r="LSM113" s="511"/>
      <c r="LSN113" s="511"/>
      <c r="LSO113" s="511"/>
      <c r="LSP113" s="511"/>
      <c r="LSQ113" s="511"/>
      <c r="LSR113" s="511"/>
      <c r="LSS113" s="511"/>
      <c r="LST113" s="511"/>
      <c r="LSU113" s="511"/>
      <c r="LSV113" s="511"/>
      <c r="LSW113" s="511"/>
      <c r="LSX113" s="511"/>
      <c r="LSY113" s="511"/>
      <c r="LSZ113" s="511"/>
      <c r="LTA113" s="511"/>
      <c r="LTB113" s="511"/>
      <c r="LTC113" s="511"/>
      <c r="LTD113" s="511"/>
      <c r="LTE113" s="511"/>
      <c r="LTF113" s="511"/>
      <c r="LTG113" s="511"/>
      <c r="LTH113" s="511"/>
      <c r="LTI113" s="511"/>
      <c r="LTJ113" s="511"/>
      <c r="LTK113" s="511"/>
      <c r="LTL113" s="511"/>
      <c r="LTM113" s="511"/>
      <c r="LTN113" s="511"/>
      <c r="LTO113" s="511"/>
      <c r="LTP113" s="511"/>
      <c r="LTQ113" s="511"/>
      <c r="LTR113" s="511"/>
      <c r="LTS113" s="511"/>
      <c r="LTT113" s="511"/>
      <c r="LTU113" s="511"/>
      <c r="LTV113" s="511"/>
      <c r="LTW113" s="511"/>
      <c r="LTX113" s="511"/>
      <c r="LTY113" s="511"/>
      <c r="LTZ113" s="511"/>
      <c r="LUA113" s="511"/>
      <c r="LUB113" s="511"/>
      <c r="LUC113" s="511"/>
      <c r="LUD113" s="511"/>
      <c r="LUE113" s="511"/>
      <c r="LUF113" s="511"/>
      <c r="LUG113" s="511"/>
      <c r="LUH113" s="511"/>
      <c r="LUI113" s="511"/>
      <c r="LUJ113" s="511"/>
      <c r="LUK113" s="511"/>
      <c r="LUL113" s="511"/>
      <c r="LUM113" s="511"/>
      <c r="LUN113" s="511"/>
      <c r="LUO113" s="511"/>
      <c r="LUP113" s="511"/>
      <c r="LUQ113" s="511"/>
      <c r="LUR113" s="511"/>
      <c r="LUS113" s="511"/>
      <c r="LUT113" s="511"/>
      <c r="LUU113" s="511"/>
      <c r="LUV113" s="511"/>
      <c r="LUW113" s="511"/>
      <c r="LUX113" s="511"/>
      <c r="LUY113" s="511"/>
      <c r="LUZ113" s="511"/>
      <c r="LVA113" s="511"/>
      <c r="LVB113" s="511"/>
      <c r="LVC113" s="511"/>
      <c r="LVD113" s="511"/>
      <c r="LVE113" s="511"/>
      <c r="LVF113" s="511"/>
      <c r="LVG113" s="511"/>
      <c r="LVH113" s="511"/>
      <c r="LVI113" s="511"/>
      <c r="LVJ113" s="511"/>
      <c r="LVK113" s="511"/>
      <c r="LVL113" s="511"/>
      <c r="LVM113" s="511"/>
      <c r="LVN113" s="511"/>
      <c r="LVO113" s="511"/>
      <c r="LVP113" s="511"/>
      <c r="LVQ113" s="511"/>
      <c r="LVR113" s="511"/>
      <c r="LVS113" s="511"/>
      <c r="LVT113" s="511"/>
      <c r="LVU113" s="511"/>
      <c r="LVV113" s="511"/>
      <c r="LVW113" s="511"/>
      <c r="LVX113" s="511"/>
      <c r="LVY113" s="511"/>
      <c r="LVZ113" s="511"/>
      <c r="LWA113" s="511"/>
      <c r="LWB113" s="511"/>
      <c r="LWC113" s="511"/>
      <c r="LWD113" s="511"/>
      <c r="LWE113" s="511"/>
      <c r="LWF113" s="511"/>
      <c r="LWG113" s="511"/>
      <c r="LWH113" s="511"/>
      <c r="LWI113" s="511"/>
      <c r="LWJ113" s="511"/>
      <c r="LWK113" s="511"/>
      <c r="LWL113" s="511"/>
      <c r="LWM113" s="511"/>
      <c r="LWN113" s="511"/>
      <c r="LWO113" s="511"/>
      <c r="LWP113" s="511"/>
      <c r="LWQ113" s="511"/>
      <c r="LWR113" s="511"/>
      <c r="LWS113" s="511"/>
      <c r="LWT113" s="511"/>
      <c r="LWU113" s="511"/>
      <c r="LWV113" s="511"/>
      <c r="LWW113" s="511"/>
      <c r="LWX113" s="511"/>
      <c r="LWY113" s="511"/>
      <c r="LWZ113" s="511"/>
      <c r="LXA113" s="511"/>
      <c r="LXB113" s="511"/>
      <c r="LXC113" s="511"/>
      <c r="LXD113" s="511"/>
      <c r="LXE113" s="511"/>
      <c r="LXF113" s="511"/>
      <c r="LXG113" s="511"/>
      <c r="LXH113" s="511"/>
      <c r="LXI113" s="511"/>
      <c r="LXJ113" s="511"/>
      <c r="LXK113" s="511"/>
      <c r="LXL113" s="511"/>
      <c r="LXM113" s="511"/>
      <c r="LXN113" s="511"/>
      <c r="LXO113" s="511"/>
      <c r="LXP113" s="511"/>
      <c r="LXQ113" s="511"/>
      <c r="LXR113" s="511"/>
      <c r="LXS113" s="511"/>
      <c r="LXT113" s="511"/>
      <c r="LXU113" s="511"/>
      <c r="LXV113" s="511"/>
      <c r="LXW113" s="511"/>
      <c r="LXX113" s="511"/>
      <c r="LXY113" s="511"/>
      <c r="LXZ113" s="511"/>
      <c r="LYA113" s="511"/>
      <c r="LYB113" s="511"/>
      <c r="LYC113" s="511"/>
      <c r="LYD113" s="511"/>
      <c r="LYE113" s="511"/>
      <c r="LYF113" s="511"/>
      <c r="LYG113" s="511"/>
      <c r="LYH113" s="511"/>
      <c r="LYI113" s="511"/>
      <c r="LYJ113" s="511"/>
      <c r="LYK113" s="511"/>
      <c r="LYL113" s="511"/>
      <c r="LYM113" s="511"/>
      <c r="LYN113" s="511"/>
      <c r="LYO113" s="511"/>
      <c r="LYP113" s="511"/>
      <c r="LYQ113" s="511"/>
      <c r="LYR113" s="511"/>
      <c r="LYS113" s="511"/>
      <c r="LYT113" s="511"/>
      <c r="LYU113" s="511"/>
      <c r="LYV113" s="511"/>
      <c r="LYW113" s="511"/>
      <c r="LYX113" s="511"/>
      <c r="LYY113" s="511"/>
      <c r="LYZ113" s="511"/>
      <c r="LZA113" s="511"/>
      <c r="LZB113" s="511"/>
      <c r="LZC113" s="511"/>
      <c r="LZD113" s="511"/>
      <c r="LZE113" s="511"/>
      <c r="LZF113" s="511"/>
      <c r="LZG113" s="511"/>
      <c r="LZH113" s="511"/>
      <c r="LZI113" s="511"/>
      <c r="LZJ113" s="511"/>
      <c r="LZK113" s="511"/>
      <c r="LZL113" s="511"/>
      <c r="LZM113" s="511"/>
      <c r="LZN113" s="511"/>
      <c r="LZO113" s="511"/>
      <c r="LZP113" s="511"/>
      <c r="LZQ113" s="511"/>
      <c r="LZR113" s="511"/>
      <c r="LZS113" s="511"/>
      <c r="LZT113" s="511"/>
      <c r="LZU113" s="511"/>
      <c r="LZV113" s="511"/>
      <c r="LZW113" s="511"/>
      <c r="LZX113" s="511"/>
      <c r="LZY113" s="511"/>
      <c r="LZZ113" s="511"/>
      <c r="MAA113" s="511"/>
      <c r="MAB113" s="511"/>
      <c r="MAC113" s="511"/>
      <c r="MAD113" s="511"/>
      <c r="MAE113" s="511"/>
      <c r="MAF113" s="511"/>
      <c r="MAG113" s="511"/>
      <c r="MAH113" s="511"/>
      <c r="MAI113" s="511"/>
      <c r="MAJ113" s="511"/>
      <c r="MAK113" s="511"/>
      <c r="MAL113" s="511"/>
      <c r="MAM113" s="511"/>
      <c r="MAN113" s="511"/>
      <c r="MAO113" s="511"/>
      <c r="MAP113" s="511"/>
      <c r="MAQ113" s="511"/>
      <c r="MAR113" s="511"/>
      <c r="MAS113" s="511"/>
      <c r="MAT113" s="511"/>
      <c r="MAU113" s="511"/>
      <c r="MAV113" s="511"/>
      <c r="MAW113" s="511"/>
      <c r="MAX113" s="511"/>
      <c r="MAY113" s="511"/>
      <c r="MAZ113" s="511"/>
      <c r="MBA113" s="511"/>
      <c r="MBB113" s="511"/>
      <c r="MBC113" s="511"/>
      <c r="MBD113" s="511"/>
      <c r="MBE113" s="511"/>
      <c r="MBF113" s="511"/>
      <c r="MBG113" s="511"/>
      <c r="MBH113" s="511"/>
      <c r="MBI113" s="511"/>
      <c r="MBJ113" s="511"/>
      <c r="MBK113" s="511"/>
      <c r="MBL113" s="511"/>
      <c r="MBM113" s="511"/>
      <c r="MBN113" s="511"/>
      <c r="MBO113" s="511"/>
      <c r="MBP113" s="511"/>
      <c r="MBQ113" s="511"/>
      <c r="MBR113" s="511"/>
      <c r="MBS113" s="511"/>
      <c r="MBT113" s="511"/>
      <c r="MBU113" s="511"/>
      <c r="MBV113" s="511"/>
      <c r="MBW113" s="511"/>
      <c r="MBX113" s="511"/>
      <c r="MBY113" s="511"/>
      <c r="MBZ113" s="511"/>
      <c r="MCA113" s="511"/>
      <c r="MCB113" s="511"/>
      <c r="MCC113" s="511"/>
      <c r="MCD113" s="511"/>
      <c r="MCE113" s="511"/>
      <c r="MCF113" s="511"/>
      <c r="MCG113" s="511"/>
      <c r="MCH113" s="511"/>
      <c r="MCI113" s="511"/>
      <c r="MCJ113" s="511"/>
      <c r="MCK113" s="511"/>
      <c r="MCL113" s="511"/>
      <c r="MCM113" s="511"/>
      <c r="MCN113" s="511"/>
      <c r="MCO113" s="511"/>
      <c r="MCP113" s="511"/>
      <c r="MCQ113" s="511"/>
      <c r="MCR113" s="511"/>
      <c r="MCS113" s="511"/>
      <c r="MCT113" s="511"/>
      <c r="MCU113" s="511"/>
      <c r="MCV113" s="511"/>
      <c r="MCW113" s="511"/>
      <c r="MCX113" s="511"/>
      <c r="MCY113" s="511"/>
      <c r="MCZ113" s="511"/>
      <c r="MDA113" s="511"/>
      <c r="MDB113" s="511"/>
      <c r="MDC113" s="511"/>
      <c r="MDD113" s="511"/>
      <c r="MDE113" s="511"/>
      <c r="MDF113" s="511"/>
      <c r="MDG113" s="511"/>
      <c r="MDH113" s="511"/>
      <c r="MDI113" s="511"/>
      <c r="MDJ113" s="511"/>
      <c r="MDK113" s="511"/>
      <c r="MDL113" s="511"/>
      <c r="MDM113" s="511"/>
      <c r="MDN113" s="511"/>
      <c r="MDO113" s="511"/>
      <c r="MDP113" s="511"/>
      <c r="MDQ113" s="511"/>
      <c r="MDR113" s="511"/>
      <c r="MDS113" s="511"/>
      <c r="MDT113" s="511"/>
      <c r="MDU113" s="511"/>
      <c r="MDV113" s="511"/>
      <c r="MDW113" s="511"/>
      <c r="MDX113" s="511"/>
      <c r="MDY113" s="511"/>
      <c r="MDZ113" s="511"/>
      <c r="MEA113" s="511"/>
      <c r="MEB113" s="511"/>
      <c r="MEC113" s="511"/>
      <c r="MED113" s="511"/>
      <c r="MEE113" s="511"/>
      <c r="MEF113" s="511"/>
      <c r="MEG113" s="511"/>
      <c r="MEH113" s="511"/>
      <c r="MEI113" s="511"/>
      <c r="MEJ113" s="511"/>
      <c r="MEK113" s="511"/>
      <c r="MEL113" s="511"/>
      <c r="MEM113" s="511"/>
      <c r="MEN113" s="511"/>
      <c r="MEO113" s="511"/>
      <c r="MEP113" s="511"/>
      <c r="MEQ113" s="511"/>
      <c r="MER113" s="511"/>
      <c r="MES113" s="511"/>
      <c r="MET113" s="511"/>
      <c r="MEU113" s="511"/>
      <c r="MEV113" s="511"/>
      <c r="MEW113" s="511"/>
      <c r="MEX113" s="511"/>
      <c r="MEY113" s="511"/>
      <c r="MEZ113" s="511"/>
      <c r="MFA113" s="511"/>
      <c r="MFB113" s="511"/>
      <c r="MFC113" s="511"/>
      <c r="MFD113" s="511"/>
      <c r="MFE113" s="511"/>
      <c r="MFF113" s="511"/>
      <c r="MFG113" s="511"/>
      <c r="MFH113" s="511"/>
      <c r="MFI113" s="511"/>
      <c r="MFJ113" s="511"/>
      <c r="MFK113" s="511"/>
      <c r="MFL113" s="511"/>
      <c r="MFM113" s="511"/>
      <c r="MFN113" s="511"/>
      <c r="MFO113" s="511"/>
      <c r="MFP113" s="511"/>
      <c r="MFQ113" s="511"/>
      <c r="MFR113" s="511"/>
      <c r="MFS113" s="511"/>
      <c r="MFT113" s="511"/>
      <c r="MFU113" s="511"/>
      <c r="MFV113" s="511"/>
      <c r="MFW113" s="511"/>
      <c r="MFX113" s="511"/>
      <c r="MFY113" s="511"/>
      <c r="MFZ113" s="511"/>
      <c r="MGA113" s="511"/>
      <c r="MGB113" s="511"/>
      <c r="MGC113" s="511"/>
      <c r="MGD113" s="511"/>
      <c r="MGE113" s="511"/>
      <c r="MGF113" s="511"/>
      <c r="MGG113" s="511"/>
      <c r="MGH113" s="511"/>
      <c r="MGI113" s="511"/>
      <c r="MGJ113" s="511"/>
      <c r="MGK113" s="511"/>
      <c r="MGL113" s="511"/>
      <c r="MGM113" s="511"/>
      <c r="MGN113" s="511"/>
      <c r="MGO113" s="511"/>
      <c r="MGP113" s="511"/>
      <c r="MGQ113" s="511"/>
      <c r="MGR113" s="511"/>
      <c r="MGS113" s="511"/>
      <c r="MGT113" s="511"/>
      <c r="MGU113" s="511"/>
      <c r="MGV113" s="511"/>
      <c r="MGW113" s="511"/>
      <c r="MGX113" s="511"/>
      <c r="MGY113" s="511"/>
      <c r="MGZ113" s="511"/>
      <c r="MHA113" s="511"/>
      <c r="MHB113" s="511"/>
      <c r="MHC113" s="511"/>
      <c r="MHD113" s="511"/>
      <c r="MHE113" s="511"/>
      <c r="MHF113" s="511"/>
      <c r="MHG113" s="511"/>
      <c r="MHH113" s="511"/>
      <c r="MHI113" s="511"/>
      <c r="MHJ113" s="511"/>
      <c r="MHK113" s="511"/>
      <c r="MHL113" s="511"/>
      <c r="MHM113" s="511"/>
      <c r="MHN113" s="511"/>
      <c r="MHO113" s="511"/>
      <c r="MHP113" s="511"/>
      <c r="MHQ113" s="511"/>
      <c r="MHR113" s="511"/>
      <c r="MHS113" s="511"/>
      <c r="MHT113" s="511"/>
      <c r="MHU113" s="511"/>
      <c r="MHV113" s="511"/>
      <c r="MHW113" s="511"/>
      <c r="MHX113" s="511"/>
      <c r="MHY113" s="511"/>
      <c r="MHZ113" s="511"/>
      <c r="MIA113" s="511"/>
      <c r="MIB113" s="511"/>
      <c r="MIC113" s="511"/>
      <c r="MID113" s="511"/>
      <c r="MIE113" s="511"/>
      <c r="MIF113" s="511"/>
      <c r="MIG113" s="511"/>
      <c r="MIH113" s="511"/>
      <c r="MII113" s="511"/>
      <c r="MIJ113" s="511"/>
      <c r="MIK113" s="511"/>
      <c r="MIL113" s="511"/>
      <c r="MIM113" s="511"/>
      <c r="MIN113" s="511"/>
      <c r="MIO113" s="511"/>
      <c r="MIP113" s="511"/>
      <c r="MIQ113" s="511"/>
      <c r="MIR113" s="511"/>
      <c r="MIS113" s="511"/>
      <c r="MIT113" s="511"/>
      <c r="MIU113" s="511"/>
      <c r="MIV113" s="511"/>
      <c r="MIW113" s="511"/>
      <c r="MIX113" s="511"/>
      <c r="MIY113" s="511"/>
      <c r="MIZ113" s="511"/>
      <c r="MJA113" s="511"/>
      <c r="MJB113" s="511"/>
      <c r="MJC113" s="511"/>
      <c r="MJD113" s="511"/>
      <c r="MJE113" s="511"/>
      <c r="MJF113" s="511"/>
      <c r="MJG113" s="511"/>
      <c r="MJH113" s="511"/>
      <c r="MJI113" s="511"/>
      <c r="MJJ113" s="511"/>
      <c r="MJK113" s="511"/>
      <c r="MJL113" s="511"/>
      <c r="MJM113" s="511"/>
      <c r="MJN113" s="511"/>
      <c r="MJO113" s="511"/>
      <c r="MJP113" s="511"/>
      <c r="MJQ113" s="511"/>
      <c r="MJR113" s="511"/>
      <c r="MJS113" s="511"/>
      <c r="MJT113" s="511"/>
      <c r="MJU113" s="511"/>
      <c r="MJV113" s="511"/>
      <c r="MJW113" s="511"/>
      <c r="MJX113" s="511"/>
      <c r="MJY113" s="511"/>
      <c r="MJZ113" s="511"/>
      <c r="MKA113" s="511"/>
      <c r="MKB113" s="511"/>
      <c r="MKC113" s="511"/>
      <c r="MKD113" s="511"/>
      <c r="MKE113" s="511"/>
      <c r="MKF113" s="511"/>
      <c r="MKG113" s="511"/>
      <c r="MKH113" s="511"/>
      <c r="MKI113" s="511"/>
      <c r="MKJ113" s="511"/>
      <c r="MKK113" s="511"/>
      <c r="MKL113" s="511"/>
      <c r="MKM113" s="511"/>
      <c r="MKN113" s="511"/>
      <c r="MKO113" s="511"/>
      <c r="MKP113" s="511"/>
      <c r="MKQ113" s="511"/>
      <c r="MKR113" s="511"/>
      <c r="MKS113" s="511"/>
      <c r="MKT113" s="511"/>
      <c r="MKU113" s="511"/>
      <c r="MKV113" s="511"/>
      <c r="MKW113" s="511"/>
      <c r="MKX113" s="511"/>
      <c r="MKY113" s="511"/>
      <c r="MKZ113" s="511"/>
      <c r="MLA113" s="511"/>
      <c r="MLB113" s="511"/>
      <c r="MLC113" s="511"/>
      <c r="MLD113" s="511"/>
      <c r="MLE113" s="511"/>
      <c r="MLF113" s="511"/>
      <c r="MLG113" s="511"/>
      <c r="MLH113" s="511"/>
      <c r="MLI113" s="511"/>
      <c r="MLJ113" s="511"/>
      <c r="MLK113" s="511"/>
      <c r="MLL113" s="511"/>
      <c r="MLM113" s="511"/>
      <c r="MLN113" s="511"/>
      <c r="MLO113" s="511"/>
      <c r="MLP113" s="511"/>
      <c r="MLQ113" s="511"/>
      <c r="MLR113" s="511"/>
      <c r="MLS113" s="511"/>
      <c r="MLT113" s="511"/>
      <c r="MLU113" s="511"/>
      <c r="MLV113" s="511"/>
      <c r="MLW113" s="511"/>
      <c r="MLX113" s="511"/>
      <c r="MLY113" s="511"/>
      <c r="MLZ113" s="511"/>
      <c r="MMA113" s="511"/>
      <c r="MMB113" s="511"/>
      <c r="MMC113" s="511"/>
      <c r="MMD113" s="511"/>
      <c r="MME113" s="511"/>
      <c r="MMF113" s="511"/>
      <c r="MMG113" s="511"/>
      <c r="MMH113" s="511"/>
      <c r="MMI113" s="511"/>
      <c r="MMJ113" s="511"/>
      <c r="MMK113" s="511"/>
      <c r="MML113" s="511"/>
      <c r="MMM113" s="511"/>
      <c r="MMN113" s="511"/>
      <c r="MMO113" s="511"/>
      <c r="MMP113" s="511"/>
      <c r="MMQ113" s="511"/>
      <c r="MMR113" s="511"/>
      <c r="MMS113" s="511"/>
      <c r="MMT113" s="511"/>
      <c r="MMU113" s="511"/>
      <c r="MMV113" s="511"/>
      <c r="MMW113" s="511"/>
      <c r="MMX113" s="511"/>
      <c r="MMY113" s="511"/>
      <c r="MMZ113" s="511"/>
      <c r="MNA113" s="511"/>
      <c r="MNB113" s="511"/>
      <c r="MNC113" s="511"/>
      <c r="MND113" s="511"/>
      <c r="MNE113" s="511"/>
      <c r="MNF113" s="511"/>
      <c r="MNG113" s="511"/>
      <c r="MNH113" s="511"/>
      <c r="MNI113" s="511"/>
      <c r="MNJ113" s="511"/>
      <c r="MNK113" s="511"/>
      <c r="MNL113" s="511"/>
      <c r="MNM113" s="511"/>
      <c r="MNN113" s="511"/>
      <c r="MNO113" s="511"/>
      <c r="MNP113" s="511"/>
      <c r="MNQ113" s="511"/>
      <c r="MNR113" s="511"/>
      <c r="MNS113" s="511"/>
      <c r="MNT113" s="511"/>
      <c r="MNU113" s="511"/>
      <c r="MNV113" s="511"/>
      <c r="MNW113" s="511"/>
      <c r="MNX113" s="511"/>
      <c r="MNY113" s="511"/>
      <c r="MNZ113" s="511"/>
      <c r="MOA113" s="511"/>
      <c r="MOB113" s="511"/>
      <c r="MOC113" s="511"/>
      <c r="MOD113" s="511"/>
      <c r="MOE113" s="511"/>
      <c r="MOF113" s="511"/>
      <c r="MOG113" s="511"/>
      <c r="MOH113" s="511"/>
      <c r="MOI113" s="511"/>
      <c r="MOJ113" s="511"/>
      <c r="MOK113" s="511"/>
      <c r="MOL113" s="511"/>
      <c r="MOM113" s="511"/>
      <c r="MON113" s="511"/>
      <c r="MOO113" s="511"/>
      <c r="MOP113" s="511"/>
      <c r="MOQ113" s="511"/>
      <c r="MOR113" s="511"/>
      <c r="MOS113" s="511"/>
      <c r="MOT113" s="511"/>
      <c r="MOU113" s="511"/>
      <c r="MOV113" s="511"/>
      <c r="MOW113" s="511"/>
      <c r="MOX113" s="511"/>
      <c r="MOY113" s="511"/>
      <c r="MOZ113" s="511"/>
      <c r="MPA113" s="511"/>
      <c r="MPB113" s="511"/>
      <c r="MPC113" s="511"/>
      <c r="MPD113" s="511"/>
      <c r="MPE113" s="511"/>
      <c r="MPF113" s="511"/>
      <c r="MPG113" s="511"/>
      <c r="MPH113" s="511"/>
      <c r="MPI113" s="511"/>
      <c r="MPJ113" s="511"/>
      <c r="MPK113" s="511"/>
      <c r="MPL113" s="511"/>
      <c r="MPM113" s="511"/>
      <c r="MPN113" s="511"/>
      <c r="MPO113" s="511"/>
      <c r="MPP113" s="511"/>
      <c r="MPQ113" s="511"/>
      <c r="MPR113" s="511"/>
      <c r="MPS113" s="511"/>
      <c r="MPT113" s="511"/>
      <c r="MPU113" s="511"/>
      <c r="MPV113" s="511"/>
      <c r="MPW113" s="511"/>
      <c r="MPX113" s="511"/>
      <c r="MPY113" s="511"/>
      <c r="MPZ113" s="511"/>
      <c r="MQA113" s="511"/>
      <c r="MQB113" s="511"/>
      <c r="MQC113" s="511"/>
      <c r="MQD113" s="511"/>
      <c r="MQE113" s="511"/>
      <c r="MQF113" s="511"/>
      <c r="MQG113" s="511"/>
      <c r="MQH113" s="511"/>
      <c r="MQI113" s="511"/>
      <c r="MQJ113" s="511"/>
      <c r="MQK113" s="511"/>
      <c r="MQL113" s="511"/>
      <c r="MQM113" s="511"/>
      <c r="MQN113" s="511"/>
      <c r="MQO113" s="511"/>
      <c r="MQP113" s="511"/>
      <c r="MQQ113" s="511"/>
      <c r="MQR113" s="511"/>
      <c r="MQS113" s="511"/>
      <c r="MQT113" s="511"/>
      <c r="MQU113" s="511"/>
      <c r="MQV113" s="511"/>
      <c r="MQW113" s="511"/>
      <c r="MQX113" s="511"/>
      <c r="MQY113" s="511"/>
      <c r="MQZ113" s="511"/>
      <c r="MRA113" s="511"/>
      <c r="MRB113" s="511"/>
      <c r="MRC113" s="511"/>
      <c r="MRD113" s="511"/>
      <c r="MRE113" s="511"/>
      <c r="MRF113" s="511"/>
      <c r="MRG113" s="511"/>
      <c r="MRH113" s="511"/>
      <c r="MRI113" s="511"/>
      <c r="MRJ113" s="511"/>
      <c r="MRK113" s="511"/>
      <c r="MRL113" s="511"/>
      <c r="MRM113" s="511"/>
      <c r="MRN113" s="511"/>
      <c r="MRO113" s="511"/>
      <c r="MRP113" s="511"/>
      <c r="MRQ113" s="511"/>
      <c r="MRR113" s="511"/>
      <c r="MRS113" s="511"/>
      <c r="MRT113" s="511"/>
      <c r="MRU113" s="511"/>
      <c r="MRV113" s="511"/>
      <c r="MRW113" s="511"/>
      <c r="MRX113" s="511"/>
      <c r="MRY113" s="511"/>
      <c r="MRZ113" s="511"/>
      <c r="MSA113" s="511"/>
      <c r="MSB113" s="511"/>
      <c r="MSC113" s="511"/>
      <c r="MSD113" s="511"/>
      <c r="MSE113" s="511"/>
      <c r="MSF113" s="511"/>
      <c r="MSG113" s="511"/>
      <c r="MSH113" s="511"/>
      <c r="MSI113" s="511"/>
      <c r="MSJ113" s="511"/>
      <c r="MSK113" s="511"/>
      <c r="MSL113" s="511"/>
      <c r="MSM113" s="511"/>
      <c r="MSN113" s="511"/>
      <c r="MSO113" s="511"/>
      <c r="MSP113" s="511"/>
      <c r="MSQ113" s="511"/>
      <c r="MSR113" s="511"/>
      <c r="MSS113" s="511"/>
      <c r="MST113" s="511"/>
      <c r="MSU113" s="511"/>
      <c r="MSV113" s="511"/>
      <c r="MSW113" s="511"/>
      <c r="MSX113" s="511"/>
      <c r="MSY113" s="511"/>
      <c r="MSZ113" s="511"/>
      <c r="MTA113" s="511"/>
      <c r="MTB113" s="511"/>
      <c r="MTC113" s="511"/>
      <c r="MTD113" s="511"/>
      <c r="MTE113" s="511"/>
      <c r="MTF113" s="511"/>
      <c r="MTG113" s="511"/>
      <c r="MTH113" s="511"/>
      <c r="MTI113" s="511"/>
      <c r="MTJ113" s="511"/>
      <c r="MTK113" s="511"/>
      <c r="MTL113" s="511"/>
      <c r="MTM113" s="511"/>
      <c r="MTN113" s="511"/>
      <c r="MTO113" s="511"/>
      <c r="MTP113" s="511"/>
      <c r="MTQ113" s="511"/>
      <c r="MTR113" s="511"/>
      <c r="MTS113" s="511"/>
      <c r="MTT113" s="511"/>
      <c r="MTU113" s="511"/>
      <c r="MTV113" s="511"/>
      <c r="MTW113" s="511"/>
      <c r="MTX113" s="511"/>
      <c r="MTY113" s="511"/>
      <c r="MTZ113" s="511"/>
      <c r="MUA113" s="511"/>
      <c r="MUB113" s="511"/>
      <c r="MUC113" s="511"/>
      <c r="MUD113" s="511"/>
      <c r="MUE113" s="511"/>
      <c r="MUF113" s="511"/>
      <c r="MUG113" s="511"/>
      <c r="MUH113" s="511"/>
      <c r="MUI113" s="511"/>
      <c r="MUJ113" s="511"/>
      <c r="MUK113" s="511"/>
      <c r="MUL113" s="511"/>
      <c r="MUM113" s="511"/>
      <c r="MUN113" s="511"/>
      <c r="MUO113" s="511"/>
      <c r="MUP113" s="511"/>
      <c r="MUQ113" s="511"/>
      <c r="MUR113" s="511"/>
      <c r="MUS113" s="511"/>
      <c r="MUT113" s="511"/>
      <c r="MUU113" s="511"/>
      <c r="MUV113" s="511"/>
      <c r="MUW113" s="511"/>
      <c r="MUX113" s="511"/>
      <c r="MUY113" s="511"/>
      <c r="MUZ113" s="511"/>
      <c r="MVA113" s="511"/>
      <c r="MVB113" s="511"/>
      <c r="MVC113" s="511"/>
      <c r="MVD113" s="511"/>
      <c r="MVE113" s="511"/>
      <c r="MVF113" s="511"/>
      <c r="MVG113" s="511"/>
      <c r="MVH113" s="511"/>
      <c r="MVI113" s="511"/>
      <c r="MVJ113" s="511"/>
      <c r="MVK113" s="511"/>
      <c r="MVL113" s="511"/>
      <c r="MVM113" s="511"/>
      <c r="MVN113" s="511"/>
      <c r="MVO113" s="511"/>
      <c r="MVP113" s="511"/>
      <c r="MVQ113" s="511"/>
      <c r="MVR113" s="511"/>
      <c r="MVS113" s="511"/>
      <c r="MVT113" s="511"/>
      <c r="MVU113" s="511"/>
      <c r="MVV113" s="511"/>
      <c r="MVW113" s="511"/>
      <c r="MVX113" s="511"/>
      <c r="MVY113" s="511"/>
      <c r="MVZ113" s="511"/>
      <c r="MWA113" s="511"/>
      <c r="MWB113" s="511"/>
      <c r="MWC113" s="511"/>
      <c r="MWD113" s="511"/>
      <c r="MWE113" s="511"/>
      <c r="MWF113" s="511"/>
      <c r="MWG113" s="511"/>
      <c r="MWH113" s="511"/>
      <c r="MWI113" s="511"/>
      <c r="MWJ113" s="511"/>
      <c r="MWK113" s="511"/>
      <c r="MWL113" s="511"/>
      <c r="MWM113" s="511"/>
      <c r="MWN113" s="511"/>
      <c r="MWO113" s="511"/>
      <c r="MWP113" s="511"/>
      <c r="MWQ113" s="511"/>
      <c r="MWR113" s="511"/>
      <c r="MWS113" s="511"/>
      <c r="MWT113" s="511"/>
      <c r="MWU113" s="511"/>
      <c r="MWV113" s="511"/>
      <c r="MWW113" s="511"/>
      <c r="MWX113" s="511"/>
      <c r="MWY113" s="511"/>
      <c r="MWZ113" s="511"/>
      <c r="MXA113" s="511"/>
      <c r="MXB113" s="511"/>
      <c r="MXC113" s="511"/>
      <c r="MXD113" s="511"/>
      <c r="MXE113" s="511"/>
      <c r="MXF113" s="511"/>
      <c r="MXG113" s="511"/>
      <c r="MXH113" s="511"/>
      <c r="MXI113" s="511"/>
      <c r="MXJ113" s="511"/>
      <c r="MXK113" s="511"/>
      <c r="MXL113" s="511"/>
      <c r="MXM113" s="511"/>
      <c r="MXN113" s="511"/>
      <c r="MXO113" s="511"/>
      <c r="MXP113" s="511"/>
      <c r="MXQ113" s="511"/>
      <c r="MXR113" s="511"/>
      <c r="MXS113" s="511"/>
      <c r="MXT113" s="511"/>
      <c r="MXU113" s="511"/>
      <c r="MXV113" s="511"/>
      <c r="MXW113" s="511"/>
      <c r="MXX113" s="511"/>
      <c r="MXY113" s="511"/>
      <c r="MXZ113" s="511"/>
      <c r="MYA113" s="511"/>
      <c r="MYB113" s="511"/>
      <c r="MYC113" s="511"/>
      <c r="MYD113" s="511"/>
      <c r="MYE113" s="511"/>
      <c r="MYF113" s="511"/>
      <c r="MYG113" s="511"/>
      <c r="MYH113" s="511"/>
      <c r="MYI113" s="511"/>
      <c r="MYJ113" s="511"/>
      <c r="MYK113" s="511"/>
      <c r="MYL113" s="511"/>
      <c r="MYM113" s="511"/>
      <c r="MYN113" s="511"/>
      <c r="MYO113" s="511"/>
      <c r="MYP113" s="511"/>
      <c r="MYQ113" s="511"/>
      <c r="MYR113" s="511"/>
      <c r="MYS113" s="511"/>
      <c r="MYT113" s="511"/>
      <c r="MYU113" s="511"/>
      <c r="MYV113" s="511"/>
      <c r="MYW113" s="511"/>
      <c r="MYX113" s="511"/>
      <c r="MYY113" s="511"/>
      <c r="MYZ113" s="511"/>
      <c r="MZA113" s="511"/>
      <c r="MZB113" s="511"/>
      <c r="MZC113" s="511"/>
      <c r="MZD113" s="511"/>
      <c r="MZE113" s="511"/>
      <c r="MZF113" s="511"/>
      <c r="MZG113" s="511"/>
      <c r="MZH113" s="511"/>
      <c r="MZI113" s="511"/>
      <c r="MZJ113" s="511"/>
      <c r="MZK113" s="511"/>
      <c r="MZL113" s="511"/>
      <c r="MZM113" s="511"/>
      <c r="MZN113" s="511"/>
      <c r="MZO113" s="511"/>
      <c r="MZP113" s="511"/>
      <c r="MZQ113" s="511"/>
      <c r="MZR113" s="511"/>
      <c r="MZS113" s="511"/>
      <c r="MZT113" s="511"/>
      <c r="MZU113" s="511"/>
      <c r="MZV113" s="511"/>
      <c r="MZW113" s="511"/>
      <c r="MZX113" s="511"/>
      <c r="MZY113" s="511"/>
      <c r="MZZ113" s="511"/>
      <c r="NAA113" s="511"/>
      <c r="NAB113" s="511"/>
      <c r="NAC113" s="511"/>
      <c r="NAD113" s="511"/>
      <c r="NAE113" s="511"/>
      <c r="NAF113" s="511"/>
      <c r="NAG113" s="511"/>
      <c r="NAH113" s="511"/>
      <c r="NAI113" s="511"/>
      <c r="NAJ113" s="511"/>
      <c r="NAK113" s="511"/>
      <c r="NAL113" s="511"/>
      <c r="NAM113" s="511"/>
      <c r="NAN113" s="511"/>
      <c r="NAO113" s="511"/>
      <c r="NAP113" s="511"/>
      <c r="NAQ113" s="511"/>
      <c r="NAR113" s="511"/>
      <c r="NAS113" s="511"/>
      <c r="NAT113" s="511"/>
      <c r="NAU113" s="511"/>
      <c r="NAV113" s="511"/>
      <c r="NAW113" s="511"/>
      <c r="NAX113" s="511"/>
      <c r="NAY113" s="511"/>
      <c r="NAZ113" s="511"/>
      <c r="NBA113" s="511"/>
      <c r="NBB113" s="511"/>
      <c r="NBC113" s="511"/>
      <c r="NBD113" s="511"/>
      <c r="NBE113" s="511"/>
      <c r="NBF113" s="511"/>
      <c r="NBG113" s="511"/>
      <c r="NBH113" s="511"/>
      <c r="NBI113" s="511"/>
      <c r="NBJ113" s="511"/>
      <c r="NBK113" s="511"/>
      <c r="NBL113" s="511"/>
      <c r="NBM113" s="511"/>
      <c r="NBN113" s="511"/>
      <c r="NBO113" s="511"/>
      <c r="NBP113" s="511"/>
      <c r="NBQ113" s="511"/>
      <c r="NBR113" s="511"/>
      <c r="NBS113" s="511"/>
      <c r="NBT113" s="511"/>
      <c r="NBU113" s="511"/>
      <c r="NBV113" s="511"/>
      <c r="NBW113" s="511"/>
      <c r="NBX113" s="511"/>
      <c r="NBY113" s="511"/>
      <c r="NBZ113" s="511"/>
      <c r="NCA113" s="511"/>
      <c r="NCB113" s="511"/>
      <c r="NCC113" s="511"/>
      <c r="NCD113" s="511"/>
      <c r="NCE113" s="511"/>
      <c r="NCF113" s="511"/>
      <c r="NCG113" s="511"/>
      <c r="NCH113" s="511"/>
      <c r="NCI113" s="511"/>
      <c r="NCJ113" s="511"/>
      <c r="NCK113" s="511"/>
      <c r="NCL113" s="511"/>
      <c r="NCM113" s="511"/>
      <c r="NCN113" s="511"/>
      <c r="NCO113" s="511"/>
      <c r="NCP113" s="511"/>
      <c r="NCQ113" s="511"/>
      <c r="NCR113" s="511"/>
      <c r="NCS113" s="511"/>
      <c r="NCT113" s="511"/>
      <c r="NCU113" s="511"/>
      <c r="NCV113" s="511"/>
      <c r="NCW113" s="511"/>
      <c r="NCX113" s="511"/>
      <c r="NCY113" s="511"/>
      <c r="NCZ113" s="511"/>
      <c r="NDA113" s="511"/>
      <c r="NDB113" s="511"/>
      <c r="NDC113" s="511"/>
      <c r="NDD113" s="511"/>
      <c r="NDE113" s="511"/>
      <c r="NDF113" s="511"/>
      <c r="NDG113" s="511"/>
      <c r="NDH113" s="511"/>
      <c r="NDI113" s="511"/>
      <c r="NDJ113" s="511"/>
      <c r="NDK113" s="511"/>
      <c r="NDL113" s="511"/>
      <c r="NDM113" s="511"/>
      <c r="NDN113" s="511"/>
      <c r="NDO113" s="511"/>
      <c r="NDP113" s="511"/>
      <c r="NDQ113" s="511"/>
      <c r="NDR113" s="511"/>
      <c r="NDS113" s="511"/>
      <c r="NDT113" s="511"/>
      <c r="NDU113" s="511"/>
      <c r="NDV113" s="511"/>
      <c r="NDW113" s="511"/>
      <c r="NDX113" s="511"/>
      <c r="NDY113" s="511"/>
      <c r="NDZ113" s="511"/>
      <c r="NEA113" s="511"/>
      <c r="NEB113" s="511"/>
      <c r="NEC113" s="511"/>
      <c r="NED113" s="511"/>
      <c r="NEE113" s="511"/>
      <c r="NEF113" s="511"/>
      <c r="NEG113" s="511"/>
      <c r="NEH113" s="511"/>
      <c r="NEI113" s="511"/>
      <c r="NEJ113" s="511"/>
      <c r="NEK113" s="511"/>
      <c r="NEL113" s="511"/>
      <c r="NEM113" s="511"/>
      <c r="NEN113" s="511"/>
      <c r="NEO113" s="511"/>
      <c r="NEP113" s="511"/>
      <c r="NEQ113" s="511"/>
      <c r="NER113" s="511"/>
      <c r="NES113" s="511"/>
      <c r="NET113" s="511"/>
      <c r="NEU113" s="511"/>
      <c r="NEV113" s="511"/>
      <c r="NEW113" s="511"/>
      <c r="NEX113" s="511"/>
      <c r="NEY113" s="511"/>
      <c r="NEZ113" s="511"/>
      <c r="NFA113" s="511"/>
      <c r="NFB113" s="511"/>
      <c r="NFC113" s="511"/>
      <c r="NFD113" s="511"/>
      <c r="NFE113" s="511"/>
      <c r="NFF113" s="511"/>
      <c r="NFG113" s="511"/>
      <c r="NFH113" s="511"/>
      <c r="NFI113" s="511"/>
      <c r="NFJ113" s="511"/>
      <c r="NFK113" s="511"/>
      <c r="NFL113" s="511"/>
      <c r="NFM113" s="511"/>
      <c r="NFN113" s="511"/>
      <c r="NFO113" s="511"/>
      <c r="NFP113" s="511"/>
      <c r="NFQ113" s="511"/>
      <c r="NFR113" s="511"/>
      <c r="NFS113" s="511"/>
      <c r="NFT113" s="511"/>
      <c r="NFU113" s="511"/>
      <c r="NFV113" s="511"/>
      <c r="NFW113" s="511"/>
      <c r="NFX113" s="511"/>
      <c r="NFY113" s="511"/>
      <c r="NFZ113" s="511"/>
      <c r="NGA113" s="511"/>
      <c r="NGB113" s="511"/>
      <c r="NGC113" s="511"/>
      <c r="NGD113" s="511"/>
      <c r="NGE113" s="511"/>
      <c r="NGF113" s="511"/>
      <c r="NGG113" s="511"/>
      <c r="NGH113" s="511"/>
      <c r="NGI113" s="511"/>
      <c r="NGJ113" s="511"/>
      <c r="NGK113" s="511"/>
      <c r="NGL113" s="511"/>
      <c r="NGM113" s="511"/>
      <c r="NGN113" s="511"/>
      <c r="NGO113" s="511"/>
      <c r="NGP113" s="511"/>
      <c r="NGQ113" s="511"/>
      <c r="NGR113" s="511"/>
      <c r="NGS113" s="511"/>
      <c r="NGT113" s="511"/>
      <c r="NGU113" s="511"/>
      <c r="NGV113" s="511"/>
      <c r="NGW113" s="511"/>
      <c r="NGX113" s="511"/>
      <c r="NGY113" s="511"/>
      <c r="NGZ113" s="511"/>
      <c r="NHA113" s="511"/>
      <c r="NHB113" s="511"/>
      <c r="NHC113" s="511"/>
      <c r="NHD113" s="511"/>
      <c r="NHE113" s="511"/>
      <c r="NHF113" s="511"/>
      <c r="NHG113" s="511"/>
      <c r="NHH113" s="511"/>
      <c r="NHI113" s="511"/>
      <c r="NHJ113" s="511"/>
      <c r="NHK113" s="511"/>
      <c r="NHL113" s="511"/>
      <c r="NHM113" s="511"/>
      <c r="NHN113" s="511"/>
      <c r="NHO113" s="511"/>
      <c r="NHP113" s="511"/>
      <c r="NHQ113" s="511"/>
      <c r="NHR113" s="511"/>
      <c r="NHS113" s="511"/>
      <c r="NHT113" s="511"/>
      <c r="NHU113" s="511"/>
      <c r="NHV113" s="511"/>
      <c r="NHW113" s="511"/>
      <c r="NHX113" s="511"/>
      <c r="NHY113" s="511"/>
      <c r="NHZ113" s="511"/>
      <c r="NIA113" s="511"/>
      <c r="NIB113" s="511"/>
      <c r="NIC113" s="511"/>
      <c r="NID113" s="511"/>
      <c r="NIE113" s="511"/>
      <c r="NIF113" s="511"/>
      <c r="NIG113" s="511"/>
      <c r="NIH113" s="511"/>
      <c r="NII113" s="511"/>
      <c r="NIJ113" s="511"/>
      <c r="NIK113" s="511"/>
      <c r="NIL113" s="511"/>
      <c r="NIM113" s="511"/>
      <c r="NIN113" s="511"/>
      <c r="NIO113" s="511"/>
      <c r="NIP113" s="511"/>
      <c r="NIQ113" s="511"/>
      <c r="NIR113" s="511"/>
      <c r="NIS113" s="511"/>
      <c r="NIT113" s="511"/>
      <c r="NIU113" s="511"/>
      <c r="NIV113" s="511"/>
      <c r="NIW113" s="511"/>
      <c r="NIX113" s="511"/>
      <c r="NIY113" s="511"/>
      <c r="NIZ113" s="511"/>
      <c r="NJA113" s="511"/>
      <c r="NJB113" s="511"/>
      <c r="NJC113" s="511"/>
      <c r="NJD113" s="511"/>
      <c r="NJE113" s="511"/>
      <c r="NJF113" s="511"/>
      <c r="NJG113" s="511"/>
      <c r="NJH113" s="511"/>
      <c r="NJI113" s="511"/>
      <c r="NJJ113" s="511"/>
      <c r="NJK113" s="511"/>
      <c r="NJL113" s="511"/>
      <c r="NJM113" s="511"/>
      <c r="NJN113" s="511"/>
      <c r="NJO113" s="511"/>
      <c r="NJP113" s="511"/>
      <c r="NJQ113" s="511"/>
      <c r="NJR113" s="511"/>
      <c r="NJS113" s="511"/>
      <c r="NJT113" s="511"/>
      <c r="NJU113" s="511"/>
      <c r="NJV113" s="511"/>
      <c r="NJW113" s="511"/>
      <c r="NJX113" s="511"/>
      <c r="NJY113" s="511"/>
      <c r="NJZ113" s="511"/>
      <c r="NKA113" s="511"/>
      <c r="NKB113" s="511"/>
      <c r="NKC113" s="511"/>
      <c r="NKD113" s="511"/>
      <c r="NKE113" s="511"/>
      <c r="NKF113" s="511"/>
      <c r="NKG113" s="511"/>
      <c r="NKH113" s="511"/>
      <c r="NKI113" s="511"/>
      <c r="NKJ113" s="511"/>
      <c r="NKK113" s="511"/>
      <c r="NKL113" s="511"/>
      <c r="NKM113" s="511"/>
      <c r="NKN113" s="511"/>
      <c r="NKO113" s="511"/>
      <c r="NKP113" s="511"/>
      <c r="NKQ113" s="511"/>
      <c r="NKR113" s="511"/>
      <c r="NKS113" s="511"/>
      <c r="NKT113" s="511"/>
      <c r="NKU113" s="511"/>
      <c r="NKV113" s="511"/>
      <c r="NKW113" s="511"/>
      <c r="NKX113" s="511"/>
      <c r="NKY113" s="511"/>
      <c r="NKZ113" s="511"/>
      <c r="NLA113" s="511"/>
      <c r="NLB113" s="511"/>
      <c r="NLC113" s="511"/>
      <c r="NLD113" s="511"/>
      <c r="NLE113" s="511"/>
      <c r="NLF113" s="511"/>
      <c r="NLG113" s="511"/>
      <c r="NLH113" s="511"/>
      <c r="NLI113" s="511"/>
      <c r="NLJ113" s="511"/>
      <c r="NLK113" s="511"/>
      <c r="NLL113" s="511"/>
      <c r="NLM113" s="511"/>
      <c r="NLN113" s="511"/>
      <c r="NLO113" s="511"/>
      <c r="NLP113" s="511"/>
      <c r="NLQ113" s="511"/>
      <c r="NLR113" s="511"/>
      <c r="NLS113" s="511"/>
      <c r="NLT113" s="511"/>
      <c r="NLU113" s="511"/>
      <c r="NLV113" s="511"/>
      <c r="NLW113" s="511"/>
      <c r="NLX113" s="511"/>
      <c r="NLY113" s="511"/>
      <c r="NLZ113" s="511"/>
      <c r="NMA113" s="511"/>
      <c r="NMB113" s="511"/>
      <c r="NMC113" s="511"/>
      <c r="NMD113" s="511"/>
      <c r="NME113" s="511"/>
      <c r="NMF113" s="511"/>
      <c r="NMG113" s="511"/>
      <c r="NMH113" s="511"/>
      <c r="NMI113" s="511"/>
      <c r="NMJ113" s="511"/>
      <c r="NMK113" s="511"/>
      <c r="NML113" s="511"/>
      <c r="NMM113" s="511"/>
      <c r="NMN113" s="511"/>
      <c r="NMO113" s="511"/>
      <c r="NMP113" s="511"/>
      <c r="NMQ113" s="511"/>
      <c r="NMR113" s="511"/>
      <c r="NMS113" s="511"/>
      <c r="NMT113" s="511"/>
      <c r="NMU113" s="511"/>
      <c r="NMV113" s="511"/>
      <c r="NMW113" s="511"/>
      <c r="NMX113" s="511"/>
      <c r="NMY113" s="511"/>
      <c r="NMZ113" s="511"/>
      <c r="NNA113" s="511"/>
      <c r="NNB113" s="511"/>
      <c r="NNC113" s="511"/>
      <c r="NND113" s="511"/>
      <c r="NNE113" s="511"/>
      <c r="NNF113" s="511"/>
      <c r="NNG113" s="511"/>
      <c r="NNH113" s="511"/>
      <c r="NNI113" s="511"/>
      <c r="NNJ113" s="511"/>
      <c r="NNK113" s="511"/>
      <c r="NNL113" s="511"/>
      <c r="NNM113" s="511"/>
      <c r="NNN113" s="511"/>
      <c r="NNO113" s="511"/>
      <c r="NNP113" s="511"/>
      <c r="NNQ113" s="511"/>
      <c r="NNR113" s="511"/>
      <c r="NNS113" s="511"/>
      <c r="NNT113" s="511"/>
      <c r="NNU113" s="511"/>
      <c r="NNV113" s="511"/>
      <c r="NNW113" s="511"/>
      <c r="NNX113" s="511"/>
      <c r="NNY113" s="511"/>
      <c r="NNZ113" s="511"/>
      <c r="NOA113" s="511"/>
      <c r="NOB113" s="511"/>
      <c r="NOC113" s="511"/>
      <c r="NOD113" s="511"/>
      <c r="NOE113" s="511"/>
      <c r="NOF113" s="511"/>
      <c r="NOG113" s="511"/>
      <c r="NOH113" s="511"/>
      <c r="NOI113" s="511"/>
      <c r="NOJ113" s="511"/>
      <c r="NOK113" s="511"/>
      <c r="NOL113" s="511"/>
      <c r="NOM113" s="511"/>
      <c r="NON113" s="511"/>
      <c r="NOO113" s="511"/>
      <c r="NOP113" s="511"/>
      <c r="NOQ113" s="511"/>
      <c r="NOR113" s="511"/>
      <c r="NOS113" s="511"/>
      <c r="NOT113" s="511"/>
      <c r="NOU113" s="511"/>
      <c r="NOV113" s="511"/>
      <c r="NOW113" s="511"/>
      <c r="NOX113" s="511"/>
      <c r="NOY113" s="511"/>
      <c r="NOZ113" s="511"/>
      <c r="NPA113" s="511"/>
      <c r="NPB113" s="511"/>
      <c r="NPC113" s="511"/>
      <c r="NPD113" s="511"/>
      <c r="NPE113" s="511"/>
      <c r="NPF113" s="511"/>
      <c r="NPG113" s="511"/>
      <c r="NPH113" s="511"/>
      <c r="NPI113" s="511"/>
      <c r="NPJ113" s="511"/>
      <c r="NPK113" s="511"/>
      <c r="NPL113" s="511"/>
      <c r="NPM113" s="511"/>
      <c r="NPN113" s="511"/>
      <c r="NPO113" s="511"/>
      <c r="NPP113" s="511"/>
      <c r="NPQ113" s="511"/>
      <c r="NPR113" s="511"/>
      <c r="NPS113" s="511"/>
      <c r="NPT113" s="511"/>
      <c r="NPU113" s="511"/>
      <c r="NPV113" s="511"/>
      <c r="NPW113" s="511"/>
      <c r="NPX113" s="511"/>
      <c r="NPY113" s="511"/>
      <c r="NPZ113" s="511"/>
      <c r="NQA113" s="511"/>
      <c r="NQB113" s="511"/>
      <c r="NQC113" s="511"/>
      <c r="NQD113" s="511"/>
      <c r="NQE113" s="511"/>
      <c r="NQF113" s="511"/>
      <c r="NQG113" s="511"/>
      <c r="NQH113" s="511"/>
      <c r="NQI113" s="511"/>
      <c r="NQJ113" s="511"/>
      <c r="NQK113" s="511"/>
      <c r="NQL113" s="511"/>
      <c r="NQM113" s="511"/>
      <c r="NQN113" s="511"/>
      <c r="NQO113" s="511"/>
      <c r="NQP113" s="511"/>
      <c r="NQQ113" s="511"/>
      <c r="NQR113" s="511"/>
      <c r="NQS113" s="511"/>
      <c r="NQT113" s="511"/>
      <c r="NQU113" s="511"/>
      <c r="NQV113" s="511"/>
      <c r="NQW113" s="511"/>
      <c r="NQX113" s="511"/>
      <c r="NQY113" s="511"/>
      <c r="NQZ113" s="511"/>
      <c r="NRA113" s="511"/>
      <c r="NRB113" s="511"/>
      <c r="NRC113" s="511"/>
      <c r="NRD113" s="511"/>
      <c r="NRE113" s="511"/>
      <c r="NRF113" s="511"/>
      <c r="NRG113" s="511"/>
      <c r="NRH113" s="511"/>
      <c r="NRI113" s="511"/>
      <c r="NRJ113" s="511"/>
      <c r="NRK113" s="511"/>
      <c r="NRL113" s="511"/>
      <c r="NRM113" s="511"/>
      <c r="NRN113" s="511"/>
      <c r="NRO113" s="511"/>
      <c r="NRP113" s="511"/>
      <c r="NRQ113" s="511"/>
      <c r="NRR113" s="511"/>
      <c r="NRS113" s="511"/>
      <c r="NRT113" s="511"/>
      <c r="NRU113" s="511"/>
      <c r="NRV113" s="511"/>
      <c r="NRW113" s="511"/>
      <c r="NRX113" s="511"/>
      <c r="NRY113" s="511"/>
      <c r="NRZ113" s="511"/>
      <c r="NSA113" s="511"/>
      <c r="NSB113" s="511"/>
      <c r="NSC113" s="511"/>
      <c r="NSD113" s="511"/>
      <c r="NSE113" s="511"/>
      <c r="NSF113" s="511"/>
      <c r="NSG113" s="511"/>
      <c r="NSH113" s="511"/>
      <c r="NSI113" s="511"/>
      <c r="NSJ113" s="511"/>
      <c r="NSK113" s="511"/>
      <c r="NSL113" s="511"/>
      <c r="NSM113" s="511"/>
      <c r="NSN113" s="511"/>
      <c r="NSO113" s="511"/>
      <c r="NSP113" s="511"/>
      <c r="NSQ113" s="511"/>
      <c r="NSR113" s="511"/>
      <c r="NSS113" s="511"/>
      <c r="NST113" s="511"/>
      <c r="NSU113" s="511"/>
      <c r="NSV113" s="511"/>
      <c r="NSW113" s="511"/>
      <c r="NSX113" s="511"/>
      <c r="NSY113" s="511"/>
      <c r="NSZ113" s="511"/>
      <c r="NTA113" s="511"/>
      <c r="NTB113" s="511"/>
      <c r="NTC113" s="511"/>
      <c r="NTD113" s="511"/>
      <c r="NTE113" s="511"/>
      <c r="NTF113" s="511"/>
      <c r="NTG113" s="511"/>
      <c r="NTH113" s="511"/>
      <c r="NTI113" s="511"/>
      <c r="NTJ113" s="511"/>
      <c r="NTK113" s="511"/>
      <c r="NTL113" s="511"/>
      <c r="NTM113" s="511"/>
      <c r="NTN113" s="511"/>
      <c r="NTO113" s="511"/>
      <c r="NTP113" s="511"/>
      <c r="NTQ113" s="511"/>
      <c r="NTR113" s="511"/>
      <c r="NTS113" s="511"/>
      <c r="NTT113" s="511"/>
      <c r="NTU113" s="511"/>
      <c r="NTV113" s="511"/>
      <c r="NTW113" s="511"/>
      <c r="NTX113" s="511"/>
      <c r="NTY113" s="511"/>
      <c r="NTZ113" s="511"/>
      <c r="NUA113" s="511"/>
      <c r="NUB113" s="511"/>
      <c r="NUC113" s="511"/>
      <c r="NUD113" s="511"/>
      <c r="NUE113" s="511"/>
      <c r="NUF113" s="511"/>
      <c r="NUG113" s="511"/>
      <c r="NUH113" s="511"/>
      <c r="NUI113" s="511"/>
      <c r="NUJ113" s="511"/>
      <c r="NUK113" s="511"/>
      <c r="NUL113" s="511"/>
      <c r="NUM113" s="511"/>
      <c r="NUN113" s="511"/>
      <c r="NUO113" s="511"/>
      <c r="NUP113" s="511"/>
      <c r="NUQ113" s="511"/>
      <c r="NUR113" s="511"/>
      <c r="NUS113" s="511"/>
      <c r="NUT113" s="511"/>
      <c r="NUU113" s="511"/>
      <c r="NUV113" s="511"/>
      <c r="NUW113" s="511"/>
      <c r="NUX113" s="511"/>
      <c r="NUY113" s="511"/>
      <c r="NUZ113" s="511"/>
      <c r="NVA113" s="511"/>
      <c r="NVB113" s="511"/>
      <c r="NVC113" s="511"/>
      <c r="NVD113" s="511"/>
      <c r="NVE113" s="511"/>
      <c r="NVF113" s="511"/>
      <c r="NVG113" s="511"/>
      <c r="NVH113" s="511"/>
      <c r="NVI113" s="511"/>
      <c r="NVJ113" s="511"/>
      <c r="NVK113" s="511"/>
      <c r="NVL113" s="511"/>
      <c r="NVM113" s="511"/>
      <c r="NVN113" s="511"/>
      <c r="NVO113" s="511"/>
      <c r="NVP113" s="511"/>
      <c r="NVQ113" s="511"/>
      <c r="NVR113" s="511"/>
      <c r="NVS113" s="511"/>
      <c r="NVT113" s="511"/>
      <c r="NVU113" s="511"/>
      <c r="NVV113" s="511"/>
      <c r="NVW113" s="511"/>
      <c r="NVX113" s="511"/>
      <c r="NVY113" s="511"/>
      <c r="NVZ113" s="511"/>
      <c r="NWA113" s="511"/>
      <c r="NWB113" s="511"/>
      <c r="NWC113" s="511"/>
      <c r="NWD113" s="511"/>
      <c r="NWE113" s="511"/>
      <c r="NWF113" s="511"/>
      <c r="NWG113" s="511"/>
      <c r="NWH113" s="511"/>
      <c r="NWI113" s="511"/>
      <c r="NWJ113" s="511"/>
      <c r="NWK113" s="511"/>
      <c r="NWL113" s="511"/>
      <c r="NWM113" s="511"/>
      <c r="NWN113" s="511"/>
      <c r="NWO113" s="511"/>
      <c r="NWP113" s="511"/>
      <c r="NWQ113" s="511"/>
      <c r="NWR113" s="511"/>
      <c r="NWS113" s="511"/>
      <c r="NWT113" s="511"/>
      <c r="NWU113" s="511"/>
      <c r="NWV113" s="511"/>
      <c r="NWW113" s="511"/>
      <c r="NWX113" s="511"/>
      <c r="NWY113" s="511"/>
      <c r="NWZ113" s="511"/>
      <c r="NXA113" s="511"/>
      <c r="NXB113" s="511"/>
      <c r="NXC113" s="511"/>
      <c r="NXD113" s="511"/>
      <c r="NXE113" s="511"/>
      <c r="NXF113" s="511"/>
      <c r="NXG113" s="511"/>
      <c r="NXH113" s="511"/>
      <c r="NXI113" s="511"/>
      <c r="NXJ113" s="511"/>
      <c r="NXK113" s="511"/>
      <c r="NXL113" s="511"/>
      <c r="NXM113" s="511"/>
      <c r="NXN113" s="511"/>
      <c r="NXO113" s="511"/>
      <c r="NXP113" s="511"/>
      <c r="NXQ113" s="511"/>
      <c r="NXR113" s="511"/>
      <c r="NXS113" s="511"/>
      <c r="NXT113" s="511"/>
      <c r="NXU113" s="511"/>
      <c r="NXV113" s="511"/>
      <c r="NXW113" s="511"/>
      <c r="NXX113" s="511"/>
      <c r="NXY113" s="511"/>
      <c r="NXZ113" s="511"/>
      <c r="NYA113" s="511"/>
      <c r="NYB113" s="511"/>
      <c r="NYC113" s="511"/>
      <c r="NYD113" s="511"/>
      <c r="NYE113" s="511"/>
      <c r="NYF113" s="511"/>
      <c r="NYG113" s="511"/>
      <c r="NYH113" s="511"/>
      <c r="NYI113" s="511"/>
      <c r="NYJ113" s="511"/>
      <c r="NYK113" s="511"/>
      <c r="NYL113" s="511"/>
      <c r="NYM113" s="511"/>
      <c r="NYN113" s="511"/>
      <c r="NYO113" s="511"/>
      <c r="NYP113" s="511"/>
      <c r="NYQ113" s="511"/>
      <c r="NYR113" s="511"/>
      <c r="NYS113" s="511"/>
      <c r="NYT113" s="511"/>
      <c r="NYU113" s="511"/>
      <c r="NYV113" s="511"/>
      <c r="NYW113" s="511"/>
      <c r="NYX113" s="511"/>
      <c r="NYY113" s="511"/>
      <c r="NYZ113" s="511"/>
      <c r="NZA113" s="511"/>
      <c r="NZB113" s="511"/>
      <c r="NZC113" s="511"/>
      <c r="NZD113" s="511"/>
      <c r="NZE113" s="511"/>
      <c r="NZF113" s="511"/>
      <c r="NZG113" s="511"/>
      <c r="NZH113" s="511"/>
      <c r="NZI113" s="511"/>
      <c r="NZJ113" s="511"/>
      <c r="NZK113" s="511"/>
      <c r="NZL113" s="511"/>
      <c r="NZM113" s="511"/>
      <c r="NZN113" s="511"/>
      <c r="NZO113" s="511"/>
      <c r="NZP113" s="511"/>
      <c r="NZQ113" s="511"/>
      <c r="NZR113" s="511"/>
      <c r="NZS113" s="511"/>
      <c r="NZT113" s="511"/>
      <c r="NZU113" s="511"/>
      <c r="NZV113" s="511"/>
      <c r="NZW113" s="511"/>
      <c r="NZX113" s="511"/>
      <c r="NZY113" s="511"/>
      <c r="NZZ113" s="511"/>
      <c r="OAA113" s="511"/>
      <c r="OAB113" s="511"/>
      <c r="OAC113" s="511"/>
      <c r="OAD113" s="511"/>
      <c r="OAE113" s="511"/>
      <c r="OAF113" s="511"/>
      <c r="OAG113" s="511"/>
      <c r="OAH113" s="511"/>
      <c r="OAI113" s="511"/>
      <c r="OAJ113" s="511"/>
      <c r="OAK113" s="511"/>
      <c r="OAL113" s="511"/>
      <c r="OAM113" s="511"/>
      <c r="OAN113" s="511"/>
      <c r="OAO113" s="511"/>
      <c r="OAP113" s="511"/>
      <c r="OAQ113" s="511"/>
      <c r="OAR113" s="511"/>
      <c r="OAS113" s="511"/>
      <c r="OAT113" s="511"/>
      <c r="OAU113" s="511"/>
      <c r="OAV113" s="511"/>
      <c r="OAW113" s="511"/>
      <c r="OAX113" s="511"/>
      <c r="OAY113" s="511"/>
      <c r="OAZ113" s="511"/>
      <c r="OBA113" s="511"/>
      <c r="OBB113" s="511"/>
      <c r="OBC113" s="511"/>
      <c r="OBD113" s="511"/>
      <c r="OBE113" s="511"/>
      <c r="OBF113" s="511"/>
      <c r="OBG113" s="511"/>
      <c r="OBH113" s="511"/>
      <c r="OBI113" s="511"/>
      <c r="OBJ113" s="511"/>
      <c r="OBK113" s="511"/>
      <c r="OBL113" s="511"/>
      <c r="OBM113" s="511"/>
      <c r="OBN113" s="511"/>
      <c r="OBO113" s="511"/>
      <c r="OBP113" s="511"/>
      <c r="OBQ113" s="511"/>
      <c r="OBR113" s="511"/>
      <c r="OBS113" s="511"/>
      <c r="OBT113" s="511"/>
      <c r="OBU113" s="511"/>
      <c r="OBV113" s="511"/>
      <c r="OBW113" s="511"/>
      <c r="OBX113" s="511"/>
      <c r="OBY113" s="511"/>
      <c r="OBZ113" s="511"/>
      <c r="OCA113" s="511"/>
      <c r="OCB113" s="511"/>
      <c r="OCC113" s="511"/>
      <c r="OCD113" s="511"/>
      <c r="OCE113" s="511"/>
      <c r="OCF113" s="511"/>
      <c r="OCG113" s="511"/>
      <c r="OCH113" s="511"/>
      <c r="OCI113" s="511"/>
      <c r="OCJ113" s="511"/>
      <c r="OCK113" s="511"/>
      <c r="OCL113" s="511"/>
      <c r="OCM113" s="511"/>
      <c r="OCN113" s="511"/>
      <c r="OCO113" s="511"/>
      <c r="OCP113" s="511"/>
      <c r="OCQ113" s="511"/>
      <c r="OCR113" s="511"/>
      <c r="OCS113" s="511"/>
      <c r="OCT113" s="511"/>
      <c r="OCU113" s="511"/>
      <c r="OCV113" s="511"/>
      <c r="OCW113" s="511"/>
      <c r="OCX113" s="511"/>
      <c r="OCY113" s="511"/>
      <c r="OCZ113" s="511"/>
      <c r="ODA113" s="511"/>
      <c r="ODB113" s="511"/>
      <c r="ODC113" s="511"/>
      <c r="ODD113" s="511"/>
      <c r="ODE113" s="511"/>
      <c r="ODF113" s="511"/>
      <c r="ODG113" s="511"/>
      <c r="ODH113" s="511"/>
      <c r="ODI113" s="511"/>
      <c r="ODJ113" s="511"/>
      <c r="ODK113" s="511"/>
      <c r="ODL113" s="511"/>
      <c r="ODM113" s="511"/>
      <c r="ODN113" s="511"/>
      <c r="ODO113" s="511"/>
      <c r="ODP113" s="511"/>
      <c r="ODQ113" s="511"/>
      <c r="ODR113" s="511"/>
      <c r="ODS113" s="511"/>
      <c r="ODT113" s="511"/>
      <c r="ODU113" s="511"/>
      <c r="ODV113" s="511"/>
      <c r="ODW113" s="511"/>
      <c r="ODX113" s="511"/>
      <c r="ODY113" s="511"/>
      <c r="ODZ113" s="511"/>
      <c r="OEA113" s="511"/>
      <c r="OEB113" s="511"/>
      <c r="OEC113" s="511"/>
      <c r="OED113" s="511"/>
      <c r="OEE113" s="511"/>
      <c r="OEF113" s="511"/>
      <c r="OEG113" s="511"/>
      <c r="OEH113" s="511"/>
      <c r="OEI113" s="511"/>
      <c r="OEJ113" s="511"/>
      <c r="OEK113" s="511"/>
      <c r="OEL113" s="511"/>
      <c r="OEM113" s="511"/>
      <c r="OEN113" s="511"/>
      <c r="OEO113" s="511"/>
      <c r="OEP113" s="511"/>
      <c r="OEQ113" s="511"/>
      <c r="OER113" s="511"/>
      <c r="OES113" s="511"/>
      <c r="OET113" s="511"/>
      <c r="OEU113" s="511"/>
      <c r="OEV113" s="511"/>
      <c r="OEW113" s="511"/>
      <c r="OEX113" s="511"/>
      <c r="OEY113" s="511"/>
      <c r="OEZ113" s="511"/>
      <c r="OFA113" s="511"/>
      <c r="OFB113" s="511"/>
      <c r="OFC113" s="511"/>
      <c r="OFD113" s="511"/>
      <c r="OFE113" s="511"/>
      <c r="OFF113" s="511"/>
      <c r="OFG113" s="511"/>
      <c r="OFH113" s="511"/>
      <c r="OFI113" s="511"/>
      <c r="OFJ113" s="511"/>
      <c r="OFK113" s="511"/>
      <c r="OFL113" s="511"/>
      <c r="OFM113" s="511"/>
      <c r="OFN113" s="511"/>
      <c r="OFO113" s="511"/>
      <c r="OFP113" s="511"/>
      <c r="OFQ113" s="511"/>
      <c r="OFR113" s="511"/>
      <c r="OFS113" s="511"/>
      <c r="OFT113" s="511"/>
      <c r="OFU113" s="511"/>
      <c r="OFV113" s="511"/>
      <c r="OFW113" s="511"/>
      <c r="OFX113" s="511"/>
      <c r="OFY113" s="511"/>
      <c r="OFZ113" s="511"/>
      <c r="OGA113" s="511"/>
      <c r="OGB113" s="511"/>
      <c r="OGC113" s="511"/>
      <c r="OGD113" s="511"/>
      <c r="OGE113" s="511"/>
      <c r="OGF113" s="511"/>
      <c r="OGG113" s="511"/>
      <c r="OGH113" s="511"/>
      <c r="OGI113" s="511"/>
      <c r="OGJ113" s="511"/>
      <c r="OGK113" s="511"/>
      <c r="OGL113" s="511"/>
      <c r="OGM113" s="511"/>
      <c r="OGN113" s="511"/>
      <c r="OGO113" s="511"/>
      <c r="OGP113" s="511"/>
      <c r="OGQ113" s="511"/>
      <c r="OGR113" s="511"/>
      <c r="OGS113" s="511"/>
      <c r="OGT113" s="511"/>
      <c r="OGU113" s="511"/>
      <c r="OGV113" s="511"/>
      <c r="OGW113" s="511"/>
      <c r="OGX113" s="511"/>
      <c r="OGY113" s="511"/>
      <c r="OGZ113" s="511"/>
      <c r="OHA113" s="511"/>
      <c r="OHB113" s="511"/>
      <c r="OHC113" s="511"/>
      <c r="OHD113" s="511"/>
      <c r="OHE113" s="511"/>
      <c r="OHF113" s="511"/>
      <c r="OHG113" s="511"/>
      <c r="OHH113" s="511"/>
      <c r="OHI113" s="511"/>
      <c r="OHJ113" s="511"/>
      <c r="OHK113" s="511"/>
      <c r="OHL113" s="511"/>
      <c r="OHM113" s="511"/>
      <c r="OHN113" s="511"/>
      <c r="OHO113" s="511"/>
      <c r="OHP113" s="511"/>
      <c r="OHQ113" s="511"/>
      <c r="OHR113" s="511"/>
      <c r="OHS113" s="511"/>
      <c r="OHT113" s="511"/>
      <c r="OHU113" s="511"/>
      <c r="OHV113" s="511"/>
      <c r="OHW113" s="511"/>
      <c r="OHX113" s="511"/>
      <c r="OHY113" s="511"/>
      <c r="OHZ113" s="511"/>
      <c r="OIA113" s="511"/>
      <c r="OIB113" s="511"/>
      <c r="OIC113" s="511"/>
      <c r="OID113" s="511"/>
      <c r="OIE113" s="511"/>
      <c r="OIF113" s="511"/>
      <c r="OIG113" s="511"/>
      <c r="OIH113" s="511"/>
      <c r="OII113" s="511"/>
      <c r="OIJ113" s="511"/>
      <c r="OIK113" s="511"/>
      <c r="OIL113" s="511"/>
      <c r="OIM113" s="511"/>
      <c r="OIN113" s="511"/>
      <c r="OIO113" s="511"/>
      <c r="OIP113" s="511"/>
      <c r="OIQ113" s="511"/>
      <c r="OIR113" s="511"/>
      <c r="OIS113" s="511"/>
      <c r="OIT113" s="511"/>
      <c r="OIU113" s="511"/>
      <c r="OIV113" s="511"/>
      <c r="OIW113" s="511"/>
      <c r="OIX113" s="511"/>
      <c r="OIY113" s="511"/>
      <c r="OIZ113" s="511"/>
      <c r="OJA113" s="511"/>
      <c r="OJB113" s="511"/>
      <c r="OJC113" s="511"/>
      <c r="OJD113" s="511"/>
      <c r="OJE113" s="511"/>
      <c r="OJF113" s="511"/>
      <c r="OJG113" s="511"/>
      <c r="OJH113" s="511"/>
      <c r="OJI113" s="511"/>
      <c r="OJJ113" s="511"/>
      <c r="OJK113" s="511"/>
      <c r="OJL113" s="511"/>
      <c r="OJM113" s="511"/>
      <c r="OJN113" s="511"/>
      <c r="OJO113" s="511"/>
      <c r="OJP113" s="511"/>
      <c r="OJQ113" s="511"/>
      <c r="OJR113" s="511"/>
      <c r="OJS113" s="511"/>
      <c r="OJT113" s="511"/>
      <c r="OJU113" s="511"/>
      <c r="OJV113" s="511"/>
      <c r="OJW113" s="511"/>
      <c r="OJX113" s="511"/>
      <c r="OJY113" s="511"/>
      <c r="OJZ113" s="511"/>
      <c r="OKA113" s="511"/>
      <c r="OKB113" s="511"/>
      <c r="OKC113" s="511"/>
      <c r="OKD113" s="511"/>
      <c r="OKE113" s="511"/>
      <c r="OKF113" s="511"/>
      <c r="OKG113" s="511"/>
      <c r="OKH113" s="511"/>
      <c r="OKI113" s="511"/>
      <c r="OKJ113" s="511"/>
      <c r="OKK113" s="511"/>
      <c r="OKL113" s="511"/>
      <c r="OKM113" s="511"/>
      <c r="OKN113" s="511"/>
      <c r="OKO113" s="511"/>
      <c r="OKP113" s="511"/>
      <c r="OKQ113" s="511"/>
      <c r="OKR113" s="511"/>
      <c r="OKS113" s="511"/>
      <c r="OKT113" s="511"/>
      <c r="OKU113" s="511"/>
      <c r="OKV113" s="511"/>
      <c r="OKW113" s="511"/>
      <c r="OKX113" s="511"/>
      <c r="OKY113" s="511"/>
      <c r="OKZ113" s="511"/>
      <c r="OLA113" s="511"/>
      <c r="OLB113" s="511"/>
      <c r="OLC113" s="511"/>
      <c r="OLD113" s="511"/>
      <c r="OLE113" s="511"/>
      <c r="OLF113" s="511"/>
      <c r="OLG113" s="511"/>
      <c r="OLH113" s="511"/>
      <c r="OLI113" s="511"/>
      <c r="OLJ113" s="511"/>
      <c r="OLK113" s="511"/>
      <c r="OLL113" s="511"/>
      <c r="OLM113" s="511"/>
      <c r="OLN113" s="511"/>
      <c r="OLO113" s="511"/>
      <c r="OLP113" s="511"/>
      <c r="OLQ113" s="511"/>
      <c r="OLR113" s="511"/>
      <c r="OLS113" s="511"/>
      <c r="OLT113" s="511"/>
      <c r="OLU113" s="511"/>
      <c r="OLV113" s="511"/>
      <c r="OLW113" s="511"/>
      <c r="OLX113" s="511"/>
      <c r="OLY113" s="511"/>
      <c r="OLZ113" s="511"/>
      <c r="OMA113" s="511"/>
      <c r="OMB113" s="511"/>
      <c r="OMC113" s="511"/>
      <c r="OMD113" s="511"/>
      <c r="OME113" s="511"/>
      <c r="OMF113" s="511"/>
      <c r="OMG113" s="511"/>
      <c r="OMH113" s="511"/>
      <c r="OMI113" s="511"/>
      <c r="OMJ113" s="511"/>
      <c r="OMK113" s="511"/>
      <c r="OML113" s="511"/>
      <c r="OMM113" s="511"/>
      <c r="OMN113" s="511"/>
      <c r="OMO113" s="511"/>
      <c r="OMP113" s="511"/>
      <c r="OMQ113" s="511"/>
      <c r="OMR113" s="511"/>
      <c r="OMS113" s="511"/>
      <c r="OMT113" s="511"/>
      <c r="OMU113" s="511"/>
      <c r="OMV113" s="511"/>
      <c r="OMW113" s="511"/>
      <c r="OMX113" s="511"/>
      <c r="OMY113" s="511"/>
      <c r="OMZ113" s="511"/>
      <c r="ONA113" s="511"/>
      <c r="ONB113" s="511"/>
      <c r="ONC113" s="511"/>
      <c r="OND113" s="511"/>
      <c r="ONE113" s="511"/>
      <c r="ONF113" s="511"/>
      <c r="ONG113" s="511"/>
      <c r="ONH113" s="511"/>
      <c r="ONI113" s="511"/>
      <c r="ONJ113" s="511"/>
      <c r="ONK113" s="511"/>
      <c r="ONL113" s="511"/>
      <c r="ONM113" s="511"/>
      <c r="ONN113" s="511"/>
      <c r="ONO113" s="511"/>
      <c r="ONP113" s="511"/>
      <c r="ONQ113" s="511"/>
      <c r="ONR113" s="511"/>
      <c r="ONS113" s="511"/>
      <c r="ONT113" s="511"/>
      <c r="ONU113" s="511"/>
      <c r="ONV113" s="511"/>
      <c r="ONW113" s="511"/>
      <c r="ONX113" s="511"/>
      <c r="ONY113" s="511"/>
      <c r="ONZ113" s="511"/>
      <c r="OOA113" s="511"/>
      <c r="OOB113" s="511"/>
      <c r="OOC113" s="511"/>
      <c r="OOD113" s="511"/>
      <c r="OOE113" s="511"/>
      <c r="OOF113" s="511"/>
      <c r="OOG113" s="511"/>
      <c r="OOH113" s="511"/>
      <c r="OOI113" s="511"/>
      <c r="OOJ113" s="511"/>
      <c r="OOK113" s="511"/>
      <c r="OOL113" s="511"/>
      <c r="OOM113" s="511"/>
      <c r="OON113" s="511"/>
      <c r="OOO113" s="511"/>
      <c r="OOP113" s="511"/>
      <c r="OOQ113" s="511"/>
      <c r="OOR113" s="511"/>
      <c r="OOS113" s="511"/>
      <c r="OOT113" s="511"/>
      <c r="OOU113" s="511"/>
      <c r="OOV113" s="511"/>
      <c r="OOW113" s="511"/>
      <c r="OOX113" s="511"/>
      <c r="OOY113" s="511"/>
      <c r="OOZ113" s="511"/>
      <c r="OPA113" s="511"/>
      <c r="OPB113" s="511"/>
      <c r="OPC113" s="511"/>
      <c r="OPD113" s="511"/>
      <c r="OPE113" s="511"/>
      <c r="OPF113" s="511"/>
      <c r="OPG113" s="511"/>
      <c r="OPH113" s="511"/>
      <c r="OPI113" s="511"/>
      <c r="OPJ113" s="511"/>
      <c r="OPK113" s="511"/>
      <c r="OPL113" s="511"/>
      <c r="OPM113" s="511"/>
      <c r="OPN113" s="511"/>
      <c r="OPO113" s="511"/>
      <c r="OPP113" s="511"/>
      <c r="OPQ113" s="511"/>
      <c r="OPR113" s="511"/>
      <c r="OPS113" s="511"/>
      <c r="OPT113" s="511"/>
      <c r="OPU113" s="511"/>
      <c r="OPV113" s="511"/>
      <c r="OPW113" s="511"/>
      <c r="OPX113" s="511"/>
      <c r="OPY113" s="511"/>
      <c r="OPZ113" s="511"/>
      <c r="OQA113" s="511"/>
      <c r="OQB113" s="511"/>
      <c r="OQC113" s="511"/>
      <c r="OQD113" s="511"/>
      <c r="OQE113" s="511"/>
      <c r="OQF113" s="511"/>
      <c r="OQG113" s="511"/>
      <c r="OQH113" s="511"/>
      <c r="OQI113" s="511"/>
      <c r="OQJ113" s="511"/>
      <c r="OQK113" s="511"/>
      <c r="OQL113" s="511"/>
      <c r="OQM113" s="511"/>
      <c r="OQN113" s="511"/>
      <c r="OQO113" s="511"/>
      <c r="OQP113" s="511"/>
      <c r="OQQ113" s="511"/>
      <c r="OQR113" s="511"/>
      <c r="OQS113" s="511"/>
      <c r="OQT113" s="511"/>
      <c r="OQU113" s="511"/>
      <c r="OQV113" s="511"/>
      <c r="OQW113" s="511"/>
      <c r="OQX113" s="511"/>
      <c r="OQY113" s="511"/>
      <c r="OQZ113" s="511"/>
      <c r="ORA113" s="511"/>
      <c r="ORB113" s="511"/>
      <c r="ORC113" s="511"/>
      <c r="ORD113" s="511"/>
      <c r="ORE113" s="511"/>
      <c r="ORF113" s="511"/>
      <c r="ORG113" s="511"/>
      <c r="ORH113" s="511"/>
      <c r="ORI113" s="511"/>
      <c r="ORJ113" s="511"/>
      <c r="ORK113" s="511"/>
      <c r="ORL113" s="511"/>
      <c r="ORM113" s="511"/>
      <c r="ORN113" s="511"/>
      <c r="ORO113" s="511"/>
      <c r="ORP113" s="511"/>
      <c r="ORQ113" s="511"/>
      <c r="ORR113" s="511"/>
      <c r="ORS113" s="511"/>
      <c r="ORT113" s="511"/>
      <c r="ORU113" s="511"/>
      <c r="ORV113" s="511"/>
      <c r="ORW113" s="511"/>
      <c r="ORX113" s="511"/>
      <c r="ORY113" s="511"/>
      <c r="ORZ113" s="511"/>
      <c r="OSA113" s="511"/>
      <c r="OSB113" s="511"/>
      <c r="OSC113" s="511"/>
      <c r="OSD113" s="511"/>
      <c r="OSE113" s="511"/>
      <c r="OSF113" s="511"/>
      <c r="OSG113" s="511"/>
      <c r="OSH113" s="511"/>
      <c r="OSI113" s="511"/>
      <c r="OSJ113" s="511"/>
      <c r="OSK113" s="511"/>
      <c r="OSL113" s="511"/>
      <c r="OSM113" s="511"/>
      <c r="OSN113" s="511"/>
      <c r="OSO113" s="511"/>
      <c r="OSP113" s="511"/>
      <c r="OSQ113" s="511"/>
      <c r="OSR113" s="511"/>
      <c r="OSS113" s="511"/>
      <c r="OST113" s="511"/>
      <c r="OSU113" s="511"/>
      <c r="OSV113" s="511"/>
      <c r="OSW113" s="511"/>
      <c r="OSX113" s="511"/>
      <c r="OSY113" s="511"/>
      <c r="OSZ113" s="511"/>
      <c r="OTA113" s="511"/>
      <c r="OTB113" s="511"/>
      <c r="OTC113" s="511"/>
      <c r="OTD113" s="511"/>
      <c r="OTE113" s="511"/>
      <c r="OTF113" s="511"/>
      <c r="OTG113" s="511"/>
      <c r="OTH113" s="511"/>
      <c r="OTI113" s="511"/>
      <c r="OTJ113" s="511"/>
      <c r="OTK113" s="511"/>
      <c r="OTL113" s="511"/>
      <c r="OTM113" s="511"/>
      <c r="OTN113" s="511"/>
      <c r="OTO113" s="511"/>
      <c r="OTP113" s="511"/>
      <c r="OTQ113" s="511"/>
      <c r="OTR113" s="511"/>
      <c r="OTS113" s="511"/>
      <c r="OTT113" s="511"/>
      <c r="OTU113" s="511"/>
      <c r="OTV113" s="511"/>
      <c r="OTW113" s="511"/>
      <c r="OTX113" s="511"/>
      <c r="OTY113" s="511"/>
      <c r="OTZ113" s="511"/>
      <c r="OUA113" s="511"/>
      <c r="OUB113" s="511"/>
      <c r="OUC113" s="511"/>
      <c r="OUD113" s="511"/>
      <c r="OUE113" s="511"/>
      <c r="OUF113" s="511"/>
      <c r="OUG113" s="511"/>
      <c r="OUH113" s="511"/>
      <c r="OUI113" s="511"/>
      <c r="OUJ113" s="511"/>
      <c r="OUK113" s="511"/>
      <c r="OUL113" s="511"/>
      <c r="OUM113" s="511"/>
      <c r="OUN113" s="511"/>
      <c r="OUO113" s="511"/>
      <c r="OUP113" s="511"/>
      <c r="OUQ113" s="511"/>
      <c r="OUR113" s="511"/>
      <c r="OUS113" s="511"/>
      <c r="OUT113" s="511"/>
      <c r="OUU113" s="511"/>
      <c r="OUV113" s="511"/>
      <c r="OUW113" s="511"/>
      <c r="OUX113" s="511"/>
      <c r="OUY113" s="511"/>
      <c r="OUZ113" s="511"/>
      <c r="OVA113" s="511"/>
      <c r="OVB113" s="511"/>
      <c r="OVC113" s="511"/>
      <c r="OVD113" s="511"/>
      <c r="OVE113" s="511"/>
      <c r="OVF113" s="511"/>
      <c r="OVG113" s="511"/>
      <c r="OVH113" s="511"/>
      <c r="OVI113" s="511"/>
      <c r="OVJ113" s="511"/>
      <c r="OVK113" s="511"/>
      <c r="OVL113" s="511"/>
      <c r="OVM113" s="511"/>
      <c r="OVN113" s="511"/>
      <c r="OVO113" s="511"/>
      <c r="OVP113" s="511"/>
      <c r="OVQ113" s="511"/>
      <c r="OVR113" s="511"/>
      <c r="OVS113" s="511"/>
      <c r="OVT113" s="511"/>
      <c r="OVU113" s="511"/>
      <c r="OVV113" s="511"/>
      <c r="OVW113" s="511"/>
      <c r="OVX113" s="511"/>
      <c r="OVY113" s="511"/>
      <c r="OVZ113" s="511"/>
      <c r="OWA113" s="511"/>
      <c r="OWB113" s="511"/>
      <c r="OWC113" s="511"/>
      <c r="OWD113" s="511"/>
      <c r="OWE113" s="511"/>
      <c r="OWF113" s="511"/>
      <c r="OWG113" s="511"/>
      <c r="OWH113" s="511"/>
      <c r="OWI113" s="511"/>
      <c r="OWJ113" s="511"/>
      <c r="OWK113" s="511"/>
      <c r="OWL113" s="511"/>
      <c r="OWM113" s="511"/>
      <c r="OWN113" s="511"/>
      <c r="OWO113" s="511"/>
      <c r="OWP113" s="511"/>
      <c r="OWQ113" s="511"/>
      <c r="OWR113" s="511"/>
      <c r="OWS113" s="511"/>
      <c r="OWT113" s="511"/>
      <c r="OWU113" s="511"/>
      <c r="OWV113" s="511"/>
      <c r="OWW113" s="511"/>
      <c r="OWX113" s="511"/>
      <c r="OWY113" s="511"/>
      <c r="OWZ113" s="511"/>
      <c r="OXA113" s="511"/>
      <c r="OXB113" s="511"/>
      <c r="OXC113" s="511"/>
      <c r="OXD113" s="511"/>
      <c r="OXE113" s="511"/>
      <c r="OXF113" s="511"/>
      <c r="OXG113" s="511"/>
      <c r="OXH113" s="511"/>
      <c r="OXI113" s="511"/>
      <c r="OXJ113" s="511"/>
      <c r="OXK113" s="511"/>
      <c r="OXL113" s="511"/>
      <c r="OXM113" s="511"/>
      <c r="OXN113" s="511"/>
      <c r="OXO113" s="511"/>
      <c r="OXP113" s="511"/>
      <c r="OXQ113" s="511"/>
      <c r="OXR113" s="511"/>
      <c r="OXS113" s="511"/>
      <c r="OXT113" s="511"/>
      <c r="OXU113" s="511"/>
      <c r="OXV113" s="511"/>
      <c r="OXW113" s="511"/>
      <c r="OXX113" s="511"/>
      <c r="OXY113" s="511"/>
      <c r="OXZ113" s="511"/>
      <c r="OYA113" s="511"/>
      <c r="OYB113" s="511"/>
      <c r="OYC113" s="511"/>
      <c r="OYD113" s="511"/>
      <c r="OYE113" s="511"/>
      <c r="OYF113" s="511"/>
      <c r="OYG113" s="511"/>
      <c r="OYH113" s="511"/>
      <c r="OYI113" s="511"/>
      <c r="OYJ113" s="511"/>
      <c r="OYK113" s="511"/>
      <c r="OYL113" s="511"/>
      <c r="OYM113" s="511"/>
      <c r="OYN113" s="511"/>
      <c r="OYO113" s="511"/>
      <c r="OYP113" s="511"/>
      <c r="OYQ113" s="511"/>
      <c r="OYR113" s="511"/>
      <c r="OYS113" s="511"/>
      <c r="OYT113" s="511"/>
      <c r="OYU113" s="511"/>
      <c r="OYV113" s="511"/>
      <c r="OYW113" s="511"/>
      <c r="OYX113" s="511"/>
      <c r="OYY113" s="511"/>
      <c r="OYZ113" s="511"/>
      <c r="OZA113" s="511"/>
      <c r="OZB113" s="511"/>
      <c r="OZC113" s="511"/>
      <c r="OZD113" s="511"/>
      <c r="OZE113" s="511"/>
      <c r="OZF113" s="511"/>
      <c r="OZG113" s="511"/>
      <c r="OZH113" s="511"/>
      <c r="OZI113" s="511"/>
      <c r="OZJ113" s="511"/>
      <c r="OZK113" s="511"/>
      <c r="OZL113" s="511"/>
      <c r="OZM113" s="511"/>
      <c r="OZN113" s="511"/>
      <c r="OZO113" s="511"/>
      <c r="OZP113" s="511"/>
      <c r="OZQ113" s="511"/>
      <c r="OZR113" s="511"/>
      <c r="OZS113" s="511"/>
      <c r="OZT113" s="511"/>
      <c r="OZU113" s="511"/>
      <c r="OZV113" s="511"/>
      <c r="OZW113" s="511"/>
      <c r="OZX113" s="511"/>
      <c r="OZY113" s="511"/>
      <c r="OZZ113" s="511"/>
      <c r="PAA113" s="511"/>
      <c r="PAB113" s="511"/>
      <c r="PAC113" s="511"/>
      <c r="PAD113" s="511"/>
      <c r="PAE113" s="511"/>
      <c r="PAF113" s="511"/>
      <c r="PAG113" s="511"/>
      <c r="PAH113" s="511"/>
      <c r="PAI113" s="511"/>
      <c r="PAJ113" s="511"/>
      <c r="PAK113" s="511"/>
      <c r="PAL113" s="511"/>
      <c r="PAM113" s="511"/>
      <c r="PAN113" s="511"/>
      <c r="PAO113" s="511"/>
      <c r="PAP113" s="511"/>
      <c r="PAQ113" s="511"/>
      <c r="PAR113" s="511"/>
      <c r="PAS113" s="511"/>
      <c r="PAT113" s="511"/>
      <c r="PAU113" s="511"/>
      <c r="PAV113" s="511"/>
      <c r="PAW113" s="511"/>
      <c r="PAX113" s="511"/>
      <c r="PAY113" s="511"/>
      <c r="PAZ113" s="511"/>
      <c r="PBA113" s="511"/>
      <c r="PBB113" s="511"/>
      <c r="PBC113" s="511"/>
      <c r="PBD113" s="511"/>
      <c r="PBE113" s="511"/>
      <c r="PBF113" s="511"/>
      <c r="PBG113" s="511"/>
      <c r="PBH113" s="511"/>
      <c r="PBI113" s="511"/>
      <c r="PBJ113" s="511"/>
      <c r="PBK113" s="511"/>
      <c r="PBL113" s="511"/>
      <c r="PBM113" s="511"/>
      <c r="PBN113" s="511"/>
      <c r="PBO113" s="511"/>
      <c r="PBP113" s="511"/>
      <c r="PBQ113" s="511"/>
      <c r="PBR113" s="511"/>
      <c r="PBS113" s="511"/>
      <c r="PBT113" s="511"/>
      <c r="PBU113" s="511"/>
      <c r="PBV113" s="511"/>
      <c r="PBW113" s="511"/>
      <c r="PBX113" s="511"/>
      <c r="PBY113" s="511"/>
      <c r="PBZ113" s="511"/>
      <c r="PCA113" s="511"/>
      <c r="PCB113" s="511"/>
      <c r="PCC113" s="511"/>
      <c r="PCD113" s="511"/>
      <c r="PCE113" s="511"/>
      <c r="PCF113" s="511"/>
      <c r="PCG113" s="511"/>
      <c r="PCH113" s="511"/>
      <c r="PCI113" s="511"/>
      <c r="PCJ113" s="511"/>
      <c r="PCK113" s="511"/>
      <c r="PCL113" s="511"/>
      <c r="PCM113" s="511"/>
      <c r="PCN113" s="511"/>
      <c r="PCO113" s="511"/>
      <c r="PCP113" s="511"/>
      <c r="PCQ113" s="511"/>
      <c r="PCR113" s="511"/>
      <c r="PCS113" s="511"/>
      <c r="PCT113" s="511"/>
      <c r="PCU113" s="511"/>
      <c r="PCV113" s="511"/>
      <c r="PCW113" s="511"/>
      <c r="PCX113" s="511"/>
      <c r="PCY113" s="511"/>
      <c r="PCZ113" s="511"/>
      <c r="PDA113" s="511"/>
      <c r="PDB113" s="511"/>
      <c r="PDC113" s="511"/>
      <c r="PDD113" s="511"/>
      <c r="PDE113" s="511"/>
      <c r="PDF113" s="511"/>
      <c r="PDG113" s="511"/>
      <c r="PDH113" s="511"/>
      <c r="PDI113" s="511"/>
      <c r="PDJ113" s="511"/>
      <c r="PDK113" s="511"/>
      <c r="PDL113" s="511"/>
      <c r="PDM113" s="511"/>
      <c r="PDN113" s="511"/>
      <c r="PDO113" s="511"/>
      <c r="PDP113" s="511"/>
      <c r="PDQ113" s="511"/>
      <c r="PDR113" s="511"/>
      <c r="PDS113" s="511"/>
      <c r="PDT113" s="511"/>
      <c r="PDU113" s="511"/>
      <c r="PDV113" s="511"/>
      <c r="PDW113" s="511"/>
      <c r="PDX113" s="511"/>
      <c r="PDY113" s="511"/>
      <c r="PDZ113" s="511"/>
      <c r="PEA113" s="511"/>
      <c r="PEB113" s="511"/>
      <c r="PEC113" s="511"/>
      <c r="PED113" s="511"/>
      <c r="PEE113" s="511"/>
      <c r="PEF113" s="511"/>
      <c r="PEG113" s="511"/>
      <c r="PEH113" s="511"/>
      <c r="PEI113" s="511"/>
      <c r="PEJ113" s="511"/>
      <c r="PEK113" s="511"/>
      <c r="PEL113" s="511"/>
      <c r="PEM113" s="511"/>
      <c r="PEN113" s="511"/>
      <c r="PEO113" s="511"/>
      <c r="PEP113" s="511"/>
      <c r="PEQ113" s="511"/>
      <c r="PER113" s="511"/>
      <c r="PES113" s="511"/>
      <c r="PET113" s="511"/>
      <c r="PEU113" s="511"/>
      <c r="PEV113" s="511"/>
      <c r="PEW113" s="511"/>
      <c r="PEX113" s="511"/>
      <c r="PEY113" s="511"/>
      <c r="PEZ113" s="511"/>
      <c r="PFA113" s="511"/>
      <c r="PFB113" s="511"/>
      <c r="PFC113" s="511"/>
      <c r="PFD113" s="511"/>
      <c r="PFE113" s="511"/>
      <c r="PFF113" s="511"/>
      <c r="PFG113" s="511"/>
      <c r="PFH113" s="511"/>
      <c r="PFI113" s="511"/>
      <c r="PFJ113" s="511"/>
      <c r="PFK113" s="511"/>
      <c r="PFL113" s="511"/>
      <c r="PFM113" s="511"/>
      <c r="PFN113" s="511"/>
      <c r="PFO113" s="511"/>
      <c r="PFP113" s="511"/>
      <c r="PFQ113" s="511"/>
      <c r="PFR113" s="511"/>
      <c r="PFS113" s="511"/>
      <c r="PFT113" s="511"/>
      <c r="PFU113" s="511"/>
      <c r="PFV113" s="511"/>
      <c r="PFW113" s="511"/>
      <c r="PFX113" s="511"/>
      <c r="PFY113" s="511"/>
      <c r="PFZ113" s="511"/>
      <c r="PGA113" s="511"/>
      <c r="PGB113" s="511"/>
      <c r="PGC113" s="511"/>
      <c r="PGD113" s="511"/>
      <c r="PGE113" s="511"/>
      <c r="PGF113" s="511"/>
      <c r="PGG113" s="511"/>
      <c r="PGH113" s="511"/>
      <c r="PGI113" s="511"/>
      <c r="PGJ113" s="511"/>
      <c r="PGK113" s="511"/>
      <c r="PGL113" s="511"/>
      <c r="PGM113" s="511"/>
      <c r="PGN113" s="511"/>
      <c r="PGO113" s="511"/>
      <c r="PGP113" s="511"/>
      <c r="PGQ113" s="511"/>
      <c r="PGR113" s="511"/>
      <c r="PGS113" s="511"/>
      <c r="PGT113" s="511"/>
      <c r="PGU113" s="511"/>
      <c r="PGV113" s="511"/>
      <c r="PGW113" s="511"/>
      <c r="PGX113" s="511"/>
      <c r="PGY113" s="511"/>
      <c r="PGZ113" s="511"/>
      <c r="PHA113" s="511"/>
      <c r="PHB113" s="511"/>
      <c r="PHC113" s="511"/>
      <c r="PHD113" s="511"/>
      <c r="PHE113" s="511"/>
      <c r="PHF113" s="511"/>
      <c r="PHG113" s="511"/>
      <c r="PHH113" s="511"/>
      <c r="PHI113" s="511"/>
      <c r="PHJ113" s="511"/>
      <c r="PHK113" s="511"/>
      <c r="PHL113" s="511"/>
      <c r="PHM113" s="511"/>
      <c r="PHN113" s="511"/>
      <c r="PHO113" s="511"/>
      <c r="PHP113" s="511"/>
      <c r="PHQ113" s="511"/>
      <c r="PHR113" s="511"/>
      <c r="PHS113" s="511"/>
      <c r="PHT113" s="511"/>
      <c r="PHU113" s="511"/>
      <c r="PHV113" s="511"/>
      <c r="PHW113" s="511"/>
      <c r="PHX113" s="511"/>
      <c r="PHY113" s="511"/>
      <c r="PHZ113" s="511"/>
      <c r="PIA113" s="511"/>
      <c r="PIB113" s="511"/>
      <c r="PIC113" s="511"/>
      <c r="PID113" s="511"/>
      <c r="PIE113" s="511"/>
      <c r="PIF113" s="511"/>
      <c r="PIG113" s="511"/>
      <c r="PIH113" s="511"/>
      <c r="PII113" s="511"/>
      <c r="PIJ113" s="511"/>
      <c r="PIK113" s="511"/>
      <c r="PIL113" s="511"/>
      <c r="PIM113" s="511"/>
      <c r="PIN113" s="511"/>
      <c r="PIO113" s="511"/>
      <c r="PIP113" s="511"/>
      <c r="PIQ113" s="511"/>
      <c r="PIR113" s="511"/>
      <c r="PIS113" s="511"/>
      <c r="PIT113" s="511"/>
      <c r="PIU113" s="511"/>
      <c r="PIV113" s="511"/>
      <c r="PIW113" s="511"/>
      <c r="PIX113" s="511"/>
      <c r="PIY113" s="511"/>
      <c r="PIZ113" s="511"/>
      <c r="PJA113" s="511"/>
      <c r="PJB113" s="511"/>
      <c r="PJC113" s="511"/>
      <c r="PJD113" s="511"/>
      <c r="PJE113" s="511"/>
      <c r="PJF113" s="511"/>
      <c r="PJG113" s="511"/>
      <c r="PJH113" s="511"/>
      <c r="PJI113" s="511"/>
      <c r="PJJ113" s="511"/>
      <c r="PJK113" s="511"/>
      <c r="PJL113" s="511"/>
      <c r="PJM113" s="511"/>
      <c r="PJN113" s="511"/>
      <c r="PJO113" s="511"/>
      <c r="PJP113" s="511"/>
      <c r="PJQ113" s="511"/>
      <c r="PJR113" s="511"/>
      <c r="PJS113" s="511"/>
      <c r="PJT113" s="511"/>
      <c r="PJU113" s="511"/>
      <c r="PJV113" s="511"/>
      <c r="PJW113" s="511"/>
      <c r="PJX113" s="511"/>
      <c r="PJY113" s="511"/>
      <c r="PJZ113" s="511"/>
      <c r="PKA113" s="511"/>
      <c r="PKB113" s="511"/>
      <c r="PKC113" s="511"/>
      <c r="PKD113" s="511"/>
      <c r="PKE113" s="511"/>
      <c r="PKF113" s="511"/>
      <c r="PKG113" s="511"/>
      <c r="PKH113" s="511"/>
      <c r="PKI113" s="511"/>
      <c r="PKJ113" s="511"/>
      <c r="PKK113" s="511"/>
      <c r="PKL113" s="511"/>
      <c r="PKM113" s="511"/>
      <c r="PKN113" s="511"/>
      <c r="PKO113" s="511"/>
      <c r="PKP113" s="511"/>
      <c r="PKQ113" s="511"/>
      <c r="PKR113" s="511"/>
      <c r="PKS113" s="511"/>
      <c r="PKT113" s="511"/>
      <c r="PKU113" s="511"/>
      <c r="PKV113" s="511"/>
      <c r="PKW113" s="511"/>
      <c r="PKX113" s="511"/>
      <c r="PKY113" s="511"/>
      <c r="PKZ113" s="511"/>
      <c r="PLA113" s="511"/>
      <c r="PLB113" s="511"/>
      <c r="PLC113" s="511"/>
      <c r="PLD113" s="511"/>
      <c r="PLE113" s="511"/>
      <c r="PLF113" s="511"/>
      <c r="PLG113" s="511"/>
      <c r="PLH113" s="511"/>
      <c r="PLI113" s="511"/>
      <c r="PLJ113" s="511"/>
      <c r="PLK113" s="511"/>
      <c r="PLL113" s="511"/>
      <c r="PLM113" s="511"/>
      <c r="PLN113" s="511"/>
      <c r="PLO113" s="511"/>
      <c r="PLP113" s="511"/>
      <c r="PLQ113" s="511"/>
      <c r="PLR113" s="511"/>
      <c r="PLS113" s="511"/>
      <c r="PLT113" s="511"/>
      <c r="PLU113" s="511"/>
      <c r="PLV113" s="511"/>
      <c r="PLW113" s="511"/>
      <c r="PLX113" s="511"/>
      <c r="PLY113" s="511"/>
      <c r="PLZ113" s="511"/>
      <c r="PMA113" s="511"/>
      <c r="PMB113" s="511"/>
      <c r="PMC113" s="511"/>
      <c r="PMD113" s="511"/>
      <c r="PME113" s="511"/>
      <c r="PMF113" s="511"/>
      <c r="PMG113" s="511"/>
      <c r="PMH113" s="511"/>
      <c r="PMI113" s="511"/>
      <c r="PMJ113" s="511"/>
      <c r="PMK113" s="511"/>
      <c r="PML113" s="511"/>
      <c r="PMM113" s="511"/>
      <c r="PMN113" s="511"/>
      <c r="PMO113" s="511"/>
      <c r="PMP113" s="511"/>
      <c r="PMQ113" s="511"/>
      <c r="PMR113" s="511"/>
      <c r="PMS113" s="511"/>
      <c r="PMT113" s="511"/>
      <c r="PMU113" s="511"/>
      <c r="PMV113" s="511"/>
      <c r="PMW113" s="511"/>
      <c r="PMX113" s="511"/>
      <c r="PMY113" s="511"/>
      <c r="PMZ113" s="511"/>
      <c r="PNA113" s="511"/>
      <c r="PNB113" s="511"/>
      <c r="PNC113" s="511"/>
      <c r="PND113" s="511"/>
      <c r="PNE113" s="511"/>
      <c r="PNF113" s="511"/>
      <c r="PNG113" s="511"/>
      <c r="PNH113" s="511"/>
      <c r="PNI113" s="511"/>
      <c r="PNJ113" s="511"/>
      <c r="PNK113" s="511"/>
      <c r="PNL113" s="511"/>
      <c r="PNM113" s="511"/>
      <c r="PNN113" s="511"/>
      <c r="PNO113" s="511"/>
      <c r="PNP113" s="511"/>
      <c r="PNQ113" s="511"/>
      <c r="PNR113" s="511"/>
      <c r="PNS113" s="511"/>
      <c r="PNT113" s="511"/>
      <c r="PNU113" s="511"/>
      <c r="PNV113" s="511"/>
      <c r="PNW113" s="511"/>
      <c r="PNX113" s="511"/>
      <c r="PNY113" s="511"/>
      <c r="PNZ113" s="511"/>
      <c r="POA113" s="511"/>
      <c r="POB113" s="511"/>
      <c r="POC113" s="511"/>
      <c r="POD113" s="511"/>
      <c r="POE113" s="511"/>
      <c r="POF113" s="511"/>
      <c r="POG113" s="511"/>
      <c r="POH113" s="511"/>
      <c r="POI113" s="511"/>
      <c r="POJ113" s="511"/>
      <c r="POK113" s="511"/>
      <c r="POL113" s="511"/>
      <c r="POM113" s="511"/>
      <c r="PON113" s="511"/>
      <c r="POO113" s="511"/>
      <c r="POP113" s="511"/>
      <c r="POQ113" s="511"/>
      <c r="POR113" s="511"/>
      <c r="POS113" s="511"/>
      <c r="POT113" s="511"/>
      <c r="POU113" s="511"/>
      <c r="POV113" s="511"/>
      <c r="POW113" s="511"/>
      <c r="POX113" s="511"/>
      <c r="POY113" s="511"/>
      <c r="POZ113" s="511"/>
      <c r="PPA113" s="511"/>
      <c r="PPB113" s="511"/>
      <c r="PPC113" s="511"/>
      <c r="PPD113" s="511"/>
      <c r="PPE113" s="511"/>
      <c r="PPF113" s="511"/>
      <c r="PPG113" s="511"/>
      <c r="PPH113" s="511"/>
      <c r="PPI113" s="511"/>
      <c r="PPJ113" s="511"/>
      <c r="PPK113" s="511"/>
      <c r="PPL113" s="511"/>
      <c r="PPM113" s="511"/>
      <c r="PPN113" s="511"/>
      <c r="PPO113" s="511"/>
      <c r="PPP113" s="511"/>
      <c r="PPQ113" s="511"/>
      <c r="PPR113" s="511"/>
      <c r="PPS113" s="511"/>
      <c r="PPT113" s="511"/>
      <c r="PPU113" s="511"/>
      <c r="PPV113" s="511"/>
      <c r="PPW113" s="511"/>
      <c r="PPX113" s="511"/>
      <c r="PPY113" s="511"/>
      <c r="PPZ113" s="511"/>
      <c r="PQA113" s="511"/>
      <c r="PQB113" s="511"/>
      <c r="PQC113" s="511"/>
      <c r="PQD113" s="511"/>
      <c r="PQE113" s="511"/>
      <c r="PQF113" s="511"/>
      <c r="PQG113" s="511"/>
      <c r="PQH113" s="511"/>
      <c r="PQI113" s="511"/>
      <c r="PQJ113" s="511"/>
      <c r="PQK113" s="511"/>
      <c r="PQL113" s="511"/>
      <c r="PQM113" s="511"/>
      <c r="PQN113" s="511"/>
      <c r="PQO113" s="511"/>
      <c r="PQP113" s="511"/>
      <c r="PQQ113" s="511"/>
      <c r="PQR113" s="511"/>
      <c r="PQS113" s="511"/>
      <c r="PQT113" s="511"/>
      <c r="PQU113" s="511"/>
      <c r="PQV113" s="511"/>
      <c r="PQW113" s="511"/>
      <c r="PQX113" s="511"/>
      <c r="PQY113" s="511"/>
      <c r="PQZ113" s="511"/>
      <c r="PRA113" s="511"/>
      <c r="PRB113" s="511"/>
      <c r="PRC113" s="511"/>
      <c r="PRD113" s="511"/>
      <c r="PRE113" s="511"/>
      <c r="PRF113" s="511"/>
      <c r="PRG113" s="511"/>
      <c r="PRH113" s="511"/>
      <c r="PRI113" s="511"/>
      <c r="PRJ113" s="511"/>
      <c r="PRK113" s="511"/>
      <c r="PRL113" s="511"/>
      <c r="PRM113" s="511"/>
      <c r="PRN113" s="511"/>
      <c r="PRO113" s="511"/>
      <c r="PRP113" s="511"/>
      <c r="PRQ113" s="511"/>
      <c r="PRR113" s="511"/>
      <c r="PRS113" s="511"/>
      <c r="PRT113" s="511"/>
      <c r="PRU113" s="511"/>
      <c r="PRV113" s="511"/>
      <c r="PRW113" s="511"/>
      <c r="PRX113" s="511"/>
      <c r="PRY113" s="511"/>
      <c r="PRZ113" s="511"/>
      <c r="PSA113" s="511"/>
      <c r="PSB113" s="511"/>
      <c r="PSC113" s="511"/>
      <c r="PSD113" s="511"/>
      <c r="PSE113" s="511"/>
      <c r="PSF113" s="511"/>
      <c r="PSG113" s="511"/>
      <c r="PSH113" s="511"/>
      <c r="PSI113" s="511"/>
      <c r="PSJ113" s="511"/>
      <c r="PSK113" s="511"/>
      <c r="PSL113" s="511"/>
      <c r="PSM113" s="511"/>
      <c r="PSN113" s="511"/>
      <c r="PSO113" s="511"/>
      <c r="PSP113" s="511"/>
      <c r="PSQ113" s="511"/>
      <c r="PSR113" s="511"/>
      <c r="PSS113" s="511"/>
      <c r="PST113" s="511"/>
      <c r="PSU113" s="511"/>
      <c r="PSV113" s="511"/>
      <c r="PSW113" s="511"/>
      <c r="PSX113" s="511"/>
      <c r="PSY113" s="511"/>
      <c r="PSZ113" s="511"/>
      <c r="PTA113" s="511"/>
      <c r="PTB113" s="511"/>
      <c r="PTC113" s="511"/>
      <c r="PTD113" s="511"/>
      <c r="PTE113" s="511"/>
      <c r="PTF113" s="511"/>
      <c r="PTG113" s="511"/>
      <c r="PTH113" s="511"/>
      <c r="PTI113" s="511"/>
      <c r="PTJ113" s="511"/>
      <c r="PTK113" s="511"/>
      <c r="PTL113" s="511"/>
      <c r="PTM113" s="511"/>
      <c r="PTN113" s="511"/>
      <c r="PTO113" s="511"/>
      <c r="PTP113" s="511"/>
      <c r="PTQ113" s="511"/>
      <c r="PTR113" s="511"/>
      <c r="PTS113" s="511"/>
      <c r="PTT113" s="511"/>
      <c r="PTU113" s="511"/>
      <c r="PTV113" s="511"/>
      <c r="PTW113" s="511"/>
      <c r="PTX113" s="511"/>
      <c r="PTY113" s="511"/>
      <c r="PTZ113" s="511"/>
      <c r="PUA113" s="511"/>
      <c r="PUB113" s="511"/>
      <c r="PUC113" s="511"/>
      <c r="PUD113" s="511"/>
      <c r="PUE113" s="511"/>
      <c r="PUF113" s="511"/>
      <c r="PUG113" s="511"/>
      <c r="PUH113" s="511"/>
      <c r="PUI113" s="511"/>
      <c r="PUJ113" s="511"/>
      <c r="PUK113" s="511"/>
      <c r="PUL113" s="511"/>
      <c r="PUM113" s="511"/>
      <c r="PUN113" s="511"/>
      <c r="PUO113" s="511"/>
      <c r="PUP113" s="511"/>
      <c r="PUQ113" s="511"/>
      <c r="PUR113" s="511"/>
      <c r="PUS113" s="511"/>
      <c r="PUT113" s="511"/>
      <c r="PUU113" s="511"/>
      <c r="PUV113" s="511"/>
      <c r="PUW113" s="511"/>
      <c r="PUX113" s="511"/>
      <c r="PUY113" s="511"/>
      <c r="PUZ113" s="511"/>
      <c r="PVA113" s="511"/>
      <c r="PVB113" s="511"/>
      <c r="PVC113" s="511"/>
      <c r="PVD113" s="511"/>
      <c r="PVE113" s="511"/>
      <c r="PVF113" s="511"/>
      <c r="PVG113" s="511"/>
      <c r="PVH113" s="511"/>
      <c r="PVI113" s="511"/>
      <c r="PVJ113" s="511"/>
      <c r="PVK113" s="511"/>
      <c r="PVL113" s="511"/>
      <c r="PVM113" s="511"/>
      <c r="PVN113" s="511"/>
      <c r="PVO113" s="511"/>
      <c r="PVP113" s="511"/>
      <c r="PVQ113" s="511"/>
      <c r="PVR113" s="511"/>
      <c r="PVS113" s="511"/>
      <c r="PVT113" s="511"/>
      <c r="PVU113" s="511"/>
      <c r="PVV113" s="511"/>
      <c r="PVW113" s="511"/>
      <c r="PVX113" s="511"/>
      <c r="PVY113" s="511"/>
      <c r="PVZ113" s="511"/>
      <c r="PWA113" s="511"/>
      <c r="PWB113" s="511"/>
      <c r="PWC113" s="511"/>
      <c r="PWD113" s="511"/>
      <c r="PWE113" s="511"/>
      <c r="PWF113" s="511"/>
      <c r="PWG113" s="511"/>
      <c r="PWH113" s="511"/>
      <c r="PWI113" s="511"/>
      <c r="PWJ113" s="511"/>
      <c r="PWK113" s="511"/>
      <c r="PWL113" s="511"/>
      <c r="PWM113" s="511"/>
      <c r="PWN113" s="511"/>
      <c r="PWO113" s="511"/>
      <c r="PWP113" s="511"/>
      <c r="PWQ113" s="511"/>
      <c r="PWR113" s="511"/>
      <c r="PWS113" s="511"/>
      <c r="PWT113" s="511"/>
      <c r="PWU113" s="511"/>
      <c r="PWV113" s="511"/>
      <c r="PWW113" s="511"/>
      <c r="PWX113" s="511"/>
      <c r="PWY113" s="511"/>
      <c r="PWZ113" s="511"/>
      <c r="PXA113" s="511"/>
      <c r="PXB113" s="511"/>
      <c r="PXC113" s="511"/>
      <c r="PXD113" s="511"/>
      <c r="PXE113" s="511"/>
      <c r="PXF113" s="511"/>
      <c r="PXG113" s="511"/>
      <c r="PXH113" s="511"/>
      <c r="PXI113" s="511"/>
      <c r="PXJ113" s="511"/>
      <c r="PXK113" s="511"/>
      <c r="PXL113" s="511"/>
      <c r="PXM113" s="511"/>
      <c r="PXN113" s="511"/>
      <c r="PXO113" s="511"/>
      <c r="PXP113" s="511"/>
      <c r="PXQ113" s="511"/>
      <c r="PXR113" s="511"/>
      <c r="PXS113" s="511"/>
      <c r="PXT113" s="511"/>
      <c r="PXU113" s="511"/>
      <c r="PXV113" s="511"/>
      <c r="PXW113" s="511"/>
      <c r="PXX113" s="511"/>
      <c r="PXY113" s="511"/>
      <c r="PXZ113" s="511"/>
      <c r="PYA113" s="511"/>
      <c r="PYB113" s="511"/>
      <c r="PYC113" s="511"/>
      <c r="PYD113" s="511"/>
      <c r="PYE113" s="511"/>
      <c r="PYF113" s="511"/>
      <c r="PYG113" s="511"/>
      <c r="PYH113" s="511"/>
      <c r="PYI113" s="511"/>
      <c r="PYJ113" s="511"/>
      <c r="PYK113" s="511"/>
      <c r="PYL113" s="511"/>
      <c r="PYM113" s="511"/>
      <c r="PYN113" s="511"/>
      <c r="PYO113" s="511"/>
      <c r="PYP113" s="511"/>
      <c r="PYQ113" s="511"/>
      <c r="PYR113" s="511"/>
      <c r="PYS113" s="511"/>
      <c r="PYT113" s="511"/>
      <c r="PYU113" s="511"/>
      <c r="PYV113" s="511"/>
      <c r="PYW113" s="511"/>
      <c r="PYX113" s="511"/>
      <c r="PYY113" s="511"/>
      <c r="PYZ113" s="511"/>
      <c r="PZA113" s="511"/>
      <c r="PZB113" s="511"/>
      <c r="PZC113" s="511"/>
      <c r="PZD113" s="511"/>
      <c r="PZE113" s="511"/>
      <c r="PZF113" s="511"/>
      <c r="PZG113" s="511"/>
      <c r="PZH113" s="511"/>
      <c r="PZI113" s="511"/>
      <c r="PZJ113" s="511"/>
      <c r="PZK113" s="511"/>
      <c r="PZL113" s="511"/>
      <c r="PZM113" s="511"/>
      <c r="PZN113" s="511"/>
      <c r="PZO113" s="511"/>
      <c r="PZP113" s="511"/>
      <c r="PZQ113" s="511"/>
      <c r="PZR113" s="511"/>
      <c r="PZS113" s="511"/>
      <c r="PZT113" s="511"/>
      <c r="PZU113" s="511"/>
      <c r="PZV113" s="511"/>
      <c r="PZW113" s="511"/>
      <c r="PZX113" s="511"/>
      <c r="PZY113" s="511"/>
      <c r="PZZ113" s="511"/>
      <c r="QAA113" s="511"/>
      <c r="QAB113" s="511"/>
      <c r="QAC113" s="511"/>
      <c r="QAD113" s="511"/>
      <c r="QAE113" s="511"/>
      <c r="QAF113" s="511"/>
      <c r="QAG113" s="511"/>
      <c r="QAH113" s="511"/>
      <c r="QAI113" s="511"/>
      <c r="QAJ113" s="511"/>
      <c r="QAK113" s="511"/>
      <c r="QAL113" s="511"/>
      <c r="QAM113" s="511"/>
      <c r="QAN113" s="511"/>
      <c r="QAO113" s="511"/>
      <c r="QAP113" s="511"/>
      <c r="QAQ113" s="511"/>
      <c r="QAR113" s="511"/>
      <c r="QAS113" s="511"/>
      <c r="QAT113" s="511"/>
      <c r="QAU113" s="511"/>
      <c r="QAV113" s="511"/>
      <c r="QAW113" s="511"/>
      <c r="QAX113" s="511"/>
      <c r="QAY113" s="511"/>
      <c r="QAZ113" s="511"/>
      <c r="QBA113" s="511"/>
      <c r="QBB113" s="511"/>
      <c r="QBC113" s="511"/>
      <c r="QBD113" s="511"/>
      <c r="QBE113" s="511"/>
      <c r="QBF113" s="511"/>
      <c r="QBG113" s="511"/>
      <c r="QBH113" s="511"/>
      <c r="QBI113" s="511"/>
      <c r="QBJ113" s="511"/>
      <c r="QBK113" s="511"/>
      <c r="QBL113" s="511"/>
      <c r="QBM113" s="511"/>
      <c r="QBN113" s="511"/>
      <c r="QBO113" s="511"/>
      <c r="QBP113" s="511"/>
      <c r="QBQ113" s="511"/>
      <c r="QBR113" s="511"/>
      <c r="QBS113" s="511"/>
      <c r="QBT113" s="511"/>
      <c r="QBU113" s="511"/>
      <c r="QBV113" s="511"/>
      <c r="QBW113" s="511"/>
      <c r="QBX113" s="511"/>
      <c r="QBY113" s="511"/>
      <c r="QBZ113" s="511"/>
      <c r="QCA113" s="511"/>
      <c r="QCB113" s="511"/>
      <c r="QCC113" s="511"/>
      <c r="QCD113" s="511"/>
      <c r="QCE113" s="511"/>
      <c r="QCF113" s="511"/>
      <c r="QCG113" s="511"/>
      <c r="QCH113" s="511"/>
      <c r="QCI113" s="511"/>
      <c r="QCJ113" s="511"/>
      <c r="QCK113" s="511"/>
      <c r="QCL113" s="511"/>
      <c r="QCM113" s="511"/>
      <c r="QCN113" s="511"/>
      <c r="QCO113" s="511"/>
      <c r="QCP113" s="511"/>
      <c r="QCQ113" s="511"/>
      <c r="QCR113" s="511"/>
      <c r="QCS113" s="511"/>
      <c r="QCT113" s="511"/>
      <c r="QCU113" s="511"/>
      <c r="QCV113" s="511"/>
      <c r="QCW113" s="511"/>
      <c r="QCX113" s="511"/>
      <c r="QCY113" s="511"/>
      <c r="QCZ113" s="511"/>
      <c r="QDA113" s="511"/>
      <c r="QDB113" s="511"/>
      <c r="QDC113" s="511"/>
      <c r="QDD113" s="511"/>
      <c r="QDE113" s="511"/>
      <c r="QDF113" s="511"/>
      <c r="QDG113" s="511"/>
      <c r="QDH113" s="511"/>
      <c r="QDI113" s="511"/>
      <c r="QDJ113" s="511"/>
      <c r="QDK113" s="511"/>
      <c r="QDL113" s="511"/>
      <c r="QDM113" s="511"/>
      <c r="QDN113" s="511"/>
      <c r="QDO113" s="511"/>
      <c r="QDP113" s="511"/>
      <c r="QDQ113" s="511"/>
      <c r="QDR113" s="511"/>
      <c r="QDS113" s="511"/>
      <c r="QDT113" s="511"/>
      <c r="QDU113" s="511"/>
      <c r="QDV113" s="511"/>
      <c r="QDW113" s="511"/>
      <c r="QDX113" s="511"/>
      <c r="QDY113" s="511"/>
      <c r="QDZ113" s="511"/>
      <c r="QEA113" s="511"/>
      <c r="QEB113" s="511"/>
      <c r="QEC113" s="511"/>
      <c r="QED113" s="511"/>
      <c r="QEE113" s="511"/>
      <c r="QEF113" s="511"/>
      <c r="QEG113" s="511"/>
      <c r="QEH113" s="511"/>
      <c r="QEI113" s="511"/>
      <c r="QEJ113" s="511"/>
      <c r="QEK113" s="511"/>
      <c r="QEL113" s="511"/>
      <c r="QEM113" s="511"/>
      <c r="QEN113" s="511"/>
      <c r="QEO113" s="511"/>
      <c r="QEP113" s="511"/>
      <c r="QEQ113" s="511"/>
      <c r="QER113" s="511"/>
      <c r="QES113" s="511"/>
      <c r="QET113" s="511"/>
      <c r="QEU113" s="511"/>
      <c r="QEV113" s="511"/>
      <c r="QEW113" s="511"/>
      <c r="QEX113" s="511"/>
      <c r="QEY113" s="511"/>
      <c r="QEZ113" s="511"/>
      <c r="QFA113" s="511"/>
      <c r="QFB113" s="511"/>
      <c r="QFC113" s="511"/>
      <c r="QFD113" s="511"/>
      <c r="QFE113" s="511"/>
      <c r="QFF113" s="511"/>
      <c r="QFG113" s="511"/>
      <c r="QFH113" s="511"/>
      <c r="QFI113" s="511"/>
      <c r="QFJ113" s="511"/>
      <c r="QFK113" s="511"/>
      <c r="QFL113" s="511"/>
      <c r="QFM113" s="511"/>
      <c r="QFN113" s="511"/>
      <c r="QFO113" s="511"/>
      <c r="QFP113" s="511"/>
      <c r="QFQ113" s="511"/>
      <c r="QFR113" s="511"/>
      <c r="QFS113" s="511"/>
      <c r="QFT113" s="511"/>
      <c r="QFU113" s="511"/>
      <c r="QFV113" s="511"/>
      <c r="QFW113" s="511"/>
      <c r="QFX113" s="511"/>
      <c r="QFY113" s="511"/>
      <c r="QFZ113" s="511"/>
      <c r="QGA113" s="511"/>
      <c r="QGB113" s="511"/>
      <c r="QGC113" s="511"/>
      <c r="QGD113" s="511"/>
      <c r="QGE113" s="511"/>
      <c r="QGF113" s="511"/>
      <c r="QGG113" s="511"/>
      <c r="QGH113" s="511"/>
      <c r="QGI113" s="511"/>
      <c r="QGJ113" s="511"/>
      <c r="QGK113" s="511"/>
      <c r="QGL113" s="511"/>
      <c r="QGM113" s="511"/>
      <c r="QGN113" s="511"/>
      <c r="QGO113" s="511"/>
      <c r="QGP113" s="511"/>
      <c r="QGQ113" s="511"/>
      <c r="QGR113" s="511"/>
      <c r="QGS113" s="511"/>
      <c r="QGT113" s="511"/>
      <c r="QGU113" s="511"/>
      <c r="QGV113" s="511"/>
      <c r="QGW113" s="511"/>
      <c r="QGX113" s="511"/>
      <c r="QGY113" s="511"/>
      <c r="QGZ113" s="511"/>
      <c r="QHA113" s="511"/>
      <c r="QHB113" s="511"/>
      <c r="QHC113" s="511"/>
      <c r="QHD113" s="511"/>
      <c r="QHE113" s="511"/>
      <c r="QHF113" s="511"/>
      <c r="QHG113" s="511"/>
      <c r="QHH113" s="511"/>
      <c r="QHI113" s="511"/>
      <c r="QHJ113" s="511"/>
      <c r="QHK113" s="511"/>
      <c r="QHL113" s="511"/>
      <c r="QHM113" s="511"/>
      <c r="QHN113" s="511"/>
      <c r="QHO113" s="511"/>
      <c r="QHP113" s="511"/>
      <c r="QHQ113" s="511"/>
      <c r="QHR113" s="511"/>
      <c r="QHS113" s="511"/>
      <c r="QHT113" s="511"/>
      <c r="QHU113" s="511"/>
      <c r="QHV113" s="511"/>
      <c r="QHW113" s="511"/>
      <c r="QHX113" s="511"/>
      <c r="QHY113" s="511"/>
      <c r="QHZ113" s="511"/>
      <c r="QIA113" s="511"/>
      <c r="QIB113" s="511"/>
      <c r="QIC113" s="511"/>
      <c r="QID113" s="511"/>
      <c r="QIE113" s="511"/>
      <c r="QIF113" s="511"/>
      <c r="QIG113" s="511"/>
      <c r="QIH113" s="511"/>
      <c r="QII113" s="511"/>
      <c r="QIJ113" s="511"/>
      <c r="QIK113" s="511"/>
      <c r="QIL113" s="511"/>
      <c r="QIM113" s="511"/>
      <c r="QIN113" s="511"/>
      <c r="QIO113" s="511"/>
      <c r="QIP113" s="511"/>
      <c r="QIQ113" s="511"/>
      <c r="QIR113" s="511"/>
      <c r="QIS113" s="511"/>
      <c r="QIT113" s="511"/>
      <c r="QIU113" s="511"/>
      <c r="QIV113" s="511"/>
      <c r="QIW113" s="511"/>
      <c r="QIX113" s="511"/>
      <c r="QIY113" s="511"/>
      <c r="QIZ113" s="511"/>
      <c r="QJA113" s="511"/>
      <c r="QJB113" s="511"/>
      <c r="QJC113" s="511"/>
      <c r="QJD113" s="511"/>
      <c r="QJE113" s="511"/>
      <c r="QJF113" s="511"/>
      <c r="QJG113" s="511"/>
      <c r="QJH113" s="511"/>
      <c r="QJI113" s="511"/>
      <c r="QJJ113" s="511"/>
      <c r="QJK113" s="511"/>
      <c r="QJL113" s="511"/>
      <c r="QJM113" s="511"/>
      <c r="QJN113" s="511"/>
      <c r="QJO113" s="511"/>
      <c r="QJP113" s="511"/>
      <c r="QJQ113" s="511"/>
      <c r="QJR113" s="511"/>
      <c r="QJS113" s="511"/>
      <c r="QJT113" s="511"/>
      <c r="QJU113" s="511"/>
      <c r="QJV113" s="511"/>
      <c r="QJW113" s="511"/>
      <c r="QJX113" s="511"/>
      <c r="QJY113" s="511"/>
      <c r="QJZ113" s="511"/>
      <c r="QKA113" s="511"/>
      <c r="QKB113" s="511"/>
      <c r="QKC113" s="511"/>
      <c r="QKD113" s="511"/>
      <c r="QKE113" s="511"/>
      <c r="QKF113" s="511"/>
      <c r="QKG113" s="511"/>
      <c r="QKH113" s="511"/>
      <c r="QKI113" s="511"/>
      <c r="QKJ113" s="511"/>
      <c r="QKK113" s="511"/>
      <c r="QKL113" s="511"/>
      <c r="QKM113" s="511"/>
      <c r="QKN113" s="511"/>
      <c r="QKO113" s="511"/>
      <c r="QKP113" s="511"/>
      <c r="QKQ113" s="511"/>
      <c r="QKR113" s="511"/>
      <c r="QKS113" s="511"/>
      <c r="QKT113" s="511"/>
      <c r="QKU113" s="511"/>
      <c r="QKV113" s="511"/>
      <c r="QKW113" s="511"/>
      <c r="QKX113" s="511"/>
      <c r="QKY113" s="511"/>
      <c r="QKZ113" s="511"/>
      <c r="QLA113" s="511"/>
      <c r="QLB113" s="511"/>
      <c r="QLC113" s="511"/>
      <c r="QLD113" s="511"/>
      <c r="QLE113" s="511"/>
      <c r="QLF113" s="511"/>
      <c r="QLG113" s="511"/>
      <c r="QLH113" s="511"/>
      <c r="QLI113" s="511"/>
      <c r="QLJ113" s="511"/>
      <c r="QLK113" s="511"/>
      <c r="QLL113" s="511"/>
      <c r="QLM113" s="511"/>
      <c r="QLN113" s="511"/>
      <c r="QLO113" s="511"/>
      <c r="QLP113" s="511"/>
      <c r="QLQ113" s="511"/>
      <c r="QLR113" s="511"/>
      <c r="QLS113" s="511"/>
      <c r="QLT113" s="511"/>
      <c r="QLU113" s="511"/>
      <c r="QLV113" s="511"/>
      <c r="QLW113" s="511"/>
      <c r="QLX113" s="511"/>
      <c r="QLY113" s="511"/>
      <c r="QLZ113" s="511"/>
      <c r="QMA113" s="511"/>
      <c r="QMB113" s="511"/>
      <c r="QMC113" s="511"/>
      <c r="QMD113" s="511"/>
      <c r="QME113" s="511"/>
      <c r="QMF113" s="511"/>
      <c r="QMG113" s="511"/>
      <c r="QMH113" s="511"/>
      <c r="QMI113" s="511"/>
      <c r="QMJ113" s="511"/>
      <c r="QMK113" s="511"/>
      <c r="QML113" s="511"/>
      <c r="QMM113" s="511"/>
      <c r="QMN113" s="511"/>
      <c r="QMO113" s="511"/>
      <c r="QMP113" s="511"/>
      <c r="QMQ113" s="511"/>
      <c r="QMR113" s="511"/>
      <c r="QMS113" s="511"/>
      <c r="QMT113" s="511"/>
      <c r="QMU113" s="511"/>
      <c r="QMV113" s="511"/>
      <c r="QMW113" s="511"/>
      <c r="QMX113" s="511"/>
      <c r="QMY113" s="511"/>
      <c r="QMZ113" s="511"/>
      <c r="QNA113" s="511"/>
      <c r="QNB113" s="511"/>
      <c r="QNC113" s="511"/>
      <c r="QND113" s="511"/>
      <c r="QNE113" s="511"/>
      <c r="QNF113" s="511"/>
      <c r="QNG113" s="511"/>
      <c r="QNH113" s="511"/>
      <c r="QNI113" s="511"/>
      <c r="QNJ113" s="511"/>
      <c r="QNK113" s="511"/>
      <c r="QNL113" s="511"/>
      <c r="QNM113" s="511"/>
      <c r="QNN113" s="511"/>
      <c r="QNO113" s="511"/>
      <c r="QNP113" s="511"/>
      <c r="QNQ113" s="511"/>
      <c r="QNR113" s="511"/>
      <c r="QNS113" s="511"/>
      <c r="QNT113" s="511"/>
      <c r="QNU113" s="511"/>
      <c r="QNV113" s="511"/>
      <c r="QNW113" s="511"/>
      <c r="QNX113" s="511"/>
      <c r="QNY113" s="511"/>
      <c r="QNZ113" s="511"/>
      <c r="QOA113" s="511"/>
      <c r="QOB113" s="511"/>
      <c r="QOC113" s="511"/>
      <c r="QOD113" s="511"/>
      <c r="QOE113" s="511"/>
      <c r="QOF113" s="511"/>
      <c r="QOG113" s="511"/>
      <c r="QOH113" s="511"/>
      <c r="QOI113" s="511"/>
      <c r="QOJ113" s="511"/>
      <c r="QOK113" s="511"/>
      <c r="QOL113" s="511"/>
      <c r="QOM113" s="511"/>
      <c r="QON113" s="511"/>
      <c r="QOO113" s="511"/>
      <c r="QOP113" s="511"/>
      <c r="QOQ113" s="511"/>
      <c r="QOR113" s="511"/>
      <c r="QOS113" s="511"/>
      <c r="QOT113" s="511"/>
      <c r="QOU113" s="511"/>
      <c r="QOV113" s="511"/>
      <c r="QOW113" s="511"/>
      <c r="QOX113" s="511"/>
      <c r="QOY113" s="511"/>
      <c r="QOZ113" s="511"/>
      <c r="QPA113" s="511"/>
      <c r="QPB113" s="511"/>
      <c r="QPC113" s="511"/>
      <c r="QPD113" s="511"/>
      <c r="QPE113" s="511"/>
      <c r="QPF113" s="511"/>
      <c r="QPG113" s="511"/>
      <c r="QPH113" s="511"/>
      <c r="QPI113" s="511"/>
      <c r="QPJ113" s="511"/>
      <c r="QPK113" s="511"/>
      <c r="QPL113" s="511"/>
      <c r="QPM113" s="511"/>
      <c r="QPN113" s="511"/>
      <c r="QPO113" s="511"/>
      <c r="QPP113" s="511"/>
      <c r="QPQ113" s="511"/>
      <c r="QPR113" s="511"/>
      <c r="QPS113" s="511"/>
      <c r="QPT113" s="511"/>
      <c r="QPU113" s="511"/>
      <c r="QPV113" s="511"/>
      <c r="QPW113" s="511"/>
      <c r="QPX113" s="511"/>
      <c r="QPY113" s="511"/>
      <c r="QPZ113" s="511"/>
      <c r="QQA113" s="511"/>
      <c r="QQB113" s="511"/>
      <c r="QQC113" s="511"/>
      <c r="QQD113" s="511"/>
      <c r="QQE113" s="511"/>
      <c r="QQF113" s="511"/>
      <c r="QQG113" s="511"/>
      <c r="QQH113" s="511"/>
      <c r="QQI113" s="511"/>
      <c r="QQJ113" s="511"/>
      <c r="QQK113" s="511"/>
      <c r="QQL113" s="511"/>
      <c r="QQM113" s="511"/>
      <c r="QQN113" s="511"/>
      <c r="QQO113" s="511"/>
      <c r="QQP113" s="511"/>
      <c r="QQQ113" s="511"/>
      <c r="QQR113" s="511"/>
      <c r="QQS113" s="511"/>
      <c r="QQT113" s="511"/>
      <c r="QQU113" s="511"/>
      <c r="QQV113" s="511"/>
      <c r="QQW113" s="511"/>
      <c r="QQX113" s="511"/>
      <c r="QQY113" s="511"/>
      <c r="QQZ113" s="511"/>
      <c r="QRA113" s="511"/>
      <c r="QRB113" s="511"/>
      <c r="QRC113" s="511"/>
      <c r="QRD113" s="511"/>
      <c r="QRE113" s="511"/>
      <c r="QRF113" s="511"/>
      <c r="QRG113" s="511"/>
      <c r="QRH113" s="511"/>
      <c r="QRI113" s="511"/>
      <c r="QRJ113" s="511"/>
      <c r="QRK113" s="511"/>
      <c r="QRL113" s="511"/>
      <c r="QRM113" s="511"/>
      <c r="QRN113" s="511"/>
      <c r="QRO113" s="511"/>
      <c r="QRP113" s="511"/>
      <c r="QRQ113" s="511"/>
      <c r="QRR113" s="511"/>
      <c r="QRS113" s="511"/>
      <c r="QRT113" s="511"/>
      <c r="QRU113" s="511"/>
      <c r="QRV113" s="511"/>
      <c r="QRW113" s="511"/>
      <c r="QRX113" s="511"/>
      <c r="QRY113" s="511"/>
      <c r="QRZ113" s="511"/>
      <c r="QSA113" s="511"/>
      <c r="QSB113" s="511"/>
      <c r="QSC113" s="511"/>
      <c r="QSD113" s="511"/>
      <c r="QSE113" s="511"/>
      <c r="QSF113" s="511"/>
      <c r="QSG113" s="511"/>
      <c r="QSH113" s="511"/>
      <c r="QSI113" s="511"/>
      <c r="QSJ113" s="511"/>
      <c r="QSK113" s="511"/>
      <c r="QSL113" s="511"/>
      <c r="QSM113" s="511"/>
      <c r="QSN113" s="511"/>
      <c r="QSO113" s="511"/>
      <c r="QSP113" s="511"/>
      <c r="QSQ113" s="511"/>
      <c r="QSR113" s="511"/>
      <c r="QSS113" s="511"/>
      <c r="QST113" s="511"/>
      <c r="QSU113" s="511"/>
      <c r="QSV113" s="511"/>
      <c r="QSW113" s="511"/>
      <c r="QSX113" s="511"/>
      <c r="QSY113" s="511"/>
      <c r="QSZ113" s="511"/>
      <c r="QTA113" s="511"/>
      <c r="QTB113" s="511"/>
      <c r="QTC113" s="511"/>
      <c r="QTD113" s="511"/>
      <c r="QTE113" s="511"/>
      <c r="QTF113" s="511"/>
      <c r="QTG113" s="511"/>
      <c r="QTH113" s="511"/>
      <c r="QTI113" s="511"/>
      <c r="QTJ113" s="511"/>
      <c r="QTK113" s="511"/>
      <c r="QTL113" s="511"/>
      <c r="QTM113" s="511"/>
      <c r="QTN113" s="511"/>
      <c r="QTO113" s="511"/>
      <c r="QTP113" s="511"/>
      <c r="QTQ113" s="511"/>
      <c r="QTR113" s="511"/>
      <c r="QTS113" s="511"/>
      <c r="QTT113" s="511"/>
      <c r="QTU113" s="511"/>
      <c r="QTV113" s="511"/>
      <c r="QTW113" s="511"/>
      <c r="QTX113" s="511"/>
      <c r="QTY113" s="511"/>
      <c r="QTZ113" s="511"/>
      <c r="QUA113" s="511"/>
      <c r="QUB113" s="511"/>
      <c r="QUC113" s="511"/>
      <c r="QUD113" s="511"/>
      <c r="QUE113" s="511"/>
      <c r="QUF113" s="511"/>
      <c r="QUG113" s="511"/>
      <c r="QUH113" s="511"/>
      <c r="QUI113" s="511"/>
      <c r="QUJ113" s="511"/>
      <c r="QUK113" s="511"/>
      <c r="QUL113" s="511"/>
      <c r="QUM113" s="511"/>
      <c r="QUN113" s="511"/>
      <c r="QUO113" s="511"/>
      <c r="QUP113" s="511"/>
      <c r="QUQ113" s="511"/>
      <c r="QUR113" s="511"/>
      <c r="QUS113" s="511"/>
      <c r="QUT113" s="511"/>
      <c r="QUU113" s="511"/>
      <c r="QUV113" s="511"/>
      <c r="QUW113" s="511"/>
      <c r="QUX113" s="511"/>
      <c r="QUY113" s="511"/>
      <c r="QUZ113" s="511"/>
      <c r="QVA113" s="511"/>
      <c r="QVB113" s="511"/>
      <c r="QVC113" s="511"/>
      <c r="QVD113" s="511"/>
      <c r="QVE113" s="511"/>
      <c r="QVF113" s="511"/>
      <c r="QVG113" s="511"/>
      <c r="QVH113" s="511"/>
      <c r="QVI113" s="511"/>
      <c r="QVJ113" s="511"/>
      <c r="QVK113" s="511"/>
      <c r="QVL113" s="511"/>
      <c r="QVM113" s="511"/>
      <c r="QVN113" s="511"/>
      <c r="QVO113" s="511"/>
      <c r="QVP113" s="511"/>
      <c r="QVQ113" s="511"/>
      <c r="QVR113" s="511"/>
      <c r="QVS113" s="511"/>
      <c r="QVT113" s="511"/>
      <c r="QVU113" s="511"/>
      <c r="QVV113" s="511"/>
      <c r="QVW113" s="511"/>
      <c r="QVX113" s="511"/>
      <c r="QVY113" s="511"/>
      <c r="QVZ113" s="511"/>
      <c r="QWA113" s="511"/>
      <c r="QWB113" s="511"/>
      <c r="QWC113" s="511"/>
      <c r="QWD113" s="511"/>
      <c r="QWE113" s="511"/>
      <c r="QWF113" s="511"/>
      <c r="QWG113" s="511"/>
      <c r="QWH113" s="511"/>
      <c r="QWI113" s="511"/>
      <c r="QWJ113" s="511"/>
      <c r="QWK113" s="511"/>
      <c r="QWL113" s="511"/>
      <c r="QWM113" s="511"/>
      <c r="QWN113" s="511"/>
      <c r="QWO113" s="511"/>
      <c r="QWP113" s="511"/>
      <c r="QWQ113" s="511"/>
      <c r="QWR113" s="511"/>
      <c r="QWS113" s="511"/>
      <c r="QWT113" s="511"/>
      <c r="QWU113" s="511"/>
      <c r="QWV113" s="511"/>
      <c r="QWW113" s="511"/>
      <c r="QWX113" s="511"/>
      <c r="QWY113" s="511"/>
      <c r="QWZ113" s="511"/>
      <c r="QXA113" s="511"/>
      <c r="QXB113" s="511"/>
      <c r="QXC113" s="511"/>
      <c r="QXD113" s="511"/>
      <c r="QXE113" s="511"/>
      <c r="QXF113" s="511"/>
      <c r="QXG113" s="511"/>
      <c r="QXH113" s="511"/>
      <c r="QXI113" s="511"/>
      <c r="QXJ113" s="511"/>
      <c r="QXK113" s="511"/>
      <c r="QXL113" s="511"/>
      <c r="QXM113" s="511"/>
      <c r="QXN113" s="511"/>
      <c r="QXO113" s="511"/>
      <c r="QXP113" s="511"/>
      <c r="QXQ113" s="511"/>
      <c r="QXR113" s="511"/>
      <c r="QXS113" s="511"/>
      <c r="QXT113" s="511"/>
      <c r="QXU113" s="511"/>
      <c r="QXV113" s="511"/>
      <c r="QXW113" s="511"/>
      <c r="QXX113" s="511"/>
      <c r="QXY113" s="511"/>
      <c r="QXZ113" s="511"/>
      <c r="QYA113" s="511"/>
      <c r="QYB113" s="511"/>
      <c r="QYC113" s="511"/>
      <c r="QYD113" s="511"/>
      <c r="QYE113" s="511"/>
      <c r="QYF113" s="511"/>
      <c r="QYG113" s="511"/>
      <c r="QYH113" s="511"/>
      <c r="QYI113" s="511"/>
      <c r="QYJ113" s="511"/>
      <c r="QYK113" s="511"/>
      <c r="QYL113" s="511"/>
      <c r="QYM113" s="511"/>
      <c r="QYN113" s="511"/>
      <c r="QYO113" s="511"/>
      <c r="QYP113" s="511"/>
      <c r="QYQ113" s="511"/>
      <c r="QYR113" s="511"/>
      <c r="QYS113" s="511"/>
      <c r="QYT113" s="511"/>
      <c r="QYU113" s="511"/>
      <c r="QYV113" s="511"/>
      <c r="QYW113" s="511"/>
      <c r="QYX113" s="511"/>
      <c r="QYY113" s="511"/>
      <c r="QYZ113" s="511"/>
      <c r="QZA113" s="511"/>
      <c r="QZB113" s="511"/>
      <c r="QZC113" s="511"/>
      <c r="QZD113" s="511"/>
      <c r="QZE113" s="511"/>
      <c r="QZF113" s="511"/>
      <c r="QZG113" s="511"/>
      <c r="QZH113" s="511"/>
      <c r="QZI113" s="511"/>
      <c r="QZJ113" s="511"/>
      <c r="QZK113" s="511"/>
      <c r="QZL113" s="511"/>
      <c r="QZM113" s="511"/>
      <c r="QZN113" s="511"/>
      <c r="QZO113" s="511"/>
      <c r="QZP113" s="511"/>
      <c r="QZQ113" s="511"/>
      <c r="QZR113" s="511"/>
      <c r="QZS113" s="511"/>
      <c r="QZT113" s="511"/>
      <c r="QZU113" s="511"/>
      <c r="QZV113" s="511"/>
      <c r="QZW113" s="511"/>
      <c r="QZX113" s="511"/>
      <c r="QZY113" s="511"/>
      <c r="QZZ113" s="511"/>
      <c r="RAA113" s="511"/>
      <c r="RAB113" s="511"/>
      <c r="RAC113" s="511"/>
      <c r="RAD113" s="511"/>
      <c r="RAE113" s="511"/>
      <c r="RAF113" s="511"/>
      <c r="RAG113" s="511"/>
      <c r="RAH113" s="511"/>
      <c r="RAI113" s="511"/>
      <c r="RAJ113" s="511"/>
      <c r="RAK113" s="511"/>
      <c r="RAL113" s="511"/>
      <c r="RAM113" s="511"/>
      <c r="RAN113" s="511"/>
      <c r="RAO113" s="511"/>
      <c r="RAP113" s="511"/>
      <c r="RAQ113" s="511"/>
      <c r="RAR113" s="511"/>
      <c r="RAS113" s="511"/>
      <c r="RAT113" s="511"/>
      <c r="RAU113" s="511"/>
      <c r="RAV113" s="511"/>
      <c r="RAW113" s="511"/>
      <c r="RAX113" s="511"/>
      <c r="RAY113" s="511"/>
      <c r="RAZ113" s="511"/>
      <c r="RBA113" s="511"/>
      <c r="RBB113" s="511"/>
      <c r="RBC113" s="511"/>
      <c r="RBD113" s="511"/>
      <c r="RBE113" s="511"/>
      <c r="RBF113" s="511"/>
      <c r="RBG113" s="511"/>
      <c r="RBH113" s="511"/>
      <c r="RBI113" s="511"/>
      <c r="RBJ113" s="511"/>
      <c r="RBK113" s="511"/>
      <c r="RBL113" s="511"/>
      <c r="RBM113" s="511"/>
      <c r="RBN113" s="511"/>
      <c r="RBO113" s="511"/>
      <c r="RBP113" s="511"/>
      <c r="RBQ113" s="511"/>
      <c r="RBR113" s="511"/>
      <c r="RBS113" s="511"/>
      <c r="RBT113" s="511"/>
      <c r="RBU113" s="511"/>
      <c r="RBV113" s="511"/>
      <c r="RBW113" s="511"/>
      <c r="RBX113" s="511"/>
      <c r="RBY113" s="511"/>
      <c r="RBZ113" s="511"/>
      <c r="RCA113" s="511"/>
      <c r="RCB113" s="511"/>
      <c r="RCC113" s="511"/>
      <c r="RCD113" s="511"/>
      <c r="RCE113" s="511"/>
      <c r="RCF113" s="511"/>
      <c r="RCG113" s="511"/>
      <c r="RCH113" s="511"/>
      <c r="RCI113" s="511"/>
      <c r="RCJ113" s="511"/>
      <c r="RCK113" s="511"/>
      <c r="RCL113" s="511"/>
      <c r="RCM113" s="511"/>
      <c r="RCN113" s="511"/>
      <c r="RCO113" s="511"/>
      <c r="RCP113" s="511"/>
      <c r="RCQ113" s="511"/>
      <c r="RCR113" s="511"/>
      <c r="RCS113" s="511"/>
      <c r="RCT113" s="511"/>
      <c r="RCU113" s="511"/>
      <c r="RCV113" s="511"/>
      <c r="RCW113" s="511"/>
      <c r="RCX113" s="511"/>
      <c r="RCY113" s="511"/>
      <c r="RCZ113" s="511"/>
      <c r="RDA113" s="511"/>
      <c r="RDB113" s="511"/>
      <c r="RDC113" s="511"/>
      <c r="RDD113" s="511"/>
      <c r="RDE113" s="511"/>
      <c r="RDF113" s="511"/>
      <c r="RDG113" s="511"/>
      <c r="RDH113" s="511"/>
      <c r="RDI113" s="511"/>
      <c r="RDJ113" s="511"/>
      <c r="RDK113" s="511"/>
      <c r="RDL113" s="511"/>
      <c r="RDM113" s="511"/>
      <c r="RDN113" s="511"/>
      <c r="RDO113" s="511"/>
      <c r="RDP113" s="511"/>
      <c r="RDQ113" s="511"/>
      <c r="RDR113" s="511"/>
      <c r="RDS113" s="511"/>
      <c r="RDT113" s="511"/>
      <c r="RDU113" s="511"/>
      <c r="RDV113" s="511"/>
      <c r="RDW113" s="511"/>
      <c r="RDX113" s="511"/>
      <c r="RDY113" s="511"/>
      <c r="RDZ113" s="511"/>
      <c r="REA113" s="511"/>
      <c r="REB113" s="511"/>
      <c r="REC113" s="511"/>
      <c r="RED113" s="511"/>
      <c r="REE113" s="511"/>
      <c r="REF113" s="511"/>
      <c r="REG113" s="511"/>
      <c r="REH113" s="511"/>
      <c r="REI113" s="511"/>
      <c r="REJ113" s="511"/>
      <c r="REK113" s="511"/>
      <c r="REL113" s="511"/>
      <c r="REM113" s="511"/>
      <c r="REN113" s="511"/>
      <c r="REO113" s="511"/>
      <c r="REP113" s="511"/>
      <c r="REQ113" s="511"/>
      <c r="RER113" s="511"/>
      <c r="RES113" s="511"/>
      <c r="RET113" s="511"/>
      <c r="REU113" s="511"/>
      <c r="REV113" s="511"/>
      <c r="REW113" s="511"/>
      <c r="REX113" s="511"/>
      <c r="REY113" s="511"/>
      <c r="REZ113" s="511"/>
      <c r="RFA113" s="511"/>
      <c r="RFB113" s="511"/>
      <c r="RFC113" s="511"/>
      <c r="RFD113" s="511"/>
      <c r="RFE113" s="511"/>
      <c r="RFF113" s="511"/>
      <c r="RFG113" s="511"/>
      <c r="RFH113" s="511"/>
      <c r="RFI113" s="511"/>
      <c r="RFJ113" s="511"/>
      <c r="RFK113" s="511"/>
      <c r="RFL113" s="511"/>
      <c r="RFM113" s="511"/>
      <c r="RFN113" s="511"/>
      <c r="RFO113" s="511"/>
      <c r="RFP113" s="511"/>
      <c r="RFQ113" s="511"/>
      <c r="RFR113" s="511"/>
      <c r="RFS113" s="511"/>
      <c r="RFT113" s="511"/>
      <c r="RFU113" s="511"/>
      <c r="RFV113" s="511"/>
      <c r="RFW113" s="511"/>
      <c r="RFX113" s="511"/>
      <c r="RFY113" s="511"/>
      <c r="RFZ113" s="511"/>
      <c r="RGA113" s="511"/>
      <c r="RGB113" s="511"/>
      <c r="RGC113" s="511"/>
      <c r="RGD113" s="511"/>
      <c r="RGE113" s="511"/>
      <c r="RGF113" s="511"/>
      <c r="RGG113" s="511"/>
      <c r="RGH113" s="511"/>
      <c r="RGI113" s="511"/>
      <c r="RGJ113" s="511"/>
      <c r="RGK113" s="511"/>
      <c r="RGL113" s="511"/>
      <c r="RGM113" s="511"/>
      <c r="RGN113" s="511"/>
      <c r="RGO113" s="511"/>
      <c r="RGP113" s="511"/>
      <c r="RGQ113" s="511"/>
      <c r="RGR113" s="511"/>
      <c r="RGS113" s="511"/>
      <c r="RGT113" s="511"/>
      <c r="RGU113" s="511"/>
      <c r="RGV113" s="511"/>
      <c r="RGW113" s="511"/>
      <c r="RGX113" s="511"/>
      <c r="RGY113" s="511"/>
      <c r="RGZ113" s="511"/>
      <c r="RHA113" s="511"/>
      <c r="RHB113" s="511"/>
      <c r="RHC113" s="511"/>
      <c r="RHD113" s="511"/>
      <c r="RHE113" s="511"/>
      <c r="RHF113" s="511"/>
      <c r="RHG113" s="511"/>
      <c r="RHH113" s="511"/>
      <c r="RHI113" s="511"/>
      <c r="RHJ113" s="511"/>
      <c r="RHK113" s="511"/>
      <c r="RHL113" s="511"/>
      <c r="RHM113" s="511"/>
      <c r="RHN113" s="511"/>
      <c r="RHO113" s="511"/>
      <c r="RHP113" s="511"/>
      <c r="RHQ113" s="511"/>
      <c r="RHR113" s="511"/>
      <c r="RHS113" s="511"/>
      <c r="RHT113" s="511"/>
      <c r="RHU113" s="511"/>
      <c r="RHV113" s="511"/>
      <c r="RHW113" s="511"/>
      <c r="RHX113" s="511"/>
      <c r="RHY113" s="511"/>
      <c r="RHZ113" s="511"/>
      <c r="RIA113" s="511"/>
      <c r="RIB113" s="511"/>
      <c r="RIC113" s="511"/>
      <c r="RID113" s="511"/>
      <c r="RIE113" s="511"/>
      <c r="RIF113" s="511"/>
      <c r="RIG113" s="511"/>
      <c r="RIH113" s="511"/>
      <c r="RII113" s="511"/>
      <c r="RIJ113" s="511"/>
      <c r="RIK113" s="511"/>
      <c r="RIL113" s="511"/>
      <c r="RIM113" s="511"/>
      <c r="RIN113" s="511"/>
      <c r="RIO113" s="511"/>
      <c r="RIP113" s="511"/>
      <c r="RIQ113" s="511"/>
      <c r="RIR113" s="511"/>
      <c r="RIS113" s="511"/>
      <c r="RIT113" s="511"/>
      <c r="RIU113" s="511"/>
      <c r="RIV113" s="511"/>
      <c r="RIW113" s="511"/>
      <c r="RIX113" s="511"/>
      <c r="RIY113" s="511"/>
      <c r="RIZ113" s="511"/>
      <c r="RJA113" s="511"/>
      <c r="RJB113" s="511"/>
      <c r="RJC113" s="511"/>
      <c r="RJD113" s="511"/>
      <c r="RJE113" s="511"/>
      <c r="RJF113" s="511"/>
      <c r="RJG113" s="511"/>
      <c r="RJH113" s="511"/>
      <c r="RJI113" s="511"/>
      <c r="RJJ113" s="511"/>
      <c r="RJK113" s="511"/>
      <c r="RJL113" s="511"/>
      <c r="RJM113" s="511"/>
      <c r="RJN113" s="511"/>
      <c r="RJO113" s="511"/>
      <c r="RJP113" s="511"/>
      <c r="RJQ113" s="511"/>
      <c r="RJR113" s="511"/>
      <c r="RJS113" s="511"/>
      <c r="RJT113" s="511"/>
      <c r="RJU113" s="511"/>
      <c r="RJV113" s="511"/>
      <c r="RJW113" s="511"/>
      <c r="RJX113" s="511"/>
      <c r="RJY113" s="511"/>
      <c r="RJZ113" s="511"/>
      <c r="RKA113" s="511"/>
      <c r="RKB113" s="511"/>
      <c r="RKC113" s="511"/>
      <c r="RKD113" s="511"/>
      <c r="RKE113" s="511"/>
      <c r="RKF113" s="511"/>
      <c r="RKG113" s="511"/>
      <c r="RKH113" s="511"/>
      <c r="RKI113" s="511"/>
      <c r="RKJ113" s="511"/>
      <c r="RKK113" s="511"/>
      <c r="RKL113" s="511"/>
      <c r="RKM113" s="511"/>
      <c r="RKN113" s="511"/>
      <c r="RKO113" s="511"/>
      <c r="RKP113" s="511"/>
      <c r="RKQ113" s="511"/>
      <c r="RKR113" s="511"/>
      <c r="RKS113" s="511"/>
      <c r="RKT113" s="511"/>
      <c r="RKU113" s="511"/>
      <c r="RKV113" s="511"/>
      <c r="RKW113" s="511"/>
      <c r="RKX113" s="511"/>
      <c r="RKY113" s="511"/>
      <c r="RKZ113" s="511"/>
      <c r="RLA113" s="511"/>
      <c r="RLB113" s="511"/>
      <c r="RLC113" s="511"/>
      <c r="RLD113" s="511"/>
      <c r="RLE113" s="511"/>
      <c r="RLF113" s="511"/>
      <c r="RLG113" s="511"/>
      <c r="RLH113" s="511"/>
      <c r="RLI113" s="511"/>
      <c r="RLJ113" s="511"/>
      <c r="RLK113" s="511"/>
      <c r="RLL113" s="511"/>
      <c r="RLM113" s="511"/>
      <c r="RLN113" s="511"/>
      <c r="RLO113" s="511"/>
      <c r="RLP113" s="511"/>
      <c r="RLQ113" s="511"/>
      <c r="RLR113" s="511"/>
      <c r="RLS113" s="511"/>
      <c r="RLT113" s="511"/>
      <c r="RLU113" s="511"/>
      <c r="RLV113" s="511"/>
      <c r="RLW113" s="511"/>
      <c r="RLX113" s="511"/>
      <c r="RLY113" s="511"/>
      <c r="RLZ113" s="511"/>
      <c r="RMA113" s="511"/>
      <c r="RMB113" s="511"/>
      <c r="RMC113" s="511"/>
      <c r="RMD113" s="511"/>
      <c r="RME113" s="511"/>
      <c r="RMF113" s="511"/>
      <c r="RMG113" s="511"/>
      <c r="RMH113" s="511"/>
      <c r="RMI113" s="511"/>
      <c r="RMJ113" s="511"/>
      <c r="RMK113" s="511"/>
      <c r="RML113" s="511"/>
      <c r="RMM113" s="511"/>
      <c r="RMN113" s="511"/>
      <c r="RMO113" s="511"/>
      <c r="RMP113" s="511"/>
      <c r="RMQ113" s="511"/>
      <c r="RMR113" s="511"/>
      <c r="RMS113" s="511"/>
      <c r="RMT113" s="511"/>
      <c r="RMU113" s="511"/>
      <c r="RMV113" s="511"/>
      <c r="RMW113" s="511"/>
      <c r="RMX113" s="511"/>
      <c r="RMY113" s="511"/>
      <c r="RMZ113" s="511"/>
      <c r="RNA113" s="511"/>
      <c r="RNB113" s="511"/>
      <c r="RNC113" s="511"/>
      <c r="RND113" s="511"/>
      <c r="RNE113" s="511"/>
      <c r="RNF113" s="511"/>
      <c r="RNG113" s="511"/>
      <c r="RNH113" s="511"/>
      <c r="RNI113" s="511"/>
      <c r="RNJ113" s="511"/>
      <c r="RNK113" s="511"/>
      <c r="RNL113" s="511"/>
      <c r="RNM113" s="511"/>
      <c r="RNN113" s="511"/>
      <c r="RNO113" s="511"/>
      <c r="RNP113" s="511"/>
      <c r="RNQ113" s="511"/>
      <c r="RNR113" s="511"/>
      <c r="RNS113" s="511"/>
      <c r="RNT113" s="511"/>
      <c r="RNU113" s="511"/>
      <c r="RNV113" s="511"/>
      <c r="RNW113" s="511"/>
      <c r="RNX113" s="511"/>
      <c r="RNY113" s="511"/>
      <c r="RNZ113" s="511"/>
      <c r="ROA113" s="511"/>
      <c r="ROB113" s="511"/>
      <c r="ROC113" s="511"/>
      <c r="ROD113" s="511"/>
      <c r="ROE113" s="511"/>
      <c r="ROF113" s="511"/>
      <c r="ROG113" s="511"/>
      <c r="ROH113" s="511"/>
      <c r="ROI113" s="511"/>
      <c r="ROJ113" s="511"/>
      <c r="ROK113" s="511"/>
      <c r="ROL113" s="511"/>
      <c r="ROM113" s="511"/>
      <c r="RON113" s="511"/>
      <c r="ROO113" s="511"/>
      <c r="ROP113" s="511"/>
      <c r="ROQ113" s="511"/>
      <c r="ROR113" s="511"/>
      <c r="ROS113" s="511"/>
      <c r="ROT113" s="511"/>
      <c r="ROU113" s="511"/>
      <c r="ROV113" s="511"/>
      <c r="ROW113" s="511"/>
      <c r="ROX113" s="511"/>
      <c r="ROY113" s="511"/>
      <c r="ROZ113" s="511"/>
      <c r="RPA113" s="511"/>
      <c r="RPB113" s="511"/>
      <c r="RPC113" s="511"/>
      <c r="RPD113" s="511"/>
      <c r="RPE113" s="511"/>
      <c r="RPF113" s="511"/>
      <c r="RPG113" s="511"/>
      <c r="RPH113" s="511"/>
      <c r="RPI113" s="511"/>
      <c r="RPJ113" s="511"/>
      <c r="RPK113" s="511"/>
      <c r="RPL113" s="511"/>
      <c r="RPM113" s="511"/>
      <c r="RPN113" s="511"/>
      <c r="RPO113" s="511"/>
      <c r="RPP113" s="511"/>
      <c r="RPQ113" s="511"/>
      <c r="RPR113" s="511"/>
      <c r="RPS113" s="511"/>
      <c r="RPT113" s="511"/>
      <c r="RPU113" s="511"/>
      <c r="RPV113" s="511"/>
      <c r="RPW113" s="511"/>
      <c r="RPX113" s="511"/>
      <c r="RPY113" s="511"/>
      <c r="RPZ113" s="511"/>
      <c r="RQA113" s="511"/>
      <c r="RQB113" s="511"/>
      <c r="RQC113" s="511"/>
      <c r="RQD113" s="511"/>
      <c r="RQE113" s="511"/>
      <c r="RQF113" s="511"/>
      <c r="RQG113" s="511"/>
      <c r="RQH113" s="511"/>
      <c r="RQI113" s="511"/>
      <c r="RQJ113" s="511"/>
      <c r="RQK113" s="511"/>
      <c r="RQL113" s="511"/>
      <c r="RQM113" s="511"/>
      <c r="RQN113" s="511"/>
      <c r="RQO113" s="511"/>
      <c r="RQP113" s="511"/>
      <c r="RQQ113" s="511"/>
      <c r="RQR113" s="511"/>
      <c r="RQS113" s="511"/>
      <c r="RQT113" s="511"/>
      <c r="RQU113" s="511"/>
      <c r="RQV113" s="511"/>
      <c r="RQW113" s="511"/>
      <c r="RQX113" s="511"/>
      <c r="RQY113" s="511"/>
      <c r="RQZ113" s="511"/>
      <c r="RRA113" s="511"/>
      <c r="RRB113" s="511"/>
      <c r="RRC113" s="511"/>
      <c r="RRD113" s="511"/>
      <c r="RRE113" s="511"/>
      <c r="RRF113" s="511"/>
      <c r="RRG113" s="511"/>
      <c r="RRH113" s="511"/>
      <c r="RRI113" s="511"/>
      <c r="RRJ113" s="511"/>
      <c r="RRK113" s="511"/>
      <c r="RRL113" s="511"/>
      <c r="RRM113" s="511"/>
      <c r="RRN113" s="511"/>
      <c r="RRO113" s="511"/>
      <c r="RRP113" s="511"/>
      <c r="RRQ113" s="511"/>
      <c r="RRR113" s="511"/>
      <c r="RRS113" s="511"/>
      <c r="RRT113" s="511"/>
      <c r="RRU113" s="511"/>
      <c r="RRV113" s="511"/>
      <c r="RRW113" s="511"/>
      <c r="RRX113" s="511"/>
      <c r="RRY113" s="511"/>
      <c r="RRZ113" s="511"/>
      <c r="RSA113" s="511"/>
      <c r="RSB113" s="511"/>
      <c r="RSC113" s="511"/>
      <c r="RSD113" s="511"/>
      <c r="RSE113" s="511"/>
      <c r="RSF113" s="511"/>
      <c r="RSG113" s="511"/>
      <c r="RSH113" s="511"/>
      <c r="RSI113" s="511"/>
      <c r="RSJ113" s="511"/>
      <c r="RSK113" s="511"/>
      <c r="RSL113" s="511"/>
      <c r="RSM113" s="511"/>
      <c r="RSN113" s="511"/>
      <c r="RSO113" s="511"/>
      <c r="RSP113" s="511"/>
      <c r="RSQ113" s="511"/>
      <c r="RSR113" s="511"/>
      <c r="RSS113" s="511"/>
      <c r="RST113" s="511"/>
      <c r="RSU113" s="511"/>
      <c r="RSV113" s="511"/>
      <c r="RSW113" s="511"/>
      <c r="RSX113" s="511"/>
      <c r="RSY113" s="511"/>
      <c r="RSZ113" s="511"/>
      <c r="RTA113" s="511"/>
      <c r="RTB113" s="511"/>
      <c r="RTC113" s="511"/>
      <c r="RTD113" s="511"/>
      <c r="RTE113" s="511"/>
      <c r="RTF113" s="511"/>
      <c r="RTG113" s="511"/>
      <c r="RTH113" s="511"/>
      <c r="RTI113" s="511"/>
      <c r="RTJ113" s="511"/>
      <c r="RTK113" s="511"/>
      <c r="RTL113" s="511"/>
      <c r="RTM113" s="511"/>
      <c r="RTN113" s="511"/>
      <c r="RTO113" s="511"/>
      <c r="RTP113" s="511"/>
      <c r="RTQ113" s="511"/>
      <c r="RTR113" s="511"/>
      <c r="RTS113" s="511"/>
      <c r="RTT113" s="511"/>
      <c r="RTU113" s="511"/>
      <c r="RTV113" s="511"/>
      <c r="RTW113" s="511"/>
      <c r="RTX113" s="511"/>
      <c r="RTY113" s="511"/>
      <c r="RTZ113" s="511"/>
      <c r="RUA113" s="511"/>
      <c r="RUB113" s="511"/>
      <c r="RUC113" s="511"/>
      <c r="RUD113" s="511"/>
      <c r="RUE113" s="511"/>
      <c r="RUF113" s="511"/>
      <c r="RUG113" s="511"/>
      <c r="RUH113" s="511"/>
      <c r="RUI113" s="511"/>
      <c r="RUJ113" s="511"/>
      <c r="RUK113" s="511"/>
      <c r="RUL113" s="511"/>
      <c r="RUM113" s="511"/>
      <c r="RUN113" s="511"/>
      <c r="RUO113" s="511"/>
      <c r="RUP113" s="511"/>
      <c r="RUQ113" s="511"/>
      <c r="RUR113" s="511"/>
      <c r="RUS113" s="511"/>
      <c r="RUT113" s="511"/>
      <c r="RUU113" s="511"/>
      <c r="RUV113" s="511"/>
      <c r="RUW113" s="511"/>
      <c r="RUX113" s="511"/>
      <c r="RUY113" s="511"/>
      <c r="RUZ113" s="511"/>
      <c r="RVA113" s="511"/>
      <c r="RVB113" s="511"/>
      <c r="RVC113" s="511"/>
      <c r="RVD113" s="511"/>
      <c r="RVE113" s="511"/>
      <c r="RVF113" s="511"/>
      <c r="RVG113" s="511"/>
      <c r="RVH113" s="511"/>
      <c r="RVI113" s="511"/>
      <c r="RVJ113" s="511"/>
      <c r="RVK113" s="511"/>
      <c r="RVL113" s="511"/>
      <c r="RVM113" s="511"/>
      <c r="RVN113" s="511"/>
      <c r="RVO113" s="511"/>
      <c r="RVP113" s="511"/>
      <c r="RVQ113" s="511"/>
      <c r="RVR113" s="511"/>
      <c r="RVS113" s="511"/>
      <c r="RVT113" s="511"/>
      <c r="RVU113" s="511"/>
      <c r="RVV113" s="511"/>
      <c r="RVW113" s="511"/>
      <c r="RVX113" s="511"/>
      <c r="RVY113" s="511"/>
      <c r="RVZ113" s="511"/>
      <c r="RWA113" s="511"/>
      <c r="RWB113" s="511"/>
      <c r="RWC113" s="511"/>
      <c r="RWD113" s="511"/>
      <c r="RWE113" s="511"/>
      <c r="RWF113" s="511"/>
      <c r="RWG113" s="511"/>
      <c r="RWH113" s="511"/>
      <c r="RWI113" s="511"/>
      <c r="RWJ113" s="511"/>
      <c r="RWK113" s="511"/>
      <c r="RWL113" s="511"/>
      <c r="RWM113" s="511"/>
      <c r="RWN113" s="511"/>
      <c r="RWO113" s="511"/>
      <c r="RWP113" s="511"/>
      <c r="RWQ113" s="511"/>
      <c r="RWR113" s="511"/>
      <c r="RWS113" s="511"/>
      <c r="RWT113" s="511"/>
      <c r="RWU113" s="511"/>
      <c r="RWV113" s="511"/>
      <c r="RWW113" s="511"/>
      <c r="RWX113" s="511"/>
      <c r="RWY113" s="511"/>
      <c r="RWZ113" s="511"/>
      <c r="RXA113" s="511"/>
      <c r="RXB113" s="511"/>
      <c r="RXC113" s="511"/>
      <c r="RXD113" s="511"/>
      <c r="RXE113" s="511"/>
      <c r="RXF113" s="511"/>
      <c r="RXG113" s="511"/>
      <c r="RXH113" s="511"/>
      <c r="RXI113" s="511"/>
      <c r="RXJ113" s="511"/>
      <c r="RXK113" s="511"/>
      <c r="RXL113" s="511"/>
      <c r="RXM113" s="511"/>
      <c r="RXN113" s="511"/>
      <c r="RXO113" s="511"/>
      <c r="RXP113" s="511"/>
      <c r="RXQ113" s="511"/>
      <c r="RXR113" s="511"/>
      <c r="RXS113" s="511"/>
      <c r="RXT113" s="511"/>
      <c r="RXU113" s="511"/>
      <c r="RXV113" s="511"/>
      <c r="RXW113" s="511"/>
      <c r="RXX113" s="511"/>
      <c r="RXY113" s="511"/>
      <c r="RXZ113" s="511"/>
      <c r="RYA113" s="511"/>
      <c r="RYB113" s="511"/>
      <c r="RYC113" s="511"/>
      <c r="RYD113" s="511"/>
      <c r="RYE113" s="511"/>
      <c r="RYF113" s="511"/>
      <c r="RYG113" s="511"/>
      <c r="RYH113" s="511"/>
      <c r="RYI113" s="511"/>
      <c r="RYJ113" s="511"/>
      <c r="RYK113" s="511"/>
      <c r="RYL113" s="511"/>
      <c r="RYM113" s="511"/>
      <c r="RYN113" s="511"/>
      <c r="RYO113" s="511"/>
      <c r="RYP113" s="511"/>
      <c r="RYQ113" s="511"/>
      <c r="RYR113" s="511"/>
      <c r="RYS113" s="511"/>
      <c r="RYT113" s="511"/>
      <c r="RYU113" s="511"/>
      <c r="RYV113" s="511"/>
      <c r="RYW113" s="511"/>
      <c r="RYX113" s="511"/>
      <c r="RYY113" s="511"/>
      <c r="RYZ113" s="511"/>
      <c r="RZA113" s="511"/>
      <c r="RZB113" s="511"/>
      <c r="RZC113" s="511"/>
      <c r="RZD113" s="511"/>
      <c r="RZE113" s="511"/>
      <c r="RZF113" s="511"/>
      <c r="RZG113" s="511"/>
      <c r="RZH113" s="511"/>
      <c r="RZI113" s="511"/>
      <c r="RZJ113" s="511"/>
      <c r="RZK113" s="511"/>
      <c r="RZL113" s="511"/>
      <c r="RZM113" s="511"/>
      <c r="RZN113" s="511"/>
      <c r="RZO113" s="511"/>
      <c r="RZP113" s="511"/>
      <c r="RZQ113" s="511"/>
      <c r="RZR113" s="511"/>
      <c r="RZS113" s="511"/>
      <c r="RZT113" s="511"/>
      <c r="RZU113" s="511"/>
      <c r="RZV113" s="511"/>
      <c r="RZW113" s="511"/>
      <c r="RZX113" s="511"/>
      <c r="RZY113" s="511"/>
      <c r="RZZ113" s="511"/>
      <c r="SAA113" s="511"/>
      <c r="SAB113" s="511"/>
      <c r="SAC113" s="511"/>
      <c r="SAD113" s="511"/>
      <c r="SAE113" s="511"/>
      <c r="SAF113" s="511"/>
      <c r="SAG113" s="511"/>
      <c r="SAH113" s="511"/>
      <c r="SAI113" s="511"/>
      <c r="SAJ113" s="511"/>
      <c r="SAK113" s="511"/>
      <c r="SAL113" s="511"/>
      <c r="SAM113" s="511"/>
      <c r="SAN113" s="511"/>
      <c r="SAO113" s="511"/>
      <c r="SAP113" s="511"/>
      <c r="SAQ113" s="511"/>
      <c r="SAR113" s="511"/>
      <c r="SAS113" s="511"/>
      <c r="SAT113" s="511"/>
      <c r="SAU113" s="511"/>
      <c r="SAV113" s="511"/>
      <c r="SAW113" s="511"/>
      <c r="SAX113" s="511"/>
      <c r="SAY113" s="511"/>
      <c r="SAZ113" s="511"/>
      <c r="SBA113" s="511"/>
      <c r="SBB113" s="511"/>
      <c r="SBC113" s="511"/>
      <c r="SBD113" s="511"/>
      <c r="SBE113" s="511"/>
      <c r="SBF113" s="511"/>
      <c r="SBG113" s="511"/>
      <c r="SBH113" s="511"/>
      <c r="SBI113" s="511"/>
      <c r="SBJ113" s="511"/>
      <c r="SBK113" s="511"/>
      <c r="SBL113" s="511"/>
      <c r="SBM113" s="511"/>
      <c r="SBN113" s="511"/>
      <c r="SBO113" s="511"/>
      <c r="SBP113" s="511"/>
      <c r="SBQ113" s="511"/>
      <c r="SBR113" s="511"/>
      <c r="SBS113" s="511"/>
      <c r="SBT113" s="511"/>
      <c r="SBU113" s="511"/>
      <c r="SBV113" s="511"/>
      <c r="SBW113" s="511"/>
      <c r="SBX113" s="511"/>
      <c r="SBY113" s="511"/>
      <c r="SBZ113" s="511"/>
      <c r="SCA113" s="511"/>
      <c r="SCB113" s="511"/>
      <c r="SCC113" s="511"/>
      <c r="SCD113" s="511"/>
      <c r="SCE113" s="511"/>
      <c r="SCF113" s="511"/>
      <c r="SCG113" s="511"/>
      <c r="SCH113" s="511"/>
      <c r="SCI113" s="511"/>
      <c r="SCJ113" s="511"/>
      <c r="SCK113" s="511"/>
      <c r="SCL113" s="511"/>
      <c r="SCM113" s="511"/>
      <c r="SCN113" s="511"/>
      <c r="SCO113" s="511"/>
      <c r="SCP113" s="511"/>
      <c r="SCQ113" s="511"/>
      <c r="SCR113" s="511"/>
      <c r="SCS113" s="511"/>
      <c r="SCT113" s="511"/>
      <c r="SCU113" s="511"/>
      <c r="SCV113" s="511"/>
      <c r="SCW113" s="511"/>
      <c r="SCX113" s="511"/>
      <c r="SCY113" s="511"/>
      <c r="SCZ113" s="511"/>
      <c r="SDA113" s="511"/>
      <c r="SDB113" s="511"/>
      <c r="SDC113" s="511"/>
      <c r="SDD113" s="511"/>
      <c r="SDE113" s="511"/>
      <c r="SDF113" s="511"/>
      <c r="SDG113" s="511"/>
      <c r="SDH113" s="511"/>
      <c r="SDI113" s="511"/>
      <c r="SDJ113" s="511"/>
      <c r="SDK113" s="511"/>
      <c r="SDL113" s="511"/>
      <c r="SDM113" s="511"/>
      <c r="SDN113" s="511"/>
      <c r="SDO113" s="511"/>
      <c r="SDP113" s="511"/>
      <c r="SDQ113" s="511"/>
      <c r="SDR113" s="511"/>
      <c r="SDS113" s="511"/>
      <c r="SDT113" s="511"/>
      <c r="SDU113" s="511"/>
      <c r="SDV113" s="511"/>
      <c r="SDW113" s="511"/>
      <c r="SDX113" s="511"/>
      <c r="SDY113" s="511"/>
      <c r="SDZ113" s="511"/>
      <c r="SEA113" s="511"/>
      <c r="SEB113" s="511"/>
      <c r="SEC113" s="511"/>
      <c r="SED113" s="511"/>
      <c r="SEE113" s="511"/>
      <c r="SEF113" s="511"/>
      <c r="SEG113" s="511"/>
      <c r="SEH113" s="511"/>
      <c r="SEI113" s="511"/>
      <c r="SEJ113" s="511"/>
      <c r="SEK113" s="511"/>
      <c r="SEL113" s="511"/>
      <c r="SEM113" s="511"/>
      <c r="SEN113" s="511"/>
      <c r="SEO113" s="511"/>
      <c r="SEP113" s="511"/>
      <c r="SEQ113" s="511"/>
      <c r="SER113" s="511"/>
      <c r="SES113" s="511"/>
      <c r="SET113" s="511"/>
      <c r="SEU113" s="511"/>
      <c r="SEV113" s="511"/>
      <c r="SEW113" s="511"/>
      <c r="SEX113" s="511"/>
      <c r="SEY113" s="511"/>
      <c r="SEZ113" s="511"/>
      <c r="SFA113" s="511"/>
      <c r="SFB113" s="511"/>
      <c r="SFC113" s="511"/>
      <c r="SFD113" s="511"/>
      <c r="SFE113" s="511"/>
      <c r="SFF113" s="511"/>
      <c r="SFG113" s="511"/>
      <c r="SFH113" s="511"/>
      <c r="SFI113" s="511"/>
      <c r="SFJ113" s="511"/>
      <c r="SFK113" s="511"/>
      <c r="SFL113" s="511"/>
      <c r="SFM113" s="511"/>
      <c r="SFN113" s="511"/>
      <c r="SFO113" s="511"/>
      <c r="SFP113" s="511"/>
      <c r="SFQ113" s="511"/>
      <c r="SFR113" s="511"/>
      <c r="SFS113" s="511"/>
      <c r="SFT113" s="511"/>
      <c r="SFU113" s="511"/>
      <c r="SFV113" s="511"/>
      <c r="SFW113" s="511"/>
      <c r="SFX113" s="511"/>
      <c r="SFY113" s="511"/>
      <c r="SFZ113" s="511"/>
      <c r="SGA113" s="511"/>
      <c r="SGB113" s="511"/>
      <c r="SGC113" s="511"/>
      <c r="SGD113" s="511"/>
      <c r="SGE113" s="511"/>
      <c r="SGF113" s="511"/>
      <c r="SGG113" s="511"/>
      <c r="SGH113" s="511"/>
      <c r="SGI113" s="511"/>
      <c r="SGJ113" s="511"/>
      <c r="SGK113" s="511"/>
      <c r="SGL113" s="511"/>
      <c r="SGM113" s="511"/>
      <c r="SGN113" s="511"/>
      <c r="SGO113" s="511"/>
      <c r="SGP113" s="511"/>
      <c r="SGQ113" s="511"/>
      <c r="SGR113" s="511"/>
      <c r="SGS113" s="511"/>
      <c r="SGT113" s="511"/>
      <c r="SGU113" s="511"/>
      <c r="SGV113" s="511"/>
      <c r="SGW113" s="511"/>
      <c r="SGX113" s="511"/>
      <c r="SGY113" s="511"/>
      <c r="SGZ113" s="511"/>
      <c r="SHA113" s="511"/>
      <c r="SHB113" s="511"/>
      <c r="SHC113" s="511"/>
      <c r="SHD113" s="511"/>
      <c r="SHE113" s="511"/>
      <c r="SHF113" s="511"/>
      <c r="SHG113" s="511"/>
      <c r="SHH113" s="511"/>
      <c r="SHI113" s="511"/>
      <c r="SHJ113" s="511"/>
      <c r="SHK113" s="511"/>
      <c r="SHL113" s="511"/>
      <c r="SHM113" s="511"/>
      <c r="SHN113" s="511"/>
      <c r="SHO113" s="511"/>
      <c r="SHP113" s="511"/>
      <c r="SHQ113" s="511"/>
      <c r="SHR113" s="511"/>
      <c r="SHS113" s="511"/>
      <c r="SHT113" s="511"/>
      <c r="SHU113" s="511"/>
      <c r="SHV113" s="511"/>
      <c r="SHW113" s="511"/>
      <c r="SHX113" s="511"/>
      <c r="SHY113" s="511"/>
      <c r="SHZ113" s="511"/>
      <c r="SIA113" s="511"/>
      <c r="SIB113" s="511"/>
      <c r="SIC113" s="511"/>
      <c r="SID113" s="511"/>
      <c r="SIE113" s="511"/>
      <c r="SIF113" s="511"/>
      <c r="SIG113" s="511"/>
      <c r="SIH113" s="511"/>
      <c r="SII113" s="511"/>
      <c r="SIJ113" s="511"/>
      <c r="SIK113" s="511"/>
      <c r="SIL113" s="511"/>
      <c r="SIM113" s="511"/>
      <c r="SIN113" s="511"/>
      <c r="SIO113" s="511"/>
      <c r="SIP113" s="511"/>
      <c r="SIQ113" s="511"/>
      <c r="SIR113" s="511"/>
      <c r="SIS113" s="511"/>
      <c r="SIT113" s="511"/>
      <c r="SIU113" s="511"/>
      <c r="SIV113" s="511"/>
      <c r="SIW113" s="511"/>
      <c r="SIX113" s="511"/>
      <c r="SIY113" s="511"/>
      <c r="SIZ113" s="511"/>
      <c r="SJA113" s="511"/>
      <c r="SJB113" s="511"/>
      <c r="SJC113" s="511"/>
      <c r="SJD113" s="511"/>
      <c r="SJE113" s="511"/>
      <c r="SJF113" s="511"/>
      <c r="SJG113" s="511"/>
      <c r="SJH113" s="511"/>
      <c r="SJI113" s="511"/>
      <c r="SJJ113" s="511"/>
      <c r="SJK113" s="511"/>
      <c r="SJL113" s="511"/>
      <c r="SJM113" s="511"/>
      <c r="SJN113" s="511"/>
      <c r="SJO113" s="511"/>
      <c r="SJP113" s="511"/>
      <c r="SJQ113" s="511"/>
      <c r="SJR113" s="511"/>
      <c r="SJS113" s="511"/>
      <c r="SJT113" s="511"/>
      <c r="SJU113" s="511"/>
      <c r="SJV113" s="511"/>
      <c r="SJW113" s="511"/>
      <c r="SJX113" s="511"/>
      <c r="SJY113" s="511"/>
      <c r="SJZ113" s="511"/>
      <c r="SKA113" s="511"/>
      <c r="SKB113" s="511"/>
      <c r="SKC113" s="511"/>
      <c r="SKD113" s="511"/>
      <c r="SKE113" s="511"/>
      <c r="SKF113" s="511"/>
      <c r="SKG113" s="511"/>
      <c r="SKH113" s="511"/>
      <c r="SKI113" s="511"/>
      <c r="SKJ113" s="511"/>
      <c r="SKK113" s="511"/>
      <c r="SKL113" s="511"/>
      <c r="SKM113" s="511"/>
      <c r="SKN113" s="511"/>
      <c r="SKO113" s="511"/>
      <c r="SKP113" s="511"/>
      <c r="SKQ113" s="511"/>
      <c r="SKR113" s="511"/>
      <c r="SKS113" s="511"/>
      <c r="SKT113" s="511"/>
      <c r="SKU113" s="511"/>
      <c r="SKV113" s="511"/>
      <c r="SKW113" s="511"/>
      <c r="SKX113" s="511"/>
      <c r="SKY113" s="511"/>
      <c r="SKZ113" s="511"/>
      <c r="SLA113" s="511"/>
      <c r="SLB113" s="511"/>
      <c r="SLC113" s="511"/>
      <c r="SLD113" s="511"/>
      <c r="SLE113" s="511"/>
      <c r="SLF113" s="511"/>
      <c r="SLG113" s="511"/>
      <c r="SLH113" s="511"/>
      <c r="SLI113" s="511"/>
      <c r="SLJ113" s="511"/>
      <c r="SLK113" s="511"/>
      <c r="SLL113" s="511"/>
      <c r="SLM113" s="511"/>
      <c r="SLN113" s="511"/>
      <c r="SLO113" s="511"/>
      <c r="SLP113" s="511"/>
      <c r="SLQ113" s="511"/>
      <c r="SLR113" s="511"/>
      <c r="SLS113" s="511"/>
      <c r="SLT113" s="511"/>
      <c r="SLU113" s="511"/>
      <c r="SLV113" s="511"/>
      <c r="SLW113" s="511"/>
      <c r="SLX113" s="511"/>
      <c r="SLY113" s="511"/>
      <c r="SLZ113" s="511"/>
      <c r="SMA113" s="511"/>
      <c r="SMB113" s="511"/>
      <c r="SMC113" s="511"/>
      <c r="SMD113" s="511"/>
      <c r="SME113" s="511"/>
      <c r="SMF113" s="511"/>
      <c r="SMG113" s="511"/>
      <c r="SMH113" s="511"/>
      <c r="SMI113" s="511"/>
      <c r="SMJ113" s="511"/>
      <c r="SMK113" s="511"/>
      <c r="SML113" s="511"/>
      <c r="SMM113" s="511"/>
      <c r="SMN113" s="511"/>
      <c r="SMO113" s="511"/>
      <c r="SMP113" s="511"/>
      <c r="SMQ113" s="511"/>
      <c r="SMR113" s="511"/>
      <c r="SMS113" s="511"/>
      <c r="SMT113" s="511"/>
      <c r="SMU113" s="511"/>
      <c r="SMV113" s="511"/>
      <c r="SMW113" s="511"/>
      <c r="SMX113" s="511"/>
      <c r="SMY113" s="511"/>
      <c r="SMZ113" s="511"/>
      <c r="SNA113" s="511"/>
      <c r="SNB113" s="511"/>
      <c r="SNC113" s="511"/>
      <c r="SND113" s="511"/>
      <c r="SNE113" s="511"/>
      <c r="SNF113" s="511"/>
      <c r="SNG113" s="511"/>
      <c r="SNH113" s="511"/>
      <c r="SNI113" s="511"/>
      <c r="SNJ113" s="511"/>
      <c r="SNK113" s="511"/>
      <c r="SNL113" s="511"/>
      <c r="SNM113" s="511"/>
      <c r="SNN113" s="511"/>
      <c r="SNO113" s="511"/>
      <c r="SNP113" s="511"/>
      <c r="SNQ113" s="511"/>
      <c r="SNR113" s="511"/>
      <c r="SNS113" s="511"/>
      <c r="SNT113" s="511"/>
      <c r="SNU113" s="511"/>
      <c r="SNV113" s="511"/>
      <c r="SNW113" s="511"/>
      <c r="SNX113" s="511"/>
      <c r="SNY113" s="511"/>
      <c r="SNZ113" s="511"/>
      <c r="SOA113" s="511"/>
      <c r="SOB113" s="511"/>
      <c r="SOC113" s="511"/>
      <c r="SOD113" s="511"/>
      <c r="SOE113" s="511"/>
      <c r="SOF113" s="511"/>
      <c r="SOG113" s="511"/>
      <c r="SOH113" s="511"/>
      <c r="SOI113" s="511"/>
      <c r="SOJ113" s="511"/>
      <c r="SOK113" s="511"/>
      <c r="SOL113" s="511"/>
      <c r="SOM113" s="511"/>
      <c r="SON113" s="511"/>
      <c r="SOO113" s="511"/>
      <c r="SOP113" s="511"/>
      <c r="SOQ113" s="511"/>
      <c r="SOR113" s="511"/>
      <c r="SOS113" s="511"/>
      <c r="SOT113" s="511"/>
      <c r="SOU113" s="511"/>
      <c r="SOV113" s="511"/>
      <c r="SOW113" s="511"/>
      <c r="SOX113" s="511"/>
      <c r="SOY113" s="511"/>
      <c r="SOZ113" s="511"/>
      <c r="SPA113" s="511"/>
      <c r="SPB113" s="511"/>
      <c r="SPC113" s="511"/>
      <c r="SPD113" s="511"/>
      <c r="SPE113" s="511"/>
      <c r="SPF113" s="511"/>
      <c r="SPG113" s="511"/>
      <c r="SPH113" s="511"/>
      <c r="SPI113" s="511"/>
      <c r="SPJ113" s="511"/>
      <c r="SPK113" s="511"/>
      <c r="SPL113" s="511"/>
      <c r="SPM113" s="511"/>
      <c r="SPN113" s="511"/>
      <c r="SPO113" s="511"/>
      <c r="SPP113" s="511"/>
      <c r="SPQ113" s="511"/>
      <c r="SPR113" s="511"/>
      <c r="SPS113" s="511"/>
      <c r="SPT113" s="511"/>
      <c r="SPU113" s="511"/>
      <c r="SPV113" s="511"/>
      <c r="SPW113" s="511"/>
      <c r="SPX113" s="511"/>
      <c r="SPY113" s="511"/>
      <c r="SPZ113" s="511"/>
      <c r="SQA113" s="511"/>
      <c r="SQB113" s="511"/>
      <c r="SQC113" s="511"/>
      <c r="SQD113" s="511"/>
      <c r="SQE113" s="511"/>
      <c r="SQF113" s="511"/>
      <c r="SQG113" s="511"/>
      <c r="SQH113" s="511"/>
      <c r="SQI113" s="511"/>
      <c r="SQJ113" s="511"/>
      <c r="SQK113" s="511"/>
      <c r="SQL113" s="511"/>
      <c r="SQM113" s="511"/>
      <c r="SQN113" s="511"/>
      <c r="SQO113" s="511"/>
      <c r="SQP113" s="511"/>
      <c r="SQQ113" s="511"/>
      <c r="SQR113" s="511"/>
      <c r="SQS113" s="511"/>
      <c r="SQT113" s="511"/>
      <c r="SQU113" s="511"/>
      <c r="SQV113" s="511"/>
      <c r="SQW113" s="511"/>
      <c r="SQX113" s="511"/>
      <c r="SQY113" s="511"/>
      <c r="SQZ113" s="511"/>
      <c r="SRA113" s="511"/>
      <c r="SRB113" s="511"/>
      <c r="SRC113" s="511"/>
      <c r="SRD113" s="511"/>
      <c r="SRE113" s="511"/>
      <c r="SRF113" s="511"/>
      <c r="SRG113" s="511"/>
      <c r="SRH113" s="511"/>
      <c r="SRI113" s="511"/>
      <c r="SRJ113" s="511"/>
      <c r="SRK113" s="511"/>
      <c r="SRL113" s="511"/>
      <c r="SRM113" s="511"/>
      <c r="SRN113" s="511"/>
      <c r="SRO113" s="511"/>
      <c r="SRP113" s="511"/>
      <c r="SRQ113" s="511"/>
      <c r="SRR113" s="511"/>
      <c r="SRS113" s="511"/>
      <c r="SRT113" s="511"/>
      <c r="SRU113" s="511"/>
      <c r="SRV113" s="511"/>
      <c r="SRW113" s="511"/>
      <c r="SRX113" s="511"/>
      <c r="SRY113" s="511"/>
      <c r="SRZ113" s="511"/>
      <c r="SSA113" s="511"/>
      <c r="SSB113" s="511"/>
      <c r="SSC113" s="511"/>
      <c r="SSD113" s="511"/>
      <c r="SSE113" s="511"/>
      <c r="SSF113" s="511"/>
      <c r="SSG113" s="511"/>
      <c r="SSH113" s="511"/>
      <c r="SSI113" s="511"/>
      <c r="SSJ113" s="511"/>
      <c r="SSK113" s="511"/>
      <c r="SSL113" s="511"/>
      <c r="SSM113" s="511"/>
      <c r="SSN113" s="511"/>
      <c r="SSO113" s="511"/>
      <c r="SSP113" s="511"/>
      <c r="SSQ113" s="511"/>
      <c r="SSR113" s="511"/>
      <c r="SSS113" s="511"/>
      <c r="SST113" s="511"/>
      <c r="SSU113" s="511"/>
      <c r="SSV113" s="511"/>
      <c r="SSW113" s="511"/>
      <c r="SSX113" s="511"/>
      <c r="SSY113" s="511"/>
      <c r="SSZ113" s="511"/>
      <c r="STA113" s="511"/>
      <c r="STB113" s="511"/>
      <c r="STC113" s="511"/>
      <c r="STD113" s="511"/>
      <c r="STE113" s="511"/>
      <c r="STF113" s="511"/>
      <c r="STG113" s="511"/>
      <c r="STH113" s="511"/>
      <c r="STI113" s="511"/>
      <c r="STJ113" s="511"/>
      <c r="STK113" s="511"/>
      <c r="STL113" s="511"/>
      <c r="STM113" s="511"/>
      <c r="STN113" s="511"/>
      <c r="STO113" s="511"/>
      <c r="STP113" s="511"/>
      <c r="STQ113" s="511"/>
      <c r="STR113" s="511"/>
      <c r="STS113" s="511"/>
      <c r="STT113" s="511"/>
      <c r="STU113" s="511"/>
      <c r="STV113" s="511"/>
      <c r="STW113" s="511"/>
      <c r="STX113" s="511"/>
      <c r="STY113" s="511"/>
      <c r="STZ113" s="511"/>
      <c r="SUA113" s="511"/>
      <c r="SUB113" s="511"/>
      <c r="SUC113" s="511"/>
      <c r="SUD113" s="511"/>
      <c r="SUE113" s="511"/>
      <c r="SUF113" s="511"/>
      <c r="SUG113" s="511"/>
      <c r="SUH113" s="511"/>
      <c r="SUI113" s="511"/>
      <c r="SUJ113" s="511"/>
      <c r="SUK113" s="511"/>
      <c r="SUL113" s="511"/>
      <c r="SUM113" s="511"/>
      <c r="SUN113" s="511"/>
      <c r="SUO113" s="511"/>
      <c r="SUP113" s="511"/>
      <c r="SUQ113" s="511"/>
      <c r="SUR113" s="511"/>
      <c r="SUS113" s="511"/>
      <c r="SUT113" s="511"/>
      <c r="SUU113" s="511"/>
      <c r="SUV113" s="511"/>
      <c r="SUW113" s="511"/>
      <c r="SUX113" s="511"/>
      <c r="SUY113" s="511"/>
      <c r="SUZ113" s="511"/>
      <c r="SVA113" s="511"/>
      <c r="SVB113" s="511"/>
      <c r="SVC113" s="511"/>
      <c r="SVD113" s="511"/>
      <c r="SVE113" s="511"/>
      <c r="SVF113" s="511"/>
      <c r="SVG113" s="511"/>
      <c r="SVH113" s="511"/>
      <c r="SVI113" s="511"/>
      <c r="SVJ113" s="511"/>
      <c r="SVK113" s="511"/>
      <c r="SVL113" s="511"/>
      <c r="SVM113" s="511"/>
      <c r="SVN113" s="511"/>
      <c r="SVO113" s="511"/>
      <c r="SVP113" s="511"/>
      <c r="SVQ113" s="511"/>
      <c r="SVR113" s="511"/>
      <c r="SVS113" s="511"/>
      <c r="SVT113" s="511"/>
      <c r="SVU113" s="511"/>
      <c r="SVV113" s="511"/>
      <c r="SVW113" s="511"/>
      <c r="SVX113" s="511"/>
      <c r="SVY113" s="511"/>
      <c r="SVZ113" s="511"/>
      <c r="SWA113" s="511"/>
      <c r="SWB113" s="511"/>
      <c r="SWC113" s="511"/>
      <c r="SWD113" s="511"/>
      <c r="SWE113" s="511"/>
      <c r="SWF113" s="511"/>
      <c r="SWG113" s="511"/>
      <c r="SWH113" s="511"/>
      <c r="SWI113" s="511"/>
      <c r="SWJ113" s="511"/>
      <c r="SWK113" s="511"/>
      <c r="SWL113" s="511"/>
      <c r="SWM113" s="511"/>
      <c r="SWN113" s="511"/>
      <c r="SWO113" s="511"/>
      <c r="SWP113" s="511"/>
      <c r="SWQ113" s="511"/>
      <c r="SWR113" s="511"/>
      <c r="SWS113" s="511"/>
      <c r="SWT113" s="511"/>
      <c r="SWU113" s="511"/>
      <c r="SWV113" s="511"/>
      <c r="SWW113" s="511"/>
      <c r="SWX113" s="511"/>
      <c r="SWY113" s="511"/>
      <c r="SWZ113" s="511"/>
      <c r="SXA113" s="511"/>
      <c r="SXB113" s="511"/>
      <c r="SXC113" s="511"/>
      <c r="SXD113" s="511"/>
      <c r="SXE113" s="511"/>
      <c r="SXF113" s="511"/>
      <c r="SXG113" s="511"/>
      <c r="SXH113" s="511"/>
      <c r="SXI113" s="511"/>
      <c r="SXJ113" s="511"/>
      <c r="SXK113" s="511"/>
      <c r="SXL113" s="511"/>
      <c r="SXM113" s="511"/>
      <c r="SXN113" s="511"/>
      <c r="SXO113" s="511"/>
      <c r="SXP113" s="511"/>
      <c r="SXQ113" s="511"/>
      <c r="SXR113" s="511"/>
      <c r="SXS113" s="511"/>
      <c r="SXT113" s="511"/>
      <c r="SXU113" s="511"/>
      <c r="SXV113" s="511"/>
      <c r="SXW113" s="511"/>
      <c r="SXX113" s="511"/>
      <c r="SXY113" s="511"/>
      <c r="SXZ113" s="511"/>
      <c r="SYA113" s="511"/>
      <c r="SYB113" s="511"/>
      <c r="SYC113" s="511"/>
      <c r="SYD113" s="511"/>
      <c r="SYE113" s="511"/>
      <c r="SYF113" s="511"/>
      <c r="SYG113" s="511"/>
      <c r="SYH113" s="511"/>
      <c r="SYI113" s="511"/>
      <c r="SYJ113" s="511"/>
      <c r="SYK113" s="511"/>
      <c r="SYL113" s="511"/>
      <c r="SYM113" s="511"/>
      <c r="SYN113" s="511"/>
      <c r="SYO113" s="511"/>
      <c r="SYP113" s="511"/>
      <c r="SYQ113" s="511"/>
      <c r="SYR113" s="511"/>
      <c r="SYS113" s="511"/>
      <c r="SYT113" s="511"/>
      <c r="SYU113" s="511"/>
      <c r="SYV113" s="511"/>
      <c r="SYW113" s="511"/>
      <c r="SYX113" s="511"/>
      <c r="SYY113" s="511"/>
      <c r="SYZ113" s="511"/>
      <c r="SZA113" s="511"/>
      <c r="SZB113" s="511"/>
      <c r="SZC113" s="511"/>
      <c r="SZD113" s="511"/>
      <c r="SZE113" s="511"/>
      <c r="SZF113" s="511"/>
      <c r="SZG113" s="511"/>
      <c r="SZH113" s="511"/>
      <c r="SZI113" s="511"/>
      <c r="SZJ113" s="511"/>
      <c r="SZK113" s="511"/>
      <c r="SZL113" s="511"/>
      <c r="SZM113" s="511"/>
      <c r="SZN113" s="511"/>
      <c r="SZO113" s="511"/>
      <c r="SZP113" s="511"/>
      <c r="SZQ113" s="511"/>
      <c r="SZR113" s="511"/>
      <c r="SZS113" s="511"/>
      <c r="SZT113" s="511"/>
      <c r="SZU113" s="511"/>
      <c r="SZV113" s="511"/>
      <c r="SZW113" s="511"/>
      <c r="SZX113" s="511"/>
      <c r="SZY113" s="511"/>
      <c r="SZZ113" s="511"/>
      <c r="TAA113" s="511"/>
      <c r="TAB113" s="511"/>
      <c r="TAC113" s="511"/>
      <c r="TAD113" s="511"/>
      <c r="TAE113" s="511"/>
      <c r="TAF113" s="511"/>
      <c r="TAG113" s="511"/>
      <c r="TAH113" s="511"/>
      <c r="TAI113" s="511"/>
      <c r="TAJ113" s="511"/>
      <c r="TAK113" s="511"/>
      <c r="TAL113" s="511"/>
      <c r="TAM113" s="511"/>
      <c r="TAN113" s="511"/>
      <c r="TAO113" s="511"/>
      <c r="TAP113" s="511"/>
      <c r="TAQ113" s="511"/>
      <c r="TAR113" s="511"/>
      <c r="TAS113" s="511"/>
      <c r="TAT113" s="511"/>
      <c r="TAU113" s="511"/>
      <c r="TAV113" s="511"/>
      <c r="TAW113" s="511"/>
      <c r="TAX113" s="511"/>
      <c r="TAY113" s="511"/>
      <c r="TAZ113" s="511"/>
      <c r="TBA113" s="511"/>
      <c r="TBB113" s="511"/>
      <c r="TBC113" s="511"/>
      <c r="TBD113" s="511"/>
      <c r="TBE113" s="511"/>
      <c r="TBF113" s="511"/>
      <c r="TBG113" s="511"/>
      <c r="TBH113" s="511"/>
      <c r="TBI113" s="511"/>
      <c r="TBJ113" s="511"/>
      <c r="TBK113" s="511"/>
      <c r="TBL113" s="511"/>
      <c r="TBM113" s="511"/>
      <c r="TBN113" s="511"/>
      <c r="TBO113" s="511"/>
      <c r="TBP113" s="511"/>
      <c r="TBQ113" s="511"/>
      <c r="TBR113" s="511"/>
      <c r="TBS113" s="511"/>
      <c r="TBT113" s="511"/>
      <c r="TBU113" s="511"/>
      <c r="TBV113" s="511"/>
      <c r="TBW113" s="511"/>
      <c r="TBX113" s="511"/>
      <c r="TBY113" s="511"/>
      <c r="TBZ113" s="511"/>
      <c r="TCA113" s="511"/>
      <c r="TCB113" s="511"/>
      <c r="TCC113" s="511"/>
      <c r="TCD113" s="511"/>
      <c r="TCE113" s="511"/>
      <c r="TCF113" s="511"/>
      <c r="TCG113" s="511"/>
      <c r="TCH113" s="511"/>
      <c r="TCI113" s="511"/>
      <c r="TCJ113" s="511"/>
      <c r="TCK113" s="511"/>
      <c r="TCL113" s="511"/>
      <c r="TCM113" s="511"/>
      <c r="TCN113" s="511"/>
      <c r="TCO113" s="511"/>
      <c r="TCP113" s="511"/>
      <c r="TCQ113" s="511"/>
      <c r="TCR113" s="511"/>
      <c r="TCS113" s="511"/>
      <c r="TCT113" s="511"/>
      <c r="TCU113" s="511"/>
      <c r="TCV113" s="511"/>
      <c r="TCW113" s="511"/>
      <c r="TCX113" s="511"/>
      <c r="TCY113" s="511"/>
      <c r="TCZ113" s="511"/>
      <c r="TDA113" s="511"/>
      <c r="TDB113" s="511"/>
      <c r="TDC113" s="511"/>
      <c r="TDD113" s="511"/>
      <c r="TDE113" s="511"/>
      <c r="TDF113" s="511"/>
      <c r="TDG113" s="511"/>
      <c r="TDH113" s="511"/>
      <c r="TDI113" s="511"/>
      <c r="TDJ113" s="511"/>
      <c r="TDK113" s="511"/>
      <c r="TDL113" s="511"/>
      <c r="TDM113" s="511"/>
      <c r="TDN113" s="511"/>
      <c r="TDO113" s="511"/>
      <c r="TDP113" s="511"/>
      <c r="TDQ113" s="511"/>
      <c r="TDR113" s="511"/>
      <c r="TDS113" s="511"/>
      <c r="TDT113" s="511"/>
      <c r="TDU113" s="511"/>
      <c r="TDV113" s="511"/>
      <c r="TDW113" s="511"/>
      <c r="TDX113" s="511"/>
      <c r="TDY113" s="511"/>
      <c r="TDZ113" s="511"/>
      <c r="TEA113" s="511"/>
      <c r="TEB113" s="511"/>
      <c r="TEC113" s="511"/>
      <c r="TED113" s="511"/>
      <c r="TEE113" s="511"/>
      <c r="TEF113" s="511"/>
      <c r="TEG113" s="511"/>
      <c r="TEH113" s="511"/>
      <c r="TEI113" s="511"/>
      <c r="TEJ113" s="511"/>
      <c r="TEK113" s="511"/>
      <c r="TEL113" s="511"/>
      <c r="TEM113" s="511"/>
      <c r="TEN113" s="511"/>
      <c r="TEO113" s="511"/>
      <c r="TEP113" s="511"/>
      <c r="TEQ113" s="511"/>
      <c r="TER113" s="511"/>
      <c r="TES113" s="511"/>
      <c r="TET113" s="511"/>
      <c r="TEU113" s="511"/>
      <c r="TEV113" s="511"/>
      <c r="TEW113" s="511"/>
      <c r="TEX113" s="511"/>
      <c r="TEY113" s="511"/>
      <c r="TEZ113" s="511"/>
      <c r="TFA113" s="511"/>
      <c r="TFB113" s="511"/>
      <c r="TFC113" s="511"/>
      <c r="TFD113" s="511"/>
      <c r="TFE113" s="511"/>
      <c r="TFF113" s="511"/>
      <c r="TFG113" s="511"/>
      <c r="TFH113" s="511"/>
      <c r="TFI113" s="511"/>
      <c r="TFJ113" s="511"/>
      <c r="TFK113" s="511"/>
      <c r="TFL113" s="511"/>
      <c r="TFM113" s="511"/>
      <c r="TFN113" s="511"/>
      <c r="TFO113" s="511"/>
      <c r="TFP113" s="511"/>
      <c r="TFQ113" s="511"/>
      <c r="TFR113" s="511"/>
      <c r="TFS113" s="511"/>
      <c r="TFT113" s="511"/>
      <c r="TFU113" s="511"/>
      <c r="TFV113" s="511"/>
      <c r="TFW113" s="511"/>
      <c r="TFX113" s="511"/>
      <c r="TFY113" s="511"/>
      <c r="TFZ113" s="511"/>
      <c r="TGA113" s="511"/>
      <c r="TGB113" s="511"/>
      <c r="TGC113" s="511"/>
      <c r="TGD113" s="511"/>
      <c r="TGE113" s="511"/>
      <c r="TGF113" s="511"/>
      <c r="TGG113" s="511"/>
      <c r="TGH113" s="511"/>
      <c r="TGI113" s="511"/>
      <c r="TGJ113" s="511"/>
      <c r="TGK113" s="511"/>
      <c r="TGL113" s="511"/>
      <c r="TGM113" s="511"/>
      <c r="TGN113" s="511"/>
      <c r="TGO113" s="511"/>
      <c r="TGP113" s="511"/>
      <c r="TGQ113" s="511"/>
      <c r="TGR113" s="511"/>
      <c r="TGS113" s="511"/>
      <c r="TGT113" s="511"/>
      <c r="TGU113" s="511"/>
      <c r="TGV113" s="511"/>
      <c r="TGW113" s="511"/>
      <c r="TGX113" s="511"/>
      <c r="TGY113" s="511"/>
      <c r="TGZ113" s="511"/>
      <c r="THA113" s="511"/>
      <c r="THB113" s="511"/>
      <c r="THC113" s="511"/>
      <c r="THD113" s="511"/>
      <c r="THE113" s="511"/>
      <c r="THF113" s="511"/>
      <c r="THG113" s="511"/>
      <c r="THH113" s="511"/>
      <c r="THI113" s="511"/>
      <c r="THJ113" s="511"/>
      <c r="THK113" s="511"/>
      <c r="THL113" s="511"/>
      <c r="THM113" s="511"/>
      <c r="THN113" s="511"/>
      <c r="THO113" s="511"/>
      <c r="THP113" s="511"/>
      <c r="THQ113" s="511"/>
      <c r="THR113" s="511"/>
      <c r="THS113" s="511"/>
      <c r="THT113" s="511"/>
      <c r="THU113" s="511"/>
      <c r="THV113" s="511"/>
      <c r="THW113" s="511"/>
      <c r="THX113" s="511"/>
      <c r="THY113" s="511"/>
      <c r="THZ113" s="511"/>
      <c r="TIA113" s="511"/>
      <c r="TIB113" s="511"/>
      <c r="TIC113" s="511"/>
      <c r="TID113" s="511"/>
      <c r="TIE113" s="511"/>
      <c r="TIF113" s="511"/>
      <c r="TIG113" s="511"/>
      <c r="TIH113" s="511"/>
      <c r="TII113" s="511"/>
      <c r="TIJ113" s="511"/>
      <c r="TIK113" s="511"/>
      <c r="TIL113" s="511"/>
      <c r="TIM113" s="511"/>
      <c r="TIN113" s="511"/>
      <c r="TIO113" s="511"/>
      <c r="TIP113" s="511"/>
      <c r="TIQ113" s="511"/>
      <c r="TIR113" s="511"/>
      <c r="TIS113" s="511"/>
      <c r="TIT113" s="511"/>
      <c r="TIU113" s="511"/>
      <c r="TIV113" s="511"/>
      <c r="TIW113" s="511"/>
      <c r="TIX113" s="511"/>
      <c r="TIY113" s="511"/>
      <c r="TIZ113" s="511"/>
      <c r="TJA113" s="511"/>
      <c r="TJB113" s="511"/>
      <c r="TJC113" s="511"/>
      <c r="TJD113" s="511"/>
      <c r="TJE113" s="511"/>
      <c r="TJF113" s="511"/>
      <c r="TJG113" s="511"/>
      <c r="TJH113" s="511"/>
      <c r="TJI113" s="511"/>
      <c r="TJJ113" s="511"/>
      <c r="TJK113" s="511"/>
      <c r="TJL113" s="511"/>
      <c r="TJM113" s="511"/>
      <c r="TJN113" s="511"/>
      <c r="TJO113" s="511"/>
      <c r="TJP113" s="511"/>
      <c r="TJQ113" s="511"/>
      <c r="TJR113" s="511"/>
      <c r="TJS113" s="511"/>
      <c r="TJT113" s="511"/>
      <c r="TJU113" s="511"/>
      <c r="TJV113" s="511"/>
      <c r="TJW113" s="511"/>
      <c r="TJX113" s="511"/>
      <c r="TJY113" s="511"/>
      <c r="TJZ113" s="511"/>
      <c r="TKA113" s="511"/>
      <c r="TKB113" s="511"/>
      <c r="TKC113" s="511"/>
      <c r="TKD113" s="511"/>
      <c r="TKE113" s="511"/>
      <c r="TKF113" s="511"/>
      <c r="TKG113" s="511"/>
      <c r="TKH113" s="511"/>
      <c r="TKI113" s="511"/>
      <c r="TKJ113" s="511"/>
      <c r="TKK113" s="511"/>
      <c r="TKL113" s="511"/>
      <c r="TKM113" s="511"/>
      <c r="TKN113" s="511"/>
      <c r="TKO113" s="511"/>
      <c r="TKP113" s="511"/>
      <c r="TKQ113" s="511"/>
      <c r="TKR113" s="511"/>
      <c r="TKS113" s="511"/>
      <c r="TKT113" s="511"/>
      <c r="TKU113" s="511"/>
      <c r="TKV113" s="511"/>
      <c r="TKW113" s="511"/>
      <c r="TKX113" s="511"/>
      <c r="TKY113" s="511"/>
      <c r="TKZ113" s="511"/>
      <c r="TLA113" s="511"/>
      <c r="TLB113" s="511"/>
      <c r="TLC113" s="511"/>
      <c r="TLD113" s="511"/>
      <c r="TLE113" s="511"/>
      <c r="TLF113" s="511"/>
      <c r="TLG113" s="511"/>
      <c r="TLH113" s="511"/>
      <c r="TLI113" s="511"/>
      <c r="TLJ113" s="511"/>
      <c r="TLK113" s="511"/>
      <c r="TLL113" s="511"/>
      <c r="TLM113" s="511"/>
      <c r="TLN113" s="511"/>
      <c r="TLO113" s="511"/>
      <c r="TLP113" s="511"/>
      <c r="TLQ113" s="511"/>
      <c r="TLR113" s="511"/>
      <c r="TLS113" s="511"/>
      <c r="TLT113" s="511"/>
      <c r="TLU113" s="511"/>
      <c r="TLV113" s="511"/>
      <c r="TLW113" s="511"/>
      <c r="TLX113" s="511"/>
      <c r="TLY113" s="511"/>
      <c r="TLZ113" s="511"/>
      <c r="TMA113" s="511"/>
      <c r="TMB113" s="511"/>
      <c r="TMC113" s="511"/>
      <c r="TMD113" s="511"/>
      <c r="TME113" s="511"/>
      <c r="TMF113" s="511"/>
      <c r="TMG113" s="511"/>
      <c r="TMH113" s="511"/>
      <c r="TMI113" s="511"/>
      <c r="TMJ113" s="511"/>
      <c r="TMK113" s="511"/>
      <c r="TML113" s="511"/>
      <c r="TMM113" s="511"/>
      <c r="TMN113" s="511"/>
      <c r="TMO113" s="511"/>
      <c r="TMP113" s="511"/>
      <c r="TMQ113" s="511"/>
      <c r="TMR113" s="511"/>
      <c r="TMS113" s="511"/>
      <c r="TMT113" s="511"/>
      <c r="TMU113" s="511"/>
      <c r="TMV113" s="511"/>
      <c r="TMW113" s="511"/>
      <c r="TMX113" s="511"/>
      <c r="TMY113" s="511"/>
      <c r="TMZ113" s="511"/>
      <c r="TNA113" s="511"/>
      <c r="TNB113" s="511"/>
      <c r="TNC113" s="511"/>
      <c r="TND113" s="511"/>
      <c r="TNE113" s="511"/>
      <c r="TNF113" s="511"/>
      <c r="TNG113" s="511"/>
      <c r="TNH113" s="511"/>
      <c r="TNI113" s="511"/>
      <c r="TNJ113" s="511"/>
      <c r="TNK113" s="511"/>
      <c r="TNL113" s="511"/>
      <c r="TNM113" s="511"/>
      <c r="TNN113" s="511"/>
      <c r="TNO113" s="511"/>
      <c r="TNP113" s="511"/>
      <c r="TNQ113" s="511"/>
      <c r="TNR113" s="511"/>
      <c r="TNS113" s="511"/>
      <c r="TNT113" s="511"/>
      <c r="TNU113" s="511"/>
      <c r="TNV113" s="511"/>
      <c r="TNW113" s="511"/>
      <c r="TNX113" s="511"/>
      <c r="TNY113" s="511"/>
      <c r="TNZ113" s="511"/>
      <c r="TOA113" s="511"/>
      <c r="TOB113" s="511"/>
      <c r="TOC113" s="511"/>
      <c r="TOD113" s="511"/>
      <c r="TOE113" s="511"/>
      <c r="TOF113" s="511"/>
      <c r="TOG113" s="511"/>
      <c r="TOH113" s="511"/>
      <c r="TOI113" s="511"/>
      <c r="TOJ113" s="511"/>
      <c r="TOK113" s="511"/>
      <c r="TOL113" s="511"/>
      <c r="TOM113" s="511"/>
      <c r="TON113" s="511"/>
      <c r="TOO113" s="511"/>
      <c r="TOP113" s="511"/>
      <c r="TOQ113" s="511"/>
      <c r="TOR113" s="511"/>
      <c r="TOS113" s="511"/>
      <c r="TOT113" s="511"/>
      <c r="TOU113" s="511"/>
      <c r="TOV113" s="511"/>
      <c r="TOW113" s="511"/>
      <c r="TOX113" s="511"/>
      <c r="TOY113" s="511"/>
      <c r="TOZ113" s="511"/>
      <c r="TPA113" s="511"/>
      <c r="TPB113" s="511"/>
      <c r="TPC113" s="511"/>
      <c r="TPD113" s="511"/>
      <c r="TPE113" s="511"/>
      <c r="TPF113" s="511"/>
      <c r="TPG113" s="511"/>
      <c r="TPH113" s="511"/>
      <c r="TPI113" s="511"/>
      <c r="TPJ113" s="511"/>
      <c r="TPK113" s="511"/>
      <c r="TPL113" s="511"/>
      <c r="TPM113" s="511"/>
      <c r="TPN113" s="511"/>
      <c r="TPO113" s="511"/>
      <c r="TPP113" s="511"/>
      <c r="TPQ113" s="511"/>
      <c r="TPR113" s="511"/>
      <c r="TPS113" s="511"/>
      <c r="TPT113" s="511"/>
      <c r="TPU113" s="511"/>
      <c r="TPV113" s="511"/>
      <c r="TPW113" s="511"/>
      <c r="TPX113" s="511"/>
      <c r="TPY113" s="511"/>
      <c r="TPZ113" s="511"/>
      <c r="TQA113" s="511"/>
      <c r="TQB113" s="511"/>
      <c r="TQC113" s="511"/>
      <c r="TQD113" s="511"/>
      <c r="TQE113" s="511"/>
      <c r="TQF113" s="511"/>
      <c r="TQG113" s="511"/>
      <c r="TQH113" s="511"/>
      <c r="TQI113" s="511"/>
      <c r="TQJ113" s="511"/>
      <c r="TQK113" s="511"/>
      <c r="TQL113" s="511"/>
      <c r="TQM113" s="511"/>
      <c r="TQN113" s="511"/>
      <c r="TQO113" s="511"/>
      <c r="TQP113" s="511"/>
      <c r="TQQ113" s="511"/>
      <c r="TQR113" s="511"/>
      <c r="TQS113" s="511"/>
      <c r="TQT113" s="511"/>
      <c r="TQU113" s="511"/>
      <c r="TQV113" s="511"/>
      <c r="TQW113" s="511"/>
      <c r="TQX113" s="511"/>
      <c r="TQY113" s="511"/>
      <c r="TQZ113" s="511"/>
      <c r="TRA113" s="511"/>
      <c r="TRB113" s="511"/>
      <c r="TRC113" s="511"/>
      <c r="TRD113" s="511"/>
      <c r="TRE113" s="511"/>
      <c r="TRF113" s="511"/>
      <c r="TRG113" s="511"/>
      <c r="TRH113" s="511"/>
      <c r="TRI113" s="511"/>
      <c r="TRJ113" s="511"/>
      <c r="TRK113" s="511"/>
      <c r="TRL113" s="511"/>
      <c r="TRM113" s="511"/>
      <c r="TRN113" s="511"/>
      <c r="TRO113" s="511"/>
      <c r="TRP113" s="511"/>
      <c r="TRQ113" s="511"/>
      <c r="TRR113" s="511"/>
      <c r="TRS113" s="511"/>
      <c r="TRT113" s="511"/>
      <c r="TRU113" s="511"/>
      <c r="TRV113" s="511"/>
      <c r="TRW113" s="511"/>
      <c r="TRX113" s="511"/>
      <c r="TRY113" s="511"/>
      <c r="TRZ113" s="511"/>
      <c r="TSA113" s="511"/>
      <c r="TSB113" s="511"/>
      <c r="TSC113" s="511"/>
      <c r="TSD113" s="511"/>
      <c r="TSE113" s="511"/>
      <c r="TSF113" s="511"/>
      <c r="TSG113" s="511"/>
      <c r="TSH113" s="511"/>
      <c r="TSI113" s="511"/>
      <c r="TSJ113" s="511"/>
      <c r="TSK113" s="511"/>
      <c r="TSL113" s="511"/>
      <c r="TSM113" s="511"/>
      <c r="TSN113" s="511"/>
      <c r="TSO113" s="511"/>
      <c r="TSP113" s="511"/>
      <c r="TSQ113" s="511"/>
      <c r="TSR113" s="511"/>
      <c r="TSS113" s="511"/>
      <c r="TST113" s="511"/>
      <c r="TSU113" s="511"/>
      <c r="TSV113" s="511"/>
      <c r="TSW113" s="511"/>
      <c r="TSX113" s="511"/>
      <c r="TSY113" s="511"/>
      <c r="TSZ113" s="511"/>
      <c r="TTA113" s="511"/>
      <c r="TTB113" s="511"/>
      <c r="TTC113" s="511"/>
      <c r="TTD113" s="511"/>
      <c r="TTE113" s="511"/>
      <c r="TTF113" s="511"/>
      <c r="TTG113" s="511"/>
      <c r="TTH113" s="511"/>
      <c r="TTI113" s="511"/>
      <c r="TTJ113" s="511"/>
      <c r="TTK113" s="511"/>
      <c r="TTL113" s="511"/>
      <c r="TTM113" s="511"/>
      <c r="TTN113" s="511"/>
      <c r="TTO113" s="511"/>
      <c r="TTP113" s="511"/>
      <c r="TTQ113" s="511"/>
      <c r="TTR113" s="511"/>
      <c r="TTS113" s="511"/>
      <c r="TTT113" s="511"/>
      <c r="TTU113" s="511"/>
      <c r="TTV113" s="511"/>
      <c r="TTW113" s="511"/>
      <c r="TTX113" s="511"/>
      <c r="TTY113" s="511"/>
      <c r="TTZ113" s="511"/>
      <c r="TUA113" s="511"/>
      <c r="TUB113" s="511"/>
      <c r="TUC113" s="511"/>
      <c r="TUD113" s="511"/>
      <c r="TUE113" s="511"/>
      <c r="TUF113" s="511"/>
      <c r="TUG113" s="511"/>
      <c r="TUH113" s="511"/>
      <c r="TUI113" s="511"/>
      <c r="TUJ113" s="511"/>
      <c r="TUK113" s="511"/>
      <c r="TUL113" s="511"/>
      <c r="TUM113" s="511"/>
      <c r="TUN113" s="511"/>
      <c r="TUO113" s="511"/>
      <c r="TUP113" s="511"/>
      <c r="TUQ113" s="511"/>
      <c r="TUR113" s="511"/>
      <c r="TUS113" s="511"/>
      <c r="TUT113" s="511"/>
      <c r="TUU113" s="511"/>
      <c r="TUV113" s="511"/>
      <c r="TUW113" s="511"/>
      <c r="TUX113" s="511"/>
      <c r="TUY113" s="511"/>
      <c r="TUZ113" s="511"/>
      <c r="TVA113" s="511"/>
      <c r="TVB113" s="511"/>
      <c r="TVC113" s="511"/>
      <c r="TVD113" s="511"/>
      <c r="TVE113" s="511"/>
      <c r="TVF113" s="511"/>
      <c r="TVG113" s="511"/>
      <c r="TVH113" s="511"/>
      <c r="TVI113" s="511"/>
      <c r="TVJ113" s="511"/>
      <c r="TVK113" s="511"/>
      <c r="TVL113" s="511"/>
      <c r="TVM113" s="511"/>
      <c r="TVN113" s="511"/>
      <c r="TVO113" s="511"/>
      <c r="TVP113" s="511"/>
      <c r="TVQ113" s="511"/>
      <c r="TVR113" s="511"/>
      <c r="TVS113" s="511"/>
      <c r="TVT113" s="511"/>
      <c r="TVU113" s="511"/>
      <c r="TVV113" s="511"/>
      <c r="TVW113" s="511"/>
      <c r="TVX113" s="511"/>
      <c r="TVY113" s="511"/>
      <c r="TVZ113" s="511"/>
      <c r="TWA113" s="511"/>
      <c r="TWB113" s="511"/>
      <c r="TWC113" s="511"/>
      <c r="TWD113" s="511"/>
      <c r="TWE113" s="511"/>
      <c r="TWF113" s="511"/>
      <c r="TWG113" s="511"/>
      <c r="TWH113" s="511"/>
      <c r="TWI113" s="511"/>
      <c r="TWJ113" s="511"/>
      <c r="TWK113" s="511"/>
      <c r="TWL113" s="511"/>
      <c r="TWM113" s="511"/>
      <c r="TWN113" s="511"/>
      <c r="TWO113" s="511"/>
      <c r="TWP113" s="511"/>
      <c r="TWQ113" s="511"/>
      <c r="TWR113" s="511"/>
      <c r="TWS113" s="511"/>
      <c r="TWT113" s="511"/>
      <c r="TWU113" s="511"/>
      <c r="TWV113" s="511"/>
      <c r="TWW113" s="511"/>
      <c r="TWX113" s="511"/>
      <c r="TWY113" s="511"/>
      <c r="TWZ113" s="511"/>
      <c r="TXA113" s="511"/>
      <c r="TXB113" s="511"/>
      <c r="TXC113" s="511"/>
      <c r="TXD113" s="511"/>
      <c r="TXE113" s="511"/>
      <c r="TXF113" s="511"/>
      <c r="TXG113" s="511"/>
      <c r="TXH113" s="511"/>
      <c r="TXI113" s="511"/>
      <c r="TXJ113" s="511"/>
      <c r="TXK113" s="511"/>
      <c r="TXL113" s="511"/>
      <c r="TXM113" s="511"/>
      <c r="TXN113" s="511"/>
      <c r="TXO113" s="511"/>
      <c r="TXP113" s="511"/>
      <c r="TXQ113" s="511"/>
      <c r="TXR113" s="511"/>
      <c r="TXS113" s="511"/>
      <c r="TXT113" s="511"/>
      <c r="TXU113" s="511"/>
      <c r="TXV113" s="511"/>
      <c r="TXW113" s="511"/>
      <c r="TXX113" s="511"/>
      <c r="TXY113" s="511"/>
      <c r="TXZ113" s="511"/>
      <c r="TYA113" s="511"/>
      <c r="TYB113" s="511"/>
      <c r="TYC113" s="511"/>
      <c r="TYD113" s="511"/>
      <c r="TYE113" s="511"/>
      <c r="TYF113" s="511"/>
      <c r="TYG113" s="511"/>
      <c r="TYH113" s="511"/>
      <c r="TYI113" s="511"/>
      <c r="TYJ113" s="511"/>
      <c r="TYK113" s="511"/>
      <c r="TYL113" s="511"/>
      <c r="TYM113" s="511"/>
      <c r="TYN113" s="511"/>
      <c r="TYO113" s="511"/>
      <c r="TYP113" s="511"/>
      <c r="TYQ113" s="511"/>
      <c r="TYR113" s="511"/>
      <c r="TYS113" s="511"/>
      <c r="TYT113" s="511"/>
      <c r="TYU113" s="511"/>
      <c r="TYV113" s="511"/>
      <c r="TYW113" s="511"/>
      <c r="TYX113" s="511"/>
      <c r="TYY113" s="511"/>
      <c r="TYZ113" s="511"/>
      <c r="TZA113" s="511"/>
      <c r="TZB113" s="511"/>
      <c r="TZC113" s="511"/>
      <c r="TZD113" s="511"/>
      <c r="TZE113" s="511"/>
      <c r="TZF113" s="511"/>
      <c r="TZG113" s="511"/>
      <c r="TZH113" s="511"/>
      <c r="TZI113" s="511"/>
      <c r="TZJ113" s="511"/>
      <c r="TZK113" s="511"/>
      <c r="TZL113" s="511"/>
      <c r="TZM113" s="511"/>
      <c r="TZN113" s="511"/>
      <c r="TZO113" s="511"/>
      <c r="TZP113" s="511"/>
      <c r="TZQ113" s="511"/>
      <c r="TZR113" s="511"/>
      <c r="TZS113" s="511"/>
      <c r="TZT113" s="511"/>
      <c r="TZU113" s="511"/>
      <c r="TZV113" s="511"/>
      <c r="TZW113" s="511"/>
      <c r="TZX113" s="511"/>
      <c r="TZY113" s="511"/>
      <c r="TZZ113" s="511"/>
      <c r="UAA113" s="511"/>
      <c r="UAB113" s="511"/>
      <c r="UAC113" s="511"/>
      <c r="UAD113" s="511"/>
      <c r="UAE113" s="511"/>
      <c r="UAF113" s="511"/>
      <c r="UAG113" s="511"/>
      <c r="UAH113" s="511"/>
      <c r="UAI113" s="511"/>
      <c r="UAJ113" s="511"/>
      <c r="UAK113" s="511"/>
      <c r="UAL113" s="511"/>
      <c r="UAM113" s="511"/>
      <c r="UAN113" s="511"/>
      <c r="UAO113" s="511"/>
      <c r="UAP113" s="511"/>
      <c r="UAQ113" s="511"/>
      <c r="UAR113" s="511"/>
      <c r="UAS113" s="511"/>
      <c r="UAT113" s="511"/>
      <c r="UAU113" s="511"/>
      <c r="UAV113" s="511"/>
      <c r="UAW113" s="511"/>
      <c r="UAX113" s="511"/>
      <c r="UAY113" s="511"/>
      <c r="UAZ113" s="511"/>
      <c r="UBA113" s="511"/>
      <c r="UBB113" s="511"/>
      <c r="UBC113" s="511"/>
      <c r="UBD113" s="511"/>
      <c r="UBE113" s="511"/>
      <c r="UBF113" s="511"/>
      <c r="UBG113" s="511"/>
      <c r="UBH113" s="511"/>
      <c r="UBI113" s="511"/>
      <c r="UBJ113" s="511"/>
      <c r="UBK113" s="511"/>
      <c r="UBL113" s="511"/>
      <c r="UBM113" s="511"/>
      <c r="UBN113" s="511"/>
      <c r="UBO113" s="511"/>
      <c r="UBP113" s="511"/>
      <c r="UBQ113" s="511"/>
      <c r="UBR113" s="511"/>
      <c r="UBS113" s="511"/>
      <c r="UBT113" s="511"/>
      <c r="UBU113" s="511"/>
      <c r="UBV113" s="511"/>
      <c r="UBW113" s="511"/>
      <c r="UBX113" s="511"/>
      <c r="UBY113" s="511"/>
      <c r="UBZ113" s="511"/>
      <c r="UCA113" s="511"/>
      <c r="UCB113" s="511"/>
      <c r="UCC113" s="511"/>
      <c r="UCD113" s="511"/>
      <c r="UCE113" s="511"/>
      <c r="UCF113" s="511"/>
      <c r="UCG113" s="511"/>
      <c r="UCH113" s="511"/>
      <c r="UCI113" s="511"/>
      <c r="UCJ113" s="511"/>
      <c r="UCK113" s="511"/>
      <c r="UCL113" s="511"/>
      <c r="UCM113" s="511"/>
      <c r="UCN113" s="511"/>
      <c r="UCO113" s="511"/>
      <c r="UCP113" s="511"/>
      <c r="UCQ113" s="511"/>
      <c r="UCR113" s="511"/>
      <c r="UCS113" s="511"/>
      <c r="UCT113" s="511"/>
      <c r="UCU113" s="511"/>
      <c r="UCV113" s="511"/>
      <c r="UCW113" s="511"/>
      <c r="UCX113" s="511"/>
      <c r="UCY113" s="511"/>
      <c r="UCZ113" s="511"/>
      <c r="UDA113" s="511"/>
      <c r="UDB113" s="511"/>
      <c r="UDC113" s="511"/>
      <c r="UDD113" s="511"/>
      <c r="UDE113" s="511"/>
      <c r="UDF113" s="511"/>
      <c r="UDG113" s="511"/>
      <c r="UDH113" s="511"/>
      <c r="UDI113" s="511"/>
      <c r="UDJ113" s="511"/>
      <c r="UDK113" s="511"/>
      <c r="UDL113" s="511"/>
      <c r="UDM113" s="511"/>
      <c r="UDN113" s="511"/>
      <c r="UDO113" s="511"/>
      <c r="UDP113" s="511"/>
      <c r="UDQ113" s="511"/>
      <c r="UDR113" s="511"/>
      <c r="UDS113" s="511"/>
      <c r="UDT113" s="511"/>
      <c r="UDU113" s="511"/>
      <c r="UDV113" s="511"/>
      <c r="UDW113" s="511"/>
      <c r="UDX113" s="511"/>
      <c r="UDY113" s="511"/>
      <c r="UDZ113" s="511"/>
      <c r="UEA113" s="511"/>
      <c r="UEB113" s="511"/>
      <c r="UEC113" s="511"/>
      <c r="UED113" s="511"/>
      <c r="UEE113" s="511"/>
      <c r="UEF113" s="511"/>
      <c r="UEG113" s="511"/>
      <c r="UEH113" s="511"/>
      <c r="UEI113" s="511"/>
      <c r="UEJ113" s="511"/>
      <c r="UEK113" s="511"/>
      <c r="UEL113" s="511"/>
      <c r="UEM113" s="511"/>
      <c r="UEN113" s="511"/>
      <c r="UEO113" s="511"/>
      <c r="UEP113" s="511"/>
      <c r="UEQ113" s="511"/>
      <c r="UER113" s="511"/>
      <c r="UES113" s="511"/>
      <c r="UET113" s="511"/>
      <c r="UEU113" s="511"/>
      <c r="UEV113" s="511"/>
      <c r="UEW113" s="511"/>
      <c r="UEX113" s="511"/>
      <c r="UEY113" s="511"/>
      <c r="UEZ113" s="511"/>
      <c r="UFA113" s="511"/>
      <c r="UFB113" s="511"/>
      <c r="UFC113" s="511"/>
      <c r="UFD113" s="511"/>
      <c r="UFE113" s="511"/>
      <c r="UFF113" s="511"/>
      <c r="UFG113" s="511"/>
      <c r="UFH113" s="511"/>
      <c r="UFI113" s="511"/>
      <c r="UFJ113" s="511"/>
      <c r="UFK113" s="511"/>
      <c r="UFL113" s="511"/>
      <c r="UFM113" s="511"/>
      <c r="UFN113" s="511"/>
      <c r="UFO113" s="511"/>
      <c r="UFP113" s="511"/>
      <c r="UFQ113" s="511"/>
      <c r="UFR113" s="511"/>
      <c r="UFS113" s="511"/>
      <c r="UFT113" s="511"/>
      <c r="UFU113" s="511"/>
      <c r="UFV113" s="511"/>
      <c r="UFW113" s="511"/>
      <c r="UFX113" s="511"/>
      <c r="UFY113" s="511"/>
      <c r="UFZ113" s="511"/>
      <c r="UGA113" s="511"/>
      <c r="UGB113" s="511"/>
      <c r="UGC113" s="511"/>
      <c r="UGD113" s="511"/>
      <c r="UGE113" s="511"/>
      <c r="UGF113" s="511"/>
      <c r="UGG113" s="511"/>
      <c r="UGH113" s="511"/>
      <c r="UGI113" s="511"/>
      <c r="UGJ113" s="511"/>
      <c r="UGK113" s="511"/>
      <c r="UGL113" s="511"/>
      <c r="UGM113" s="511"/>
      <c r="UGN113" s="511"/>
      <c r="UGO113" s="511"/>
      <c r="UGP113" s="511"/>
      <c r="UGQ113" s="511"/>
      <c r="UGR113" s="511"/>
      <c r="UGS113" s="511"/>
      <c r="UGT113" s="511"/>
      <c r="UGU113" s="511"/>
      <c r="UGV113" s="511"/>
      <c r="UGW113" s="511"/>
      <c r="UGX113" s="511"/>
      <c r="UGY113" s="511"/>
      <c r="UGZ113" s="511"/>
      <c r="UHA113" s="511"/>
      <c r="UHB113" s="511"/>
      <c r="UHC113" s="511"/>
      <c r="UHD113" s="511"/>
      <c r="UHE113" s="511"/>
      <c r="UHF113" s="511"/>
      <c r="UHG113" s="511"/>
      <c r="UHH113" s="511"/>
      <c r="UHI113" s="511"/>
      <c r="UHJ113" s="511"/>
      <c r="UHK113" s="511"/>
      <c r="UHL113" s="511"/>
      <c r="UHM113" s="511"/>
      <c r="UHN113" s="511"/>
      <c r="UHO113" s="511"/>
      <c r="UHP113" s="511"/>
      <c r="UHQ113" s="511"/>
      <c r="UHR113" s="511"/>
      <c r="UHS113" s="511"/>
      <c r="UHT113" s="511"/>
      <c r="UHU113" s="511"/>
      <c r="UHV113" s="511"/>
      <c r="UHW113" s="511"/>
      <c r="UHX113" s="511"/>
      <c r="UHY113" s="511"/>
      <c r="UHZ113" s="511"/>
      <c r="UIA113" s="511"/>
      <c r="UIB113" s="511"/>
      <c r="UIC113" s="511"/>
      <c r="UID113" s="511"/>
      <c r="UIE113" s="511"/>
      <c r="UIF113" s="511"/>
      <c r="UIG113" s="511"/>
      <c r="UIH113" s="511"/>
      <c r="UII113" s="511"/>
      <c r="UIJ113" s="511"/>
      <c r="UIK113" s="511"/>
      <c r="UIL113" s="511"/>
      <c r="UIM113" s="511"/>
      <c r="UIN113" s="511"/>
      <c r="UIO113" s="511"/>
      <c r="UIP113" s="511"/>
      <c r="UIQ113" s="511"/>
      <c r="UIR113" s="511"/>
      <c r="UIS113" s="511"/>
      <c r="UIT113" s="511"/>
      <c r="UIU113" s="511"/>
      <c r="UIV113" s="511"/>
      <c r="UIW113" s="511"/>
      <c r="UIX113" s="511"/>
      <c r="UIY113" s="511"/>
      <c r="UIZ113" s="511"/>
      <c r="UJA113" s="511"/>
      <c r="UJB113" s="511"/>
      <c r="UJC113" s="511"/>
      <c r="UJD113" s="511"/>
      <c r="UJE113" s="511"/>
      <c r="UJF113" s="511"/>
      <c r="UJG113" s="511"/>
      <c r="UJH113" s="511"/>
      <c r="UJI113" s="511"/>
      <c r="UJJ113" s="511"/>
      <c r="UJK113" s="511"/>
      <c r="UJL113" s="511"/>
      <c r="UJM113" s="511"/>
      <c r="UJN113" s="511"/>
      <c r="UJO113" s="511"/>
      <c r="UJP113" s="511"/>
      <c r="UJQ113" s="511"/>
      <c r="UJR113" s="511"/>
      <c r="UJS113" s="511"/>
      <c r="UJT113" s="511"/>
      <c r="UJU113" s="511"/>
      <c r="UJV113" s="511"/>
      <c r="UJW113" s="511"/>
      <c r="UJX113" s="511"/>
      <c r="UJY113" s="511"/>
      <c r="UJZ113" s="511"/>
      <c r="UKA113" s="511"/>
      <c r="UKB113" s="511"/>
      <c r="UKC113" s="511"/>
      <c r="UKD113" s="511"/>
      <c r="UKE113" s="511"/>
      <c r="UKF113" s="511"/>
      <c r="UKG113" s="511"/>
      <c r="UKH113" s="511"/>
      <c r="UKI113" s="511"/>
      <c r="UKJ113" s="511"/>
      <c r="UKK113" s="511"/>
      <c r="UKL113" s="511"/>
      <c r="UKM113" s="511"/>
      <c r="UKN113" s="511"/>
      <c r="UKO113" s="511"/>
      <c r="UKP113" s="511"/>
      <c r="UKQ113" s="511"/>
      <c r="UKR113" s="511"/>
      <c r="UKS113" s="511"/>
      <c r="UKT113" s="511"/>
      <c r="UKU113" s="511"/>
      <c r="UKV113" s="511"/>
      <c r="UKW113" s="511"/>
      <c r="UKX113" s="511"/>
      <c r="UKY113" s="511"/>
      <c r="UKZ113" s="511"/>
      <c r="ULA113" s="511"/>
      <c r="ULB113" s="511"/>
      <c r="ULC113" s="511"/>
      <c r="ULD113" s="511"/>
      <c r="ULE113" s="511"/>
      <c r="ULF113" s="511"/>
      <c r="ULG113" s="511"/>
      <c r="ULH113" s="511"/>
      <c r="ULI113" s="511"/>
      <c r="ULJ113" s="511"/>
      <c r="ULK113" s="511"/>
      <c r="ULL113" s="511"/>
      <c r="ULM113" s="511"/>
      <c r="ULN113" s="511"/>
      <c r="ULO113" s="511"/>
      <c r="ULP113" s="511"/>
      <c r="ULQ113" s="511"/>
      <c r="ULR113" s="511"/>
      <c r="ULS113" s="511"/>
      <c r="ULT113" s="511"/>
      <c r="ULU113" s="511"/>
      <c r="ULV113" s="511"/>
      <c r="ULW113" s="511"/>
      <c r="ULX113" s="511"/>
      <c r="ULY113" s="511"/>
      <c r="ULZ113" s="511"/>
      <c r="UMA113" s="511"/>
      <c r="UMB113" s="511"/>
      <c r="UMC113" s="511"/>
      <c r="UMD113" s="511"/>
      <c r="UME113" s="511"/>
      <c r="UMF113" s="511"/>
      <c r="UMG113" s="511"/>
      <c r="UMH113" s="511"/>
      <c r="UMI113" s="511"/>
      <c r="UMJ113" s="511"/>
      <c r="UMK113" s="511"/>
      <c r="UML113" s="511"/>
      <c r="UMM113" s="511"/>
      <c r="UMN113" s="511"/>
      <c r="UMO113" s="511"/>
      <c r="UMP113" s="511"/>
      <c r="UMQ113" s="511"/>
      <c r="UMR113" s="511"/>
      <c r="UMS113" s="511"/>
      <c r="UMT113" s="511"/>
      <c r="UMU113" s="511"/>
      <c r="UMV113" s="511"/>
      <c r="UMW113" s="511"/>
      <c r="UMX113" s="511"/>
      <c r="UMY113" s="511"/>
      <c r="UMZ113" s="511"/>
      <c r="UNA113" s="511"/>
      <c r="UNB113" s="511"/>
      <c r="UNC113" s="511"/>
      <c r="UND113" s="511"/>
      <c r="UNE113" s="511"/>
      <c r="UNF113" s="511"/>
      <c r="UNG113" s="511"/>
      <c r="UNH113" s="511"/>
      <c r="UNI113" s="511"/>
      <c r="UNJ113" s="511"/>
      <c r="UNK113" s="511"/>
      <c r="UNL113" s="511"/>
      <c r="UNM113" s="511"/>
      <c r="UNN113" s="511"/>
      <c r="UNO113" s="511"/>
      <c r="UNP113" s="511"/>
      <c r="UNQ113" s="511"/>
      <c r="UNR113" s="511"/>
      <c r="UNS113" s="511"/>
      <c r="UNT113" s="511"/>
      <c r="UNU113" s="511"/>
      <c r="UNV113" s="511"/>
      <c r="UNW113" s="511"/>
      <c r="UNX113" s="511"/>
      <c r="UNY113" s="511"/>
      <c r="UNZ113" s="511"/>
      <c r="UOA113" s="511"/>
      <c r="UOB113" s="511"/>
      <c r="UOC113" s="511"/>
      <c r="UOD113" s="511"/>
      <c r="UOE113" s="511"/>
      <c r="UOF113" s="511"/>
      <c r="UOG113" s="511"/>
      <c r="UOH113" s="511"/>
      <c r="UOI113" s="511"/>
      <c r="UOJ113" s="511"/>
      <c r="UOK113" s="511"/>
      <c r="UOL113" s="511"/>
      <c r="UOM113" s="511"/>
      <c r="UON113" s="511"/>
      <c r="UOO113" s="511"/>
      <c r="UOP113" s="511"/>
      <c r="UOQ113" s="511"/>
      <c r="UOR113" s="511"/>
      <c r="UOS113" s="511"/>
      <c r="UOT113" s="511"/>
      <c r="UOU113" s="511"/>
      <c r="UOV113" s="511"/>
      <c r="UOW113" s="511"/>
      <c r="UOX113" s="511"/>
      <c r="UOY113" s="511"/>
      <c r="UOZ113" s="511"/>
      <c r="UPA113" s="511"/>
      <c r="UPB113" s="511"/>
      <c r="UPC113" s="511"/>
      <c r="UPD113" s="511"/>
      <c r="UPE113" s="511"/>
      <c r="UPF113" s="511"/>
      <c r="UPG113" s="511"/>
      <c r="UPH113" s="511"/>
      <c r="UPI113" s="511"/>
      <c r="UPJ113" s="511"/>
      <c r="UPK113" s="511"/>
      <c r="UPL113" s="511"/>
      <c r="UPM113" s="511"/>
      <c r="UPN113" s="511"/>
      <c r="UPO113" s="511"/>
      <c r="UPP113" s="511"/>
      <c r="UPQ113" s="511"/>
      <c r="UPR113" s="511"/>
      <c r="UPS113" s="511"/>
      <c r="UPT113" s="511"/>
      <c r="UPU113" s="511"/>
      <c r="UPV113" s="511"/>
      <c r="UPW113" s="511"/>
      <c r="UPX113" s="511"/>
      <c r="UPY113" s="511"/>
      <c r="UPZ113" s="511"/>
      <c r="UQA113" s="511"/>
      <c r="UQB113" s="511"/>
      <c r="UQC113" s="511"/>
      <c r="UQD113" s="511"/>
      <c r="UQE113" s="511"/>
      <c r="UQF113" s="511"/>
      <c r="UQG113" s="511"/>
      <c r="UQH113" s="511"/>
      <c r="UQI113" s="511"/>
      <c r="UQJ113" s="511"/>
      <c r="UQK113" s="511"/>
      <c r="UQL113" s="511"/>
      <c r="UQM113" s="511"/>
      <c r="UQN113" s="511"/>
      <c r="UQO113" s="511"/>
      <c r="UQP113" s="511"/>
      <c r="UQQ113" s="511"/>
      <c r="UQR113" s="511"/>
      <c r="UQS113" s="511"/>
      <c r="UQT113" s="511"/>
      <c r="UQU113" s="511"/>
      <c r="UQV113" s="511"/>
      <c r="UQW113" s="511"/>
      <c r="UQX113" s="511"/>
      <c r="UQY113" s="511"/>
      <c r="UQZ113" s="511"/>
      <c r="URA113" s="511"/>
      <c r="URB113" s="511"/>
      <c r="URC113" s="511"/>
      <c r="URD113" s="511"/>
      <c r="URE113" s="511"/>
      <c r="URF113" s="511"/>
      <c r="URG113" s="511"/>
      <c r="URH113" s="511"/>
      <c r="URI113" s="511"/>
      <c r="URJ113" s="511"/>
      <c r="URK113" s="511"/>
      <c r="URL113" s="511"/>
      <c r="URM113" s="511"/>
      <c r="URN113" s="511"/>
      <c r="URO113" s="511"/>
      <c r="URP113" s="511"/>
      <c r="URQ113" s="511"/>
      <c r="URR113" s="511"/>
      <c r="URS113" s="511"/>
      <c r="URT113" s="511"/>
      <c r="URU113" s="511"/>
      <c r="URV113" s="511"/>
      <c r="URW113" s="511"/>
      <c r="URX113" s="511"/>
      <c r="URY113" s="511"/>
      <c r="URZ113" s="511"/>
      <c r="USA113" s="511"/>
      <c r="USB113" s="511"/>
      <c r="USC113" s="511"/>
      <c r="USD113" s="511"/>
      <c r="USE113" s="511"/>
      <c r="USF113" s="511"/>
      <c r="USG113" s="511"/>
      <c r="USH113" s="511"/>
      <c r="USI113" s="511"/>
      <c r="USJ113" s="511"/>
      <c r="USK113" s="511"/>
      <c r="USL113" s="511"/>
      <c r="USM113" s="511"/>
      <c r="USN113" s="511"/>
      <c r="USO113" s="511"/>
      <c r="USP113" s="511"/>
      <c r="USQ113" s="511"/>
      <c r="USR113" s="511"/>
      <c r="USS113" s="511"/>
      <c r="UST113" s="511"/>
      <c r="USU113" s="511"/>
      <c r="USV113" s="511"/>
      <c r="USW113" s="511"/>
      <c r="USX113" s="511"/>
      <c r="USY113" s="511"/>
      <c r="USZ113" s="511"/>
      <c r="UTA113" s="511"/>
      <c r="UTB113" s="511"/>
      <c r="UTC113" s="511"/>
      <c r="UTD113" s="511"/>
      <c r="UTE113" s="511"/>
      <c r="UTF113" s="511"/>
      <c r="UTG113" s="511"/>
      <c r="UTH113" s="511"/>
      <c r="UTI113" s="511"/>
      <c r="UTJ113" s="511"/>
      <c r="UTK113" s="511"/>
      <c r="UTL113" s="511"/>
      <c r="UTM113" s="511"/>
      <c r="UTN113" s="511"/>
      <c r="UTO113" s="511"/>
      <c r="UTP113" s="511"/>
      <c r="UTQ113" s="511"/>
      <c r="UTR113" s="511"/>
      <c r="UTS113" s="511"/>
      <c r="UTT113" s="511"/>
      <c r="UTU113" s="511"/>
      <c r="UTV113" s="511"/>
      <c r="UTW113" s="511"/>
      <c r="UTX113" s="511"/>
      <c r="UTY113" s="511"/>
      <c r="UTZ113" s="511"/>
      <c r="UUA113" s="511"/>
      <c r="UUB113" s="511"/>
      <c r="UUC113" s="511"/>
      <c r="UUD113" s="511"/>
      <c r="UUE113" s="511"/>
      <c r="UUF113" s="511"/>
      <c r="UUG113" s="511"/>
      <c r="UUH113" s="511"/>
      <c r="UUI113" s="511"/>
      <c r="UUJ113" s="511"/>
      <c r="UUK113" s="511"/>
      <c r="UUL113" s="511"/>
      <c r="UUM113" s="511"/>
      <c r="UUN113" s="511"/>
      <c r="UUO113" s="511"/>
      <c r="UUP113" s="511"/>
      <c r="UUQ113" s="511"/>
      <c r="UUR113" s="511"/>
      <c r="UUS113" s="511"/>
      <c r="UUT113" s="511"/>
      <c r="UUU113" s="511"/>
      <c r="UUV113" s="511"/>
      <c r="UUW113" s="511"/>
      <c r="UUX113" s="511"/>
      <c r="UUY113" s="511"/>
      <c r="UUZ113" s="511"/>
      <c r="UVA113" s="511"/>
      <c r="UVB113" s="511"/>
      <c r="UVC113" s="511"/>
      <c r="UVD113" s="511"/>
      <c r="UVE113" s="511"/>
      <c r="UVF113" s="511"/>
      <c r="UVG113" s="511"/>
      <c r="UVH113" s="511"/>
      <c r="UVI113" s="511"/>
      <c r="UVJ113" s="511"/>
      <c r="UVK113" s="511"/>
      <c r="UVL113" s="511"/>
      <c r="UVM113" s="511"/>
      <c r="UVN113" s="511"/>
      <c r="UVO113" s="511"/>
      <c r="UVP113" s="511"/>
      <c r="UVQ113" s="511"/>
      <c r="UVR113" s="511"/>
      <c r="UVS113" s="511"/>
      <c r="UVT113" s="511"/>
      <c r="UVU113" s="511"/>
      <c r="UVV113" s="511"/>
      <c r="UVW113" s="511"/>
      <c r="UVX113" s="511"/>
      <c r="UVY113" s="511"/>
      <c r="UVZ113" s="511"/>
      <c r="UWA113" s="511"/>
      <c r="UWB113" s="511"/>
      <c r="UWC113" s="511"/>
      <c r="UWD113" s="511"/>
      <c r="UWE113" s="511"/>
      <c r="UWF113" s="511"/>
      <c r="UWG113" s="511"/>
      <c r="UWH113" s="511"/>
      <c r="UWI113" s="511"/>
      <c r="UWJ113" s="511"/>
      <c r="UWK113" s="511"/>
      <c r="UWL113" s="511"/>
      <c r="UWM113" s="511"/>
      <c r="UWN113" s="511"/>
      <c r="UWO113" s="511"/>
      <c r="UWP113" s="511"/>
      <c r="UWQ113" s="511"/>
      <c r="UWR113" s="511"/>
      <c r="UWS113" s="511"/>
      <c r="UWT113" s="511"/>
      <c r="UWU113" s="511"/>
      <c r="UWV113" s="511"/>
      <c r="UWW113" s="511"/>
      <c r="UWX113" s="511"/>
      <c r="UWY113" s="511"/>
      <c r="UWZ113" s="511"/>
      <c r="UXA113" s="511"/>
      <c r="UXB113" s="511"/>
      <c r="UXC113" s="511"/>
      <c r="UXD113" s="511"/>
      <c r="UXE113" s="511"/>
      <c r="UXF113" s="511"/>
      <c r="UXG113" s="511"/>
      <c r="UXH113" s="511"/>
      <c r="UXI113" s="511"/>
      <c r="UXJ113" s="511"/>
      <c r="UXK113" s="511"/>
      <c r="UXL113" s="511"/>
      <c r="UXM113" s="511"/>
      <c r="UXN113" s="511"/>
      <c r="UXO113" s="511"/>
      <c r="UXP113" s="511"/>
      <c r="UXQ113" s="511"/>
      <c r="UXR113" s="511"/>
      <c r="UXS113" s="511"/>
      <c r="UXT113" s="511"/>
      <c r="UXU113" s="511"/>
      <c r="UXV113" s="511"/>
      <c r="UXW113" s="511"/>
      <c r="UXX113" s="511"/>
      <c r="UXY113" s="511"/>
      <c r="UXZ113" s="511"/>
      <c r="UYA113" s="511"/>
      <c r="UYB113" s="511"/>
      <c r="UYC113" s="511"/>
      <c r="UYD113" s="511"/>
      <c r="UYE113" s="511"/>
      <c r="UYF113" s="511"/>
      <c r="UYG113" s="511"/>
      <c r="UYH113" s="511"/>
      <c r="UYI113" s="511"/>
      <c r="UYJ113" s="511"/>
      <c r="UYK113" s="511"/>
      <c r="UYL113" s="511"/>
      <c r="UYM113" s="511"/>
      <c r="UYN113" s="511"/>
      <c r="UYO113" s="511"/>
      <c r="UYP113" s="511"/>
      <c r="UYQ113" s="511"/>
      <c r="UYR113" s="511"/>
      <c r="UYS113" s="511"/>
      <c r="UYT113" s="511"/>
      <c r="UYU113" s="511"/>
      <c r="UYV113" s="511"/>
      <c r="UYW113" s="511"/>
      <c r="UYX113" s="511"/>
      <c r="UYY113" s="511"/>
      <c r="UYZ113" s="511"/>
      <c r="UZA113" s="511"/>
      <c r="UZB113" s="511"/>
      <c r="UZC113" s="511"/>
      <c r="UZD113" s="511"/>
      <c r="UZE113" s="511"/>
      <c r="UZF113" s="511"/>
      <c r="UZG113" s="511"/>
      <c r="UZH113" s="511"/>
      <c r="UZI113" s="511"/>
      <c r="UZJ113" s="511"/>
      <c r="UZK113" s="511"/>
      <c r="UZL113" s="511"/>
      <c r="UZM113" s="511"/>
      <c r="UZN113" s="511"/>
      <c r="UZO113" s="511"/>
      <c r="UZP113" s="511"/>
      <c r="UZQ113" s="511"/>
      <c r="UZR113" s="511"/>
      <c r="UZS113" s="511"/>
      <c r="UZT113" s="511"/>
      <c r="UZU113" s="511"/>
      <c r="UZV113" s="511"/>
      <c r="UZW113" s="511"/>
      <c r="UZX113" s="511"/>
      <c r="UZY113" s="511"/>
      <c r="UZZ113" s="511"/>
      <c r="VAA113" s="511"/>
      <c r="VAB113" s="511"/>
      <c r="VAC113" s="511"/>
      <c r="VAD113" s="511"/>
      <c r="VAE113" s="511"/>
      <c r="VAF113" s="511"/>
      <c r="VAG113" s="511"/>
      <c r="VAH113" s="511"/>
      <c r="VAI113" s="511"/>
      <c r="VAJ113" s="511"/>
      <c r="VAK113" s="511"/>
      <c r="VAL113" s="511"/>
      <c r="VAM113" s="511"/>
      <c r="VAN113" s="511"/>
      <c r="VAO113" s="511"/>
      <c r="VAP113" s="511"/>
      <c r="VAQ113" s="511"/>
      <c r="VAR113" s="511"/>
      <c r="VAS113" s="511"/>
      <c r="VAT113" s="511"/>
      <c r="VAU113" s="511"/>
      <c r="VAV113" s="511"/>
      <c r="VAW113" s="511"/>
      <c r="VAX113" s="511"/>
      <c r="VAY113" s="511"/>
      <c r="VAZ113" s="511"/>
      <c r="VBA113" s="511"/>
      <c r="VBB113" s="511"/>
      <c r="VBC113" s="511"/>
      <c r="VBD113" s="511"/>
      <c r="VBE113" s="511"/>
      <c r="VBF113" s="511"/>
      <c r="VBG113" s="511"/>
      <c r="VBH113" s="511"/>
      <c r="VBI113" s="511"/>
      <c r="VBJ113" s="511"/>
      <c r="VBK113" s="511"/>
      <c r="VBL113" s="511"/>
      <c r="VBM113" s="511"/>
      <c r="VBN113" s="511"/>
      <c r="VBO113" s="511"/>
      <c r="VBP113" s="511"/>
      <c r="VBQ113" s="511"/>
      <c r="VBR113" s="511"/>
      <c r="VBS113" s="511"/>
      <c r="VBT113" s="511"/>
      <c r="VBU113" s="511"/>
      <c r="VBV113" s="511"/>
      <c r="VBW113" s="511"/>
      <c r="VBX113" s="511"/>
      <c r="VBY113" s="511"/>
      <c r="VBZ113" s="511"/>
      <c r="VCA113" s="511"/>
      <c r="VCB113" s="511"/>
      <c r="VCC113" s="511"/>
      <c r="VCD113" s="511"/>
      <c r="VCE113" s="511"/>
      <c r="VCF113" s="511"/>
      <c r="VCG113" s="511"/>
      <c r="VCH113" s="511"/>
      <c r="VCI113" s="511"/>
      <c r="VCJ113" s="511"/>
      <c r="VCK113" s="511"/>
      <c r="VCL113" s="511"/>
      <c r="VCM113" s="511"/>
      <c r="VCN113" s="511"/>
      <c r="VCO113" s="511"/>
      <c r="VCP113" s="511"/>
      <c r="VCQ113" s="511"/>
      <c r="VCR113" s="511"/>
      <c r="VCS113" s="511"/>
      <c r="VCT113" s="511"/>
      <c r="VCU113" s="511"/>
      <c r="VCV113" s="511"/>
      <c r="VCW113" s="511"/>
      <c r="VCX113" s="511"/>
      <c r="VCY113" s="511"/>
      <c r="VCZ113" s="511"/>
      <c r="VDA113" s="511"/>
      <c r="VDB113" s="511"/>
      <c r="VDC113" s="511"/>
      <c r="VDD113" s="511"/>
      <c r="VDE113" s="511"/>
      <c r="VDF113" s="511"/>
      <c r="VDG113" s="511"/>
      <c r="VDH113" s="511"/>
      <c r="VDI113" s="511"/>
      <c r="VDJ113" s="511"/>
      <c r="VDK113" s="511"/>
      <c r="VDL113" s="511"/>
      <c r="VDM113" s="511"/>
      <c r="VDN113" s="511"/>
      <c r="VDO113" s="511"/>
      <c r="VDP113" s="511"/>
      <c r="VDQ113" s="511"/>
      <c r="VDR113" s="511"/>
      <c r="VDS113" s="511"/>
      <c r="VDT113" s="511"/>
      <c r="VDU113" s="511"/>
      <c r="VDV113" s="511"/>
      <c r="VDW113" s="511"/>
      <c r="VDX113" s="511"/>
      <c r="VDY113" s="511"/>
      <c r="VDZ113" s="511"/>
      <c r="VEA113" s="511"/>
      <c r="VEB113" s="511"/>
      <c r="VEC113" s="511"/>
      <c r="VED113" s="511"/>
      <c r="VEE113" s="511"/>
      <c r="VEF113" s="511"/>
      <c r="VEG113" s="511"/>
      <c r="VEH113" s="511"/>
      <c r="VEI113" s="511"/>
      <c r="VEJ113" s="511"/>
      <c r="VEK113" s="511"/>
      <c r="VEL113" s="511"/>
      <c r="VEM113" s="511"/>
      <c r="VEN113" s="511"/>
      <c r="VEO113" s="511"/>
      <c r="VEP113" s="511"/>
      <c r="VEQ113" s="511"/>
      <c r="VER113" s="511"/>
      <c r="VES113" s="511"/>
      <c r="VET113" s="511"/>
      <c r="VEU113" s="511"/>
      <c r="VEV113" s="511"/>
      <c r="VEW113" s="511"/>
      <c r="VEX113" s="511"/>
      <c r="VEY113" s="511"/>
      <c r="VEZ113" s="511"/>
      <c r="VFA113" s="511"/>
      <c r="VFB113" s="511"/>
      <c r="VFC113" s="511"/>
      <c r="VFD113" s="511"/>
      <c r="VFE113" s="511"/>
      <c r="VFF113" s="511"/>
      <c r="VFG113" s="511"/>
      <c r="VFH113" s="511"/>
      <c r="VFI113" s="511"/>
      <c r="VFJ113" s="511"/>
      <c r="VFK113" s="511"/>
      <c r="VFL113" s="511"/>
      <c r="VFM113" s="511"/>
      <c r="VFN113" s="511"/>
      <c r="VFO113" s="511"/>
      <c r="VFP113" s="511"/>
      <c r="VFQ113" s="511"/>
      <c r="VFR113" s="511"/>
      <c r="VFS113" s="511"/>
      <c r="VFT113" s="511"/>
      <c r="VFU113" s="511"/>
      <c r="VFV113" s="511"/>
      <c r="VFW113" s="511"/>
      <c r="VFX113" s="511"/>
      <c r="VFY113" s="511"/>
      <c r="VFZ113" s="511"/>
      <c r="VGA113" s="511"/>
      <c r="VGB113" s="511"/>
      <c r="VGC113" s="511"/>
      <c r="VGD113" s="511"/>
      <c r="VGE113" s="511"/>
      <c r="VGF113" s="511"/>
      <c r="VGG113" s="511"/>
      <c r="VGH113" s="511"/>
      <c r="VGI113" s="511"/>
      <c r="VGJ113" s="511"/>
      <c r="VGK113" s="511"/>
      <c r="VGL113" s="511"/>
      <c r="VGM113" s="511"/>
      <c r="VGN113" s="511"/>
      <c r="VGO113" s="511"/>
      <c r="VGP113" s="511"/>
      <c r="VGQ113" s="511"/>
      <c r="VGR113" s="511"/>
      <c r="VGS113" s="511"/>
      <c r="VGT113" s="511"/>
      <c r="VGU113" s="511"/>
      <c r="VGV113" s="511"/>
      <c r="VGW113" s="511"/>
      <c r="VGX113" s="511"/>
      <c r="VGY113" s="511"/>
      <c r="VGZ113" s="511"/>
      <c r="VHA113" s="511"/>
      <c r="VHB113" s="511"/>
      <c r="VHC113" s="511"/>
      <c r="VHD113" s="511"/>
      <c r="VHE113" s="511"/>
      <c r="VHF113" s="511"/>
      <c r="VHG113" s="511"/>
      <c r="VHH113" s="511"/>
      <c r="VHI113" s="511"/>
      <c r="VHJ113" s="511"/>
      <c r="VHK113" s="511"/>
      <c r="VHL113" s="511"/>
      <c r="VHM113" s="511"/>
      <c r="VHN113" s="511"/>
      <c r="VHO113" s="511"/>
      <c r="VHP113" s="511"/>
      <c r="VHQ113" s="511"/>
      <c r="VHR113" s="511"/>
      <c r="VHS113" s="511"/>
      <c r="VHT113" s="511"/>
      <c r="VHU113" s="511"/>
      <c r="VHV113" s="511"/>
      <c r="VHW113" s="511"/>
      <c r="VHX113" s="511"/>
      <c r="VHY113" s="511"/>
      <c r="VHZ113" s="511"/>
      <c r="VIA113" s="511"/>
      <c r="VIB113" s="511"/>
      <c r="VIC113" s="511"/>
      <c r="VID113" s="511"/>
      <c r="VIE113" s="511"/>
      <c r="VIF113" s="511"/>
      <c r="VIG113" s="511"/>
      <c r="VIH113" s="511"/>
      <c r="VII113" s="511"/>
      <c r="VIJ113" s="511"/>
      <c r="VIK113" s="511"/>
      <c r="VIL113" s="511"/>
      <c r="VIM113" s="511"/>
      <c r="VIN113" s="511"/>
      <c r="VIO113" s="511"/>
      <c r="VIP113" s="511"/>
      <c r="VIQ113" s="511"/>
      <c r="VIR113" s="511"/>
      <c r="VIS113" s="511"/>
      <c r="VIT113" s="511"/>
      <c r="VIU113" s="511"/>
      <c r="VIV113" s="511"/>
      <c r="VIW113" s="511"/>
      <c r="VIX113" s="511"/>
      <c r="VIY113" s="511"/>
      <c r="VIZ113" s="511"/>
      <c r="VJA113" s="511"/>
      <c r="VJB113" s="511"/>
      <c r="VJC113" s="511"/>
      <c r="VJD113" s="511"/>
      <c r="VJE113" s="511"/>
      <c r="VJF113" s="511"/>
      <c r="VJG113" s="511"/>
      <c r="VJH113" s="511"/>
      <c r="VJI113" s="511"/>
      <c r="VJJ113" s="511"/>
      <c r="VJK113" s="511"/>
      <c r="VJL113" s="511"/>
      <c r="VJM113" s="511"/>
      <c r="VJN113" s="511"/>
      <c r="VJO113" s="511"/>
      <c r="VJP113" s="511"/>
      <c r="VJQ113" s="511"/>
      <c r="VJR113" s="511"/>
      <c r="VJS113" s="511"/>
      <c r="VJT113" s="511"/>
      <c r="VJU113" s="511"/>
      <c r="VJV113" s="511"/>
      <c r="VJW113" s="511"/>
      <c r="VJX113" s="511"/>
      <c r="VJY113" s="511"/>
      <c r="VJZ113" s="511"/>
      <c r="VKA113" s="511"/>
      <c r="VKB113" s="511"/>
      <c r="VKC113" s="511"/>
      <c r="VKD113" s="511"/>
      <c r="VKE113" s="511"/>
      <c r="VKF113" s="511"/>
      <c r="VKG113" s="511"/>
      <c r="VKH113" s="511"/>
      <c r="VKI113" s="511"/>
      <c r="VKJ113" s="511"/>
      <c r="VKK113" s="511"/>
      <c r="VKL113" s="511"/>
      <c r="VKM113" s="511"/>
      <c r="VKN113" s="511"/>
      <c r="VKO113" s="511"/>
      <c r="VKP113" s="511"/>
      <c r="VKQ113" s="511"/>
      <c r="VKR113" s="511"/>
      <c r="VKS113" s="511"/>
      <c r="VKT113" s="511"/>
      <c r="VKU113" s="511"/>
      <c r="VKV113" s="511"/>
      <c r="VKW113" s="511"/>
      <c r="VKX113" s="511"/>
      <c r="VKY113" s="511"/>
      <c r="VKZ113" s="511"/>
      <c r="VLA113" s="511"/>
      <c r="VLB113" s="511"/>
      <c r="VLC113" s="511"/>
      <c r="VLD113" s="511"/>
      <c r="VLE113" s="511"/>
      <c r="VLF113" s="511"/>
      <c r="VLG113" s="511"/>
      <c r="VLH113" s="511"/>
      <c r="VLI113" s="511"/>
      <c r="VLJ113" s="511"/>
      <c r="VLK113" s="511"/>
      <c r="VLL113" s="511"/>
      <c r="VLM113" s="511"/>
      <c r="VLN113" s="511"/>
      <c r="VLO113" s="511"/>
      <c r="VLP113" s="511"/>
      <c r="VLQ113" s="511"/>
      <c r="VLR113" s="511"/>
      <c r="VLS113" s="511"/>
      <c r="VLT113" s="511"/>
      <c r="VLU113" s="511"/>
      <c r="VLV113" s="511"/>
      <c r="VLW113" s="511"/>
      <c r="VLX113" s="511"/>
      <c r="VLY113" s="511"/>
      <c r="VLZ113" s="511"/>
      <c r="VMA113" s="511"/>
      <c r="VMB113" s="511"/>
      <c r="VMC113" s="511"/>
      <c r="VMD113" s="511"/>
      <c r="VME113" s="511"/>
      <c r="VMF113" s="511"/>
      <c r="VMG113" s="511"/>
      <c r="VMH113" s="511"/>
      <c r="VMI113" s="511"/>
      <c r="VMJ113" s="511"/>
      <c r="VMK113" s="511"/>
      <c r="VML113" s="511"/>
      <c r="VMM113" s="511"/>
      <c r="VMN113" s="511"/>
      <c r="VMO113" s="511"/>
      <c r="VMP113" s="511"/>
      <c r="VMQ113" s="511"/>
      <c r="VMR113" s="511"/>
      <c r="VMS113" s="511"/>
      <c r="VMT113" s="511"/>
      <c r="VMU113" s="511"/>
      <c r="VMV113" s="511"/>
      <c r="VMW113" s="511"/>
      <c r="VMX113" s="511"/>
      <c r="VMY113" s="511"/>
      <c r="VMZ113" s="511"/>
      <c r="VNA113" s="511"/>
      <c r="VNB113" s="511"/>
      <c r="VNC113" s="511"/>
      <c r="VND113" s="511"/>
      <c r="VNE113" s="511"/>
      <c r="VNF113" s="511"/>
      <c r="VNG113" s="511"/>
      <c r="VNH113" s="511"/>
      <c r="VNI113" s="511"/>
      <c r="VNJ113" s="511"/>
      <c r="VNK113" s="511"/>
      <c r="VNL113" s="511"/>
      <c r="VNM113" s="511"/>
      <c r="VNN113" s="511"/>
      <c r="VNO113" s="511"/>
      <c r="VNP113" s="511"/>
      <c r="VNQ113" s="511"/>
      <c r="VNR113" s="511"/>
      <c r="VNS113" s="511"/>
      <c r="VNT113" s="511"/>
      <c r="VNU113" s="511"/>
      <c r="VNV113" s="511"/>
      <c r="VNW113" s="511"/>
      <c r="VNX113" s="511"/>
      <c r="VNY113" s="511"/>
      <c r="VNZ113" s="511"/>
      <c r="VOA113" s="511"/>
      <c r="VOB113" s="511"/>
      <c r="VOC113" s="511"/>
      <c r="VOD113" s="511"/>
      <c r="VOE113" s="511"/>
      <c r="VOF113" s="511"/>
      <c r="VOG113" s="511"/>
      <c r="VOH113" s="511"/>
      <c r="VOI113" s="511"/>
      <c r="VOJ113" s="511"/>
      <c r="VOK113" s="511"/>
      <c r="VOL113" s="511"/>
      <c r="VOM113" s="511"/>
      <c r="VON113" s="511"/>
      <c r="VOO113" s="511"/>
      <c r="VOP113" s="511"/>
      <c r="VOQ113" s="511"/>
      <c r="VOR113" s="511"/>
      <c r="VOS113" s="511"/>
      <c r="VOT113" s="511"/>
      <c r="VOU113" s="511"/>
      <c r="VOV113" s="511"/>
      <c r="VOW113" s="511"/>
      <c r="VOX113" s="511"/>
      <c r="VOY113" s="511"/>
      <c r="VOZ113" s="511"/>
      <c r="VPA113" s="511"/>
      <c r="VPB113" s="511"/>
      <c r="VPC113" s="511"/>
      <c r="VPD113" s="511"/>
      <c r="VPE113" s="511"/>
      <c r="VPF113" s="511"/>
      <c r="VPG113" s="511"/>
      <c r="VPH113" s="511"/>
      <c r="VPI113" s="511"/>
      <c r="VPJ113" s="511"/>
      <c r="VPK113" s="511"/>
      <c r="VPL113" s="511"/>
      <c r="VPM113" s="511"/>
      <c r="VPN113" s="511"/>
      <c r="VPO113" s="511"/>
      <c r="VPP113" s="511"/>
      <c r="VPQ113" s="511"/>
      <c r="VPR113" s="511"/>
      <c r="VPS113" s="511"/>
      <c r="VPT113" s="511"/>
      <c r="VPU113" s="511"/>
      <c r="VPV113" s="511"/>
      <c r="VPW113" s="511"/>
      <c r="VPX113" s="511"/>
      <c r="VPY113" s="511"/>
      <c r="VPZ113" s="511"/>
      <c r="VQA113" s="511"/>
      <c r="VQB113" s="511"/>
      <c r="VQC113" s="511"/>
      <c r="VQD113" s="511"/>
      <c r="VQE113" s="511"/>
      <c r="VQF113" s="511"/>
      <c r="VQG113" s="511"/>
      <c r="VQH113" s="511"/>
      <c r="VQI113" s="511"/>
      <c r="VQJ113" s="511"/>
      <c r="VQK113" s="511"/>
      <c r="VQL113" s="511"/>
      <c r="VQM113" s="511"/>
      <c r="VQN113" s="511"/>
      <c r="VQO113" s="511"/>
      <c r="VQP113" s="511"/>
      <c r="VQQ113" s="511"/>
      <c r="VQR113" s="511"/>
      <c r="VQS113" s="511"/>
      <c r="VQT113" s="511"/>
      <c r="VQU113" s="511"/>
      <c r="VQV113" s="511"/>
      <c r="VQW113" s="511"/>
      <c r="VQX113" s="511"/>
      <c r="VQY113" s="511"/>
      <c r="VQZ113" s="511"/>
      <c r="VRA113" s="511"/>
      <c r="VRB113" s="511"/>
      <c r="VRC113" s="511"/>
      <c r="VRD113" s="511"/>
      <c r="VRE113" s="511"/>
      <c r="VRF113" s="511"/>
      <c r="VRG113" s="511"/>
      <c r="VRH113" s="511"/>
      <c r="VRI113" s="511"/>
      <c r="VRJ113" s="511"/>
      <c r="VRK113" s="511"/>
      <c r="VRL113" s="511"/>
      <c r="VRM113" s="511"/>
      <c r="VRN113" s="511"/>
      <c r="VRO113" s="511"/>
      <c r="VRP113" s="511"/>
      <c r="VRQ113" s="511"/>
      <c r="VRR113" s="511"/>
      <c r="VRS113" s="511"/>
      <c r="VRT113" s="511"/>
      <c r="VRU113" s="511"/>
      <c r="VRV113" s="511"/>
      <c r="VRW113" s="511"/>
      <c r="VRX113" s="511"/>
      <c r="VRY113" s="511"/>
      <c r="VRZ113" s="511"/>
      <c r="VSA113" s="511"/>
      <c r="VSB113" s="511"/>
      <c r="VSC113" s="511"/>
      <c r="VSD113" s="511"/>
      <c r="VSE113" s="511"/>
      <c r="VSF113" s="511"/>
      <c r="VSG113" s="511"/>
      <c r="VSH113" s="511"/>
      <c r="VSI113" s="511"/>
      <c r="VSJ113" s="511"/>
      <c r="VSK113" s="511"/>
      <c r="VSL113" s="511"/>
      <c r="VSM113" s="511"/>
      <c r="VSN113" s="511"/>
      <c r="VSO113" s="511"/>
      <c r="VSP113" s="511"/>
      <c r="VSQ113" s="511"/>
      <c r="VSR113" s="511"/>
      <c r="VSS113" s="511"/>
      <c r="VST113" s="511"/>
      <c r="VSU113" s="511"/>
      <c r="VSV113" s="511"/>
      <c r="VSW113" s="511"/>
      <c r="VSX113" s="511"/>
      <c r="VSY113" s="511"/>
      <c r="VSZ113" s="511"/>
      <c r="VTA113" s="511"/>
      <c r="VTB113" s="511"/>
      <c r="VTC113" s="511"/>
      <c r="VTD113" s="511"/>
      <c r="VTE113" s="511"/>
      <c r="VTF113" s="511"/>
      <c r="VTG113" s="511"/>
      <c r="VTH113" s="511"/>
      <c r="VTI113" s="511"/>
      <c r="VTJ113" s="511"/>
      <c r="VTK113" s="511"/>
      <c r="VTL113" s="511"/>
      <c r="VTM113" s="511"/>
      <c r="VTN113" s="511"/>
      <c r="VTO113" s="511"/>
      <c r="VTP113" s="511"/>
      <c r="VTQ113" s="511"/>
      <c r="VTR113" s="511"/>
      <c r="VTS113" s="511"/>
      <c r="VTT113" s="511"/>
      <c r="VTU113" s="511"/>
      <c r="VTV113" s="511"/>
      <c r="VTW113" s="511"/>
      <c r="VTX113" s="511"/>
      <c r="VTY113" s="511"/>
      <c r="VTZ113" s="511"/>
      <c r="VUA113" s="511"/>
      <c r="VUB113" s="511"/>
      <c r="VUC113" s="511"/>
      <c r="VUD113" s="511"/>
      <c r="VUE113" s="511"/>
      <c r="VUF113" s="511"/>
      <c r="VUG113" s="511"/>
      <c r="VUH113" s="511"/>
      <c r="VUI113" s="511"/>
      <c r="VUJ113" s="511"/>
      <c r="VUK113" s="511"/>
      <c r="VUL113" s="511"/>
      <c r="VUM113" s="511"/>
      <c r="VUN113" s="511"/>
      <c r="VUO113" s="511"/>
      <c r="VUP113" s="511"/>
      <c r="VUQ113" s="511"/>
      <c r="VUR113" s="511"/>
      <c r="VUS113" s="511"/>
      <c r="VUT113" s="511"/>
      <c r="VUU113" s="511"/>
      <c r="VUV113" s="511"/>
      <c r="VUW113" s="511"/>
      <c r="VUX113" s="511"/>
      <c r="VUY113" s="511"/>
      <c r="VUZ113" s="511"/>
      <c r="VVA113" s="511"/>
      <c r="VVB113" s="511"/>
      <c r="VVC113" s="511"/>
      <c r="VVD113" s="511"/>
      <c r="VVE113" s="511"/>
      <c r="VVF113" s="511"/>
      <c r="VVG113" s="511"/>
      <c r="VVH113" s="511"/>
      <c r="VVI113" s="511"/>
      <c r="VVJ113" s="511"/>
      <c r="VVK113" s="511"/>
      <c r="VVL113" s="511"/>
      <c r="VVM113" s="511"/>
      <c r="VVN113" s="511"/>
      <c r="VVO113" s="511"/>
      <c r="VVP113" s="511"/>
      <c r="VVQ113" s="511"/>
      <c r="VVR113" s="511"/>
      <c r="VVS113" s="511"/>
      <c r="VVT113" s="511"/>
      <c r="VVU113" s="511"/>
      <c r="VVV113" s="511"/>
      <c r="VVW113" s="511"/>
      <c r="VVX113" s="511"/>
      <c r="VVY113" s="511"/>
      <c r="VVZ113" s="511"/>
      <c r="VWA113" s="511"/>
      <c r="VWB113" s="511"/>
      <c r="VWC113" s="511"/>
      <c r="VWD113" s="511"/>
      <c r="VWE113" s="511"/>
      <c r="VWF113" s="511"/>
      <c r="VWG113" s="511"/>
      <c r="VWH113" s="511"/>
      <c r="VWI113" s="511"/>
      <c r="VWJ113" s="511"/>
      <c r="VWK113" s="511"/>
      <c r="VWL113" s="511"/>
      <c r="VWM113" s="511"/>
      <c r="VWN113" s="511"/>
      <c r="VWO113" s="511"/>
      <c r="VWP113" s="511"/>
      <c r="VWQ113" s="511"/>
      <c r="VWR113" s="511"/>
      <c r="VWS113" s="511"/>
      <c r="VWT113" s="511"/>
      <c r="VWU113" s="511"/>
      <c r="VWV113" s="511"/>
      <c r="VWW113" s="511"/>
      <c r="VWX113" s="511"/>
      <c r="VWY113" s="511"/>
      <c r="VWZ113" s="511"/>
      <c r="VXA113" s="511"/>
      <c r="VXB113" s="511"/>
      <c r="VXC113" s="511"/>
      <c r="VXD113" s="511"/>
      <c r="VXE113" s="511"/>
      <c r="VXF113" s="511"/>
      <c r="VXG113" s="511"/>
      <c r="VXH113" s="511"/>
      <c r="VXI113" s="511"/>
      <c r="VXJ113" s="511"/>
      <c r="VXK113" s="511"/>
      <c r="VXL113" s="511"/>
      <c r="VXM113" s="511"/>
      <c r="VXN113" s="511"/>
      <c r="VXO113" s="511"/>
      <c r="VXP113" s="511"/>
      <c r="VXQ113" s="511"/>
      <c r="VXR113" s="511"/>
      <c r="VXS113" s="511"/>
      <c r="VXT113" s="511"/>
      <c r="VXU113" s="511"/>
      <c r="VXV113" s="511"/>
      <c r="VXW113" s="511"/>
      <c r="VXX113" s="511"/>
      <c r="VXY113" s="511"/>
      <c r="VXZ113" s="511"/>
      <c r="VYA113" s="511"/>
      <c r="VYB113" s="511"/>
      <c r="VYC113" s="511"/>
      <c r="VYD113" s="511"/>
      <c r="VYE113" s="511"/>
      <c r="VYF113" s="511"/>
      <c r="VYG113" s="511"/>
      <c r="VYH113" s="511"/>
      <c r="VYI113" s="511"/>
      <c r="VYJ113" s="511"/>
      <c r="VYK113" s="511"/>
      <c r="VYL113" s="511"/>
      <c r="VYM113" s="511"/>
      <c r="VYN113" s="511"/>
      <c r="VYO113" s="511"/>
      <c r="VYP113" s="511"/>
      <c r="VYQ113" s="511"/>
      <c r="VYR113" s="511"/>
      <c r="VYS113" s="511"/>
      <c r="VYT113" s="511"/>
      <c r="VYU113" s="511"/>
      <c r="VYV113" s="511"/>
      <c r="VYW113" s="511"/>
      <c r="VYX113" s="511"/>
      <c r="VYY113" s="511"/>
      <c r="VYZ113" s="511"/>
      <c r="VZA113" s="511"/>
      <c r="VZB113" s="511"/>
      <c r="VZC113" s="511"/>
      <c r="VZD113" s="511"/>
      <c r="VZE113" s="511"/>
      <c r="VZF113" s="511"/>
      <c r="VZG113" s="511"/>
      <c r="VZH113" s="511"/>
      <c r="VZI113" s="511"/>
      <c r="VZJ113" s="511"/>
      <c r="VZK113" s="511"/>
      <c r="VZL113" s="511"/>
      <c r="VZM113" s="511"/>
      <c r="VZN113" s="511"/>
      <c r="VZO113" s="511"/>
      <c r="VZP113" s="511"/>
      <c r="VZQ113" s="511"/>
      <c r="VZR113" s="511"/>
      <c r="VZS113" s="511"/>
      <c r="VZT113" s="511"/>
      <c r="VZU113" s="511"/>
      <c r="VZV113" s="511"/>
      <c r="VZW113" s="511"/>
      <c r="VZX113" s="511"/>
      <c r="VZY113" s="511"/>
      <c r="VZZ113" s="511"/>
      <c r="WAA113" s="511"/>
      <c r="WAB113" s="511"/>
      <c r="WAC113" s="511"/>
      <c r="WAD113" s="511"/>
      <c r="WAE113" s="511"/>
      <c r="WAF113" s="511"/>
      <c r="WAG113" s="511"/>
      <c r="WAH113" s="511"/>
      <c r="WAI113" s="511"/>
      <c r="WAJ113" s="511"/>
      <c r="WAK113" s="511"/>
      <c r="WAL113" s="511"/>
      <c r="WAM113" s="511"/>
      <c r="WAN113" s="511"/>
      <c r="WAO113" s="511"/>
      <c r="WAP113" s="511"/>
      <c r="WAQ113" s="511"/>
      <c r="WAR113" s="511"/>
      <c r="WAS113" s="511"/>
      <c r="WAT113" s="511"/>
      <c r="WAU113" s="511"/>
      <c r="WAV113" s="511"/>
      <c r="WAW113" s="511"/>
      <c r="WAX113" s="511"/>
      <c r="WAY113" s="511"/>
      <c r="WAZ113" s="511"/>
      <c r="WBA113" s="511"/>
      <c r="WBB113" s="511"/>
      <c r="WBC113" s="511"/>
      <c r="WBD113" s="511"/>
      <c r="WBE113" s="511"/>
      <c r="WBF113" s="511"/>
      <c r="WBG113" s="511"/>
      <c r="WBH113" s="511"/>
      <c r="WBI113" s="511"/>
      <c r="WBJ113" s="511"/>
      <c r="WBK113" s="511"/>
      <c r="WBL113" s="511"/>
      <c r="WBM113" s="511"/>
      <c r="WBN113" s="511"/>
      <c r="WBO113" s="511"/>
      <c r="WBP113" s="511"/>
      <c r="WBQ113" s="511"/>
      <c r="WBR113" s="511"/>
      <c r="WBS113" s="511"/>
      <c r="WBT113" s="511"/>
      <c r="WBU113" s="511"/>
      <c r="WBV113" s="511"/>
      <c r="WBW113" s="511"/>
      <c r="WBX113" s="511"/>
      <c r="WBY113" s="511"/>
      <c r="WBZ113" s="511"/>
      <c r="WCA113" s="511"/>
      <c r="WCB113" s="511"/>
      <c r="WCC113" s="511"/>
      <c r="WCD113" s="511"/>
      <c r="WCE113" s="511"/>
      <c r="WCF113" s="511"/>
      <c r="WCG113" s="511"/>
      <c r="WCH113" s="511"/>
      <c r="WCI113" s="511"/>
      <c r="WCJ113" s="511"/>
      <c r="WCK113" s="511"/>
      <c r="WCL113" s="511"/>
      <c r="WCM113" s="511"/>
      <c r="WCN113" s="511"/>
      <c r="WCO113" s="511"/>
      <c r="WCP113" s="511"/>
      <c r="WCQ113" s="511"/>
      <c r="WCR113" s="511"/>
      <c r="WCS113" s="511"/>
      <c r="WCT113" s="511"/>
      <c r="WCU113" s="511"/>
      <c r="WCV113" s="511"/>
      <c r="WCW113" s="511"/>
      <c r="WCX113" s="511"/>
      <c r="WCY113" s="511"/>
      <c r="WCZ113" s="511"/>
      <c r="WDA113" s="511"/>
      <c r="WDB113" s="511"/>
      <c r="WDC113" s="511"/>
      <c r="WDD113" s="511"/>
      <c r="WDE113" s="511"/>
      <c r="WDF113" s="511"/>
      <c r="WDG113" s="511"/>
      <c r="WDH113" s="511"/>
      <c r="WDI113" s="511"/>
      <c r="WDJ113" s="511"/>
      <c r="WDK113" s="511"/>
      <c r="WDL113" s="511"/>
      <c r="WDM113" s="511"/>
      <c r="WDN113" s="511"/>
      <c r="WDO113" s="511"/>
      <c r="WDP113" s="511"/>
      <c r="WDQ113" s="511"/>
      <c r="WDR113" s="511"/>
      <c r="WDS113" s="511"/>
      <c r="WDT113" s="511"/>
      <c r="WDU113" s="511"/>
      <c r="WDV113" s="511"/>
      <c r="WDW113" s="511"/>
      <c r="WDX113" s="511"/>
      <c r="WDY113" s="511"/>
      <c r="WDZ113" s="511"/>
      <c r="WEA113" s="511"/>
      <c r="WEB113" s="511"/>
      <c r="WEC113" s="511"/>
      <c r="WED113" s="511"/>
      <c r="WEE113" s="511"/>
      <c r="WEF113" s="511"/>
      <c r="WEG113" s="511"/>
      <c r="WEH113" s="511"/>
      <c r="WEI113" s="511"/>
      <c r="WEJ113" s="511"/>
      <c r="WEK113" s="511"/>
      <c r="WEL113" s="511"/>
      <c r="WEM113" s="511"/>
      <c r="WEN113" s="511"/>
      <c r="WEO113" s="511"/>
      <c r="WEP113" s="511"/>
      <c r="WEQ113" s="511"/>
      <c r="WER113" s="511"/>
      <c r="WES113" s="511"/>
      <c r="WET113" s="511"/>
      <c r="WEU113" s="511"/>
      <c r="WEV113" s="511"/>
      <c r="WEW113" s="511"/>
      <c r="WEX113" s="511"/>
      <c r="WEY113" s="511"/>
      <c r="WEZ113" s="511"/>
      <c r="WFA113" s="511"/>
      <c r="WFB113" s="511"/>
      <c r="WFC113" s="511"/>
      <c r="WFD113" s="511"/>
      <c r="WFE113" s="511"/>
      <c r="WFF113" s="511"/>
      <c r="WFG113" s="511"/>
      <c r="WFH113" s="511"/>
      <c r="WFI113" s="511"/>
      <c r="WFJ113" s="511"/>
      <c r="WFK113" s="511"/>
      <c r="WFL113" s="511"/>
      <c r="WFM113" s="511"/>
      <c r="WFN113" s="511"/>
      <c r="WFO113" s="511"/>
      <c r="WFP113" s="511"/>
      <c r="WFQ113" s="511"/>
      <c r="WFR113" s="511"/>
      <c r="WFS113" s="511"/>
      <c r="WFT113" s="511"/>
      <c r="WFU113" s="511"/>
      <c r="WFV113" s="511"/>
      <c r="WFW113" s="511"/>
      <c r="WFX113" s="511"/>
      <c r="WFY113" s="511"/>
      <c r="WFZ113" s="511"/>
      <c r="WGA113" s="511"/>
      <c r="WGB113" s="511"/>
      <c r="WGC113" s="511"/>
      <c r="WGD113" s="511"/>
      <c r="WGE113" s="511"/>
      <c r="WGF113" s="511"/>
      <c r="WGG113" s="511"/>
      <c r="WGH113" s="511"/>
      <c r="WGI113" s="511"/>
      <c r="WGJ113" s="511"/>
      <c r="WGK113" s="511"/>
      <c r="WGL113" s="511"/>
      <c r="WGM113" s="511"/>
      <c r="WGN113" s="511"/>
      <c r="WGO113" s="511"/>
      <c r="WGP113" s="511"/>
      <c r="WGQ113" s="511"/>
      <c r="WGR113" s="511"/>
      <c r="WGS113" s="511"/>
      <c r="WGT113" s="511"/>
      <c r="WGU113" s="511"/>
      <c r="WGV113" s="511"/>
      <c r="WGW113" s="511"/>
      <c r="WGX113" s="511"/>
      <c r="WGY113" s="511"/>
      <c r="WGZ113" s="511"/>
      <c r="WHA113" s="511"/>
      <c r="WHB113" s="511"/>
      <c r="WHC113" s="511"/>
      <c r="WHD113" s="511"/>
      <c r="WHE113" s="511"/>
      <c r="WHF113" s="511"/>
      <c r="WHG113" s="511"/>
      <c r="WHH113" s="511"/>
      <c r="WHI113" s="511"/>
      <c r="WHJ113" s="511"/>
      <c r="WHK113" s="511"/>
      <c r="WHL113" s="511"/>
      <c r="WHM113" s="511"/>
      <c r="WHN113" s="511"/>
      <c r="WHO113" s="511"/>
      <c r="WHP113" s="511"/>
      <c r="WHQ113" s="511"/>
      <c r="WHR113" s="511"/>
      <c r="WHS113" s="511"/>
      <c r="WHT113" s="511"/>
      <c r="WHU113" s="511"/>
      <c r="WHV113" s="511"/>
      <c r="WHW113" s="511"/>
      <c r="WHX113" s="511"/>
      <c r="WHY113" s="511"/>
      <c r="WHZ113" s="511"/>
      <c r="WIA113" s="511"/>
      <c r="WIB113" s="511"/>
      <c r="WIC113" s="511"/>
      <c r="WID113" s="511"/>
      <c r="WIE113" s="511"/>
      <c r="WIF113" s="511"/>
      <c r="WIG113" s="511"/>
      <c r="WIH113" s="511"/>
      <c r="WII113" s="511"/>
      <c r="WIJ113" s="511"/>
      <c r="WIK113" s="511"/>
      <c r="WIL113" s="511"/>
      <c r="WIM113" s="511"/>
      <c r="WIN113" s="511"/>
      <c r="WIO113" s="511"/>
      <c r="WIP113" s="511"/>
      <c r="WIQ113" s="511"/>
      <c r="WIR113" s="511"/>
      <c r="WIS113" s="511"/>
      <c r="WIT113" s="511"/>
      <c r="WIU113" s="511"/>
      <c r="WIV113" s="511"/>
      <c r="WIW113" s="511"/>
      <c r="WIX113" s="511"/>
      <c r="WIY113" s="511"/>
      <c r="WIZ113" s="511"/>
      <c r="WJA113" s="511"/>
      <c r="WJB113" s="511"/>
      <c r="WJC113" s="511"/>
      <c r="WJD113" s="511"/>
      <c r="WJE113" s="511"/>
      <c r="WJF113" s="511"/>
      <c r="WJG113" s="511"/>
      <c r="WJH113" s="511"/>
      <c r="WJI113" s="511"/>
      <c r="WJJ113" s="511"/>
      <c r="WJK113" s="511"/>
      <c r="WJL113" s="511"/>
      <c r="WJM113" s="511"/>
      <c r="WJN113" s="511"/>
      <c r="WJO113" s="511"/>
      <c r="WJP113" s="511"/>
      <c r="WJQ113" s="511"/>
      <c r="WJR113" s="511"/>
      <c r="WJS113" s="511"/>
      <c r="WJT113" s="511"/>
      <c r="WJU113" s="511"/>
      <c r="WJV113" s="511"/>
      <c r="WJW113" s="511"/>
      <c r="WJX113" s="511"/>
      <c r="WJY113" s="511"/>
      <c r="WJZ113" s="511"/>
      <c r="WKA113" s="511"/>
      <c r="WKB113" s="511"/>
      <c r="WKC113" s="511"/>
      <c r="WKD113" s="511"/>
      <c r="WKE113" s="511"/>
      <c r="WKF113" s="511"/>
      <c r="WKG113" s="511"/>
      <c r="WKH113" s="511"/>
      <c r="WKI113" s="511"/>
      <c r="WKJ113" s="511"/>
      <c r="WKK113" s="511"/>
      <c r="WKL113" s="511"/>
      <c r="WKM113" s="511"/>
      <c r="WKN113" s="511"/>
      <c r="WKO113" s="511"/>
      <c r="WKP113" s="511"/>
      <c r="WKQ113" s="511"/>
      <c r="WKR113" s="511"/>
      <c r="WKS113" s="511"/>
      <c r="WKT113" s="511"/>
      <c r="WKU113" s="511"/>
      <c r="WKV113" s="511"/>
      <c r="WKW113" s="511"/>
      <c r="WKX113" s="511"/>
      <c r="WKY113" s="511"/>
      <c r="WKZ113" s="511"/>
      <c r="WLA113" s="511"/>
      <c r="WLB113" s="511"/>
      <c r="WLC113" s="511"/>
      <c r="WLD113" s="511"/>
      <c r="WLE113" s="511"/>
      <c r="WLF113" s="511"/>
      <c r="WLG113" s="511"/>
      <c r="WLH113" s="511"/>
      <c r="WLI113" s="511"/>
      <c r="WLJ113" s="511"/>
      <c r="WLK113" s="511"/>
      <c r="WLL113" s="511"/>
      <c r="WLM113" s="511"/>
      <c r="WLN113" s="511"/>
      <c r="WLO113" s="511"/>
      <c r="WLP113" s="511"/>
      <c r="WLQ113" s="511"/>
      <c r="WLR113" s="511"/>
      <c r="WLS113" s="511"/>
      <c r="WLT113" s="511"/>
      <c r="WLU113" s="511"/>
      <c r="WLV113" s="511"/>
      <c r="WLW113" s="511"/>
      <c r="WLX113" s="511"/>
      <c r="WLY113" s="511"/>
      <c r="WLZ113" s="511"/>
      <c r="WMA113" s="511"/>
      <c r="WMB113" s="511"/>
      <c r="WMC113" s="511"/>
      <c r="WMD113" s="511"/>
      <c r="WME113" s="511"/>
      <c r="WMF113" s="511"/>
      <c r="WMG113" s="511"/>
      <c r="WMH113" s="511"/>
      <c r="WMI113" s="511"/>
      <c r="WMJ113" s="511"/>
      <c r="WMK113" s="511"/>
      <c r="WML113" s="511"/>
      <c r="WMM113" s="511"/>
      <c r="WMN113" s="511"/>
      <c r="WMO113" s="511"/>
      <c r="WMP113" s="511"/>
      <c r="WMQ113" s="511"/>
      <c r="WMR113" s="511"/>
      <c r="WMS113" s="511"/>
      <c r="WMT113" s="511"/>
      <c r="WMU113" s="511"/>
      <c r="WMV113" s="511"/>
      <c r="WMW113" s="511"/>
      <c r="WMX113" s="511"/>
      <c r="WMY113" s="511"/>
      <c r="WMZ113" s="511"/>
      <c r="WNA113" s="511"/>
      <c r="WNB113" s="511"/>
      <c r="WNC113" s="511"/>
      <c r="WND113" s="511"/>
      <c r="WNE113" s="511"/>
      <c r="WNF113" s="511"/>
      <c r="WNG113" s="511"/>
      <c r="WNH113" s="511"/>
      <c r="WNI113" s="511"/>
      <c r="WNJ113" s="511"/>
      <c r="WNK113" s="511"/>
      <c r="WNL113" s="511"/>
      <c r="WNM113" s="511"/>
      <c r="WNN113" s="511"/>
      <c r="WNO113" s="511"/>
      <c r="WNP113" s="511"/>
      <c r="WNQ113" s="511"/>
      <c r="WNR113" s="511"/>
      <c r="WNS113" s="511"/>
      <c r="WNT113" s="511"/>
      <c r="WNU113" s="511"/>
      <c r="WNV113" s="511"/>
      <c r="WNW113" s="511"/>
      <c r="WNX113" s="511"/>
      <c r="WNY113" s="511"/>
      <c r="WNZ113" s="511"/>
      <c r="WOA113" s="511"/>
      <c r="WOB113" s="511"/>
      <c r="WOC113" s="511"/>
      <c r="WOD113" s="511"/>
      <c r="WOE113" s="511"/>
      <c r="WOF113" s="511"/>
      <c r="WOG113" s="511"/>
      <c r="WOH113" s="511"/>
      <c r="WOI113" s="511"/>
      <c r="WOJ113" s="511"/>
      <c r="WOK113" s="511"/>
      <c r="WOL113" s="511"/>
      <c r="WOM113" s="511"/>
      <c r="WON113" s="511"/>
      <c r="WOO113" s="511"/>
      <c r="WOP113" s="511"/>
      <c r="WOQ113" s="511"/>
      <c r="WOR113" s="511"/>
      <c r="WOS113" s="511"/>
      <c r="WOT113" s="511"/>
      <c r="WOU113" s="511"/>
      <c r="WOV113" s="511"/>
      <c r="WOW113" s="511"/>
      <c r="WOX113" s="511"/>
      <c r="WOY113" s="511"/>
      <c r="WOZ113" s="511"/>
      <c r="WPA113" s="511"/>
      <c r="WPB113" s="511"/>
      <c r="WPC113" s="511"/>
      <c r="WPD113" s="511"/>
      <c r="WPE113" s="511"/>
      <c r="WPF113" s="511"/>
      <c r="WPG113" s="511"/>
      <c r="WPH113" s="511"/>
      <c r="WPI113" s="511"/>
      <c r="WPJ113" s="511"/>
      <c r="WPK113" s="511"/>
      <c r="WPL113" s="511"/>
      <c r="WPM113" s="511"/>
      <c r="WPN113" s="511"/>
      <c r="WPO113" s="511"/>
      <c r="WPP113" s="511"/>
      <c r="WPQ113" s="511"/>
      <c r="WPR113" s="511"/>
      <c r="WPS113" s="511"/>
      <c r="WPT113" s="511"/>
      <c r="WPU113" s="511"/>
      <c r="WPV113" s="511"/>
      <c r="WPW113" s="511"/>
      <c r="WPX113" s="511"/>
      <c r="WPY113" s="511"/>
      <c r="WPZ113" s="511"/>
      <c r="WQA113" s="511"/>
      <c r="WQB113" s="511"/>
      <c r="WQC113" s="511"/>
      <c r="WQD113" s="511"/>
      <c r="WQE113" s="511"/>
      <c r="WQF113" s="511"/>
      <c r="WQG113" s="511"/>
      <c r="WQH113" s="511"/>
      <c r="WQI113" s="511"/>
      <c r="WQJ113" s="511"/>
      <c r="WQK113" s="511"/>
      <c r="WQL113" s="511"/>
      <c r="WQM113" s="511"/>
      <c r="WQN113" s="511"/>
      <c r="WQO113" s="511"/>
      <c r="WQP113" s="511"/>
      <c r="WQQ113" s="511"/>
      <c r="WQR113" s="511"/>
      <c r="WQS113" s="511"/>
      <c r="WQT113" s="511"/>
      <c r="WQU113" s="511"/>
      <c r="WQV113" s="511"/>
      <c r="WQW113" s="511"/>
      <c r="WQX113" s="511"/>
      <c r="WQY113" s="511"/>
      <c r="WQZ113" s="511"/>
      <c r="WRA113" s="511"/>
      <c r="WRB113" s="511"/>
      <c r="WRC113" s="511"/>
      <c r="WRD113" s="511"/>
      <c r="WRE113" s="511"/>
      <c r="WRF113" s="511"/>
      <c r="WRG113" s="511"/>
      <c r="WRH113" s="511"/>
      <c r="WRI113" s="511"/>
      <c r="WRJ113" s="511"/>
      <c r="WRK113" s="511"/>
      <c r="WRL113" s="511"/>
      <c r="WRM113" s="511"/>
      <c r="WRN113" s="511"/>
      <c r="WRO113" s="511"/>
      <c r="WRP113" s="511"/>
      <c r="WRQ113" s="511"/>
      <c r="WRR113" s="511"/>
      <c r="WRS113" s="511"/>
      <c r="WRT113" s="511"/>
      <c r="WRU113" s="511"/>
      <c r="WRV113" s="511"/>
      <c r="WRW113" s="511"/>
      <c r="WRX113" s="511"/>
      <c r="WRY113" s="511"/>
      <c r="WRZ113" s="511"/>
      <c r="WSA113" s="511"/>
      <c r="WSB113" s="511"/>
      <c r="WSC113" s="511"/>
      <c r="WSD113" s="511"/>
      <c r="WSE113" s="511"/>
      <c r="WSF113" s="511"/>
      <c r="WSG113" s="511"/>
      <c r="WSH113" s="511"/>
      <c r="WSI113" s="511"/>
      <c r="WSJ113" s="511"/>
      <c r="WSK113" s="511"/>
      <c r="WSL113" s="511"/>
      <c r="WSM113" s="511"/>
      <c r="WSN113" s="511"/>
      <c r="WSO113" s="511"/>
      <c r="WSP113" s="511"/>
      <c r="WSQ113" s="511"/>
      <c r="WSR113" s="511"/>
      <c r="WSS113" s="511"/>
      <c r="WST113" s="511"/>
      <c r="WSU113" s="511"/>
      <c r="WSV113" s="511"/>
      <c r="WSW113" s="511"/>
      <c r="WSX113" s="511"/>
      <c r="WSY113" s="511"/>
      <c r="WSZ113" s="511"/>
      <c r="WTA113" s="511"/>
      <c r="WTB113" s="511"/>
      <c r="WTC113" s="511"/>
      <c r="WTD113" s="511"/>
      <c r="WTE113" s="511"/>
      <c r="WTF113" s="511"/>
      <c r="WTG113" s="511"/>
      <c r="WTH113" s="511"/>
      <c r="WTI113" s="511"/>
      <c r="WTJ113" s="511"/>
      <c r="WTK113" s="511"/>
      <c r="WTL113" s="511"/>
      <c r="WTM113" s="511"/>
      <c r="WTN113" s="511"/>
      <c r="WTO113" s="511"/>
      <c r="WTP113" s="511"/>
      <c r="WTQ113" s="511"/>
      <c r="WTR113" s="511"/>
      <c r="WTS113" s="511"/>
      <c r="WTT113" s="511"/>
      <c r="WTU113" s="511"/>
      <c r="WTV113" s="511"/>
      <c r="WTW113" s="511"/>
      <c r="WTX113" s="511"/>
      <c r="WTY113" s="511"/>
      <c r="WTZ113" s="511"/>
      <c r="WUA113" s="511"/>
      <c r="WUB113" s="511"/>
      <c r="WUC113" s="511"/>
      <c r="WUD113" s="511"/>
      <c r="WUE113" s="511"/>
      <c r="WUF113" s="511"/>
      <c r="WUG113" s="511"/>
      <c r="WUH113" s="511"/>
      <c r="WUI113" s="511"/>
      <c r="WUJ113" s="511"/>
      <c r="WUK113" s="511"/>
      <c r="WUL113" s="511"/>
      <c r="WUM113" s="511"/>
      <c r="WUN113" s="511"/>
      <c r="WUO113" s="511"/>
      <c r="WUP113" s="511"/>
      <c r="WUQ113" s="511"/>
      <c r="WUR113" s="511"/>
      <c r="WUS113" s="511"/>
      <c r="WUT113" s="511"/>
      <c r="WUU113" s="511"/>
      <c r="WUV113" s="511"/>
      <c r="WUW113" s="511"/>
      <c r="WUX113" s="511"/>
      <c r="WUY113" s="511"/>
      <c r="WUZ113" s="511"/>
      <c r="WVA113" s="511"/>
      <c r="WVB113" s="511"/>
      <c r="WVC113" s="511"/>
      <c r="WVD113" s="511"/>
      <c r="WVE113" s="511"/>
      <c r="WVF113" s="511"/>
      <c r="WVG113" s="511"/>
      <c r="WVH113" s="511"/>
      <c r="WVI113" s="511"/>
      <c r="WVJ113" s="511"/>
      <c r="WVK113" s="511"/>
      <c r="WVL113" s="511"/>
      <c r="WVM113" s="511"/>
      <c r="WVN113" s="511"/>
      <c r="WVO113" s="511"/>
      <c r="WVP113" s="511"/>
      <c r="WVQ113" s="511"/>
      <c r="WVR113" s="511"/>
      <c r="WVS113" s="511"/>
      <c r="WVT113" s="511"/>
      <c r="WVU113" s="511"/>
      <c r="WVV113" s="511"/>
      <c r="WVW113" s="511"/>
      <c r="WVX113" s="511"/>
      <c r="WVY113" s="511"/>
      <c r="WVZ113" s="511"/>
      <c r="WWA113" s="511"/>
      <c r="WWB113" s="511"/>
      <c r="WWC113" s="511"/>
      <c r="WWD113" s="511"/>
      <c r="WWE113" s="511"/>
      <c r="WWF113" s="511"/>
      <c r="WWG113" s="511"/>
      <c r="WWH113" s="511"/>
      <c r="WWI113" s="511"/>
      <c r="WWJ113" s="511"/>
      <c r="WWK113" s="511"/>
      <c r="WWL113" s="511"/>
      <c r="WWM113" s="511"/>
      <c r="WWN113" s="511"/>
      <c r="WWO113" s="511"/>
      <c r="WWP113" s="511"/>
      <c r="WWQ113" s="511"/>
      <c r="WWR113" s="511"/>
      <c r="WWS113" s="511"/>
      <c r="WWT113" s="511"/>
      <c r="WWU113" s="511"/>
      <c r="WWV113" s="511"/>
      <c r="WWW113" s="511"/>
      <c r="WWX113" s="511"/>
      <c r="WWY113" s="511"/>
      <c r="WWZ113" s="511"/>
      <c r="WXA113" s="511"/>
      <c r="WXB113" s="511"/>
      <c r="WXC113" s="511"/>
      <c r="WXD113" s="511"/>
      <c r="WXE113" s="511"/>
      <c r="WXF113" s="511"/>
      <c r="WXG113" s="511"/>
      <c r="WXH113" s="511"/>
      <c r="WXI113" s="511"/>
      <c r="WXJ113" s="511"/>
      <c r="WXK113" s="511"/>
      <c r="WXL113" s="511"/>
      <c r="WXM113" s="511"/>
      <c r="WXN113" s="511"/>
      <c r="WXO113" s="511"/>
      <c r="WXP113" s="511"/>
      <c r="WXQ113" s="511"/>
      <c r="WXR113" s="511"/>
      <c r="WXS113" s="511"/>
      <c r="WXT113" s="511"/>
      <c r="WXU113" s="511"/>
      <c r="WXV113" s="511"/>
      <c r="WXW113" s="511"/>
      <c r="WXX113" s="511"/>
      <c r="WXY113" s="511"/>
      <c r="WXZ113" s="511"/>
      <c r="WYA113" s="511"/>
      <c r="WYB113" s="511"/>
      <c r="WYC113" s="511"/>
      <c r="WYD113" s="511"/>
      <c r="WYE113" s="511"/>
      <c r="WYF113" s="511"/>
      <c r="WYG113" s="511"/>
      <c r="WYH113" s="511"/>
      <c r="WYI113" s="511"/>
      <c r="WYJ113" s="511"/>
      <c r="WYK113" s="511"/>
      <c r="WYL113" s="511"/>
      <c r="WYM113" s="511"/>
      <c r="WYN113" s="511"/>
      <c r="WYO113" s="511"/>
      <c r="WYP113" s="511"/>
      <c r="WYQ113" s="511"/>
      <c r="WYR113" s="511"/>
      <c r="WYS113" s="511"/>
      <c r="WYT113" s="511"/>
      <c r="WYU113" s="511"/>
      <c r="WYV113" s="511"/>
      <c r="WYW113" s="511"/>
      <c r="WYX113" s="511"/>
      <c r="WYY113" s="511"/>
      <c r="WYZ113" s="511"/>
      <c r="WZA113" s="511"/>
      <c r="WZB113" s="511"/>
      <c r="WZC113" s="511"/>
      <c r="WZD113" s="511"/>
      <c r="WZE113" s="511"/>
      <c r="WZF113" s="511"/>
      <c r="WZG113" s="511"/>
      <c r="WZH113" s="511"/>
      <c r="WZI113" s="511"/>
      <c r="WZJ113" s="511"/>
      <c r="WZK113" s="511"/>
      <c r="WZL113" s="511"/>
      <c r="WZM113" s="511"/>
      <c r="WZN113" s="511"/>
      <c r="WZO113" s="511"/>
      <c r="WZP113" s="511"/>
      <c r="WZQ113" s="511"/>
      <c r="WZR113" s="511"/>
      <c r="WZS113" s="511"/>
      <c r="WZT113" s="511"/>
      <c r="WZU113" s="511"/>
      <c r="WZV113" s="511"/>
      <c r="WZW113" s="511"/>
      <c r="WZX113" s="511"/>
      <c r="WZY113" s="511"/>
      <c r="WZZ113" s="511"/>
      <c r="XAA113" s="511"/>
      <c r="XAB113" s="511"/>
      <c r="XAC113" s="511"/>
      <c r="XAD113" s="511"/>
      <c r="XAE113" s="511"/>
      <c r="XAF113" s="511"/>
      <c r="XAG113" s="511"/>
      <c r="XAH113" s="511"/>
      <c r="XAI113" s="511"/>
      <c r="XAJ113" s="511"/>
      <c r="XAK113" s="511"/>
      <c r="XAL113" s="511"/>
      <c r="XAM113" s="511"/>
      <c r="XAN113" s="511"/>
      <c r="XAO113" s="511"/>
      <c r="XAP113" s="511"/>
      <c r="XAQ113" s="511"/>
      <c r="XAR113" s="511"/>
      <c r="XAS113" s="511"/>
      <c r="XAT113" s="511"/>
      <c r="XAU113" s="511"/>
      <c r="XAV113" s="511"/>
      <c r="XAW113" s="511"/>
      <c r="XAX113" s="511"/>
      <c r="XAY113" s="511"/>
      <c r="XAZ113" s="511"/>
      <c r="XBA113" s="511"/>
      <c r="XBB113" s="511"/>
      <c r="XBC113" s="511"/>
      <c r="XBD113" s="511"/>
      <c r="XBE113" s="511"/>
      <c r="XBF113" s="511"/>
      <c r="XBG113" s="511"/>
      <c r="XBH113" s="511"/>
      <c r="XBI113" s="511"/>
      <c r="XBJ113" s="511"/>
      <c r="XBK113" s="511"/>
      <c r="XBL113" s="511"/>
      <c r="XBM113" s="511"/>
      <c r="XBN113" s="511"/>
      <c r="XBO113" s="511"/>
      <c r="XBP113" s="511"/>
      <c r="XBQ113" s="511"/>
      <c r="XBR113" s="511"/>
      <c r="XBS113" s="511"/>
      <c r="XBT113" s="511"/>
      <c r="XBU113" s="511"/>
      <c r="XBV113" s="511"/>
      <c r="XBW113" s="511"/>
      <c r="XBX113" s="511"/>
      <c r="XBY113" s="511"/>
      <c r="XBZ113" s="511"/>
      <c r="XCA113" s="511"/>
      <c r="XCB113" s="511"/>
      <c r="XCC113" s="511"/>
      <c r="XCD113" s="511"/>
      <c r="XCE113" s="511"/>
      <c r="XCF113" s="511"/>
      <c r="XCG113" s="511"/>
      <c r="XCH113" s="511"/>
      <c r="XCI113" s="511"/>
      <c r="XCJ113" s="511"/>
      <c r="XCK113" s="511"/>
      <c r="XCL113" s="511"/>
      <c r="XCM113" s="511"/>
      <c r="XCN113" s="511"/>
      <c r="XCO113" s="511"/>
      <c r="XCP113" s="511"/>
      <c r="XCQ113" s="511"/>
      <c r="XCR113" s="511"/>
      <c r="XCS113" s="511"/>
      <c r="XCT113" s="511"/>
      <c r="XCU113" s="511"/>
      <c r="XCV113" s="511"/>
      <c r="XCW113" s="511"/>
      <c r="XCX113" s="511"/>
      <c r="XCY113" s="511"/>
      <c r="XCZ113" s="511"/>
      <c r="XDA113" s="511"/>
      <c r="XDB113" s="511"/>
      <c r="XDC113" s="511"/>
      <c r="XDD113" s="511"/>
      <c r="XDE113" s="511"/>
      <c r="XDF113" s="511"/>
      <c r="XDG113" s="511"/>
      <c r="XDH113" s="511"/>
      <c r="XDI113" s="511"/>
      <c r="XDJ113" s="511"/>
      <c r="XDK113" s="511"/>
      <c r="XDL113" s="511"/>
      <c r="XDM113" s="511"/>
      <c r="XDN113" s="511"/>
      <c r="XDO113" s="511"/>
      <c r="XDP113" s="511"/>
      <c r="XDQ113" s="511"/>
      <c r="XDR113" s="511"/>
      <c r="XDS113" s="511"/>
      <c r="XDT113" s="511"/>
      <c r="XDU113" s="511"/>
      <c r="XDV113" s="511"/>
      <c r="XDW113" s="511"/>
      <c r="XDX113" s="511"/>
      <c r="XDY113" s="511"/>
      <c r="XDZ113" s="511"/>
      <c r="XEA113" s="511"/>
      <c r="XEB113" s="511"/>
      <c r="XEC113" s="511"/>
      <c r="XED113" s="511"/>
      <c r="XEE113" s="511"/>
      <c r="XEF113" s="511"/>
      <c r="XEG113" s="511"/>
      <c r="XEH113" s="511"/>
      <c r="XEI113" s="511"/>
      <c r="XEJ113" s="511"/>
      <c r="XEK113" s="511"/>
      <c r="XEL113" s="511"/>
      <c r="XEM113" s="511"/>
      <c r="XEN113" s="511"/>
      <c r="XEO113" s="511"/>
      <c r="XEP113" s="511"/>
      <c r="XEQ113" s="511"/>
      <c r="XER113" s="511"/>
      <c r="XES113" s="511"/>
      <c r="XET113" s="511"/>
      <c r="XEU113" s="511"/>
      <c r="XEV113" s="511"/>
      <c r="XEW113" s="511"/>
      <c r="XEX113" s="511"/>
      <c r="XEY113" s="511"/>
      <c r="XEZ113" s="511"/>
      <c r="XFA113" s="511"/>
      <c r="XFB113" s="511"/>
      <c r="XFC113" s="511"/>
      <c r="XFD113" s="511"/>
    </row>
    <row r="114" spans="1:16384" ht="30" customHeight="1">
      <c r="A114" s="1106" t="s">
        <v>889</v>
      </c>
      <c r="B114" s="1106"/>
      <c r="C114" s="1106"/>
      <c r="D114" s="1106"/>
      <c r="E114" s="1106"/>
      <c r="F114" s="1106"/>
      <c r="G114" s="1106"/>
      <c r="H114" s="1106"/>
      <c r="I114" s="1106"/>
      <c r="J114" s="1106"/>
      <c r="K114" s="511"/>
      <c r="L114" s="511"/>
      <c r="M114" s="511"/>
      <c r="N114" s="511"/>
      <c r="O114" s="511"/>
      <c r="P114" s="511"/>
      <c r="Q114" s="511"/>
      <c r="R114" s="511"/>
      <c r="S114" s="511"/>
      <c r="T114" s="511"/>
      <c r="U114" s="511"/>
      <c r="V114" s="511"/>
      <c r="W114" s="511"/>
      <c r="X114" s="511"/>
      <c r="Y114" s="511"/>
      <c r="Z114" s="511"/>
      <c r="AA114" s="511"/>
      <c r="AB114" s="511"/>
      <c r="AC114" s="511"/>
      <c r="AD114" s="511"/>
      <c r="AE114" s="511"/>
      <c r="AF114" s="511"/>
      <c r="AG114" s="511"/>
      <c r="AH114" s="511"/>
      <c r="AI114" s="511"/>
      <c r="AJ114" s="511"/>
      <c r="AK114" s="511"/>
      <c r="AL114" s="511"/>
      <c r="AM114" s="511"/>
      <c r="AN114" s="511"/>
      <c r="AO114" s="511"/>
      <c r="AP114" s="511"/>
      <c r="AQ114" s="511"/>
      <c r="AR114" s="511"/>
      <c r="AS114" s="511"/>
      <c r="AT114" s="511"/>
      <c r="AU114" s="511"/>
      <c r="AV114" s="511"/>
      <c r="AW114" s="511"/>
      <c r="AX114" s="511"/>
      <c r="AY114" s="511"/>
      <c r="AZ114" s="511"/>
      <c r="BA114" s="511"/>
      <c r="BB114" s="511"/>
      <c r="BC114" s="511"/>
      <c r="BD114" s="511"/>
      <c r="BE114" s="511"/>
      <c r="BF114" s="511"/>
      <c r="BG114" s="511"/>
      <c r="BH114" s="511"/>
      <c r="BI114" s="511"/>
      <c r="BJ114" s="511"/>
      <c r="BK114" s="511"/>
      <c r="BL114" s="511"/>
      <c r="BM114" s="511"/>
      <c r="BN114" s="511"/>
      <c r="BO114" s="511"/>
      <c r="BP114" s="511"/>
      <c r="BQ114" s="511"/>
      <c r="BR114" s="511"/>
      <c r="BS114" s="511"/>
      <c r="BT114" s="511"/>
      <c r="BU114" s="511"/>
      <c r="BV114" s="511"/>
      <c r="BW114" s="511"/>
      <c r="BX114" s="511"/>
      <c r="BY114" s="511"/>
      <c r="BZ114" s="511"/>
      <c r="CA114" s="511"/>
      <c r="CB114" s="511"/>
      <c r="CC114" s="511"/>
      <c r="CD114" s="511"/>
      <c r="CE114" s="511"/>
      <c r="CF114" s="511"/>
      <c r="CG114" s="511"/>
      <c r="CH114" s="511"/>
      <c r="CI114" s="511"/>
      <c r="CJ114" s="511"/>
      <c r="CK114" s="511"/>
      <c r="CL114" s="511"/>
      <c r="CM114" s="511"/>
      <c r="CN114" s="511"/>
      <c r="CO114" s="511"/>
      <c r="CP114" s="511"/>
      <c r="CQ114" s="511"/>
      <c r="CR114" s="511"/>
      <c r="CS114" s="511"/>
      <c r="CT114" s="511"/>
      <c r="CU114" s="511"/>
      <c r="CV114" s="511"/>
      <c r="CW114" s="511"/>
      <c r="CX114" s="511"/>
      <c r="CY114" s="511"/>
      <c r="CZ114" s="511"/>
      <c r="DA114" s="511"/>
      <c r="DB114" s="511"/>
      <c r="DC114" s="511"/>
      <c r="DD114" s="511"/>
      <c r="DE114" s="511"/>
      <c r="DF114" s="511"/>
      <c r="DG114" s="511"/>
      <c r="DH114" s="511"/>
      <c r="DI114" s="511"/>
      <c r="DJ114" s="511"/>
      <c r="DK114" s="511"/>
      <c r="DL114" s="511"/>
      <c r="DM114" s="511"/>
      <c r="DN114" s="511"/>
      <c r="DO114" s="511"/>
      <c r="DP114" s="511"/>
      <c r="DQ114" s="511"/>
      <c r="DR114" s="511"/>
      <c r="DS114" s="511"/>
      <c r="DT114" s="511"/>
      <c r="DU114" s="511"/>
      <c r="DV114" s="511"/>
      <c r="DW114" s="511"/>
      <c r="DX114" s="511"/>
      <c r="DY114" s="511"/>
      <c r="DZ114" s="511"/>
      <c r="EA114" s="511"/>
      <c r="EB114" s="511"/>
      <c r="EC114" s="511"/>
      <c r="ED114" s="511"/>
      <c r="EE114" s="511"/>
      <c r="EF114" s="511"/>
      <c r="EG114" s="511"/>
      <c r="EH114" s="511"/>
      <c r="EI114" s="511"/>
      <c r="EJ114" s="511"/>
      <c r="EK114" s="511"/>
      <c r="EL114" s="511"/>
      <c r="EM114" s="511"/>
      <c r="EN114" s="511"/>
      <c r="EO114" s="511"/>
      <c r="EP114" s="511"/>
      <c r="EQ114" s="511"/>
      <c r="ER114" s="511"/>
      <c r="ES114" s="511"/>
      <c r="ET114" s="511"/>
      <c r="EU114" s="511"/>
      <c r="EV114" s="511"/>
      <c r="EW114" s="511"/>
      <c r="EX114" s="511"/>
      <c r="EY114" s="511"/>
      <c r="EZ114" s="511"/>
      <c r="FA114" s="511"/>
      <c r="FB114" s="511"/>
      <c r="FC114" s="511"/>
      <c r="FD114" s="511"/>
      <c r="FE114" s="511"/>
      <c r="FF114" s="511"/>
      <c r="FG114" s="511"/>
      <c r="FH114" s="511"/>
      <c r="FI114" s="511"/>
      <c r="FJ114" s="511"/>
      <c r="FK114" s="511"/>
      <c r="FL114" s="511"/>
      <c r="FM114" s="511"/>
      <c r="FN114" s="511"/>
      <c r="FO114" s="511"/>
      <c r="FP114" s="511"/>
      <c r="FQ114" s="511"/>
      <c r="FR114" s="511"/>
      <c r="FS114" s="511"/>
      <c r="FT114" s="511"/>
      <c r="FU114" s="511"/>
      <c r="FV114" s="511"/>
      <c r="FW114" s="511"/>
      <c r="FX114" s="511"/>
      <c r="FY114" s="511"/>
      <c r="FZ114" s="511"/>
      <c r="GA114" s="511"/>
      <c r="GB114" s="511"/>
      <c r="GC114" s="511"/>
      <c r="GD114" s="511"/>
      <c r="GE114" s="511"/>
      <c r="GF114" s="511"/>
      <c r="GG114" s="511"/>
      <c r="GH114" s="511"/>
      <c r="GI114" s="511"/>
      <c r="GJ114" s="511"/>
      <c r="GK114" s="511"/>
      <c r="GL114" s="511"/>
      <c r="GM114" s="511"/>
      <c r="GN114" s="511"/>
      <c r="GO114" s="511"/>
      <c r="GP114" s="511"/>
      <c r="GQ114" s="511"/>
      <c r="GR114" s="511"/>
      <c r="GS114" s="511"/>
      <c r="GT114" s="511"/>
      <c r="GU114" s="511"/>
      <c r="GV114" s="511"/>
      <c r="GW114" s="511"/>
      <c r="GX114" s="511"/>
      <c r="GY114" s="511"/>
      <c r="GZ114" s="511"/>
      <c r="HA114" s="511"/>
      <c r="HB114" s="511"/>
      <c r="HC114" s="511"/>
      <c r="HD114" s="511"/>
      <c r="HE114" s="511"/>
      <c r="HF114" s="511"/>
      <c r="HG114" s="511"/>
      <c r="HH114" s="511"/>
      <c r="HI114" s="511"/>
      <c r="HJ114" s="511"/>
      <c r="HK114" s="511"/>
      <c r="HL114" s="511"/>
      <c r="HM114" s="511"/>
      <c r="HN114" s="511"/>
      <c r="HO114" s="511"/>
      <c r="HP114" s="511"/>
      <c r="HQ114" s="511"/>
      <c r="HR114" s="511"/>
      <c r="HS114" s="511"/>
      <c r="HT114" s="511"/>
      <c r="HU114" s="511"/>
      <c r="HV114" s="511"/>
      <c r="HW114" s="511"/>
      <c r="HX114" s="511"/>
      <c r="HY114" s="511"/>
      <c r="HZ114" s="511"/>
      <c r="IA114" s="511"/>
      <c r="IB114" s="511"/>
      <c r="IC114" s="511"/>
      <c r="ID114" s="511"/>
      <c r="IE114" s="511"/>
      <c r="IF114" s="511"/>
      <c r="IG114" s="511"/>
      <c r="IH114" s="511"/>
      <c r="II114" s="511"/>
      <c r="IJ114" s="511"/>
      <c r="IK114" s="511"/>
      <c r="IL114" s="511"/>
      <c r="IM114" s="511"/>
      <c r="IN114" s="511"/>
      <c r="IO114" s="511"/>
      <c r="IP114" s="511"/>
      <c r="IQ114" s="511"/>
      <c r="IR114" s="511"/>
      <c r="IS114" s="511"/>
      <c r="IT114" s="511"/>
      <c r="IU114" s="511"/>
      <c r="IV114" s="511"/>
      <c r="IW114" s="511"/>
      <c r="IX114" s="511"/>
      <c r="IY114" s="511"/>
      <c r="IZ114" s="511"/>
      <c r="JA114" s="511"/>
      <c r="JB114" s="511"/>
      <c r="JC114" s="511"/>
      <c r="JD114" s="511"/>
      <c r="JE114" s="511"/>
      <c r="JF114" s="511"/>
      <c r="JG114" s="511"/>
      <c r="JH114" s="511"/>
      <c r="JI114" s="511"/>
      <c r="JJ114" s="511"/>
      <c r="JK114" s="511"/>
      <c r="JL114" s="511"/>
      <c r="JM114" s="511"/>
      <c r="JN114" s="511"/>
      <c r="JO114" s="511"/>
      <c r="JP114" s="511"/>
      <c r="JQ114" s="511"/>
      <c r="JR114" s="511"/>
      <c r="JS114" s="511"/>
      <c r="JT114" s="511"/>
      <c r="JU114" s="511"/>
      <c r="JV114" s="511"/>
      <c r="JW114" s="511"/>
      <c r="JX114" s="511"/>
      <c r="JY114" s="511"/>
      <c r="JZ114" s="511"/>
      <c r="KA114" s="511"/>
      <c r="KB114" s="511"/>
      <c r="KC114" s="511"/>
      <c r="KD114" s="511"/>
      <c r="KE114" s="511"/>
      <c r="KF114" s="511"/>
      <c r="KG114" s="511"/>
      <c r="KH114" s="511"/>
      <c r="KI114" s="511"/>
      <c r="KJ114" s="511"/>
      <c r="KK114" s="511"/>
      <c r="KL114" s="511"/>
      <c r="KM114" s="511"/>
      <c r="KN114" s="511"/>
      <c r="KO114" s="511"/>
      <c r="KP114" s="511"/>
      <c r="KQ114" s="511"/>
      <c r="KR114" s="511"/>
      <c r="KS114" s="511"/>
      <c r="KT114" s="511"/>
      <c r="KU114" s="511"/>
      <c r="KV114" s="511"/>
      <c r="KW114" s="511"/>
      <c r="KX114" s="511"/>
      <c r="KY114" s="511"/>
      <c r="KZ114" s="511"/>
      <c r="LA114" s="511"/>
      <c r="LB114" s="511"/>
      <c r="LC114" s="511"/>
      <c r="LD114" s="511"/>
      <c r="LE114" s="511"/>
      <c r="LF114" s="511"/>
      <c r="LG114" s="511"/>
      <c r="LH114" s="511"/>
      <c r="LI114" s="511"/>
      <c r="LJ114" s="511"/>
      <c r="LK114" s="511"/>
      <c r="LL114" s="511"/>
      <c r="LM114" s="511"/>
      <c r="LN114" s="511"/>
      <c r="LO114" s="511"/>
      <c r="LP114" s="511"/>
      <c r="LQ114" s="511"/>
      <c r="LR114" s="511"/>
      <c r="LS114" s="511"/>
      <c r="LT114" s="511"/>
      <c r="LU114" s="511"/>
      <c r="LV114" s="511"/>
      <c r="LW114" s="511"/>
      <c r="LX114" s="511"/>
      <c r="LY114" s="511"/>
      <c r="LZ114" s="511"/>
      <c r="MA114" s="511"/>
      <c r="MB114" s="511"/>
      <c r="MC114" s="511"/>
      <c r="MD114" s="511"/>
      <c r="ME114" s="511"/>
      <c r="MF114" s="511"/>
      <c r="MG114" s="511"/>
      <c r="MH114" s="511"/>
      <c r="MI114" s="511"/>
      <c r="MJ114" s="511"/>
      <c r="MK114" s="511"/>
      <c r="ML114" s="511"/>
      <c r="MM114" s="511"/>
      <c r="MN114" s="511"/>
      <c r="MO114" s="511"/>
      <c r="MP114" s="511"/>
      <c r="MQ114" s="511"/>
      <c r="MR114" s="511"/>
      <c r="MS114" s="511"/>
      <c r="MT114" s="511"/>
      <c r="MU114" s="511"/>
      <c r="MV114" s="511"/>
      <c r="MW114" s="511"/>
      <c r="MX114" s="511"/>
      <c r="MY114" s="511"/>
      <c r="MZ114" s="511"/>
      <c r="NA114" s="511"/>
      <c r="NB114" s="511"/>
      <c r="NC114" s="511"/>
      <c r="ND114" s="511"/>
      <c r="NE114" s="511"/>
      <c r="NF114" s="511"/>
      <c r="NG114" s="511"/>
      <c r="NH114" s="511"/>
      <c r="NI114" s="511"/>
      <c r="NJ114" s="511"/>
      <c r="NK114" s="511"/>
      <c r="NL114" s="511"/>
      <c r="NM114" s="511"/>
      <c r="NN114" s="511"/>
      <c r="NO114" s="511"/>
      <c r="NP114" s="511"/>
      <c r="NQ114" s="511"/>
      <c r="NR114" s="511"/>
      <c r="NS114" s="511"/>
      <c r="NT114" s="511"/>
      <c r="NU114" s="511"/>
      <c r="NV114" s="511"/>
      <c r="NW114" s="511"/>
      <c r="NX114" s="511"/>
      <c r="NY114" s="511"/>
      <c r="NZ114" s="511"/>
      <c r="OA114" s="511"/>
      <c r="OB114" s="511"/>
      <c r="OC114" s="511"/>
      <c r="OD114" s="511"/>
      <c r="OE114" s="511"/>
      <c r="OF114" s="511"/>
      <c r="OG114" s="511"/>
      <c r="OH114" s="511"/>
      <c r="OI114" s="511"/>
      <c r="OJ114" s="511"/>
      <c r="OK114" s="511"/>
      <c r="OL114" s="511"/>
      <c r="OM114" s="511"/>
      <c r="ON114" s="511"/>
      <c r="OO114" s="511"/>
      <c r="OP114" s="511"/>
      <c r="OQ114" s="511"/>
      <c r="OR114" s="511"/>
      <c r="OS114" s="511"/>
      <c r="OT114" s="511"/>
      <c r="OU114" s="511"/>
      <c r="OV114" s="511"/>
      <c r="OW114" s="511"/>
      <c r="OX114" s="511"/>
      <c r="OY114" s="511"/>
      <c r="OZ114" s="511"/>
      <c r="PA114" s="511"/>
      <c r="PB114" s="511"/>
      <c r="PC114" s="511"/>
      <c r="PD114" s="511"/>
      <c r="PE114" s="511"/>
      <c r="PF114" s="511"/>
      <c r="PG114" s="511"/>
      <c r="PH114" s="511"/>
      <c r="PI114" s="511"/>
      <c r="PJ114" s="511"/>
      <c r="PK114" s="511"/>
      <c r="PL114" s="511"/>
      <c r="PM114" s="511"/>
      <c r="PN114" s="511"/>
      <c r="PO114" s="511"/>
      <c r="PP114" s="511"/>
      <c r="PQ114" s="511"/>
      <c r="PR114" s="511"/>
      <c r="PS114" s="511"/>
      <c r="PT114" s="511"/>
      <c r="PU114" s="511"/>
      <c r="PV114" s="511"/>
      <c r="PW114" s="511"/>
      <c r="PX114" s="511"/>
      <c r="PY114" s="511"/>
      <c r="PZ114" s="511"/>
      <c r="QA114" s="511"/>
      <c r="QB114" s="511"/>
      <c r="QC114" s="511"/>
      <c r="QD114" s="511"/>
      <c r="QE114" s="511"/>
      <c r="QF114" s="511"/>
      <c r="QG114" s="511"/>
      <c r="QH114" s="511"/>
      <c r="QI114" s="511"/>
      <c r="QJ114" s="511"/>
      <c r="QK114" s="511"/>
      <c r="QL114" s="511"/>
      <c r="QM114" s="511"/>
      <c r="QN114" s="511"/>
      <c r="QO114" s="511"/>
      <c r="QP114" s="511"/>
      <c r="QQ114" s="511"/>
      <c r="QR114" s="511"/>
      <c r="QS114" s="511"/>
      <c r="QT114" s="511"/>
      <c r="QU114" s="511"/>
      <c r="QV114" s="511"/>
      <c r="QW114" s="511"/>
      <c r="QX114" s="511"/>
      <c r="QY114" s="511"/>
      <c r="QZ114" s="511"/>
      <c r="RA114" s="511"/>
      <c r="RB114" s="511"/>
      <c r="RC114" s="511"/>
      <c r="RD114" s="511"/>
      <c r="RE114" s="511"/>
      <c r="RF114" s="511"/>
      <c r="RG114" s="511"/>
      <c r="RH114" s="511"/>
      <c r="RI114" s="511"/>
      <c r="RJ114" s="511"/>
      <c r="RK114" s="511"/>
      <c r="RL114" s="511"/>
      <c r="RM114" s="511"/>
      <c r="RN114" s="511"/>
      <c r="RO114" s="511"/>
      <c r="RP114" s="511"/>
      <c r="RQ114" s="511"/>
      <c r="RR114" s="511"/>
      <c r="RS114" s="511"/>
      <c r="RT114" s="511"/>
      <c r="RU114" s="511"/>
      <c r="RV114" s="511"/>
      <c r="RW114" s="511"/>
      <c r="RX114" s="511"/>
      <c r="RY114" s="511"/>
      <c r="RZ114" s="511"/>
      <c r="SA114" s="511"/>
      <c r="SB114" s="511"/>
      <c r="SC114" s="511"/>
      <c r="SD114" s="511"/>
      <c r="SE114" s="511"/>
      <c r="SF114" s="511"/>
      <c r="SG114" s="511"/>
      <c r="SH114" s="511"/>
      <c r="SI114" s="511"/>
      <c r="SJ114" s="511"/>
      <c r="SK114" s="511"/>
      <c r="SL114" s="511"/>
      <c r="SM114" s="511"/>
      <c r="SN114" s="511"/>
      <c r="SO114" s="511"/>
      <c r="SP114" s="511"/>
      <c r="SQ114" s="511"/>
      <c r="SR114" s="511"/>
      <c r="SS114" s="511"/>
      <c r="ST114" s="511"/>
      <c r="SU114" s="511"/>
      <c r="SV114" s="511"/>
      <c r="SW114" s="511"/>
      <c r="SX114" s="511"/>
      <c r="SY114" s="511"/>
      <c r="SZ114" s="511"/>
      <c r="TA114" s="511"/>
      <c r="TB114" s="511"/>
      <c r="TC114" s="511"/>
      <c r="TD114" s="511"/>
      <c r="TE114" s="511"/>
      <c r="TF114" s="511"/>
      <c r="TG114" s="511"/>
      <c r="TH114" s="511"/>
      <c r="TI114" s="511"/>
      <c r="TJ114" s="511"/>
      <c r="TK114" s="511"/>
      <c r="TL114" s="511"/>
      <c r="TM114" s="511"/>
      <c r="TN114" s="511"/>
      <c r="TO114" s="511"/>
      <c r="TP114" s="511"/>
      <c r="TQ114" s="511"/>
      <c r="TR114" s="511"/>
      <c r="TS114" s="511"/>
      <c r="TT114" s="511"/>
      <c r="TU114" s="511"/>
      <c r="TV114" s="511"/>
      <c r="TW114" s="511"/>
      <c r="TX114" s="511"/>
      <c r="TY114" s="511"/>
      <c r="TZ114" s="511"/>
      <c r="UA114" s="511"/>
      <c r="UB114" s="511"/>
      <c r="UC114" s="511"/>
      <c r="UD114" s="511"/>
      <c r="UE114" s="511"/>
      <c r="UF114" s="511"/>
      <c r="UG114" s="511"/>
      <c r="UH114" s="511"/>
      <c r="UI114" s="511"/>
      <c r="UJ114" s="511"/>
      <c r="UK114" s="511"/>
      <c r="UL114" s="511"/>
      <c r="UM114" s="511"/>
      <c r="UN114" s="511"/>
      <c r="UO114" s="511"/>
      <c r="UP114" s="511"/>
      <c r="UQ114" s="511"/>
      <c r="UR114" s="511"/>
      <c r="US114" s="511"/>
      <c r="UT114" s="511"/>
      <c r="UU114" s="511"/>
      <c r="UV114" s="511"/>
      <c r="UW114" s="511"/>
      <c r="UX114" s="511"/>
      <c r="UY114" s="511"/>
      <c r="UZ114" s="511"/>
      <c r="VA114" s="511"/>
      <c r="VB114" s="511"/>
      <c r="VC114" s="511"/>
      <c r="VD114" s="511"/>
      <c r="VE114" s="511"/>
      <c r="VF114" s="511"/>
      <c r="VG114" s="511"/>
      <c r="VH114" s="511"/>
      <c r="VI114" s="511"/>
      <c r="VJ114" s="511"/>
      <c r="VK114" s="511"/>
      <c r="VL114" s="511"/>
      <c r="VM114" s="511"/>
      <c r="VN114" s="511"/>
      <c r="VO114" s="511"/>
      <c r="VP114" s="511"/>
      <c r="VQ114" s="511"/>
      <c r="VR114" s="511"/>
      <c r="VS114" s="511"/>
      <c r="VT114" s="511"/>
      <c r="VU114" s="511"/>
      <c r="VV114" s="511"/>
      <c r="VW114" s="511"/>
      <c r="VX114" s="511"/>
      <c r="VY114" s="511"/>
      <c r="VZ114" s="511"/>
      <c r="WA114" s="511"/>
      <c r="WB114" s="511"/>
      <c r="WC114" s="511"/>
      <c r="WD114" s="511"/>
      <c r="WE114" s="511"/>
      <c r="WF114" s="511"/>
      <c r="WG114" s="511"/>
      <c r="WH114" s="511"/>
      <c r="WI114" s="511"/>
      <c r="WJ114" s="511"/>
      <c r="WK114" s="511"/>
      <c r="WL114" s="511"/>
      <c r="WM114" s="511"/>
      <c r="WN114" s="511"/>
      <c r="WO114" s="511"/>
      <c r="WP114" s="511"/>
      <c r="WQ114" s="511"/>
      <c r="WR114" s="511"/>
      <c r="WS114" s="511"/>
      <c r="WT114" s="511"/>
      <c r="WU114" s="511"/>
      <c r="WV114" s="511"/>
      <c r="WW114" s="511"/>
      <c r="WX114" s="511"/>
      <c r="WY114" s="511"/>
      <c r="WZ114" s="511"/>
      <c r="XA114" s="511"/>
      <c r="XB114" s="511"/>
      <c r="XC114" s="511"/>
      <c r="XD114" s="511"/>
      <c r="XE114" s="511"/>
      <c r="XF114" s="511"/>
      <c r="XG114" s="511"/>
      <c r="XH114" s="511"/>
      <c r="XI114" s="511"/>
      <c r="XJ114" s="511"/>
      <c r="XK114" s="511"/>
      <c r="XL114" s="511"/>
      <c r="XM114" s="511"/>
      <c r="XN114" s="511"/>
      <c r="XO114" s="511"/>
      <c r="XP114" s="511"/>
      <c r="XQ114" s="511"/>
      <c r="XR114" s="511"/>
      <c r="XS114" s="511"/>
      <c r="XT114" s="511"/>
      <c r="XU114" s="511"/>
      <c r="XV114" s="511"/>
      <c r="XW114" s="511"/>
      <c r="XX114" s="511"/>
      <c r="XY114" s="511"/>
      <c r="XZ114" s="511"/>
      <c r="YA114" s="511"/>
      <c r="YB114" s="511"/>
      <c r="YC114" s="511"/>
      <c r="YD114" s="511"/>
      <c r="YE114" s="511"/>
      <c r="YF114" s="511"/>
      <c r="YG114" s="511"/>
      <c r="YH114" s="511"/>
      <c r="YI114" s="511"/>
      <c r="YJ114" s="511"/>
      <c r="YK114" s="511"/>
      <c r="YL114" s="511"/>
      <c r="YM114" s="511"/>
      <c r="YN114" s="511"/>
      <c r="YO114" s="511"/>
      <c r="YP114" s="511"/>
      <c r="YQ114" s="511"/>
      <c r="YR114" s="511"/>
      <c r="YS114" s="511"/>
      <c r="YT114" s="511"/>
      <c r="YU114" s="511"/>
      <c r="YV114" s="511"/>
      <c r="YW114" s="511"/>
      <c r="YX114" s="511"/>
      <c r="YY114" s="511"/>
      <c r="YZ114" s="511"/>
      <c r="ZA114" s="511"/>
      <c r="ZB114" s="511"/>
      <c r="ZC114" s="511"/>
      <c r="ZD114" s="511"/>
      <c r="ZE114" s="511"/>
      <c r="ZF114" s="511"/>
      <c r="ZG114" s="511"/>
      <c r="ZH114" s="511"/>
      <c r="ZI114" s="511"/>
      <c r="ZJ114" s="511"/>
      <c r="ZK114" s="511"/>
      <c r="ZL114" s="511"/>
      <c r="ZM114" s="511"/>
      <c r="ZN114" s="511"/>
      <c r="ZO114" s="511"/>
      <c r="ZP114" s="511"/>
      <c r="ZQ114" s="511"/>
      <c r="ZR114" s="511"/>
      <c r="ZS114" s="511"/>
      <c r="ZT114" s="511"/>
      <c r="ZU114" s="511"/>
      <c r="ZV114" s="511"/>
      <c r="ZW114" s="511"/>
      <c r="ZX114" s="511"/>
      <c r="ZY114" s="511"/>
      <c r="ZZ114" s="511"/>
      <c r="AAA114" s="511"/>
      <c r="AAB114" s="511"/>
      <c r="AAC114" s="511"/>
      <c r="AAD114" s="511"/>
      <c r="AAE114" s="511"/>
      <c r="AAF114" s="511"/>
      <c r="AAG114" s="511"/>
      <c r="AAH114" s="511"/>
      <c r="AAI114" s="511"/>
      <c r="AAJ114" s="511"/>
      <c r="AAK114" s="511"/>
      <c r="AAL114" s="511"/>
      <c r="AAM114" s="511"/>
      <c r="AAN114" s="511"/>
      <c r="AAO114" s="511"/>
      <c r="AAP114" s="511"/>
      <c r="AAQ114" s="511"/>
      <c r="AAR114" s="511"/>
      <c r="AAS114" s="511"/>
      <c r="AAT114" s="511"/>
      <c r="AAU114" s="511"/>
      <c r="AAV114" s="511"/>
      <c r="AAW114" s="511"/>
      <c r="AAX114" s="511"/>
      <c r="AAY114" s="511"/>
      <c r="AAZ114" s="511"/>
      <c r="ABA114" s="511"/>
      <c r="ABB114" s="511"/>
      <c r="ABC114" s="511"/>
      <c r="ABD114" s="511"/>
      <c r="ABE114" s="511"/>
      <c r="ABF114" s="511"/>
      <c r="ABG114" s="511"/>
      <c r="ABH114" s="511"/>
      <c r="ABI114" s="511"/>
      <c r="ABJ114" s="511"/>
      <c r="ABK114" s="511"/>
      <c r="ABL114" s="511"/>
      <c r="ABM114" s="511"/>
      <c r="ABN114" s="511"/>
      <c r="ABO114" s="511"/>
      <c r="ABP114" s="511"/>
      <c r="ABQ114" s="511"/>
      <c r="ABR114" s="511"/>
      <c r="ABS114" s="511"/>
      <c r="ABT114" s="511"/>
      <c r="ABU114" s="511"/>
      <c r="ABV114" s="511"/>
      <c r="ABW114" s="511"/>
      <c r="ABX114" s="511"/>
      <c r="ABY114" s="511"/>
      <c r="ABZ114" s="511"/>
      <c r="ACA114" s="511"/>
      <c r="ACB114" s="511"/>
      <c r="ACC114" s="511"/>
      <c r="ACD114" s="511"/>
      <c r="ACE114" s="511"/>
      <c r="ACF114" s="511"/>
      <c r="ACG114" s="511"/>
      <c r="ACH114" s="511"/>
      <c r="ACI114" s="511"/>
      <c r="ACJ114" s="511"/>
      <c r="ACK114" s="511"/>
      <c r="ACL114" s="511"/>
      <c r="ACM114" s="511"/>
      <c r="ACN114" s="511"/>
      <c r="ACO114" s="511"/>
      <c r="ACP114" s="511"/>
      <c r="ACQ114" s="511"/>
      <c r="ACR114" s="511"/>
      <c r="ACS114" s="511"/>
      <c r="ACT114" s="511"/>
      <c r="ACU114" s="511"/>
      <c r="ACV114" s="511"/>
      <c r="ACW114" s="511"/>
      <c r="ACX114" s="511"/>
      <c r="ACY114" s="511"/>
      <c r="ACZ114" s="511"/>
      <c r="ADA114" s="511"/>
      <c r="ADB114" s="511"/>
      <c r="ADC114" s="511"/>
      <c r="ADD114" s="511"/>
      <c r="ADE114" s="511"/>
      <c r="ADF114" s="511"/>
      <c r="ADG114" s="511"/>
      <c r="ADH114" s="511"/>
      <c r="ADI114" s="511"/>
      <c r="ADJ114" s="511"/>
      <c r="ADK114" s="511"/>
      <c r="ADL114" s="511"/>
      <c r="ADM114" s="511"/>
      <c r="ADN114" s="511"/>
      <c r="ADO114" s="511"/>
      <c r="ADP114" s="511"/>
      <c r="ADQ114" s="511"/>
      <c r="ADR114" s="511"/>
      <c r="ADS114" s="511"/>
      <c r="ADT114" s="511"/>
      <c r="ADU114" s="511"/>
      <c r="ADV114" s="511"/>
      <c r="ADW114" s="511"/>
      <c r="ADX114" s="511"/>
      <c r="ADY114" s="511"/>
      <c r="ADZ114" s="511"/>
      <c r="AEA114" s="511"/>
      <c r="AEB114" s="511"/>
      <c r="AEC114" s="511"/>
      <c r="AED114" s="511"/>
      <c r="AEE114" s="511"/>
      <c r="AEF114" s="511"/>
      <c r="AEG114" s="511"/>
      <c r="AEH114" s="511"/>
      <c r="AEI114" s="511"/>
      <c r="AEJ114" s="511"/>
      <c r="AEK114" s="511"/>
      <c r="AEL114" s="511"/>
      <c r="AEM114" s="511"/>
      <c r="AEN114" s="511"/>
      <c r="AEO114" s="511"/>
      <c r="AEP114" s="511"/>
      <c r="AEQ114" s="511"/>
      <c r="AER114" s="511"/>
      <c r="AES114" s="511"/>
      <c r="AET114" s="511"/>
      <c r="AEU114" s="511"/>
      <c r="AEV114" s="511"/>
      <c r="AEW114" s="511"/>
      <c r="AEX114" s="511"/>
      <c r="AEY114" s="511"/>
      <c r="AEZ114" s="511"/>
      <c r="AFA114" s="511"/>
      <c r="AFB114" s="511"/>
      <c r="AFC114" s="511"/>
      <c r="AFD114" s="511"/>
      <c r="AFE114" s="511"/>
      <c r="AFF114" s="511"/>
      <c r="AFG114" s="511"/>
      <c r="AFH114" s="511"/>
      <c r="AFI114" s="511"/>
      <c r="AFJ114" s="511"/>
      <c r="AFK114" s="511"/>
      <c r="AFL114" s="511"/>
      <c r="AFM114" s="511"/>
      <c r="AFN114" s="511"/>
      <c r="AFO114" s="511"/>
      <c r="AFP114" s="511"/>
      <c r="AFQ114" s="511"/>
      <c r="AFR114" s="511"/>
      <c r="AFS114" s="511"/>
      <c r="AFT114" s="511"/>
      <c r="AFU114" s="511"/>
      <c r="AFV114" s="511"/>
      <c r="AFW114" s="511"/>
      <c r="AFX114" s="511"/>
      <c r="AFY114" s="511"/>
      <c r="AFZ114" s="511"/>
      <c r="AGA114" s="511"/>
      <c r="AGB114" s="511"/>
      <c r="AGC114" s="511"/>
      <c r="AGD114" s="511"/>
      <c r="AGE114" s="511"/>
      <c r="AGF114" s="511"/>
      <c r="AGG114" s="511"/>
      <c r="AGH114" s="511"/>
      <c r="AGI114" s="511"/>
      <c r="AGJ114" s="511"/>
      <c r="AGK114" s="511"/>
      <c r="AGL114" s="511"/>
      <c r="AGM114" s="511"/>
      <c r="AGN114" s="511"/>
      <c r="AGO114" s="511"/>
      <c r="AGP114" s="511"/>
      <c r="AGQ114" s="511"/>
      <c r="AGR114" s="511"/>
      <c r="AGS114" s="511"/>
      <c r="AGT114" s="511"/>
      <c r="AGU114" s="511"/>
      <c r="AGV114" s="511"/>
      <c r="AGW114" s="511"/>
      <c r="AGX114" s="511"/>
      <c r="AGY114" s="511"/>
      <c r="AGZ114" s="511"/>
      <c r="AHA114" s="511"/>
      <c r="AHB114" s="511"/>
      <c r="AHC114" s="511"/>
      <c r="AHD114" s="511"/>
      <c r="AHE114" s="511"/>
      <c r="AHF114" s="511"/>
      <c r="AHG114" s="511"/>
      <c r="AHH114" s="511"/>
      <c r="AHI114" s="511"/>
      <c r="AHJ114" s="511"/>
      <c r="AHK114" s="511"/>
      <c r="AHL114" s="511"/>
      <c r="AHM114" s="511"/>
      <c r="AHN114" s="511"/>
      <c r="AHO114" s="511"/>
      <c r="AHP114" s="511"/>
      <c r="AHQ114" s="511"/>
      <c r="AHR114" s="511"/>
      <c r="AHS114" s="511"/>
      <c r="AHT114" s="511"/>
      <c r="AHU114" s="511"/>
      <c r="AHV114" s="511"/>
      <c r="AHW114" s="511"/>
      <c r="AHX114" s="511"/>
      <c r="AHY114" s="511"/>
      <c r="AHZ114" s="511"/>
      <c r="AIA114" s="511"/>
      <c r="AIB114" s="511"/>
      <c r="AIC114" s="511"/>
      <c r="AID114" s="511"/>
      <c r="AIE114" s="511"/>
      <c r="AIF114" s="511"/>
      <c r="AIG114" s="511"/>
      <c r="AIH114" s="511"/>
      <c r="AII114" s="511"/>
      <c r="AIJ114" s="511"/>
      <c r="AIK114" s="511"/>
      <c r="AIL114" s="511"/>
      <c r="AIM114" s="511"/>
      <c r="AIN114" s="511"/>
      <c r="AIO114" s="511"/>
      <c r="AIP114" s="511"/>
      <c r="AIQ114" s="511"/>
      <c r="AIR114" s="511"/>
      <c r="AIS114" s="511"/>
      <c r="AIT114" s="511"/>
      <c r="AIU114" s="511"/>
      <c r="AIV114" s="511"/>
      <c r="AIW114" s="511"/>
      <c r="AIX114" s="511"/>
      <c r="AIY114" s="511"/>
      <c r="AIZ114" s="511"/>
      <c r="AJA114" s="511"/>
      <c r="AJB114" s="511"/>
      <c r="AJC114" s="511"/>
      <c r="AJD114" s="511"/>
      <c r="AJE114" s="511"/>
      <c r="AJF114" s="511"/>
      <c r="AJG114" s="511"/>
      <c r="AJH114" s="511"/>
      <c r="AJI114" s="511"/>
      <c r="AJJ114" s="511"/>
      <c r="AJK114" s="511"/>
      <c r="AJL114" s="511"/>
      <c r="AJM114" s="511"/>
      <c r="AJN114" s="511"/>
      <c r="AJO114" s="511"/>
      <c r="AJP114" s="511"/>
      <c r="AJQ114" s="511"/>
      <c r="AJR114" s="511"/>
      <c r="AJS114" s="511"/>
      <c r="AJT114" s="511"/>
      <c r="AJU114" s="511"/>
      <c r="AJV114" s="511"/>
      <c r="AJW114" s="511"/>
      <c r="AJX114" s="511"/>
      <c r="AJY114" s="511"/>
      <c r="AJZ114" s="511"/>
      <c r="AKA114" s="511"/>
      <c r="AKB114" s="511"/>
      <c r="AKC114" s="511"/>
      <c r="AKD114" s="511"/>
      <c r="AKE114" s="511"/>
      <c r="AKF114" s="511"/>
      <c r="AKG114" s="511"/>
      <c r="AKH114" s="511"/>
      <c r="AKI114" s="511"/>
      <c r="AKJ114" s="511"/>
      <c r="AKK114" s="511"/>
      <c r="AKL114" s="511"/>
      <c r="AKM114" s="511"/>
      <c r="AKN114" s="511"/>
      <c r="AKO114" s="511"/>
      <c r="AKP114" s="511"/>
      <c r="AKQ114" s="511"/>
      <c r="AKR114" s="511"/>
      <c r="AKS114" s="511"/>
      <c r="AKT114" s="511"/>
      <c r="AKU114" s="511"/>
      <c r="AKV114" s="511"/>
      <c r="AKW114" s="511"/>
      <c r="AKX114" s="511"/>
      <c r="AKY114" s="511"/>
      <c r="AKZ114" s="511"/>
      <c r="ALA114" s="511"/>
      <c r="ALB114" s="511"/>
      <c r="ALC114" s="511"/>
      <c r="ALD114" s="511"/>
      <c r="ALE114" s="511"/>
      <c r="ALF114" s="511"/>
      <c r="ALG114" s="511"/>
      <c r="ALH114" s="511"/>
      <c r="ALI114" s="511"/>
      <c r="ALJ114" s="511"/>
      <c r="ALK114" s="511"/>
      <c r="ALL114" s="511"/>
      <c r="ALM114" s="511"/>
      <c r="ALN114" s="511"/>
      <c r="ALO114" s="511"/>
      <c r="ALP114" s="511"/>
      <c r="ALQ114" s="511"/>
      <c r="ALR114" s="511"/>
      <c r="ALS114" s="511"/>
      <c r="ALT114" s="511"/>
      <c r="ALU114" s="511"/>
      <c r="ALV114" s="511"/>
      <c r="ALW114" s="511"/>
      <c r="ALX114" s="511"/>
      <c r="ALY114" s="511"/>
      <c r="ALZ114" s="511"/>
      <c r="AMA114" s="511"/>
      <c r="AMB114" s="511"/>
      <c r="AMC114" s="511"/>
      <c r="AMD114" s="511"/>
      <c r="AME114" s="511"/>
      <c r="AMF114" s="511"/>
      <c r="AMG114" s="511"/>
      <c r="AMH114" s="511"/>
      <c r="AMI114" s="511"/>
      <c r="AMJ114" s="511"/>
      <c r="AMK114" s="511"/>
      <c r="AML114" s="511"/>
      <c r="AMM114" s="511"/>
      <c r="AMN114" s="511"/>
      <c r="AMO114" s="511"/>
      <c r="AMP114" s="511"/>
      <c r="AMQ114" s="511"/>
      <c r="AMR114" s="511"/>
      <c r="AMS114" s="511"/>
      <c r="AMT114" s="511"/>
      <c r="AMU114" s="511"/>
      <c r="AMV114" s="511"/>
      <c r="AMW114" s="511"/>
      <c r="AMX114" s="511"/>
      <c r="AMY114" s="511"/>
      <c r="AMZ114" s="511"/>
      <c r="ANA114" s="511"/>
      <c r="ANB114" s="511"/>
      <c r="ANC114" s="511"/>
      <c r="AND114" s="511"/>
      <c r="ANE114" s="511"/>
      <c r="ANF114" s="511"/>
      <c r="ANG114" s="511"/>
      <c r="ANH114" s="511"/>
      <c r="ANI114" s="511"/>
      <c r="ANJ114" s="511"/>
      <c r="ANK114" s="511"/>
      <c r="ANL114" s="511"/>
      <c r="ANM114" s="511"/>
      <c r="ANN114" s="511"/>
      <c r="ANO114" s="511"/>
      <c r="ANP114" s="511"/>
      <c r="ANQ114" s="511"/>
      <c r="ANR114" s="511"/>
      <c r="ANS114" s="511"/>
      <c r="ANT114" s="511"/>
      <c r="ANU114" s="511"/>
      <c r="ANV114" s="511"/>
      <c r="ANW114" s="511"/>
      <c r="ANX114" s="511"/>
      <c r="ANY114" s="511"/>
      <c r="ANZ114" s="511"/>
      <c r="AOA114" s="511"/>
      <c r="AOB114" s="511"/>
      <c r="AOC114" s="511"/>
      <c r="AOD114" s="511"/>
      <c r="AOE114" s="511"/>
      <c r="AOF114" s="511"/>
      <c r="AOG114" s="511"/>
      <c r="AOH114" s="511"/>
      <c r="AOI114" s="511"/>
      <c r="AOJ114" s="511"/>
      <c r="AOK114" s="511"/>
      <c r="AOL114" s="511"/>
      <c r="AOM114" s="511"/>
      <c r="AON114" s="511"/>
      <c r="AOO114" s="511"/>
      <c r="AOP114" s="511"/>
      <c r="AOQ114" s="511"/>
      <c r="AOR114" s="511"/>
      <c r="AOS114" s="511"/>
      <c r="AOT114" s="511"/>
      <c r="AOU114" s="511"/>
      <c r="AOV114" s="511"/>
      <c r="AOW114" s="511"/>
      <c r="AOX114" s="511"/>
      <c r="AOY114" s="511"/>
      <c r="AOZ114" s="511"/>
      <c r="APA114" s="511"/>
      <c r="APB114" s="511"/>
      <c r="APC114" s="511"/>
      <c r="APD114" s="511"/>
      <c r="APE114" s="511"/>
      <c r="APF114" s="511"/>
      <c r="APG114" s="511"/>
      <c r="APH114" s="511"/>
      <c r="API114" s="511"/>
      <c r="APJ114" s="511"/>
      <c r="APK114" s="511"/>
      <c r="APL114" s="511"/>
      <c r="APM114" s="511"/>
      <c r="APN114" s="511"/>
      <c r="APO114" s="511"/>
      <c r="APP114" s="511"/>
      <c r="APQ114" s="511"/>
      <c r="APR114" s="511"/>
      <c r="APS114" s="511"/>
      <c r="APT114" s="511"/>
      <c r="APU114" s="511"/>
      <c r="APV114" s="511"/>
      <c r="APW114" s="511"/>
      <c r="APX114" s="511"/>
      <c r="APY114" s="511"/>
      <c r="APZ114" s="511"/>
      <c r="AQA114" s="511"/>
      <c r="AQB114" s="511"/>
      <c r="AQC114" s="511"/>
      <c r="AQD114" s="511"/>
      <c r="AQE114" s="511"/>
      <c r="AQF114" s="511"/>
      <c r="AQG114" s="511"/>
      <c r="AQH114" s="511"/>
      <c r="AQI114" s="511"/>
      <c r="AQJ114" s="511"/>
      <c r="AQK114" s="511"/>
      <c r="AQL114" s="511"/>
      <c r="AQM114" s="511"/>
      <c r="AQN114" s="511"/>
      <c r="AQO114" s="511"/>
      <c r="AQP114" s="511"/>
      <c r="AQQ114" s="511"/>
      <c r="AQR114" s="511"/>
      <c r="AQS114" s="511"/>
      <c r="AQT114" s="511"/>
      <c r="AQU114" s="511"/>
      <c r="AQV114" s="511"/>
      <c r="AQW114" s="511"/>
      <c r="AQX114" s="511"/>
      <c r="AQY114" s="511"/>
      <c r="AQZ114" s="511"/>
      <c r="ARA114" s="511"/>
      <c r="ARB114" s="511"/>
      <c r="ARC114" s="511"/>
      <c r="ARD114" s="511"/>
      <c r="ARE114" s="511"/>
      <c r="ARF114" s="511"/>
      <c r="ARG114" s="511"/>
      <c r="ARH114" s="511"/>
      <c r="ARI114" s="511"/>
      <c r="ARJ114" s="511"/>
      <c r="ARK114" s="511"/>
      <c r="ARL114" s="511"/>
      <c r="ARM114" s="511"/>
      <c r="ARN114" s="511"/>
      <c r="ARO114" s="511"/>
      <c r="ARP114" s="511"/>
      <c r="ARQ114" s="511"/>
      <c r="ARR114" s="511"/>
      <c r="ARS114" s="511"/>
      <c r="ART114" s="511"/>
      <c r="ARU114" s="511"/>
      <c r="ARV114" s="511"/>
      <c r="ARW114" s="511"/>
      <c r="ARX114" s="511"/>
      <c r="ARY114" s="511"/>
      <c r="ARZ114" s="511"/>
      <c r="ASA114" s="511"/>
      <c r="ASB114" s="511"/>
      <c r="ASC114" s="511"/>
      <c r="ASD114" s="511"/>
      <c r="ASE114" s="511"/>
      <c r="ASF114" s="511"/>
      <c r="ASG114" s="511"/>
      <c r="ASH114" s="511"/>
      <c r="ASI114" s="511"/>
      <c r="ASJ114" s="511"/>
      <c r="ASK114" s="511"/>
      <c r="ASL114" s="511"/>
      <c r="ASM114" s="511"/>
      <c r="ASN114" s="511"/>
      <c r="ASO114" s="511"/>
      <c r="ASP114" s="511"/>
      <c r="ASQ114" s="511"/>
      <c r="ASR114" s="511"/>
      <c r="ASS114" s="511"/>
      <c r="AST114" s="511"/>
      <c r="ASU114" s="511"/>
      <c r="ASV114" s="511"/>
      <c r="ASW114" s="511"/>
      <c r="ASX114" s="511"/>
      <c r="ASY114" s="511"/>
      <c r="ASZ114" s="511"/>
      <c r="ATA114" s="511"/>
      <c r="ATB114" s="511"/>
      <c r="ATC114" s="511"/>
      <c r="ATD114" s="511"/>
      <c r="ATE114" s="511"/>
      <c r="ATF114" s="511"/>
      <c r="ATG114" s="511"/>
      <c r="ATH114" s="511"/>
      <c r="ATI114" s="511"/>
      <c r="ATJ114" s="511"/>
      <c r="ATK114" s="511"/>
      <c r="ATL114" s="511"/>
      <c r="ATM114" s="511"/>
      <c r="ATN114" s="511"/>
      <c r="ATO114" s="511"/>
      <c r="ATP114" s="511"/>
      <c r="ATQ114" s="511"/>
      <c r="ATR114" s="511"/>
      <c r="ATS114" s="511"/>
      <c r="ATT114" s="511"/>
      <c r="ATU114" s="511"/>
      <c r="ATV114" s="511"/>
      <c r="ATW114" s="511"/>
      <c r="ATX114" s="511"/>
      <c r="ATY114" s="511"/>
      <c r="ATZ114" s="511"/>
      <c r="AUA114" s="511"/>
      <c r="AUB114" s="511"/>
      <c r="AUC114" s="511"/>
      <c r="AUD114" s="511"/>
      <c r="AUE114" s="511"/>
      <c r="AUF114" s="511"/>
      <c r="AUG114" s="511"/>
      <c r="AUH114" s="511"/>
      <c r="AUI114" s="511"/>
      <c r="AUJ114" s="511"/>
      <c r="AUK114" s="511"/>
      <c r="AUL114" s="511"/>
      <c r="AUM114" s="511"/>
      <c r="AUN114" s="511"/>
      <c r="AUO114" s="511"/>
      <c r="AUP114" s="511"/>
      <c r="AUQ114" s="511"/>
      <c r="AUR114" s="511"/>
      <c r="AUS114" s="511"/>
      <c r="AUT114" s="511"/>
      <c r="AUU114" s="511"/>
      <c r="AUV114" s="511"/>
      <c r="AUW114" s="511"/>
      <c r="AUX114" s="511"/>
      <c r="AUY114" s="511"/>
      <c r="AUZ114" s="511"/>
      <c r="AVA114" s="511"/>
      <c r="AVB114" s="511"/>
      <c r="AVC114" s="511"/>
      <c r="AVD114" s="511"/>
      <c r="AVE114" s="511"/>
      <c r="AVF114" s="511"/>
      <c r="AVG114" s="511"/>
      <c r="AVH114" s="511"/>
      <c r="AVI114" s="511"/>
      <c r="AVJ114" s="511"/>
      <c r="AVK114" s="511"/>
      <c r="AVL114" s="511"/>
      <c r="AVM114" s="511"/>
      <c r="AVN114" s="511"/>
      <c r="AVO114" s="511"/>
      <c r="AVP114" s="511"/>
      <c r="AVQ114" s="511"/>
      <c r="AVR114" s="511"/>
      <c r="AVS114" s="511"/>
      <c r="AVT114" s="511"/>
      <c r="AVU114" s="511"/>
      <c r="AVV114" s="511"/>
      <c r="AVW114" s="511"/>
      <c r="AVX114" s="511"/>
      <c r="AVY114" s="511"/>
      <c r="AVZ114" s="511"/>
      <c r="AWA114" s="511"/>
      <c r="AWB114" s="511"/>
      <c r="AWC114" s="511"/>
      <c r="AWD114" s="511"/>
      <c r="AWE114" s="511"/>
      <c r="AWF114" s="511"/>
      <c r="AWG114" s="511"/>
      <c r="AWH114" s="511"/>
      <c r="AWI114" s="511"/>
      <c r="AWJ114" s="511"/>
      <c r="AWK114" s="511"/>
      <c r="AWL114" s="511"/>
      <c r="AWM114" s="511"/>
      <c r="AWN114" s="511"/>
      <c r="AWO114" s="511"/>
      <c r="AWP114" s="511"/>
      <c r="AWQ114" s="511"/>
      <c r="AWR114" s="511"/>
      <c r="AWS114" s="511"/>
      <c r="AWT114" s="511"/>
      <c r="AWU114" s="511"/>
      <c r="AWV114" s="511"/>
      <c r="AWW114" s="511"/>
      <c r="AWX114" s="511"/>
      <c r="AWY114" s="511"/>
      <c r="AWZ114" s="511"/>
      <c r="AXA114" s="511"/>
      <c r="AXB114" s="511"/>
      <c r="AXC114" s="511"/>
      <c r="AXD114" s="511"/>
      <c r="AXE114" s="511"/>
      <c r="AXF114" s="511"/>
      <c r="AXG114" s="511"/>
      <c r="AXH114" s="511"/>
      <c r="AXI114" s="511"/>
      <c r="AXJ114" s="511"/>
      <c r="AXK114" s="511"/>
      <c r="AXL114" s="511"/>
      <c r="AXM114" s="511"/>
      <c r="AXN114" s="511"/>
      <c r="AXO114" s="511"/>
      <c r="AXP114" s="511"/>
      <c r="AXQ114" s="511"/>
      <c r="AXR114" s="511"/>
      <c r="AXS114" s="511"/>
      <c r="AXT114" s="511"/>
      <c r="AXU114" s="511"/>
      <c r="AXV114" s="511"/>
      <c r="AXW114" s="511"/>
      <c r="AXX114" s="511"/>
      <c r="AXY114" s="511"/>
      <c r="AXZ114" s="511"/>
      <c r="AYA114" s="511"/>
      <c r="AYB114" s="511"/>
      <c r="AYC114" s="511"/>
      <c r="AYD114" s="511"/>
      <c r="AYE114" s="511"/>
      <c r="AYF114" s="511"/>
      <c r="AYG114" s="511"/>
      <c r="AYH114" s="511"/>
      <c r="AYI114" s="511"/>
      <c r="AYJ114" s="511"/>
      <c r="AYK114" s="511"/>
      <c r="AYL114" s="511"/>
      <c r="AYM114" s="511"/>
      <c r="AYN114" s="511"/>
      <c r="AYO114" s="511"/>
      <c r="AYP114" s="511"/>
      <c r="AYQ114" s="511"/>
      <c r="AYR114" s="511"/>
      <c r="AYS114" s="511"/>
      <c r="AYT114" s="511"/>
      <c r="AYU114" s="511"/>
      <c r="AYV114" s="511"/>
      <c r="AYW114" s="511"/>
      <c r="AYX114" s="511"/>
      <c r="AYY114" s="511"/>
      <c r="AYZ114" s="511"/>
      <c r="AZA114" s="511"/>
      <c r="AZB114" s="511"/>
      <c r="AZC114" s="511"/>
      <c r="AZD114" s="511"/>
      <c r="AZE114" s="511"/>
      <c r="AZF114" s="511"/>
      <c r="AZG114" s="511"/>
      <c r="AZH114" s="511"/>
      <c r="AZI114" s="511"/>
      <c r="AZJ114" s="511"/>
      <c r="AZK114" s="511"/>
      <c r="AZL114" s="511"/>
      <c r="AZM114" s="511"/>
      <c r="AZN114" s="511"/>
      <c r="AZO114" s="511"/>
      <c r="AZP114" s="511"/>
      <c r="AZQ114" s="511"/>
      <c r="AZR114" s="511"/>
      <c r="AZS114" s="511"/>
      <c r="AZT114" s="511"/>
      <c r="AZU114" s="511"/>
      <c r="AZV114" s="511"/>
      <c r="AZW114" s="511"/>
      <c r="AZX114" s="511"/>
      <c r="AZY114" s="511"/>
      <c r="AZZ114" s="511"/>
      <c r="BAA114" s="511"/>
      <c r="BAB114" s="511"/>
      <c r="BAC114" s="511"/>
      <c r="BAD114" s="511"/>
      <c r="BAE114" s="511"/>
      <c r="BAF114" s="511"/>
      <c r="BAG114" s="511"/>
      <c r="BAH114" s="511"/>
      <c r="BAI114" s="511"/>
      <c r="BAJ114" s="511"/>
      <c r="BAK114" s="511"/>
      <c r="BAL114" s="511"/>
      <c r="BAM114" s="511"/>
      <c r="BAN114" s="511"/>
      <c r="BAO114" s="511"/>
      <c r="BAP114" s="511"/>
      <c r="BAQ114" s="511"/>
      <c r="BAR114" s="511"/>
      <c r="BAS114" s="511"/>
      <c r="BAT114" s="511"/>
      <c r="BAU114" s="511"/>
      <c r="BAV114" s="511"/>
      <c r="BAW114" s="511"/>
      <c r="BAX114" s="511"/>
      <c r="BAY114" s="511"/>
      <c r="BAZ114" s="511"/>
      <c r="BBA114" s="511"/>
      <c r="BBB114" s="511"/>
      <c r="BBC114" s="511"/>
      <c r="BBD114" s="511"/>
      <c r="BBE114" s="511"/>
      <c r="BBF114" s="511"/>
      <c r="BBG114" s="511"/>
      <c r="BBH114" s="511"/>
      <c r="BBI114" s="511"/>
      <c r="BBJ114" s="511"/>
      <c r="BBK114" s="511"/>
      <c r="BBL114" s="511"/>
      <c r="BBM114" s="511"/>
      <c r="BBN114" s="511"/>
      <c r="BBO114" s="511"/>
      <c r="BBP114" s="511"/>
      <c r="BBQ114" s="511"/>
      <c r="BBR114" s="511"/>
      <c r="BBS114" s="511"/>
      <c r="BBT114" s="511"/>
      <c r="BBU114" s="511"/>
      <c r="BBV114" s="511"/>
      <c r="BBW114" s="511"/>
      <c r="BBX114" s="511"/>
      <c r="BBY114" s="511"/>
      <c r="BBZ114" s="511"/>
      <c r="BCA114" s="511"/>
      <c r="BCB114" s="511"/>
      <c r="BCC114" s="511"/>
      <c r="BCD114" s="511"/>
      <c r="BCE114" s="511"/>
      <c r="BCF114" s="511"/>
      <c r="BCG114" s="511"/>
      <c r="BCH114" s="511"/>
      <c r="BCI114" s="511"/>
      <c r="BCJ114" s="511"/>
      <c r="BCK114" s="511"/>
      <c r="BCL114" s="511"/>
      <c r="BCM114" s="511"/>
      <c r="BCN114" s="511"/>
      <c r="BCO114" s="511"/>
      <c r="BCP114" s="511"/>
      <c r="BCQ114" s="511"/>
      <c r="BCR114" s="511"/>
      <c r="BCS114" s="511"/>
      <c r="BCT114" s="511"/>
      <c r="BCU114" s="511"/>
      <c r="BCV114" s="511"/>
      <c r="BCW114" s="511"/>
      <c r="BCX114" s="511"/>
      <c r="BCY114" s="511"/>
      <c r="BCZ114" s="511"/>
      <c r="BDA114" s="511"/>
      <c r="BDB114" s="511"/>
      <c r="BDC114" s="511"/>
      <c r="BDD114" s="511"/>
      <c r="BDE114" s="511"/>
      <c r="BDF114" s="511"/>
      <c r="BDG114" s="511"/>
      <c r="BDH114" s="511"/>
      <c r="BDI114" s="511"/>
      <c r="BDJ114" s="511"/>
      <c r="BDK114" s="511"/>
      <c r="BDL114" s="511"/>
      <c r="BDM114" s="511"/>
      <c r="BDN114" s="511"/>
      <c r="BDO114" s="511"/>
      <c r="BDP114" s="511"/>
      <c r="BDQ114" s="511"/>
      <c r="BDR114" s="511"/>
      <c r="BDS114" s="511"/>
      <c r="BDT114" s="511"/>
      <c r="BDU114" s="511"/>
      <c r="BDV114" s="511"/>
      <c r="BDW114" s="511"/>
      <c r="BDX114" s="511"/>
      <c r="BDY114" s="511"/>
      <c r="BDZ114" s="511"/>
      <c r="BEA114" s="511"/>
      <c r="BEB114" s="511"/>
      <c r="BEC114" s="511"/>
      <c r="BED114" s="511"/>
      <c r="BEE114" s="511"/>
      <c r="BEF114" s="511"/>
      <c r="BEG114" s="511"/>
      <c r="BEH114" s="511"/>
      <c r="BEI114" s="511"/>
      <c r="BEJ114" s="511"/>
      <c r="BEK114" s="511"/>
      <c r="BEL114" s="511"/>
      <c r="BEM114" s="511"/>
      <c r="BEN114" s="511"/>
      <c r="BEO114" s="511"/>
      <c r="BEP114" s="511"/>
      <c r="BEQ114" s="511"/>
      <c r="BER114" s="511"/>
      <c r="BES114" s="511"/>
      <c r="BET114" s="511"/>
      <c r="BEU114" s="511"/>
      <c r="BEV114" s="511"/>
      <c r="BEW114" s="511"/>
      <c r="BEX114" s="511"/>
      <c r="BEY114" s="511"/>
      <c r="BEZ114" s="511"/>
      <c r="BFA114" s="511"/>
      <c r="BFB114" s="511"/>
      <c r="BFC114" s="511"/>
      <c r="BFD114" s="511"/>
      <c r="BFE114" s="511"/>
      <c r="BFF114" s="511"/>
      <c r="BFG114" s="511"/>
      <c r="BFH114" s="511"/>
      <c r="BFI114" s="511"/>
      <c r="BFJ114" s="511"/>
      <c r="BFK114" s="511"/>
      <c r="BFL114" s="511"/>
      <c r="BFM114" s="511"/>
      <c r="BFN114" s="511"/>
      <c r="BFO114" s="511"/>
      <c r="BFP114" s="511"/>
      <c r="BFQ114" s="511"/>
      <c r="BFR114" s="511"/>
      <c r="BFS114" s="511"/>
      <c r="BFT114" s="511"/>
      <c r="BFU114" s="511"/>
      <c r="BFV114" s="511"/>
      <c r="BFW114" s="511"/>
      <c r="BFX114" s="511"/>
      <c r="BFY114" s="511"/>
      <c r="BFZ114" s="511"/>
      <c r="BGA114" s="511"/>
      <c r="BGB114" s="511"/>
      <c r="BGC114" s="511"/>
      <c r="BGD114" s="511"/>
      <c r="BGE114" s="511"/>
      <c r="BGF114" s="511"/>
      <c r="BGG114" s="511"/>
      <c r="BGH114" s="511"/>
      <c r="BGI114" s="511"/>
      <c r="BGJ114" s="511"/>
      <c r="BGK114" s="511"/>
      <c r="BGL114" s="511"/>
      <c r="BGM114" s="511"/>
      <c r="BGN114" s="511"/>
      <c r="BGO114" s="511"/>
      <c r="BGP114" s="511"/>
      <c r="BGQ114" s="511"/>
      <c r="BGR114" s="511"/>
      <c r="BGS114" s="511"/>
      <c r="BGT114" s="511"/>
      <c r="BGU114" s="511"/>
      <c r="BGV114" s="511"/>
      <c r="BGW114" s="511"/>
      <c r="BGX114" s="511"/>
      <c r="BGY114" s="511"/>
      <c r="BGZ114" s="511"/>
      <c r="BHA114" s="511"/>
      <c r="BHB114" s="511"/>
      <c r="BHC114" s="511"/>
      <c r="BHD114" s="511"/>
      <c r="BHE114" s="511"/>
      <c r="BHF114" s="511"/>
      <c r="BHG114" s="511"/>
      <c r="BHH114" s="511"/>
      <c r="BHI114" s="511"/>
      <c r="BHJ114" s="511"/>
      <c r="BHK114" s="511"/>
      <c r="BHL114" s="511"/>
      <c r="BHM114" s="511"/>
      <c r="BHN114" s="511"/>
      <c r="BHO114" s="511"/>
      <c r="BHP114" s="511"/>
      <c r="BHQ114" s="511"/>
      <c r="BHR114" s="511"/>
      <c r="BHS114" s="511"/>
      <c r="BHT114" s="511"/>
      <c r="BHU114" s="511"/>
      <c r="BHV114" s="511"/>
      <c r="BHW114" s="511"/>
      <c r="BHX114" s="511"/>
      <c r="BHY114" s="511"/>
      <c r="BHZ114" s="511"/>
      <c r="BIA114" s="511"/>
      <c r="BIB114" s="511"/>
      <c r="BIC114" s="511"/>
      <c r="BID114" s="511"/>
      <c r="BIE114" s="511"/>
      <c r="BIF114" s="511"/>
      <c r="BIG114" s="511"/>
      <c r="BIH114" s="511"/>
      <c r="BII114" s="511"/>
      <c r="BIJ114" s="511"/>
      <c r="BIK114" s="511"/>
      <c r="BIL114" s="511"/>
      <c r="BIM114" s="511"/>
      <c r="BIN114" s="511"/>
      <c r="BIO114" s="511"/>
      <c r="BIP114" s="511"/>
      <c r="BIQ114" s="511"/>
      <c r="BIR114" s="511"/>
      <c r="BIS114" s="511"/>
      <c r="BIT114" s="511"/>
      <c r="BIU114" s="511"/>
      <c r="BIV114" s="511"/>
      <c r="BIW114" s="511"/>
      <c r="BIX114" s="511"/>
      <c r="BIY114" s="511"/>
      <c r="BIZ114" s="511"/>
      <c r="BJA114" s="511"/>
      <c r="BJB114" s="511"/>
      <c r="BJC114" s="511"/>
      <c r="BJD114" s="511"/>
      <c r="BJE114" s="511"/>
      <c r="BJF114" s="511"/>
      <c r="BJG114" s="511"/>
      <c r="BJH114" s="511"/>
      <c r="BJI114" s="511"/>
      <c r="BJJ114" s="511"/>
      <c r="BJK114" s="511"/>
      <c r="BJL114" s="511"/>
      <c r="BJM114" s="511"/>
      <c r="BJN114" s="511"/>
      <c r="BJO114" s="511"/>
      <c r="BJP114" s="511"/>
      <c r="BJQ114" s="511"/>
      <c r="BJR114" s="511"/>
      <c r="BJS114" s="511"/>
      <c r="BJT114" s="511"/>
      <c r="BJU114" s="511"/>
      <c r="BJV114" s="511"/>
      <c r="BJW114" s="511"/>
      <c r="BJX114" s="511"/>
      <c r="BJY114" s="511"/>
      <c r="BJZ114" s="511"/>
      <c r="BKA114" s="511"/>
      <c r="BKB114" s="511"/>
      <c r="BKC114" s="511"/>
      <c r="BKD114" s="511"/>
      <c r="BKE114" s="511"/>
      <c r="BKF114" s="511"/>
      <c r="BKG114" s="511"/>
      <c r="BKH114" s="511"/>
      <c r="BKI114" s="511"/>
      <c r="BKJ114" s="511"/>
      <c r="BKK114" s="511"/>
      <c r="BKL114" s="511"/>
      <c r="BKM114" s="511"/>
      <c r="BKN114" s="511"/>
      <c r="BKO114" s="511"/>
      <c r="BKP114" s="511"/>
      <c r="BKQ114" s="511"/>
      <c r="BKR114" s="511"/>
      <c r="BKS114" s="511"/>
      <c r="BKT114" s="511"/>
      <c r="BKU114" s="511"/>
      <c r="BKV114" s="511"/>
      <c r="BKW114" s="511"/>
      <c r="BKX114" s="511"/>
      <c r="BKY114" s="511"/>
      <c r="BKZ114" s="511"/>
      <c r="BLA114" s="511"/>
      <c r="BLB114" s="511"/>
      <c r="BLC114" s="511"/>
      <c r="BLD114" s="511"/>
      <c r="BLE114" s="511"/>
      <c r="BLF114" s="511"/>
      <c r="BLG114" s="511"/>
      <c r="BLH114" s="511"/>
      <c r="BLI114" s="511"/>
      <c r="BLJ114" s="511"/>
      <c r="BLK114" s="511"/>
      <c r="BLL114" s="511"/>
      <c r="BLM114" s="511"/>
      <c r="BLN114" s="511"/>
      <c r="BLO114" s="511"/>
      <c r="BLP114" s="511"/>
      <c r="BLQ114" s="511"/>
      <c r="BLR114" s="511"/>
      <c r="BLS114" s="511"/>
      <c r="BLT114" s="511"/>
      <c r="BLU114" s="511"/>
      <c r="BLV114" s="511"/>
      <c r="BLW114" s="511"/>
      <c r="BLX114" s="511"/>
      <c r="BLY114" s="511"/>
      <c r="BLZ114" s="511"/>
      <c r="BMA114" s="511"/>
      <c r="BMB114" s="511"/>
      <c r="BMC114" s="511"/>
      <c r="BMD114" s="511"/>
      <c r="BME114" s="511"/>
      <c r="BMF114" s="511"/>
      <c r="BMG114" s="511"/>
      <c r="BMH114" s="511"/>
      <c r="BMI114" s="511"/>
      <c r="BMJ114" s="511"/>
      <c r="BMK114" s="511"/>
      <c r="BML114" s="511"/>
      <c r="BMM114" s="511"/>
      <c r="BMN114" s="511"/>
      <c r="BMO114" s="511"/>
      <c r="BMP114" s="511"/>
      <c r="BMQ114" s="511"/>
      <c r="BMR114" s="511"/>
      <c r="BMS114" s="511"/>
      <c r="BMT114" s="511"/>
      <c r="BMU114" s="511"/>
      <c r="BMV114" s="511"/>
      <c r="BMW114" s="511"/>
      <c r="BMX114" s="511"/>
      <c r="BMY114" s="511"/>
      <c r="BMZ114" s="511"/>
      <c r="BNA114" s="511"/>
      <c r="BNB114" s="511"/>
      <c r="BNC114" s="511"/>
      <c r="BND114" s="511"/>
      <c r="BNE114" s="511"/>
      <c r="BNF114" s="511"/>
      <c r="BNG114" s="511"/>
      <c r="BNH114" s="511"/>
      <c r="BNI114" s="511"/>
      <c r="BNJ114" s="511"/>
      <c r="BNK114" s="511"/>
      <c r="BNL114" s="511"/>
      <c r="BNM114" s="511"/>
      <c r="BNN114" s="511"/>
      <c r="BNO114" s="511"/>
      <c r="BNP114" s="511"/>
      <c r="BNQ114" s="511"/>
      <c r="BNR114" s="511"/>
      <c r="BNS114" s="511"/>
      <c r="BNT114" s="511"/>
      <c r="BNU114" s="511"/>
      <c r="BNV114" s="511"/>
      <c r="BNW114" s="511"/>
      <c r="BNX114" s="511"/>
      <c r="BNY114" s="511"/>
      <c r="BNZ114" s="511"/>
      <c r="BOA114" s="511"/>
      <c r="BOB114" s="511"/>
      <c r="BOC114" s="511"/>
      <c r="BOD114" s="511"/>
      <c r="BOE114" s="511"/>
      <c r="BOF114" s="511"/>
      <c r="BOG114" s="511"/>
      <c r="BOH114" s="511"/>
      <c r="BOI114" s="511"/>
      <c r="BOJ114" s="511"/>
      <c r="BOK114" s="511"/>
      <c r="BOL114" s="511"/>
      <c r="BOM114" s="511"/>
      <c r="BON114" s="511"/>
      <c r="BOO114" s="511"/>
      <c r="BOP114" s="511"/>
      <c r="BOQ114" s="511"/>
      <c r="BOR114" s="511"/>
      <c r="BOS114" s="511"/>
      <c r="BOT114" s="511"/>
      <c r="BOU114" s="511"/>
      <c r="BOV114" s="511"/>
      <c r="BOW114" s="511"/>
      <c r="BOX114" s="511"/>
      <c r="BOY114" s="511"/>
      <c r="BOZ114" s="511"/>
      <c r="BPA114" s="511"/>
      <c r="BPB114" s="511"/>
      <c r="BPC114" s="511"/>
      <c r="BPD114" s="511"/>
      <c r="BPE114" s="511"/>
      <c r="BPF114" s="511"/>
      <c r="BPG114" s="511"/>
      <c r="BPH114" s="511"/>
      <c r="BPI114" s="511"/>
      <c r="BPJ114" s="511"/>
      <c r="BPK114" s="511"/>
      <c r="BPL114" s="511"/>
      <c r="BPM114" s="511"/>
      <c r="BPN114" s="511"/>
      <c r="BPO114" s="511"/>
      <c r="BPP114" s="511"/>
      <c r="BPQ114" s="511"/>
      <c r="BPR114" s="511"/>
      <c r="BPS114" s="511"/>
      <c r="BPT114" s="511"/>
      <c r="BPU114" s="511"/>
      <c r="BPV114" s="511"/>
      <c r="BPW114" s="511"/>
      <c r="BPX114" s="511"/>
      <c r="BPY114" s="511"/>
      <c r="BPZ114" s="511"/>
      <c r="BQA114" s="511"/>
      <c r="BQB114" s="511"/>
      <c r="BQC114" s="511"/>
      <c r="BQD114" s="511"/>
      <c r="BQE114" s="511"/>
      <c r="BQF114" s="511"/>
      <c r="BQG114" s="511"/>
      <c r="BQH114" s="511"/>
      <c r="BQI114" s="511"/>
      <c r="BQJ114" s="511"/>
      <c r="BQK114" s="511"/>
      <c r="BQL114" s="511"/>
      <c r="BQM114" s="511"/>
      <c r="BQN114" s="511"/>
      <c r="BQO114" s="511"/>
      <c r="BQP114" s="511"/>
      <c r="BQQ114" s="511"/>
      <c r="BQR114" s="511"/>
      <c r="BQS114" s="511"/>
      <c r="BQT114" s="511"/>
      <c r="BQU114" s="511"/>
      <c r="BQV114" s="511"/>
      <c r="BQW114" s="511"/>
      <c r="BQX114" s="511"/>
      <c r="BQY114" s="511"/>
      <c r="BQZ114" s="511"/>
      <c r="BRA114" s="511"/>
      <c r="BRB114" s="511"/>
      <c r="BRC114" s="511"/>
      <c r="BRD114" s="511"/>
      <c r="BRE114" s="511"/>
      <c r="BRF114" s="511"/>
      <c r="BRG114" s="511"/>
      <c r="BRH114" s="511"/>
      <c r="BRI114" s="511"/>
      <c r="BRJ114" s="511"/>
      <c r="BRK114" s="511"/>
      <c r="BRL114" s="511"/>
      <c r="BRM114" s="511"/>
      <c r="BRN114" s="511"/>
      <c r="BRO114" s="511"/>
      <c r="BRP114" s="511"/>
      <c r="BRQ114" s="511"/>
      <c r="BRR114" s="511"/>
      <c r="BRS114" s="511"/>
      <c r="BRT114" s="511"/>
      <c r="BRU114" s="511"/>
      <c r="BRV114" s="511"/>
      <c r="BRW114" s="511"/>
      <c r="BRX114" s="511"/>
      <c r="BRY114" s="511"/>
      <c r="BRZ114" s="511"/>
      <c r="BSA114" s="511"/>
      <c r="BSB114" s="511"/>
      <c r="BSC114" s="511"/>
      <c r="BSD114" s="511"/>
      <c r="BSE114" s="511"/>
      <c r="BSF114" s="511"/>
      <c r="BSG114" s="511"/>
      <c r="BSH114" s="511"/>
      <c r="BSI114" s="511"/>
      <c r="BSJ114" s="511"/>
      <c r="BSK114" s="511"/>
      <c r="BSL114" s="511"/>
      <c r="BSM114" s="511"/>
      <c r="BSN114" s="511"/>
      <c r="BSO114" s="511"/>
      <c r="BSP114" s="511"/>
      <c r="BSQ114" s="511"/>
      <c r="BSR114" s="511"/>
      <c r="BSS114" s="511"/>
      <c r="BST114" s="511"/>
      <c r="BSU114" s="511"/>
      <c r="BSV114" s="511"/>
      <c r="BSW114" s="511"/>
      <c r="BSX114" s="511"/>
      <c r="BSY114" s="511"/>
      <c r="BSZ114" s="511"/>
      <c r="BTA114" s="511"/>
      <c r="BTB114" s="511"/>
      <c r="BTC114" s="511"/>
      <c r="BTD114" s="511"/>
      <c r="BTE114" s="511"/>
      <c r="BTF114" s="511"/>
      <c r="BTG114" s="511"/>
      <c r="BTH114" s="511"/>
      <c r="BTI114" s="511"/>
      <c r="BTJ114" s="511"/>
      <c r="BTK114" s="511"/>
      <c r="BTL114" s="511"/>
      <c r="BTM114" s="511"/>
      <c r="BTN114" s="511"/>
      <c r="BTO114" s="511"/>
      <c r="BTP114" s="511"/>
      <c r="BTQ114" s="511"/>
      <c r="BTR114" s="511"/>
      <c r="BTS114" s="511"/>
      <c r="BTT114" s="511"/>
      <c r="BTU114" s="511"/>
      <c r="BTV114" s="511"/>
      <c r="BTW114" s="511"/>
      <c r="BTX114" s="511"/>
      <c r="BTY114" s="511"/>
      <c r="BTZ114" s="511"/>
      <c r="BUA114" s="511"/>
      <c r="BUB114" s="511"/>
      <c r="BUC114" s="511"/>
      <c r="BUD114" s="511"/>
      <c r="BUE114" s="511"/>
      <c r="BUF114" s="511"/>
      <c r="BUG114" s="511"/>
      <c r="BUH114" s="511"/>
      <c r="BUI114" s="511"/>
      <c r="BUJ114" s="511"/>
      <c r="BUK114" s="511"/>
      <c r="BUL114" s="511"/>
      <c r="BUM114" s="511"/>
      <c r="BUN114" s="511"/>
      <c r="BUO114" s="511"/>
      <c r="BUP114" s="511"/>
      <c r="BUQ114" s="511"/>
      <c r="BUR114" s="511"/>
      <c r="BUS114" s="511"/>
      <c r="BUT114" s="511"/>
      <c r="BUU114" s="511"/>
      <c r="BUV114" s="511"/>
      <c r="BUW114" s="511"/>
      <c r="BUX114" s="511"/>
      <c r="BUY114" s="511"/>
      <c r="BUZ114" s="511"/>
      <c r="BVA114" s="511"/>
      <c r="BVB114" s="511"/>
      <c r="BVC114" s="511"/>
      <c r="BVD114" s="511"/>
      <c r="BVE114" s="511"/>
      <c r="BVF114" s="511"/>
      <c r="BVG114" s="511"/>
      <c r="BVH114" s="511"/>
      <c r="BVI114" s="511"/>
      <c r="BVJ114" s="511"/>
      <c r="BVK114" s="511"/>
      <c r="BVL114" s="511"/>
      <c r="BVM114" s="511"/>
      <c r="BVN114" s="511"/>
      <c r="BVO114" s="511"/>
      <c r="BVP114" s="511"/>
      <c r="BVQ114" s="511"/>
      <c r="BVR114" s="511"/>
      <c r="BVS114" s="511"/>
      <c r="BVT114" s="511"/>
      <c r="BVU114" s="511"/>
      <c r="BVV114" s="511"/>
      <c r="BVW114" s="511"/>
      <c r="BVX114" s="511"/>
      <c r="BVY114" s="511"/>
      <c r="BVZ114" s="511"/>
      <c r="BWA114" s="511"/>
      <c r="BWB114" s="511"/>
      <c r="BWC114" s="511"/>
      <c r="BWD114" s="511"/>
      <c r="BWE114" s="511"/>
      <c r="BWF114" s="511"/>
      <c r="BWG114" s="511"/>
      <c r="BWH114" s="511"/>
      <c r="BWI114" s="511"/>
      <c r="BWJ114" s="511"/>
      <c r="BWK114" s="511"/>
      <c r="BWL114" s="511"/>
      <c r="BWM114" s="511"/>
      <c r="BWN114" s="511"/>
      <c r="BWO114" s="511"/>
      <c r="BWP114" s="511"/>
      <c r="BWQ114" s="511"/>
      <c r="BWR114" s="511"/>
      <c r="BWS114" s="511"/>
      <c r="BWT114" s="511"/>
      <c r="BWU114" s="511"/>
      <c r="BWV114" s="511"/>
      <c r="BWW114" s="511"/>
      <c r="BWX114" s="511"/>
      <c r="BWY114" s="511"/>
      <c r="BWZ114" s="511"/>
      <c r="BXA114" s="511"/>
      <c r="BXB114" s="511"/>
      <c r="BXC114" s="511"/>
      <c r="BXD114" s="511"/>
      <c r="BXE114" s="511"/>
      <c r="BXF114" s="511"/>
      <c r="BXG114" s="511"/>
      <c r="BXH114" s="511"/>
      <c r="BXI114" s="511"/>
      <c r="BXJ114" s="511"/>
      <c r="BXK114" s="511"/>
      <c r="BXL114" s="511"/>
      <c r="BXM114" s="511"/>
      <c r="BXN114" s="511"/>
      <c r="BXO114" s="511"/>
      <c r="BXP114" s="511"/>
      <c r="BXQ114" s="511"/>
      <c r="BXR114" s="511"/>
      <c r="BXS114" s="511"/>
      <c r="BXT114" s="511"/>
      <c r="BXU114" s="511"/>
      <c r="BXV114" s="511"/>
      <c r="BXW114" s="511"/>
      <c r="BXX114" s="511"/>
      <c r="BXY114" s="511"/>
      <c r="BXZ114" s="511"/>
      <c r="BYA114" s="511"/>
      <c r="BYB114" s="511"/>
      <c r="BYC114" s="511"/>
      <c r="BYD114" s="511"/>
      <c r="BYE114" s="511"/>
      <c r="BYF114" s="511"/>
      <c r="BYG114" s="511"/>
      <c r="BYH114" s="511"/>
      <c r="BYI114" s="511"/>
      <c r="BYJ114" s="511"/>
      <c r="BYK114" s="511"/>
      <c r="BYL114" s="511"/>
      <c r="BYM114" s="511"/>
      <c r="BYN114" s="511"/>
      <c r="BYO114" s="511"/>
      <c r="BYP114" s="511"/>
      <c r="BYQ114" s="511"/>
      <c r="BYR114" s="511"/>
      <c r="BYS114" s="511"/>
      <c r="BYT114" s="511"/>
      <c r="BYU114" s="511"/>
      <c r="BYV114" s="511"/>
      <c r="BYW114" s="511"/>
      <c r="BYX114" s="511"/>
      <c r="BYY114" s="511"/>
      <c r="BYZ114" s="511"/>
      <c r="BZA114" s="511"/>
      <c r="BZB114" s="511"/>
      <c r="BZC114" s="511"/>
      <c r="BZD114" s="511"/>
      <c r="BZE114" s="511"/>
      <c r="BZF114" s="511"/>
      <c r="BZG114" s="511"/>
      <c r="BZH114" s="511"/>
      <c r="BZI114" s="511"/>
      <c r="BZJ114" s="511"/>
      <c r="BZK114" s="511"/>
      <c r="BZL114" s="511"/>
      <c r="BZM114" s="511"/>
      <c r="BZN114" s="511"/>
      <c r="BZO114" s="511"/>
      <c r="BZP114" s="511"/>
      <c r="BZQ114" s="511"/>
      <c r="BZR114" s="511"/>
      <c r="BZS114" s="511"/>
      <c r="BZT114" s="511"/>
      <c r="BZU114" s="511"/>
      <c r="BZV114" s="511"/>
      <c r="BZW114" s="511"/>
      <c r="BZX114" s="511"/>
      <c r="BZY114" s="511"/>
      <c r="BZZ114" s="511"/>
      <c r="CAA114" s="511"/>
      <c r="CAB114" s="511"/>
      <c r="CAC114" s="511"/>
      <c r="CAD114" s="511"/>
      <c r="CAE114" s="511"/>
      <c r="CAF114" s="511"/>
      <c r="CAG114" s="511"/>
      <c r="CAH114" s="511"/>
      <c r="CAI114" s="511"/>
      <c r="CAJ114" s="511"/>
      <c r="CAK114" s="511"/>
      <c r="CAL114" s="511"/>
      <c r="CAM114" s="511"/>
      <c r="CAN114" s="511"/>
      <c r="CAO114" s="511"/>
      <c r="CAP114" s="511"/>
      <c r="CAQ114" s="511"/>
      <c r="CAR114" s="511"/>
      <c r="CAS114" s="511"/>
      <c r="CAT114" s="511"/>
      <c r="CAU114" s="511"/>
      <c r="CAV114" s="511"/>
      <c r="CAW114" s="511"/>
      <c r="CAX114" s="511"/>
      <c r="CAY114" s="511"/>
      <c r="CAZ114" s="511"/>
      <c r="CBA114" s="511"/>
      <c r="CBB114" s="511"/>
      <c r="CBC114" s="511"/>
      <c r="CBD114" s="511"/>
      <c r="CBE114" s="511"/>
      <c r="CBF114" s="511"/>
      <c r="CBG114" s="511"/>
      <c r="CBH114" s="511"/>
      <c r="CBI114" s="511"/>
      <c r="CBJ114" s="511"/>
      <c r="CBK114" s="511"/>
      <c r="CBL114" s="511"/>
      <c r="CBM114" s="511"/>
      <c r="CBN114" s="511"/>
      <c r="CBO114" s="511"/>
      <c r="CBP114" s="511"/>
      <c r="CBQ114" s="511"/>
      <c r="CBR114" s="511"/>
      <c r="CBS114" s="511"/>
      <c r="CBT114" s="511"/>
      <c r="CBU114" s="511"/>
      <c r="CBV114" s="511"/>
      <c r="CBW114" s="511"/>
      <c r="CBX114" s="511"/>
      <c r="CBY114" s="511"/>
      <c r="CBZ114" s="511"/>
      <c r="CCA114" s="511"/>
      <c r="CCB114" s="511"/>
      <c r="CCC114" s="511"/>
      <c r="CCD114" s="511"/>
      <c r="CCE114" s="511"/>
      <c r="CCF114" s="511"/>
      <c r="CCG114" s="511"/>
      <c r="CCH114" s="511"/>
      <c r="CCI114" s="511"/>
      <c r="CCJ114" s="511"/>
      <c r="CCK114" s="511"/>
      <c r="CCL114" s="511"/>
      <c r="CCM114" s="511"/>
      <c r="CCN114" s="511"/>
      <c r="CCO114" s="511"/>
      <c r="CCP114" s="511"/>
      <c r="CCQ114" s="511"/>
      <c r="CCR114" s="511"/>
      <c r="CCS114" s="511"/>
      <c r="CCT114" s="511"/>
      <c r="CCU114" s="511"/>
      <c r="CCV114" s="511"/>
      <c r="CCW114" s="511"/>
      <c r="CCX114" s="511"/>
      <c r="CCY114" s="511"/>
      <c r="CCZ114" s="511"/>
      <c r="CDA114" s="511"/>
      <c r="CDB114" s="511"/>
      <c r="CDC114" s="511"/>
      <c r="CDD114" s="511"/>
      <c r="CDE114" s="511"/>
      <c r="CDF114" s="511"/>
      <c r="CDG114" s="511"/>
      <c r="CDH114" s="511"/>
      <c r="CDI114" s="511"/>
      <c r="CDJ114" s="511"/>
      <c r="CDK114" s="511"/>
      <c r="CDL114" s="511"/>
      <c r="CDM114" s="511"/>
      <c r="CDN114" s="511"/>
      <c r="CDO114" s="511"/>
      <c r="CDP114" s="511"/>
      <c r="CDQ114" s="511"/>
      <c r="CDR114" s="511"/>
      <c r="CDS114" s="511"/>
      <c r="CDT114" s="511"/>
      <c r="CDU114" s="511"/>
      <c r="CDV114" s="511"/>
      <c r="CDW114" s="511"/>
      <c r="CDX114" s="511"/>
      <c r="CDY114" s="511"/>
      <c r="CDZ114" s="511"/>
      <c r="CEA114" s="511"/>
      <c r="CEB114" s="511"/>
      <c r="CEC114" s="511"/>
      <c r="CED114" s="511"/>
      <c r="CEE114" s="511"/>
      <c r="CEF114" s="511"/>
      <c r="CEG114" s="511"/>
      <c r="CEH114" s="511"/>
      <c r="CEI114" s="511"/>
      <c r="CEJ114" s="511"/>
      <c r="CEK114" s="511"/>
      <c r="CEL114" s="511"/>
      <c r="CEM114" s="511"/>
      <c r="CEN114" s="511"/>
      <c r="CEO114" s="511"/>
      <c r="CEP114" s="511"/>
      <c r="CEQ114" s="511"/>
      <c r="CER114" s="511"/>
      <c r="CES114" s="511"/>
      <c r="CET114" s="511"/>
      <c r="CEU114" s="511"/>
      <c r="CEV114" s="511"/>
      <c r="CEW114" s="511"/>
      <c r="CEX114" s="511"/>
      <c r="CEY114" s="511"/>
      <c r="CEZ114" s="511"/>
      <c r="CFA114" s="511"/>
      <c r="CFB114" s="511"/>
      <c r="CFC114" s="511"/>
      <c r="CFD114" s="511"/>
      <c r="CFE114" s="511"/>
      <c r="CFF114" s="511"/>
      <c r="CFG114" s="511"/>
      <c r="CFH114" s="511"/>
      <c r="CFI114" s="511"/>
      <c r="CFJ114" s="511"/>
      <c r="CFK114" s="511"/>
      <c r="CFL114" s="511"/>
      <c r="CFM114" s="511"/>
      <c r="CFN114" s="511"/>
      <c r="CFO114" s="511"/>
      <c r="CFP114" s="511"/>
      <c r="CFQ114" s="511"/>
      <c r="CFR114" s="511"/>
      <c r="CFS114" s="511"/>
      <c r="CFT114" s="511"/>
      <c r="CFU114" s="511"/>
      <c r="CFV114" s="511"/>
      <c r="CFW114" s="511"/>
      <c r="CFX114" s="511"/>
      <c r="CFY114" s="511"/>
      <c r="CFZ114" s="511"/>
      <c r="CGA114" s="511"/>
      <c r="CGB114" s="511"/>
      <c r="CGC114" s="511"/>
      <c r="CGD114" s="511"/>
      <c r="CGE114" s="511"/>
      <c r="CGF114" s="511"/>
      <c r="CGG114" s="511"/>
      <c r="CGH114" s="511"/>
      <c r="CGI114" s="511"/>
      <c r="CGJ114" s="511"/>
      <c r="CGK114" s="511"/>
      <c r="CGL114" s="511"/>
      <c r="CGM114" s="511"/>
      <c r="CGN114" s="511"/>
      <c r="CGO114" s="511"/>
      <c r="CGP114" s="511"/>
      <c r="CGQ114" s="511"/>
      <c r="CGR114" s="511"/>
      <c r="CGS114" s="511"/>
      <c r="CGT114" s="511"/>
      <c r="CGU114" s="511"/>
      <c r="CGV114" s="511"/>
      <c r="CGW114" s="511"/>
      <c r="CGX114" s="511"/>
      <c r="CGY114" s="511"/>
      <c r="CGZ114" s="511"/>
      <c r="CHA114" s="511"/>
      <c r="CHB114" s="511"/>
      <c r="CHC114" s="511"/>
      <c r="CHD114" s="511"/>
      <c r="CHE114" s="511"/>
      <c r="CHF114" s="511"/>
      <c r="CHG114" s="511"/>
      <c r="CHH114" s="511"/>
      <c r="CHI114" s="511"/>
      <c r="CHJ114" s="511"/>
      <c r="CHK114" s="511"/>
      <c r="CHL114" s="511"/>
      <c r="CHM114" s="511"/>
      <c r="CHN114" s="511"/>
      <c r="CHO114" s="511"/>
      <c r="CHP114" s="511"/>
      <c r="CHQ114" s="511"/>
      <c r="CHR114" s="511"/>
      <c r="CHS114" s="511"/>
      <c r="CHT114" s="511"/>
      <c r="CHU114" s="511"/>
      <c r="CHV114" s="511"/>
      <c r="CHW114" s="511"/>
      <c r="CHX114" s="511"/>
      <c r="CHY114" s="511"/>
      <c r="CHZ114" s="511"/>
      <c r="CIA114" s="511"/>
      <c r="CIB114" s="511"/>
      <c r="CIC114" s="511"/>
      <c r="CID114" s="511"/>
      <c r="CIE114" s="511"/>
      <c r="CIF114" s="511"/>
      <c r="CIG114" s="511"/>
      <c r="CIH114" s="511"/>
      <c r="CII114" s="511"/>
      <c r="CIJ114" s="511"/>
      <c r="CIK114" s="511"/>
      <c r="CIL114" s="511"/>
      <c r="CIM114" s="511"/>
      <c r="CIN114" s="511"/>
      <c r="CIO114" s="511"/>
      <c r="CIP114" s="511"/>
      <c r="CIQ114" s="511"/>
      <c r="CIR114" s="511"/>
      <c r="CIS114" s="511"/>
      <c r="CIT114" s="511"/>
      <c r="CIU114" s="511"/>
      <c r="CIV114" s="511"/>
      <c r="CIW114" s="511"/>
      <c r="CIX114" s="511"/>
      <c r="CIY114" s="511"/>
      <c r="CIZ114" s="511"/>
      <c r="CJA114" s="511"/>
      <c r="CJB114" s="511"/>
      <c r="CJC114" s="511"/>
      <c r="CJD114" s="511"/>
      <c r="CJE114" s="511"/>
      <c r="CJF114" s="511"/>
      <c r="CJG114" s="511"/>
      <c r="CJH114" s="511"/>
      <c r="CJI114" s="511"/>
      <c r="CJJ114" s="511"/>
      <c r="CJK114" s="511"/>
      <c r="CJL114" s="511"/>
      <c r="CJM114" s="511"/>
      <c r="CJN114" s="511"/>
      <c r="CJO114" s="511"/>
      <c r="CJP114" s="511"/>
      <c r="CJQ114" s="511"/>
      <c r="CJR114" s="511"/>
      <c r="CJS114" s="511"/>
      <c r="CJT114" s="511"/>
      <c r="CJU114" s="511"/>
      <c r="CJV114" s="511"/>
      <c r="CJW114" s="511"/>
      <c r="CJX114" s="511"/>
      <c r="CJY114" s="511"/>
      <c r="CJZ114" s="511"/>
      <c r="CKA114" s="511"/>
      <c r="CKB114" s="511"/>
      <c r="CKC114" s="511"/>
      <c r="CKD114" s="511"/>
      <c r="CKE114" s="511"/>
      <c r="CKF114" s="511"/>
      <c r="CKG114" s="511"/>
      <c r="CKH114" s="511"/>
      <c r="CKI114" s="511"/>
      <c r="CKJ114" s="511"/>
      <c r="CKK114" s="511"/>
      <c r="CKL114" s="511"/>
      <c r="CKM114" s="511"/>
      <c r="CKN114" s="511"/>
      <c r="CKO114" s="511"/>
      <c r="CKP114" s="511"/>
      <c r="CKQ114" s="511"/>
      <c r="CKR114" s="511"/>
      <c r="CKS114" s="511"/>
      <c r="CKT114" s="511"/>
      <c r="CKU114" s="511"/>
      <c r="CKV114" s="511"/>
      <c r="CKW114" s="511"/>
      <c r="CKX114" s="511"/>
      <c r="CKY114" s="511"/>
      <c r="CKZ114" s="511"/>
      <c r="CLA114" s="511"/>
      <c r="CLB114" s="511"/>
      <c r="CLC114" s="511"/>
      <c r="CLD114" s="511"/>
      <c r="CLE114" s="511"/>
      <c r="CLF114" s="511"/>
      <c r="CLG114" s="511"/>
      <c r="CLH114" s="511"/>
      <c r="CLI114" s="511"/>
      <c r="CLJ114" s="511"/>
      <c r="CLK114" s="511"/>
      <c r="CLL114" s="511"/>
      <c r="CLM114" s="511"/>
      <c r="CLN114" s="511"/>
      <c r="CLO114" s="511"/>
      <c r="CLP114" s="511"/>
      <c r="CLQ114" s="511"/>
      <c r="CLR114" s="511"/>
      <c r="CLS114" s="511"/>
      <c r="CLT114" s="511"/>
      <c r="CLU114" s="511"/>
      <c r="CLV114" s="511"/>
      <c r="CLW114" s="511"/>
      <c r="CLX114" s="511"/>
      <c r="CLY114" s="511"/>
      <c r="CLZ114" s="511"/>
      <c r="CMA114" s="511"/>
      <c r="CMB114" s="511"/>
      <c r="CMC114" s="511"/>
      <c r="CMD114" s="511"/>
      <c r="CME114" s="511"/>
      <c r="CMF114" s="511"/>
      <c r="CMG114" s="511"/>
      <c r="CMH114" s="511"/>
      <c r="CMI114" s="511"/>
      <c r="CMJ114" s="511"/>
      <c r="CMK114" s="511"/>
      <c r="CML114" s="511"/>
      <c r="CMM114" s="511"/>
      <c r="CMN114" s="511"/>
      <c r="CMO114" s="511"/>
      <c r="CMP114" s="511"/>
      <c r="CMQ114" s="511"/>
      <c r="CMR114" s="511"/>
      <c r="CMS114" s="511"/>
      <c r="CMT114" s="511"/>
      <c r="CMU114" s="511"/>
      <c r="CMV114" s="511"/>
      <c r="CMW114" s="511"/>
      <c r="CMX114" s="511"/>
      <c r="CMY114" s="511"/>
      <c r="CMZ114" s="511"/>
      <c r="CNA114" s="511"/>
      <c r="CNB114" s="511"/>
      <c r="CNC114" s="511"/>
      <c r="CND114" s="511"/>
      <c r="CNE114" s="511"/>
      <c r="CNF114" s="511"/>
      <c r="CNG114" s="511"/>
      <c r="CNH114" s="511"/>
      <c r="CNI114" s="511"/>
      <c r="CNJ114" s="511"/>
      <c r="CNK114" s="511"/>
      <c r="CNL114" s="511"/>
      <c r="CNM114" s="511"/>
      <c r="CNN114" s="511"/>
      <c r="CNO114" s="511"/>
      <c r="CNP114" s="511"/>
      <c r="CNQ114" s="511"/>
      <c r="CNR114" s="511"/>
      <c r="CNS114" s="511"/>
      <c r="CNT114" s="511"/>
      <c r="CNU114" s="511"/>
      <c r="CNV114" s="511"/>
      <c r="CNW114" s="511"/>
      <c r="CNX114" s="511"/>
      <c r="CNY114" s="511"/>
      <c r="CNZ114" s="511"/>
      <c r="COA114" s="511"/>
      <c r="COB114" s="511"/>
      <c r="COC114" s="511"/>
      <c r="COD114" s="511"/>
      <c r="COE114" s="511"/>
      <c r="COF114" s="511"/>
      <c r="COG114" s="511"/>
      <c r="COH114" s="511"/>
      <c r="COI114" s="511"/>
      <c r="COJ114" s="511"/>
      <c r="COK114" s="511"/>
      <c r="COL114" s="511"/>
      <c r="COM114" s="511"/>
      <c r="CON114" s="511"/>
      <c r="COO114" s="511"/>
      <c r="COP114" s="511"/>
      <c r="COQ114" s="511"/>
      <c r="COR114" s="511"/>
      <c r="COS114" s="511"/>
      <c r="COT114" s="511"/>
      <c r="COU114" s="511"/>
      <c r="COV114" s="511"/>
      <c r="COW114" s="511"/>
      <c r="COX114" s="511"/>
      <c r="COY114" s="511"/>
      <c r="COZ114" s="511"/>
      <c r="CPA114" s="511"/>
      <c r="CPB114" s="511"/>
      <c r="CPC114" s="511"/>
      <c r="CPD114" s="511"/>
      <c r="CPE114" s="511"/>
      <c r="CPF114" s="511"/>
      <c r="CPG114" s="511"/>
      <c r="CPH114" s="511"/>
      <c r="CPI114" s="511"/>
      <c r="CPJ114" s="511"/>
      <c r="CPK114" s="511"/>
      <c r="CPL114" s="511"/>
      <c r="CPM114" s="511"/>
      <c r="CPN114" s="511"/>
      <c r="CPO114" s="511"/>
      <c r="CPP114" s="511"/>
      <c r="CPQ114" s="511"/>
      <c r="CPR114" s="511"/>
      <c r="CPS114" s="511"/>
      <c r="CPT114" s="511"/>
      <c r="CPU114" s="511"/>
      <c r="CPV114" s="511"/>
      <c r="CPW114" s="511"/>
      <c r="CPX114" s="511"/>
      <c r="CPY114" s="511"/>
      <c r="CPZ114" s="511"/>
      <c r="CQA114" s="511"/>
      <c r="CQB114" s="511"/>
      <c r="CQC114" s="511"/>
      <c r="CQD114" s="511"/>
      <c r="CQE114" s="511"/>
      <c r="CQF114" s="511"/>
      <c r="CQG114" s="511"/>
      <c r="CQH114" s="511"/>
      <c r="CQI114" s="511"/>
      <c r="CQJ114" s="511"/>
      <c r="CQK114" s="511"/>
      <c r="CQL114" s="511"/>
      <c r="CQM114" s="511"/>
      <c r="CQN114" s="511"/>
      <c r="CQO114" s="511"/>
      <c r="CQP114" s="511"/>
      <c r="CQQ114" s="511"/>
      <c r="CQR114" s="511"/>
      <c r="CQS114" s="511"/>
      <c r="CQT114" s="511"/>
      <c r="CQU114" s="511"/>
      <c r="CQV114" s="511"/>
      <c r="CQW114" s="511"/>
      <c r="CQX114" s="511"/>
      <c r="CQY114" s="511"/>
      <c r="CQZ114" s="511"/>
      <c r="CRA114" s="511"/>
      <c r="CRB114" s="511"/>
      <c r="CRC114" s="511"/>
      <c r="CRD114" s="511"/>
      <c r="CRE114" s="511"/>
      <c r="CRF114" s="511"/>
      <c r="CRG114" s="511"/>
      <c r="CRH114" s="511"/>
      <c r="CRI114" s="511"/>
      <c r="CRJ114" s="511"/>
      <c r="CRK114" s="511"/>
      <c r="CRL114" s="511"/>
      <c r="CRM114" s="511"/>
      <c r="CRN114" s="511"/>
      <c r="CRO114" s="511"/>
      <c r="CRP114" s="511"/>
      <c r="CRQ114" s="511"/>
      <c r="CRR114" s="511"/>
      <c r="CRS114" s="511"/>
      <c r="CRT114" s="511"/>
      <c r="CRU114" s="511"/>
      <c r="CRV114" s="511"/>
      <c r="CRW114" s="511"/>
      <c r="CRX114" s="511"/>
      <c r="CRY114" s="511"/>
      <c r="CRZ114" s="511"/>
      <c r="CSA114" s="511"/>
      <c r="CSB114" s="511"/>
      <c r="CSC114" s="511"/>
      <c r="CSD114" s="511"/>
      <c r="CSE114" s="511"/>
      <c r="CSF114" s="511"/>
      <c r="CSG114" s="511"/>
      <c r="CSH114" s="511"/>
      <c r="CSI114" s="511"/>
      <c r="CSJ114" s="511"/>
      <c r="CSK114" s="511"/>
      <c r="CSL114" s="511"/>
      <c r="CSM114" s="511"/>
      <c r="CSN114" s="511"/>
      <c r="CSO114" s="511"/>
      <c r="CSP114" s="511"/>
      <c r="CSQ114" s="511"/>
      <c r="CSR114" s="511"/>
      <c r="CSS114" s="511"/>
      <c r="CST114" s="511"/>
      <c r="CSU114" s="511"/>
      <c r="CSV114" s="511"/>
      <c r="CSW114" s="511"/>
      <c r="CSX114" s="511"/>
      <c r="CSY114" s="511"/>
      <c r="CSZ114" s="511"/>
      <c r="CTA114" s="511"/>
      <c r="CTB114" s="511"/>
      <c r="CTC114" s="511"/>
      <c r="CTD114" s="511"/>
      <c r="CTE114" s="511"/>
      <c r="CTF114" s="511"/>
      <c r="CTG114" s="511"/>
      <c r="CTH114" s="511"/>
      <c r="CTI114" s="511"/>
      <c r="CTJ114" s="511"/>
      <c r="CTK114" s="511"/>
      <c r="CTL114" s="511"/>
      <c r="CTM114" s="511"/>
      <c r="CTN114" s="511"/>
      <c r="CTO114" s="511"/>
      <c r="CTP114" s="511"/>
      <c r="CTQ114" s="511"/>
      <c r="CTR114" s="511"/>
      <c r="CTS114" s="511"/>
      <c r="CTT114" s="511"/>
      <c r="CTU114" s="511"/>
      <c r="CTV114" s="511"/>
      <c r="CTW114" s="511"/>
      <c r="CTX114" s="511"/>
      <c r="CTY114" s="511"/>
      <c r="CTZ114" s="511"/>
      <c r="CUA114" s="511"/>
      <c r="CUB114" s="511"/>
      <c r="CUC114" s="511"/>
      <c r="CUD114" s="511"/>
      <c r="CUE114" s="511"/>
      <c r="CUF114" s="511"/>
      <c r="CUG114" s="511"/>
      <c r="CUH114" s="511"/>
      <c r="CUI114" s="511"/>
      <c r="CUJ114" s="511"/>
      <c r="CUK114" s="511"/>
      <c r="CUL114" s="511"/>
      <c r="CUM114" s="511"/>
      <c r="CUN114" s="511"/>
      <c r="CUO114" s="511"/>
      <c r="CUP114" s="511"/>
      <c r="CUQ114" s="511"/>
      <c r="CUR114" s="511"/>
      <c r="CUS114" s="511"/>
      <c r="CUT114" s="511"/>
      <c r="CUU114" s="511"/>
      <c r="CUV114" s="511"/>
      <c r="CUW114" s="511"/>
      <c r="CUX114" s="511"/>
      <c r="CUY114" s="511"/>
      <c r="CUZ114" s="511"/>
      <c r="CVA114" s="511"/>
      <c r="CVB114" s="511"/>
      <c r="CVC114" s="511"/>
      <c r="CVD114" s="511"/>
      <c r="CVE114" s="511"/>
      <c r="CVF114" s="511"/>
      <c r="CVG114" s="511"/>
      <c r="CVH114" s="511"/>
      <c r="CVI114" s="511"/>
      <c r="CVJ114" s="511"/>
      <c r="CVK114" s="511"/>
      <c r="CVL114" s="511"/>
      <c r="CVM114" s="511"/>
      <c r="CVN114" s="511"/>
      <c r="CVO114" s="511"/>
      <c r="CVP114" s="511"/>
      <c r="CVQ114" s="511"/>
      <c r="CVR114" s="511"/>
      <c r="CVS114" s="511"/>
      <c r="CVT114" s="511"/>
      <c r="CVU114" s="511"/>
      <c r="CVV114" s="511"/>
      <c r="CVW114" s="511"/>
      <c r="CVX114" s="511"/>
      <c r="CVY114" s="511"/>
      <c r="CVZ114" s="511"/>
      <c r="CWA114" s="511"/>
      <c r="CWB114" s="511"/>
      <c r="CWC114" s="511"/>
      <c r="CWD114" s="511"/>
      <c r="CWE114" s="511"/>
      <c r="CWF114" s="511"/>
      <c r="CWG114" s="511"/>
      <c r="CWH114" s="511"/>
      <c r="CWI114" s="511"/>
      <c r="CWJ114" s="511"/>
      <c r="CWK114" s="511"/>
      <c r="CWL114" s="511"/>
      <c r="CWM114" s="511"/>
      <c r="CWN114" s="511"/>
      <c r="CWO114" s="511"/>
      <c r="CWP114" s="511"/>
      <c r="CWQ114" s="511"/>
      <c r="CWR114" s="511"/>
      <c r="CWS114" s="511"/>
      <c r="CWT114" s="511"/>
      <c r="CWU114" s="511"/>
      <c r="CWV114" s="511"/>
      <c r="CWW114" s="511"/>
      <c r="CWX114" s="511"/>
      <c r="CWY114" s="511"/>
      <c r="CWZ114" s="511"/>
      <c r="CXA114" s="511"/>
      <c r="CXB114" s="511"/>
      <c r="CXC114" s="511"/>
      <c r="CXD114" s="511"/>
      <c r="CXE114" s="511"/>
      <c r="CXF114" s="511"/>
      <c r="CXG114" s="511"/>
      <c r="CXH114" s="511"/>
      <c r="CXI114" s="511"/>
      <c r="CXJ114" s="511"/>
      <c r="CXK114" s="511"/>
      <c r="CXL114" s="511"/>
      <c r="CXM114" s="511"/>
      <c r="CXN114" s="511"/>
      <c r="CXO114" s="511"/>
      <c r="CXP114" s="511"/>
      <c r="CXQ114" s="511"/>
      <c r="CXR114" s="511"/>
      <c r="CXS114" s="511"/>
      <c r="CXT114" s="511"/>
      <c r="CXU114" s="511"/>
      <c r="CXV114" s="511"/>
      <c r="CXW114" s="511"/>
      <c r="CXX114" s="511"/>
      <c r="CXY114" s="511"/>
      <c r="CXZ114" s="511"/>
      <c r="CYA114" s="511"/>
      <c r="CYB114" s="511"/>
      <c r="CYC114" s="511"/>
      <c r="CYD114" s="511"/>
      <c r="CYE114" s="511"/>
      <c r="CYF114" s="511"/>
      <c r="CYG114" s="511"/>
      <c r="CYH114" s="511"/>
      <c r="CYI114" s="511"/>
      <c r="CYJ114" s="511"/>
      <c r="CYK114" s="511"/>
      <c r="CYL114" s="511"/>
      <c r="CYM114" s="511"/>
      <c r="CYN114" s="511"/>
      <c r="CYO114" s="511"/>
      <c r="CYP114" s="511"/>
      <c r="CYQ114" s="511"/>
      <c r="CYR114" s="511"/>
      <c r="CYS114" s="511"/>
      <c r="CYT114" s="511"/>
      <c r="CYU114" s="511"/>
      <c r="CYV114" s="511"/>
      <c r="CYW114" s="511"/>
      <c r="CYX114" s="511"/>
      <c r="CYY114" s="511"/>
      <c r="CYZ114" s="511"/>
      <c r="CZA114" s="511"/>
      <c r="CZB114" s="511"/>
      <c r="CZC114" s="511"/>
      <c r="CZD114" s="511"/>
      <c r="CZE114" s="511"/>
      <c r="CZF114" s="511"/>
      <c r="CZG114" s="511"/>
      <c r="CZH114" s="511"/>
      <c r="CZI114" s="511"/>
      <c r="CZJ114" s="511"/>
      <c r="CZK114" s="511"/>
      <c r="CZL114" s="511"/>
      <c r="CZM114" s="511"/>
      <c r="CZN114" s="511"/>
      <c r="CZO114" s="511"/>
      <c r="CZP114" s="511"/>
      <c r="CZQ114" s="511"/>
      <c r="CZR114" s="511"/>
      <c r="CZS114" s="511"/>
      <c r="CZT114" s="511"/>
      <c r="CZU114" s="511"/>
      <c r="CZV114" s="511"/>
      <c r="CZW114" s="511"/>
      <c r="CZX114" s="511"/>
      <c r="CZY114" s="511"/>
      <c r="CZZ114" s="511"/>
      <c r="DAA114" s="511"/>
      <c r="DAB114" s="511"/>
      <c r="DAC114" s="511"/>
      <c r="DAD114" s="511"/>
      <c r="DAE114" s="511"/>
      <c r="DAF114" s="511"/>
      <c r="DAG114" s="511"/>
      <c r="DAH114" s="511"/>
      <c r="DAI114" s="511"/>
      <c r="DAJ114" s="511"/>
      <c r="DAK114" s="511"/>
      <c r="DAL114" s="511"/>
      <c r="DAM114" s="511"/>
      <c r="DAN114" s="511"/>
      <c r="DAO114" s="511"/>
      <c r="DAP114" s="511"/>
      <c r="DAQ114" s="511"/>
      <c r="DAR114" s="511"/>
      <c r="DAS114" s="511"/>
      <c r="DAT114" s="511"/>
      <c r="DAU114" s="511"/>
      <c r="DAV114" s="511"/>
      <c r="DAW114" s="511"/>
      <c r="DAX114" s="511"/>
      <c r="DAY114" s="511"/>
      <c r="DAZ114" s="511"/>
      <c r="DBA114" s="511"/>
      <c r="DBB114" s="511"/>
      <c r="DBC114" s="511"/>
      <c r="DBD114" s="511"/>
      <c r="DBE114" s="511"/>
      <c r="DBF114" s="511"/>
      <c r="DBG114" s="511"/>
      <c r="DBH114" s="511"/>
      <c r="DBI114" s="511"/>
      <c r="DBJ114" s="511"/>
      <c r="DBK114" s="511"/>
      <c r="DBL114" s="511"/>
      <c r="DBM114" s="511"/>
      <c r="DBN114" s="511"/>
      <c r="DBO114" s="511"/>
      <c r="DBP114" s="511"/>
      <c r="DBQ114" s="511"/>
      <c r="DBR114" s="511"/>
      <c r="DBS114" s="511"/>
      <c r="DBT114" s="511"/>
      <c r="DBU114" s="511"/>
      <c r="DBV114" s="511"/>
      <c r="DBW114" s="511"/>
      <c r="DBX114" s="511"/>
      <c r="DBY114" s="511"/>
      <c r="DBZ114" s="511"/>
      <c r="DCA114" s="511"/>
      <c r="DCB114" s="511"/>
      <c r="DCC114" s="511"/>
      <c r="DCD114" s="511"/>
      <c r="DCE114" s="511"/>
      <c r="DCF114" s="511"/>
      <c r="DCG114" s="511"/>
      <c r="DCH114" s="511"/>
      <c r="DCI114" s="511"/>
      <c r="DCJ114" s="511"/>
      <c r="DCK114" s="511"/>
      <c r="DCL114" s="511"/>
      <c r="DCM114" s="511"/>
      <c r="DCN114" s="511"/>
      <c r="DCO114" s="511"/>
      <c r="DCP114" s="511"/>
      <c r="DCQ114" s="511"/>
      <c r="DCR114" s="511"/>
      <c r="DCS114" s="511"/>
      <c r="DCT114" s="511"/>
      <c r="DCU114" s="511"/>
      <c r="DCV114" s="511"/>
      <c r="DCW114" s="511"/>
      <c r="DCX114" s="511"/>
      <c r="DCY114" s="511"/>
      <c r="DCZ114" s="511"/>
      <c r="DDA114" s="511"/>
      <c r="DDB114" s="511"/>
      <c r="DDC114" s="511"/>
      <c r="DDD114" s="511"/>
      <c r="DDE114" s="511"/>
      <c r="DDF114" s="511"/>
      <c r="DDG114" s="511"/>
      <c r="DDH114" s="511"/>
      <c r="DDI114" s="511"/>
      <c r="DDJ114" s="511"/>
      <c r="DDK114" s="511"/>
      <c r="DDL114" s="511"/>
      <c r="DDM114" s="511"/>
      <c r="DDN114" s="511"/>
      <c r="DDO114" s="511"/>
      <c r="DDP114" s="511"/>
      <c r="DDQ114" s="511"/>
      <c r="DDR114" s="511"/>
      <c r="DDS114" s="511"/>
      <c r="DDT114" s="511"/>
      <c r="DDU114" s="511"/>
      <c r="DDV114" s="511"/>
      <c r="DDW114" s="511"/>
      <c r="DDX114" s="511"/>
      <c r="DDY114" s="511"/>
      <c r="DDZ114" s="511"/>
      <c r="DEA114" s="511"/>
      <c r="DEB114" s="511"/>
      <c r="DEC114" s="511"/>
      <c r="DED114" s="511"/>
      <c r="DEE114" s="511"/>
      <c r="DEF114" s="511"/>
      <c r="DEG114" s="511"/>
      <c r="DEH114" s="511"/>
      <c r="DEI114" s="511"/>
      <c r="DEJ114" s="511"/>
      <c r="DEK114" s="511"/>
      <c r="DEL114" s="511"/>
      <c r="DEM114" s="511"/>
      <c r="DEN114" s="511"/>
      <c r="DEO114" s="511"/>
      <c r="DEP114" s="511"/>
      <c r="DEQ114" s="511"/>
      <c r="DER114" s="511"/>
      <c r="DES114" s="511"/>
      <c r="DET114" s="511"/>
      <c r="DEU114" s="511"/>
      <c r="DEV114" s="511"/>
      <c r="DEW114" s="511"/>
      <c r="DEX114" s="511"/>
      <c r="DEY114" s="511"/>
      <c r="DEZ114" s="511"/>
      <c r="DFA114" s="511"/>
      <c r="DFB114" s="511"/>
      <c r="DFC114" s="511"/>
      <c r="DFD114" s="511"/>
      <c r="DFE114" s="511"/>
      <c r="DFF114" s="511"/>
      <c r="DFG114" s="511"/>
      <c r="DFH114" s="511"/>
      <c r="DFI114" s="511"/>
      <c r="DFJ114" s="511"/>
      <c r="DFK114" s="511"/>
      <c r="DFL114" s="511"/>
      <c r="DFM114" s="511"/>
      <c r="DFN114" s="511"/>
      <c r="DFO114" s="511"/>
      <c r="DFP114" s="511"/>
      <c r="DFQ114" s="511"/>
      <c r="DFR114" s="511"/>
      <c r="DFS114" s="511"/>
      <c r="DFT114" s="511"/>
      <c r="DFU114" s="511"/>
      <c r="DFV114" s="511"/>
      <c r="DFW114" s="511"/>
      <c r="DFX114" s="511"/>
      <c r="DFY114" s="511"/>
      <c r="DFZ114" s="511"/>
      <c r="DGA114" s="511"/>
      <c r="DGB114" s="511"/>
      <c r="DGC114" s="511"/>
      <c r="DGD114" s="511"/>
      <c r="DGE114" s="511"/>
      <c r="DGF114" s="511"/>
      <c r="DGG114" s="511"/>
      <c r="DGH114" s="511"/>
      <c r="DGI114" s="511"/>
      <c r="DGJ114" s="511"/>
      <c r="DGK114" s="511"/>
      <c r="DGL114" s="511"/>
      <c r="DGM114" s="511"/>
      <c r="DGN114" s="511"/>
      <c r="DGO114" s="511"/>
      <c r="DGP114" s="511"/>
      <c r="DGQ114" s="511"/>
      <c r="DGR114" s="511"/>
      <c r="DGS114" s="511"/>
      <c r="DGT114" s="511"/>
      <c r="DGU114" s="511"/>
      <c r="DGV114" s="511"/>
      <c r="DGW114" s="511"/>
      <c r="DGX114" s="511"/>
      <c r="DGY114" s="511"/>
      <c r="DGZ114" s="511"/>
      <c r="DHA114" s="511"/>
      <c r="DHB114" s="511"/>
      <c r="DHC114" s="511"/>
      <c r="DHD114" s="511"/>
      <c r="DHE114" s="511"/>
      <c r="DHF114" s="511"/>
      <c r="DHG114" s="511"/>
      <c r="DHH114" s="511"/>
      <c r="DHI114" s="511"/>
      <c r="DHJ114" s="511"/>
      <c r="DHK114" s="511"/>
      <c r="DHL114" s="511"/>
      <c r="DHM114" s="511"/>
      <c r="DHN114" s="511"/>
      <c r="DHO114" s="511"/>
      <c r="DHP114" s="511"/>
      <c r="DHQ114" s="511"/>
      <c r="DHR114" s="511"/>
      <c r="DHS114" s="511"/>
      <c r="DHT114" s="511"/>
      <c r="DHU114" s="511"/>
      <c r="DHV114" s="511"/>
      <c r="DHW114" s="511"/>
      <c r="DHX114" s="511"/>
      <c r="DHY114" s="511"/>
      <c r="DHZ114" s="511"/>
      <c r="DIA114" s="511"/>
      <c r="DIB114" s="511"/>
      <c r="DIC114" s="511"/>
      <c r="DID114" s="511"/>
      <c r="DIE114" s="511"/>
      <c r="DIF114" s="511"/>
      <c r="DIG114" s="511"/>
      <c r="DIH114" s="511"/>
      <c r="DII114" s="511"/>
      <c r="DIJ114" s="511"/>
      <c r="DIK114" s="511"/>
      <c r="DIL114" s="511"/>
      <c r="DIM114" s="511"/>
      <c r="DIN114" s="511"/>
      <c r="DIO114" s="511"/>
      <c r="DIP114" s="511"/>
      <c r="DIQ114" s="511"/>
      <c r="DIR114" s="511"/>
      <c r="DIS114" s="511"/>
      <c r="DIT114" s="511"/>
      <c r="DIU114" s="511"/>
      <c r="DIV114" s="511"/>
      <c r="DIW114" s="511"/>
      <c r="DIX114" s="511"/>
      <c r="DIY114" s="511"/>
      <c r="DIZ114" s="511"/>
      <c r="DJA114" s="511"/>
      <c r="DJB114" s="511"/>
      <c r="DJC114" s="511"/>
      <c r="DJD114" s="511"/>
      <c r="DJE114" s="511"/>
      <c r="DJF114" s="511"/>
      <c r="DJG114" s="511"/>
      <c r="DJH114" s="511"/>
      <c r="DJI114" s="511"/>
      <c r="DJJ114" s="511"/>
      <c r="DJK114" s="511"/>
      <c r="DJL114" s="511"/>
      <c r="DJM114" s="511"/>
      <c r="DJN114" s="511"/>
      <c r="DJO114" s="511"/>
      <c r="DJP114" s="511"/>
      <c r="DJQ114" s="511"/>
      <c r="DJR114" s="511"/>
      <c r="DJS114" s="511"/>
      <c r="DJT114" s="511"/>
      <c r="DJU114" s="511"/>
      <c r="DJV114" s="511"/>
      <c r="DJW114" s="511"/>
      <c r="DJX114" s="511"/>
      <c r="DJY114" s="511"/>
      <c r="DJZ114" s="511"/>
      <c r="DKA114" s="511"/>
      <c r="DKB114" s="511"/>
      <c r="DKC114" s="511"/>
      <c r="DKD114" s="511"/>
      <c r="DKE114" s="511"/>
      <c r="DKF114" s="511"/>
      <c r="DKG114" s="511"/>
      <c r="DKH114" s="511"/>
      <c r="DKI114" s="511"/>
      <c r="DKJ114" s="511"/>
      <c r="DKK114" s="511"/>
      <c r="DKL114" s="511"/>
      <c r="DKM114" s="511"/>
      <c r="DKN114" s="511"/>
      <c r="DKO114" s="511"/>
      <c r="DKP114" s="511"/>
      <c r="DKQ114" s="511"/>
      <c r="DKR114" s="511"/>
      <c r="DKS114" s="511"/>
      <c r="DKT114" s="511"/>
      <c r="DKU114" s="511"/>
      <c r="DKV114" s="511"/>
      <c r="DKW114" s="511"/>
      <c r="DKX114" s="511"/>
      <c r="DKY114" s="511"/>
      <c r="DKZ114" s="511"/>
      <c r="DLA114" s="511"/>
      <c r="DLB114" s="511"/>
      <c r="DLC114" s="511"/>
      <c r="DLD114" s="511"/>
      <c r="DLE114" s="511"/>
      <c r="DLF114" s="511"/>
      <c r="DLG114" s="511"/>
      <c r="DLH114" s="511"/>
      <c r="DLI114" s="511"/>
      <c r="DLJ114" s="511"/>
      <c r="DLK114" s="511"/>
      <c r="DLL114" s="511"/>
      <c r="DLM114" s="511"/>
      <c r="DLN114" s="511"/>
      <c r="DLO114" s="511"/>
      <c r="DLP114" s="511"/>
      <c r="DLQ114" s="511"/>
      <c r="DLR114" s="511"/>
      <c r="DLS114" s="511"/>
      <c r="DLT114" s="511"/>
      <c r="DLU114" s="511"/>
      <c r="DLV114" s="511"/>
      <c r="DLW114" s="511"/>
      <c r="DLX114" s="511"/>
      <c r="DLY114" s="511"/>
      <c r="DLZ114" s="511"/>
      <c r="DMA114" s="511"/>
      <c r="DMB114" s="511"/>
      <c r="DMC114" s="511"/>
      <c r="DMD114" s="511"/>
      <c r="DME114" s="511"/>
      <c r="DMF114" s="511"/>
      <c r="DMG114" s="511"/>
      <c r="DMH114" s="511"/>
      <c r="DMI114" s="511"/>
      <c r="DMJ114" s="511"/>
      <c r="DMK114" s="511"/>
      <c r="DML114" s="511"/>
      <c r="DMM114" s="511"/>
      <c r="DMN114" s="511"/>
      <c r="DMO114" s="511"/>
      <c r="DMP114" s="511"/>
      <c r="DMQ114" s="511"/>
      <c r="DMR114" s="511"/>
      <c r="DMS114" s="511"/>
      <c r="DMT114" s="511"/>
      <c r="DMU114" s="511"/>
      <c r="DMV114" s="511"/>
      <c r="DMW114" s="511"/>
      <c r="DMX114" s="511"/>
      <c r="DMY114" s="511"/>
      <c r="DMZ114" s="511"/>
      <c r="DNA114" s="511"/>
      <c r="DNB114" s="511"/>
      <c r="DNC114" s="511"/>
      <c r="DND114" s="511"/>
      <c r="DNE114" s="511"/>
      <c r="DNF114" s="511"/>
      <c r="DNG114" s="511"/>
      <c r="DNH114" s="511"/>
      <c r="DNI114" s="511"/>
      <c r="DNJ114" s="511"/>
      <c r="DNK114" s="511"/>
      <c r="DNL114" s="511"/>
      <c r="DNM114" s="511"/>
      <c r="DNN114" s="511"/>
      <c r="DNO114" s="511"/>
      <c r="DNP114" s="511"/>
      <c r="DNQ114" s="511"/>
      <c r="DNR114" s="511"/>
      <c r="DNS114" s="511"/>
      <c r="DNT114" s="511"/>
      <c r="DNU114" s="511"/>
      <c r="DNV114" s="511"/>
      <c r="DNW114" s="511"/>
      <c r="DNX114" s="511"/>
      <c r="DNY114" s="511"/>
      <c r="DNZ114" s="511"/>
      <c r="DOA114" s="511"/>
      <c r="DOB114" s="511"/>
      <c r="DOC114" s="511"/>
      <c r="DOD114" s="511"/>
      <c r="DOE114" s="511"/>
      <c r="DOF114" s="511"/>
      <c r="DOG114" s="511"/>
      <c r="DOH114" s="511"/>
      <c r="DOI114" s="511"/>
      <c r="DOJ114" s="511"/>
      <c r="DOK114" s="511"/>
      <c r="DOL114" s="511"/>
      <c r="DOM114" s="511"/>
      <c r="DON114" s="511"/>
      <c r="DOO114" s="511"/>
      <c r="DOP114" s="511"/>
      <c r="DOQ114" s="511"/>
      <c r="DOR114" s="511"/>
      <c r="DOS114" s="511"/>
      <c r="DOT114" s="511"/>
      <c r="DOU114" s="511"/>
      <c r="DOV114" s="511"/>
      <c r="DOW114" s="511"/>
      <c r="DOX114" s="511"/>
      <c r="DOY114" s="511"/>
      <c r="DOZ114" s="511"/>
      <c r="DPA114" s="511"/>
      <c r="DPB114" s="511"/>
      <c r="DPC114" s="511"/>
      <c r="DPD114" s="511"/>
      <c r="DPE114" s="511"/>
      <c r="DPF114" s="511"/>
      <c r="DPG114" s="511"/>
      <c r="DPH114" s="511"/>
      <c r="DPI114" s="511"/>
      <c r="DPJ114" s="511"/>
      <c r="DPK114" s="511"/>
      <c r="DPL114" s="511"/>
      <c r="DPM114" s="511"/>
      <c r="DPN114" s="511"/>
      <c r="DPO114" s="511"/>
      <c r="DPP114" s="511"/>
      <c r="DPQ114" s="511"/>
      <c r="DPR114" s="511"/>
      <c r="DPS114" s="511"/>
      <c r="DPT114" s="511"/>
      <c r="DPU114" s="511"/>
      <c r="DPV114" s="511"/>
      <c r="DPW114" s="511"/>
      <c r="DPX114" s="511"/>
      <c r="DPY114" s="511"/>
      <c r="DPZ114" s="511"/>
      <c r="DQA114" s="511"/>
      <c r="DQB114" s="511"/>
      <c r="DQC114" s="511"/>
      <c r="DQD114" s="511"/>
      <c r="DQE114" s="511"/>
      <c r="DQF114" s="511"/>
      <c r="DQG114" s="511"/>
      <c r="DQH114" s="511"/>
      <c r="DQI114" s="511"/>
      <c r="DQJ114" s="511"/>
      <c r="DQK114" s="511"/>
      <c r="DQL114" s="511"/>
      <c r="DQM114" s="511"/>
      <c r="DQN114" s="511"/>
      <c r="DQO114" s="511"/>
      <c r="DQP114" s="511"/>
      <c r="DQQ114" s="511"/>
      <c r="DQR114" s="511"/>
      <c r="DQS114" s="511"/>
      <c r="DQT114" s="511"/>
      <c r="DQU114" s="511"/>
      <c r="DQV114" s="511"/>
      <c r="DQW114" s="511"/>
      <c r="DQX114" s="511"/>
      <c r="DQY114" s="511"/>
      <c r="DQZ114" s="511"/>
      <c r="DRA114" s="511"/>
      <c r="DRB114" s="511"/>
      <c r="DRC114" s="511"/>
      <c r="DRD114" s="511"/>
      <c r="DRE114" s="511"/>
      <c r="DRF114" s="511"/>
      <c r="DRG114" s="511"/>
      <c r="DRH114" s="511"/>
      <c r="DRI114" s="511"/>
      <c r="DRJ114" s="511"/>
      <c r="DRK114" s="511"/>
      <c r="DRL114" s="511"/>
      <c r="DRM114" s="511"/>
      <c r="DRN114" s="511"/>
      <c r="DRO114" s="511"/>
      <c r="DRP114" s="511"/>
      <c r="DRQ114" s="511"/>
      <c r="DRR114" s="511"/>
      <c r="DRS114" s="511"/>
      <c r="DRT114" s="511"/>
      <c r="DRU114" s="511"/>
      <c r="DRV114" s="511"/>
      <c r="DRW114" s="511"/>
      <c r="DRX114" s="511"/>
      <c r="DRY114" s="511"/>
      <c r="DRZ114" s="511"/>
      <c r="DSA114" s="511"/>
      <c r="DSB114" s="511"/>
      <c r="DSC114" s="511"/>
      <c r="DSD114" s="511"/>
      <c r="DSE114" s="511"/>
      <c r="DSF114" s="511"/>
      <c r="DSG114" s="511"/>
      <c r="DSH114" s="511"/>
      <c r="DSI114" s="511"/>
      <c r="DSJ114" s="511"/>
      <c r="DSK114" s="511"/>
      <c r="DSL114" s="511"/>
      <c r="DSM114" s="511"/>
      <c r="DSN114" s="511"/>
      <c r="DSO114" s="511"/>
      <c r="DSP114" s="511"/>
      <c r="DSQ114" s="511"/>
      <c r="DSR114" s="511"/>
      <c r="DSS114" s="511"/>
      <c r="DST114" s="511"/>
      <c r="DSU114" s="511"/>
      <c r="DSV114" s="511"/>
      <c r="DSW114" s="511"/>
      <c r="DSX114" s="511"/>
      <c r="DSY114" s="511"/>
      <c r="DSZ114" s="511"/>
      <c r="DTA114" s="511"/>
      <c r="DTB114" s="511"/>
      <c r="DTC114" s="511"/>
      <c r="DTD114" s="511"/>
      <c r="DTE114" s="511"/>
      <c r="DTF114" s="511"/>
      <c r="DTG114" s="511"/>
      <c r="DTH114" s="511"/>
      <c r="DTI114" s="511"/>
      <c r="DTJ114" s="511"/>
      <c r="DTK114" s="511"/>
      <c r="DTL114" s="511"/>
      <c r="DTM114" s="511"/>
      <c r="DTN114" s="511"/>
      <c r="DTO114" s="511"/>
      <c r="DTP114" s="511"/>
      <c r="DTQ114" s="511"/>
      <c r="DTR114" s="511"/>
      <c r="DTS114" s="511"/>
      <c r="DTT114" s="511"/>
      <c r="DTU114" s="511"/>
      <c r="DTV114" s="511"/>
      <c r="DTW114" s="511"/>
      <c r="DTX114" s="511"/>
      <c r="DTY114" s="511"/>
      <c r="DTZ114" s="511"/>
      <c r="DUA114" s="511"/>
      <c r="DUB114" s="511"/>
      <c r="DUC114" s="511"/>
      <c r="DUD114" s="511"/>
      <c r="DUE114" s="511"/>
      <c r="DUF114" s="511"/>
      <c r="DUG114" s="511"/>
      <c r="DUH114" s="511"/>
      <c r="DUI114" s="511"/>
      <c r="DUJ114" s="511"/>
      <c r="DUK114" s="511"/>
      <c r="DUL114" s="511"/>
      <c r="DUM114" s="511"/>
      <c r="DUN114" s="511"/>
      <c r="DUO114" s="511"/>
      <c r="DUP114" s="511"/>
      <c r="DUQ114" s="511"/>
      <c r="DUR114" s="511"/>
      <c r="DUS114" s="511"/>
      <c r="DUT114" s="511"/>
      <c r="DUU114" s="511"/>
      <c r="DUV114" s="511"/>
      <c r="DUW114" s="511"/>
      <c r="DUX114" s="511"/>
      <c r="DUY114" s="511"/>
      <c r="DUZ114" s="511"/>
      <c r="DVA114" s="511"/>
      <c r="DVB114" s="511"/>
      <c r="DVC114" s="511"/>
      <c r="DVD114" s="511"/>
      <c r="DVE114" s="511"/>
      <c r="DVF114" s="511"/>
      <c r="DVG114" s="511"/>
      <c r="DVH114" s="511"/>
      <c r="DVI114" s="511"/>
      <c r="DVJ114" s="511"/>
      <c r="DVK114" s="511"/>
      <c r="DVL114" s="511"/>
      <c r="DVM114" s="511"/>
      <c r="DVN114" s="511"/>
      <c r="DVO114" s="511"/>
      <c r="DVP114" s="511"/>
      <c r="DVQ114" s="511"/>
      <c r="DVR114" s="511"/>
      <c r="DVS114" s="511"/>
      <c r="DVT114" s="511"/>
      <c r="DVU114" s="511"/>
      <c r="DVV114" s="511"/>
      <c r="DVW114" s="511"/>
      <c r="DVX114" s="511"/>
      <c r="DVY114" s="511"/>
      <c r="DVZ114" s="511"/>
      <c r="DWA114" s="511"/>
      <c r="DWB114" s="511"/>
      <c r="DWC114" s="511"/>
      <c r="DWD114" s="511"/>
      <c r="DWE114" s="511"/>
      <c r="DWF114" s="511"/>
      <c r="DWG114" s="511"/>
      <c r="DWH114" s="511"/>
      <c r="DWI114" s="511"/>
      <c r="DWJ114" s="511"/>
      <c r="DWK114" s="511"/>
      <c r="DWL114" s="511"/>
      <c r="DWM114" s="511"/>
      <c r="DWN114" s="511"/>
      <c r="DWO114" s="511"/>
      <c r="DWP114" s="511"/>
      <c r="DWQ114" s="511"/>
      <c r="DWR114" s="511"/>
      <c r="DWS114" s="511"/>
      <c r="DWT114" s="511"/>
      <c r="DWU114" s="511"/>
      <c r="DWV114" s="511"/>
      <c r="DWW114" s="511"/>
      <c r="DWX114" s="511"/>
      <c r="DWY114" s="511"/>
      <c r="DWZ114" s="511"/>
      <c r="DXA114" s="511"/>
      <c r="DXB114" s="511"/>
      <c r="DXC114" s="511"/>
      <c r="DXD114" s="511"/>
      <c r="DXE114" s="511"/>
      <c r="DXF114" s="511"/>
      <c r="DXG114" s="511"/>
      <c r="DXH114" s="511"/>
      <c r="DXI114" s="511"/>
      <c r="DXJ114" s="511"/>
      <c r="DXK114" s="511"/>
      <c r="DXL114" s="511"/>
      <c r="DXM114" s="511"/>
      <c r="DXN114" s="511"/>
      <c r="DXO114" s="511"/>
      <c r="DXP114" s="511"/>
      <c r="DXQ114" s="511"/>
      <c r="DXR114" s="511"/>
      <c r="DXS114" s="511"/>
      <c r="DXT114" s="511"/>
      <c r="DXU114" s="511"/>
      <c r="DXV114" s="511"/>
      <c r="DXW114" s="511"/>
      <c r="DXX114" s="511"/>
      <c r="DXY114" s="511"/>
      <c r="DXZ114" s="511"/>
      <c r="DYA114" s="511"/>
      <c r="DYB114" s="511"/>
      <c r="DYC114" s="511"/>
      <c r="DYD114" s="511"/>
      <c r="DYE114" s="511"/>
      <c r="DYF114" s="511"/>
      <c r="DYG114" s="511"/>
      <c r="DYH114" s="511"/>
      <c r="DYI114" s="511"/>
      <c r="DYJ114" s="511"/>
      <c r="DYK114" s="511"/>
      <c r="DYL114" s="511"/>
      <c r="DYM114" s="511"/>
      <c r="DYN114" s="511"/>
      <c r="DYO114" s="511"/>
      <c r="DYP114" s="511"/>
      <c r="DYQ114" s="511"/>
      <c r="DYR114" s="511"/>
      <c r="DYS114" s="511"/>
      <c r="DYT114" s="511"/>
      <c r="DYU114" s="511"/>
      <c r="DYV114" s="511"/>
      <c r="DYW114" s="511"/>
      <c r="DYX114" s="511"/>
      <c r="DYY114" s="511"/>
      <c r="DYZ114" s="511"/>
      <c r="DZA114" s="511"/>
      <c r="DZB114" s="511"/>
      <c r="DZC114" s="511"/>
      <c r="DZD114" s="511"/>
      <c r="DZE114" s="511"/>
      <c r="DZF114" s="511"/>
      <c r="DZG114" s="511"/>
      <c r="DZH114" s="511"/>
      <c r="DZI114" s="511"/>
      <c r="DZJ114" s="511"/>
      <c r="DZK114" s="511"/>
      <c r="DZL114" s="511"/>
      <c r="DZM114" s="511"/>
      <c r="DZN114" s="511"/>
      <c r="DZO114" s="511"/>
      <c r="DZP114" s="511"/>
      <c r="DZQ114" s="511"/>
      <c r="DZR114" s="511"/>
      <c r="DZS114" s="511"/>
      <c r="DZT114" s="511"/>
      <c r="DZU114" s="511"/>
      <c r="DZV114" s="511"/>
      <c r="DZW114" s="511"/>
      <c r="DZX114" s="511"/>
      <c r="DZY114" s="511"/>
      <c r="DZZ114" s="511"/>
      <c r="EAA114" s="511"/>
      <c r="EAB114" s="511"/>
      <c r="EAC114" s="511"/>
      <c r="EAD114" s="511"/>
      <c r="EAE114" s="511"/>
      <c r="EAF114" s="511"/>
      <c r="EAG114" s="511"/>
      <c r="EAH114" s="511"/>
      <c r="EAI114" s="511"/>
      <c r="EAJ114" s="511"/>
      <c r="EAK114" s="511"/>
      <c r="EAL114" s="511"/>
      <c r="EAM114" s="511"/>
      <c r="EAN114" s="511"/>
      <c r="EAO114" s="511"/>
      <c r="EAP114" s="511"/>
      <c r="EAQ114" s="511"/>
      <c r="EAR114" s="511"/>
      <c r="EAS114" s="511"/>
      <c r="EAT114" s="511"/>
      <c r="EAU114" s="511"/>
      <c r="EAV114" s="511"/>
      <c r="EAW114" s="511"/>
      <c r="EAX114" s="511"/>
      <c r="EAY114" s="511"/>
      <c r="EAZ114" s="511"/>
      <c r="EBA114" s="511"/>
      <c r="EBB114" s="511"/>
      <c r="EBC114" s="511"/>
      <c r="EBD114" s="511"/>
      <c r="EBE114" s="511"/>
      <c r="EBF114" s="511"/>
      <c r="EBG114" s="511"/>
      <c r="EBH114" s="511"/>
      <c r="EBI114" s="511"/>
      <c r="EBJ114" s="511"/>
      <c r="EBK114" s="511"/>
      <c r="EBL114" s="511"/>
      <c r="EBM114" s="511"/>
      <c r="EBN114" s="511"/>
      <c r="EBO114" s="511"/>
      <c r="EBP114" s="511"/>
      <c r="EBQ114" s="511"/>
      <c r="EBR114" s="511"/>
      <c r="EBS114" s="511"/>
      <c r="EBT114" s="511"/>
      <c r="EBU114" s="511"/>
      <c r="EBV114" s="511"/>
      <c r="EBW114" s="511"/>
      <c r="EBX114" s="511"/>
      <c r="EBY114" s="511"/>
      <c r="EBZ114" s="511"/>
      <c r="ECA114" s="511"/>
      <c r="ECB114" s="511"/>
      <c r="ECC114" s="511"/>
      <c r="ECD114" s="511"/>
      <c r="ECE114" s="511"/>
      <c r="ECF114" s="511"/>
      <c r="ECG114" s="511"/>
      <c r="ECH114" s="511"/>
      <c r="ECI114" s="511"/>
      <c r="ECJ114" s="511"/>
      <c r="ECK114" s="511"/>
      <c r="ECL114" s="511"/>
      <c r="ECM114" s="511"/>
      <c r="ECN114" s="511"/>
      <c r="ECO114" s="511"/>
      <c r="ECP114" s="511"/>
      <c r="ECQ114" s="511"/>
      <c r="ECR114" s="511"/>
      <c r="ECS114" s="511"/>
      <c r="ECT114" s="511"/>
      <c r="ECU114" s="511"/>
      <c r="ECV114" s="511"/>
      <c r="ECW114" s="511"/>
      <c r="ECX114" s="511"/>
      <c r="ECY114" s="511"/>
      <c r="ECZ114" s="511"/>
      <c r="EDA114" s="511"/>
      <c r="EDB114" s="511"/>
      <c r="EDC114" s="511"/>
      <c r="EDD114" s="511"/>
      <c r="EDE114" s="511"/>
      <c r="EDF114" s="511"/>
      <c r="EDG114" s="511"/>
      <c r="EDH114" s="511"/>
      <c r="EDI114" s="511"/>
      <c r="EDJ114" s="511"/>
      <c r="EDK114" s="511"/>
      <c r="EDL114" s="511"/>
      <c r="EDM114" s="511"/>
      <c r="EDN114" s="511"/>
      <c r="EDO114" s="511"/>
      <c r="EDP114" s="511"/>
      <c r="EDQ114" s="511"/>
      <c r="EDR114" s="511"/>
      <c r="EDS114" s="511"/>
      <c r="EDT114" s="511"/>
      <c r="EDU114" s="511"/>
      <c r="EDV114" s="511"/>
      <c r="EDW114" s="511"/>
      <c r="EDX114" s="511"/>
      <c r="EDY114" s="511"/>
      <c r="EDZ114" s="511"/>
      <c r="EEA114" s="511"/>
      <c r="EEB114" s="511"/>
      <c r="EEC114" s="511"/>
      <c r="EED114" s="511"/>
      <c r="EEE114" s="511"/>
      <c r="EEF114" s="511"/>
      <c r="EEG114" s="511"/>
      <c r="EEH114" s="511"/>
      <c r="EEI114" s="511"/>
      <c r="EEJ114" s="511"/>
      <c r="EEK114" s="511"/>
      <c r="EEL114" s="511"/>
      <c r="EEM114" s="511"/>
      <c r="EEN114" s="511"/>
      <c r="EEO114" s="511"/>
      <c r="EEP114" s="511"/>
      <c r="EEQ114" s="511"/>
      <c r="EER114" s="511"/>
      <c r="EES114" s="511"/>
      <c r="EET114" s="511"/>
      <c r="EEU114" s="511"/>
      <c r="EEV114" s="511"/>
      <c r="EEW114" s="511"/>
      <c r="EEX114" s="511"/>
      <c r="EEY114" s="511"/>
      <c r="EEZ114" s="511"/>
      <c r="EFA114" s="511"/>
      <c r="EFB114" s="511"/>
      <c r="EFC114" s="511"/>
      <c r="EFD114" s="511"/>
      <c r="EFE114" s="511"/>
      <c r="EFF114" s="511"/>
      <c r="EFG114" s="511"/>
      <c r="EFH114" s="511"/>
      <c r="EFI114" s="511"/>
      <c r="EFJ114" s="511"/>
      <c r="EFK114" s="511"/>
      <c r="EFL114" s="511"/>
      <c r="EFM114" s="511"/>
      <c r="EFN114" s="511"/>
      <c r="EFO114" s="511"/>
      <c r="EFP114" s="511"/>
      <c r="EFQ114" s="511"/>
      <c r="EFR114" s="511"/>
      <c r="EFS114" s="511"/>
      <c r="EFT114" s="511"/>
      <c r="EFU114" s="511"/>
      <c r="EFV114" s="511"/>
      <c r="EFW114" s="511"/>
      <c r="EFX114" s="511"/>
      <c r="EFY114" s="511"/>
      <c r="EFZ114" s="511"/>
      <c r="EGA114" s="511"/>
      <c r="EGB114" s="511"/>
      <c r="EGC114" s="511"/>
      <c r="EGD114" s="511"/>
      <c r="EGE114" s="511"/>
      <c r="EGF114" s="511"/>
      <c r="EGG114" s="511"/>
      <c r="EGH114" s="511"/>
      <c r="EGI114" s="511"/>
      <c r="EGJ114" s="511"/>
      <c r="EGK114" s="511"/>
      <c r="EGL114" s="511"/>
      <c r="EGM114" s="511"/>
      <c r="EGN114" s="511"/>
      <c r="EGO114" s="511"/>
      <c r="EGP114" s="511"/>
      <c r="EGQ114" s="511"/>
      <c r="EGR114" s="511"/>
      <c r="EGS114" s="511"/>
      <c r="EGT114" s="511"/>
      <c r="EGU114" s="511"/>
      <c r="EGV114" s="511"/>
      <c r="EGW114" s="511"/>
      <c r="EGX114" s="511"/>
      <c r="EGY114" s="511"/>
      <c r="EGZ114" s="511"/>
      <c r="EHA114" s="511"/>
      <c r="EHB114" s="511"/>
      <c r="EHC114" s="511"/>
      <c r="EHD114" s="511"/>
      <c r="EHE114" s="511"/>
      <c r="EHF114" s="511"/>
      <c r="EHG114" s="511"/>
      <c r="EHH114" s="511"/>
      <c r="EHI114" s="511"/>
      <c r="EHJ114" s="511"/>
      <c r="EHK114" s="511"/>
      <c r="EHL114" s="511"/>
      <c r="EHM114" s="511"/>
      <c r="EHN114" s="511"/>
      <c r="EHO114" s="511"/>
      <c r="EHP114" s="511"/>
      <c r="EHQ114" s="511"/>
      <c r="EHR114" s="511"/>
      <c r="EHS114" s="511"/>
      <c r="EHT114" s="511"/>
      <c r="EHU114" s="511"/>
      <c r="EHV114" s="511"/>
      <c r="EHW114" s="511"/>
      <c r="EHX114" s="511"/>
      <c r="EHY114" s="511"/>
      <c r="EHZ114" s="511"/>
      <c r="EIA114" s="511"/>
      <c r="EIB114" s="511"/>
      <c r="EIC114" s="511"/>
      <c r="EID114" s="511"/>
      <c r="EIE114" s="511"/>
      <c r="EIF114" s="511"/>
      <c r="EIG114" s="511"/>
      <c r="EIH114" s="511"/>
      <c r="EII114" s="511"/>
      <c r="EIJ114" s="511"/>
      <c r="EIK114" s="511"/>
      <c r="EIL114" s="511"/>
      <c r="EIM114" s="511"/>
      <c r="EIN114" s="511"/>
      <c r="EIO114" s="511"/>
      <c r="EIP114" s="511"/>
      <c r="EIQ114" s="511"/>
      <c r="EIR114" s="511"/>
      <c r="EIS114" s="511"/>
      <c r="EIT114" s="511"/>
      <c r="EIU114" s="511"/>
      <c r="EIV114" s="511"/>
      <c r="EIW114" s="511"/>
      <c r="EIX114" s="511"/>
      <c r="EIY114" s="511"/>
      <c r="EIZ114" s="511"/>
      <c r="EJA114" s="511"/>
      <c r="EJB114" s="511"/>
      <c r="EJC114" s="511"/>
      <c r="EJD114" s="511"/>
      <c r="EJE114" s="511"/>
      <c r="EJF114" s="511"/>
      <c r="EJG114" s="511"/>
      <c r="EJH114" s="511"/>
      <c r="EJI114" s="511"/>
      <c r="EJJ114" s="511"/>
      <c r="EJK114" s="511"/>
      <c r="EJL114" s="511"/>
      <c r="EJM114" s="511"/>
      <c r="EJN114" s="511"/>
      <c r="EJO114" s="511"/>
      <c r="EJP114" s="511"/>
      <c r="EJQ114" s="511"/>
      <c r="EJR114" s="511"/>
      <c r="EJS114" s="511"/>
      <c r="EJT114" s="511"/>
      <c r="EJU114" s="511"/>
      <c r="EJV114" s="511"/>
      <c r="EJW114" s="511"/>
      <c r="EJX114" s="511"/>
      <c r="EJY114" s="511"/>
      <c r="EJZ114" s="511"/>
      <c r="EKA114" s="511"/>
      <c r="EKB114" s="511"/>
      <c r="EKC114" s="511"/>
      <c r="EKD114" s="511"/>
      <c r="EKE114" s="511"/>
      <c r="EKF114" s="511"/>
      <c r="EKG114" s="511"/>
      <c r="EKH114" s="511"/>
      <c r="EKI114" s="511"/>
      <c r="EKJ114" s="511"/>
      <c r="EKK114" s="511"/>
      <c r="EKL114" s="511"/>
      <c r="EKM114" s="511"/>
      <c r="EKN114" s="511"/>
      <c r="EKO114" s="511"/>
      <c r="EKP114" s="511"/>
      <c r="EKQ114" s="511"/>
      <c r="EKR114" s="511"/>
      <c r="EKS114" s="511"/>
      <c r="EKT114" s="511"/>
      <c r="EKU114" s="511"/>
      <c r="EKV114" s="511"/>
      <c r="EKW114" s="511"/>
      <c r="EKX114" s="511"/>
      <c r="EKY114" s="511"/>
      <c r="EKZ114" s="511"/>
      <c r="ELA114" s="511"/>
      <c r="ELB114" s="511"/>
      <c r="ELC114" s="511"/>
      <c r="ELD114" s="511"/>
      <c r="ELE114" s="511"/>
      <c r="ELF114" s="511"/>
      <c r="ELG114" s="511"/>
      <c r="ELH114" s="511"/>
      <c r="ELI114" s="511"/>
      <c r="ELJ114" s="511"/>
      <c r="ELK114" s="511"/>
      <c r="ELL114" s="511"/>
      <c r="ELM114" s="511"/>
      <c r="ELN114" s="511"/>
      <c r="ELO114" s="511"/>
      <c r="ELP114" s="511"/>
      <c r="ELQ114" s="511"/>
      <c r="ELR114" s="511"/>
      <c r="ELS114" s="511"/>
      <c r="ELT114" s="511"/>
      <c r="ELU114" s="511"/>
      <c r="ELV114" s="511"/>
      <c r="ELW114" s="511"/>
      <c r="ELX114" s="511"/>
      <c r="ELY114" s="511"/>
      <c r="ELZ114" s="511"/>
      <c r="EMA114" s="511"/>
      <c r="EMB114" s="511"/>
      <c r="EMC114" s="511"/>
      <c r="EMD114" s="511"/>
      <c r="EME114" s="511"/>
      <c r="EMF114" s="511"/>
      <c r="EMG114" s="511"/>
      <c r="EMH114" s="511"/>
      <c r="EMI114" s="511"/>
      <c r="EMJ114" s="511"/>
      <c r="EMK114" s="511"/>
      <c r="EML114" s="511"/>
      <c r="EMM114" s="511"/>
      <c r="EMN114" s="511"/>
      <c r="EMO114" s="511"/>
      <c r="EMP114" s="511"/>
      <c r="EMQ114" s="511"/>
      <c r="EMR114" s="511"/>
      <c r="EMS114" s="511"/>
      <c r="EMT114" s="511"/>
      <c r="EMU114" s="511"/>
      <c r="EMV114" s="511"/>
      <c r="EMW114" s="511"/>
      <c r="EMX114" s="511"/>
      <c r="EMY114" s="511"/>
      <c r="EMZ114" s="511"/>
      <c r="ENA114" s="511"/>
      <c r="ENB114" s="511"/>
      <c r="ENC114" s="511"/>
      <c r="END114" s="511"/>
      <c r="ENE114" s="511"/>
      <c r="ENF114" s="511"/>
      <c r="ENG114" s="511"/>
      <c r="ENH114" s="511"/>
      <c r="ENI114" s="511"/>
      <c r="ENJ114" s="511"/>
      <c r="ENK114" s="511"/>
      <c r="ENL114" s="511"/>
      <c r="ENM114" s="511"/>
      <c r="ENN114" s="511"/>
      <c r="ENO114" s="511"/>
      <c r="ENP114" s="511"/>
      <c r="ENQ114" s="511"/>
      <c r="ENR114" s="511"/>
      <c r="ENS114" s="511"/>
      <c r="ENT114" s="511"/>
      <c r="ENU114" s="511"/>
      <c r="ENV114" s="511"/>
      <c r="ENW114" s="511"/>
      <c r="ENX114" s="511"/>
      <c r="ENY114" s="511"/>
      <c r="ENZ114" s="511"/>
      <c r="EOA114" s="511"/>
      <c r="EOB114" s="511"/>
      <c r="EOC114" s="511"/>
      <c r="EOD114" s="511"/>
      <c r="EOE114" s="511"/>
      <c r="EOF114" s="511"/>
      <c r="EOG114" s="511"/>
      <c r="EOH114" s="511"/>
      <c r="EOI114" s="511"/>
      <c r="EOJ114" s="511"/>
      <c r="EOK114" s="511"/>
      <c r="EOL114" s="511"/>
      <c r="EOM114" s="511"/>
      <c r="EON114" s="511"/>
      <c r="EOO114" s="511"/>
      <c r="EOP114" s="511"/>
      <c r="EOQ114" s="511"/>
      <c r="EOR114" s="511"/>
      <c r="EOS114" s="511"/>
      <c r="EOT114" s="511"/>
      <c r="EOU114" s="511"/>
      <c r="EOV114" s="511"/>
      <c r="EOW114" s="511"/>
      <c r="EOX114" s="511"/>
      <c r="EOY114" s="511"/>
      <c r="EOZ114" s="511"/>
      <c r="EPA114" s="511"/>
      <c r="EPB114" s="511"/>
      <c r="EPC114" s="511"/>
      <c r="EPD114" s="511"/>
      <c r="EPE114" s="511"/>
      <c r="EPF114" s="511"/>
      <c r="EPG114" s="511"/>
      <c r="EPH114" s="511"/>
      <c r="EPI114" s="511"/>
      <c r="EPJ114" s="511"/>
      <c r="EPK114" s="511"/>
      <c r="EPL114" s="511"/>
      <c r="EPM114" s="511"/>
      <c r="EPN114" s="511"/>
      <c r="EPO114" s="511"/>
      <c r="EPP114" s="511"/>
      <c r="EPQ114" s="511"/>
      <c r="EPR114" s="511"/>
      <c r="EPS114" s="511"/>
      <c r="EPT114" s="511"/>
      <c r="EPU114" s="511"/>
      <c r="EPV114" s="511"/>
      <c r="EPW114" s="511"/>
      <c r="EPX114" s="511"/>
      <c r="EPY114" s="511"/>
      <c r="EPZ114" s="511"/>
      <c r="EQA114" s="511"/>
      <c r="EQB114" s="511"/>
      <c r="EQC114" s="511"/>
      <c r="EQD114" s="511"/>
      <c r="EQE114" s="511"/>
      <c r="EQF114" s="511"/>
      <c r="EQG114" s="511"/>
      <c r="EQH114" s="511"/>
      <c r="EQI114" s="511"/>
      <c r="EQJ114" s="511"/>
      <c r="EQK114" s="511"/>
      <c r="EQL114" s="511"/>
      <c r="EQM114" s="511"/>
      <c r="EQN114" s="511"/>
      <c r="EQO114" s="511"/>
      <c r="EQP114" s="511"/>
      <c r="EQQ114" s="511"/>
      <c r="EQR114" s="511"/>
      <c r="EQS114" s="511"/>
      <c r="EQT114" s="511"/>
      <c r="EQU114" s="511"/>
      <c r="EQV114" s="511"/>
      <c r="EQW114" s="511"/>
      <c r="EQX114" s="511"/>
      <c r="EQY114" s="511"/>
      <c r="EQZ114" s="511"/>
      <c r="ERA114" s="511"/>
      <c r="ERB114" s="511"/>
      <c r="ERC114" s="511"/>
      <c r="ERD114" s="511"/>
      <c r="ERE114" s="511"/>
      <c r="ERF114" s="511"/>
      <c r="ERG114" s="511"/>
      <c r="ERH114" s="511"/>
      <c r="ERI114" s="511"/>
      <c r="ERJ114" s="511"/>
      <c r="ERK114" s="511"/>
      <c r="ERL114" s="511"/>
      <c r="ERM114" s="511"/>
      <c r="ERN114" s="511"/>
      <c r="ERO114" s="511"/>
      <c r="ERP114" s="511"/>
      <c r="ERQ114" s="511"/>
      <c r="ERR114" s="511"/>
      <c r="ERS114" s="511"/>
      <c r="ERT114" s="511"/>
      <c r="ERU114" s="511"/>
      <c r="ERV114" s="511"/>
      <c r="ERW114" s="511"/>
      <c r="ERX114" s="511"/>
      <c r="ERY114" s="511"/>
      <c r="ERZ114" s="511"/>
      <c r="ESA114" s="511"/>
      <c r="ESB114" s="511"/>
      <c r="ESC114" s="511"/>
      <c r="ESD114" s="511"/>
      <c r="ESE114" s="511"/>
      <c r="ESF114" s="511"/>
      <c r="ESG114" s="511"/>
      <c r="ESH114" s="511"/>
      <c r="ESI114" s="511"/>
      <c r="ESJ114" s="511"/>
      <c r="ESK114" s="511"/>
      <c r="ESL114" s="511"/>
      <c r="ESM114" s="511"/>
      <c r="ESN114" s="511"/>
      <c r="ESO114" s="511"/>
      <c r="ESP114" s="511"/>
      <c r="ESQ114" s="511"/>
      <c r="ESR114" s="511"/>
      <c r="ESS114" s="511"/>
      <c r="EST114" s="511"/>
      <c r="ESU114" s="511"/>
      <c r="ESV114" s="511"/>
      <c r="ESW114" s="511"/>
      <c r="ESX114" s="511"/>
      <c r="ESY114" s="511"/>
      <c r="ESZ114" s="511"/>
      <c r="ETA114" s="511"/>
      <c r="ETB114" s="511"/>
      <c r="ETC114" s="511"/>
      <c r="ETD114" s="511"/>
      <c r="ETE114" s="511"/>
      <c r="ETF114" s="511"/>
      <c r="ETG114" s="511"/>
      <c r="ETH114" s="511"/>
      <c r="ETI114" s="511"/>
      <c r="ETJ114" s="511"/>
      <c r="ETK114" s="511"/>
      <c r="ETL114" s="511"/>
      <c r="ETM114" s="511"/>
      <c r="ETN114" s="511"/>
      <c r="ETO114" s="511"/>
      <c r="ETP114" s="511"/>
      <c r="ETQ114" s="511"/>
      <c r="ETR114" s="511"/>
      <c r="ETS114" s="511"/>
      <c r="ETT114" s="511"/>
      <c r="ETU114" s="511"/>
      <c r="ETV114" s="511"/>
      <c r="ETW114" s="511"/>
      <c r="ETX114" s="511"/>
      <c r="ETY114" s="511"/>
      <c r="ETZ114" s="511"/>
      <c r="EUA114" s="511"/>
      <c r="EUB114" s="511"/>
      <c r="EUC114" s="511"/>
      <c r="EUD114" s="511"/>
      <c r="EUE114" s="511"/>
      <c r="EUF114" s="511"/>
      <c r="EUG114" s="511"/>
      <c r="EUH114" s="511"/>
      <c r="EUI114" s="511"/>
      <c r="EUJ114" s="511"/>
      <c r="EUK114" s="511"/>
      <c r="EUL114" s="511"/>
      <c r="EUM114" s="511"/>
      <c r="EUN114" s="511"/>
      <c r="EUO114" s="511"/>
      <c r="EUP114" s="511"/>
      <c r="EUQ114" s="511"/>
      <c r="EUR114" s="511"/>
      <c r="EUS114" s="511"/>
      <c r="EUT114" s="511"/>
      <c r="EUU114" s="511"/>
      <c r="EUV114" s="511"/>
      <c r="EUW114" s="511"/>
      <c r="EUX114" s="511"/>
      <c r="EUY114" s="511"/>
      <c r="EUZ114" s="511"/>
      <c r="EVA114" s="511"/>
      <c r="EVB114" s="511"/>
      <c r="EVC114" s="511"/>
      <c r="EVD114" s="511"/>
      <c r="EVE114" s="511"/>
      <c r="EVF114" s="511"/>
      <c r="EVG114" s="511"/>
      <c r="EVH114" s="511"/>
      <c r="EVI114" s="511"/>
      <c r="EVJ114" s="511"/>
      <c r="EVK114" s="511"/>
      <c r="EVL114" s="511"/>
      <c r="EVM114" s="511"/>
      <c r="EVN114" s="511"/>
      <c r="EVO114" s="511"/>
      <c r="EVP114" s="511"/>
      <c r="EVQ114" s="511"/>
      <c r="EVR114" s="511"/>
      <c r="EVS114" s="511"/>
      <c r="EVT114" s="511"/>
      <c r="EVU114" s="511"/>
      <c r="EVV114" s="511"/>
      <c r="EVW114" s="511"/>
      <c r="EVX114" s="511"/>
      <c r="EVY114" s="511"/>
      <c r="EVZ114" s="511"/>
      <c r="EWA114" s="511"/>
      <c r="EWB114" s="511"/>
      <c r="EWC114" s="511"/>
      <c r="EWD114" s="511"/>
      <c r="EWE114" s="511"/>
      <c r="EWF114" s="511"/>
      <c r="EWG114" s="511"/>
      <c r="EWH114" s="511"/>
      <c r="EWI114" s="511"/>
      <c r="EWJ114" s="511"/>
      <c r="EWK114" s="511"/>
      <c r="EWL114" s="511"/>
      <c r="EWM114" s="511"/>
      <c r="EWN114" s="511"/>
      <c r="EWO114" s="511"/>
      <c r="EWP114" s="511"/>
      <c r="EWQ114" s="511"/>
      <c r="EWR114" s="511"/>
      <c r="EWS114" s="511"/>
      <c r="EWT114" s="511"/>
      <c r="EWU114" s="511"/>
      <c r="EWV114" s="511"/>
      <c r="EWW114" s="511"/>
      <c r="EWX114" s="511"/>
      <c r="EWY114" s="511"/>
      <c r="EWZ114" s="511"/>
      <c r="EXA114" s="511"/>
      <c r="EXB114" s="511"/>
      <c r="EXC114" s="511"/>
      <c r="EXD114" s="511"/>
      <c r="EXE114" s="511"/>
      <c r="EXF114" s="511"/>
      <c r="EXG114" s="511"/>
      <c r="EXH114" s="511"/>
      <c r="EXI114" s="511"/>
      <c r="EXJ114" s="511"/>
      <c r="EXK114" s="511"/>
      <c r="EXL114" s="511"/>
      <c r="EXM114" s="511"/>
      <c r="EXN114" s="511"/>
      <c r="EXO114" s="511"/>
      <c r="EXP114" s="511"/>
      <c r="EXQ114" s="511"/>
      <c r="EXR114" s="511"/>
      <c r="EXS114" s="511"/>
      <c r="EXT114" s="511"/>
      <c r="EXU114" s="511"/>
      <c r="EXV114" s="511"/>
      <c r="EXW114" s="511"/>
      <c r="EXX114" s="511"/>
      <c r="EXY114" s="511"/>
      <c r="EXZ114" s="511"/>
      <c r="EYA114" s="511"/>
      <c r="EYB114" s="511"/>
      <c r="EYC114" s="511"/>
      <c r="EYD114" s="511"/>
      <c r="EYE114" s="511"/>
      <c r="EYF114" s="511"/>
      <c r="EYG114" s="511"/>
      <c r="EYH114" s="511"/>
      <c r="EYI114" s="511"/>
      <c r="EYJ114" s="511"/>
      <c r="EYK114" s="511"/>
      <c r="EYL114" s="511"/>
      <c r="EYM114" s="511"/>
      <c r="EYN114" s="511"/>
      <c r="EYO114" s="511"/>
      <c r="EYP114" s="511"/>
      <c r="EYQ114" s="511"/>
      <c r="EYR114" s="511"/>
      <c r="EYS114" s="511"/>
      <c r="EYT114" s="511"/>
      <c r="EYU114" s="511"/>
      <c r="EYV114" s="511"/>
      <c r="EYW114" s="511"/>
      <c r="EYX114" s="511"/>
      <c r="EYY114" s="511"/>
      <c r="EYZ114" s="511"/>
      <c r="EZA114" s="511"/>
      <c r="EZB114" s="511"/>
      <c r="EZC114" s="511"/>
      <c r="EZD114" s="511"/>
      <c r="EZE114" s="511"/>
      <c r="EZF114" s="511"/>
      <c r="EZG114" s="511"/>
      <c r="EZH114" s="511"/>
      <c r="EZI114" s="511"/>
      <c r="EZJ114" s="511"/>
      <c r="EZK114" s="511"/>
      <c r="EZL114" s="511"/>
      <c r="EZM114" s="511"/>
      <c r="EZN114" s="511"/>
      <c r="EZO114" s="511"/>
      <c r="EZP114" s="511"/>
      <c r="EZQ114" s="511"/>
      <c r="EZR114" s="511"/>
      <c r="EZS114" s="511"/>
      <c r="EZT114" s="511"/>
      <c r="EZU114" s="511"/>
      <c r="EZV114" s="511"/>
      <c r="EZW114" s="511"/>
      <c r="EZX114" s="511"/>
      <c r="EZY114" s="511"/>
      <c r="EZZ114" s="511"/>
      <c r="FAA114" s="511"/>
      <c r="FAB114" s="511"/>
      <c r="FAC114" s="511"/>
      <c r="FAD114" s="511"/>
      <c r="FAE114" s="511"/>
      <c r="FAF114" s="511"/>
      <c r="FAG114" s="511"/>
      <c r="FAH114" s="511"/>
      <c r="FAI114" s="511"/>
      <c r="FAJ114" s="511"/>
      <c r="FAK114" s="511"/>
      <c r="FAL114" s="511"/>
      <c r="FAM114" s="511"/>
      <c r="FAN114" s="511"/>
      <c r="FAO114" s="511"/>
      <c r="FAP114" s="511"/>
      <c r="FAQ114" s="511"/>
      <c r="FAR114" s="511"/>
      <c r="FAS114" s="511"/>
      <c r="FAT114" s="511"/>
      <c r="FAU114" s="511"/>
      <c r="FAV114" s="511"/>
      <c r="FAW114" s="511"/>
      <c r="FAX114" s="511"/>
      <c r="FAY114" s="511"/>
      <c r="FAZ114" s="511"/>
      <c r="FBA114" s="511"/>
      <c r="FBB114" s="511"/>
      <c r="FBC114" s="511"/>
      <c r="FBD114" s="511"/>
      <c r="FBE114" s="511"/>
      <c r="FBF114" s="511"/>
      <c r="FBG114" s="511"/>
      <c r="FBH114" s="511"/>
      <c r="FBI114" s="511"/>
      <c r="FBJ114" s="511"/>
      <c r="FBK114" s="511"/>
      <c r="FBL114" s="511"/>
      <c r="FBM114" s="511"/>
      <c r="FBN114" s="511"/>
      <c r="FBO114" s="511"/>
      <c r="FBP114" s="511"/>
      <c r="FBQ114" s="511"/>
      <c r="FBR114" s="511"/>
      <c r="FBS114" s="511"/>
      <c r="FBT114" s="511"/>
      <c r="FBU114" s="511"/>
      <c r="FBV114" s="511"/>
      <c r="FBW114" s="511"/>
      <c r="FBX114" s="511"/>
      <c r="FBY114" s="511"/>
      <c r="FBZ114" s="511"/>
      <c r="FCA114" s="511"/>
      <c r="FCB114" s="511"/>
      <c r="FCC114" s="511"/>
      <c r="FCD114" s="511"/>
      <c r="FCE114" s="511"/>
      <c r="FCF114" s="511"/>
      <c r="FCG114" s="511"/>
      <c r="FCH114" s="511"/>
      <c r="FCI114" s="511"/>
      <c r="FCJ114" s="511"/>
      <c r="FCK114" s="511"/>
      <c r="FCL114" s="511"/>
      <c r="FCM114" s="511"/>
      <c r="FCN114" s="511"/>
      <c r="FCO114" s="511"/>
      <c r="FCP114" s="511"/>
      <c r="FCQ114" s="511"/>
      <c r="FCR114" s="511"/>
      <c r="FCS114" s="511"/>
      <c r="FCT114" s="511"/>
      <c r="FCU114" s="511"/>
      <c r="FCV114" s="511"/>
      <c r="FCW114" s="511"/>
      <c r="FCX114" s="511"/>
      <c r="FCY114" s="511"/>
      <c r="FCZ114" s="511"/>
      <c r="FDA114" s="511"/>
      <c r="FDB114" s="511"/>
      <c r="FDC114" s="511"/>
      <c r="FDD114" s="511"/>
      <c r="FDE114" s="511"/>
      <c r="FDF114" s="511"/>
      <c r="FDG114" s="511"/>
      <c r="FDH114" s="511"/>
      <c r="FDI114" s="511"/>
      <c r="FDJ114" s="511"/>
      <c r="FDK114" s="511"/>
      <c r="FDL114" s="511"/>
      <c r="FDM114" s="511"/>
      <c r="FDN114" s="511"/>
      <c r="FDO114" s="511"/>
      <c r="FDP114" s="511"/>
      <c r="FDQ114" s="511"/>
      <c r="FDR114" s="511"/>
      <c r="FDS114" s="511"/>
      <c r="FDT114" s="511"/>
      <c r="FDU114" s="511"/>
      <c r="FDV114" s="511"/>
      <c r="FDW114" s="511"/>
      <c r="FDX114" s="511"/>
      <c r="FDY114" s="511"/>
      <c r="FDZ114" s="511"/>
      <c r="FEA114" s="511"/>
      <c r="FEB114" s="511"/>
      <c r="FEC114" s="511"/>
      <c r="FED114" s="511"/>
      <c r="FEE114" s="511"/>
      <c r="FEF114" s="511"/>
      <c r="FEG114" s="511"/>
      <c r="FEH114" s="511"/>
      <c r="FEI114" s="511"/>
      <c r="FEJ114" s="511"/>
      <c r="FEK114" s="511"/>
      <c r="FEL114" s="511"/>
      <c r="FEM114" s="511"/>
      <c r="FEN114" s="511"/>
      <c r="FEO114" s="511"/>
      <c r="FEP114" s="511"/>
      <c r="FEQ114" s="511"/>
      <c r="FER114" s="511"/>
      <c r="FES114" s="511"/>
      <c r="FET114" s="511"/>
      <c r="FEU114" s="511"/>
      <c r="FEV114" s="511"/>
      <c r="FEW114" s="511"/>
      <c r="FEX114" s="511"/>
      <c r="FEY114" s="511"/>
      <c r="FEZ114" s="511"/>
      <c r="FFA114" s="511"/>
      <c r="FFB114" s="511"/>
      <c r="FFC114" s="511"/>
      <c r="FFD114" s="511"/>
      <c r="FFE114" s="511"/>
      <c r="FFF114" s="511"/>
      <c r="FFG114" s="511"/>
      <c r="FFH114" s="511"/>
      <c r="FFI114" s="511"/>
      <c r="FFJ114" s="511"/>
      <c r="FFK114" s="511"/>
      <c r="FFL114" s="511"/>
      <c r="FFM114" s="511"/>
      <c r="FFN114" s="511"/>
      <c r="FFO114" s="511"/>
      <c r="FFP114" s="511"/>
      <c r="FFQ114" s="511"/>
      <c r="FFR114" s="511"/>
      <c r="FFS114" s="511"/>
      <c r="FFT114" s="511"/>
      <c r="FFU114" s="511"/>
      <c r="FFV114" s="511"/>
      <c r="FFW114" s="511"/>
      <c r="FFX114" s="511"/>
      <c r="FFY114" s="511"/>
      <c r="FFZ114" s="511"/>
      <c r="FGA114" s="511"/>
      <c r="FGB114" s="511"/>
      <c r="FGC114" s="511"/>
      <c r="FGD114" s="511"/>
      <c r="FGE114" s="511"/>
      <c r="FGF114" s="511"/>
      <c r="FGG114" s="511"/>
      <c r="FGH114" s="511"/>
      <c r="FGI114" s="511"/>
      <c r="FGJ114" s="511"/>
      <c r="FGK114" s="511"/>
      <c r="FGL114" s="511"/>
      <c r="FGM114" s="511"/>
      <c r="FGN114" s="511"/>
      <c r="FGO114" s="511"/>
      <c r="FGP114" s="511"/>
      <c r="FGQ114" s="511"/>
      <c r="FGR114" s="511"/>
      <c r="FGS114" s="511"/>
      <c r="FGT114" s="511"/>
      <c r="FGU114" s="511"/>
      <c r="FGV114" s="511"/>
      <c r="FGW114" s="511"/>
      <c r="FGX114" s="511"/>
      <c r="FGY114" s="511"/>
      <c r="FGZ114" s="511"/>
      <c r="FHA114" s="511"/>
      <c r="FHB114" s="511"/>
      <c r="FHC114" s="511"/>
      <c r="FHD114" s="511"/>
      <c r="FHE114" s="511"/>
      <c r="FHF114" s="511"/>
      <c r="FHG114" s="511"/>
      <c r="FHH114" s="511"/>
      <c r="FHI114" s="511"/>
      <c r="FHJ114" s="511"/>
      <c r="FHK114" s="511"/>
      <c r="FHL114" s="511"/>
      <c r="FHM114" s="511"/>
      <c r="FHN114" s="511"/>
      <c r="FHO114" s="511"/>
      <c r="FHP114" s="511"/>
      <c r="FHQ114" s="511"/>
      <c r="FHR114" s="511"/>
      <c r="FHS114" s="511"/>
      <c r="FHT114" s="511"/>
      <c r="FHU114" s="511"/>
      <c r="FHV114" s="511"/>
      <c r="FHW114" s="511"/>
      <c r="FHX114" s="511"/>
      <c r="FHY114" s="511"/>
      <c r="FHZ114" s="511"/>
      <c r="FIA114" s="511"/>
      <c r="FIB114" s="511"/>
      <c r="FIC114" s="511"/>
      <c r="FID114" s="511"/>
      <c r="FIE114" s="511"/>
      <c r="FIF114" s="511"/>
      <c r="FIG114" s="511"/>
      <c r="FIH114" s="511"/>
      <c r="FII114" s="511"/>
      <c r="FIJ114" s="511"/>
      <c r="FIK114" s="511"/>
      <c r="FIL114" s="511"/>
      <c r="FIM114" s="511"/>
      <c r="FIN114" s="511"/>
      <c r="FIO114" s="511"/>
      <c r="FIP114" s="511"/>
      <c r="FIQ114" s="511"/>
      <c r="FIR114" s="511"/>
      <c r="FIS114" s="511"/>
      <c r="FIT114" s="511"/>
      <c r="FIU114" s="511"/>
      <c r="FIV114" s="511"/>
      <c r="FIW114" s="511"/>
      <c r="FIX114" s="511"/>
      <c r="FIY114" s="511"/>
      <c r="FIZ114" s="511"/>
      <c r="FJA114" s="511"/>
      <c r="FJB114" s="511"/>
      <c r="FJC114" s="511"/>
      <c r="FJD114" s="511"/>
      <c r="FJE114" s="511"/>
      <c r="FJF114" s="511"/>
      <c r="FJG114" s="511"/>
      <c r="FJH114" s="511"/>
      <c r="FJI114" s="511"/>
      <c r="FJJ114" s="511"/>
      <c r="FJK114" s="511"/>
      <c r="FJL114" s="511"/>
      <c r="FJM114" s="511"/>
      <c r="FJN114" s="511"/>
      <c r="FJO114" s="511"/>
      <c r="FJP114" s="511"/>
      <c r="FJQ114" s="511"/>
      <c r="FJR114" s="511"/>
      <c r="FJS114" s="511"/>
      <c r="FJT114" s="511"/>
      <c r="FJU114" s="511"/>
      <c r="FJV114" s="511"/>
      <c r="FJW114" s="511"/>
      <c r="FJX114" s="511"/>
      <c r="FJY114" s="511"/>
      <c r="FJZ114" s="511"/>
      <c r="FKA114" s="511"/>
      <c r="FKB114" s="511"/>
      <c r="FKC114" s="511"/>
      <c r="FKD114" s="511"/>
      <c r="FKE114" s="511"/>
      <c r="FKF114" s="511"/>
      <c r="FKG114" s="511"/>
      <c r="FKH114" s="511"/>
      <c r="FKI114" s="511"/>
      <c r="FKJ114" s="511"/>
      <c r="FKK114" s="511"/>
      <c r="FKL114" s="511"/>
      <c r="FKM114" s="511"/>
      <c r="FKN114" s="511"/>
      <c r="FKO114" s="511"/>
      <c r="FKP114" s="511"/>
      <c r="FKQ114" s="511"/>
      <c r="FKR114" s="511"/>
      <c r="FKS114" s="511"/>
      <c r="FKT114" s="511"/>
      <c r="FKU114" s="511"/>
      <c r="FKV114" s="511"/>
      <c r="FKW114" s="511"/>
      <c r="FKX114" s="511"/>
      <c r="FKY114" s="511"/>
      <c r="FKZ114" s="511"/>
      <c r="FLA114" s="511"/>
      <c r="FLB114" s="511"/>
      <c r="FLC114" s="511"/>
      <c r="FLD114" s="511"/>
      <c r="FLE114" s="511"/>
      <c r="FLF114" s="511"/>
      <c r="FLG114" s="511"/>
      <c r="FLH114" s="511"/>
      <c r="FLI114" s="511"/>
      <c r="FLJ114" s="511"/>
      <c r="FLK114" s="511"/>
      <c r="FLL114" s="511"/>
      <c r="FLM114" s="511"/>
      <c r="FLN114" s="511"/>
      <c r="FLO114" s="511"/>
      <c r="FLP114" s="511"/>
      <c r="FLQ114" s="511"/>
      <c r="FLR114" s="511"/>
      <c r="FLS114" s="511"/>
      <c r="FLT114" s="511"/>
      <c r="FLU114" s="511"/>
      <c r="FLV114" s="511"/>
      <c r="FLW114" s="511"/>
      <c r="FLX114" s="511"/>
      <c r="FLY114" s="511"/>
      <c r="FLZ114" s="511"/>
      <c r="FMA114" s="511"/>
      <c r="FMB114" s="511"/>
      <c r="FMC114" s="511"/>
      <c r="FMD114" s="511"/>
      <c r="FME114" s="511"/>
      <c r="FMF114" s="511"/>
      <c r="FMG114" s="511"/>
      <c r="FMH114" s="511"/>
      <c r="FMI114" s="511"/>
      <c r="FMJ114" s="511"/>
      <c r="FMK114" s="511"/>
      <c r="FML114" s="511"/>
      <c r="FMM114" s="511"/>
      <c r="FMN114" s="511"/>
      <c r="FMO114" s="511"/>
      <c r="FMP114" s="511"/>
      <c r="FMQ114" s="511"/>
      <c r="FMR114" s="511"/>
      <c r="FMS114" s="511"/>
      <c r="FMT114" s="511"/>
      <c r="FMU114" s="511"/>
      <c r="FMV114" s="511"/>
      <c r="FMW114" s="511"/>
      <c r="FMX114" s="511"/>
      <c r="FMY114" s="511"/>
      <c r="FMZ114" s="511"/>
      <c r="FNA114" s="511"/>
      <c r="FNB114" s="511"/>
      <c r="FNC114" s="511"/>
      <c r="FND114" s="511"/>
      <c r="FNE114" s="511"/>
      <c r="FNF114" s="511"/>
      <c r="FNG114" s="511"/>
      <c r="FNH114" s="511"/>
      <c r="FNI114" s="511"/>
      <c r="FNJ114" s="511"/>
      <c r="FNK114" s="511"/>
      <c r="FNL114" s="511"/>
      <c r="FNM114" s="511"/>
      <c r="FNN114" s="511"/>
      <c r="FNO114" s="511"/>
      <c r="FNP114" s="511"/>
      <c r="FNQ114" s="511"/>
      <c r="FNR114" s="511"/>
      <c r="FNS114" s="511"/>
      <c r="FNT114" s="511"/>
      <c r="FNU114" s="511"/>
      <c r="FNV114" s="511"/>
      <c r="FNW114" s="511"/>
      <c r="FNX114" s="511"/>
      <c r="FNY114" s="511"/>
      <c r="FNZ114" s="511"/>
      <c r="FOA114" s="511"/>
      <c r="FOB114" s="511"/>
      <c r="FOC114" s="511"/>
      <c r="FOD114" s="511"/>
      <c r="FOE114" s="511"/>
      <c r="FOF114" s="511"/>
      <c r="FOG114" s="511"/>
      <c r="FOH114" s="511"/>
      <c r="FOI114" s="511"/>
      <c r="FOJ114" s="511"/>
      <c r="FOK114" s="511"/>
      <c r="FOL114" s="511"/>
      <c r="FOM114" s="511"/>
      <c r="FON114" s="511"/>
      <c r="FOO114" s="511"/>
      <c r="FOP114" s="511"/>
      <c r="FOQ114" s="511"/>
      <c r="FOR114" s="511"/>
      <c r="FOS114" s="511"/>
      <c r="FOT114" s="511"/>
      <c r="FOU114" s="511"/>
      <c r="FOV114" s="511"/>
      <c r="FOW114" s="511"/>
      <c r="FOX114" s="511"/>
      <c r="FOY114" s="511"/>
      <c r="FOZ114" s="511"/>
      <c r="FPA114" s="511"/>
      <c r="FPB114" s="511"/>
      <c r="FPC114" s="511"/>
      <c r="FPD114" s="511"/>
      <c r="FPE114" s="511"/>
      <c r="FPF114" s="511"/>
      <c r="FPG114" s="511"/>
      <c r="FPH114" s="511"/>
      <c r="FPI114" s="511"/>
      <c r="FPJ114" s="511"/>
      <c r="FPK114" s="511"/>
      <c r="FPL114" s="511"/>
      <c r="FPM114" s="511"/>
      <c r="FPN114" s="511"/>
      <c r="FPO114" s="511"/>
      <c r="FPP114" s="511"/>
      <c r="FPQ114" s="511"/>
      <c r="FPR114" s="511"/>
      <c r="FPS114" s="511"/>
      <c r="FPT114" s="511"/>
      <c r="FPU114" s="511"/>
      <c r="FPV114" s="511"/>
      <c r="FPW114" s="511"/>
      <c r="FPX114" s="511"/>
      <c r="FPY114" s="511"/>
      <c r="FPZ114" s="511"/>
      <c r="FQA114" s="511"/>
      <c r="FQB114" s="511"/>
      <c r="FQC114" s="511"/>
      <c r="FQD114" s="511"/>
      <c r="FQE114" s="511"/>
      <c r="FQF114" s="511"/>
      <c r="FQG114" s="511"/>
      <c r="FQH114" s="511"/>
      <c r="FQI114" s="511"/>
      <c r="FQJ114" s="511"/>
      <c r="FQK114" s="511"/>
      <c r="FQL114" s="511"/>
      <c r="FQM114" s="511"/>
      <c r="FQN114" s="511"/>
      <c r="FQO114" s="511"/>
      <c r="FQP114" s="511"/>
      <c r="FQQ114" s="511"/>
      <c r="FQR114" s="511"/>
      <c r="FQS114" s="511"/>
      <c r="FQT114" s="511"/>
      <c r="FQU114" s="511"/>
      <c r="FQV114" s="511"/>
      <c r="FQW114" s="511"/>
      <c r="FQX114" s="511"/>
      <c r="FQY114" s="511"/>
      <c r="FQZ114" s="511"/>
      <c r="FRA114" s="511"/>
      <c r="FRB114" s="511"/>
      <c r="FRC114" s="511"/>
      <c r="FRD114" s="511"/>
      <c r="FRE114" s="511"/>
      <c r="FRF114" s="511"/>
      <c r="FRG114" s="511"/>
      <c r="FRH114" s="511"/>
      <c r="FRI114" s="511"/>
      <c r="FRJ114" s="511"/>
      <c r="FRK114" s="511"/>
      <c r="FRL114" s="511"/>
      <c r="FRM114" s="511"/>
      <c r="FRN114" s="511"/>
      <c r="FRO114" s="511"/>
      <c r="FRP114" s="511"/>
      <c r="FRQ114" s="511"/>
      <c r="FRR114" s="511"/>
      <c r="FRS114" s="511"/>
      <c r="FRT114" s="511"/>
      <c r="FRU114" s="511"/>
      <c r="FRV114" s="511"/>
      <c r="FRW114" s="511"/>
      <c r="FRX114" s="511"/>
      <c r="FRY114" s="511"/>
      <c r="FRZ114" s="511"/>
      <c r="FSA114" s="511"/>
      <c r="FSB114" s="511"/>
      <c r="FSC114" s="511"/>
      <c r="FSD114" s="511"/>
      <c r="FSE114" s="511"/>
      <c r="FSF114" s="511"/>
      <c r="FSG114" s="511"/>
      <c r="FSH114" s="511"/>
      <c r="FSI114" s="511"/>
      <c r="FSJ114" s="511"/>
      <c r="FSK114" s="511"/>
      <c r="FSL114" s="511"/>
      <c r="FSM114" s="511"/>
      <c r="FSN114" s="511"/>
      <c r="FSO114" s="511"/>
      <c r="FSP114" s="511"/>
      <c r="FSQ114" s="511"/>
      <c r="FSR114" s="511"/>
      <c r="FSS114" s="511"/>
      <c r="FST114" s="511"/>
      <c r="FSU114" s="511"/>
      <c r="FSV114" s="511"/>
      <c r="FSW114" s="511"/>
      <c r="FSX114" s="511"/>
      <c r="FSY114" s="511"/>
      <c r="FSZ114" s="511"/>
      <c r="FTA114" s="511"/>
      <c r="FTB114" s="511"/>
      <c r="FTC114" s="511"/>
      <c r="FTD114" s="511"/>
      <c r="FTE114" s="511"/>
      <c r="FTF114" s="511"/>
      <c r="FTG114" s="511"/>
      <c r="FTH114" s="511"/>
      <c r="FTI114" s="511"/>
      <c r="FTJ114" s="511"/>
      <c r="FTK114" s="511"/>
      <c r="FTL114" s="511"/>
      <c r="FTM114" s="511"/>
      <c r="FTN114" s="511"/>
      <c r="FTO114" s="511"/>
      <c r="FTP114" s="511"/>
      <c r="FTQ114" s="511"/>
      <c r="FTR114" s="511"/>
      <c r="FTS114" s="511"/>
      <c r="FTT114" s="511"/>
      <c r="FTU114" s="511"/>
      <c r="FTV114" s="511"/>
      <c r="FTW114" s="511"/>
      <c r="FTX114" s="511"/>
      <c r="FTY114" s="511"/>
      <c r="FTZ114" s="511"/>
      <c r="FUA114" s="511"/>
      <c r="FUB114" s="511"/>
      <c r="FUC114" s="511"/>
      <c r="FUD114" s="511"/>
      <c r="FUE114" s="511"/>
      <c r="FUF114" s="511"/>
      <c r="FUG114" s="511"/>
      <c r="FUH114" s="511"/>
      <c r="FUI114" s="511"/>
      <c r="FUJ114" s="511"/>
      <c r="FUK114" s="511"/>
      <c r="FUL114" s="511"/>
      <c r="FUM114" s="511"/>
      <c r="FUN114" s="511"/>
      <c r="FUO114" s="511"/>
      <c r="FUP114" s="511"/>
      <c r="FUQ114" s="511"/>
      <c r="FUR114" s="511"/>
      <c r="FUS114" s="511"/>
      <c r="FUT114" s="511"/>
      <c r="FUU114" s="511"/>
      <c r="FUV114" s="511"/>
      <c r="FUW114" s="511"/>
      <c r="FUX114" s="511"/>
      <c r="FUY114" s="511"/>
      <c r="FUZ114" s="511"/>
      <c r="FVA114" s="511"/>
      <c r="FVB114" s="511"/>
      <c r="FVC114" s="511"/>
      <c r="FVD114" s="511"/>
      <c r="FVE114" s="511"/>
      <c r="FVF114" s="511"/>
      <c r="FVG114" s="511"/>
      <c r="FVH114" s="511"/>
      <c r="FVI114" s="511"/>
      <c r="FVJ114" s="511"/>
      <c r="FVK114" s="511"/>
      <c r="FVL114" s="511"/>
      <c r="FVM114" s="511"/>
      <c r="FVN114" s="511"/>
      <c r="FVO114" s="511"/>
      <c r="FVP114" s="511"/>
      <c r="FVQ114" s="511"/>
      <c r="FVR114" s="511"/>
      <c r="FVS114" s="511"/>
      <c r="FVT114" s="511"/>
      <c r="FVU114" s="511"/>
      <c r="FVV114" s="511"/>
      <c r="FVW114" s="511"/>
      <c r="FVX114" s="511"/>
      <c r="FVY114" s="511"/>
      <c r="FVZ114" s="511"/>
      <c r="FWA114" s="511"/>
      <c r="FWB114" s="511"/>
      <c r="FWC114" s="511"/>
      <c r="FWD114" s="511"/>
      <c r="FWE114" s="511"/>
      <c r="FWF114" s="511"/>
      <c r="FWG114" s="511"/>
      <c r="FWH114" s="511"/>
      <c r="FWI114" s="511"/>
      <c r="FWJ114" s="511"/>
      <c r="FWK114" s="511"/>
      <c r="FWL114" s="511"/>
      <c r="FWM114" s="511"/>
      <c r="FWN114" s="511"/>
      <c r="FWO114" s="511"/>
      <c r="FWP114" s="511"/>
      <c r="FWQ114" s="511"/>
      <c r="FWR114" s="511"/>
      <c r="FWS114" s="511"/>
      <c r="FWT114" s="511"/>
      <c r="FWU114" s="511"/>
      <c r="FWV114" s="511"/>
      <c r="FWW114" s="511"/>
      <c r="FWX114" s="511"/>
      <c r="FWY114" s="511"/>
      <c r="FWZ114" s="511"/>
      <c r="FXA114" s="511"/>
      <c r="FXB114" s="511"/>
      <c r="FXC114" s="511"/>
      <c r="FXD114" s="511"/>
      <c r="FXE114" s="511"/>
      <c r="FXF114" s="511"/>
      <c r="FXG114" s="511"/>
      <c r="FXH114" s="511"/>
      <c r="FXI114" s="511"/>
      <c r="FXJ114" s="511"/>
      <c r="FXK114" s="511"/>
      <c r="FXL114" s="511"/>
      <c r="FXM114" s="511"/>
      <c r="FXN114" s="511"/>
      <c r="FXO114" s="511"/>
      <c r="FXP114" s="511"/>
      <c r="FXQ114" s="511"/>
      <c r="FXR114" s="511"/>
      <c r="FXS114" s="511"/>
      <c r="FXT114" s="511"/>
      <c r="FXU114" s="511"/>
      <c r="FXV114" s="511"/>
      <c r="FXW114" s="511"/>
      <c r="FXX114" s="511"/>
      <c r="FXY114" s="511"/>
      <c r="FXZ114" s="511"/>
      <c r="FYA114" s="511"/>
      <c r="FYB114" s="511"/>
      <c r="FYC114" s="511"/>
      <c r="FYD114" s="511"/>
      <c r="FYE114" s="511"/>
      <c r="FYF114" s="511"/>
      <c r="FYG114" s="511"/>
      <c r="FYH114" s="511"/>
      <c r="FYI114" s="511"/>
      <c r="FYJ114" s="511"/>
      <c r="FYK114" s="511"/>
      <c r="FYL114" s="511"/>
      <c r="FYM114" s="511"/>
      <c r="FYN114" s="511"/>
      <c r="FYO114" s="511"/>
      <c r="FYP114" s="511"/>
      <c r="FYQ114" s="511"/>
      <c r="FYR114" s="511"/>
      <c r="FYS114" s="511"/>
      <c r="FYT114" s="511"/>
      <c r="FYU114" s="511"/>
      <c r="FYV114" s="511"/>
      <c r="FYW114" s="511"/>
      <c r="FYX114" s="511"/>
      <c r="FYY114" s="511"/>
      <c r="FYZ114" s="511"/>
      <c r="FZA114" s="511"/>
      <c r="FZB114" s="511"/>
      <c r="FZC114" s="511"/>
      <c r="FZD114" s="511"/>
      <c r="FZE114" s="511"/>
      <c r="FZF114" s="511"/>
      <c r="FZG114" s="511"/>
      <c r="FZH114" s="511"/>
      <c r="FZI114" s="511"/>
      <c r="FZJ114" s="511"/>
      <c r="FZK114" s="511"/>
      <c r="FZL114" s="511"/>
      <c r="FZM114" s="511"/>
      <c r="FZN114" s="511"/>
      <c r="FZO114" s="511"/>
      <c r="FZP114" s="511"/>
      <c r="FZQ114" s="511"/>
      <c r="FZR114" s="511"/>
      <c r="FZS114" s="511"/>
      <c r="FZT114" s="511"/>
      <c r="FZU114" s="511"/>
      <c r="FZV114" s="511"/>
      <c r="FZW114" s="511"/>
      <c r="FZX114" s="511"/>
      <c r="FZY114" s="511"/>
      <c r="FZZ114" s="511"/>
      <c r="GAA114" s="511"/>
      <c r="GAB114" s="511"/>
      <c r="GAC114" s="511"/>
      <c r="GAD114" s="511"/>
      <c r="GAE114" s="511"/>
      <c r="GAF114" s="511"/>
      <c r="GAG114" s="511"/>
      <c r="GAH114" s="511"/>
      <c r="GAI114" s="511"/>
      <c r="GAJ114" s="511"/>
      <c r="GAK114" s="511"/>
      <c r="GAL114" s="511"/>
      <c r="GAM114" s="511"/>
      <c r="GAN114" s="511"/>
      <c r="GAO114" s="511"/>
      <c r="GAP114" s="511"/>
      <c r="GAQ114" s="511"/>
      <c r="GAR114" s="511"/>
      <c r="GAS114" s="511"/>
      <c r="GAT114" s="511"/>
      <c r="GAU114" s="511"/>
      <c r="GAV114" s="511"/>
      <c r="GAW114" s="511"/>
      <c r="GAX114" s="511"/>
      <c r="GAY114" s="511"/>
      <c r="GAZ114" s="511"/>
      <c r="GBA114" s="511"/>
      <c r="GBB114" s="511"/>
      <c r="GBC114" s="511"/>
      <c r="GBD114" s="511"/>
      <c r="GBE114" s="511"/>
      <c r="GBF114" s="511"/>
      <c r="GBG114" s="511"/>
      <c r="GBH114" s="511"/>
      <c r="GBI114" s="511"/>
      <c r="GBJ114" s="511"/>
      <c r="GBK114" s="511"/>
      <c r="GBL114" s="511"/>
      <c r="GBM114" s="511"/>
      <c r="GBN114" s="511"/>
      <c r="GBO114" s="511"/>
      <c r="GBP114" s="511"/>
      <c r="GBQ114" s="511"/>
      <c r="GBR114" s="511"/>
      <c r="GBS114" s="511"/>
      <c r="GBT114" s="511"/>
      <c r="GBU114" s="511"/>
      <c r="GBV114" s="511"/>
      <c r="GBW114" s="511"/>
      <c r="GBX114" s="511"/>
      <c r="GBY114" s="511"/>
      <c r="GBZ114" s="511"/>
      <c r="GCA114" s="511"/>
      <c r="GCB114" s="511"/>
      <c r="GCC114" s="511"/>
      <c r="GCD114" s="511"/>
      <c r="GCE114" s="511"/>
      <c r="GCF114" s="511"/>
      <c r="GCG114" s="511"/>
      <c r="GCH114" s="511"/>
      <c r="GCI114" s="511"/>
      <c r="GCJ114" s="511"/>
      <c r="GCK114" s="511"/>
      <c r="GCL114" s="511"/>
      <c r="GCM114" s="511"/>
      <c r="GCN114" s="511"/>
      <c r="GCO114" s="511"/>
      <c r="GCP114" s="511"/>
      <c r="GCQ114" s="511"/>
      <c r="GCR114" s="511"/>
      <c r="GCS114" s="511"/>
      <c r="GCT114" s="511"/>
      <c r="GCU114" s="511"/>
      <c r="GCV114" s="511"/>
      <c r="GCW114" s="511"/>
      <c r="GCX114" s="511"/>
      <c r="GCY114" s="511"/>
      <c r="GCZ114" s="511"/>
      <c r="GDA114" s="511"/>
      <c r="GDB114" s="511"/>
      <c r="GDC114" s="511"/>
      <c r="GDD114" s="511"/>
      <c r="GDE114" s="511"/>
      <c r="GDF114" s="511"/>
      <c r="GDG114" s="511"/>
      <c r="GDH114" s="511"/>
      <c r="GDI114" s="511"/>
      <c r="GDJ114" s="511"/>
      <c r="GDK114" s="511"/>
      <c r="GDL114" s="511"/>
      <c r="GDM114" s="511"/>
      <c r="GDN114" s="511"/>
      <c r="GDO114" s="511"/>
      <c r="GDP114" s="511"/>
      <c r="GDQ114" s="511"/>
      <c r="GDR114" s="511"/>
      <c r="GDS114" s="511"/>
      <c r="GDT114" s="511"/>
      <c r="GDU114" s="511"/>
      <c r="GDV114" s="511"/>
      <c r="GDW114" s="511"/>
      <c r="GDX114" s="511"/>
      <c r="GDY114" s="511"/>
      <c r="GDZ114" s="511"/>
      <c r="GEA114" s="511"/>
      <c r="GEB114" s="511"/>
      <c r="GEC114" s="511"/>
      <c r="GED114" s="511"/>
      <c r="GEE114" s="511"/>
      <c r="GEF114" s="511"/>
      <c r="GEG114" s="511"/>
      <c r="GEH114" s="511"/>
      <c r="GEI114" s="511"/>
      <c r="GEJ114" s="511"/>
      <c r="GEK114" s="511"/>
      <c r="GEL114" s="511"/>
      <c r="GEM114" s="511"/>
      <c r="GEN114" s="511"/>
      <c r="GEO114" s="511"/>
      <c r="GEP114" s="511"/>
      <c r="GEQ114" s="511"/>
      <c r="GER114" s="511"/>
      <c r="GES114" s="511"/>
      <c r="GET114" s="511"/>
      <c r="GEU114" s="511"/>
      <c r="GEV114" s="511"/>
      <c r="GEW114" s="511"/>
      <c r="GEX114" s="511"/>
      <c r="GEY114" s="511"/>
      <c r="GEZ114" s="511"/>
      <c r="GFA114" s="511"/>
      <c r="GFB114" s="511"/>
      <c r="GFC114" s="511"/>
      <c r="GFD114" s="511"/>
      <c r="GFE114" s="511"/>
      <c r="GFF114" s="511"/>
      <c r="GFG114" s="511"/>
      <c r="GFH114" s="511"/>
      <c r="GFI114" s="511"/>
      <c r="GFJ114" s="511"/>
      <c r="GFK114" s="511"/>
      <c r="GFL114" s="511"/>
      <c r="GFM114" s="511"/>
      <c r="GFN114" s="511"/>
      <c r="GFO114" s="511"/>
      <c r="GFP114" s="511"/>
      <c r="GFQ114" s="511"/>
      <c r="GFR114" s="511"/>
      <c r="GFS114" s="511"/>
      <c r="GFT114" s="511"/>
      <c r="GFU114" s="511"/>
      <c r="GFV114" s="511"/>
      <c r="GFW114" s="511"/>
      <c r="GFX114" s="511"/>
      <c r="GFY114" s="511"/>
      <c r="GFZ114" s="511"/>
      <c r="GGA114" s="511"/>
      <c r="GGB114" s="511"/>
      <c r="GGC114" s="511"/>
      <c r="GGD114" s="511"/>
      <c r="GGE114" s="511"/>
      <c r="GGF114" s="511"/>
      <c r="GGG114" s="511"/>
      <c r="GGH114" s="511"/>
      <c r="GGI114" s="511"/>
      <c r="GGJ114" s="511"/>
      <c r="GGK114" s="511"/>
      <c r="GGL114" s="511"/>
      <c r="GGM114" s="511"/>
      <c r="GGN114" s="511"/>
      <c r="GGO114" s="511"/>
      <c r="GGP114" s="511"/>
      <c r="GGQ114" s="511"/>
      <c r="GGR114" s="511"/>
      <c r="GGS114" s="511"/>
      <c r="GGT114" s="511"/>
      <c r="GGU114" s="511"/>
      <c r="GGV114" s="511"/>
      <c r="GGW114" s="511"/>
      <c r="GGX114" s="511"/>
      <c r="GGY114" s="511"/>
      <c r="GGZ114" s="511"/>
      <c r="GHA114" s="511"/>
      <c r="GHB114" s="511"/>
      <c r="GHC114" s="511"/>
      <c r="GHD114" s="511"/>
      <c r="GHE114" s="511"/>
      <c r="GHF114" s="511"/>
      <c r="GHG114" s="511"/>
      <c r="GHH114" s="511"/>
      <c r="GHI114" s="511"/>
      <c r="GHJ114" s="511"/>
      <c r="GHK114" s="511"/>
      <c r="GHL114" s="511"/>
      <c r="GHM114" s="511"/>
      <c r="GHN114" s="511"/>
      <c r="GHO114" s="511"/>
      <c r="GHP114" s="511"/>
      <c r="GHQ114" s="511"/>
      <c r="GHR114" s="511"/>
      <c r="GHS114" s="511"/>
      <c r="GHT114" s="511"/>
      <c r="GHU114" s="511"/>
      <c r="GHV114" s="511"/>
      <c r="GHW114" s="511"/>
      <c r="GHX114" s="511"/>
      <c r="GHY114" s="511"/>
      <c r="GHZ114" s="511"/>
      <c r="GIA114" s="511"/>
      <c r="GIB114" s="511"/>
      <c r="GIC114" s="511"/>
      <c r="GID114" s="511"/>
      <c r="GIE114" s="511"/>
      <c r="GIF114" s="511"/>
      <c r="GIG114" s="511"/>
      <c r="GIH114" s="511"/>
      <c r="GII114" s="511"/>
      <c r="GIJ114" s="511"/>
      <c r="GIK114" s="511"/>
      <c r="GIL114" s="511"/>
      <c r="GIM114" s="511"/>
      <c r="GIN114" s="511"/>
      <c r="GIO114" s="511"/>
      <c r="GIP114" s="511"/>
      <c r="GIQ114" s="511"/>
      <c r="GIR114" s="511"/>
      <c r="GIS114" s="511"/>
      <c r="GIT114" s="511"/>
      <c r="GIU114" s="511"/>
      <c r="GIV114" s="511"/>
      <c r="GIW114" s="511"/>
      <c r="GIX114" s="511"/>
      <c r="GIY114" s="511"/>
      <c r="GIZ114" s="511"/>
      <c r="GJA114" s="511"/>
      <c r="GJB114" s="511"/>
      <c r="GJC114" s="511"/>
      <c r="GJD114" s="511"/>
      <c r="GJE114" s="511"/>
      <c r="GJF114" s="511"/>
      <c r="GJG114" s="511"/>
      <c r="GJH114" s="511"/>
      <c r="GJI114" s="511"/>
      <c r="GJJ114" s="511"/>
      <c r="GJK114" s="511"/>
      <c r="GJL114" s="511"/>
      <c r="GJM114" s="511"/>
      <c r="GJN114" s="511"/>
      <c r="GJO114" s="511"/>
      <c r="GJP114" s="511"/>
      <c r="GJQ114" s="511"/>
      <c r="GJR114" s="511"/>
      <c r="GJS114" s="511"/>
      <c r="GJT114" s="511"/>
      <c r="GJU114" s="511"/>
      <c r="GJV114" s="511"/>
      <c r="GJW114" s="511"/>
      <c r="GJX114" s="511"/>
      <c r="GJY114" s="511"/>
      <c r="GJZ114" s="511"/>
      <c r="GKA114" s="511"/>
      <c r="GKB114" s="511"/>
      <c r="GKC114" s="511"/>
      <c r="GKD114" s="511"/>
      <c r="GKE114" s="511"/>
      <c r="GKF114" s="511"/>
      <c r="GKG114" s="511"/>
      <c r="GKH114" s="511"/>
      <c r="GKI114" s="511"/>
      <c r="GKJ114" s="511"/>
      <c r="GKK114" s="511"/>
      <c r="GKL114" s="511"/>
      <c r="GKM114" s="511"/>
      <c r="GKN114" s="511"/>
      <c r="GKO114" s="511"/>
      <c r="GKP114" s="511"/>
      <c r="GKQ114" s="511"/>
      <c r="GKR114" s="511"/>
      <c r="GKS114" s="511"/>
      <c r="GKT114" s="511"/>
      <c r="GKU114" s="511"/>
      <c r="GKV114" s="511"/>
      <c r="GKW114" s="511"/>
      <c r="GKX114" s="511"/>
      <c r="GKY114" s="511"/>
      <c r="GKZ114" s="511"/>
      <c r="GLA114" s="511"/>
      <c r="GLB114" s="511"/>
      <c r="GLC114" s="511"/>
      <c r="GLD114" s="511"/>
      <c r="GLE114" s="511"/>
      <c r="GLF114" s="511"/>
      <c r="GLG114" s="511"/>
      <c r="GLH114" s="511"/>
      <c r="GLI114" s="511"/>
      <c r="GLJ114" s="511"/>
      <c r="GLK114" s="511"/>
      <c r="GLL114" s="511"/>
      <c r="GLM114" s="511"/>
      <c r="GLN114" s="511"/>
      <c r="GLO114" s="511"/>
      <c r="GLP114" s="511"/>
      <c r="GLQ114" s="511"/>
      <c r="GLR114" s="511"/>
      <c r="GLS114" s="511"/>
      <c r="GLT114" s="511"/>
      <c r="GLU114" s="511"/>
      <c r="GLV114" s="511"/>
      <c r="GLW114" s="511"/>
      <c r="GLX114" s="511"/>
      <c r="GLY114" s="511"/>
      <c r="GLZ114" s="511"/>
      <c r="GMA114" s="511"/>
      <c r="GMB114" s="511"/>
      <c r="GMC114" s="511"/>
      <c r="GMD114" s="511"/>
      <c r="GME114" s="511"/>
      <c r="GMF114" s="511"/>
      <c r="GMG114" s="511"/>
      <c r="GMH114" s="511"/>
      <c r="GMI114" s="511"/>
      <c r="GMJ114" s="511"/>
      <c r="GMK114" s="511"/>
      <c r="GML114" s="511"/>
      <c r="GMM114" s="511"/>
      <c r="GMN114" s="511"/>
      <c r="GMO114" s="511"/>
      <c r="GMP114" s="511"/>
      <c r="GMQ114" s="511"/>
      <c r="GMR114" s="511"/>
      <c r="GMS114" s="511"/>
      <c r="GMT114" s="511"/>
      <c r="GMU114" s="511"/>
      <c r="GMV114" s="511"/>
      <c r="GMW114" s="511"/>
      <c r="GMX114" s="511"/>
      <c r="GMY114" s="511"/>
      <c r="GMZ114" s="511"/>
      <c r="GNA114" s="511"/>
      <c r="GNB114" s="511"/>
      <c r="GNC114" s="511"/>
      <c r="GND114" s="511"/>
      <c r="GNE114" s="511"/>
      <c r="GNF114" s="511"/>
      <c r="GNG114" s="511"/>
      <c r="GNH114" s="511"/>
      <c r="GNI114" s="511"/>
      <c r="GNJ114" s="511"/>
      <c r="GNK114" s="511"/>
      <c r="GNL114" s="511"/>
      <c r="GNM114" s="511"/>
      <c r="GNN114" s="511"/>
      <c r="GNO114" s="511"/>
      <c r="GNP114" s="511"/>
      <c r="GNQ114" s="511"/>
      <c r="GNR114" s="511"/>
      <c r="GNS114" s="511"/>
      <c r="GNT114" s="511"/>
      <c r="GNU114" s="511"/>
      <c r="GNV114" s="511"/>
      <c r="GNW114" s="511"/>
      <c r="GNX114" s="511"/>
      <c r="GNY114" s="511"/>
      <c r="GNZ114" s="511"/>
      <c r="GOA114" s="511"/>
      <c r="GOB114" s="511"/>
      <c r="GOC114" s="511"/>
      <c r="GOD114" s="511"/>
      <c r="GOE114" s="511"/>
      <c r="GOF114" s="511"/>
      <c r="GOG114" s="511"/>
      <c r="GOH114" s="511"/>
      <c r="GOI114" s="511"/>
      <c r="GOJ114" s="511"/>
      <c r="GOK114" s="511"/>
      <c r="GOL114" s="511"/>
      <c r="GOM114" s="511"/>
      <c r="GON114" s="511"/>
      <c r="GOO114" s="511"/>
      <c r="GOP114" s="511"/>
      <c r="GOQ114" s="511"/>
      <c r="GOR114" s="511"/>
      <c r="GOS114" s="511"/>
      <c r="GOT114" s="511"/>
      <c r="GOU114" s="511"/>
      <c r="GOV114" s="511"/>
      <c r="GOW114" s="511"/>
      <c r="GOX114" s="511"/>
      <c r="GOY114" s="511"/>
      <c r="GOZ114" s="511"/>
      <c r="GPA114" s="511"/>
      <c r="GPB114" s="511"/>
      <c r="GPC114" s="511"/>
      <c r="GPD114" s="511"/>
      <c r="GPE114" s="511"/>
      <c r="GPF114" s="511"/>
      <c r="GPG114" s="511"/>
      <c r="GPH114" s="511"/>
      <c r="GPI114" s="511"/>
      <c r="GPJ114" s="511"/>
      <c r="GPK114" s="511"/>
      <c r="GPL114" s="511"/>
      <c r="GPM114" s="511"/>
      <c r="GPN114" s="511"/>
      <c r="GPO114" s="511"/>
      <c r="GPP114" s="511"/>
      <c r="GPQ114" s="511"/>
      <c r="GPR114" s="511"/>
      <c r="GPS114" s="511"/>
      <c r="GPT114" s="511"/>
      <c r="GPU114" s="511"/>
      <c r="GPV114" s="511"/>
      <c r="GPW114" s="511"/>
      <c r="GPX114" s="511"/>
      <c r="GPY114" s="511"/>
      <c r="GPZ114" s="511"/>
      <c r="GQA114" s="511"/>
      <c r="GQB114" s="511"/>
      <c r="GQC114" s="511"/>
      <c r="GQD114" s="511"/>
      <c r="GQE114" s="511"/>
      <c r="GQF114" s="511"/>
      <c r="GQG114" s="511"/>
      <c r="GQH114" s="511"/>
      <c r="GQI114" s="511"/>
      <c r="GQJ114" s="511"/>
      <c r="GQK114" s="511"/>
      <c r="GQL114" s="511"/>
      <c r="GQM114" s="511"/>
      <c r="GQN114" s="511"/>
      <c r="GQO114" s="511"/>
      <c r="GQP114" s="511"/>
      <c r="GQQ114" s="511"/>
      <c r="GQR114" s="511"/>
      <c r="GQS114" s="511"/>
      <c r="GQT114" s="511"/>
      <c r="GQU114" s="511"/>
      <c r="GQV114" s="511"/>
      <c r="GQW114" s="511"/>
      <c r="GQX114" s="511"/>
      <c r="GQY114" s="511"/>
      <c r="GQZ114" s="511"/>
      <c r="GRA114" s="511"/>
      <c r="GRB114" s="511"/>
      <c r="GRC114" s="511"/>
      <c r="GRD114" s="511"/>
      <c r="GRE114" s="511"/>
      <c r="GRF114" s="511"/>
      <c r="GRG114" s="511"/>
      <c r="GRH114" s="511"/>
      <c r="GRI114" s="511"/>
      <c r="GRJ114" s="511"/>
      <c r="GRK114" s="511"/>
      <c r="GRL114" s="511"/>
      <c r="GRM114" s="511"/>
      <c r="GRN114" s="511"/>
      <c r="GRO114" s="511"/>
      <c r="GRP114" s="511"/>
      <c r="GRQ114" s="511"/>
      <c r="GRR114" s="511"/>
      <c r="GRS114" s="511"/>
      <c r="GRT114" s="511"/>
      <c r="GRU114" s="511"/>
      <c r="GRV114" s="511"/>
      <c r="GRW114" s="511"/>
      <c r="GRX114" s="511"/>
      <c r="GRY114" s="511"/>
      <c r="GRZ114" s="511"/>
      <c r="GSA114" s="511"/>
      <c r="GSB114" s="511"/>
      <c r="GSC114" s="511"/>
      <c r="GSD114" s="511"/>
      <c r="GSE114" s="511"/>
      <c r="GSF114" s="511"/>
      <c r="GSG114" s="511"/>
      <c r="GSH114" s="511"/>
      <c r="GSI114" s="511"/>
      <c r="GSJ114" s="511"/>
      <c r="GSK114" s="511"/>
      <c r="GSL114" s="511"/>
      <c r="GSM114" s="511"/>
      <c r="GSN114" s="511"/>
      <c r="GSO114" s="511"/>
      <c r="GSP114" s="511"/>
      <c r="GSQ114" s="511"/>
      <c r="GSR114" s="511"/>
      <c r="GSS114" s="511"/>
      <c r="GST114" s="511"/>
      <c r="GSU114" s="511"/>
      <c r="GSV114" s="511"/>
      <c r="GSW114" s="511"/>
      <c r="GSX114" s="511"/>
      <c r="GSY114" s="511"/>
      <c r="GSZ114" s="511"/>
      <c r="GTA114" s="511"/>
      <c r="GTB114" s="511"/>
      <c r="GTC114" s="511"/>
      <c r="GTD114" s="511"/>
      <c r="GTE114" s="511"/>
      <c r="GTF114" s="511"/>
      <c r="GTG114" s="511"/>
      <c r="GTH114" s="511"/>
      <c r="GTI114" s="511"/>
      <c r="GTJ114" s="511"/>
      <c r="GTK114" s="511"/>
      <c r="GTL114" s="511"/>
      <c r="GTM114" s="511"/>
      <c r="GTN114" s="511"/>
      <c r="GTO114" s="511"/>
      <c r="GTP114" s="511"/>
      <c r="GTQ114" s="511"/>
      <c r="GTR114" s="511"/>
      <c r="GTS114" s="511"/>
      <c r="GTT114" s="511"/>
      <c r="GTU114" s="511"/>
      <c r="GTV114" s="511"/>
      <c r="GTW114" s="511"/>
      <c r="GTX114" s="511"/>
      <c r="GTY114" s="511"/>
      <c r="GTZ114" s="511"/>
      <c r="GUA114" s="511"/>
      <c r="GUB114" s="511"/>
      <c r="GUC114" s="511"/>
      <c r="GUD114" s="511"/>
      <c r="GUE114" s="511"/>
      <c r="GUF114" s="511"/>
      <c r="GUG114" s="511"/>
      <c r="GUH114" s="511"/>
      <c r="GUI114" s="511"/>
      <c r="GUJ114" s="511"/>
      <c r="GUK114" s="511"/>
      <c r="GUL114" s="511"/>
      <c r="GUM114" s="511"/>
      <c r="GUN114" s="511"/>
      <c r="GUO114" s="511"/>
      <c r="GUP114" s="511"/>
      <c r="GUQ114" s="511"/>
      <c r="GUR114" s="511"/>
      <c r="GUS114" s="511"/>
      <c r="GUT114" s="511"/>
      <c r="GUU114" s="511"/>
      <c r="GUV114" s="511"/>
      <c r="GUW114" s="511"/>
      <c r="GUX114" s="511"/>
      <c r="GUY114" s="511"/>
      <c r="GUZ114" s="511"/>
      <c r="GVA114" s="511"/>
      <c r="GVB114" s="511"/>
      <c r="GVC114" s="511"/>
      <c r="GVD114" s="511"/>
      <c r="GVE114" s="511"/>
      <c r="GVF114" s="511"/>
      <c r="GVG114" s="511"/>
      <c r="GVH114" s="511"/>
      <c r="GVI114" s="511"/>
      <c r="GVJ114" s="511"/>
      <c r="GVK114" s="511"/>
      <c r="GVL114" s="511"/>
      <c r="GVM114" s="511"/>
      <c r="GVN114" s="511"/>
      <c r="GVO114" s="511"/>
      <c r="GVP114" s="511"/>
      <c r="GVQ114" s="511"/>
      <c r="GVR114" s="511"/>
      <c r="GVS114" s="511"/>
      <c r="GVT114" s="511"/>
      <c r="GVU114" s="511"/>
      <c r="GVV114" s="511"/>
      <c r="GVW114" s="511"/>
      <c r="GVX114" s="511"/>
      <c r="GVY114" s="511"/>
      <c r="GVZ114" s="511"/>
      <c r="GWA114" s="511"/>
      <c r="GWB114" s="511"/>
      <c r="GWC114" s="511"/>
      <c r="GWD114" s="511"/>
      <c r="GWE114" s="511"/>
      <c r="GWF114" s="511"/>
      <c r="GWG114" s="511"/>
      <c r="GWH114" s="511"/>
      <c r="GWI114" s="511"/>
      <c r="GWJ114" s="511"/>
      <c r="GWK114" s="511"/>
      <c r="GWL114" s="511"/>
      <c r="GWM114" s="511"/>
      <c r="GWN114" s="511"/>
      <c r="GWO114" s="511"/>
      <c r="GWP114" s="511"/>
      <c r="GWQ114" s="511"/>
      <c r="GWR114" s="511"/>
      <c r="GWS114" s="511"/>
      <c r="GWT114" s="511"/>
      <c r="GWU114" s="511"/>
      <c r="GWV114" s="511"/>
      <c r="GWW114" s="511"/>
      <c r="GWX114" s="511"/>
      <c r="GWY114" s="511"/>
      <c r="GWZ114" s="511"/>
      <c r="GXA114" s="511"/>
      <c r="GXB114" s="511"/>
      <c r="GXC114" s="511"/>
      <c r="GXD114" s="511"/>
      <c r="GXE114" s="511"/>
      <c r="GXF114" s="511"/>
      <c r="GXG114" s="511"/>
      <c r="GXH114" s="511"/>
      <c r="GXI114" s="511"/>
      <c r="GXJ114" s="511"/>
      <c r="GXK114" s="511"/>
      <c r="GXL114" s="511"/>
      <c r="GXM114" s="511"/>
      <c r="GXN114" s="511"/>
      <c r="GXO114" s="511"/>
      <c r="GXP114" s="511"/>
      <c r="GXQ114" s="511"/>
      <c r="GXR114" s="511"/>
      <c r="GXS114" s="511"/>
      <c r="GXT114" s="511"/>
      <c r="GXU114" s="511"/>
      <c r="GXV114" s="511"/>
      <c r="GXW114" s="511"/>
      <c r="GXX114" s="511"/>
      <c r="GXY114" s="511"/>
      <c r="GXZ114" s="511"/>
      <c r="GYA114" s="511"/>
      <c r="GYB114" s="511"/>
      <c r="GYC114" s="511"/>
      <c r="GYD114" s="511"/>
      <c r="GYE114" s="511"/>
      <c r="GYF114" s="511"/>
      <c r="GYG114" s="511"/>
      <c r="GYH114" s="511"/>
      <c r="GYI114" s="511"/>
      <c r="GYJ114" s="511"/>
      <c r="GYK114" s="511"/>
      <c r="GYL114" s="511"/>
      <c r="GYM114" s="511"/>
      <c r="GYN114" s="511"/>
      <c r="GYO114" s="511"/>
      <c r="GYP114" s="511"/>
      <c r="GYQ114" s="511"/>
      <c r="GYR114" s="511"/>
      <c r="GYS114" s="511"/>
      <c r="GYT114" s="511"/>
      <c r="GYU114" s="511"/>
      <c r="GYV114" s="511"/>
      <c r="GYW114" s="511"/>
      <c r="GYX114" s="511"/>
      <c r="GYY114" s="511"/>
      <c r="GYZ114" s="511"/>
      <c r="GZA114" s="511"/>
      <c r="GZB114" s="511"/>
      <c r="GZC114" s="511"/>
      <c r="GZD114" s="511"/>
      <c r="GZE114" s="511"/>
      <c r="GZF114" s="511"/>
      <c r="GZG114" s="511"/>
      <c r="GZH114" s="511"/>
      <c r="GZI114" s="511"/>
      <c r="GZJ114" s="511"/>
      <c r="GZK114" s="511"/>
      <c r="GZL114" s="511"/>
      <c r="GZM114" s="511"/>
      <c r="GZN114" s="511"/>
      <c r="GZO114" s="511"/>
      <c r="GZP114" s="511"/>
      <c r="GZQ114" s="511"/>
      <c r="GZR114" s="511"/>
      <c r="GZS114" s="511"/>
      <c r="GZT114" s="511"/>
      <c r="GZU114" s="511"/>
      <c r="GZV114" s="511"/>
      <c r="GZW114" s="511"/>
      <c r="GZX114" s="511"/>
      <c r="GZY114" s="511"/>
      <c r="GZZ114" s="511"/>
      <c r="HAA114" s="511"/>
      <c r="HAB114" s="511"/>
      <c r="HAC114" s="511"/>
      <c r="HAD114" s="511"/>
      <c r="HAE114" s="511"/>
      <c r="HAF114" s="511"/>
      <c r="HAG114" s="511"/>
      <c r="HAH114" s="511"/>
      <c r="HAI114" s="511"/>
      <c r="HAJ114" s="511"/>
      <c r="HAK114" s="511"/>
      <c r="HAL114" s="511"/>
      <c r="HAM114" s="511"/>
      <c r="HAN114" s="511"/>
      <c r="HAO114" s="511"/>
      <c r="HAP114" s="511"/>
      <c r="HAQ114" s="511"/>
      <c r="HAR114" s="511"/>
      <c r="HAS114" s="511"/>
      <c r="HAT114" s="511"/>
      <c r="HAU114" s="511"/>
      <c r="HAV114" s="511"/>
      <c r="HAW114" s="511"/>
      <c r="HAX114" s="511"/>
      <c r="HAY114" s="511"/>
      <c r="HAZ114" s="511"/>
      <c r="HBA114" s="511"/>
      <c r="HBB114" s="511"/>
      <c r="HBC114" s="511"/>
      <c r="HBD114" s="511"/>
      <c r="HBE114" s="511"/>
      <c r="HBF114" s="511"/>
      <c r="HBG114" s="511"/>
      <c r="HBH114" s="511"/>
      <c r="HBI114" s="511"/>
      <c r="HBJ114" s="511"/>
      <c r="HBK114" s="511"/>
      <c r="HBL114" s="511"/>
      <c r="HBM114" s="511"/>
      <c r="HBN114" s="511"/>
      <c r="HBO114" s="511"/>
      <c r="HBP114" s="511"/>
      <c r="HBQ114" s="511"/>
      <c r="HBR114" s="511"/>
      <c r="HBS114" s="511"/>
      <c r="HBT114" s="511"/>
      <c r="HBU114" s="511"/>
      <c r="HBV114" s="511"/>
      <c r="HBW114" s="511"/>
      <c r="HBX114" s="511"/>
      <c r="HBY114" s="511"/>
      <c r="HBZ114" s="511"/>
      <c r="HCA114" s="511"/>
      <c r="HCB114" s="511"/>
      <c r="HCC114" s="511"/>
      <c r="HCD114" s="511"/>
      <c r="HCE114" s="511"/>
      <c r="HCF114" s="511"/>
      <c r="HCG114" s="511"/>
      <c r="HCH114" s="511"/>
      <c r="HCI114" s="511"/>
      <c r="HCJ114" s="511"/>
      <c r="HCK114" s="511"/>
      <c r="HCL114" s="511"/>
      <c r="HCM114" s="511"/>
      <c r="HCN114" s="511"/>
      <c r="HCO114" s="511"/>
      <c r="HCP114" s="511"/>
      <c r="HCQ114" s="511"/>
      <c r="HCR114" s="511"/>
      <c r="HCS114" s="511"/>
      <c r="HCT114" s="511"/>
      <c r="HCU114" s="511"/>
      <c r="HCV114" s="511"/>
      <c r="HCW114" s="511"/>
      <c r="HCX114" s="511"/>
      <c r="HCY114" s="511"/>
      <c r="HCZ114" s="511"/>
      <c r="HDA114" s="511"/>
      <c r="HDB114" s="511"/>
      <c r="HDC114" s="511"/>
      <c r="HDD114" s="511"/>
      <c r="HDE114" s="511"/>
      <c r="HDF114" s="511"/>
      <c r="HDG114" s="511"/>
      <c r="HDH114" s="511"/>
      <c r="HDI114" s="511"/>
      <c r="HDJ114" s="511"/>
      <c r="HDK114" s="511"/>
      <c r="HDL114" s="511"/>
      <c r="HDM114" s="511"/>
      <c r="HDN114" s="511"/>
      <c r="HDO114" s="511"/>
      <c r="HDP114" s="511"/>
      <c r="HDQ114" s="511"/>
      <c r="HDR114" s="511"/>
      <c r="HDS114" s="511"/>
      <c r="HDT114" s="511"/>
      <c r="HDU114" s="511"/>
      <c r="HDV114" s="511"/>
      <c r="HDW114" s="511"/>
      <c r="HDX114" s="511"/>
      <c r="HDY114" s="511"/>
      <c r="HDZ114" s="511"/>
      <c r="HEA114" s="511"/>
      <c r="HEB114" s="511"/>
      <c r="HEC114" s="511"/>
      <c r="HED114" s="511"/>
      <c r="HEE114" s="511"/>
      <c r="HEF114" s="511"/>
      <c r="HEG114" s="511"/>
      <c r="HEH114" s="511"/>
      <c r="HEI114" s="511"/>
      <c r="HEJ114" s="511"/>
      <c r="HEK114" s="511"/>
      <c r="HEL114" s="511"/>
      <c r="HEM114" s="511"/>
      <c r="HEN114" s="511"/>
      <c r="HEO114" s="511"/>
      <c r="HEP114" s="511"/>
      <c r="HEQ114" s="511"/>
      <c r="HER114" s="511"/>
      <c r="HES114" s="511"/>
      <c r="HET114" s="511"/>
      <c r="HEU114" s="511"/>
      <c r="HEV114" s="511"/>
      <c r="HEW114" s="511"/>
      <c r="HEX114" s="511"/>
      <c r="HEY114" s="511"/>
      <c r="HEZ114" s="511"/>
      <c r="HFA114" s="511"/>
      <c r="HFB114" s="511"/>
      <c r="HFC114" s="511"/>
      <c r="HFD114" s="511"/>
      <c r="HFE114" s="511"/>
      <c r="HFF114" s="511"/>
      <c r="HFG114" s="511"/>
      <c r="HFH114" s="511"/>
      <c r="HFI114" s="511"/>
      <c r="HFJ114" s="511"/>
      <c r="HFK114" s="511"/>
      <c r="HFL114" s="511"/>
      <c r="HFM114" s="511"/>
      <c r="HFN114" s="511"/>
      <c r="HFO114" s="511"/>
      <c r="HFP114" s="511"/>
      <c r="HFQ114" s="511"/>
      <c r="HFR114" s="511"/>
      <c r="HFS114" s="511"/>
      <c r="HFT114" s="511"/>
      <c r="HFU114" s="511"/>
      <c r="HFV114" s="511"/>
      <c r="HFW114" s="511"/>
      <c r="HFX114" s="511"/>
      <c r="HFY114" s="511"/>
      <c r="HFZ114" s="511"/>
      <c r="HGA114" s="511"/>
      <c r="HGB114" s="511"/>
      <c r="HGC114" s="511"/>
      <c r="HGD114" s="511"/>
      <c r="HGE114" s="511"/>
      <c r="HGF114" s="511"/>
      <c r="HGG114" s="511"/>
      <c r="HGH114" s="511"/>
      <c r="HGI114" s="511"/>
      <c r="HGJ114" s="511"/>
      <c r="HGK114" s="511"/>
      <c r="HGL114" s="511"/>
      <c r="HGM114" s="511"/>
      <c r="HGN114" s="511"/>
      <c r="HGO114" s="511"/>
      <c r="HGP114" s="511"/>
      <c r="HGQ114" s="511"/>
      <c r="HGR114" s="511"/>
      <c r="HGS114" s="511"/>
      <c r="HGT114" s="511"/>
      <c r="HGU114" s="511"/>
      <c r="HGV114" s="511"/>
      <c r="HGW114" s="511"/>
      <c r="HGX114" s="511"/>
      <c r="HGY114" s="511"/>
      <c r="HGZ114" s="511"/>
      <c r="HHA114" s="511"/>
      <c r="HHB114" s="511"/>
      <c r="HHC114" s="511"/>
      <c r="HHD114" s="511"/>
      <c r="HHE114" s="511"/>
      <c r="HHF114" s="511"/>
      <c r="HHG114" s="511"/>
      <c r="HHH114" s="511"/>
      <c r="HHI114" s="511"/>
      <c r="HHJ114" s="511"/>
      <c r="HHK114" s="511"/>
      <c r="HHL114" s="511"/>
      <c r="HHM114" s="511"/>
      <c r="HHN114" s="511"/>
      <c r="HHO114" s="511"/>
      <c r="HHP114" s="511"/>
      <c r="HHQ114" s="511"/>
      <c r="HHR114" s="511"/>
      <c r="HHS114" s="511"/>
      <c r="HHT114" s="511"/>
      <c r="HHU114" s="511"/>
      <c r="HHV114" s="511"/>
      <c r="HHW114" s="511"/>
      <c r="HHX114" s="511"/>
      <c r="HHY114" s="511"/>
      <c r="HHZ114" s="511"/>
      <c r="HIA114" s="511"/>
      <c r="HIB114" s="511"/>
      <c r="HIC114" s="511"/>
      <c r="HID114" s="511"/>
      <c r="HIE114" s="511"/>
      <c r="HIF114" s="511"/>
      <c r="HIG114" s="511"/>
      <c r="HIH114" s="511"/>
      <c r="HII114" s="511"/>
      <c r="HIJ114" s="511"/>
      <c r="HIK114" s="511"/>
      <c r="HIL114" s="511"/>
      <c r="HIM114" s="511"/>
      <c r="HIN114" s="511"/>
      <c r="HIO114" s="511"/>
      <c r="HIP114" s="511"/>
      <c r="HIQ114" s="511"/>
      <c r="HIR114" s="511"/>
      <c r="HIS114" s="511"/>
      <c r="HIT114" s="511"/>
      <c r="HIU114" s="511"/>
      <c r="HIV114" s="511"/>
      <c r="HIW114" s="511"/>
      <c r="HIX114" s="511"/>
      <c r="HIY114" s="511"/>
      <c r="HIZ114" s="511"/>
      <c r="HJA114" s="511"/>
      <c r="HJB114" s="511"/>
      <c r="HJC114" s="511"/>
      <c r="HJD114" s="511"/>
      <c r="HJE114" s="511"/>
      <c r="HJF114" s="511"/>
      <c r="HJG114" s="511"/>
      <c r="HJH114" s="511"/>
      <c r="HJI114" s="511"/>
      <c r="HJJ114" s="511"/>
      <c r="HJK114" s="511"/>
      <c r="HJL114" s="511"/>
      <c r="HJM114" s="511"/>
      <c r="HJN114" s="511"/>
      <c r="HJO114" s="511"/>
      <c r="HJP114" s="511"/>
      <c r="HJQ114" s="511"/>
      <c r="HJR114" s="511"/>
      <c r="HJS114" s="511"/>
      <c r="HJT114" s="511"/>
      <c r="HJU114" s="511"/>
      <c r="HJV114" s="511"/>
      <c r="HJW114" s="511"/>
      <c r="HJX114" s="511"/>
      <c r="HJY114" s="511"/>
      <c r="HJZ114" s="511"/>
      <c r="HKA114" s="511"/>
      <c r="HKB114" s="511"/>
      <c r="HKC114" s="511"/>
      <c r="HKD114" s="511"/>
      <c r="HKE114" s="511"/>
      <c r="HKF114" s="511"/>
      <c r="HKG114" s="511"/>
      <c r="HKH114" s="511"/>
      <c r="HKI114" s="511"/>
      <c r="HKJ114" s="511"/>
      <c r="HKK114" s="511"/>
      <c r="HKL114" s="511"/>
      <c r="HKM114" s="511"/>
      <c r="HKN114" s="511"/>
      <c r="HKO114" s="511"/>
      <c r="HKP114" s="511"/>
      <c r="HKQ114" s="511"/>
      <c r="HKR114" s="511"/>
      <c r="HKS114" s="511"/>
      <c r="HKT114" s="511"/>
      <c r="HKU114" s="511"/>
      <c r="HKV114" s="511"/>
      <c r="HKW114" s="511"/>
      <c r="HKX114" s="511"/>
      <c r="HKY114" s="511"/>
      <c r="HKZ114" s="511"/>
      <c r="HLA114" s="511"/>
      <c r="HLB114" s="511"/>
      <c r="HLC114" s="511"/>
      <c r="HLD114" s="511"/>
      <c r="HLE114" s="511"/>
      <c r="HLF114" s="511"/>
      <c r="HLG114" s="511"/>
      <c r="HLH114" s="511"/>
      <c r="HLI114" s="511"/>
      <c r="HLJ114" s="511"/>
      <c r="HLK114" s="511"/>
      <c r="HLL114" s="511"/>
      <c r="HLM114" s="511"/>
      <c r="HLN114" s="511"/>
      <c r="HLO114" s="511"/>
      <c r="HLP114" s="511"/>
      <c r="HLQ114" s="511"/>
      <c r="HLR114" s="511"/>
      <c r="HLS114" s="511"/>
      <c r="HLT114" s="511"/>
      <c r="HLU114" s="511"/>
      <c r="HLV114" s="511"/>
      <c r="HLW114" s="511"/>
      <c r="HLX114" s="511"/>
      <c r="HLY114" s="511"/>
      <c r="HLZ114" s="511"/>
      <c r="HMA114" s="511"/>
      <c r="HMB114" s="511"/>
      <c r="HMC114" s="511"/>
      <c r="HMD114" s="511"/>
      <c r="HME114" s="511"/>
      <c r="HMF114" s="511"/>
      <c r="HMG114" s="511"/>
      <c r="HMH114" s="511"/>
      <c r="HMI114" s="511"/>
      <c r="HMJ114" s="511"/>
      <c r="HMK114" s="511"/>
      <c r="HML114" s="511"/>
      <c r="HMM114" s="511"/>
      <c r="HMN114" s="511"/>
      <c r="HMO114" s="511"/>
      <c r="HMP114" s="511"/>
      <c r="HMQ114" s="511"/>
      <c r="HMR114" s="511"/>
      <c r="HMS114" s="511"/>
      <c r="HMT114" s="511"/>
      <c r="HMU114" s="511"/>
      <c r="HMV114" s="511"/>
      <c r="HMW114" s="511"/>
      <c r="HMX114" s="511"/>
      <c r="HMY114" s="511"/>
      <c r="HMZ114" s="511"/>
      <c r="HNA114" s="511"/>
      <c r="HNB114" s="511"/>
      <c r="HNC114" s="511"/>
      <c r="HND114" s="511"/>
      <c r="HNE114" s="511"/>
      <c r="HNF114" s="511"/>
      <c r="HNG114" s="511"/>
      <c r="HNH114" s="511"/>
      <c r="HNI114" s="511"/>
      <c r="HNJ114" s="511"/>
      <c r="HNK114" s="511"/>
      <c r="HNL114" s="511"/>
      <c r="HNM114" s="511"/>
      <c r="HNN114" s="511"/>
      <c r="HNO114" s="511"/>
      <c r="HNP114" s="511"/>
      <c r="HNQ114" s="511"/>
      <c r="HNR114" s="511"/>
      <c r="HNS114" s="511"/>
      <c r="HNT114" s="511"/>
      <c r="HNU114" s="511"/>
      <c r="HNV114" s="511"/>
      <c r="HNW114" s="511"/>
      <c r="HNX114" s="511"/>
      <c r="HNY114" s="511"/>
      <c r="HNZ114" s="511"/>
      <c r="HOA114" s="511"/>
      <c r="HOB114" s="511"/>
      <c r="HOC114" s="511"/>
      <c r="HOD114" s="511"/>
      <c r="HOE114" s="511"/>
      <c r="HOF114" s="511"/>
      <c r="HOG114" s="511"/>
      <c r="HOH114" s="511"/>
      <c r="HOI114" s="511"/>
      <c r="HOJ114" s="511"/>
      <c r="HOK114" s="511"/>
      <c r="HOL114" s="511"/>
      <c r="HOM114" s="511"/>
      <c r="HON114" s="511"/>
      <c r="HOO114" s="511"/>
      <c r="HOP114" s="511"/>
      <c r="HOQ114" s="511"/>
      <c r="HOR114" s="511"/>
      <c r="HOS114" s="511"/>
      <c r="HOT114" s="511"/>
      <c r="HOU114" s="511"/>
      <c r="HOV114" s="511"/>
      <c r="HOW114" s="511"/>
      <c r="HOX114" s="511"/>
      <c r="HOY114" s="511"/>
      <c r="HOZ114" s="511"/>
      <c r="HPA114" s="511"/>
      <c r="HPB114" s="511"/>
      <c r="HPC114" s="511"/>
      <c r="HPD114" s="511"/>
      <c r="HPE114" s="511"/>
      <c r="HPF114" s="511"/>
      <c r="HPG114" s="511"/>
      <c r="HPH114" s="511"/>
      <c r="HPI114" s="511"/>
      <c r="HPJ114" s="511"/>
      <c r="HPK114" s="511"/>
      <c r="HPL114" s="511"/>
      <c r="HPM114" s="511"/>
      <c r="HPN114" s="511"/>
      <c r="HPO114" s="511"/>
      <c r="HPP114" s="511"/>
      <c r="HPQ114" s="511"/>
      <c r="HPR114" s="511"/>
      <c r="HPS114" s="511"/>
      <c r="HPT114" s="511"/>
      <c r="HPU114" s="511"/>
      <c r="HPV114" s="511"/>
      <c r="HPW114" s="511"/>
      <c r="HPX114" s="511"/>
      <c r="HPY114" s="511"/>
      <c r="HPZ114" s="511"/>
      <c r="HQA114" s="511"/>
      <c r="HQB114" s="511"/>
      <c r="HQC114" s="511"/>
      <c r="HQD114" s="511"/>
      <c r="HQE114" s="511"/>
      <c r="HQF114" s="511"/>
      <c r="HQG114" s="511"/>
      <c r="HQH114" s="511"/>
      <c r="HQI114" s="511"/>
      <c r="HQJ114" s="511"/>
      <c r="HQK114" s="511"/>
      <c r="HQL114" s="511"/>
      <c r="HQM114" s="511"/>
      <c r="HQN114" s="511"/>
      <c r="HQO114" s="511"/>
      <c r="HQP114" s="511"/>
      <c r="HQQ114" s="511"/>
      <c r="HQR114" s="511"/>
      <c r="HQS114" s="511"/>
      <c r="HQT114" s="511"/>
      <c r="HQU114" s="511"/>
      <c r="HQV114" s="511"/>
      <c r="HQW114" s="511"/>
      <c r="HQX114" s="511"/>
      <c r="HQY114" s="511"/>
      <c r="HQZ114" s="511"/>
      <c r="HRA114" s="511"/>
      <c r="HRB114" s="511"/>
      <c r="HRC114" s="511"/>
      <c r="HRD114" s="511"/>
      <c r="HRE114" s="511"/>
      <c r="HRF114" s="511"/>
      <c r="HRG114" s="511"/>
      <c r="HRH114" s="511"/>
      <c r="HRI114" s="511"/>
      <c r="HRJ114" s="511"/>
      <c r="HRK114" s="511"/>
      <c r="HRL114" s="511"/>
      <c r="HRM114" s="511"/>
      <c r="HRN114" s="511"/>
      <c r="HRO114" s="511"/>
      <c r="HRP114" s="511"/>
      <c r="HRQ114" s="511"/>
      <c r="HRR114" s="511"/>
      <c r="HRS114" s="511"/>
      <c r="HRT114" s="511"/>
      <c r="HRU114" s="511"/>
      <c r="HRV114" s="511"/>
      <c r="HRW114" s="511"/>
      <c r="HRX114" s="511"/>
      <c r="HRY114" s="511"/>
      <c r="HRZ114" s="511"/>
      <c r="HSA114" s="511"/>
      <c r="HSB114" s="511"/>
      <c r="HSC114" s="511"/>
      <c r="HSD114" s="511"/>
      <c r="HSE114" s="511"/>
      <c r="HSF114" s="511"/>
      <c r="HSG114" s="511"/>
      <c r="HSH114" s="511"/>
      <c r="HSI114" s="511"/>
      <c r="HSJ114" s="511"/>
      <c r="HSK114" s="511"/>
      <c r="HSL114" s="511"/>
      <c r="HSM114" s="511"/>
      <c r="HSN114" s="511"/>
      <c r="HSO114" s="511"/>
      <c r="HSP114" s="511"/>
      <c r="HSQ114" s="511"/>
      <c r="HSR114" s="511"/>
      <c r="HSS114" s="511"/>
      <c r="HST114" s="511"/>
      <c r="HSU114" s="511"/>
      <c r="HSV114" s="511"/>
      <c r="HSW114" s="511"/>
      <c r="HSX114" s="511"/>
      <c r="HSY114" s="511"/>
      <c r="HSZ114" s="511"/>
      <c r="HTA114" s="511"/>
      <c r="HTB114" s="511"/>
      <c r="HTC114" s="511"/>
      <c r="HTD114" s="511"/>
      <c r="HTE114" s="511"/>
      <c r="HTF114" s="511"/>
      <c r="HTG114" s="511"/>
      <c r="HTH114" s="511"/>
      <c r="HTI114" s="511"/>
      <c r="HTJ114" s="511"/>
      <c r="HTK114" s="511"/>
      <c r="HTL114" s="511"/>
      <c r="HTM114" s="511"/>
      <c r="HTN114" s="511"/>
      <c r="HTO114" s="511"/>
      <c r="HTP114" s="511"/>
      <c r="HTQ114" s="511"/>
      <c r="HTR114" s="511"/>
      <c r="HTS114" s="511"/>
      <c r="HTT114" s="511"/>
      <c r="HTU114" s="511"/>
      <c r="HTV114" s="511"/>
      <c r="HTW114" s="511"/>
      <c r="HTX114" s="511"/>
      <c r="HTY114" s="511"/>
      <c r="HTZ114" s="511"/>
      <c r="HUA114" s="511"/>
      <c r="HUB114" s="511"/>
      <c r="HUC114" s="511"/>
      <c r="HUD114" s="511"/>
      <c r="HUE114" s="511"/>
      <c r="HUF114" s="511"/>
      <c r="HUG114" s="511"/>
      <c r="HUH114" s="511"/>
      <c r="HUI114" s="511"/>
      <c r="HUJ114" s="511"/>
      <c r="HUK114" s="511"/>
      <c r="HUL114" s="511"/>
      <c r="HUM114" s="511"/>
      <c r="HUN114" s="511"/>
      <c r="HUO114" s="511"/>
      <c r="HUP114" s="511"/>
      <c r="HUQ114" s="511"/>
      <c r="HUR114" s="511"/>
      <c r="HUS114" s="511"/>
      <c r="HUT114" s="511"/>
      <c r="HUU114" s="511"/>
      <c r="HUV114" s="511"/>
      <c r="HUW114" s="511"/>
      <c r="HUX114" s="511"/>
      <c r="HUY114" s="511"/>
      <c r="HUZ114" s="511"/>
      <c r="HVA114" s="511"/>
      <c r="HVB114" s="511"/>
      <c r="HVC114" s="511"/>
      <c r="HVD114" s="511"/>
      <c r="HVE114" s="511"/>
      <c r="HVF114" s="511"/>
      <c r="HVG114" s="511"/>
      <c r="HVH114" s="511"/>
      <c r="HVI114" s="511"/>
      <c r="HVJ114" s="511"/>
      <c r="HVK114" s="511"/>
      <c r="HVL114" s="511"/>
      <c r="HVM114" s="511"/>
      <c r="HVN114" s="511"/>
      <c r="HVO114" s="511"/>
      <c r="HVP114" s="511"/>
      <c r="HVQ114" s="511"/>
      <c r="HVR114" s="511"/>
      <c r="HVS114" s="511"/>
      <c r="HVT114" s="511"/>
      <c r="HVU114" s="511"/>
      <c r="HVV114" s="511"/>
      <c r="HVW114" s="511"/>
      <c r="HVX114" s="511"/>
      <c r="HVY114" s="511"/>
      <c r="HVZ114" s="511"/>
      <c r="HWA114" s="511"/>
      <c r="HWB114" s="511"/>
      <c r="HWC114" s="511"/>
      <c r="HWD114" s="511"/>
      <c r="HWE114" s="511"/>
      <c r="HWF114" s="511"/>
      <c r="HWG114" s="511"/>
      <c r="HWH114" s="511"/>
      <c r="HWI114" s="511"/>
      <c r="HWJ114" s="511"/>
      <c r="HWK114" s="511"/>
      <c r="HWL114" s="511"/>
      <c r="HWM114" s="511"/>
      <c r="HWN114" s="511"/>
      <c r="HWO114" s="511"/>
      <c r="HWP114" s="511"/>
      <c r="HWQ114" s="511"/>
      <c r="HWR114" s="511"/>
      <c r="HWS114" s="511"/>
      <c r="HWT114" s="511"/>
      <c r="HWU114" s="511"/>
      <c r="HWV114" s="511"/>
      <c r="HWW114" s="511"/>
      <c r="HWX114" s="511"/>
      <c r="HWY114" s="511"/>
      <c r="HWZ114" s="511"/>
      <c r="HXA114" s="511"/>
      <c r="HXB114" s="511"/>
      <c r="HXC114" s="511"/>
      <c r="HXD114" s="511"/>
      <c r="HXE114" s="511"/>
      <c r="HXF114" s="511"/>
      <c r="HXG114" s="511"/>
      <c r="HXH114" s="511"/>
      <c r="HXI114" s="511"/>
      <c r="HXJ114" s="511"/>
      <c r="HXK114" s="511"/>
      <c r="HXL114" s="511"/>
      <c r="HXM114" s="511"/>
      <c r="HXN114" s="511"/>
      <c r="HXO114" s="511"/>
      <c r="HXP114" s="511"/>
      <c r="HXQ114" s="511"/>
      <c r="HXR114" s="511"/>
      <c r="HXS114" s="511"/>
      <c r="HXT114" s="511"/>
      <c r="HXU114" s="511"/>
      <c r="HXV114" s="511"/>
      <c r="HXW114" s="511"/>
      <c r="HXX114" s="511"/>
      <c r="HXY114" s="511"/>
      <c r="HXZ114" s="511"/>
      <c r="HYA114" s="511"/>
      <c r="HYB114" s="511"/>
      <c r="HYC114" s="511"/>
      <c r="HYD114" s="511"/>
      <c r="HYE114" s="511"/>
      <c r="HYF114" s="511"/>
      <c r="HYG114" s="511"/>
      <c r="HYH114" s="511"/>
      <c r="HYI114" s="511"/>
      <c r="HYJ114" s="511"/>
      <c r="HYK114" s="511"/>
      <c r="HYL114" s="511"/>
      <c r="HYM114" s="511"/>
      <c r="HYN114" s="511"/>
      <c r="HYO114" s="511"/>
      <c r="HYP114" s="511"/>
      <c r="HYQ114" s="511"/>
      <c r="HYR114" s="511"/>
      <c r="HYS114" s="511"/>
      <c r="HYT114" s="511"/>
      <c r="HYU114" s="511"/>
      <c r="HYV114" s="511"/>
      <c r="HYW114" s="511"/>
      <c r="HYX114" s="511"/>
      <c r="HYY114" s="511"/>
      <c r="HYZ114" s="511"/>
      <c r="HZA114" s="511"/>
      <c r="HZB114" s="511"/>
      <c r="HZC114" s="511"/>
      <c r="HZD114" s="511"/>
      <c r="HZE114" s="511"/>
      <c r="HZF114" s="511"/>
      <c r="HZG114" s="511"/>
      <c r="HZH114" s="511"/>
      <c r="HZI114" s="511"/>
      <c r="HZJ114" s="511"/>
      <c r="HZK114" s="511"/>
      <c r="HZL114" s="511"/>
      <c r="HZM114" s="511"/>
      <c r="HZN114" s="511"/>
      <c r="HZO114" s="511"/>
      <c r="HZP114" s="511"/>
      <c r="HZQ114" s="511"/>
      <c r="HZR114" s="511"/>
      <c r="HZS114" s="511"/>
      <c r="HZT114" s="511"/>
      <c r="HZU114" s="511"/>
      <c r="HZV114" s="511"/>
      <c r="HZW114" s="511"/>
      <c r="HZX114" s="511"/>
      <c r="HZY114" s="511"/>
      <c r="HZZ114" s="511"/>
      <c r="IAA114" s="511"/>
      <c r="IAB114" s="511"/>
      <c r="IAC114" s="511"/>
      <c r="IAD114" s="511"/>
      <c r="IAE114" s="511"/>
      <c r="IAF114" s="511"/>
      <c r="IAG114" s="511"/>
      <c r="IAH114" s="511"/>
      <c r="IAI114" s="511"/>
      <c r="IAJ114" s="511"/>
      <c r="IAK114" s="511"/>
      <c r="IAL114" s="511"/>
      <c r="IAM114" s="511"/>
      <c r="IAN114" s="511"/>
      <c r="IAO114" s="511"/>
      <c r="IAP114" s="511"/>
      <c r="IAQ114" s="511"/>
      <c r="IAR114" s="511"/>
      <c r="IAS114" s="511"/>
      <c r="IAT114" s="511"/>
      <c r="IAU114" s="511"/>
      <c r="IAV114" s="511"/>
      <c r="IAW114" s="511"/>
      <c r="IAX114" s="511"/>
      <c r="IAY114" s="511"/>
      <c r="IAZ114" s="511"/>
      <c r="IBA114" s="511"/>
      <c r="IBB114" s="511"/>
      <c r="IBC114" s="511"/>
      <c r="IBD114" s="511"/>
      <c r="IBE114" s="511"/>
      <c r="IBF114" s="511"/>
      <c r="IBG114" s="511"/>
      <c r="IBH114" s="511"/>
      <c r="IBI114" s="511"/>
      <c r="IBJ114" s="511"/>
      <c r="IBK114" s="511"/>
      <c r="IBL114" s="511"/>
      <c r="IBM114" s="511"/>
      <c r="IBN114" s="511"/>
      <c r="IBO114" s="511"/>
      <c r="IBP114" s="511"/>
      <c r="IBQ114" s="511"/>
      <c r="IBR114" s="511"/>
      <c r="IBS114" s="511"/>
      <c r="IBT114" s="511"/>
      <c r="IBU114" s="511"/>
      <c r="IBV114" s="511"/>
      <c r="IBW114" s="511"/>
      <c r="IBX114" s="511"/>
      <c r="IBY114" s="511"/>
      <c r="IBZ114" s="511"/>
      <c r="ICA114" s="511"/>
      <c r="ICB114" s="511"/>
      <c r="ICC114" s="511"/>
      <c r="ICD114" s="511"/>
      <c r="ICE114" s="511"/>
      <c r="ICF114" s="511"/>
      <c r="ICG114" s="511"/>
      <c r="ICH114" s="511"/>
      <c r="ICI114" s="511"/>
      <c r="ICJ114" s="511"/>
      <c r="ICK114" s="511"/>
      <c r="ICL114" s="511"/>
      <c r="ICM114" s="511"/>
      <c r="ICN114" s="511"/>
      <c r="ICO114" s="511"/>
      <c r="ICP114" s="511"/>
      <c r="ICQ114" s="511"/>
      <c r="ICR114" s="511"/>
      <c r="ICS114" s="511"/>
      <c r="ICT114" s="511"/>
      <c r="ICU114" s="511"/>
      <c r="ICV114" s="511"/>
      <c r="ICW114" s="511"/>
      <c r="ICX114" s="511"/>
      <c r="ICY114" s="511"/>
      <c r="ICZ114" s="511"/>
      <c r="IDA114" s="511"/>
      <c r="IDB114" s="511"/>
      <c r="IDC114" s="511"/>
      <c r="IDD114" s="511"/>
      <c r="IDE114" s="511"/>
      <c r="IDF114" s="511"/>
      <c r="IDG114" s="511"/>
      <c r="IDH114" s="511"/>
      <c r="IDI114" s="511"/>
      <c r="IDJ114" s="511"/>
      <c r="IDK114" s="511"/>
      <c r="IDL114" s="511"/>
      <c r="IDM114" s="511"/>
      <c r="IDN114" s="511"/>
      <c r="IDO114" s="511"/>
      <c r="IDP114" s="511"/>
      <c r="IDQ114" s="511"/>
      <c r="IDR114" s="511"/>
      <c r="IDS114" s="511"/>
      <c r="IDT114" s="511"/>
      <c r="IDU114" s="511"/>
      <c r="IDV114" s="511"/>
      <c r="IDW114" s="511"/>
      <c r="IDX114" s="511"/>
      <c r="IDY114" s="511"/>
      <c r="IDZ114" s="511"/>
      <c r="IEA114" s="511"/>
      <c r="IEB114" s="511"/>
      <c r="IEC114" s="511"/>
      <c r="IED114" s="511"/>
      <c r="IEE114" s="511"/>
      <c r="IEF114" s="511"/>
      <c r="IEG114" s="511"/>
      <c r="IEH114" s="511"/>
      <c r="IEI114" s="511"/>
      <c r="IEJ114" s="511"/>
      <c r="IEK114" s="511"/>
      <c r="IEL114" s="511"/>
      <c r="IEM114" s="511"/>
      <c r="IEN114" s="511"/>
      <c r="IEO114" s="511"/>
      <c r="IEP114" s="511"/>
      <c r="IEQ114" s="511"/>
      <c r="IER114" s="511"/>
      <c r="IES114" s="511"/>
      <c r="IET114" s="511"/>
      <c r="IEU114" s="511"/>
      <c r="IEV114" s="511"/>
      <c r="IEW114" s="511"/>
      <c r="IEX114" s="511"/>
      <c r="IEY114" s="511"/>
      <c r="IEZ114" s="511"/>
      <c r="IFA114" s="511"/>
      <c r="IFB114" s="511"/>
      <c r="IFC114" s="511"/>
      <c r="IFD114" s="511"/>
      <c r="IFE114" s="511"/>
      <c r="IFF114" s="511"/>
      <c r="IFG114" s="511"/>
      <c r="IFH114" s="511"/>
      <c r="IFI114" s="511"/>
      <c r="IFJ114" s="511"/>
      <c r="IFK114" s="511"/>
      <c r="IFL114" s="511"/>
      <c r="IFM114" s="511"/>
      <c r="IFN114" s="511"/>
      <c r="IFO114" s="511"/>
      <c r="IFP114" s="511"/>
      <c r="IFQ114" s="511"/>
      <c r="IFR114" s="511"/>
      <c r="IFS114" s="511"/>
      <c r="IFT114" s="511"/>
      <c r="IFU114" s="511"/>
      <c r="IFV114" s="511"/>
      <c r="IFW114" s="511"/>
      <c r="IFX114" s="511"/>
      <c r="IFY114" s="511"/>
      <c r="IFZ114" s="511"/>
      <c r="IGA114" s="511"/>
      <c r="IGB114" s="511"/>
      <c r="IGC114" s="511"/>
      <c r="IGD114" s="511"/>
      <c r="IGE114" s="511"/>
      <c r="IGF114" s="511"/>
      <c r="IGG114" s="511"/>
      <c r="IGH114" s="511"/>
      <c r="IGI114" s="511"/>
      <c r="IGJ114" s="511"/>
      <c r="IGK114" s="511"/>
      <c r="IGL114" s="511"/>
      <c r="IGM114" s="511"/>
      <c r="IGN114" s="511"/>
      <c r="IGO114" s="511"/>
      <c r="IGP114" s="511"/>
      <c r="IGQ114" s="511"/>
      <c r="IGR114" s="511"/>
      <c r="IGS114" s="511"/>
      <c r="IGT114" s="511"/>
      <c r="IGU114" s="511"/>
      <c r="IGV114" s="511"/>
      <c r="IGW114" s="511"/>
      <c r="IGX114" s="511"/>
      <c r="IGY114" s="511"/>
      <c r="IGZ114" s="511"/>
      <c r="IHA114" s="511"/>
      <c r="IHB114" s="511"/>
      <c r="IHC114" s="511"/>
      <c r="IHD114" s="511"/>
      <c r="IHE114" s="511"/>
      <c r="IHF114" s="511"/>
      <c r="IHG114" s="511"/>
      <c r="IHH114" s="511"/>
      <c r="IHI114" s="511"/>
      <c r="IHJ114" s="511"/>
      <c r="IHK114" s="511"/>
      <c r="IHL114" s="511"/>
      <c r="IHM114" s="511"/>
      <c r="IHN114" s="511"/>
      <c r="IHO114" s="511"/>
      <c r="IHP114" s="511"/>
      <c r="IHQ114" s="511"/>
      <c r="IHR114" s="511"/>
      <c r="IHS114" s="511"/>
      <c r="IHT114" s="511"/>
      <c r="IHU114" s="511"/>
      <c r="IHV114" s="511"/>
      <c r="IHW114" s="511"/>
      <c r="IHX114" s="511"/>
      <c r="IHY114" s="511"/>
      <c r="IHZ114" s="511"/>
      <c r="IIA114" s="511"/>
      <c r="IIB114" s="511"/>
      <c r="IIC114" s="511"/>
      <c r="IID114" s="511"/>
      <c r="IIE114" s="511"/>
      <c r="IIF114" s="511"/>
      <c r="IIG114" s="511"/>
      <c r="IIH114" s="511"/>
      <c r="III114" s="511"/>
      <c r="IIJ114" s="511"/>
      <c r="IIK114" s="511"/>
      <c r="IIL114" s="511"/>
      <c r="IIM114" s="511"/>
      <c r="IIN114" s="511"/>
      <c r="IIO114" s="511"/>
      <c r="IIP114" s="511"/>
      <c r="IIQ114" s="511"/>
      <c r="IIR114" s="511"/>
      <c r="IIS114" s="511"/>
      <c r="IIT114" s="511"/>
      <c r="IIU114" s="511"/>
      <c r="IIV114" s="511"/>
      <c r="IIW114" s="511"/>
      <c r="IIX114" s="511"/>
      <c r="IIY114" s="511"/>
      <c r="IIZ114" s="511"/>
      <c r="IJA114" s="511"/>
      <c r="IJB114" s="511"/>
      <c r="IJC114" s="511"/>
      <c r="IJD114" s="511"/>
      <c r="IJE114" s="511"/>
      <c r="IJF114" s="511"/>
      <c r="IJG114" s="511"/>
      <c r="IJH114" s="511"/>
      <c r="IJI114" s="511"/>
      <c r="IJJ114" s="511"/>
      <c r="IJK114" s="511"/>
      <c r="IJL114" s="511"/>
      <c r="IJM114" s="511"/>
      <c r="IJN114" s="511"/>
      <c r="IJO114" s="511"/>
      <c r="IJP114" s="511"/>
      <c r="IJQ114" s="511"/>
      <c r="IJR114" s="511"/>
      <c r="IJS114" s="511"/>
      <c r="IJT114" s="511"/>
      <c r="IJU114" s="511"/>
      <c r="IJV114" s="511"/>
      <c r="IJW114" s="511"/>
      <c r="IJX114" s="511"/>
      <c r="IJY114" s="511"/>
      <c r="IJZ114" s="511"/>
      <c r="IKA114" s="511"/>
      <c r="IKB114" s="511"/>
      <c r="IKC114" s="511"/>
      <c r="IKD114" s="511"/>
      <c r="IKE114" s="511"/>
      <c r="IKF114" s="511"/>
      <c r="IKG114" s="511"/>
      <c r="IKH114" s="511"/>
      <c r="IKI114" s="511"/>
      <c r="IKJ114" s="511"/>
      <c r="IKK114" s="511"/>
      <c r="IKL114" s="511"/>
      <c r="IKM114" s="511"/>
      <c r="IKN114" s="511"/>
      <c r="IKO114" s="511"/>
      <c r="IKP114" s="511"/>
      <c r="IKQ114" s="511"/>
      <c r="IKR114" s="511"/>
      <c r="IKS114" s="511"/>
      <c r="IKT114" s="511"/>
      <c r="IKU114" s="511"/>
      <c r="IKV114" s="511"/>
      <c r="IKW114" s="511"/>
      <c r="IKX114" s="511"/>
      <c r="IKY114" s="511"/>
      <c r="IKZ114" s="511"/>
      <c r="ILA114" s="511"/>
      <c r="ILB114" s="511"/>
      <c r="ILC114" s="511"/>
      <c r="ILD114" s="511"/>
      <c r="ILE114" s="511"/>
      <c r="ILF114" s="511"/>
      <c r="ILG114" s="511"/>
      <c r="ILH114" s="511"/>
      <c r="ILI114" s="511"/>
      <c r="ILJ114" s="511"/>
      <c r="ILK114" s="511"/>
      <c r="ILL114" s="511"/>
      <c r="ILM114" s="511"/>
      <c r="ILN114" s="511"/>
      <c r="ILO114" s="511"/>
      <c r="ILP114" s="511"/>
      <c r="ILQ114" s="511"/>
      <c r="ILR114" s="511"/>
      <c r="ILS114" s="511"/>
      <c r="ILT114" s="511"/>
      <c r="ILU114" s="511"/>
      <c r="ILV114" s="511"/>
      <c r="ILW114" s="511"/>
      <c r="ILX114" s="511"/>
      <c r="ILY114" s="511"/>
      <c r="ILZ114" s="511"/>
      <c r="IMA114" s="511"/>
      <c r="IMB114" s="511"/>
      <c r="IMC114" s="511"/>
      <c r="IMD114" s="511"/>
      <c r="IME114" s="511"/>
      <c r="IMF114" s="511"/>
      <c r="IMG114" s="511"/>
      <c r="IMH114" s="511"/>
      <c r="IMI114" s="511"/>
      <c r="IMJ114" s="511"/>
      <c r="IMK114" s="511"/>
      <c r="IML114" s="511"/>
      <c r="IMM114" s="511"/>
      <c r="IMN114" s="511"/>
      <c r="IMO114" s="511"/>
      <c r="IMP114" s="511"/>
      <c r="IMQ114" s="511"/>
      <c r="IMR114" s="511"/>
      <c r="IMS114" s="511"/>
      <c r="IMT114" s="511"/>
      <c r="IMU114" s="511"/>
      <c r="IMV114" s="511"/>
      <c r="IMW114" s="511"/>
      <c r="IMX114" s="511"/>
      <c r="IMY114" s="511"/>
      <c r="IMZ114" s="511"/>
      <c r="INA114" s="511"/>
      <c r="INB114" s="511"/>
      <c r="INC114" s="511"/>
      <c r="IND114" s="511"/>
      <c r="INE114" s="511"/>
      <c r="INF114" s="511"/>
      <c r="ING114" s="511"/>
      <c r="INH114" s="511"/>
      <c r="INI114" s="511"/>
      <c r="INJ114" s="511"/>
      <c r="INK114" s="511"/>
      <c r="INL114" s="511"/>
      <c r="INM114" s="511"/>
      <c r="INN114" s="511"/>
      <c r="INO114" s="511"/>
      <c r="INP114" s="511"/>
      <c r="INQ114" s="511"/>
      <c r="INR114" s="511"/>
      <c r="INS114" s="511"/>
      <c r="INT114" s="511"/>
      <c r="INU114" s="511"/>
      <c r="INV114" s="511"/>
      <c r="INW114" s="511"/>
      <c r="INX114" s="511"/>
      <c r="INY114" s="511"/>
      <c r="INZ114" s="511"/>
      <c r="IOA114" s="511"/>
      <c r="IOB114" s="511"/>
      <c r="IOC114" s="511"/>
      <c r="IOD114" s="511"/>
      <c r="IOE114" s="511"/>
      <c r="IOF114" s="511"/>
      <c r="IOG114" s="511"/>
      <c r="IOH114" s="511"/>
      <c r="IOI114" s="511"/>
      <c r="IOJ114" s="511"/>
      <c r="IOK114" s="511"/>
      <c r="IOL114" s="511"/>
      <c r="IOM114" s="511"/>
      <c r="ION114" s="511"/>
      <c r="IOO114" s="511"/>
      <c r="IOP114" s="511"/>
      <c r="IOQ114" s="511"/>
      <c r="IOR114" s="511"/>
      <c r="IOS114" s="511"/>
      <c r="IOT114" s="511"/>
      <c r="IOU114" s="511"/>
      <c r="IOV114" s="511"/>
      <c r="IOW114" s="511"/>
      <c r="IOX114" s="511"/>
      <c r="IOY114" s="511"/>
      <c r="IOZ114" s="511"/>
      <c r="IPA114" s="511"/>
      <c r="IPB114" s="511"/>
      <c r="IPC114" s="511"/>
      <c r="IPD114" s="511"/>
      <c r="IPE114" s="511"/>
      <c r="IPF114" s="511"/>
      <c r="IPG114" s="511"/>
      <c r="IPH114" s="511"/>
      <c r="IPI114" s="511"/>
      <c r="IPJ114" s="511"/>
      <c r="IPK114" s="511"/>
      <c r="IPL114" s="511"/>
      <c r="IPM114" s="511"/>
      <c r="IPN114" s="511"/>
      <c r="IPO114" s="511"/>
      <c r="IPP114" s="511"/>
      <c r="IPQ114" s="511"/>
      <c r="IPR114" s="511"/>
      <c r="IPS114" s="511"/>
      <c r="IPT114" s="511"/>
      <c r="IPU114" s="511"/>
      <c r="IPV114" s="511"/>
      <c r="IPW114" s="511"/>
      <c r="IPX114" s="511"/>
      <c r="IPY114" s="511"/>
      <c r="IPZ114" s="511"/>
      <c r="IQA114" s="511"/>
      <c r="IQB114" s="511"/>
      <c r="IQC114" s="511"/>
      <c r="IQD114" s="511"/>
      <c r="IQE114" s="511"/>
      <c r="IQF114" s="511"/>
      <c r="IQG114" s="511"/>
      <c r="IQH114" s="511"/>
      <c r="IQI114" s="511"/>
      <c r="IQJ114" s="511"/>
      <c r="IQK114" s="511"/>
      <c r="IQL114" s="511"/>
      <c r="IQM114" s="511"/>
      <c r="IQN114" s="511"/>
      <c r="IQO114" s="511"/>
      <c r="IQP114" s="511"/>
      <c r="IQQ114" s="511"/>
      <c r="IQR114" s="511"/>
      <c r="IQS114" s="511"/>
      <c r="IQT114" s="511"/>
      <c r="IQU114" s="511"/>
      <c r="IQV114" s="511"/>
      <c r="IQW114" s="511"/>
      <c r="IQX114" s="511"/>
      <c r="IQY114" s="511"/>
      <c r="IQZ114" s="511"/>
      <c r="IRA114" s="511"/>
      <c r="IRB114" s="511"/>
      <c r="IRC114" s="511"/>
      <c r="IRD114" s="511"/>
      <c r="IRE114" s="511"/>
      <c r="IRF114" s="511"/>
      <c r="IRG114" s="511"/>
      <c r="IRH114" s="511"/>
      <c r="IRI114" s="511"/>
      <c r="IRJ114" s="511"/>
      <c r="IRK114" s="511"/>
      <c r="IRL114" s="511"/>
      <c r="IRM114" s="511"/>
      <c r="IRN114" s="511"/>
      <c r="IRO114" s="511"/>
      <c r="IRP114" s="511"/>
      <c r="IRQ114" s="511"/>
      <c r="IRR114" s="511"/>
      <c r="IRS114" s="511"/>
      <c r="IRT114" s="511"/>
      <c r="IRU114" s="511"/>
      <c r="IRV114" s="511"/>
      <c r="IRW114" s="511"/>
      <c r="IRX114" s="511"/>
      <c r="IRY114" s="511"/>
      <c r="IRZ114" s="511"/>
      <c r="ISA114" s="511"/>
      <c r="ISB114" s="511"/>
      <c r="ISC114" s="511"/>
      <c r="ISD114" s="511"/>
      <c r="ISE114" s="511"/>
      <c r="ISF114" s="511"/>
      <c r="ISG114" s="511"/>
      <c r="ISH114" s="511"/>
      <c r="ISI114" s="511"/>
      <c r="ISJ114" s="511"/>
      <c r="ISK114" s="511"/>
      <c r="ISL114" s="511"/>
      <c r="ISM114" s="511"/>
      <c r="ISN114" s="511"/>
      <c r="ISO114" s="511"/>
      <c r="ISP114" s="511"/>
      <c r="ISQ114" s="511"/>
      <c r="ISR114" s="511"/>
      <c r="ISS114" s="511"/>
      <c r="IST114" s="511"/>
      <c r="ISU114" s="511"/>
      <c r="ISV114" s="511"/>
      <c r="ISW114" s="511"/>
      <c r="ISX114" s="511"/>
      <c r="ISY114" s="511"/>
      <c r="ISZ114" s="511"/>
      <c r="ITA114" s="511"/>
      <c r="ITB114" s="511"/>
      <c r="ITC114" s="511"/>
      <c r="ITD114" s="511"/>
      <c r="ITE114" s="511"/>
      <c r="ITF114" s="511"/>
      <c r="ITG114" s="511"/>
      <c r="ITH114" s="511"/>
      <c r="ITI114" s="511"/>
      <c r="ITJ114" s="511"/>
      <c r="ITK114" s="511"/>
      <c r="ITL114" s="511"/>
      <c r="ITM114" s="511"/>
      <c r="ITN114" s="511"/>
      <c r="ITO114" s="511"/>
      <c r="ITP114" s="511"/>
      <c r="ITQ114" s="511"/>
      <c r="ITR114" s="511"/>
      <c r="ITS114" s="511"/>
      <c r="ITT114" s="511"/>
      <c r="ITU114" s="511"/>
      <c r="ITV114" s="511"/>
      <c r="ITW114" s="511"/>
      <c r="ITX114" s="511"/>
      <c r="ITY114" s="511"/>
      <c r="ITZ114" s="511"/>
      <c r="IUA114" s="511"/>
      <c r="IUB114" s="511"/>
      <c r="IUC114" s="511"/>
      <c r="IUD114" s="511"/>
      <c r="IUE114" s="511"/>
      <c r="IUF114" s="511"/>
      <c r="IUG114" s="511"/>
      <c r="IUH114" s="511"/>
      <c r="IUI114" s="511"/>
      <c r="IUJ114" s="511"/>
      <c r="IUK114" s="511"/>
      <c r="IUL114" s="511"/>
      <c r="IUM114" s="511"/>
      <c r="IUN114" s="511"/>
      <c r="IUO114" s="511"/>
      <c r="IUP114" s="511"/>
      <c r="IUQ114" s="511"/>
      <c r="IUR114" s="511"/>
      <c r="IUS114" s="511"/>
      <c r="IUT114" s="511"/>
      <c r="IUU114" s="511"/>
      <c r="IUV114" s="511"/>
      <c r="IUW114" s="511"/>
      <c r="IUX114" s="511"/>
      <c r="IUY114" s="511"/>
      <c r="IUZ114" s="511"/>
      <c r="IVA114" s="511"/>
      <c r="IVB114" s="511"/>
      <c r="IVC114" s="511"/>
      <c r="IVD114" s="511"/>
      <c r="IVE114" s="511"/>
      <c r="IVF114" s="511"/>
      <c r="IVG114" s="511"/>
      <c r="IVH114" s="511"/>
      <c r="IVI114" s="511"/>
      <c r="IVJ114" s="511"/>
      <c r="IVK114" s="511"/>
      <c r="IVL114" s="511"/>
      <c r="IVM114" s="511"/>
      <c r="IVN114" s="511"/>
      <c r="IVO114" s="511"/>
      <c r="IVP114" s="511"/>
      <c r="IVQ114" s="511"/>
      <c r="IVR114" s="511"/>
      <c r="IVS114" s="511"/>
      <c r="IVT114" s="511"/>
      <c r="IVU114" s="511"/>
      <c r="IVV114" s="511"/>
      <c r="IVW114" s="511"/>
      <c r="IVX114" s="511"/>
      <c r="IVY114" s="511"/>
      <c r="IVZ114" s="511"/>
      <c r="IWA114" s="511"/>
      <c r="IWB114" s="511"/>
      <c r="IWC114" s="511"/>
      <c r="IWD114" s="511"/>
      <c r="IWE114" s="511"/>
      <c r="IWF114" s="511"/>
      <c r="IWG114" s="511"/>
      <c r="IWH114" s="511"/>
      <c r="IWI114" s="511"/>
      <c r="IWJ114" s="511"/>
      <c r="IWK114" s="511"/>
      <c r="IWL114" s="511"/>
      <c r="IWM114" s="511"/>
      <c r="IWN114" s="511"/>
      <c r="IWO114" s="511"/>
      <c r="IWP114" s="511"/>
      <c r="IWQ114" s="511"/>
      <c r="IWR114" s="511"/>
      <c r="IWS114" s="511"/>
      <c r="IWT114" s="511"/>
      <c r="IWU114" s="511"/>
      <c r="IWV114" s="511"/>
      <c r="IWW114" s="511"/>
      <c r="IWX114" s="511"/>
      <c r="IWY114" s="511"/>
      <c r="IWZ114" s="511"/>
      <c r="IXA114" s="511"/>
      <c r="IXB114" s="511"/>
      <c r="IXC114" s="511"/>
      <c r="IXD114" s="511"/>
      <c r="IXE114" s="511"/>
      <c r="IXF114" s="511"/>
      <c r="IXG114" s="511"/>
      <c r="IXH114" s="511"/>
      <c r="IXI114" s="511"/>
      <c r="IXJ114" s="511"/>
      <c r="IXK114" s="511"/>
      <c r="IXL114" s="511"/>
      <c r="IXM114" s="511"/>
      <c r="IXN114" s="511"/>
      <c r="IXO114" s="511"/>
      <c r="IXP114" s="511"/>
      <c r="IXQ114" s="511"/>
      <c r="IXR114" s="511"/>
      <c r="IXS114" s="511"/>
      <c r="IXT114" s="511"/>
      <c r="IXU114" s="511"/>
      <c r="IXV114" s="511"/>
      <c r="IXW114" s="511"/>
      <c r="IXX114" s="511"/>
      <c r="IXY114" s="511"/>
      <c r="IXZ114" s="511"/>
      <c r="IYA114" s="511"/>
      <c r="IYB114" s="511"/>
      <c r="IYC114" s="511"/>
      <c r="IYD114" s="511"/>
      <c r="IYE114" s="511"/>
      <c r="IYF114" s="511"/>
      <c r="IYG114" s="511"/>
      <c r="IYH114" s="511"/>
      <c r="IYI114" s="511"/>
      <c r="IYJ114" s="511"/>
      <c r="IYK114" s="511"/>
      <c r="IYL114" s="511"/>
      <c r="IYM114" s="511"/>
      <c r="IYN114" s="511"/>
      <c r="IYO114" s="511"/>
      <c r="IYP114" s="511"/>
      <c r="IYQ114" s="511"/>
      <c r="IYR114" s="511"/>
      <c r="IYS114" s="511"/>
      <c r="IYT114" s="511"/>
      <c r="IYU114" s="511"/>
      <c r="IYV114" s="511"/>
      <c r="IYW114" s="511"/>
      <c r="IYX114" s="511"/>
      <c r="IYY114" s="511"/>
      <c r="IYZ114" s="511"/>
      <c r="IZA114" s="511"/>
      <c r="IZB114" s="511"/>
      <c r="IZC114" s="511"/>
      <c r="IZD114" s="511"/>
      <c r="IZE114" s="511"/>
      <c r="IZF114" s="511"/>
      <c r="IZG114" s="511"/>
      <c r="IZH114" s="511"/>
      <c r="IZI114" s="511"/>
      <c r="IZJ114" s="511"/>
      <c r="IZK114" s="511"/>
      <c r="IZL114" s="511"/>
      <c r="IZM114" s="511"/>
      <c r="IZN114" s="511"/>
      <c r="IZO114" s="511"/>
      <c r="IZP114" s="511"/>
      <c r="IZQ114" s="511"/>
      <c r="IZR114" s="511"/>
      <c r="IZS114" s="511"/>
      <c r="IZT114" s="511"/>
      <c r="IZU114" s="511"/>
      <c r="IZV114" s="511"/>
      <c r="IZW114" s="511"/>
      <c r="IZX114" s="511"/>
      <c r="IZY114" s="511"/>
      <c r="IZZ114" s="511"/>
      <c r="JAA114" s="511"/>
      <c r="JAB114" s="511"/>
      <c r="JAC114" s="511"/>
      <c r="JAD114" s="511"/>
      <c r="JAE114" s="511"/>
      <c r="JAF114" s="511"/>
      <c r="JAG114" s="511"/>
      <c r="JAH114" s="511"/>
      <c r="JAI114" s="511"/>
      <c r="JAJ114" s="511"/>
      <c r="JAK114" s="511"/>
      <c r="JAL114" s="511"/>
      <c r="JAM114" s="511"/>
      <c r="JAN114" s="511"/>
      <c r="JAO114" s="511"/>
      <c r="JAP114" s="511"/>
      <c r="JAQ114" s="511"/>
      <c r="JAR114" s="511"/>
      <c r="JAS114" s="511"/>
      <c r="JAT114" s="511"/>
      <c r="JAU114" s="511"/>
      <c r="JAV114" s="511"/>
      <c r="JAW114" s="511"/>
      <c r="JAX114" s="511"/>
      <c r="JAY114" s="511"/>
      <c r="JAZ114" s="511"/>
      <c r="JBA114" s="511"/>
      <c r="JBB114" s="511"/>
      <c r="JBC114" s="511"/>
      <c r="JBD114" s="511"/>
      <c r="JBE114" s="511"/>
      <c r="JBF114" s="511"/>
      <c r="JBG114" s="511"/>
      <c r="JBH114" s="511"/>
      <c r="JBI114" s="511"/>
      <c r="JBJ114" s="511"/>
      <c r="JBK114" s="511"/>
      <c r="JBL114" s="511"/>
      <c r="JBM114" s="511"/>
      <c r="JBN114" s="511"/>
      <c r="JBO114" s="511"/>
      <c r="JBP114" s="511"/>
      <c r="JBQ114" s="511"/>
      <c r="JBR114" s="511"/>
      <c r="JBS114" s="511"/>
      <c r="JBT114" s="511"/>
      <c r="JBU114" s="511"/>
      <c r="JBV114" s="511"/>
      <c r="JBW114" s="511"/>
      <c r="JBX114" s="511"/>
      <c r="JBY114" s="511"/>
      <c r="JBZ114" s="511"/>
      <c r="JCA114" s="511"/>
      <c r="JCB114" s="511"/>
      <c r="JCC114" s="511"/>
      <c r="JCD114" s="511"/>
      <c r="JCE114" s="511"/>
      <c r="JCF114" s="511"/>
      <c r="JCG114" s="511"/>
      <c r="JCH114" s="511"/>
      <c r="JCI114" s="511"/>
      <c r="JCJ114" s="511"/>
      <c r="JCK114" s="511"/>
      <c r="JCL114" s="511"/>
      <c r="JCM114" s="511"/>
      <c r="JCN114" s="511"/>
      <c r="JCO114" s="511"/>
      <c r="JCP114" s="511"/>
      <c r="JCQ114" s="511"/>
      <c r="JCR114" s="511"/>
      <c r="JCS114" s="511"/>
      <c r="JCT114" s="511"/>
      <c r="JCU114" s="511"/>
      <c r="JCV114" s="511"/>
      <c r="JCW114" s="511"/>
      <c r="JCX114" s="511"/>
      <c r="JCY114" s="511"/>
      <c r="JCZ114" s="511"/>
      <c r="JDA114" s="511"/>
      <c r="JDB114" s="511"/>
      <c r="JDC114" s="511"/>
      <c r="JDD114" s="511"/>
      <c r="JDE114" s="511"/>
      <c r="JDF114" s="511"/>
      <c r="JDG114" s="511"/>
      <c r="JDH114" s="511"/>
      <c r="JDI114" s="511"/>
      <c r="JDJ114" s="511"/>
      <c r="JDK114" s="511"/>
      <c r="JDL114" s="511"/>
      <c r="JDM114" s="511"/>
      <c r="JDN114" s="511"/>
      <c r="JDO114" s="511"/>
      <c r="JDP114" s="511"/>
      <c r="JDQ114" s="511"/>
      <c r="JDR114" s="511"/>
      <c r="JDS114" s="511"/>
      <c r="JDT114" s="511"/>
      <c r="JDU114" s="511"/>
      <c r="JDV114" s="511"/>
      <c r="JDW114" s="511"/>
      <c r="JDX114" s="511"/>
      <c r="JDY114" s="511"/>
      <c r="JDZ114" s="511"/>
      <c r="JEA114" s="511"/>
      <c r="JEB114" s="511"/>
      <c r="JEC114" s="511"/>
      <c r="JED114" s="511"/>
      <c r="JEE114" s="511"/>
      <c r="JEF114" s="511"/>
      <c r="JEG114" s="511"/>
      <c r="JEH114" s="511"/>
      <c r="JEI114" s="511"/>
      <c r="JEJ114" s="511"/>
      <c r="JEK114" s="511"/>
      <c r="JEL114" s="511"/>
      <c r="JEM114" s="511"/>
      <c r="JEN114" s="511"/>
      <c r="JEO114" s="511"/>
      <c r="JEP114" s="511"/>
      <c r="JEQ114" s="511"/>
      <c r="JER114" s="511"/>
      <c r="JES114" s="511"/>
      <c r="JET114" s="511"/>
      <c r="JEU114" s="511"/>
      <c r="JEV114" s="511"/>
      <c r="JEW114" s="511"/>
      <c r="JEX114" s="511"/>
      <c r="JEY114" s="511"/>
      <c r="JEZ114" s="511"/>
      <c r="JFA114" s="511"/>
      <c r="JFB114" s="511"/>
      <c r="JFC114" s="511"/>
      <c r="JFD114" s="511"/>
      <c r="JFE114" s="511"/>
      <c r="JFF114" s="511"/>
      <c r="JFG114" s="511"/>
      <c r="JFH114" s="511"/>
      <c r="JFI114" s="511"/>
      <c r="JFJ114" s="511"/>
      <c r="JFK114" s="511"/>
      <c r="JFL114" s="511"/>
      <c r="JFM114" s="511"/>
      <c r="JFN114" s="511"/>
      <c r="JFO114" s="511"/>
      <c r="JFP114" s="511"/>
      <c r="JFQ114" s="511"/>
      <c r="JFR114" s="511"/>
      <c r="JFS114" s="511"/>
      <c r="JFT114" s="511"/>
      <c r="JFU114" s="511"/>
      <c r="JFV114" s="511"/>
      <c r="JFW114" s="511"/>
      <c r="JFX114" s="511"/>
      <c r="JFY114" s="511"/>
      <c r="JFZ114" s="511"/>
      <c r="JGA114" s="511"/>
      <c r="JGB114" s="511"/>
      <c r="JGC114" s="511"/>
      <c r="JGD114" s="511"/>
      <c r="JGE114" s="511"/>
      <c r="JGF114" s="511"/>
      <c r="JGG114" s="511"/>
      <c r="JGH114" s="511"/>
      <c r="JGI114" s="511"/>
      <c r="JGJ114" s="511"/>
      <c r="JGK114" s="511"/>
      <c r="JGL114" s="511"/>
      <c r="JGM114" s="511"/>
      <c r="JGN114" s="511"/>
      <c r="JGO114" s="511"/>
      <c r="JGP114" s="511"/>
      <c r="JGQ114" s="511"/>
      <c r="JGR114" s="511"/>
      <c r="JGS114" s="511"/>
      <c r="JGT114" s="511"/>
      <c r="JGU114" s="511"/>
      <c r="JGV114" s="511"/>
      <c r="JGW114" s="511"/>
      <c r="JGX114" s="511"/>
      <c r="JGY114" s="511"/>
      <c r="JGZ114" s="511"/>
      <c r="JHA114" s="511"/>
      <c r="JHB114" s="511"/>
      <c r="JHC114" s="511"/>
      <c r="JHD114" s="511"/>
      <c r="JHE114" s="511"/>
      <c r="JHF114" s="511"/>
      <c r="JHG114" s="511"/>
      <c r="JHH114" s="511"/>
      <c r="JHI114" s="511"/>
      <c r="JHJ114" s="511"/>
      <c r="JHK114" s="511"/>
      <c r="JHL114" s="511"/>
      <c r="JHM114" s="511"/>
      <c r="JHN114" s="511"/>
      <c r="JHO114" s="511"/>
      <c r="JHP114" s="511"/>
      <c r="JHQ114" s="511"/>
      <c r="JHR114" s="511"/>
      <c r="JHS114" s="511"/>
      <c r="JHT114" s="511"/>
      <c r="JHU114" s="511"/>
      <c r="JHV114" s="511"/>
      <c r="JHW114" s="511"/>
      <c r="JHX114" s="511"/>
      <c r="JHY114" s="511"/>
      <c r="JHZ114" s="511"/>
      <c r="JIA114" s="511"/>
      <c r="JIB114" s="511"/>
      <c r="JIC114" s="511"/>
      <c r="JID114" s="511"/>
      <c r="JIE114" s="511"/>
      <c r="JIF114" s="511"/>
      <c r="JIG114" s="511"/>
      <c r="JIH114" s="511"/>
      <c r="JII114" s="511"/>
      <c r="JIJ114" s="511"/>
      <c r="JIK114" s="511"/>
      <c r="JIL114" s="511"/>
      <c r="JIM114" s="511"/>
      <c r="JIN114" s="511"/>
      <c r="JIO114" s="511"/>
      <c r="JIP114" s="511"/>
      <c r="JIQ114" s="511"/>
      <c r="JIR114" s="511"/>
      <c r="JIS114" s="511"/>
      <c r="JIT114" s="511"/>
      <c r="JIU114" s="511"/>
      <c r="JIV114" s="511"/>
      <c r="JIW114" s="511"/>
      <c r="JIX114" s="511"/>
      <c r="JIY114" s="511"/>
      <c r="JIZ114" s="511"/>
      <c r="JJA114" s="511"/>
      <c r="JJB114" s="511"/>
      <c r="JJC114" s="511"/>
      <c r="JJD114" s="511"/>
      <c r="JJE114" s="511"/>
      <c r="JJF114" s="511"/>
      <c r="JJG114" s="511"/>
      <c r="JJH114" s="511"/>
      <c r="JJI114" s="511"/>
      <c r="JJJ114" s="511"/>
      <c r="JJK114" s="511"/>
      <c r="JJL114" s="511"/>
      <c r="JJM114" s="511"/>
      <c r="JJN114" s="511"/>
      <c r="JJO114" s="511"/>
      <c r="JJP114" s="511"/>
      <c r="JJQ114" s="511"/>
      <c r="JJR114" s="511"/>
      <c r="JJS114" s="511"/>
      <c r="JJT114" s="511"/>
      <c r="JJU114" s="511"/>
      <c r="JJV114" s="511"/>
      <c r="JJW114" s="511"/>
      <c r="JJX114" s="511"/>
      <c r="JJY114" s="511"/>
      <c r="JJZ114" s="511"/>
      <c r="JKA114" s="511"/>
      <c r="JKB114" s="511"/>
      <c r="JKC114" s="511"/>
      <c r="JKD114" s="511"/>
      <c r="JKE114" s="511"/>
      <c r="JKF114" s="511"/>
      <c r="JKG114" s="511"/>
      <c r="JKH114" s="511"/>
      <c r="JKI114" s="511"/>
      <c r="JKJ114" s="511"/>
      <c r="JKK114" s="511"/>
      <c r="JKL114" s="511"/>
      <c r="JKM114" s="511"/>
      <c r="JKN114" s="511"/>
      <c r="JKO114" s="511"/>
      <c r="JKP114" s="511"/>
      <c r="JKQ114" s="511"/>
      <c r="JKR114" s="511"/>
      <c r="JKS114" s="511"/>
      <c r="JKT114" s="511"/>
      <c r="JKU114" s="511"/>
      <c r="JKV114" s="511"/>
      <c r="JKW114" s="511"/>
      <c r="JKX114" s="511"/>
      <c r="JKY114" s="511"/>
      <c r="JKZ114" s="511"/>
      <c r="JLA114" s="511"/>
      <c r="JLB114" s="511"/>
      <c r="JLC114" s="511"/>
      <c r="JLD114" s="511"/>
      <c r="JLE114" s="511"/>
      <c r="JLF114" s="511"/>
      <c r="JLG114" s="511"/>
      <c r="JLH114" s="511"/>
      <c r="JLI114" s="511"/>
      <c r="JLJ114" s="511"/>
      <c r="JLK114" s="511"/>
      <c r="JLL114" s="511"/>
      <c r="JLM114" s="511"/>
      <c r="JLN114" s="511"/>
      <c r="JLO114" s="511"/>
      <c r="JLP114" s="511"/>
      <c r="JLQ114" s="511"/>
      <c r="JLR114" s="511"/>
      <c r="JLS114" s="511"/>
      <c r="JLT114" s="511"/>
      <c r="JLU114" s="511"/>
      <c r="JLV114" s="511"/>
      <c r="JLW114" s="511"/>
      <c r="JLX114" s="511"/>
      <c r="JLY114" s="511"/>
      <c r="JLZ114" s="511"/>
      <c r="JMA114" s="511"/>
      <c r="JMB114" s="511"/>
      <c r="JMC114" s="511"/>
      <c r="JMD114" s="511"/>
      <c r="JME114" s="511"/>
      <c r="JMF114" s="511"/>
      <c r="JMG114" s="511"/>
      <c r="JMH114" s="511"/>
      <c r="JMI114" s="511"/>
      <c r="JMJ114" s="511"/>
      <c r="JMK114" s="511"/>
      <c r="JML114" s="511"/>
      <c r="JMM114" s="511"/>
      <c r="JMN114" s="511"/>
      <c r="JMO114" s="511"/>
      <c r="JMP114" s="511"/>
      <c r="JMQ114" s="511"/>
      <c r="JMR114" s="511"/>
      <c r="JMS114" s="511"/>
      <c r="JMT114" s="511"/>
      <c r="JMU114" s="511"/>
      <c r="JMV114" s="511"/>
      <c r="JMW114" s="511"/>
      <c r="JMX114" s="511"/>
      <c r="JMY114" s="511"/>
      <c r="JMZ114" s="511"/>
      <c r="JNA114" s="511"/>
      <c r="JNB114" s="511"/>
      <c r="JNC114" s="511"/>
      <c r="JND114" s="511"/>
      <c r="JNE114" s="511"/>
      <c r="JNF114" s="511"/>
      <c r="JNG114" s="511"/>
      <c r="JNH114" s="511"/>
      <c r="JNI114" s="511"/>
      <c r="JNJ114" s="511"/>
      <c r="JNK114" s="511"/>
      <c r="JNL114" s="511"/>
      <c r="JNM114" s="511"/>
      <c r="JNN114" s="511"/>
      <c r="JNO114" s="511"/>
      <c r="JNP114" s="511"/>
      <c r="JNQ114" s="511"/>
      <c r="JNR114" s="511"/>
      <c r="JNS114" s="511"/>
      <c r="JNT114" s="511"/>
      <c r="JNU114" s="511"/>
      <c r="JNV114" s="511"/>
      <c r="JNW114" s="511"/>
      <c r="JNX114" s="511"/>
      <c r="JNY114" s="511"/>
      <c r="JNZ114" s="511"/>
      <c r="JOA114" s="511"/>
      <c r="JOB114" s="511"/>
      <c r="JOC114" s="511"/>
      <c r="JOD114" s="511"/>
      <c r="JOE114" s="511"/>
      <c r="JOF114" s="511"/>
      <c r="JOG114" s="511"/>
      <c r="JOH114" s="511"/>
      <c r="JOI114" s="511"/>
      <c r="JOJ114" s="511"/>
      <c r="JOK114" s="511"/>
      <c r="JOL114" s="511"/>
      <c r="JOM114" s="511"/>
      <c r="JON114" s="511"/>
      <c r="JOO114" s="511"/>
      <c r="JOP114" s="511"/>
      <c r="JOQ114" s="511"/>
      <c r="JOR114" s="511"/>
      <c r="JOS114" s="511"/>
      <c r="JOT114" s="511"/>
      <c r="JOU114" s="511"/>
      <c r="JOV114" s="511"/>
      <c r="JOW114" s="511"/>
      <c r="JOX114" s="511"/>
      <c r="JOY114" s="511"/>
      <c r="JOZ114" s="511"/>
      <c r="JPA114" s="511"/>
      <c r="JPB114" s="511"/>
      <c r="JPC114" s="511"/>
      <c r="JPD114" s="511"/>
      <c r="JPE114" s="511"/>
      <c r="JPF114" s="511"/>
      <c r="JPG114" s="511"/>
      <c r="JPH114" s="511"/>
      <c r="JPI114" s="511"/>
      <c r="JPJ114" s="511"/>
      <c r="JPK114" s="511"/>
      <c r="JPL114" s="511"/>
      <c r="JPM114" s="511"/>
      <c r="JPN114" s="511"/>
      <c r="JPO114" s="511"/>
      <c r="JPP114" s="511"/>
      <c r="JPQ114" s="511"/>
      <c r="JPR114" s="511"/>
      <c r="JPS114" s="511"/>
      <c r="JPT114" s="511"/>
      <c r="JPU114" s="511"/>
      <c r="JPV114" s="511"/>
      <c r="JPW114" s="511"/>
      <c r="JPX114" s="511"/>
      <c r="JPY114" s="511"/>
      <c r="JPZ114" s="511"/>
      <c r="JQA114" s="511"/>
      <c r="JQB114" s="511"/>
      <c r="JQC114" s="511"/>
      <c r="JQD114" s="511"/>
      <c r="JQE114" s="511"/>
      <c r="JQF114" s="511"/>
      <c r="JQG114" s="511"/>
      <c r="JQH114" s="511"/>
      <c r="JQI114" s="511"/>
      <c r="JQJ114" s="511"/>
      <c r="JQK114" s="511"/>
      <c r="JQL114" s="511"/>
      <c r="JQM114" s="511"/>
      <c r="JQN114" s="511"/>
      <c r="JQO114" s="511"/>
      <c r="JQP114" s="511"/>
      <c r="JQQ114" s="511"/>
      <c r="JQR114" s="511"/>
      <c r="JQS114" s="511"/>
      <c r="JQT114" s="511"/>
      <c r="JQU114" s="511"/>
      <c r="JQV114" s="511"/>
      <c r="JQW114" s="511"/>
      <c r="JQX114" s="511"/>
      <c r="JQY114" s="511"/>
      <c r="JQZ114" s="511"/>
      <c r="JRA114" s="511"/>
      <c r="JRB114" s="511"/>
      <c r="JRC114" s="511"/>
      <c r="JRD114" s="511"/>
      <c r="JRE114" s="511"/>
      <c r="JRF114" s="511"/>
      <c r="JRG114" s="511"/>
      <c r="JRH114" s="511"/>
      <c r="JRI114" s="511"/>
      <c r="JRJ114" s="511"/>
      <c r="JRK114" s="511"/>
      <c r="JRL114" s="511"/>
      <c r="JRM114" s="511"/>
      <c r="JRN114" s="511"/>
      <c r="JRO114" s="511"/>
      <c r="JRP114" s="511"/>
      <c r="JRQ114" s="511"/>
      <c r="JRR114" s="511"/>
      <c r="JRS114" s="511"/>
      <c r="JRT114" s="511"/>
      <c r="JRU114" s="511"/>
      <c r="JRV114" s="511"/>
      <c r="JRW114" s="511"/>
      <c r="JRX114" s="511"/>
      <c r="JRY114" s="511"/>
      <c r="JRZ114" s="511"/>
      <c r="JSA114" s="511"/>
      <c r="JSB114" s="511"/>
      <c r="JSC114" s="511"/>
      <c r="JSD114" s="511"/>
      <c r="JSE114" s="511"/>
      <c r="JSF114" s="511"/>
      <c r="JSG114" s="511"/>
      <c r="JSH114" s="511"/>
      <c r="JSI114" s="511"/>
      <c r="JSJ114" s="511"/>
      <c r="JSK114" s="511"/>
      <c r="JSL114" s="511"/>
      <c r="JSM114" s="511"/>
      <c r="JSN114" s="511"/>
      <c r="JSO114" s="511"/>
      <c r="JSP114" s="511"/>
      <c r="JSQ114" s="511"/>
      <c r="JSR114" s="511"/>
      <c r="JSS114" s="511"/>
      <c r="JST114" s="511"/>
      <c r="JSU114" s="511"/>
      <c r="JSV114" s="511"/>
      <c r="JSW114" s="511"/>
      <c r="JSX114" s="511"/>
      <c r="JSY114" s="511"/>
      <c r="JSZ114" s="511"/>
      <c r="JTA114" s="511"/>
      <c r="JTB114" s="511"/>
      <c r="JTC114" s="511"/>
      <c r="JTD114" s="511"/>
      <c r="JTE114" s="511"/>
      <c r="JTF114" s="511"/>
      <c r="JTG114" s="511"/>
      <c r="JTH114" s="511"/>
      <c r="JTI114" s="511"/>
      <c r="JTJ114" s="511"/>
      <c r="JTK114" s="511"/>
      <c r="JTL114" s="511"/>
      <c r="JTM114" s="511"/>
      <c r="JTN114" s="511"/>
      <c r="JTO114" s="511"/>
      <c r="JTP114" s="511"/>
      <c r="JTQ114" s="511"/>
      <c r="JTR114" s="511"/>
      <c r="JTS114" s="511"/>
      <c r="JTT114" s="511"/>
      <c r="JTU114" s="511"/>
      <c r="JTV114" s="511"/>
      <c r="JTW114" s="511"/>
      <c r="JTX114" s="511"/>
      <c r="JTY114" s="511"/>
      <c r="JTZ114" s="511"/>
      <c r="JUA114" s="511"/>
      <c r="JUB114" s="511"/>
      <c r="JUC114" s="511"/>
      <c r="JUD114" s="511"/>
      <c r="JUE114" s="511"/>
      <c r="JUF114" s="511"/>
      <c r="JUG114" s="511"/>
      <c r="JUH114" s="511"/>
      <c r="JUI114" s="511"/>
      <c r="JUJ114" s="511"/>
      <c r="JUK114" s="511"/>
      <c r="JUL114" s="511"/>
      <c r="JUM114" s="511"/>
      <c r="JUN114" s="511"/>
      <c r="JUO114" s="511"/>
      <c r="JUP114" s="511"/>
      <c r="JUQ114" s="511"/>
      <c r="JUR114" s="511"/>
      <c r="JUS114" s="511"/>
      <c r="JUT114" s="511"/>
      <c r="JUU114" s="511"/>
      <c r="JUV114" s="511"/>
      <c r="JUW114" s="511"/>
      <c r="JUX114" s="511"/>
      <c r="JUY114" s="511"/>
      <c r="JUZ114" s="511"/>
      <c r="JVA114" s="511"/>
      <c r="JVB114" s="511"/>
      <c r="JVC114" s="511"/>
      <c r="JVD114" s="511"/>
      <c r="JVE114" s="511"/>
      <c r="JVF114" s="511"/>
      <c r="JVG114" s="511"/>
      <c r="JVH114" s="511"/>
      <c r="JVI114" s="511"/>
      <c r="JVJ114" s="511"/>
      <c r="JVK114" s="511"/>
      <c r="JVL114" s="511"/>
      <c r="JVM114" s="511"/>
      <c r="JVN114" s="511"/>
      <c r="JVO114" s="511"/>
      <c r="JVP114" s="511"/>
      <c r="JVQ114" s="511"/>
      <c r="JVR114" s="511"/>
      <c r="JVS114" s="511"/>
      <c r="JVT114" s="511"/>
      <c r="JVU114" s="511"/>
      <c r="JVV114" s="511"/>
      <c r="JVW114" s="511"/>
      <c r="JVX114" s="511"/>
      <c r="JVY114" s="511"/>
      <c r="JVZ114" s="511"/>
      <c r="JWA114" s="511"/>
      <c r="JWB114" s="511"/>
      <c r="JWC114" s="511"/>
      <c r="JWD114" s="511"/>
      <c r="JWE114" s="511"/>
      <c r="JWF114" s="511"/>
      <c r="JWG114" s="511"/>
      <c r="JWH114" s="511"/>
      <c r="JWI114" s="511"/>
      <c r="JWJ114" s="511"/>
      <c r="JWK114" s="511"/>
      <c r="JWL114" s="511"/>
      <c r="JWM114" s="511"/>
      <c r="JWN114" s="511"/>
      <c r="JWO114" s="511"/>
      <c r="JWP114" s="511"/>
      <c r="JWQ114" s="511"/>
      <c r="JWR114" s="511"/>
      <c r="JWS114" s="511"/>
      <c r="JWT114" s="511"/>
      <c r="JWU114" s="511"/>
      <c r="JWV114" s="511"/>
      <c r="JWW114" s="511"/>
      <c r="JWX114" s="511"/>
      <c r="JWY114" s="511"/>
      <c r="JWZ114" s="511"/>
      <c r="JXA114" s="511"/>
      <c r="JXB114" s="511"/>
      <c r="JXC114" s="511"/>
      <c r="JXD114" s="511"/>
      <c r="JXE114" s="511"/>
      <c r="JXF114" s="511"/>
      <c r="JXG114" s="511"/>
      <c r="JXH114" s="511"/>
      <c r="JXI114" s="511"/>
      <c r="JXJ114" s="511"/>
      <c r="JXK114" s="511"/>
      <c r="JXL114" s="511"/>
      <c r="JXM114" s="511"/>
      <c r="JXN114" s="511"/>
      <c r="JXO114" s="511"/>
      <c r="JXP114" s="511"/>
      <c r="JXQ114" s="511"/>
      <c r="JXR114" s="511"/>
      <c r="JXS114" s="511"/>
      <c r="JXT114" s="511"/>
      <c r="JXU114" s="511"/>
      <c r="JXV114" s="511"/>
      <c r="JXW114" s="511"/>
      <c r="JXX114" s="511"/>
      <c r="JXY114" s="511"/>
      <c r="JXZ114" s="511"/>
      <c r="JYA114" s="511"/>
      <c r="JYB114" s="511"/>
      <c r="JYC114" s="511"/>
      <c r="JYD114" s="511"/>
      <c r="JYE114" s="511"/>
      <c r="JYF114" s="511"/>
      <c r="JYG114" s="511"/>
      <c r="JYH114" s="511"/>
      <c r="JYI114" s="511"/>
      <c r="JYJ114" s="511"/>
      <c r="JYK114" s="511"/>
      <c r="JYL114" s="511"/>
      <c r="JYM114" s="511"/>
      <c r="JYN114" s="511"/>
      <c r="JYO114" s="511"/>
      <c r="JYP114" s="511"/>
      <c r="JYQ114" s="511"/>
      <c r="JYR114" s="511"/>
      <c r="JYS114" s="511"/>
      <c r="JYT114" s="511"/>
      <c r="JYU114" s="511"/>
      <c r="JYV114" s="511"/>
      <c r="JYW114" s="511"/>
      <c r="JYX114" s="511"/>
      <c r="JYY114" s="511"/>
      <c r="JYZ114" s="511"/>
      <c r="JZA114" s="511"/>
      <c r="JZB114" s="511"/>
      <c r="JZC114" s="511"/>
      <c r="JZD114" s="511"/>
      <c r="JZE114" s="511"/>
      <c r="JZF114" s="511"/>
      <c r="JZG114" s="511"/>
      <c r="JZH114" s="511"/>
      <c r="JZI114" s="511"/>
      <c r="JZJ114" s="511"/>
      <c r="JZK114" s="511"/>
      <c r="JZL114" s="511"/>
      <c r="JZM114" s="511"/>
      <c r="JZN114" s="511"/>
      <c r="JZO114" s="511"/>
      <c r="JZP114" s="511"/>
      <c r="JZQ114" s="511"/>
      <c r="JZR114" s="511"/>
      <c r="JZS114" s="511"/>
      <c r="JZT114" s="511"/>
      <c r="JZU114" s="511"/>
      <c r="JZV114" s="511"/>
      <c r="JZW114" s="511"/>
      <c r="JZX114" s="511"/>
      <c r="JZY114" s="511"/>
      <c r="JZZ114" s="511"/>
      <c r="KAA114" s="511"/>
      <c r="KAB114" s="511"/>
      <c r="KAC114" s="511"/>
      <c r="KAD114" s="511"/>
      <c r="KAE114" s="511"/>
      <c r="KAF114" s="511"/>
      <c r="KAG114" s="511"/>
      <c r="KAH114" s="511"/>
      <c r="KAI114" s="511"/>
      <c r="KAJ114" s="511"/>
      <c r="KAK114" s="511"/>
      <c r="KAL114" s="511"/>
      <c r="KAM114" s="511"/>
      <c r="KAN114" s="511"/>
      <c r="KAO114" s="511"/>
      <c r="KAP114" s="511"/>
      <c r="KAQ114" s="511"/>
      <c r="KAR114" s="511"/>
      <c r="KAS114" s="511"/>
      <c r="KAT114" s="511"/>
      <c r="KAU114" s="511"/>
      <c r="KAV114" s="511"/>
      <c r="KAW114" s="511"/>
      <c r="KAX114" s="511"/>
      <c r="KAY114" s="511"/>
      <c r="KAZ114" s="511"/>
      <c r="KBA114" s="511"/>
      <c r="KBB114" s="511"/>
      <c r="KBC114" s="511"/>
      <c r="KBD114" s="511"/>
      <c r="KBE114" s="511"/>
      <c r="KBF114" s="511"/>
      <c r="KBG114" s="511"/>
      <c r="KBH114" s="511"/>
      <c r="KBI114" s="511"/>
      <c r="KBJ114" s="511"/>
      <c r="KBK114" s="511"/>
      <c r="KBL114" s="511"/>
      <c r="KBM114" s="511"/>
      <c r="KBN114" s="511"/>
      <c r="KBO114" s="511"/>
      <c r="KBP114" s="511"/>
      <c r="KBQ114" s="511"/>
      <c r="KBR114" s="511"/>
      <c r="KBS114" s="511"/>
      <c r="KBT114" s="511"/>
      <c r="KBU114" s="511"/>
      <c r="KBV114" s="511"/>
      <c r="KBW114" s="511"/>
      <c r="KBX114" s="511"/>
      <c r="KBY114" s="511"/>
      <c r="KBZ114" s="511"/>
      <c r="KCA114" s="511"/>
      <c r="KCB114" s="511"/>
      <c r="KCC114" s="511"/>
      <c r="KCD114" s="511"/>
      <c r="KCE114" s="511"/>
      <c r="KCF114" s="511"/>
      <c r="KCG114" s="511"/>
      <c r="KCH114" s="511"/>
      <c r="KCI114" s="511"/>
      <c r="KCJ114" s="511"/>
      <c r="KCK114" s="511"/>
      <c r="KCL114" s="511"/>
      <c r="KCM114" s="511"/>
      <c r="KCN114" s="511"/>
      <c r="KCO114" s="511"/>
      <c r="KCP114" s="511"/>
      <c r="KCQ114" s="511"/>
      <c r="KCR114" s="511"/>
      <c r="KCS114" s="511"/>
      <c r="KCT114" s="511"/>
      <c r="KCU114" s="511"/>
      <c r="KCV114" s="511"/>
      <c r="KCW114" s="511"/>
      <c r="KCX114" s="511"/>
      <c r="KCY114" s="511"/>
      <c r="KCZ114" s="511"/>
      <c r="KDA114" s="511"/>
      <c r="KDB114" s="511"/>
      <c r="KDC114" s="511"/>
      <c r="KDD114" s="511"/>
      <c r="KDE114" s="511"/>
      <c r="KDF114" s="511"/>
      <c r="KDG114" s="511"/>
      <c r="KDH114" s="511"/>
      <c r="KDI114" s="511"/>
      <c r="KDJ114" s="511"/>
      <c r="KDK114" s="511"/>
      <c r="KDL114" s="511"/>
      <c r="KDM114" s="511"/>
      <c r="KDN114" s="511"/>
      <c r="KDO114" s="511"/>
      <c r="KDP114" s="511"/>
      <c r="KDQ114" s="511"/>
      <c r="KDR114" s="511"/>
      <c r="KDS114" s="511"/>
      <c r="KDT114" s="511"/>
      <c r="KDU114" s="511"/>
      <c r="KDV114" s="511"/>
      <c r="KDW114" s="511"/>
      <c r="KDX114" s="511"/>
      <c r="KDY114" s="511"/>
      <c r="KDZ114" s="511"/>
      <c r="KEA114" s="511"/>
      <c r="KEB114" s="511"/>
      <c r="KEC114" s="511"/>
      <c r="KED114" s="511"/>
      <c r="KEE114" s="511"/>
      <c r="KEF114" s="511"/>
      <c r="KEG114" s="511"/>
      <c r="KEH114" s="511"/>
      <c r="KEI114" s="511"/>
      <c r="KEJ114" s="511"/>
      <c r="KEK114" s="511"/>
      <c r="KEL114" s="511"/>
      <c r="KEM114" s="511"/>
      <c r="KEN114" s="511"/>
      <c r="KEO114" s="511"/>
      <c r="KEP114" s="511"/>
      <c r="KEQ114" s="511"/>
      <c r="KER114" s="511"/>
      <c r="KES114" s="511"/>
      <c r="KET114" s="511"/>
      <c r="KEU114" s="511"/>
      <c r="KEV114" s="511"/>
      <c r="KEW114" s="511"/>
      <c r="KEX114" s="511"/>
      <c r="KEY114" s="511"/>
      <c r="KEZ114" s="511"/>
      <c r="KFA114" s="511"/>
      <c r="KFB114" s="511"/>
      <c r="KFC114" s="511"/>
      <c r="KFD114" s="511"/>
      <c r="KFE114" s="511"/>
      <c r="KFF114" s="511"/>
      <c r="KFG114" s="511"/>
      <c r="KFH114" s="511"/>
      <c r="KFI114" s="511"/>
      <c r="KFJ114" s="511"/>
      <c r="KFK114" s="511"/>
      <c r="KFL114" s="511"/>
      <c r="KFM114" s="511"/>
      <c r="KFN114" s="511"/>
      <c r="KFO114" s="511"/>
      <c r="KFP114" s="511"/>
      <c r="KFQ114" s="511"/>
      <c r="KFR114" s="511"/>
      <c r="KFS114" s="511"/>
      <c r="KFT114" s="511"/>
      <c r="KFU114" s="511"/>
      <c r="KFV114" s="511"/>
      <c r="KFW114" s="511"/>
      <c r="KFX114" s="511"/>
      <c r="KFY114" s="511"/>
      <c r="KFZ114" s="511"/>
      <c r="KGA114" s="511"/>
      <c r="KGB114" s="511"/>
      <c r="KGC114" s="511"/>
      <c r="KGD114" s="511"/>
      <c r="KGE114" s="511"/>
      <c r="KGF114" s="511"/>
      <c r="KGG114" s="511"/>
      <c r="KGH114" s="511"/>
      <c r="KGI114" s="511"/>
      <c r="KGJ114" s="511"/>
      <c r="KGK114" s="511"/>
      <c r="KGL114" s="511"/>
      <c r="KGM114" s="511"/>
      <c r="KGN114" s="511"/>
      <c r="KGO114" s="511"/>
      <c r="KGP114" s="511"/>
      <c r="KGQ114" s="511"/>
      <c r="KGR114" s="511"/>
      <c r="KGS114" s="511"/>
      <c r="KGT114" s="511"/>
      <c r="KGU114" s="511"/>
      <c r="KGV114" s="511"/>
      <c r="KGW114" s="511"/>
      <c r="KGX114" s="511"/>
      <c r="KGY114" s="511"/>
      <c r="KGZ114" s="511"/>
      <c r="KHA114" s="511"/>
      <c r="KHB114" s="511"/>
      <c r="KHC114" s="511"/>
      <c r="KHD114" s="511"/>
      <c r="KHE114" s="511"/>
      <c r="KHF114" s="511"/>
      <c r="KHG114" s="511"/>
      <c r="KHH114" s="511"/>
      <c r="KHI114" s="511"/>
      <c r="KHJ114" s="511"/>
      <c r="KHK114" s="511"/>
      <c r="KHL114" s="511"/>
      <c r="KHM114" s="511"/>
      <c r="KHN114" s="511"/>
      <c r="KHO114" s="511"/>
      <c r="KHP114" s="511"/>
      <c r="KHQ114" s="511"/>
      <c r="KHR114" s="511"/>
      <c r="KHS114" s="511"/>
      <c r="KHT114" s="511"/>
      <c r="KHU114" s="511"/>
      <c r="KHV114" s="511"/>
      <c r="KHW114" s="511"/>
      <c r="KHX114" s="511"/>
      <c r="KHY114" s="511"/>
      <c r="KHZ114" s="511"/>
      <c r="KIA114" s="511"/>
      <c r="KIB114" s="511"/>
      <c r="KIC114" s="511"/>
      <c r="KID114" s="511"/>
      <c r="KIE114" s="511"/>
      <c r="KIF114" s="511"/>
      <c r="KIG114" s="511"/>
      <c r="KIH114" s="511"/>
      <c r="KII114" s="511"/>
      <c r="KIJ114" s="511"/>
      <c r="KIK114" s="511"/>
      <c r="KIL114" s="511"/>
      <c r="KIM114" s="511"/>
      <c r="KIN114" s="511"/>
      <c r="KIO114" s="511"/>
      <c r="KIP114" s="511"/>
      <c r="KIQ114" s="511"/>
      <c r="KIR114" s="511"/>
      <c r="KIS114" s="511"/>
      <c r="KIT114" s="511"/>
      <c r="KIU114" s="511"/>
      <c r="KIV114" s="511"/>
      <c r="KIW114" s="511"/>
      <c r="KIX114" s="511"/>
      <c r="KIY114" s="511"/>
      <c r="KIZ114" s="511"/>
      <c r="KJA114" s="511"/>
      <c r="KJB114" s="511"/>
      <c r="KJC114" s="511"/>
      <c r="KJD114" s="511"/>
      <c r="KJE114" s="511"/>
      <c r="KJF114" s="511"/>
      <c r="KJG114" s="511"/>
      <c r="KJH114" s="511"/>
      <c r="KJI114" s="511"/>
      <c r="KJJ114" s="511"/>
      <c r="KJK114" s="511"/>
      <c r="KJL114" s="511"/>
      <c r="KJM114" s="511"/>
      <c r="KJN114" s="511"/>
      <c r="KJO114" s="511"/>
      <c r="KJP114" s="511"/>
      <c r="KJQ114" s="511"/>
      <c r="KJR114" s="511"/>
      <c r="KJS114" s="511"/>
      <c r="KJT114" s="511"/>
      <c r="KJU114" s="511"/>
      <c r="KJV114" s="511"/>
      <c r="KJW114" s="511"/>
      <c r="KJX114" s="511"/>
      <c r="KJY114" s="511"/>
      <c r="KJZ114" s="511"/>
      <c r="KKA114" s="511"/>
      <c r="KKB114" s="511"/>
      <c r="KKC114" s="511"/>
      <c r="KKD114" s="511"/>
      <c r="KKE114" s="511"/>
      <c r="KKF114" s="511"/>
      <c r="KKG114" s="511"/>
      <c r="KKH114" s="511"/>
      <c r="KKI114" s="511"/>
      <c r="KKJ114" s="511"/>
      <c r="KKK114" s="511"/>
      <c r="KKL114" s="511"/>
      <c r="KKM114" s="511"/>
      <c r="KKN114" s="511"/>
      <c r="KKO114" s="511"/>
      <c r="KKP114" s="511"/>
      <c r="KKQ114" s="511"/>
      <c r="KKR114" s="511"/>
      <c r="KKS114" s="511"/>
      <c r="KKT114" s="511"/>
      <c r="KKU114" s="511"/>
      <c r="KKV114" s="511"/>
      <c r="KKW114" s="511"/>
      <c r="KKX114" s="511"/>
      <c r="KKY114" s="511"/>
      <c r="KKZ114" s="511"/>
      <c r="KLA114" s="511"/>
      <c r="KLB114" s="511"/>
      <c r="KLC114" s="511"/>
      <c r="KLD114" s="511"/>
      <c r="KLE114" s="511"/>
      <c r="KLF114" s="511"/>
      <c r="KLG114" s="511"/>
      <c r="KLH114" s="511"/>
      <c r="KLI114" s="511"/>
      <c r="KLJ114" s="511"/>
      <c r="KLK114" s="511"/>
      <c r="KLL114" s="511"/>
      <c r="KLM114" s="511"/>
      <c r="KLN114" s="511"/>
      <c r="KLO114" s="511"/>
      <c r="KLP114" s="511"/>
      <c r="KLQ114" s="511"/>
      <c r="KLR114" s="511"/>
      <c r="KLS114" s="511"/>
      <c r="KLT114" s="511"/>
      <c r="KLU114" s="511"/>
      <c r="KLV114" s="511"/>
      <c r="KLW114" s="511"/>
      <c r="KLX114" s="511"/>
      <c r="KLY114" s="511"/>
      <c r="KLZ114" s="511"/>
      <c r="KMA114" s="511"/>
      <c r="KMB114" s="511"/>
      <c r="KMC114" s="511"/>
      <c r="KMD114" s="511"/>
      <c r="KME114" s="511"/>
      <c r="KMF114" s="511"/>
      <c r="KMG114" s="511"/>
      <c r="KMH114" s="511"/>
      <c r="KMI114" s="511"/>
      <c r="KMJ114" s="511"/>
      <c r="KMK114" s="511"/>
      <c r="KML114" s="511"/>
      <c r="KMM114" s="511"/>
      <c r="KMN114" s="511"/>
      <c r="KMO114" s="511"/>
      <c r="KMP114" s="511"/>
      <c r="KMQ114" s="511"/>
      <c r="KMR114" s="511"/>
      <c r="KMS114" s="511"/>
      <c r="KMT114" s="511"/>
      <c r="KMU114" s="511"/>
      <c r="KMV114" s="511"/>
      <c r="KMW114" s="511"/>
      <c r="KMX114" s="511"/>
      <c r="KMY114" s="511"/>
      <c r="KMZ114" s="511"/>
      <c r="KNA114" s="511"/>
      <c r="KNB114" s="511"/>
      <c r="KNC114" s="511"/>
      <c r="KND114" s="511"/>
      <c r="KNE114" s="511"/>
      <c r="KNF114" s="511"/>
      <c r="KNG114" s="511"/>
      <c r="KNH114" s="511"/>
      <c r="KNI114" s="511"/>
      <c r="KNJ114" s="511"/>
      <c r="KNK114" s="511"/>
      <c r="KNL114" s="511"/>
      <c r="KNM114" s="511"/>
      <c r="KNN114" s="511"/>
      <c r="KNO114" s="511"/>
      <c r="KNP114" s="511"/>
      <c r="KNQ114" s="511"/>
      <c r="KNR114" s="511"/>
      <c r="KNS114" s="511"/>
      <c r="KNT114" s="511"/>
      <c r="KNU114" s="511"/>
      <c r="KNV114" s="511"/>
      <c r="KNW114" s="511"/>
      <c r="KNX114" s="511"/>
      <c r="KNY114" s="511"/>
      <c r="KNZ114" s="511"/>
      <c r="KOA114" s="511"/>
      <c r="KOB114" s="511"/>
      <c r="KOC114" s="511"/>
      <c r="KOD114" s="511"/>
      <c r="KOE114" s="511"/>
      <c r="KOF114" s="511"/>
      <c r="KOG114" s="511"/>
      <c r="KOH114" s="511"/>
      <c r="KOI114" s="511"/>
      <c r="KOJ114" s="511"/>
      <c r="KOK114" s="511"/>
      <c r="KOL114" s="511"/>
      <c r="KOM114" s="511"/>
      <c r="KON114" s="511"/>
      <c r="KOO114" s="511"/>
      <c r="KOP114" s="511"/>
      <c r="KOQ114" s="511"/>
      <c r="KOR114" s="511"/>
      <c r="KOS114" s="511"/>
      <c r="KOT114" s="511"/>
      <c r="KOU114" s="511"/>
      <c r="KOV114" s="511"/>
      <c r="KOW114" s="511"/>
      <c r="KOX114" s="511"/>
      <c r="KOY114" s="511"/>
      <c r="KOZ114" s="511"/>
      <c r="KPA114" s="511"/>
      <c r="KPB114" s="511"/>
      <c r="KPC114" s="511"/>
      <c r="KPD114" s="511"/>
      <c r="KPE114" s="511"/>
      <c r="KPF114" s="511"/>
      <c r="KPG114" s="511"/>
      <c r="KPH114" s="511"/>
      <c r="KPI114" s="511"/>
      <c r="KPJ114" s="511"/>
      <c r="KPK114" s="511"/>
      <c r="KPL114" s="511"/>
      <c r="KPM114" s="511"/>
      <c r="KPN114" s="511"/>
      <c r="KPO114" s="511"/>
      <c r="KPP114" s="511"/>
      <c r="KPQ114" s="511"/>
      <c r="KPR114" s="511"/>
      <c r="KPS114" s="511"/>
      <c r="KPT114" s="511"/>
      <c r="KPU114" s="511"/>
      <c r="KPV114" s="511"/>
      <c r="KPW114" s="511"/>
      <c r="KPX114" s="511"/>
      <c r="KPY114" s="511"/>
      <c r="KPZ114" s="511"/>
      <c r="KQA114" s="511"/>
      <c r="KQB114" s="511"/>
      <c r="KQC114" s="511"/>
      <c r="KQD114" s="511"/>
      <c r="KQE114" s="511"/>
      <c r="KQF114" s="511"/>
      <c r="KQG114" s="511"/>
      <c r="KQH114" s="511"/>
      <c r="KQI114" s="511"/>
      <c r="KQJ114" s="511"/>
      <c r="KQK114" s="511"/>
      <c r="KQL114" s="511"/>
      <c r="KQM114" s="511"/>
      <c r="KQN114" s="511"/>
      <c r="KQO114" s="511"/>
      <c r="KQP114" s="511"/>
      <c r="KQQ114" s="511"/>
      <c r="KQR114" s="511"/>
      <c r="KQS114" s="511"/>
      <c r="KQT114" s="511"/>
      <c r="KQU114" s="511"/>
      <c r="KQV114" s="511"/>
      <c r="KQW114" s="511"/>
      <c r="KQX114" s="511"/>
      <c r="KQY114" s="511"/>
      <c r="KQZ114" s="511"/>
      <c r="KRA114" s="511"/>
      <c r="KRB114" s="511"/>
      <c r="KRC114" s="511"/>
      <c r="KRD114" s="511"/>
      <c r="KRE114" s="511"/>
      <c r="KRF114" s="511"/>
      <c r="KRG114" s="511"/>
      <c r="KRH114" s="511"/>
      <c r="KRI114" s="511"/>
      <c r="KRJ114" s="511"/>
      <c r="KRK114" s="511"/>
      <c r="KRL114" s="511"/>
      <c r="KRM114" s="511"/>
      <c r="KRN114" s="511"/>
      <c r="KRO114" s="511"/>
      <c r="KRP114" s="511"/>
      <c r="KRQ114" s="511"/>
      <c r="KRR114" s="511"/>
      <c r="KRS114" s="511"/>
      <c r="KRT114" s="511"/>
      <c r="KRU114" s="511"/>
      <c r="KRV114" s="511"/>
      <c r="KRW114" s="511"/>
      <c r="KRX114" s="511"/>
      <c r="KRY114" s="511"/>
      <c r="KRZ114" s="511"/>
      <c r="KSA114" s="511"/>
      <c r="KSB114" s="511"/>
      <c r="KSC114" s="511"/>
      <c r="KSD114" s="511"/>
      <c r="KSE114" s="511"/>
      <c r="KSF114" s="511"/>
      <c r="KSG114" s="511"/>
      <c r="KSH114" s="511"/>
      <c r="KSI114" s="511"/>
      <c r="KSJ114" s="511"/>
      <c r="KSK114" s="511"/>
      <c r="KSL114" s="511"/>
      <c r="KSM114" s="511"/>
      <c r="KSN114" s="511"/>
      <c r="KSO114" s="511"/>
      <c r="KSP114" s="511"/>
      <c r="KSQ114" s="511"/>
      <c r="KSR114" s="511"/>
      <c r="KSS114" s="511"/>
      <c r="KST114" s="511"/>
      <c r="KSU114" s="511"/>
      <c r="KSV114" s="511"/>
      <c r="KSW114" s="511"/>
      <c r="KSX114" s="511"/>
      <c r="KSY114" s="511"/>
      <c r="KSZ114" s="511"/>
      <c r="KTA114" s="511"/>
      <c r="KTB114" s="511"/>
      <c r="KTC114" s="511"/>
      <c r="KTD114" s="511"/>
      <c r="KTE114" s="511"/>
      <c r="KTF114" s="511"/>
      <c r="KTG114" s="511"/>
      <c r="KTH114" s="511"/>
      <c r="KTI114" s="511"/>
      <c r="KTJ114" s="511"/>
      <c r="KTK114" s="511"/>
      <c r="KTL114" s="511"/>
      <c r="KTM114" s="511"/>
      <c r="KTN114" s="511"/>
      <c r="KTO114" s="511"/>
      <c r="KTP114" s="511"/>
      <c r="KTQ114" s="511"/>
      <c r="KTR114" s="511"/>
      <c r="KTS114" s="511"/>
      <c r="KTT114" s="511"/>
      <c r="KTU114" s="511"/>
      <c r="KTV114" s="511"/>
      <c r="KTW114" s="511"/>
      <c r="KTX114" s="511"/>
      <c r="KTY114" s="511"/>
      <c r="KTZ114" s="511"/>
      <c r="KUA114" s="511"/>
      <c r="KUB114" s="511"/>
      <c r="KUC114" s="511"/>
      <c r="KUD114" s="511"/>
      <c r="KUE114" s="511"/>
      <c r="KUF114" s="511"/>
      <c r="KUG114" s="511"/>
      <c r="KUH114" s="511"/>
      <c r="KUI114" s="511"/>
      <c r="KUJ114" s="511"/>
      <c r="KUK114" s="511"/>
      <c r="KUL114" s="511"/>
      <c r="KUM114" s="511"/>
      <c r="KUN114" s="511"/>
      <c r="KUO114" s="511"/>
      <c r="KUP114" s="511"/>
      <c r="KUQ114" s="511"/>
      <c r="KUR114" s="511"/>
      <c r="KUS114" s="511"/>
      <c r="KUT114" s="511"/>
      <c r="KUU114" s="511"/>
      <c r="KUV114" s="511"/>
      <c r="KUW114" s="511"/>
      <c r="KUX114" s="511"/>
      <c r="KUY114" s="511"/>
      <c r="KUZ114" s="511"/>
      <c r="KVA114" s="511"/>
      <c r="KVB114" s="511"/>
      <c r="KVC114" s="511"/>
      <c r="KVD114" s="511"/>
      <c r="KVE114" s="511"/>
      <c r="KVF114" s="511"/>
      <c r="KVG114" s="511"/>
      <c r="KVH114" s="511"/>
      <c r="KVI114" s="511"/>
      <c r="KVJ114" s="511"/>
      <c r="KVK114" s="511"/>
      <c r="KVL114" s="511"/>
      <c r="KVM114" s="511"/>
      <c r="KVN114" s="511"/>
      <c r="KVO114" s="511"/>
      <c r="KVP114" s="511"/>
      <c r="KVQ114" s="511"/>
      <c r="KVR114" s="511"/>
      <c r="KVS114" s="511"/>
      <c r="KVT114" s="511"/>
      <c r="KVU114" s="511"/>
      <c r="KVV114" s="511"/>
      <c r="KVW114" s="511"/>
      <c r="KVX114" s="511"/>
      <c r="KVY114" s="511"/>
      <c r="KVZ114" s="511"/>
      <c r="KWA114" s="511"/>
      <c r="KWB114" s="511"/>
      <c r="KWC114" s="511"/>
      <c r="KWD114" s="511"/>
      <c r="KWE114" s="511"/>
      <c r="KWF114" s="511"/>
      <c r="KWG114" s="511"/>
      <c r="KWH114" s="511"/>
      <c r="KWI114" s="511"/>
      <c r="KWJ114" s="511"/>
      <c r="KWK114" s="511"/>
      <c r="KWL114" s="511"/>
      <c r="KWM114" s="511"/>
      <c r="KWN114" s="511"/>
      <c r="KWO114" s="511"/>
      <c r="KWP114" s="511"/>
      <c r="KWQ114" s="511"/>
      <c r="KWR114" s="511"/>
      <c r="KWS114" s="511"/>
      <c r="KWT114" s="511"/>
      <c r="KWU114" s="511"/>
      <c r="KWV114" s="511"/>
      <c r="KWW114" s="511"/>
      <c r="KWX114" s="511"/>
      <c r="KWY114" s="511"/>
      <c r="KWZ114" s="511"/>
      <c r="KXA114" s="511"/>
      <c r="KXB114" s="511"/>
      <c r="KXC114" s="511"/>
      <c r="KXD114" s="511"/>
      <c r="KXE114" s="511"/>
      <c r="KXF114" s="511"/>
      <c r="KXG114" s="511"/>
      <c r="KXH114" s="511"/>
      <c r="KXI114" s="511"/>
      <c r="KXJ114" s="511"/>
      <c r="KXK114" s="511"/>
      <c r="KXL114" s="511"/>
      <c r="KXM114" s="511"/>
      <c r="KXN114" s="511"/>
      <c r="KXO114" s="511"/>
      <c r="KXP114" s="511"/>
      <c r="KXQ114" s="511"/>
      <c r="KXR114" s="511"/>
      <c r="KXS114" s="511"/>
      <c r="KXT114" s="511"/>
      <c r="KXU114" s="511"/>
      <c r="KXV114" s="511"/>
      <c r="KXW114" s="511"/>
      <c r="KXX114" s="511"/>
      <c r="KXY114" s="511"/>
      <c r="KXZ114" s="511"/>
      <c r="KYA114" s="511"/>
      <c r="KYB114" s="511"/>
      <c r="KYC114" s="511"/>
      <c r="KYD114" s="511"/>
      <c r="KYE114" s="511"/>
      <c r="KYF114" s="511"/>
      <c r="KYG114" s="511"/>
      <c r="KYH114" s="511"/>
      <c r="KYI114" s="511"/>
      <c r="KYJ114" s="511"/>
      <c r="KYK114" s="511"/>
      <c r="KYL114" s="511"/>
      <c r="KYM114" s="511"/>
      <c r="KYN114" s="511"/>
      <c r="KYO114" s="511"/>
      <c r="KYP114" s="511"/>
      <c r="KYQ114" s="511"/>
      <c r="KYR114" s="511"/>
      <c r="KYS114" s="511"/>
      <c r="KYT114" s="511"/>
      <c r="KYU114" s="511"/>
      <c r="KYV114" s="511"/>
      <c r="KYW114" s="511"/>
      <c r="KYX114" s="511"/>
      <c r="KYY114" s="511"/>
      <c r="KYZ114" s="511"/>
      <c r="KZA114" s="511"/>
      <c r="KZB114" s="511"/>
      <c r="KZC114" s="511"/>
      <c r="KZD114" s="511"/>
      <c r="KZE114" s="511"/>
      <c r="KZF114" s="511"/>
      <c r="KZG114" s="511"/>
      <c r="KZH114" s="511"/>
      <c r="KZI114" s="511"/>
      <c r="KZJ114" s="511"/>
      <c r="KZK114" s="511"/>
      <c r="KZL114" s="511"/>
      <c r="KZM114" s="511"/>
      <c r="KZN114" s="511"/>
      <c r="KZO114" s="511"/>
      <c r="KZP114" s="511"/>
      <c r="KZQ114" s="511"/>
      <c r="KZR114" s="511"/>
      <c r="KZS114" s="511"/>
      <c r="KZT114" s="511"/>
      <c r="KZU114" s="511"/>
      <c r="KZV114" s="511"/>
      <c r="KZW114" s="511"/>
      <c r="KZX114" s="511"/>
      <c r="KZY114" s="511"/>
      <c r="KZZ114" s="511"/>
      <c r="LAA114" s="511"/>
      <c r="LAB114" s="511"/>
      <c r="LAC114" s="511"/>
      <c r="LAD114" s="511"/>
      <c r="LAE114" s="511"/>
      <c r="LAF114" s="511"/>
      <c r="LAG114" s="511"/>
      <c r="LAH114" s="511"/>
      <c r="LAI114" s="511"/>
      <c r="LAJ114" s="511"/>
      <c r="LAK114" s="511"/>
      <c r="LAL114" s="511"/>
      <c r="LAM114" s="511"/>
      <c r="LAN114" s="511"/>
      <c r="LAO114" s="511"/>
      <c r="LAP114" s="511"/>
      <c r="LAQ114" s="511"/>
      <c r="LAR114" s="511"/>
      <c r="LAS114" s="511"/>
      <c r="LAT114" s="511"/>
      <c r="LAU114" s="511"/>
      <c r="LAV114" s="511"/>
      <c r="LAW114" s="511"/>
      <c r="LAX114" s="511"/>
      <c r="LAY114" s="511"/>
      <c r="LAZ114" s="511"/>
      <c r="LBA114" s="511"/>
      <c r="LBB114" s="511"/>
      <c r="LBC114" s="511"/>
      <c r="LBD114" s="511"/>
      <c r="LBE114" s="511"/>
      <c r="LBF114" s="511"/>
      <c r="LBG114" s="511"/>
      <c r="LBH114" s="511"/>
      <c r="LBI114" s="511"/>
      <c r="LBJ114" s="511"/>
      <c r="LBK114" s="511"/>
      <c r="LBL114" s="511"/>
      <c r="LBM114" s="511"/>
      <c r="LBN114" s="511"/>
      <c r="LBO114" s="511"/>
      <c r="LBP114" s="511"/>
      <c r="LBQ114" s="511"/>
      <c r="LBR114" s="511"/>
      <c r="LBS114" s="511"/>
      <c r="LBT114" s="511"/>
      <c r="LBU114" s="511"/>
      <c r="LBV114" s="511"/>
      <c r="LBW114" s="511"/>
      <c r="LBX114" s="511"/>
      <c r="LBY114" s="511"/>
      <c r="LBZ114" s="511"/>
      <c r="LCA114" s="511"/>
      <c r="LCB114" s="511"/>
      <c r="LCC114" s="511"/>
      <c r="LCD114" s="511"/>
      <c r="LCE114" s="511"/>
      <c r="LCF114" s="511"/>
      <c r="LCG114" s="511"/>
      <c r="LCH114" s="511"/>
      <c r="LCI114" s="511"/>
      <c r="LCJ114" s="511"/>
      <c r="LCK114" s="511"/>
      <c r="LCL114" s="511"/>
      <c r="LCM114" s="511"/>
      <c r="LCN114" s="511"/>
      <c r="LCO114" s="511"/>
      <c r="LCP114" s="511"/>
      <c r="LCQ114" s="511"/>
      <c r="LCR114" s="511"/>
      <c r="LCS114" s="511"/>
      <c r="LCT114" s="511"/>
      <c r="LCU114" s="511"/>
      <c r="LCV114" s="511"/>
      <c r="LCW114" s="511"/>
      <c r="LCX114" s="511"/>
      <c r="LCY114" s="511"/>
      <c r="LCZ114" s="511"/>
      <c r="LDA114" s="511"/>
      <c r="LDB114" s="511"/>
      <c r="LDC114" s="511"/>
      <c r="LDD114" s="511"/>
      <c r="LDE114" s="511"/>
      <c r="LDF114" s="511"/>
      <c r="LDG114" s="511"/>
      <c r="LDH114" s="511"/>
      <c r="LDI114" s="511"/>
      <c r="LDJ114" s="511"/>
      <c r="LDK114" s="511"/>
      <c r="LDL114" s="511"/>
      <c r="LDM114" s="511"/>
      <c r="LDN114" s="511"/>
      <c r="LDO114" s="511"/>
      <c r="LDP114" s="511"/>
      <c r="LDQ114" s="511"/>
      <c r="LDR114" s="511"/>
      <c r="LDS114" s="511"/>
      <c r="LDT114" s="511"/>
      <c r="LDU114" s="511"/>
      <c r="LDV114" s="511"/>
      <c r="LDW114" s="511"/>
      <c r="LDX114" s="511"/>
      <c r="LDY114" s="511"/>
      <c r="LDZ114" s="511"/>
      <c r="LEA114" s="511"/>
      <c r="LEB114" s="511"/>
      <c r="LEC114" s="511"/>
      <c r="LED114" s="511"/>
      <c r="LEE114" s="511"/>
      <c r="LEF114" s="511"/>
      <c r="LEG114" s="511"/>
      <c r="LEH114" s="511"/>
      <c r="LEI114" s="511"/>
      <c r="LEJ114" s="511"/>
      <c r="LEK114" s="511"/>
      <c r="LEL114" s="511"/>
      <c r="LEM114" s="511"/>
      <c r="LEN114" s="511"/>
      <c r="LEO114" s="511"/>
      <c r="LEP114" s="511"/>
      <c r="LEQ114" s="511"/>
      <c r="LER114" s="511"/>
      <c r="LES114" s="511"/>
      <c r="LET114" s="511"/>
      <c r="LEU114" s="511"/>
      <c r="LEV114" s="511"/>
      <c r="LEW114" s="511"/>
      <c r="LEX114" s="511"/>
      <c r="LEY114" s="511"/>
      <c r="LEZ114" s="511"/>
      <c r="LFA114" s="511"/>
      <c r="LFB114" s="511"/>
      <c r="LFC114" s="511"/>
      <c r="LFD114" s="511"/>
      <c r="LFE114" s="511"/>
      <c r="LFF114" s="511"/>
      <c r="LFG114" s="511"/>
      <c r="LFH114" s="511"/>
      <c r="LFI114" s="511"/>
      <c r="LFJ114" s="511"/>
      <c r="LFK114" s="511"/>
      <c r="LFL114" s="511"/>
      <c r="LFM114" s="511"/>
      <c r="LFN114" s="511"/>
      <c r="LFO114" s="511"/>
      <c r="LFP114" s="511"/>
      <c r="LFQ114" s="511"/>
      <c r="LFR114" s="511"/>
      <c r="LFS114" s="511"/>
      <c r="LFT114" s="511"/>
      <c r="LFU114" s="511"/>
      <c r="LFV114" s="511"/>
      <c r="LFW114" s="511"/>
      <c r="LFX114" s="511"/>
      <c r="LFY114" s="511"/>
      <c r="LFZ114" s="511"/>
      <c r="LGA114" s="511"/>
      <c r="LGB114" s="511"/>
      <c r="LGC114" s="511"/>
      <c r="LGD114" s="511"/>
      <c r="LGE114" s="511"/>
      <c r="LGF114" s="511"/>
      <c r="LGG114" s="511"/>
      <c r="LGH114" s="511"/>
      <c r="LGI114" s="511"/>
      <c r="LGJ114" s="511"/>
      <c r="LGK114" s="511"/>
      <c r="LGL114" s="511"/>
      <c r="LGM114" s="511"/>
      <c r="LGN114" s="511"/>
      <c r="LGO114" s="511"/>
      <c r="LGP114" s="511"/>
      <c r="LGQ114" s="511"/>
      <c r="LGR114" s="511"/>
      <c r="LGS114" s="511"/>
      <c r="LGT114" s="511"/>
      <c r="LGU114" s="511"/>
      <c r="LGV114" s="511"/>
      <c r="LGW114" s="511"/>
      <c r="LGX114" s="511"/>
      <c r="LGY114" s="511"/>
      <c r="LGZ114" s="511"/>
      <c r="LHA114" s="511"/>
      <c r="LHB114" s="511"/>
      <c r="LHC114" s="511"/>
      <c r="LHD114" s="511"/>
      <c r="LHE114" s="511"/>
      <c r="LHF114" s="511"/>
      <c r="LHG114" s="511"/>
      <c r="LHH114" s="511"/>
      <c r="LHI114" s="511"/>
      <c r="LHJ114" s="511"/>
      <c r="LHK114" s="511"/>
      <c r="LHL114" s="511"/>
      <c r="LHM114" s="511"/>
      <c r="LHN114" s="511"/>
      <c r="LHO114" s="511"/>
      <c r="LHP114" s="511"/>
      <c r="LHQ114" s="511"/>
      <c r="LHR114" s="511"/>
      <c r="LHS114" s="511"/>
      <c r="LHT114" s="511"/>
      <c r="LHU114" s="511"/>
      <c r="LHV114" s="511"/>
      <c r="LHW114" s="511"/>
      <c r="LHX114" s="511"/>
      <c r="LHY114" s="511"/>
      <c r="LHZ114" s="511"/>
      <c r="LIA114" s="511"/>
      <c r="LIB114" s="511"/>
      <c r="LIC114" s="511"/>
      <c r="LID114" s="511"/>
      <c r="LIE114" s="511"/>
      <c r="LIF114" s="511"/>
      <c r="LIG114" s="511"/>
      <c r="LIH114" s="511"/>
      <c r="LII114" s="511"/>
      <c r="LIJ114" s="511"/>
      <c r="LIK114" s="511"/>
      <c r="LIL114" s="511"/>
      <c r="LIM114" s="511"/>
      <c r="LIN114" s="511"/>
      <c r="LIO114" s="511"/>
      <c r="LIP114" s="511"/>
      <c r="LIQ114" s="511"/>
      <c r="LIR114" s="511"/>
      <c r="LIS114" s="511"/>
      <c r="LIT114" s="511"/>
      <c r="LIU114" s="511"/>
      <c r="LIV114" s="511"/>
      <c r="LIW114" s="511"/>
      <c r="LIX114" s="511"/>
      <c r="LIY114" s="511"/>
      <c r="LIZ114" s="511"/>
      <c r="LJA114" s="511"/>
      <c r="LJB114" s="511"/>
      <c r="LJC114" s="511"/>
      <c r="LJD114" s="511"/>
      <c r="LJE114" s="511"/>
      <c r="LJF114" s="511"/>
      <c r="LJG114" s="511"/>
      <c r="LJH114" s="511"/>
      <c r="LJI114" s="511"/>
      <c r="LJJ114" s="511"/>
      <c r="LJK114" s="511"/>
      <c r="LJL114" s="511"/>
      <c r="LJM114" s="511"/>
      <c r="LJN114" s="511"/>
      <c r="LJO114" s="511"/>
      <c r="LJP114" s="511"/>
      <c r="LJQ114" s="511"/>
      <c r="LJR114" s="511"/>
      <c r="LJS114" s="511"/>
      <c r="LJT114" s="511"/>
      <c r="LJU114" s="511"/>
      <c r="LJV114" s="511"/>
      <c r="LJW114" s="511"/>
      <c r="LJX114" s="511"/>
      <c r="LJY114" s="511"/>
      <c r="LJZ114" s="511"/>
      <c r="LKA114" s="511"/>
      <c r="LKB114" s="511"/>
      <c r="LKC114" s="511"/>
      <c r="LKD114" s="511"/>
      <c r="LKE114" s="511"/>
      <c r="LKF114" s="511"/>
      <c r="LKG114" s="511"/>
      <c r="LKH114" s="511"/>
      <c r="LKI114" s="511"/>
      <c r="LKJ114" s="511"/>
      <c r="LKK114" s="511"/>
      <c r="LKL114" s="511"/>
      <c r="LKM114" s="511"/>
      <c r="LKN114" s="511"/>
      <c r="LKO114" s="511"/>
      <c r="LKP114" s="511"/>
      <c r="LKQ114" s="511"/>
      <c r="LKR114" s="511"/>
      <c r="LKS114" s="511"/>
      <c r="LKT114" s="511"/>
      <c r="LKU114" s="511"/>
      <c r="LKV114" s="511"/>
      <c r="LKW114" s="511"/>
      <c r="LKX114" s="511"/>
      <c r="LKY114" s="511"/>
      <c r="LKZ114" s="511"/>
      <c r="LLA114" s="511"/>
      <c r="LLB114" s="511"/>
      <c r="LLC114" s="511"/>
      <c r="LLD114" s="511"/>
      <c r="LLE114" s="511"/>
      <c r="LLF114" s="511"/>
      <c r="LLG114" s="511"/>
      <c r="LLH114" s="511"/>
      <c r="LLI114" s="511"/>
      <c r="LLJ114" s="511"/>
      <c r="LLK114" s="511"/>
      <c r="LLL114" s="511"/>
      <c r="LLM114" s="511"/>
      <c r="LLN114" s="511"/>
      <c r="LLO114" s="511"/>
      <c r="LLP114" s="511"/>
      <c r="LLQ114" s="511"/>
      <c r="LLR114" s="511"/>
      <c r="LLS114" s="511"/>
      <c r="LLT114" s="511"/>
      <c r="LLU114" s="511"/>
      <c r="LLV114" s="511"/>
      <c r="LLW114" s="511"/>
      <c r="LLX114" s="511"/>
      <c r="LLY114" s="511"/>
      <c r="LLZ114" s="511"/>
      <c r="LMA114" s="511"/>
      <c r="LMB114" s="511"/>
      <c r="LMC114" s="511"/>
      <c r="LMD114" s="511"/>
      <c r="LME114" s="511"/>
      <c r="LMF114" s="511"/>
      <c r="LMG114" s="511"/>
      <c r="LMH114" s="511"/>
      <c r="LMI114" s="511"/>
      <c r="LMJ114" s="511"/>
      <c r="LMK114" s="511"/>
      <c r="LML114" s="511"/>
      <c r="LMM114" s="511"/>
      <c r="LMN114" s="511"/>
      <c r="LMO114" s="511"/>
      <c r="LMP114" s="511"/>
      <c r="LMQ114" s="511"/>
      <c r="LMR114" s="511"/>
      <c r="LMS114" s="511"/>
      <c r="LMT114" s="511"/>
      <c r="LMU114" s="511"/>
      <c r="LMV114" s="511"/>
      <c r="LMW114" s="511"/>
      <c r="LMX114" s="511"/>
      <c r="LMY114" s="511"/>
      <c r="LMZ114" s="511"/>
      <c r="LNA114" s="511"/>
      <c r="LNB114" s="511"/>
      <c r="LNC114" s="511"/>
      <c r="LND114" s="511"/>
      <c r="LNE114" s="511"/>
      <c r="LNF114" s="511"/>
      <c r="LNG114" s="511"/>
      <c r="LNH114" s="511"/>
      <c r="LNI114" s="511"/>
      <c r="LNJ114" s="511"/>
      <c r="LNK114" s="511"/>
      <c r="LNL114" s="511"/>
      <c r="LNM114" s="511"/>
      <c r="LNN114" s="511"/>
      <c r="LNO114" s="511"/>
      <c r="LNP114" s="511"/>
      <c r="LNQ114" s="511"/>
      <c r="LNR114" s="511"/>
      <c r="LNS114" s="511"/>
      <c r="LNT114" s="511"/>
      <c r="LNU114" s="511"/>
      <c r="LNV114" s="511"/>
      <c r="LNW114" s="511"/>
      <c r="LNX114" s="511"/>
      <c r="LNY114" s="511"/>
      <c r="LNZ114" s="511"/>
      <c r="LOA114" s="511"/>
      <c r="LOB114" s="511"/>
      <c r="LOC114" s="511"/>
      <c r="LOD114" s="511"/>
      <c r="LOE114" s="511"/>
      <c r="LOF114" s="511"/>
      <c r="LOG114" s="511"/>
      <c r="LOH114" s="511"/>
      <c r="LOI114" s="511"/>
      <c r="LOJ114" s="511"/>
      <c r="LOK114" s="511"/>
      <c r="LOL114" s="511"/>
      <c r="LOM114" s="511"/>
      <c r="LON114" s="511"/>
      <c r="LOO114" s="511"/>
      <c r="LOP114" s="511"/>
      <c r="LOQ114" s="511"/>
      <c r="LOR114" s="511"/>
      <c r="LOS114" s="511"/>
      <c r="LOT114" s="511"/>
      <c r="LOU114" s="511"/>
      <c r="LOV114" s="511"/>
      <c r="LOW114" s="511"/>
      <c r="LOX114" s="511"/>
      <c r="LOY114" s="511"/>
      <c r="LOZ114" s="511"/>
      <c r="LPA114" s="511"/>
      <c r="LPB114" s="511"/>
      <c r="LPC114" s="511"/>
      <c r="LPD114" s="511"/>
      <c r="LPE114" s="511"/>
      <c r="LPF114" s="511"/>
      <c r="LPG114" s="511"/>
      <c r="LPH114" s="511"/>
      <c r="LPI114" s="511"/>
      <c r="LPJ114" s="511"/>
      <c r="LPK114" s="511"/>
      <c r="LPL114" s="511"/>
      <c r="LPM114" s="511"/>
      <c r="LPN114" s="511"/>
      <c r="LPO114" s="511"/>
      <c r="LPP114" s="511"/>
      <c r="LPQ114" s="511"/>
      <c r="LPR114" s="511"/>
      <c r="LPS114" s="511"/>
      <c r="LPT114" s="511"/>
      <c r="LPU114" s="511"/>
      <c r="LPV114" s="511"/>
      <c r="LPW114" s="511"/>
      <c r="LPX114" s="511"/>
      <c r="LPY114" s="511"/>
      <c r="LPZ114" s="511"/>
      <c r="LQA114" s="511"/>
      <c r="LQB114" s="511"/>
      <c r="LQC114" s="511"/>
      <c r="LQD114" s="511"/>
      <c r="LQE114" s="511"/>
      <c r="LQF114" s="511"/>
      <c r="LQG114" s="511"/>
      <c r="LQH114" s="511"/>
      <c r="LQI114" s="511"/>
      <c r="LQJ114" s="511"/>
      <c r="LQK114" s="511"/>
      <c r="LQL114" s="511"/>
      <c r="LQM114" s="511"/>
      <c r="LQN114" s="511"/>
      <c r="LQO114" s="511"/>
      <c r="LQP114" s="511"/>
      <c r="LQQ114" s="511"/>
      <c r="LQR114" s="511"/>
      <c r="LQS114" s="511"/>
      <c r="LQT114" s="511"/>
      <c r="LQU114" s="511"/>
      <c r="LQV114" s="511"/>
      <c r="LQW114" s="511"/>
      <c r="LQX114" s="511"/>
      <c r="LQY114" s="511"/>
      <c r="LQZ114" s="511"/>
      <c r="LRA114" s="511"/>
      <c r="LRB114" s="511"/>
      <c r="LRC114" s="511"/>
      <c r="LRD114" s="511"/>
      <c r="LRE114" s="511"/>
      <c r="LRF114" s="511"/>
      <c r="LRG114" s="511"/>
      <c r="LRH114" s="511"/>
      <c r="LRI114" s="511"/>
      <c r="LRJ114" s="511"/>
      <c r="LRK114" s="511"/>
      <c r="LRL114" s="511"/>
      <c r="LRM114" s="511"/>
      <c r="LRN114" s="511"/>
      <c r="LRO114" s="511"/>
      <c r="LRP114" s="511"/>
      <c r="LRQ114" s="511"/>
      <c r="LRR114" s="511"/>
      <c r="LRS114" s="511"/>
      <c r="LRT114" s="511"/>
      <c r="LRU114" s="511"/>
      <c r="LRV114" s="511"/>
      <c r="LRW114" s="511"/>
      <c r="LRX114" s="511"/>
      <c r="LRY114" s="511"/>
      <c r="LRZ114" s="511"/>
      <c r="LSA114" s="511"/>
      <c r="LSB114" s="511"/>
      <c r="LSC114" s="511"/>
      <c r="LSD114" s="511"/>
      <c r="LSE114" s="511"/>
      <c r="LSF114" s="511"/>
      <c r="LSG114" s="511"/>
      <c r="LSH114" s="511"/>
      <c r="LSI114" s="511"/>
      <c r="LSJ114" s="511"/>
      <c r="LSK114" s="511"/>
      <c r="LSL114" s="511"/>
      <c r="LSM114" s="511"/>
      <c r="LSN114" s="511"/>
      <c r="LSO114" s="511"/>
      <c r="LSP114" s="511"/>
      <c r="LSQ114" s="511"/>
      <c r="LSR114" s="511"/>
      <c r="LSS114" s="511"/>
      <c r="LST114" s="511"/>
      <c r="LSU114" s="511"/>
      <c r="LSV114" s="511"/>
      <c r="LSW114" s="511"/>
      <c r="LSX114" s="511"/>
      <c r="LSY114" s="511"/>
      <c r="LSZ114" s="511"/>
      <c r="LTA114" s="511"/>
      <c r="LTB114" s="511"/>
      <c r="LTC114" s="511"/>
      <c r="LTD114" s="511"/>
      <c r="LTE114" s="511"/>
      <c r="LTF114" s="511"/>
      <c r="LTG114" s="511"/>
      <c r="LTH114" s="511"/>
      <c r="LTI114" s="511"/>
      <c r="LTJ114" s="511"/>
      <c r="LTK114" s="511"/>
      <c r="LTL114" s="511"/>
      <c r="LTM114" s="511"/>
      <c r="LTN114" s="511"/>
      <c r="LTO114" s="511"/>
      <c r="LTP114" s="511"/>
      <c r="LTQ114" s="511"/>
      <c r="LTR114" s="511"/>
      <c r="LTS114" s="511"/>
      <c r="LTT114" s="511"/>
      <c r="LTU114" s="511"/>
      <c r="LTV114" s="511"/>
      <c r="LTW114" s="511"/>
      <c r="LTX114" s="511"/>
      <c r="LTY114" s="511"/>
      <c r="LTZ114" s="511"/>
      <c r="LUA114" s="511"/>
      <c r="LUB114" s="511"/>
      <c r="LUC114" s="511"/>
      <c r="LUD114" s="511"/>
      <c r="LUE114" s="511"/>
      <c r="LUF114" s="511"/>
      <c r="LUG114" s="511"/>
      <c r="LUH114" s="511"/>
      <c r="LUI114" s="511"/>
      <c r="LUJ114" s="511"/>
      <c r="LUK114" s="511"/>
      <c r="LUL114" s="511"/>
      <c r="LUM114" s="511"/>
      <c r="LUN114" s="511"/>
      <c r="LUO114" s="511"/>
      <c r="LUP114" s="511"/>
      <c r="LUQ114" s="511"/>
      <c r="LUR114" s="511"/>
      <c r="LUS114" s="511"/>
      <c r="LUT114" s="511"/>
      <c r="LUU114" s="511"/>
      <c r="LUV114" s="511"/>
      <c r="LUW114" s="511"/>
      <c r="LUX114" s="511"/>
      <c r="LUY114" s="511"/>
      <c r="LUZ114" s="511"/>
      <c r="LVA114" s="511"/>
      <c r="LVB114" s="511"/>
      <c r="LVC114" s="511"/>
      <c r="LVD114" s="511"/>
      <c r="LVE114" s="511"/>
      <c r="LVF114" s="511"/>
      <c r="LVG114" s="511"/>
      <c r="LVH114" s="511"/>
      <c r="LVI114" s="511"/>
      <c r="LVJ114" s="511"/>
      <c r="LVK114" s="511"/>
      <c r="LVL114" s="511"/>
      <c r="LVM114" s="511"/>
      <c r="LVN114" s="511"/>
      <c r="LVO114" s="511"/>
      <c r="LVP114" s="511"/>
      <c r="LVQ114" s="511"/>
      <c r="LVR114" s="511"/>
      <c r="LVS114" s="511"/>
      <c r="LVT114" s="511"/>
      <c r="LVU114" s="511"/>
      <c r="LVV114" s="511"/>
      <c r="LVW114" s="511"/>
      <c r="LVX114" s="511"/>
      <c r="LVY114" s="511"/>
      <c r="LVZ114" s="511"/>
      <c r="LWA114" s="511"/>
      <c r="LWB114" s="511"/>
      <c r="LWC114" s="511"/>
      <c r="LWD114" s="511"/>
      <c r="LWE114" s="511"/>
      <c r="LWF114" s="511"/>
      <c r="LWG114" s="511"/>
      <c r="LWH114" s="511"/>
      <c r="LWI114" s="511"/>
      <c r="LWJ114" s="511"/>
      <c r="LWK114" s="511"/>
      <c r="LWL114" s="511"/>
      <c r="LWM114" s="511"/>
      <c r="LWN114" s="511"/>
      <c r="LWO114" s="511"/>
      <c r="LWP114" s="511"/>
      <c r="LWQ114" s="511"/>
      <c r="LWR114" s="511"/>
      <c r="LWS114" s="511"/>
      <c r="LWT114" s="511"/>
      <c r="LWU114" s="511"/>
      <c r="LWV114" s="511"/>
      <c r="LWW114" s="511"/>
      <c r="LWX114" s="511"/>
      <c r="LWY114" s="511"/>
      <c r="LWZ114" s="511"/>
      <c r="LXA114" s="511"/>
      <c r="LXB114" s="511"/>
      <c r="LXC114" s="511"/>
      <c r="LXD114" s="511"/>
      <c r="LXE114" s="511"/>
      <c r="LXF114" s="511"/>
      <c r="LXG114" s="511"/>
      <c r="LXH114" s="511"/>
      <c r="LXI114" s="511"/>
      <c r="LXJ114" s="511"/>
      <c r="LXK114" s="511"/>
      <c r="LXL114" s="511"/>
      <c r="LXM114" s="511"/>
      <c r="LXN114" s="511"/>
      <c r="LXO114" s="511"/>
      <c r="LXP114" s="511"/>
      <c r="LXQ114" s="511"/>
      <c r="LXR114" s="511"/>
      <c r="LXS114" s="511"/>
      <c r="LXT114" s="511"/>
      <c r="LXU114" s="511"/>
      <c r="LXV114" s="511"/>
      <c r="LXW114" s="511"/>
      <c r="LXX114" s="511"/>
      <c r="LXY114" s="511"/>
      <c r="LXZ114" s="511"/>
      <c r="LYA114" s="511"/>
      <c r="LYB114" s="511"/>
      <c r="LYC114" s="511"/>
      <c r="LYD114" s="511"/>
      <c r="LYE114" s="511"/>
      <c r="LYF114" s="511"/>
      <c r="LYG114" s="511"/>
      <c r="LYH114" s="511"/>
      <c r="LYI114" s="511"/>
      <c r="LYJ114" s="511"/>
      <c r="LYK114" s="511"/>
      <c r="LYL114" s="511"/>
      <c r="LYM114" s="511"/>
      <c r="LYN114" s="511"/>
      <c r="LYO114" s="511"/>
      <c r="LYP114" s="511"/>
      <c r="LYQ114" s="511"/>
      <c r="LYR114" s="511"/>
      <c r="LYS114" s="511"/>
      <c r="LYT114" s="511"/>
      <c r="LYU114" s="511"/>
      <c r="LYV114" s="511"/>
      <c r="LYW114" s="511"/>
      <c r="LYX114" s="511"/>
      <c r="LYY114" s="511"/>
      <c r="LYZ114" s="511"/>
      <c r="LZA114" s="511"/>
      <c r="LZB114" s="511"/>
      <c r="LZC114" s="511"/>
      <c r="LZD114" s="511"/>
      <c r="LZE114" s="511"/>
      <c r="LZF114" s="511"/>
      <c r="LZG114" s="511"/>
      <c r="LZH114" s="511"/>
      <c r="LZI114" s="511"/>
      <c r="LZJ114" s="511"/>
      <c r="LZK114" s="511"/>
      <c r="LZL114" s="511"/>
      <c r="LZM114" s="511"/>
      <c r="LZN114" s="511"/>
      <c r="LZO114" s="511"/>
      <c r="LZP114" s="511"/>
      <c r="LZQ114" s="511"/>
      <c r="LZR114" s="511"/>
      <c r="LZS114" s="511"/>
      <c r="LZT114" s="511"/>
      <c r="LZU114" s="511"/>
      <c r="LZV114" s="511"/>
      <c r="LZW114" s="511"/>
      <c r="LZX114" s="511"/>
      <c r="LZY114" s="511"/>
      <c r="LZZ114" s="511"/>
      <c r="MAA114" s="511"/>
      <c r="MAB114" s="511"/>
      <c r="MAC114" s="511"/>
      <c r="MAD114" s="511"/>
      <c r="MAE114" s="511"/>
      <c r="MAF114" s="511"/>
      <c r="MAG114" s="511"/>
      <c r="MAH114" s="511"/>
      <c r="MAI114" s="511"/>
      <c r="MAJ114" s="511"/>
      <c r="MAK114" s="511"/>
      <c r="MAL114" s="511"/>
      <c r="MAM114" s="511"/>
      <c r="MAN114" s="511"/>
      <c r="MAO114" s="511"/>
      <c r="MAP114" s="511"/>
      <c r="MAQ114" s="511"/>
      <c r="MAR114" s="511"/>
      <c r="MAS114" s="511"/>
      <c r="MAT114" s="511"/>
      <c r="MAU114" s="511"/>
      <c r="MAV114" s="511"/>
      <c r="MAW114" s="511"/>
      <c r="MAX114" s="511"/>
      <c r="MAY114" s="511"/>
      <c r="MAZ114" s="511"/>
      <c r="MBA114" s="511"/>
      <c r="MBB114" s="511"/>
      <c r="MBC114" s="511"/>
      <c r="MBD114" s="511"/>
      <c r="MBE114" s="511"/>
      <c r="MBF114" s="511"/>
      <c r="MBG114" s="511"/>
      <c r="MBH114" s="511"/>
      <c r="MBI114" s="511"/>
      <c r="MBJ114" s="511"/>
      <c r="MBK114" s="511"/>
      <c r="MBL114" s="511"/>
      <c r="MBM114" s="511"/>
      <c r="MBN114" s="511"/>
      <c r="MBO114" s="511"/>
      <c r="MBP114" s="511"/>
      <c r="MBQ114" s="511"/>
      <c r="MBR114" s="511"/>
      <c r="MBS114" s="511"/>
      <c r="MBT114" s="511"/>
      <c r="MBU114" s="511"/>
      <c r="MBV114" s="511"/>
      <c r="MBW114" s="511"/>
      <c r="MBX114" s="511"/>
      <c r="MBY114" s="511"/>
      <c r="MBZ114" s="511"/>
      <c r="MCA114" s="511"/>
      <c r="MCB114" s="511"/>
      <c r="MCC114" s="511"/>
      <c r="MCD114" s="511"/>
      <c r="MCE114" s="511"/>
      <c r="MCF114" s="511"/>
      <c r="MCG114" s="511"/>
      <c r="MCH114" s="511"/>
      <c r="MCI114" s="511"/>
      <c r="MCJ114" s="511"/>
      <c r="MCK114" s="511"/>
      <c r="MCL114" s="511"/>
      <c r="MCM114" s="511"/>
      <c r="MCN114" s="511"/>
      <c r="MCO114" s="511"/>
      <c r="MCP114" s="511"/>
      <c r="MCQ114" s="511"/>
      <c r="MCR114" s="511"/>
      <c r="MCS114" s="511"/>
      <c r="MCT114" s="511"/>
      <c r="MCU114" s="511"/>
      <c r="MCV114" s="511"/>
      <c r="MCW114" s="511"/>
      <c r="MCX114" s="511"/>
      <c r="MCY114" s="511"/>
      <c r="MCZ114" s="511"/>
      <c r="MDA114" s="511"/>
      <c r="MDB114" s="511"/>
      <c r="MDC114" s="511"/>
      <c r="MDD114" s="511"/>
      <c r="MDE114" s="511"/>
      <c r="MDF114" s="511"/>
      <c r="MDG114" s="511"/>
      <c r="MDH114" s="511"/>
      <c r="MDI114" s="511"/>
      <c r="MDJ114" s="511"/>
      <c r="MDK114" s="511"/>
      <c r="MDL114" s="511"/>
      <c r="MDM114" s="511"/>
      <c r="MDN114" s="511"/>
      <c r="MDO114" s="511"/>
      <c r="MDP114" s="511"/>
      <c r="MDQ114" s="511"/>
      <c r="MDR114" s="511"/>
      <c r="MDS114" s="511"/>
      <c r="MDT114" s="511"/>
      <c r="MDU114" s="511"/>
      <c r="MDV114" s="511"/>
      <c r="MDW114" s="511"/>
      <c r="MDX114" s="511"/>
      <c r="MDY114" s="511"/>
      <c r="MDZ114" s="511"/>
      <c r="MEA114" s="511"/>
      <c r="MEB114" s="511"/>
      <c r="MEC114" s="511"/>
      <c r="MED114" s="511"/>
      <c r="MEE114" s="511"/>
      <c r="MEF114" s="511"/>
      <c r="MEG114" s="511"/>
      <c r="MEH114" s="511"/>
      <c r="MEI114" s="511"/>
      <c r="MEJ114" s="511"/>
      <c r="MEK114" s="511"/>
      <c r="MEL114" s="511"/>
      <c r="MEM114" s="511"/>
      <c r="MEN114" s="511"/>
      <c r="MEO114" s="511"/>
      <c r="MEP114" s="511"/>
      <c r="MEQ114" s="511"/>
      <c r="MER114" s="511"/>
      <c r="MES114" s="511"/>
      <c r="MET114" s="511"/>
      <c r="MEU114" s="511"/>
      <c r="MEV114" s="511"/>
      <c r="MEW114" s="511"/>
      <c r="MEX114" s="511"/>
      <c r="MEY114" s="511"/>
      <c r="MEZ114" s="511"/>
      <c r="MFA114" s="511"/>
      <c r="MFB114" s="511"/>
      <c r="MFC114" s="511"/>
      <c r="MFD114" s="511"/>
      <c r="MFE114" s="511"/>
      <c r="MFF114" s="511"/>
      <c r="MFG114" s="511"/>
      <c r="MFH114" s="511"/>
      <c r="MFI114" s="511"/>
      <c r="MFJ114" s="511"/>
      <c r="MFK114" s="511"/>
      <c r="MFL114" s="511"/>
      <c r="MFM114" s="511"/>
      <c r="MFN114" s="511"/>
      <c r="MFO114" s="511"/>
      <c r="MFP114" s="511"/>
      <c r="MFQ114" s="511"/>
      <c r="MFR114" s="511"/>
      <c r="MFS114" s="511"/>
      <c r="MFT114" s="511"/>
      <c r="MFU114" s="511"/>
      <c r="MFV114" s="511"/>
      <c r="MFW114" s="511"/>
      <c r="MFX114" s="511"/>
      <c r="MFY114" s="511"/>
      <c r="MFZ114" s="511"/>
      <c r="MGA114" s="511"/>
      <c r="MGB114" s="511"/>
      <c r="MGC114" s="511"/>
      <c r="MGD114" s="511"/>
      <c r="MGE114" s="511"/>
      <c r="MGF114" s="511"/>
      <c r="MGG114" s="511"/>
      <c r="MGH114" s="511"/>
      <c r="MGI114" s="511"/>
      <c r="MGJ114" s="511"/>
      <c r="MGK114" s="511"/>
      <c r="MGL114" s="511"/>
      <c r="MGM114" s="511"/>
      <c r="MGN114" s="511"/>
      <c r="MGO114" s="511"/>
      <c r="MGP114" s="511"/>
      <c r="MGQ114" s="511"/>
      <c r="MGR114" s="511"/>
      <c r="MGS114" s="511"/>
      <c r="MGT114" s="511"/>
      <c r="MGU114" s="511"/>
      <c r="MGV114" s="511"/>
      <c r="MGW114" s="511"/>
      <c r="MGX114" s="511"/>
      <c r="MGY114" s="511"/>
      <c r="MGZ114" s="511"/>
      <c r="MHA114" s="511"/>
      <c r="MHB114" s="511"/>
      <c r="MHC114" s="511"/>
      <c r="MHD114" s="511"/>
      <c r="MHE114" s="511"/>
      <c r="MHF114" s="511"/>
      <c r="MHG114" s="511"/>
      <c r="MHH114" s="511"/>
      <c r="MHI114" s="511"/>
      <c r="MHJ114" s="511"/>
      <c r="MHK114" s="511"/>
      <c r="MHL114" s="511"/>
      <c r="MHM114" s="511"/>
      <c r="MHN114" s="511"/>
      <c r="MHO114" s="511"/>
      <c r="MHP114" s="511"/>
      <c r="MHQ114" s="511"/>
      <c r="MHR114" s="511"/>
      <c r="MHS114" s="511"/>
      <c r="MHT114" s="511"/>
      <c r="MHU114" s="511"/>
      <c r="MHV114" s="511"/>
      <c r="MHW114" s="511"/>
      <c r="MHX114" s="511"/>
      <c r="MHY114" s="511"/>
      <c r="MHZ114" s="511"/>
      <c r="MIA114" s="511"/>
      <c r="MIB114" s="511"/>
      <c r="MIC114" s="511"/>
      <c r="MID114" s="511"/>
      <c r="MIE114" s="511"/>
      <c r="MIF114" s="511"/>
      <c r="MIG114" s="511"/>
      <c r="MIH114" s="511"/>
      <c r="MII114" s="511"/>
      <c r="MIJ114" s="511"/>
      <c r="MIK114" s="511"/>
      <c r="MIL114" s="511"/>
      <c r="MIM114" s="511"/>
      <c r="MIN114" s="511"/>
      <c r="MIO114" s="511"/>
      <c r="MIP114" s="511"/>
      <c r="MIQ114" s="511"/>
      <c r="MIR114" s="511"/>
      <c r="MIS114" s="511"/>
      <c r="MIT114" s="511"/>
      <c r="MIU114" s="511"/>
      <c r="MIV114" s="511"/>
      <c r="MIW114" s="511"/>
      <c r="MIX114" s="511"/>
      <c r="MIY114" s="511"/>
      <c r="MIZ114" s="511"/>
      <c r="MJA114" s="511"/>
      <c r="MJB114" s="511"/>
      <c r="MJC114" s="511"/>
      <c r="MJD114" s="511"/>
      <c r="MJE114" s="511"/>
      <c r="MJF114" s="511"/>
      <c r="MJG114" s="511"/>
      <c r="MJH114" s="511"/>
      <c r="MJI114" s="511"/>
      <c r="MJJ114" s="511"/>
      <c r="MJK114" s="511"/>
      <c r="MJL114" s="511"/>
      <c r="MJM114" s="511"/>
      <c r="MJN114" s="511"/>
      <c r="MJO114" s="511"/>
      <c r="MJP114" s="511"/>
      <c r="MJQ114" s="511"/>
      <c r="MJR114" s="511"/>
      <c r="MJS114" s="511"/>
      <c r="MJT114" s="511"/>
      <c r="MJU114" s="511"/>
      <c r="MJV114" s="511"/>
      <c r="MJW114" s="511"/>
      <c r="MJX114" s="511"/>
      <c r="MJY114" s="511"/>
      <c r="MJZ114" s="511"/>
      <c r="MKA114" s="511"/>
      <c r="MKB114" s="511"/>
      <c r="MKC114" s="511"/>
      <c r="MKD114" s="511"/>
      <c r="MKE114" s="511"/>
      <c r="MKF114" s="511"/>
      <c r="MKG114" s="511"/>
      <c r="MKH114" s="511"/>
      <c r="MKI114" s="511"/>
      <c r="MKJ114" s="511"/>
      <c r="MKK114" s="511"/>
      <c r="MKL114" s="511"/>
      <c r="MKM114" s="511"/>
      <c r="MKN114" s="511"/>
      <c r="MKO114" s="511"/>
      <c r="MKP114" s="511"/>
      <c r="MKQ114" s="511"/>
      <c r="MKR114" s="511"/>
      <c r="MKS114" s="511"/>
      <c r="MKT114" s="511"/>
      <c r="MKU114" s="511"/>
      <c r="MKV114" s="511"/>
      <c r="MKW114" s="511"/>
      <c r="MKX114" s="511"/>
      <c r="MKY114" s="511"/>
      <c r="MKZ114" s="511"/>
      <c r="MLA114" s="511"/>
      <c r="MLB114" s="511"/>
      <c r="MLC114" s="511"/>
      <c r="MLD114" s="511"/>
      <c r="MLE114" s="511"/>
      <c r="MLF114" s="511"/>
      <c r="MLG114" s="511"/>
      <c r="MLH114" s="511"/>
      <c r="MLI114" s="511"/>
      <c r="MLJ114" s="511"/>
      <c r="MLK114" s="511"/>
      <c r="MLL114" s="511"/>
      <c r="MLM114" s="511"/>
      <c r="MLN114" s="511"/>
      <c r="MLO114" s="511"/>
      <c r="MLP114" s="511"/>
      <c r="MLQ114" s="511"/>
      <c r="MLR114" s="511"/>
      <c r="MLS114" s="511"/>
      <c r="MLT114" s="511"/>
      <c r="MLU114" s="511"/>
      <c r="MLV114" s="511"/>
      <c r="MLW114" s="511"/>
      <c r="MLX114" s="511"/>
      <c r="MLY114" s="511"/>
      <c r="MLZ114" s="511"/>
      <c r="MMA114" s="511"/>
      <c r="MMB114" s="511"/>
      <c r="MMC114" s="511"/>
      <c r="MMD114" s="511"/>
      <c r="MME114" s="511"/>
      <c r="MMF114" s="511"/>
      <c r="MMG114" s="511"/>
      <c r="MMH114" s="511"/>
      <c r="MMI114" s="511"/>
      <c r="MMJ114" s="511"/>
      <c r="MMK114" s="511"/>
      <c r="MML114" s="511"/>
      <c r="MMM114" s="511"/>
      <c r="MMN114" s="511"/>
      <c r="MMO114" s="511"/>
      <c r="MMP114" s="511"/>
      <c r="MMQ114" s="511"/>
      <c r="MMR114" s="511"/>
      <c r="MMS114" s="511"/>
      <c r="MMT114" s="511"/>
      <c r="MMU114" s="511"/>
      <c r="MMV114" s="511"/>
      <c r="MMW114" s="511"/>
      <c r="MMX114" s="511"/>
      <c r="MMY114" s="511"/>
      <c r="MMZ114" s="511"/>
      <c r="MNA114" s="511"/>
      <c r="MNB114" s="511"/>
      <c r="MNC114" s="511"/>
      <c r="MND114" s="511"/>
      <c r="MNE114" s="511"/>
      <c r="MNF114" s="511"/>
      <c r="MNG114" s="511"/>
      <c r="MNH114" s="511"/>
      <c r="MNI114" s="511"/>
      <c r="MNJ114" s="511"/>
      <c r="MNK114" s="511"/>
      <c r="MNL114" s="511"/>
      <c r="MNM114" s="511"/>
      <c r="MNN114" s="511"/>
      <c r="MNO114" s="511"/>
      <c r="MNP114" s="511"/>
      <c r="MNQ114" s="511"/>
      <c r="MNR114" s="511"/>
      <c r="MNS114" s="511"/>
      <c r="MNT114" s="511"/>
      <c r="MNU114" s="511"/>
      <c r="MNV114" s="511"/>
      <c r="MNW114" s="511"/>
      <c r="MNX114" s="511"/>
      <c r="MNY114" s="511"/>
      <c r="MNZ114" s="511"/>
      <c r="MOA114" s="511"/>
      <c r="MOB114" s="511"/>
      <c r="MOC114" s="511"/>
      <c r="MOD114" s="511"/>
      <c r="MOE114" s="511"/>
      <c r="MOF114" s="511"/>
      <c r="MOG114" s="511"/>
      <c r="MOH114" s="511"/>
      <c r="MOI114" s="511"/>
      <c r="MOJ114" s="511"/>
      <c r="MOK114" s="511"/>
      <c r="MOL114" s="511"/>
      <c r="MOM114" s="511"/>
      <c r="MON114" s="511"/>
      <c r="MOO114" s="511"/>
      <c r="MOP114" s="511"/>
      <c r="MOQ114" s="511"/>
      <c r="MOR114" s="511"/>
      <c r="MOS114" s="511"/>
      <c r="MOT114" s="511"/>
      <c r="MOU114" s="511"/>
      <c r="MOV114" s="511"/>
      <c r="MOW114" s="511"/>
      <c r="MOX114" s="511"/>
      <c r="MOY114" s="511"/>
      <c r="MOZ114" s="511"/>
      <c r="MPA114" s="511"/>
      <c r="MPB114" s="511"/>
      <c r="MPC114" s="511"/>
      <c r="MPD114" s="511"/>
      <c r="MPE114" s="511"/>
      <c r="MPF114" s="511"/>
      <c r="MPG114" s="511"/>
      <c r="MPH114" s="511"/>
      <c r="MPI114" s="511"/>
      <c r="MPJ114" s="511"/>
      <c r="MPK114" s="511"/>
      <c r="MPL114" s="511"/>
      <c r="MPM114" s="511"/>
      <c r="MPN114" s="511"/>
      <c r="MPO114" s="511"/>
      <c r="MPP114" s="511"/>
      <c r="MPQ114" s="511"/>
      <c r="MPR114" s="511"/>
      <c r="MPS114" s="511"/>
      <c r="MPT114" s="511"/>
      <c r="MPU114" s="511"/>
      <c r="MPV114" s="511"/>
      <c r="MPW114" s="511"/>
      <c r="MPX114" s="511"/>
      <c r="MPY114" s="511"/>
      <c r="MPZ114" s="511"/>
      <c r="MQA114" s="511"/>
      <c r="MQB114" s="511"/>
      <c r="MQC114" s="511"/>
      <c r="MQD114" s="511"/>
      <c r="MQE114" s="511"/>
      <c r="MQF114" s="511"/>
      <c r="MQG114" s="511"/>
      <c r="MQH114" s="511"/>
      <c r="MQI114" s="511"/>
      <c r="MQJ114" s="511"/>
      <c r="MQK114" s="511"/>
      <c r="MQL114" s="511"/>
      <c r="MQM114" s="511"/>
      <c r="MQN114" s="511"/>
      <c r="MQO114" s="511"/>
      <c r="MQP114" s="511"/>
      <c r="MQQ114" s="511"/>
      <c r="MQR114" s="511"/>
      <c r="MQS114" s="511"/>
      <c r="MQT114" s="511"/>
      <c r="MQU114" s="511"/>
      <c r="MQV114" s="511"/>
      <c r="MQW114" s="511"/>
      <c r="MQX114" s="511"/>
      <c r="MQY114" s="511"/>
      <c r="MQZ114" s="511"/>
      <c r="MRA114" s="511"/>
      <c r="MRB114" s="511"/>
      <c r="MRC114" s="511"/>
      <c r="MRD114" s="511"/>
      <c r="MRE114" s="511"/>
      <c r="MRF114" s="511"/>
      <c r="MRG114" s="511"/>
      <c r="MRH114" s="511"/>
      <c r="MRI114" s="511"/>
      <c r="MRJ114" s="511"/>
      <c r="MRK114" s="511"/>
      <c r="MRL114" s="511"/>
      <c r="MRM114" s="511"/>
      <c r="MRN114" s="511"/>
      <c r="MRO114" s="511"/>
      <c r="MRP114" s="511"/>
      <c r="MRQ114" s="511"/>
      <c r="MRR114" s="511"/>
      <c r="MRS114" s="511"/>
      <c r="MRT114" s="511"/>
      <c r="MRU114" s="511"/>
      <c r="MRV114" s="511"/>
      <c r="MRW114" s="511"/>
      <c r="MRX114" s="511"/>
      <c r="MRY114" s="511"/>
      <c r="MRZ114" s="511"/>
      <c r="MSA114" s="511"/>
      <c r="MSB114" s="511"/>
      <c r="MSC114" s="511"/>
      <c r="MSD114" s="511"/>
      <c r="MSE114" s="511"/>
      <c r="MSF114" s="511"/>
      <c r="MSG114" s="511"/>
      <c r="MSH114" s="511"/>
      <c r="MSI114" s="511"/>
      <c r="MSJ114" s="511"/>
      <c r="MSK114" s="511"/>
      <c r="MSL114" s="511"/>
      <c r="MSM114" s="511"/>
      <c r="MSN114" s="511"/>
      <c r="MSO114" s="511"/>
      <c r="MSP114" s="511"/>
      <c r="MSQ114" s="511"/>
      <c r="MSR114" s="511"/>
      <c r="MSS114" s="511"/>
      <c r="MST114" s="511"/>
      <c r="MSU114" s="511"/>
      <c r="MSV114" s="511"/>
      <c r="MSW114" s="511"/>
      <c r="MSX114" s="511"/>
      <c r="MSY114" s="511"/>
      <c r="MSZ114" s="511"/>
      <c r="MTA114" s="511"/>
      <c r="MTB114" s="511"/>
      <c r="MTC114" s="511"/>
      <c r="MTD114" s="511"/>
      <c r="MTE114" s="511"/>
      <c r="MTF114" s="511"/>
      <c r="MTG114" s="511"/>
      <c r="MTH114" s="511"/>
      <c r="MTI114" s="511"/>
      <c r="MTJ114" s="511"/>
      <c r="MTK114" s="511"/>
      <c r="MTL114" s="511"/>
      <c r="MTM114" s="511"/>
      <c r="MTN114" s="511"/>
      <c r="MTO114" s="511"/>
      <c r="MTP114" s="511"/>
      <c r="MTQ114" s="511"/>
      <c r="MTR114" s="511"/>
      <c r="MTS114" s="511"/>
      <c r="MTT114" s="511"/>
      <c r="MTU114" s="511"/>
      <c r="MTV114" s="511"/>
      <c r="MTW114" s="511"/>
      <c r="MTX114" s="511"/>
      <c r="MTY114" s="511"/>
      <c r="MTZ114" s="511"/>
      <c r="MUA114" s="511"/>
      <c r="MUB114" s="511"/>
      <c r="MUC114" s="511"/>
      <c r="MUD114" s="511"/>
      <c r="MUE114" s="511"/>
      <c r="MUF114" s="511"/>
      <c r="MUG114" s="511"/>
      <c r="MUH114" s="511"/>
      <c r="MUI114" s="511"/>
      <c r="MUJ114" s="511"/>
      <c r="MUK114" s="511"/>
      <c r="MUL114" s="511"/>
      <c r="MUM114" s="511"/>
      <c r="MUN114" s="511"/>
      <c r="MUO114" s="511"/>
      <c r="MUP114" s="511"/>
      <c r="MUQ114" s="511"/>
      <c r="MUR114" s="511"/>
      <c r="MUS114" s="511"/>
      <c r="MUT114" s="511"/>
      <c r="MUU114" s="511"/>
      <c r="MUV114" s="511"/>
      <c r="MUW114" s="511"/>
      <c r="MUX114" s="511"/>
      <c r="MUY114" s="511"/>
      <c r="MUZ114" s="511"/>
      <c r="MVA114" s="511"/>
      <c r="MVB114" s="511"/>
      <c r="MVC114" s="511"/>
      <c r="MVD114" s="511"/>
      <c r="MVE114" s="511"/>
      <c r="MVF114" s="511"/>
      <c r="MVG114" s="511"/>
      <c r="MVH114" s="511"/>
      <c r="MVI114" s="511"/>
      <c r="MVJ114" s="511"/>
      <c r="MVK114" s="511"/>
      <c r="MVL114" s="511"/>
      <c r="MVM114" s="511"/>
      <c r="MVN114" s="511"/>
      <c r="MVO114" s="511"/>
      <c r="MVP114" s="511"/>
      <c r="MVQ114" s="511"/>
      <c r="MVR114" s="511"/>
      <c r="MVS114" s="511"/>
      <c r="MVT114" s="511"/>
      <c r="MVU114" s="511"/>
      <c r="MVV114" s="511"/>
      <c r="MVW114" s="511"/>
      <c r="MVX114" s="511"/>
      <c r="MVY114" s="511"/>
      <c r="MVZ114" s="511"/>
      <c r="MWA114" s="511"/>
      <c r="MWB114" s="511"/>
      <c r="MWC114" s="511"/>
      <c r="MWD114" s="511"/>
      <c r="MWE114" s="511"/>
      <c r="MWF114" s="511"/>
      <c r="MWG114" s="511"/>
      <c r="MWH114" s="511"/>
      <c r="MWI114" s="511"/>
      <c r="MWJ114" s="511"/>
      <c r="MWK114" s="511"/>
      <c r="MWL114" s="511"/>
      <c r="MWM114" s="511"/>
      <c r="MWN114" s="511"/>
      <c r="MWO114" s="511"/>
      <c r="MWP114" s="511"/>
      <c r="MWQ114" s="511"/>
      <c r="MWR114" s="511"/>
      <c r="MWS114" s="511"/>
      <c r="MWT114" s="511"/>
      <c r="MWU114" s="511"/>
      <c r="MWV114" s="511"/>
      <c r="MWW114" s="511"/>
      <c r="MWX114" s="511"/>
      <c r="MWY114" s="511"/>
      <c r="MWZ114" s="511"/>
      <c r="MXA114" s="511"/>
      <c r="MXB114" s="511"/>
      <c r="MXC114" s="511"/>
      <c r="MXD114" s="511"/>
      <c r="MXE114" s="511"/>
      <c r="MXF114" s="511"/>
      <c r="MXG114" s="511"/>
      <c r="MXH114" s="511"/>
      <c r="MXI114" s="511"/>
      <c r="MXJ114" s="511"/>
      <c r="MXK114" s="511"/>
      <c r="MXL114" s="511"/>
      <c r="MXM114" s="511"/>
      <c r="MXN114" s="511"/>
      <c r="MXO114" s="511"/>
      <c r="MXP114" s="511"/>
      <c r="MXQ114" s="511"/>
      <c r="MXR114" s="511"/>
      <c r="MXS114" s="511"/>
      <c r="MXT114" s="511"/>
      <c r="MXU114" s="511"/>
      <c r="MXV114" s="511"/>
      <c r="MXW114" s="511"/>
      <c r="MXX114" s="511"/>
      <c r="MXY114" s="511"/>
      <c r="MXZ114" s="511"/>
      <c r="MYA114" s="511"/>
      <c r="MYB114" s="511"/>
      <c r="MYC114" s="511"/>
      <c r="MYD114" s="511"/>
      <c r="MYE114" s="511"/>
      <c r="MYF114" s="511"/>
      <c r="MYG114" s="511"/>
      <c r="MYH114" s="511"/>
      <c r="MYI114" s="511"/>
      <c r="MYJ114" s="511"/>
      <c r="MYK114" s="511"/>
      <c r="MYL114" s="511"/>
      <c r="MYM114" s="511"/>
      <c r="MYN114" s="511"/>
      <c r="MYO114" s="511"/>
      <c r="MYP114" s="511"/>
      <c r="MYQ114" s="511"/>
      <c r="MYR114" s="511"/>
      <c r="MYS114" s="511"/>
      <c r="MYT114" s="511"/>
      <c r="MYU114" s="511"/>
      <c r="MYV114" s="511"/>
      <c r="MYW114" s="511"/>
      <c r="MYX114" s="511"/>
      <c r="MYY114" s="511"/>
      <c r="MYZ114" s="511"/>
      <c r="MZA114" s="511"/>
      <c r="MZB114" s="511"/>
      <c r="MZC114" s="511"/>
      <c r="MZD114" s="511"/>
      <c r="MZE114" s="511"/>
      <c r="MZF114" s="511"/>
      <c r="MZG114" s="511"/>
      <c r="MZH114" s="511"/>
      <c r="MZI114" s="511"/>
      <c r="MZJ114" s="511"/>
      <c r="MZK114" s="511"/>
      <c r="MZL114" s="511"/>
      <c r="MZM114" s="511"/>
      <c r="MZN114" s="511"/>
      <c r="MZO114" s="511"/>
      <c r="MZP114" s="511"/>
      <c r="MZQ114" s="511"/>
      <c r="MZR114" s="511"/>
      <c r="MZS114" s="511"/>
      <c r="MZT114" s="511"/>
      <c r="MZU114" s="511"/>
      <c r="MZV114" s="511"/>
      <c r="MZW114" s="511"/>
      <c r="MZX114" s="511"/>
      <c r="MZY114" s="511"/>
      <c r="MZZ114" s="511"/>
      <c r="NAA114" s="511"/>
      <c r="NAB114" s="511"/>
      <c r="NAC114" s="511"/>
      <c r="NAD114" s="511"/>
      <c r="NAE114" s="511"/>
      <c r="NAF114" s="511"/>
      <c r="NAG114" s="511"/>
      <c r="NAH114" s="511"/>
      <c r="NAI114" s="511"/>
      <c r="NAJ114" s="511"/>
      <c r="NAK114" s="511"/>
      <c r="NAL114" s="511"/>
      <c r="NAM114" s="511"/>
      <c r="NAN114" s="511"/>
      <c r="NAO114" s="511"/>
      <c r="NAP114" s="511"/>
      <c r="NAQ114" s="511"/>
      <c r="NAR114" s="511"/>
      <c r="NAS114" s="511"/>
      <c r="NAT114" s="511"/>
      <c r="NAU114" s="511"/>
      <c r="NAV114" s="511"/>
      <c r="NAW114" s="511"/>
      <c r="NAX114" s="511"/>
      <c r="NAY114" s="511"/>
      <c r="NAZ114" s="511"/>
      <c r="NBA114" s="511"/>
      <c r="NBB114" s="511"/>
      <c r="NBC114" s="511"/>
      <c r="NBD114" s="511"/>
      <c r="NBE114" s="511"/>
      <c r="NBF114" s="511"/>
      <c r="NBG114" s="511"/>
      <c r="NBH114" s="511"/>
      <c r="NBI114" s="511"/>
      <c r="NBJ114" s="511"/>
      <c r="NBK114" s="511"/>
      <c r="NBL114" s="511"/>
      <c r="NBM114" s="511"/>
      <c r="NBN114" s="511"/>
      <c r="NBO114" s="511"/>
      <c r="NBP114" s="511"/>
      <c r="NBQ114" s="511"/>
      <c r="NBR114" s="511"/>
      <c r="NBS114" s="511"/>
      <c r="NBT114" s="511"/>
      <c r="NBU114" s="511"/>
      <c r="NBV114" s="511"/>
      <c r="NBW114" s="511"/>
      <c r="NBX114" s="511"/>
      <c r="NBY114" s="511"/>
      <c r="NBZ114" s="511"/>
      <c r="NCA114" s="511"/>
      <c r="NCB114" s="511"/>
      <c r="NCC114" s="511"/>
      <c r="NCD114" s="511"/>
      <c r="NCE114" s="511"/>
      <c r="NCF114" s="511"/>
      <c r="NCG114" s="511"/>
      <c r="NCH114" s="511"/>
      <c r="NCI114" s="511"/>
      <c r="NCJ114" s="511"/>
      <c r="NCK114" s="511"/>
      <c r="NCL114" s="511"/>
      <c r="NCM114" s="511"/>
      <c r="NCN114" s="511"/>
      <c r="NCO114" s="511"/>
      <c r="NCP114" s="511"/>
      <c r="NCQ114" s="511"/>
      <c r="NCR114" s="511"/>
      <c r="NCS114" s="511"/>
      <c r="NCT114" s="511"/>
      <c r="NCU114" s="511"/>
      <c r="NCV114" s="511"/>
      <c r="NCW114" s="511"/>
      <c r="NCX114" s="511"/>
      <c r="NCY114" s="511"/>
      <c r="NCZ114" s="511"/>
      <c r="NDA114" s="511"/>
      <c r="NDB114" s="511"/>
      <c r="NDC114" s="511"/>
      <c r="NDD114" s="511"/>
      <c r="NDE114" s="511"/>
      <c r="NDF114" s="511"/>
      <c r="NDG114" s="511"/>
      <c r="NDH114" s="511"/>
      <c r="NDI114" s="511"/>
      <c r="NDJ114" s="511"/>
      <c r="NDK114" s="511"/>
      <c r="NDL114" s="511"/>
      <c r="NDM114" s="511"/>
      <c r="NDN114" s="511"/>
      <c r="NDO114" s="511"/>
      <c r="NDP114" s="511"/>
      <c r="NDQ114" s="511"/>
      <c r="NDR114" s="511"/>
      <c r="NDS114" s="511"/>
      <c r="NDT114" s="511"/>
      <c r="NDU114" s="511"/>
      <c r="NDV114" s="511"/>
      <c r="NDW114" s="511"/>
      <c r="NDX114" s="511"/>
      <c r="NDY114" s="511"/>
      <c r="NDZ114" s="511"/>
      <c r="NEA114" s="511"/>
      <c r="NEB114" s="511"/>
      <c r="NEC114" s="511"/>
      <c r="NED114" s="511"/>
      <c r="NEE114" s="511"/>
      <c r="NEF114" s="511"/>
      <c r="NEG114" s="511"/>
      <c r="NEH114" s="511"/>
      <c r="NEI114" s="511"/>
      <c r="NEJ114" s="511"/>
      <c r="NEK114" s="511"/>
      <c r="NEL114" s="511"/>
      <c r="NEM114" s="511"/>
      <c r="NEN114" s="511"/>
      <c r="NEO114" s="511"/>
      <c r="NEP114" s="511"/>
      <c r="NEQ114" s="511"/>
      <c r="NER114" s="511"/>
      <c r="NES114" s="511"/>
      <c r="NET114" s="511"/>
      <c r="NEU114" s="511"/>
      <c r="NEV114" s="511"/>
      <c r="NEW114" s="511"/>
      <c r="NEX114" s="511"/>
      <c r="NEY114" s="511"/>
      <c r="NEZ114" s="511"/>
      <c r="NFA114" s="511"/>
      <c r="NFB114" s="511"/>
      <c r="NFC114" s="511"/>
      <c r="NFD114" s="511"/>
      <c r="NFE114" s="511"/>
      <c r="NFF114" s="511"/>
      <c r="NFG114" s="511"/>
      <c r="NFH114" s="511"/>
      <c r="NFI114" s="511"/>
      <c r="NFJ114" s="511"/>
      <c r="NFK114" s="511"/>
      <c r="NFL114" s="511"/>
      <c r="NFM114" s="511"/>
      <c r="NFN114" s="511"/>
      <c r="NFO114" s="511"/>
      <c r="NFP114" s="511"/>
      <c r="NFQ114" s="511"/>
      <c r="NFR114" s="511"/>
      <c r="NFS114" s="511"/>
      <c r="NFT114" s="511"/>
      <c r="NFU114" s="511"/>
      <c r="NFV114" s="511"/>
      <c r="NFW114" s="511"/>
      <c r="NFX114" s="511"/>
      <c r="NFY114" s="511"/>
      <c r="NFZ114" s="511"/>
      <c r="NGA114" s="511"/>
      <c r="NGB114" s="511"/>
      <c r="NGC114" s="511"/>
      <c r="NGD114" s="511"/>
      <c r="NGE114" s="511"/>
      <c r="NGF114" s="511"/>
      <c r="NGG114" s="511"/>
      <c r="NGH114" s="511"/>
      <c r="NGI114" s="511"/>
      <c r="NGJ114" s="511"/>
      <c r="NGK114" s="511"/>
      <c r="NGL114" s="511"/>
      <c r="NGM114" s="511"/>
      <c r="NGN114" s="511"/>
      <c r="NGO114" s="511"/>
      <c r="NGP114" s="511"/>
      <c r="NGQ114" s="511"/>
      <c r="NGR114" s="511"/>
      <c r="NGS114" s="511"/>
      <c r="NGT114" s="511"/>
      <c r="NGU114" s="511"/>
      <c r="NGV114" s="511"/>
      <c r="NGW114" s="511"/>
      <c r="NGX114" s="511"/>
      <c r="NGY114" s="511"/>
      <c r="NGZ114" s="511"/>
      <c r="NHA114" s="511"/>
      <c r="NHB114" s="511"/>
      <c r="NHC114" s="511"/>
      <c r="NHD114" s="511"/>
      <c r="NHE114" s="511"/>
      <c r="NHF114" s="511"/>
      <c r="NHG114" s="511"/>
      <c r="NHH114" s="511"/>
      <c r="NHI114" s="511"/>
      <c r="NHJ114" s="511"/>
      <c r="NHK114" s="511"/>
      <c r="NHL114" s="511"/>
      <c r="NHM114" s="511"/>
      <c r="NHN114" s="511"/>
      <c r="NHO114" s="511"/>
      <c r="NHP114" s="511"/>
      <c r="NHQ114" s="511"/>
      <c r="NHR114" s="511"/>
      <c r="NHS114" s="511"/>
      <c r="NHT114" s="511"/>
      <c r="NHU114" s="511"/>
      <c r="NHV114" s="511"/>
      <c r="NHW114" s="511"/>
      <c r="NHX114" s="511"/>
      <c r="NHY114" s="511"/>
      <c r="NHZ114" s="511"/>
      <c r="NIA114" s="511"/>
      <c r="NIB114" s="511"/>
      <c r="NIC114" s="511"/>
      <c r="NID114" s="511"/>
      <c r="NIE114" s="511"/>
      <c r="NIF114" s="511"/>
      <c r="NIG114" s="511"/>
      <c r="NIH114" s="511"/>
      <c r="NII114" s="511"/>
      <c r="NIJ114" s="511"/>
      <c r="NIK114" s="511"/>
      <c r="NIL114" s="511"/>
      <c r="NIM114" s="511"/>
      <c r="NIN114" s="511"/>
      <c r="NIO114" s="511"/>
      <c r="NIP114" s="511"/>
      <c r="NIQ114" s="511"/>
      <c r="NIR114" s="511"/>
      <c r="NIS114" s="511"/>
      <c r="NIT114" s="511"/>
      <c r="NIU114" s="511"/>
      <c r="NIV114" s="511"/>
      <c r="NIW114" s="511"/>
      <c r="NIX114" s="511"/>
      <c r="NIY114" s="511"/>
      <c r="NIZ114" s="511"/>
      <c r="NJA114" s="511"/>
      <c r="NJB114" s="511"/>
      <c r="NJC114" s="511"/>
      <c r="NJD114" s="511"/>
      <c r="NJE114" s="511"/>
      <c r="NJF114" s="511"/>
      <c r="NJG114" s="511"/>
      <c r="NJH114" s="511"/>
      <c r="NJI114" s="511"/>
      <c r="NJJ114" s="511"/>
      <c r="NJK114" s="511"/>
      <c r="NJL114" s="511"/>
      <c r="NJM114" s="511"/>
      <c r="NJN114" s="511"/>
      <c r="NJO114" s="511"/>
      <c r="NJP114" s="511"/>
      <c r="NJQ114" s="511"/>
      <c r="NJR114" s="511"/>
      <c r="NJS114" s="511"/>
      <c r="NJT114" s="511"/>
      <c r="NJU114" s="511"/>
      <c r="NJV114" s="511"/>
      <c r="NJW114" s="511"/>
      <c r="NJX114" s="511"/>
      <c r="NJY114" s="511"/>
      <c r="NJZ114" s="511"/>
      <c r="NKA114" s="511"/>
      <c r="NKB114" s="511"/>
      <c r="NKC114" s="511"/>
      <c r="NKD114" s="511"/>
      <c r="NKE114" s="511"/>
      <c r="NKF114" s="511"/>
      <c r="NKG114" s="511"/>
      <c r="NKH114" s="511"/>
      <c r="NKI114" s="511"/>
      <c r="NKJ114" s="511"/>
      <c r="NKK114" s="511"/>
      <c r="NKL114" s="511"/>
      <c r="NKM114" s="511"/>
      <c r="NKN114" s="511"/>
      <c r="NKO114" s="511"/>
      <c r="NKP114" s="511"/>
      <c r="NKQ114" s="511"/>
      <c r="NKR114" s="511"/>
      <c r="NKS114" s="511"/>
      <c r="NKT114" s="511"/>
      <c r="NKU114" s="511"/>
      <c r="NKV114" s="511"/>
      <c r="NKW114" s="511"/>
      <c r="NKX114" s="511"/>
      <c r="NKY114" s="511"/>
      <c r="NKZ114" s="511"/>
      <c r="NLA114" s="511"/>
      <c r="NLB114" s="511"/>
      <c r="NLC114" s="511"/>
      <c r="NLD114" s="511"/>
      <c r="NLE114" s="511"/>
      <c r="NLF114" s="511"/>
      <c r="NLG114" s="511"/>
      <c r="NLH114" s="511"/>
      <c r="NLI114" s="511"/>
      <c r="NLJ114" s="511"/>
      <c r="NLK114" s="511"/>
      <c r="NLL114" s="511"/>
      <c r="NLM114" s="511"/>
      <c r="NLN114" s="511"/>
      <c r="NLO114" s="511"/>
      <c r="NLP114" s="511"/>
      <c r="NLQ114" s="511"/>
      <c r="NLR114" s="511"/>
      <c r="NLS114" s="511"/>
      <c r="NLT114" s="511"/>
      <c r="NLU114" s="511"/>
      <c r="NLV114" s="511"/>
      <c r="NLW114" s="511"/>
      <c r="NLX114" s="511"/>
      <c r="NLY114" s="511"/>
      <c r="NLZ114" s="511"/>
      <c r="NMA114" s="511"/>
      <c r="NMB114" s="511"/>
      <c r="NMC114" s="511"/>
      <c r="NMD114" s="511"/>
      <c r="NME114" s="511"/>
      <c r="NMF114" s="511"/>
      <c r="NMG114" s="511"/>
      <c r="NMH114" s="511"/>
      <c r="NMI114" s="511"/>
      <c r="NMJ114" s="511"/>
      <c r="NMK114" s="511"/>
      <c r="NML114" s="511"/>
      <c r="NMM114" s="511"/>
      <c r="NMN114" s="511"/>
      <c r="NMO114" s="511"/>
      <c r="NMP114" s="511"/>
      <c r="NMQ114" s="511"/>
      <c r="NMR114" s="511"/>
      <c r="NMS114" s="511"/>
      <c r="NMT114" s="511"/>
      <c r="NMU114" s="511"/>
      <c r="NMV114" s="511"/>
      <c r="NMW114" s="511"/>
      <c r="NMX114" s="511"/>
      <c r="NMY114" s="511"/>
      <c r="NMZ114" s="511"/>
      <c r="NNA114" s="511"/>
      <c r="NNB114" s="511"/>
      <c r="NNC114" s="511"/>
      <c r="NND114" s="511"/>
      <c r="NNE114" s="511"/>
      <c r="NNF114" s="511"/>
      <c r="NNG114" s="511"/>
      <c r="NNH114" s="511"/>
      <c r="NNI114" s="511"/>
      <c r="NNJ114" s="511"/>
      <c r="NNK114" s="511"/>
      <c r="NNL114" s="511"/>
      <c r="NNM114" s="511"/>
      <c r="NNN114" s="511"/>
      <c r="NNO114" s="511"/>
      <c r="NNP114" s="511"/>
      <c r="NNQ114" s="511"/>
      <c r="NNR114" s="511"/>
      <c r="NNS114" s="511"/>
      <c r="NNT114" s="511"/>
      <c r="NNU114" s="511"/>
      <c r="NNV114" s="511"/>
      <c r="NNW114" s="511"/>
      <c r="NNX114" s="511"/>
      <c r="NNY114" s="511"/>
      <c r="NNZ114" s="511"/>
      <c r="NOA114" s="511"/>
      <c r="NOB114" s="511"/>
      <c r="NOC114" s="511"/>
      <c r="NOD114" s="511"/>
      <c r="NOE114" s="511"/>
      <c r="NOF114" s="511"/>
      <c r="NOG114" s="511"/>
      <c r="NOH114" s="511"/>
      <c r="NOI114" s="511"/>
      <c r="NOJ114" s="511"/>
      <c r="NOK114" s="511"/>
      <c r="NOL114" s="511"/>
      <c r="NOM114" s="511"/>
      <c r="NON114" s="511"/>
      <c r="NOO114" s="511"/>
      <c r="NOP114" s="511"/>
      <c r="NOQ114" s="511"/>
      <c r="NOR114" s="511"/>
      <c r="NOS114" s="511"/>
      <c r="NOT114" s="511"/>
      <c r="NOU114" s="511"/>
      <c r="NOV114" s="511"/>
      <c r="NOW114" s="511"/>
      <c r="NOX114" s="511"/>
      <c r="NOY114" s="511"/>
      <c r="NOZ114" s="511"/>
      <c r="NPA114" s="511"/>
      <c r="NPB114" s="511"/>
      <c r="NPC114" s="511"/>
      <c r="NPD114" s="511"/>
      <c r="NPE114" s="511"/>
      <c r="NPF114" s="511"/>
      <c r="NPG114" s="511"/>
      <c r="NPH114" s="511"/>
      <c r="NPI114" s="511"/>
      <c r="NPJ114" s="511"/>
      <c r="NPK114" s="511"/>
      <c r="NPL114" s="511"/>
      <c r="NPM114" s="511"/>
      <c r="NPN114" s="511"/>
      <c r="NPO114" s="511"/>
      <c r="NPP114" s="511"/>
      <c r="NPQ114" s="511"/>
      <c r="NPR114" s="511"/>
      <c r="NPS114" s="511"/>
      <c r="NPT114" s="511"/>
      <c r="NPU114" s="511"/>
      <c r="NPV114" s="511"/>
      <c r="NPW114" s="511"/>
      <c r="NPX114" s="511"/>
      <c r="NPY114" s="511"/>
      <c r="NPZ114" s="511"/>
      <c r="NQA114" s="511"/>
      <c r="NQB114" s="511"/>
      <c r="NQC114" s="511"/>
      <c r="NQD114" s="511"/>
      <c r="NQE114" s="511"/>
      <c r="NQF114" s="511"/>
      <c r="NQG114" s="511"/>
      <c r="NQH114" s="511"/>
      <c r="NQI114" s="511"/>
      <c r="NQJ114" s="511"/>
      <c r="NQK114" s="511"/>
      <c r="NQL114" s="511"/>
      <c r="NQM114" s="511"/>
      <c r="NQN114" s="511"/>
      <c r="NQO114" s="511"/>
      <c r="NQP114" s="511"/>
      <c r="NQQ114" s="511"/>
      <c r="NQR114" s="511"/>
      <c r="NQS114" s="511"/>
      <c r="NQT114" s="511"/>
      <c r="NQU114" s="511"/>
      <c r="NQV114" s="511"/>
      <c r="NQW114" s="511"/>
      <c r="NQX114" s="511"/>
      <c r="NQY114" s="511"/>
      <c r="NQZ114" s="511"/>
      <c r="NRA114" s="511"/>
      <c r="NRB114" s="511"/>
      <c r="NRC114" s="511"/>
      <c r="NRD114" s="511"/>
      <c r="NRE114" s="511"/>
      <c r="NRF114" s="511"/>
      <c r="NRG114" s="511"/>
      <c r="NRH114" s="511"/>
      <c r="NRI114" s="511"/>
      <c r="NRJ114" s="511"/>
      <c r="NRK114" s="511"/>
      <c r="NRL114" s="511"/>
      <c r="NRM114" s="511"/>
      <c r="NRN114" s="511"/>
      <c r="NRO114" s="511"/>
      <c r="NRP114" s="511"/>
      <c r="NRQ114" s="511"/>
      <c r="NRR114" s="511"/>
      <c r="NRS114" s="511"/>
      <c r="NRT114" s="511"/>
      <c r="NRU114" s="511"/>
      <c r="NRV114" s="511"/>
      <c r="NRW114" s="511"/>
      <c r="NRX114" s="511"/>
      <c r="NRY114" s="511"/>
      <c r="NRZ114" s="511"/>
      <c r="NSA114" s="511"/>
      <c r="NSB114" s="511"/>
      <c r="NSC114" s="511"/>
      <c r="NSD114" s="511"/>
      <c r="NSE114" s="511"/>
      <c r="NSF114" s="511"/>
      <c r="NSG114" s="511"/>
      <c r="NSH114" s="511"/>
      <c r="NSI114" s="511"/>
      <c r="NSJ114" s="511"/>
      <c r="NSK114" s="511"/>
      <c r="NSL114" s="511"/>
      <c r="NSM114" s="511"/>
      <c r="NSN114" s="511"/>
      <c r="NSO114" s="511"/>
      <c r="NSP114" s="511"/>
      <c r="NSQ114" s="511"/>
      <c r="NSR114" s="511"/>
      <c r="NSS114" s="511"/>
      <c r="NST114" s="511"/>
      <c r="NSU114" s="511"/>
      <c r="NSV114" s="511"/>
      <c r="NSW114" s="511"/>
      <c r="NSX114" s="511"/>
      <c r="NSY114" s="511"/>
      <c r="NSZ114" s="511"/>
      <c r="NTA114" s="511"/>
      <c r="NTB114" s="511"/>
      <c r="NTC114" s="511"/>
      <c r="NTD114" s="511"/>
      <c r="NTE114" s="511"/>
      <c r="NTF114" s="511"/>
      <c r="NTG114" s="511"/>
      <c r="NTH114" s="511"/>
      <c r="NTI114" s="511"/>
      <c r="NTJ114" s="511"/>
      <c r="NTK114" s="511"/>
      <c r="NTL114" s="511"/>
      <c r="NTM114" s="511"/>
      <c r="NTN114" s="511"/>
      <c r="NTO114" s="511"/>
      <c r="NTP114" s="511"/>
      <c r="NTQ114" s="511"/>
      <c r="NTR114" s="511"/>
      <c r="NTS114" s="511"/>
      <c r="NTT114" s="511"/>
      <c r="NTU114" s="511"/>
      <c r="NTV114" s="511"/>
      <c r="NTW114" s="511"/>
      <c r="NTX114" s="511"/>
      <c r="NTY114" s="511"/>
      <c r="NTZ114" s="511"/>
      <c r="NUA114" s="511"/>
      <c r="NUB114" s="511"/>
      <c r="NUC114" s="511"/>
      <c r="NUD114" s="511"/>
      <c r="NUE114" s="511"/>
      <c r="NUF114" s="511"/>
      <c r="NUG114" s="511"/>
      <c r="NUH114" s="511"/>
      <c r="NUI114" s="511"/>
      <c r="NUJ114" s="511"/>
      <c r="NUK114" s="511"/>
      <c r="NUL114" s="511"/>
      <c r="NUM114" s="511"/>
      <c r="NUN114" s="511"/>
      <c r="NUO114" s="511"/>
      <c r="NUP114" s="511"/>
      <c r="NUQ114" s="511"/>
      <c r="NUR114" s="511"/>
      <c r="NUS114" s="511"/>
      <c r="NUT114" s="511"/>
      <c r="NUU114" s="511"/>
      <c r="NUV114" s="511"/>
      <c r="NUW114" s="511"/>
      <c r="NUX114" s="511"/>
      <c r="NUY114" s="511"/>
      <c r="NUZ114" s="511"/>
      <c r="NVA114" s="511"/>
      <c r="NVB114" s="511"/>
      <c r="NVC114" s="511"/>
      <c r="NVD114" s="511"/>
      <c r="NVE114" s="511"/>
      <c r="NVF114" s="511"/>
      <c r="NVG114" s="511"/>
      <c r="NVH114" s="511"/>
      <c r="NVI114" s="511"/>
      <c r="NVJ114" s="511"/>
      <c r="NVK114" s="511"/>
      <c r="NVL114" s="511"/>
      <c r="NVM114" s="511"/>
      <c r="NVN114" s="511"/>
      <c r="NVO114" s="511"/>
      <c r="NVP114" s="511"/>
      <c r="NVQ114" s="511"/>
      <c r="NVR114" s="511"/>
      <c r="NVS114" s="511"/>
      <c r="NVT114" s="511"/>
      <c r="NVU114" s="511"/>
      <c r="NVV114" s="511"/>
      <c r="NVW114" s="511"/>
      <c r="NVX114" s="511"/>
      <c r="NVY114" s="511"/>
      <c r="NVZ114" s="511"/>
      <c r="NWA114" s="511"/>
      <c r="NWB114" s="511"/>
      <c r="NWC114" s="511"/>
      <c r="NWD114" s="511"/>
      <c r="NWE114" s="511"/>
      <c r="NWF114" s="511"/>
      <c r="NWG114" s="511"/>
      <c r="NWH114" s="511"/>
      <c r="NWI114" s="511"/>
      <c r="NWJ114" s="511"/>
      <c r="NWK114" s="511"/>
      <c r="NWL114" s="511"/>
      <c r="NWM114" s="511"/>
      <c r="NWN114" s="511"/>
      <c r="NWO114" s="511"/>
      <c r="NWP114" s="511"/>
      <c r="NWQ114" s="511"/>
      <c r="NWR114" s="511"/>
      <c r="NWS114" s="511"/>
      <c r="NWT114" s="511"/>
      <c r="NWU114" s="511"/>
      <c r="NWV114" s="511"/>
      <c r="NWW114" s="511"/>
      <c r="NWX114" s="511"/>
      <c r="NWY114" s="511"/>
      <c r="NWZ114" s="511"/>
      <c r="NXA114" s="511"/>
      <c r="NXB114" s="511"/>
      <c r="NXC114" s="511"/>
      <c r="NXD114" s="511"/>
      <c r="NXE114" s="511"/>
      <c r="NXF114" s="511"/>
      <c r="NXG114" s="511"/>
      <c r="NXH114" s="511"/>
      <c r="NXI114" s="511"/>
      <c r="NXJ114" s="511"/>
      <c r="NXK114" s="511"/>
      <c r="NXL114" s="511"/>
      <c r="NXM114" s="511"/>
      <c r="NXN114" s="511"/>
      <c r="NXO114" s="511"/>
      <c r="NXP114" s="511"/>
      <c r="NXQ114" s="511"/>
      <c r="NXR114" s="511"/>
      <c r="NXS114" s="511"/>
      <c r="NXT114" s="511"/>
      <c r="NXU114" s="511"/>
      <c r="NXV114" s="511"/>
      <c r="NXW114" s="511"/>
      <c r="NXX114" s="511"/>
      <c r="NXY114" s="511"/>
      <c r="NXZ114" s="511"/>
      <c r="NYA114" s="511"/>
      <c r="NYB114" s="511"/>
      <c r="NYC114" s="511"/>
      <c r="NYD114" s="511"/>
      <c r="NYE114" s="511"/>
      <c r="NYF114" s="511"/>
      <c r="NYG114" s="511"/>
      <c r="NYH114" s="511"/>
      <c r="NYI114" s="511"/>
      <c r="NYJ114" s="511"/>
      <c r="NYK114" s="511"/>
      <c r="NYL114" s="511"/>
      <c r="NYM114" s="511"/>
      <c r="NYN114" s="511"/>
      <c r="NYO114" s="511"/>
      <c r="NYP114" s="511"/>
      <c r="NYQ114" s="511"/>
      <c r="NYR114" s="511"/>
      <c r="NYS114" s="511"/>
      <c r="NYT114" s="511"/>
      <c r="NYU114" s="511"/>
      <c r="NYV114" s="511"/>
      <c r="NYW114" s="511"/>
      <c r="NYX114" s="511"/>
      <c r="NYY114" s="511"/>
      <c r="NYZ114" s="511"/>
      <c r="NZA114" s="511"/>
      <c r="NZB114" s="511"/>
      <c r="NZC114" s="511"/>
      <c r="NZD114" s="511"/>
      <c r="NZE114" s="511"/>
      <c r="NZF114" s="511"/>
      <c r="NZG114" s="511"/>
      <c r="NZH114" s="511"/>
      <c r="NZI114" s="511"/>
      <c r="NZJ114" s="511"/>
      <c r="NZK114" s="511"/>
      <c r="NZL114" s="511"/>
      <c r="NZM114" s="511"/>
      <c r="NZN114" s="511"/>
      <c r="NZO114" s="511"/>
      <c r="NZP114" s="511"/>
      <c r="NZQ114" s="511"/>
      <c r="NZR114" s="511"/>
      <c r="NZS114" s="511"/>
      <c r="NZT114" s="511"/>
      <c r="NZU114" s="511"/>
      <c r="NZV114" s="511"/>
      <c r="NZW114" s="511"/>
      <c r="NZX114" s="511"/>
      <c r="NZY114" s="511"/>
      <c r="NZZ114" s="511"/>
      <c r="OAA114" s="511"/>
      <c r="OAB114" s="511"/>
      <c r="OAC114" s="511"/>
      <c r="OAD114" s="511"/>
      <c r="OAE114" s="511"/>
      <c r="OAF114" s="511"/>
      <c r="OAG114" s="511"/>
      <c r="OAH114" s="511"/>
      <c r="OAI114" s="511"/>
      <c r="OAJ114" s="511"/>
      <c r="OAK114" s="511"/>
      <c r="OAL114" s="511"/>
      <c r="OAM114" s="511"/>
      <c r="OAN114" s="511"/>
      <c r="OAO114" s="511"/>
      <c r="OAP114" s="511"/>
      <c r="OAQ114" s="511"/>
      <c r="OAR114" s="511"/>
      <c r="OAS114" s="511"/>
      <c r="OAT114" s="511"/>
      <c r="OAU114" s="511"/>
      <c r="OAV114" s="511"/>
      <c r="OAW114" s="511"/>
      <c r="OAX114" s="511"/>
      <c r="OAY114" s="511"/>
      <c r="OAZ114" s="511"/>
      <c r="OBA114" s="511"/>
      <c r="OBB114" s="511"/>
      <c r="OBC114" s="511"/>
      <c r="OBD114" s="511"/>
      <c r="OBE114" s="511"/>
      <c r="OBF114" s="511"/>
      <c r="OBG114" s="511"/>
      <c r="OBH114" s="511"/>
      <c r="OBI114" s="511"/>
      <c r="OBJ114" s="511"/>
      <c r="OBK114" s="511"/>
      <c r="OBL114" s="511"/>
      <c r="OBM114" s="511"/>
      <c r="OBN114" s="511"/>
      <c r="OBO114" s="511"/>
      <c r="OBP114" s="511"/>
      <c r="OBQ114" s="511"/>
      <c r="OBR114" s="511"/>
      <c r="OBS114" s="511"/>
      <c r="OBT114" s="511"/>
      <c r="OBU114" s="511"/>
      <c r="OBV114" s="511"/>
      <c r="OBW114" s="511"/>
      <c r="OBX114" s="511"/>
      <c r="OBY114" s="511"/>
      <c r="OBZ114" s="511"/>
      <c r="OCA114" s="511"/>
      <c r="OCB114" s="511"/>
      <c r="OCC114" s="511"/>
      <c r="OCD114" s="511"/>
      <c r="OCE114" s="511"/>
      <c r="OCF114" s="511"/>
      <c r="OCG114" s="511"/>
      <c r="OCH114" s="511"/>
      <c r="OCI114" s="511"/>
      <c r="OCJ114" s="511"/>
      <c r="OCK114" s="511"/>
      <c r="OCL114" s="511"/>
      <c r="OCM114" s="511"/>
      <c r="OCN114" s="511"/>
      <c r="OCO114" s="511"/>
      <c r="OCP114" s="511"/>
      <c r="OCQ114" s="511"/>
      <c r="OCR114" s="511"/>
      <c r="OCS114" s="511"/>
      <c r="OCT114" s="511"/>
      <c r="OCU114" s="511"/>
      <c r="OCV114" s="511"/>
      <c r="OCW114" s="511"/>
      <c r="OCX114" s="511"/>
      <c r="OCY114" s="511"/>
      <c r="OCZ114" s="511"/>
      <c r="ODA114" s="511"/>
      <c r="ODB114" s="511"/>
      <c r="ODC114" s="511"/>
      <c r="ODD114" s="511"/>
      <c r="ODE114" s="511"/>
      <c r="ODF114" s="511"/>
      <c r="ODG114" s="511"/>
      <c r="ODH114" s="511"/>
      <c r="ODI114" s="511"/>
      <c r="ODJ114" s="511"/>
      <c r="ODK114" s="511"/>
      <c r="ODL114" s="511"/>
      <c r="ODM114" s="511"/>
      <c r="ODN114" s="511"/>
      <c r="ODO114" s="511"/>
      <c r="ODP114" s="511"/>
      <c r="ODQ114" s="511"/>
      <c r="ODR114" s="511"/>
      <c r="ODS114" s="511"/>
      <c r="ODT114" s="511"/>
      <c r="ODU114" s="511"/>
      <c r="ODV114" s="511"/>
      <c r="ODW114" s="511"/>
      <c r="ODX114" s="511"/>
      <c r="ODY114" s="511"/>
      <c r="ODZ114" s="511"/>
      <c r="OEA114" s="511"/>
      <c r="OEB114" s="511"/>
      <c r="OEC114" s="511"/>
      <c r="OED114" s="511"/>
      <c r="OEE114" s="511"/>
      <c r="OEF114" s="511"/>
      <c r="OEG114" s="511"/>
      <c r="OEH114" s="511"/>
      <c r="OEI114" s="511"/>
      <c r="OEJ114" s="511"/>
      <c r="OEK114" s="511"/>
      <c r="OEL114" s="511"/>
      <c r="OEM114" s="511"/>
      <c r="OEN114" s="511"/>
      <c r="OEO114" s="511"/>
      <c r="OEP114" s="511"/>
      <c r="OEQ114" s="511"/>
      <c r="OER114" s="511"/>
      <c r="OES114" s="511"/>
      <c r="OET114" s="511"/>
      <c r="OEU114" s="511"/>
      <c r="OEV114" s="511"/>
      <c r="OEW114" s="511"/>
      <c r="OEX114" s="511"/>
      <c r="OEY114" s="511"/>
      <c r="OEZ114" s="511"/>
      <c r="OFA114" s="511"/>
      <c r="OFB114" s="511"/>
      <c r="OFC114" s="511"/>
      <c r="OFD114" s="511"/>
      <c r="OFE114" s="511"/>
      <c r="OFF114" s="511"/>
      <c r="OFG114" s="511"/>
      <c r="OFH114" s="511"/>
      <c r="OFI114" s="511"/>
      <c r="OFJ114" s="511"/>
      <c r="OFK114" s="511"/>
      <c r="OFL114" s="511"/>
      <c r="OFM114" s="511"/>
      <c r="OFN114" s="511"/>
      <c r="OFO114" s="511"/>
      <c r="OFP114" s="511"/>
      <c r="OFQ114" s="511"/>
      <c r="OFR114" s="511"/>
      <c r="OFS114" s="511"/>
      <c r="OFT114" s="511"/>
      <c r="OFU114" s="511"/>
      <c r="OFV114" s="511"/>
      <c r="OFW114" s="511"/>
      <c r="OFX114" s="511"/>
      <c r="OFY114" s="511"/>
      <c r="OFZ114" s="511"/>
      <c r="OGA114" s="511"/>
      <c r="OGB114" s="511"/>
      <c r="OGC114" s="511"/>
      <c r="OGD114" s="511"/>
      <c r="OGE114" s="511"/>
      <c r="OGF114" s="511"/>
      <c r="OGG114" s="511"/>
      <c r="OGH114" s="511"/>
      <c r="OGI114" s="511"/>
      <c r="OGJ114" s="511"/>
      <c r="OGK114" s="511"/>
      <c r="OGL114" s="511"/>
      <c r="OGM114" s="511"/>
      <c r="OGN114" s="511"/>
      <c r="OGO114" s="511"/>
      <c r="OGP114" s="511"/>
      <c r="OGQ114" s="511"/>
      <c r="OGR114" s="511"/>
      <c r="OGS114" s="511"/>
      <c r="OGT114" s="511"/>
      <c r="OGU114" s="511"/>
      <c r="OGV114" s="511"/>
      <c r="OGW114" s="511"/>
      <c r="OGX114" s="511"/>
      <c r="OGY114" s="511"/>
      <c r="OGZ114" s="511"/>
      <c r="OHA114" s="511"/>
      <c r="OHB114" s="511"/>
      <c r="OHC114" s="511"/>
      <c r="OHD114" s="511"/>
      <c r="OHE114" s="511"/>
      <c r="OHF114" s="511"/>
      <c r="OHG114" s="511"/>
      <c r="OHH114" s="511"/>
      <c r="OHI114" s="511"/>
      <c r="OHJ114" s="511"/>
      <c r="OHK114" s="511"/>
      <c r="OHL114" s="511"/>
      <c r="OHM114" s="511"/>
      <c r="OHN114" s="511"/>
      <c r="OHO114" s="511"/>
      <c r="OHP114" s="511"/>
      <c r="OHQ114" s="511"/>
      <c r="OHR114" s="511"/>
      <c r="OHS114" s="511"/>
      <c r="OHT114" s="511"/>
      <c r="OHU114" s="511"/>
      <c r="OHV114" s="511"/>
      <c r="OHW114" s="511"/>
      <c r="OHX114" s="511"/>
      <c r="OHY114" s="511"/>
      <c r="OHZ114" s="511"/>
      <c r="OIA114" s="511"/>
      <c r="OIB114" s="511"/>
      <c r="OIC114" s="511"/>
      <c r="OID114" s="511"/>
      <c r="OIE114" s="511"/>
      <c r="OIF114" s="511"/>
      <c r="OIG114" s="511"/>
      <c r="OIH114" s="511"/>
      <c r="OII114" s="511"/>
      <c r="OIJ114" s="511"/>
      <c r="OIK114" s="511"/>
      <c r="OIL114" s="511"/>
      <c r="OIM114" s="511"/>
      <c r="OIN114" s="511"/>
      <c r="OIO114" s="511"/>
      <c r="OIP114" s="511"/>
      <c r="OIQ114" s="511"/>
      <c r="OIR114" s="511"/>
      <c r="OIS114" s="511"/>
      <c r="OIT114" s="511"/>
      <c r="OIU114" s="511"/>
      <c r="OIV114" s="511"/>
      <c r="OIW114" s="511"/>
      <c r="OIX114" s="511"/>
      <c r="OIY114" s="511"/>
      <c r="OIZ114" s="511"/>
      <c r="OJA114" s="511"/>
      <c r="OJB114" s="511"/>
      <c r="OJC114" s="511"/>
      <c r="OJD114" s="511"/>
      <c r="OJE114" s="511"/>
      <c r="OJF114" s="511"/>
      <c r="OJG114" s="511"/>
      <c r="OJH114" s="511"/>
      <c r="OJI114" s="511"/>
      <c r="OJJ114" s="511"/>
      <c r="OJK114" s="511"/>
      <c r="OJL114" s="511"/>
      <c r="OJM114" s="511"/>
      <c r="OJN114" s="511"/>
      <c r="OJO114" s="511"/>
      <c r="OJP114" s="511"/>
      <c r="OJQ114" s="511"/>
      <c r="OJR114" s="511"/>
      <c r="OJS114" s="511"/>
      <c r="OJT114" s="511"/>
      <c r="OJU114" s="511"/>
      <c r="OJV114" s="511"/>
      <c r="OJW114" s="511"/>
      <c r="OJX114" s="511"/>
      <c r="OJY114" s="511"/>
      <c r="OJZ114" s="511"/>
      <c r="OKA114" s="511"/>
      <c r="OKB114" s="511"/>
      <c r="OKC114" s="511"/>
      <c r="OKD114" s="511"/>
      <c r="OKE114" s="511"/>
      <c r="OKF114" s="511"/>
      <c r="OKG114" s="511"/>
      <c r="OKH114" s="511"/>
      <c r="OKI114" s="511"/>
      <c r="OKJ114" s="511"/>
      <c r="OKK114" s="511"/>
      <c r="OKL114" s="511"/>
      <c r="OKM114" s="511"/>
      <c r="OKN114" s="511"/>
      <c r="OKO114" s="511"/>
      <c r="OKP114" s="511"/>
      <c r="OKQ114" s="511"/>
      <c r="OKR114" s="511"/>
      <c r="OKS114" s="511"/>
      <c r="OKT114" s="511"/>
      <c r="OKU114" s="511"/>
      <c r="OKV114" s="511"/>
      <c r="OKW114" s="511"/>
      <c r="OKX114" s="511"/>
      <c r="OKY114" s="511"/>
      <c r="OKZ114" s="511"/>
      <c r="OLA114" s="511"/>
      <c r="OLB114" s="511"/>
      <c r="OLC114" s="511"/>
      <c r="OLD114" s="511"/>
      <c r="OLE114" s="511"/>
      <c r="OLF114" s="511"/>
      <c r="OLG114" s="511"/>
      <c r="OLH114" s="511"/>
      <c r="OLI114" s="511"/>
      <c r="OLJ114" s="511"/>
      <c r="OLK114" s="511"/>
      <c r="OLL114" s="511"/>
      <c r="OLM114" s="511"/>
      <c r="OLN114" s="511"/>
      <c r="OLO114" s="511"/>
      <c r="OLP114" s="511"/>
      <c r="OLQ114" s="511"/>
      <c r="OLR114" s="511"/>
      <c r="OLS114" s="511"/>
      <c r="OLT114" s="511"/>
      <c r="OLU114" s="511"/>
      <c r="OLV114" s="511"/>
      <c r="OLW114" s="511"/>
      <c r="OLX114" s="511"/>
      <c r="OLY114" s="511"/>
      <c r="OLZ114" s="511"/>
      <c r="OMA114" s="511"/>
      <c r="OMB114" s="511"/>
      <c r="OMC114" s="511"/>
      <c r="OMD114" s="511"/>
      <c r="OME114" s="511"/>
      <c r="OMF114" s="511"/>
      <c r="OMG114" s="511"/>
      <c r="OMH114" s="511"/>
      <c r="OMI114" s="511"/>
      <c r="OMJ114" s="511"/>
      <c r="OMK114" s="511"/>
      <c r="OML114" s="511"/>
      <c r="OMM114" s="511"/>
      <c r="OMN114" s="511"/>
      <c r="OMO114" s="511"/>
      <c r="OMP114" s="511"/>
      <c r="OMQ114" s="511"/>
      <c r="OMR114" s="511"/>
      <c r="OMS114" s="511"/>
      <c r="OMT114" s="511"/>
      <c r="OMU114" s="511"/>
      <c r="OMV114" s="511"/>
      <c r="OMW114" s="511"/>
      <c r="OMX114" s="511"/>
      <c r="OMY114" s="511"/>
      <c r="OMZ114" s="511"/>
      <c r="ONA114" s="511"/>
      <c r="ONB114" s="511"/>
      <c r="ONC114" s="511"/>
      <c r="OND114" s="511"/>
      <c r="ONE114" s="511"/>
      <c r="ONF114" s="511"/>
      <c r="ONG114" s="511"/>
      <c r="ONH114" s="511"/>
      <c r="ONI114" s="511"/>
      <c r="ONJ114" s="511"/>
      <c r="ONK114" s="511"/>
      <c r="ONL114" s="511"/>
      <c r="ONM114" s="511"/>
      <c r="ONN114" s="511"/>
      <c r="ONO114" s="511"/>
      <c r="ONP114" s="511"/>
      <c r="ONQ114" s="511"/>
      <c r="ONR114" s="511"/>
      <c r="ONS114" s="511"/>
      <c r="ONT114" s="511"/>
      <c r="ONU114" s="511"/>
      <c r="ONV114" s="511"/>
      <c r="ONW114" s="511"/>
      <c r="ONX114" s="511"/>
      <c r="ONY114" s="511"/>
      <c r="ONZ114" s="511"/>
      <c r="OOA114" s="511"/>
      <c r="OOB114" s="511"/>
      <c r="OOC114" s="511"/>
      <c r="OOD114" s="511"/>
      <c r="OOE114" s="511"/>
      <c r="OOF114" s="511"/>
      <c r="OOG114" s="511"/>
      <c r="OOH114" s="511"/>
      <c r="OOI114" s="511"/>
      <c r="OOJ114" s="511"/>
      <c r="OOK114" s="511"/>
      <c r="OOL114" s="511"/>
      <c r="OOM114" s="511"/>
      <c r="OON114" s="511"/>
      <c r="OOO114" s="511"/>
      <c r="OOP114" s="511"/>
      <c r="OOQ114" s="511"/>
      <c r="OOR114" s="511"/>
      <c r="OOS114" s="511"/>
      <c r="OOT114" s="511"/>
      <c r="OOU114" s="511"/>
      <c r="OOV114" s="511"/>
      <c r="OOW114" s="511"/>
      <c r="OOX114" s="511"/>
      <c r="OOY114" s="511"/>
      <c r="OOZ114" s="511"/>
      <c r="OPA114" s="511"/>
      <c r="OPB114" s="511"/>
      <c r="OPC114" s="511"/>
      <c r="OPD114" s="511"/>
      <c r="OPE114" s="511"/>
      <c r="OPF114" s="511"/>
      <c r="OPG114" s="511"/>
      <c r="OPH114" s="511"/>
      <c r="OPI114" s="511"/>
      <c r="OPJ114" s="511"/>
      <c r="OPK114" s="511"/>
      <c r="OPL114" s="511"/>
      <c r="OPM114" s="511"/>
      <c r="OPN114" s="511"/>
      <c r="OPO114" s="511"/>
      <c r="OPP114" s="511"/>
      <c r="OPQ114" s="511"/>
      <c r="OPR114" s="511"/>
      <c r="OPS114" s="511"/>
      <c r="OPT114" s="511"/>
      <c r="OPU114" s="511"/>
      <c r="OPV114" s="511"/>
      <c r="OPW114" s="511"/>
      <c r="OPX114" s="511"/>
      <c r="OPY114" s="511"/>
      <c r="OPZ114" s="511"/>
      <c r="OQA114" s="511"/>
      <c r="OQB114" s="511"/>
      <c r="OQC114" s="511"/>
      <c r="OQD114" s="511"/>
      <c r="OQE114" s="511"/>
      <c r="OQF114" s="511"/>
      <c r="OQG114" s="511"/>
      <c r="OQH114" s="511"/>
      <c r="OQI114" s="511"/>
      <c r="OQJ114" s="511"/>
      <c r="OQK114" s="511"/>
      <c r="OQL114" s="511"/>
      <c r="OQM114" s="511"/>
      <c r="OQN114" s="511"/>
      <c r="OQO114" s="511"/>
      <c r="OQP114" s="511"/>
      <c r="OQQ114" s="511"/>
      <c r="OQR114" s="511"/>
      <c r="OQS114" s="511"/>
      <c r="OQT114" s="511"/>
      <c r="OQU114" s="511"/>
      <c r="OQV114" s="511"/>
      <c r="OQW114" s="511"/>
      <c r="OQX114" s="511"/>
      <c r="OQY114" s="511"/>
      <c r="OQZ114" s="511"/>
      <c r="ORA114" s="511"/>
      <c r="ORB114" s="511"/>
      <c r="ORC114" s="511"/>
      <c r="ORD114" s="511"/>
      <c r="ORE114" s="511"/>
      <c r="ORF114" s="511"/>
      <c r="ORG114" s="511"/>
      <c r="ORH114" s="511"/>
      <c r="ORI114" s="511"/>
      <c r="ORJ114" s="511"/>
      <c r="ORK114" s="511"/>
      <c r="ORL114" s="511"/>
      <c r="ORM114" s="511"/>
      <c r="ORN114" s="511"/>
      <c r="ORO114" s="511"/>
      <c r="ORP114" s="511"/>
      <c r="ORQ114" s="511"/>
      <c r="ORR114" s="511"/>
      <c r="ORS114" s="511"/>
      <c r="ORT114" s="511"/>
      <c r="ORU114" s="511"/>
      <c r="ORV114" s="511"/>
      <c r="ORW114" s="511"/>
      <c r="ORX114" s="511"/>
      <c r="ORY114" s="511"/>
      <c r="ORZ114" s="511"/>
      <c r="OSA114" s="511"/>
      <c r="OSB114" s="511"/>
      <c r="OSC114" s="511"/>
      <c r="OSD114" s="511"/>
      <c r="OSE114" s="511"/>
      <c r="OSF114" s="511"/>
      <c r="OSG114" s="511"/>
      <c r="OSH114" s="511"/>
      <c r="OSI114" s="511"/>
      <c r="OSJ114" s="511"/>
      <c r="OSK114" s="511"/>
      <c r="OSL114" s="511"/>
      <c r="OSM114" s="511"/>
      <c r="OSN114" s="511"/>
      <c r="OSO114" s="511"/>
      <c r="OSP114" s="511"/>
      <c r="OSQ114" s="511"/>
      <c r="OSR114" s="511"/>
      <c r="OSS114" s="511"/>
      <c r="OST114" s="511"/>
      <c r="OSU114" s="511"/>
      <c r="OSV114" s="511"/>
      <c r="OSW114" s="511"/>
      <c r="OSX114" s="511"/>
      <c r="OSY114" s="511"/>
      <c r="OSZ114" s="511"/>
      <c r="OTA114" s="511"/>
      <c r="OTB114" s="511"/>
      <c r="OTC114" s="511"/>
      <c r="OTD114" s="511"/>
      <c r="OTE114" s="511"/>
      <c r="OTF114" s="511"/>
      <c r="OTG114" s="511"/>
      <c r="OTH114" s="511"/>
      <c r="OTI114" s="511"/>
      <c r="OTJ114" s="511"/>
      <c r="OTK114" s="511"/>
      <c r="OTL114" s="511"/>
      <c r="OTM114" s="511"/>
      <c r="OTN114" s="511"/>
      <c r="OTO114" s="511"/>
      <c r="OTP114" s="511"/>
      <c r="OTQ114" s="511"/>
      <c r="OTR114" s="511"/>
      <c r="OTS114" s="511"/>
      <c r="OTT114" s="511"/>
      <c r="OTU114" s="511"/>
      <c r="OTV114" s="511"/>
      <c r="OTW114" s="511"/>
      <c r="OTX114" s="511"/>
      <c r="OTY114" s="511"/>
      <c r="OTZ114" s="511"/>
      <c r="OUA114" s="511"/>
      <c r="OUB114" s="511"/>
      <c r="OUC114" s="511"/>
      <c r="OUD114" s="511"/>
      <c r="OUE114" s="511"/>
      <c r="OUF114" s="511"/>
      <c r="OUG114" s="511"/>
      <c r="OUH114" s="511"/>
      <c r="OUI114" s="511"/>
      <c r="OUJ114" s="511"/>
      <c r="OUK114" s="511"/>
      <c r="OUL114" s="511"/>
      <c r="OUM114" s="511"/>
      <c r="OUN114" s="511"/>
      <c r="OUO114" s="511"/>
      <c r="OUP114" s="511"/>
      <c r="OUQ114" s="511"/>
      <c r="OUR114" s="511"/>
      <c r="OUS114" s="511"/>
      <c r="OUT114" s="511"/>
      <c r="OUU114" s="511"/>
      <c r="OUV114" s="511"/>
      <c r="OUW114" s="511"/>
      <c r="OUX114" s="511"/>
      <c r="OUY114" s="511"/>
      <c r="OUZ114" s="511"/>
      <c r="OVA114" s="511"/>
      <c r="OVB114" s="511"/>
      <c r="OVC114" s="511"/>
      <c r="OVD114" s="511"/>
      <c r="OVE114" s="511"/>
      <c r="OVF114" s="511"/>
      <c r="OVG114" s="511"/>
      <c r="OVH114" s="511"/>
      <c r="OVI114" s="511"/>
      <c r="OVJ114" s="511"/>
      <c r="OVK114" s="511"/>
      <c r="OVL114" s="511"/>
      <c r="OVM114" s="511"/>
      <c r="OVN114" s="511"/>
      <c r="OVO114" s="511"/>
      <c r="OVP114" s="511"/>
      <c r="OVQ114" s="511"/>
      <c r="OVR114" s="511"/>
      <c r="OVS114" s="511"/>
      <c r="OVT114" s="511"/>
      <c r="OVU114" s="511"/>
      <c r="OVV114" s="511"/>
      <c r="OVW114" s="511"/>
      <c r="OVX114" s="511"/>
      <c r="OVY114" s="511"/>
      <c r="OVZ114" s="511"/>
      <c r="OWA114" s="511"/>
      <c r="OWB114" s="511"/>
      <c r="OWC114" s="511"/>
      <c r="OWD114" s="511"/>
      <c r="OWE114" s="511"/>
      <c r="OWF114" s="511"/>
      <c r="OWG114" s="511"/>
      <c r="OWH114" s="511"/>
      <c r="OWI114" s="511"/>
      <c r="OWJ114" s="511"/>
      <c r="OWK114" s="511"/>
      <c r="OWL114" s="511"/>
      <c r="OWM114" s="511"/>
      <c r="OWN114" s="511"/>
      <c r="OWO114" s="511"/>
      <c r="OWP114" s="511"/>
      <c r="OWQ114" s="511"/>
      <c r="OWR114" s="511"/>
      <c r="OWS114" s="511"/>
      <c r="OWT114" s="511"/>
      <c r="OWU114" s="511"/>
      <c r="OWV114" s="511"/>
      <c r="OWW114" s="511"/>
      <c r="OWX114" s="511"/>
      <c r="OWY114" s="511"/>
      <c r="OWZ114" s="511"/>
      <c r="OXA114" s="511"/>
      <c r="OXB114" s="511"/>
      <c r="OXC114" s="511"/>
      <c r="OXD114" s="511"/>
      <c r="OXE114" s="511"/>
      <c r="OXF114" s="511"/>
      <c r="OXG114" s="511"/>
      <c r="OXH114" s="511"/>
      <c r="OXI114" s="511"/>
      <c r="OXJ114" s="511"/>
      <c r="OXK114" s="511"/>
      <c r="OXL114" s="511"/>
      <c r="OXM114" s="511"/>
      <c r="OXN114" s="511"/>
      <c r="OXO114" s="511"/>
      <c r="OXP114" s="511"/>
      <c r="OXQ114" s="511"/>
      <c r="OXR114" s="511"/>
      <c r="OXS114" s="511"/>
      <c r="OXT114" s="511"/>
      <c r="OXU114" s="511"/>
      <c r="OXV114" s="511"/>
      <c r="OXW114" s="511"/>
      <c r="OXX114" s="511"/>
      <c r="OXY114" s="511"/>
      <c r="OXZ114" s="511"/>
      <c r="OYA114" s="511"/>
      <c r="OYB114" s="511"/>
      <c r="OYC114" s="511"/>
      <c r="OYD114" s="511"/>
      <c r="OYE114" s="511"/>
      <c r="OYF114" s="511"/>
      <c r="OYG114" s="511"/>
      <c r="OYH114" s="511"/>
      <c r="OYI114" s="511"/>
      <c r="OYJ114" s="511"/>
      <c r="OYK114" s="511"/>
      <c r="OYL114" s="511"/>
      <c r="OYM114" s="511"/>
      <c r="OYN114" s="511"/>
      <c r="OYO114" s="511"/>
      <c r="OYP114" s="511"/>
      <c r="OYQ114" s="511"/>
      <c r="OYR114" s="511"/>
      <c r="OYS114" s="511"/>
      <c r="OYT114" s="511"/>
      <c r="OYU114" s="511"/>
      <c r="OYV114" s="511"/>
      <c r="OYW114" s="511"/>
      <c r="OYX114" s="511"/>
      <c r="OYY114" s="511"/>
      <c r="OYZ114" s="511"/>
      <c r="OZA114" s="511"/>
      <c r="OZB114" s="511"/>
      <c r="OZC114" s="511"/>
      <c r="OZD114" s="511"/>
      <c r="OZE114" s="511"/>
      <c r="OZF114" s="511"/>
      <c r="OZG114" s="511"/>
      <c r="OZH114" s="511"/>
      <c r="OZI114" s="511"/>
      <c r="OZJ114" s="511"/>
      <c r="OZK114" s="511"/>
      <c r="OZL114" s="511"/>
      <c r="OZM114" s="511"/>
      <c r="OZN114" s="511"/>
      <c r="OZO114" s="511"/>
      <c r="OZP114" s="511"/>
      <c r="OZQ114" s="511"/>
      <c r="OZR114" s="511"/>
      <c r="OZS114" s="511"/>
      <c r="OZT114" s="511"/>
      <c r="OZU114" s="511"/>
      <c r="OZV114" s="511"/>
      <c r="OZW114" s="511"/>
      <c r="OZX114" s="511"/>
      <c r="OZY114" s="511"/>
      <c r="OZZ114" s="511"/>
      <c r="PAA114" s="511"/>
      <c r="PAB114" s="511"/>
      <c r="PAC114" s="511"/>
      <c r="PAD114" s="511"/>
      <c r="PAE114" s="511"/>
      <c r="PAF114" s="511"/>
      <c r="PAG114" s="511"/>
      <c r="PAH114" s="511"/>
      <c r="PAI114" s="511"/>
      <c r="PAJ114" s="511"/>
      <c r="PAK114" s="511"/>
      <c r="PAL114" s="511"/>
      <c r="PAM114" s="511"/>
      <c r="PAN114" s="511"/>
      <c r="PAO114" s="511"/>
      <c r="PAP114" s="511"/>
      <c r="PAQ114" s="511"/>
      <c r="PAR114" s="511"/>
      <c r="PAS114" s="511"/>
      <c r="PAT114" s="511"/>
      <c r="PAU114" s="511"/>
      <c r="PAV114" s="511"/>
      <c r="PAW114" s="511"/>
      <c r="PAX114" s="511"/>
      <c r="PAY114" s="511"/>
      <c r="PAZ114" s="511"/>
      <c r="PBA114" s="511"/>
      <c r="PBB114" s="511"/>
      <c r="PBC114" s="511"/>
      <c r="PBD114" s="511"/>
      <c r="PBE114" s="511"/>
      <c r="PBF114" s="511"/>
      <c r="PBG114" s="511"/>
      <c r="PBH114" s="511"/>
      <c r="PBI114" s="511"/>
      <c r="PBJ114" s="511"/>
      <c r="PBK114" s="511"/>
      <c r="PBL114" s="511"/>
      <c r="PBM114" s="511"/>
      <c r="PBN114" s="511"/>
      <c r="PBO114" s="511"/>
      <c r="PBP114" s="511"/>
      <c r="PBQ114" s="511"/>
      <c r="PBR114" s="511"/>
      <c r="PBS114" s="511"/>
      <c r="PBT114" s="511"/>
      <c r="PBU114" s="511"/>
      <c r="PBV114" s="511"/>
      <c r="PBW114" s="511"/>
      <c r="PBX114" s="511"/>
      <c r="PBY114" s="511"/>
      <c r="PBZ114" s="511"/>
      <c r="PCA114" s="511"/>
      <c r="PCB114" s="511"/>
      <c r="PCC114" s="511"/>
      <c r="PCD114" s="511"/>
      <c r="PCE114" s="511"/>
      <c r="PCF114" s="511"/>
      <c r="PCG114" s="511"/>
      <c r="PCH114" s="511"/>
      <c r="PCI114" s="511"/>
      <c r="PCJ114" s="511"/>
      <c r="PCK114" s="511"/>
      <c r="PCL114" s="511"/>
      <c r="PCM114" s="511"/>
      <c r="PCN114" s="511"/>
      <c r="PCO114" s="511"/>
      <c r="PCP114" s="511"/>
      <c r="PCQ114" s="511"/>
      <c r="PCR114" s="511"/>
      <c r="PCS114" s="511"/>
      <c r="PCT114" s="511"/>
      <c r="PCU114" s="511"/>
      <c r="PCV114" s="511"/>
      <c r="PCW114" s="511"/>
      <c r="PCX114" s="511"/>
      <c r="PCY114" s="511"/>
      <c r="PCZ114" s="511"/>
      <c r="PDA114" s="511"/>
      <c r="PDB114" s="511"/>
      <c r="PDC114" s="511"/>
      <c r="PDD114" s="511"/>
      <c r="PDE114" s="511"/>
      <c r="PDF114" s="511"/>
      <c r="PDG114" s="511"/>
      <c r="PDH114" s="511"/>
      <c r="PDI114" s="511"/>
      <c r="PDJ114" s="511"/>
      <c r="PDK114" s="511"/>
      <c r="PDL114" s="511"/>
      <c r="PDM114" s="511"/>
      <c r="PDN114" s="511"/>
      <c r="PDO114" s="511"/>
      <c r="PDP114" s="511"/>
      <c r="PDQ114" s="511"/>
      <c r="PDR114" s="511"/>
      <c r="PDS114" s="511"/>
      <c r="PDT114" s="511"/>
      <c r="PDU114" s="511"/>
      <c r="PDV114" s="511"/>
      <c r="PDW114" s="511"/>
      <c r="PDX114" s="511"/>
      <c r="PDY114" s="511"/>
      <c r="PDZ114" s="511"/>
      <c r="PEA114" s="511"/>
      <c r="PEB114" s="511"/>
      <c r="PEC114" s="511"/>
      <c r="PED114" s="511"/>
      <c r="PEE114" s="511"/>
      <c r="PEF114" s="511"/>
      <c r="PEG114" s="511"/>
      <c r="PEH114" s="511"/>
      <c r="PEI114" s="511"/>
      <c r="PEJ114" s="511"/>
      <c r="PEK114" s="511"/>
      <c r="PEL114" s="511"/>
      <c r="PEM114" s="511"/>
      <c r="PEN114" s="511"/>
      <c r="PEO114" s="511"/>
      <c r="PEP114" s="511"/>
      <c r="PEQ114" s="511"/>
      <c r="PER114" s="511"/>
      <c r="PES114" s="511"/>
      <c r="PET114" s="511"/>
      <c r="PEU114" s="511"/>
      <c r="PEV114" s="511"/>
      <c r="PEW114" s="511"/>
      <c r="PEX114" s="511"/>
      <c r="PEY114" s="511"/>
      <c r="PEZ114" s="511"/>
      <c r="PFA114" s="511"/>
      <c r="PFB114" s="511"/>
      <c r="PFC114" s="511"/>
      <c r="PFD114" s="511"/>
      <c r="PFE114" s="511"/>
      <c r="PFF114" s="511"/>
      <c r="PFG114" s="511"/>
      <c r="PFH114" s="511"/>
      <c r="PFI114" s="511"/>
      <c r="PFJ114" s="511"/>
      <c r="PFK114" s="511"/>
      <c r="PFL114" s="511"/>
      <c r="PFM114" s="511"/>
      <c r="PFN114" s="511"/>
      <c r="PFO114" s="511"/>
      <c r="PFP114" s="511"/>
      <c r="PFQ114" s="511"/>
      <c r="PFR114" s="511"/>
      <c r="PFS114" s="511"/>
      <c r="PFT114" s="511"/>
      <c r="PFU114" s="511"/>
      <c r="PFV114" s="511"/>
      <c r="PFW114" s="511"/>
      <c r="PFX114" s="511"/>
      <c r="PFY114" s="511"/>
      <c r="PFZ114" s="511"/>
      <c r="PGA114" s="511"/>
      <c r="PGB114" s="511"/>
      <c r="PGC114" s="511"/>
      <c r="PGD114" s="511"/>
      <c r="PGE114" s="511"/>
      <c r="PGF114" s="511"/>
      <c r="PGG114" s="511"/>
      <c r="PGH114" s="511"/>
      <c r="PGI114" s="511"/>
      <c r="PGJ114" s="511"/>
      <c r="PGK114" s="511"/>
      <c r="PGL114" s="511"/>
      <c r="PGM114" s="511"/>
      <c r="PGN114" s="511"/>
      <c r="PGO114" s="511"/>
      <c r="PGP114" s="511"/>
      <c r="PGQ114" s="511"/>
      <c r="PGR114" s="511"/>
      <c r="PGS114" s="511"/>
      <c r="PGT114" s="511"/>
      <c r="PGU114" s="511"/>
      <c r="PGV114" s="511"/>
      <c r="PGW114" s="511"/>
      <c r="PGX114" s="511"/>
      <c r="PGY114" s="511"/>
      <c r="PGZ114" s="511"/>
      <c r="PHA114" s="511"/>
      <c r="PHB114" s="511"/>
      <c r="PHC114" s="511"/>
      <c r="PHD114" s="511"/>
      <c r="PHE114" s="511"/>
      <c r="PHF114" s="511"/>
      <c r="PHG114" s="511"/>
      <c r="PHH114" s="511"/>
      <c r="PHI114" s="511"/>
      <c r="PHJ114" s="511"/>
      <c r="PHK114" s="511"/>
      <c r="PHL114" s="511"/>
      <c r="PHM114" s="511"/>
      <c r="PHN114" s="511"/>
      <c r="PHO114" s="511"/>
      <c r="PHP114" s="511"/>
      <c r="PHQ114" s="511"/>
      <c r="PHR114" s="511"/>
      <c r="PHS114" s="511"/>
      <c r="PHT114" s="511"/>
      <c r="PHU114" s="511"/>
      <c r="PHV114" s="511"/>
      <c r="PHW114" s="511"/>
      <c r="PHX114" s="511"/>
      <c r="PHY114" s="511"/>
      <c r="PHZ114" s="511"/>
      <c r="PIA114" s="511"/>
      <c r="PIB114" s="511"/>
      <c r="PIC114" s="511"/>
      <c r="PID114" s="511"/>
      <c r="PIE114" s="511"/>
      <c r="PIF114" s="511"/>
      <c r="PIG114" s="511"/>
      <c r="PIH114" s="511"/>
      <c r="PII114" s="511"/>
      <c r="PIJ114" s="511"/>
      <c r="PIK114" s="511"/>
      <c r="PIL114" s="511"/>
      <c r="PIM114" s="511"/>
      <c r="PIN114" s="511"/>
      <c r="PIO114" s="511"/>
      <c r="PIP114" s="511"/>
      <c r="PIQ114" s="511"/>
      <c r="PIR114" s="511"/>
      <c r="PIS114" s="511"/>
      <c r="PIT114" s="511"/>
      <c r="PIU114" s="511"/>
      <c r="PIV114" s="511"/>
      <c r="PIW114" s="511"/>
      <c r="PIX114" s="511"/>
      <c r="PIY114" s="511"/>
      <c r="PIZ114" s="511"/>
      <c r="PJA114" s="511"/>
      <c r="PJB114" s="511"/>
      <c r="PJC114" s="511"/>
      <c r="PJD114" s="511"/>
      <c r="PJE114" s="511"/>
      <c r="PJF114" s="511"/>
      <c r="PJG114" s="511"/>
      <c r="PJH114" s="511"/>
      <c r="PJI114" s="511"/>
      <c r="PJJ114" s="511"/>
      <c r="PJK114" s="511"/>
      <c r="PJL114" s="511"/>
      <c r="PJM114" s="511"/>
      <c r="PJN114" s="511"/>
      <c r="PJO114" s="511"/>
      <c r="PJP114" s="511"/>
      <c r="PJQ114" s="511"/>
      <c r="PJR114" s="511"/>
      <c r="PJS114" s="511"/>
      <c r="PJT114" s="511"/>
      <c r="PJU114" s="511"/>
      <c r="PJV114" s="511"/>
      <c r="PJW114" s="511"/>
      <c r="PJX114" s="511"/>
      <c r="PJY114" s="511"/>
      <c r="PJZ114" s="511"/>
      <c r="PKA114" s="511"/>
      <c r="PKB114" s="511"/>
      <c r="PKC114" s="511"/>
      <c r="PKD114" s="511"/>
      <c r="PKE114" s="511"/>
      <c r="PKF114" s="511"/>
      <c r="PKG114" s="511"/>
      <c r="PKH114" s="511"/>
      <c r="PKI114" s="511"/>
      <c r="PKJ114" s="511"/>
      <c r="PKK114" s="511"/>
      <c r="PKL114" s="511"/>
      <c r="PKM114" s="511"/>
      <c r="PKN114" s="511"/>
      <c r="PKO114" s="511"/>
      <c r="PKP114" s="511"/>
      <c r="PKQ114" s="511"/>
      <c r="PKR114" s="511"/>
      <c r="PKS114" s="511"/>
      <c r="PKT114" s="511"/>
      <c r="PKU114" s="511"/>
      <c r="PKV114" s="511"/>
      <c r="PKW114" s="511"/>
      <c r="PKX114" s="511"/>
      <c r="PKY114" s="511"/>
      <c r="PKZ114" s="511"/>
      <c r="PLA114" s="511"/>
      <c r="PLB114" s="511"/>
      <c r="PLC114" s="511"/>
      <c r="PLD114" s="511"/>
      <c r="PLE114" s="511"/>
      <c r="PLF114" s="511"/>
      <c r="PLG114" s="511"/>
      <c r="PLH114" s="511"/>
      <c r="PLI114" s="511"/>
      <c r="PLJ114" s="511"/>
      <c r="PLK114" s="511"/>
      <c r="PLL114" s="511"/>
      <c r="PLM114" s="511"/>
      <c r="PLN114" s="511"/>
      <c r="PLO114" s="511"/>
      <c r="PLP114" s="511"/>
      <c r="PLQ114" s="511"/>
      <c r="PLR114" s="511"/>
      <c r="PLS114" s="511"/>
      <c r="PLT114" s="511"/>
      <c r="PLU114" s="511"/>
      <c r="PLV114" s="511"/>
      <c r="PLW114" s="511"/>
      <c r="PLX114" s="511"/>
      <c r="PLY114" s="511"/>
      <c r="PLZ114" s="511"/>
      <c r="PMA114" s="511"/>
      <c r="PMB114" s="511"/>
      <c r="PMC114" s="511"/>
      <c r="PMD114" s="511"/>
      <c r="PME114" s="511"/>
      <c r="PMF114" s="511"/>
      <c r="PMG114" s="511"/>
      <c r="PMH114" s="511"/>
      <c r="PMI114" s="511"/>
      <c r="PMJ114" s="511"/>
      <c r="PMK114" s="511"/>
      <c r="PML114" s="511"/>
      <c r="PMM114" s="511"/>
      <c r="PMN114" s="511"/>
      <c r="PMO114" s="511"/>
      <c r="PMP114" s="511"/>
      <c r="PMQ114" s="511"/>
      <c r="PMR114" s="511"/>
      <c r="PMS114" s="511"/>
      <c r="PMT114" s="511"/>
      <c r="PMU114" s="511"/>
      <c r="PMV114" s="511"/>
      <c r="PMW114" s="511"/>
      <c r="PMX114" s="511"/>
      <c r="PMY114" s="511"/>
      <c r="PMZ114" s="511"/>
      <c r="PNA114" s="511"/>
      <c r="PNB114" s="511"/>
      <c r="PNC114" s="511"/>
      <c r="PND114" s="511"/>
      <c r="PNE114" s="511"/>
      <c r="PNF114" s="511"/>
      <c r="PNG114" s="511"/>
      <c r="PNH114" s="511"/>
      <c r="PNI114" s="511"/>
      <c r="PNJ114" s="511"/>
      <c r="PNK114" s="511"/>
      <c r="PNL114" s="511"/>
      <c r="PNM114" s="511"/>
      <c r="PNN114" s="511"/>
      <c r="PNO114" s="511"/>
      <c r="PNP114" s="511"/>
      <c r="PNQ114" s="511"/>
      <c r="PNR114" s="511"/>
      <c r="PNS114" s="511"/>
      <c r="PNT114" s="511"/>
      <c r="PNU114" s="511"/>
      <c r="PNV114" s="511"/>
      <c r="PNW114" s="511"/>
      <c r="PNX114" s="511"/>
      <c r="PNY114" s="511"/>
      <c r="PNZ114" s="511"/>
      <c r="POA114" s="511"/>
      <c r="POB114" s="511"/>
      <c r="POC114" s="511"/>
      <c r="POD114" s="511"/>
      <c r="POE114" s="511"/>
      <c r="POF114" s="511"/>
      <c r="POG114" s="511"/>
      <c r="POH114" s="511"/>
      <c r="POI114" s="511"/>
      <c r="POJ114" s="511"/>
      <c r="POK114" s="511"/>
      <c r="POL114" s="511"/>
      <c r="POM114" s="511"/>
      <c r="PON114" s="511"/>
      <c r="POO114" s="511"/>
      <c r="POP114" s="511"/>
      <c r="POQ114" s="511"/>
      <c r="POR114" s="511"/>
      <c r="POS114" s="511"/>
      <c r="POT114" s="511"/>
      <c r="POU114" s="511"/>
      <c r="POV114" s="511"/>
      <c r="POW114" s="511"/>
      <c r="POX114" s="511"/>
      <c r="POY114" s="511"/>
      <c r="POZ114" s="511"/>
      <c r="PPA114" s="511"/>
      <c r="PPB114" s="511"/>
      <c r="PPC114" s="511"/>
      <c r="PPD114" s="511"/>
      <c r="PPE114" s="511"/>
      <c r="PPF114" s="511"/>
      <c r="PPG114" s="511"/>
      <c r="PPH114" s="511"/>
      <c r="PPI114" s="511"/>
      <c r="PPJ114" s="511"/>
      <c r="PPK114" s="511"/>
      <c r="PPL114" s="511"/>
      <c r="PPM114" s="511"/>
      <c r="PPN114" s="511"/>
      <c r="PPO114" s="511"/>
      <c r="PPP114" s="511"/>
      <c r="PPQ114" s="511"/>
      <c r="PPR114" s="511"/>
      <c r="PPS114" s="511"/>
      <c r="PPT114" s="511"/>
      <c r="PPU114" s="511"/>
      <c r="PPV114" s="511"/>
      <c r="PPW114" s="511"/>
      <c r="PPX114" s="511"/>
      <c r="PPY114" s="511"/>
      <c r="PPZ114" s="511"/>
      <c r="PQA114" s="511"/>
      <c r="PQB114" s="511"/>
      <c r="PQC114" s="511"/>
      <c r="PQD114" s="511"/>
      <c r="PQE114" s="511"/>
      <c r="PQF114" s="511"/>
      <c r="PQG114" s="511"/>
      <c r="PQH114" s="511"/>
      <c r="PQI114" s="511"/>
      <c r="PQJ114" s="511"/>
      <c r="PQK114" s="511"/>
      <c r="PQL114" s="511"/>
      <c r="PQM114" s="511"/>
      <c r="PQN114" s="511"/>
      <c r="PQO114" s="511"/>
      <c r="PQP114" s="511"/>
      <c r="PQQ114" s="511"/>
      <c r="PQR114" s="511"/>
      <c r="PQS114" s="511"/>
      <c r="PQT114" s="511"/>
      <c r="PQU114" s="511"/>
      <c r="PQV114" s="511"/>
      <c r="PQW114" s="511"/>
      <c r="PQX114" s="511"/>
      <c r="PQY114" s="511"/>
      <c r="PQZ114" s="511"/>
      <c r="PRA114" s="511"/>
      <c r="PRB114" s="511"/>
      <c r="PRC114" s="511"/>
      <c r="PRD114" s="511"/>
      <c r="PRE114" s="511"/>
      <c r="PRF114" s="511"/>
      <c r="PRG114" s="511"/>
      <c r="PRH114" s="511"/>
      <c r="PRI114" s="511"/>
      <c r="PRJ114" s="511"/>
      <c r="PRK114" s="511"/>
      <c r="PRL114" s="511"/>
      <c r="PRM114" s="511"/>
      <c r="PRN114" s="511"/>
      <c r="PRO114" s="511"/>
      <c r="PRP114" s="511"/>
      <c r="PRQ114" s="511"/>
      <c r="PRR114" s="511"/>
      <c r="PRS114" s="511"/>
      <c r="PRT114" s="511"/>
      <c r="PRU114" s="511"/>
      <c r="PRV114" s="511"/>
      <c r="PRW114" s="511"/>
      <c r="PRX114" s="511"/>
      <c r="PRY114" s="511"/>
      <c r="PRZ114" s="511"/>
      <c r="PSA114" s="511"/>
      <c r="PSB114" s="511"/>
      <c r="PSC114" s="511"/>
      <c r="PSD114" s="511"/>
      <c r="PSE114" s="511"/>
      <c r="PSF114" s="511"/>
      <c r="PSG114" s="511"/>
      <c r="PSH114" s="511"/>
      <c r="PSI114" s="511"/>
      <c r="PSJ114" s="511"/>
      <c r="PSK114" s="511"/>
      <c r="PSL114" s="511"/>
      <c r="PSM114" s="511"/>
      <c r="PSN114" s="511"/>
      <c r="PSO114" s="511"/>
      <c r="PSP114" s="511"/>
      <c r="PSQ114" s="511"/>
      <c r="PSR114" s="511"/>
      <c r="PSS114" s="511"/>
      <c r="PST114" s="511"/>
      <c r="PSU114" s="511"/>
      <c r="PSV114" s="511"/>
      <c r="PSW114" s="511"/>
      <c r="PSX114" s="511"/>
      <c r="PSY114" s="511"/>
      <c r="PSZ114" s="511"/>
      <c r="PTA114" s="511"/>
      <c r="PTB114" s="511"/>
      <c r="PTC114" s="511"/>
      <c r="PTD114" s="511"/>
      <c r="PTE114" s="511"/>
      <c r="PTF114" s="511"/>
      <c r="PTG114" s="511"/>
      <c r="PTH114" s="511"/>
      <c r="PTI114" s="511"/>
      <c r="PTJ114" s="511"/>
      <c r="PTK114" s="511"/>
      <c r="PTL114" s="511"/>
      <c r="PTM114" s="511"/>
      <c r="PTN114" s="511"/>
      <c r="PTO114" s="511"/>
      <c r="PTP114" s="511"/>
      <c r="PTQ114" s="511"/>
      <c r="PTR114" s="511"/>
      <c r="PTS114" s="511"/>
      <c r="PTT114" s="511"/>
      <c r="PTU114" s="511"/>
      <c r="PTV114" s="511"/>
      <c r="PTW114" s="511"/>
      <c r="PTX114" s="511"/>
      <c r="PTY114" s="511"/>
      <c r="PTZ114" s="511"/>
      <c r="PUA114" s="511"/>
      <c r="PUB114" s="511"/>
      <c r="PUC114" s="511"/>
      <c r="PUD114" s="511"/>
      <c r="PUE114" s="511"/>
      <c r="PUF114" s="511"/>
      <c r="PUG114" s="511"/>
      <c r="PUH114" s="511"/>
      <c r="PUI114" s="511"/>
      <c r="PUJ114" s="511"/>
      <c r="PUK114" s="511"/>
      <c r="PUL114" s="511"/>
      <c r="PUM114" s="511"/>
      <c r="PUN114" s="511"/>
      <c r="PUO114" s="511"/>
      <c r="PUP114" s="511"/>
      <c r="PUQ114" s="511"/>
      <c r="PUR114" s="511"/>
      <c r="PUS114" s="511"/>
      <c r="PUT114" s="511"/>
      <c r="PUU114" s="511"/>
      <c r="PUV114" s="511"/>
      <c r="PUW114" s="511"/>
      <c r="PUX114" s="511"/>
      <c r="PUY114" s="511"/>
      <c r="PUZ114" s="511"/>
      <c r="PVA114" s="511"/>
      <c r="PVB114" s="511"/>
      <c r="PVC114" s="511"/>
      <c r="PVD114" s="511"/>
      <c r="PVE114" s="511"/>
      <c r="PVF114" s="511"/>
      <c r="PVG114" s="511"/>
      <c r="PVH114" s="511"/>
      <c r="PVI114" s="511"/>
      <c r="PVJ114" s="511"/>
      <c r="PVK114" s="511"/>
      <c r="PVL114" s="511"/>
      <c r="PVM114" s="511"/>
      <c r="PVN114" s="511"/>
      <c r="PVO114" s="511"/>
      <c r="PVP114" s="511"/>
      <c r="PVQ114" s="511"/>
      <c r="PVR114" s="511"/>
      <c r="PVS114" s="511"/>
      <c r="PVT114" s="511"/>
      <c r="PVU114" s="511"/>
      <c r="PVV114" s="511"/>
      <c r="PVW114" s="511"/>
      <c r="PVX114" s="511"/>
      <c r="PVY114" s="511"/>
      <c r="PVZ114" s="511"/>
      <c r="PWA114" s="511"/>
      <c r="PWB114" s="511"/>
      <c r="PWC114" s="511"/>
      <c r="PWD114" s="511"/>
      <c r="PWE114" s="511"/>
      <c r="PWF114" s="511"/>
      <c r="PWG114" s="511"/>
      <c r="PWH114" s="511"/>
      <c r="PWI114" s="511"/>
      <c r="PWJ114" s="511"/>
      <c r="PWK114" s="511"/>
      <c r="PWL114" s="511"/>
      <c r="PWM114" s="511"/>
      <c r="PWN114" s="511"/>
      <c r="PWO114" s="511"/>
      <c r="PWP114" s="511"/>
      <c r="PWQ114" s="511"/>
      <c r="PWR114" s="511"/>
      <c r="PWS114" s="511"/>
      <c r="PWT114" s="511"/>
      <c r="PWU114" s="511"/>
      <c r="PWV114" s="511"/>
      <c r="PWW114" s="511"/>
      <c r="PWX114" s="511"/>
      <c r="PWY114" s="511"/>
      <c r="PWZ114" s="511"/>
      <c r="PXA114" s="511"/>
      <c r="PXB114" s="511"/>
      <c r="PXC114" s="511"/>
      <c r="PXD114" s="511"/>
      <c r="PXE114" s="511"/>
      <c r="PXF114" s="511"/>
      <c r="PXG114" s="511"/>
      <c r="PXH114" s="511"/>
      <c r="PXI114" s="511"/>
      <c r="PXJ114" s="511"/>
      <c r="PXK114" s="511"/>
      <c r="PXL114" s="511"/>
      <c r="PXM114" s="511"/>
      <c r="PXN114" s="511"/>
      <c r="PXO114" s="511"/>
      <c r="PXP114" s="511"/>
      <c r="PXQ114" s="511"/>
      <c r="PXR114" s="511"/>
      <c r="PXS114" s="511"/>
      <c r="PXT114" s="511"/>
      <c r="PXU114" s="511"/>
      <c r="PXV114" s="511"/>
      <c r="PXW114" s="511"/>
      <c r="PXX114" s="511"/>
      <c r="PXY114" s="511"/>
      <c r="PXZ114" s="511"/>
      <c r="PYA114" s="511"/>
      <c r="PYB114" s="511"/>
      <c r="PYC114" s="511"/>
      <c r="PYD114" s="511"/>
      <c r="PYE114" s="511"/>
      <c r="PYF114" s="511"/>
      <c r="PYG114" s="511"/>
      <c r="PYH114" s="511"/>
      <c r="PYI114" s="511"/>
      <c r="PYJ114" s="511"/>
      <c r="PYK114" s="511"/>
      <c r="PYL114" s="511"/>
      <c r="PYM114" s="511"/>
      <c r="PYN114" s="511"/>
      <c r="PYO114" s="511"/>
      <c r="PYP114" s="511"/>
      <c r="PYQ114" s="511"/>
      <c r="PYR114" s="511"/>
      <c r="PYS114" s="511"/>
      <c r="PYT114" s="511"/>
      <c r="PYU114" s="511"/>
      <c r="PYV114" s="511"/>
      <c r="PYW114" s="511"/>
      <c r="PYX114" s="511"/>
      <c r="PYY114" s="511"/>
      <c r="PYZ114" s="511"/>
      <c r="PZA114" s="511"/>
      <c r="PZB114" s="511"/>
      <c r="PZC114" s="511"/>
      <c r="PZD114" s="511"/>
      <c r="PZE114" s="511"/>
      <c r="PZF114" s="511"/>
      <c r="PZG114" s="511"/>
      <c r="PZH114" s="511"/>
      <c r="PZI114" s="511"/>
      <c r="PZJ114" s="511"/>
      <c r="PZK114" s="511"/>
      <c r="PZL114" s="511"/>
      <c r="PZM114" s="511"/>
      <c r="PZN114" s="511"/>
      <c r="PZO114" s="511"/>
      <c r="PZP114" s="511"/>
      <c r="PZQ114" s="511"/>
      <c r="PZR114" s="511"/>
      <c r="PZS114" s="511"/>
      <c r="PZT114" s="511"/>
      <c r="PZU114" s="511"/>
      <c r="PZV114" s="511"/>
      <c r="PZW114" s="511"/>
      <c r="PZX114" s="511"/>
      <c r="PZY114" s="511"/>
      <c r="PZZ114" s="511"/>
      <c r="QAA114" s="511"/>
      <c r="QAB114" s="511"/>
      <c r="QAC114" s="511"/>
      <c r="QAD114" s="511"/>
      <c r="QAE114" s="511"/>
      <c r="QAF114" s="511"/>
      <c r="QAG114" s="511"/>
      <c r="QAH114" s="511"/>
      <c r="QAI114" s="511"/>
      <c r="QAJ114" s="511"/>
      <c r="QAK114" s="511"/>
      <c r="QAL114" s="511"/>
      <c r="QAM114" s="511"/>
      <c r="QAN114" s="511"/>
      <c r="QAO114" s="511"/>
      <c r="QAP114" s="511"/>
      <c r="QAQ114" s="511"/>
      <c r="QAR114" s="511"/>
      <c r="QAS114" s="511"/>
      <c r="QAT114" s="511"/>
      <c r="QAU114" s="511"/>
      <c r="QAV114" s="511"/>
      <c r="QAW114" s="511"/>
      <c r="QAX114" s="511"/>
      <c r="QAY114" s="511"/>
      <c r="QAZ114" s="511"/>
      <c r="QBA114" s="511"/>
      <c r="QBB114" s="511"/>
      <c r="QBC114" s="511"/>
      <c r="QBD114" s="511"/>
      <c r="QBE114" s="511"/>
      <c r="QBF114" s="511"/>
      <c r="QBG114" s="511"/>
      <c r="QBH114" s="511"/>
      <c r="QBI114" s="511"/>
      <c r="QBJ114" s="511"/>
      <c r="QBK114" s="511"/>
      <c r="QBL114" s="511"/>
      <c r="QBM114" s="511"/>
      <c r="QBN114" s="511"/>
      <c r="QBO114" s="511"/>
      <c r="QBP114" s="511"/>
      <c r="QBQ114" s="511"/>
      <c r="QBR114" s="511"/>
      <c r="QBS114" s="511"/>
      <c r="QBT114" s="511"/>
      <c r="QBU114" s="511"/>
      <c r="QBV114" s="511"/>
      <c r="QBW114" s="511"/>
      <c r="QBX114" s="511"/>
      <c r="QBY114" s="511"/>
      <c r="QBZ114" s="511"/>
      <c r="QCA114" s="511"/>
      <c r="QCB114" s="511"/>
      <c r="QCC114" s="511"/>
      <c r="QCD114" s="511"/>
      <c r="QCE114" s="511"/>
      <c r="QCF114" s="511"/>
      <c r="QCG114" s="511"/>
      <c r="QCH114" s="511"/>
      <c r="QCI114" s="511"/>
      <c r="QCJ114" s="511"/>
      <c r="QCK114" s="511"/>
      <c r="QCL114" s="511"/>
      <c r="QCM114" s="511"/>
      <c r="QCN114" s="511"/>
      <c r="QCO114" s="511"/>
      <c r="QCP114" s="511"/>
      <c r="QCQ114" s="511"/>
      <c r="QCR114" s="511"/>
      <c r="QCS114" s="511"/>
      <c r="QCT114" s="511"/>
      <c r="QCU114" s="511"/>
      <c r="QCV114" s="511"/>
      <c r="QCW114" s="511"/>
      <c r="QCX114" s="511"/>
      <c r="QCY114" s="511"/>
      <c r="QCZ114" s="511"/>
      <c r="QDA114" s="511"/>
      <c r="QDB114" s="511"/>
      <c r="QDC114" s="511"/>
      <c r="QDD114" s="511"/>
      <c r="QDE114" s="511"/>
      <c r="QDF114" s="511"/>
      <c r="QDG114" s="511"/>
      <c r="QDH114" s="511"/>
      <c r="QDI114" s="511"/>
      <c r="QDJ114" s="511"/>
      <c r="QDK114" s="511"/>
      <c r="QDL114" s="511"/>
      <c r="QDM114" s="511"/>
      <c r="QDN114" s="511"/>
      <c r="QDO114" s="511"/>
      <c r="QDP114" s="511"/>
      <c r="QDQ114" s="511"/>
      <c r="QDR114" s="511"/>
      <c r="QDS114" s="511"/>
      <c r="QDT114" s="511"/>
      <c r="QDU114" s="511"/>
      <c r="QDV114" s="511"/>
      <c r="QDW114" s="511"/>
      <c r="QDX114" s="511"/>
      <c r="QDY114" s="511"/>
      <c r="QDZ114" s="511"/>
      <c r="QEA114" s="511"/>
      <c r="QEB114" s="511"/>
      <c r="QEC114" s="511"/>
      <c r="QED114" s="511"/>
      <c r="QEE114" s="511"/>
      <c r="QEF114" s="511"/>
      <c r="QEG114" s="511"/>
      <c r="QEH114" s="511"/>
      <c r="QEI114" s="511"/>
      <c r="QEJ114" s="511"/>
      <c r="QEK114" s="511"/>
      <c r="QEL114" s="511"/>
      <c r="QEM114" s="511"/>
      <c r="QEN114" s="511"/>
      <c r="QEO114" s="511"/>
      <c r="QEP114" s="511"/>
      <c r="QEQ114" s="511"/>
      <c r="QER114" s="511"/>
      <c r="QES114" s="511"/>
      <c r="QET114" s="511"/>
      <c r="QEU114" s="511"/>
      <c r="QEV114" s="511"/>
      <c r="QEW114" s="511"/>
      <c r="QEX114" s="511"/>
      <c r="QEY114" s="511"/>
      <c r="QEZ114" s="511"/>
      <c r="QFA114" s="511"/>
      <c r="QFB114" s="511"/>
      <c r="QFC114" s="511"/>
      <c r="QFD114" s="511"/>
      <c r="QFE114" s="511"/>
      <c r="QFF114" s="511"/>
      <c r="QFG114" s="511"/>
      <c r="QFH114" s="511"/>
      <c r="QFI114" s="511"/>
      <c r="QFJ114" s="511"/>
      <c r="QFK114" s="511"/>
      <c r="QFL114" s="511"/>
      <c r="QFM114" s="511"/>
      <c r="QFN114" s="511"/>
      <c r="QFO114" s="511"/>
      <c r="QFP114" s="511"/>
      <c r="QFQ114" s="511"/>
      <c r="QFR114" s="511"/>
      <c r="QFS114" s="511"/>
      <c r="QFT114" s="511"/>
      <c r="QFU114" s="511"/>
      <c r="QFV114" s="511"/>
      <c r="QFW114" s="511"/>
      <c r="QFX114" s="511"/>
      <c r="QFY114" s="511"/>
      <c r="QFZ114" s="511"/>
      <c r="QGA114" s="511"/>
      <c r="QGB114" s="511"/>
      <c r="QGC114" s="511"/>
      <c r="QGD114" s="511"/>
      <c r="QGE114" s="511"/>
      <c r="QGF114" s="511"/>
      <c r="QGG114" s="511"/>
      <c r="QGH114" s="511"/>
      <c r="QGI114" s="511"/>
      <c r="QGJ114" s="511"/>
      <c r="QGK114" s="511"/>
      <c r="QGL114" s="511"/>
      <c r="QGM114" s="511"/>
      <c r="QGN114" s="511"/>
      <c r="QGO114" s="511"/>
      <c r="QGP114" s="511"/>
      <c r="QGQ114" s="511"/>
      <c r="QGR114" s="511"/>
      <c r="QGS114" s="511"/>
      <c r="QGT114" s="511"/>
      <c r="QGU114" s="511"/>
      <c r="QGV114" s="511"/>
      <c r="QGW114" s="511"/>
      <c r="QGX114" s="511"/>
      <c r="QGY114" s="511"/>
      <c r="QGZ114" s="511"/>
      <c r="QHA114" s="511"/>
      <c r="QHB114" s="511"/>
      <c r="QHC114" s="511"/>
      <c r="QHD114" s="511"/>
      <c r="QHE114" s="511"/>
      <c r="QHF114" s="511"/>
      <c r="QHG114" s="511"/>
      <c r="QHH114" s="511"/>
      <c r="QHI114" s="511"/>
      <c r="QHJ114" s="511"/>
      <c r="QHK114" s="511"/>
      <c r="QHL114" s="511"/>
      <c r="QHM114" s="511"/>
      <c r="QHN114" s="511"/>
      <c r="QHO114" s="511"/>
      <c r="QHP114" s="511"/>
      <c r="QHQ114" s="511"/>
      <c r="QHR114" s="511"/>
      <c r="QHS114" s="511"/>
      <c r="QHT114" s="511"/>
      <c r="QHU114" s="511"/>
      <c r="QHV114" s="511"/>
      <c r="QHW114" s="511"/>
      <c r="QHX114" s="511"/>
      <c r="QHY114" s="511"/>
      <c r="QHZ114" s="511"/>
      <c r="QIA114" s="511"/>
      <c r="QIB114" s="511"/>
      <c r="QIC114" s="511"/>
      <c r="QID114" s="511"/>
      <c r="QIE114" s="511"/>
      <c r="QIF114" s="511"/>
      <c r="QIG114" s="511"/>
      <c r="QIH114" s="511"/>
      <c r="QII114" s="511"/>
      <c r="QIJ114" s="511"/>
      <c r="QIK114" s="511"/>
      <c r="QIL114" s="511"/>
      <c r="QIM114" s="511"/>
      <c r="QIN114" s="511"/>
      <c r="QIO114" s="511"/>
      <c r="QIP114" s="511"/>
      <c r="QIQ114" s="511"/>
      <c r="QIR114" s="511"/>
      <c r="QIS114" s="511"/>
      <c r="QIT114" s="511"/>
      <c r="QIU114" s="511"/>
      <c r="QIV114" s="511"/>
      <c r="QIW114" s="511"/>
      <c r="QIX114" s="511"/>
      <c r="QIY114" s="511"/>
      <c r="QIZ114" s="511"/>
      <c r="QJA114" s="511"/>
      <c r="QJB114" s="511"/>
      <c r="QJC114" s="511"/>
      <c r="QJD114" s="511"/>
      <c r="QJE114" s="511"/>
      <c r="QJF114" s="511"/>
      <c r="QJG114" s="511"/>
      <c r="QJH114" s="511"/>
      <c r="QJI114" s="511"/>
      <c r="QJJ114" s="511"/>
      <c r="QJK114" s="511"/>
      <c r="QJL114" s="511"/>
      <c r="QJM114" s="511"/>
      <c r="QJN114" s="511"/>
      <c r="QJO114" s="511"/>
      <c r="QJP114" s="511"/>
      <c r="QJQ114" s="511"/>
      <c r="QJR114" s="511"/>
      <c r="QJS114" s="511"/>
      <c r="QJT114" s="511"/>
      <c r="QJU114" s="511"/>
      <c r="QJV114" s="511"/>
      <c r="QJW114" s="511"/>
      <c r="QJX114" s="511"/>
      <c r="QJY114" s="511"/>
      <c r="QJZ114" s="511"/>
      <c r="QKA114" s="511"/>
      <c r="QKB114" s="511"/>
      <c r="QKC114" s="511"/>
      <c r="QKD114" s="511"/>
      <c r="QKE114" s="511"/>
      <c r="QKF114" s="511"/>
      <c r="QKG114" s="511"/>
      <c r="QKH114" s="511"/>
      <c r="QKI114" s="511"/>
      <c r="QKJ114" s="511"/>
      <c r="QKK114" s="511"/>
      <c r="QKL114" s="511"/>
      <c r="QKM114" s="511"/>
      <c r="QKN114" s="511"/>
      <c r="QKO114" s="511"/>
      <c r="QKP114" s="511"/>
      <c r="QKQ114" s="511"/>
      <c r="QKR114" s="511"/>
      <c r="QKS114" s="511"/>
      <c r="QKT114" s="511"/>
      <c r="QKU114" s="511"/>
      <c r="QKV114" s="511"/>
      <c r="QKW114" s="511"/>
      <c r="QKX114" s="511"/>
      <c r="QKY114" s="511"/>
      <c r="QKZ114" s="511"/>
      <c r="QLA114" s="511"/>
      <c r="QLB114" s="511"/>
      <c r="QLC114" s="511"/>
      <c r="QLD114" s="511"/>
      <c r="QLE114" s="511"/>
      <c r="QLF114" s="511"/>
      <c r="QLG114" s="511"/>
      <c r="QLH114" s="511"/>
      <c r="QLI114" s="511"/>
      <c r="QLJ114" s="511"/>
      <c r="QLK114" s="511"/>
      <c r="QLL114" s="511"/>
      <c r="QLM114" s="511"/>
      <c r="QLN114" s="511"/>
      <c r="QLO114" s="511"/>
      <c r="QLP114" s="511"/>
      <c r="QLQ114" s="511"/>
      <c r="QLR114" s="511"/>
      <c r="QLS114" s="511"/>
      <c r="QLT114" s="511"/>
      <c r="QLU114" s="511"/>
      <c r="QLV114" s="511"/>
      <c r="QLW114" s="511"/>
      <c r="QLX114" s="511"/>
      <c r="QLY114" s="511"/>
      <c r="QLZ114" s="511"/>
      <c r="QMA114" s="511"/>
      <c r="QMB114" s="511"/>
      <c r="QMC114" s="511"/>
      <c r="QMD114" s="511"/>
      <c r="QME114" s="511"/>
      <c r="QMF114" s="511"/>
      <c r="QMG114" s="511"/>
      <c r="QMH114" s="511"/>
      <c r="QMI114" s="511"/>
      <c r="QMJ114" s="511"/>
      <c r="QMK114" s="511"/>
      <c r="QML114" s="511"/>
      <c r="QMM114" s="511"/>
      <c r="QMN114" s="511"/>
      <c r="QMO114" s="511"/>
      <c r="QMP114" s="511"/>
      <c r="QMQ114" s="511"/>
      <c r="QMR114" s="511"/>
      <c r="QMS114" s="511"/>
      <c r="QMT114" s="511"/>
      <c r="QMU114" s="511"/>
      <c r="QMV114" s="511"/>
      <c r="QMW114" s="511"/>
      <c r="QMX114" s="511"/>
      <c r="QMY114" s="511"/>
      <c r="QMZ114" s="511"/>
      <c r="QNA114" s="511"/>
      <c r="QNB114" s="511"/>
      <c r="QNC114" s="511"/>
      <c r="QND114" s="511"/>
      <c r="QNE114" s="511"/>
      <c r="QNF114" s="511"/>
      <c r="QNG114" s="511"/>
      <c r="QNH114" s="511"/>
      <c r="QNI114" s="511"/>
      <c r="QNJ114" s="511"/>
      <c r="QNK114" s="511"/>
      <c r="QNL114" s="511"/>
      <c r="QNM114" s="511"/>
      <c r="QNN114" s="511"/>
      <c r="QNO114" s="511"/>
      <c r="QNP114" s="511"/>
      <c r="QNQ114" s="511"/>
      <c r="QNR114" s="511"/>
      <c r="QNS114" s="511"/>
      <c r="QNT114" s="511"/>
      <c r="QNU114" s="511"/>
      <c r="QNV114" s="511"/>
      <c r="QNW114" s="511"/>
      <c r="QNX114" s="511"/>
      <c r="QNY114" s="511"/>
      <c r="QNZ114" s="511"/>
      <c r="QOA114" s="511"/>
      <c r="QOB114" s="511"/>
      <c r="QOC114" s="511"/>
      <c r="QOD114" s="511"/>
      <c r="QOE114" s="511"/>
      <c r="QOF114" s="511"/>
      <c r="QOG114" s="511"/>
      <c r="QOH114" s="511"/>
      <c r="QOI114" s="511"/>
      <c r="QOJ114" s="511"/>
      <c r="QOK114" s="511"/>
      <c r="QOL114" s="511"/>
      <c r="QOM114" s="511"/>
      <c r="QON114" s="511"/>
      <c r="QOO114" s="511"/>
      <c r="QOP114" s="511"/>
      <c r="QOQ114" s="511"/>
      <c r="QOR114" s="511"/>
      <c r="QOS114" s="511"/>
      <c r="QOT114" s="511"/>
      <c r="QOU114" s="511"/>
      <c r="QOV114" s="511"/>
      <c r="QOW114" s="511"/>
      <c r="QOX114" s="511"/>
      <c r="QOY114" s="511"/>
      <c r="QOZ114" s="511"/>
      <c r="QPA114" s="511"/>
      <c r="QPB114" s="511"/>
      <c r="QPC114" s="511"/>
      <c r="QPD114" s="511"/>
      <c r="QPE114" s="511"/>
      <c r="QPF114" s="511"/>
      <c r="QPG114" s="511"/>
      <c r="QPH114" s="511"/>
      <c r="QPI114" s="511"/>
      <c r="QPJ114" s="511"/>
      <c r="QPK114" s="511"/>
      <c r="QPL114" s="511"/>
      <c r="QPM114" s="511"/>
      <c r="QPN114" s="511"/>
      <c r="QPO114" s="511"/>
      <c r="QPP114" s="511"/>
      <c r="QPQ114" s="511"/>
      <c r="QPR114" s="511"/>
      <c r="QPS114" s="511"/>
      <c r="QPT114" s="511"/>
      <c r="QPU114" s="511"/>
      <c r="QPV114" s="511"/>
      <c r="QPW114" s="511"/>
      <c r="QPX114" s="511"/>
      <c r="QPY114" s="511"/>
      <c r="QPZ114" s="511"/>
      <c r="QQA114" s="511"/>
      <c r="QQB114" s="511"/>
      <c r="QQC114" s="511"/>
      <c r="QQD114" s="511"/>
      <c r="QQE114" s="511"/>
      <c r="QQF114" s="511"/>
      <c r="QQG114" s="511"/>
      <c r="QQH114" s="511"/>
      <c r="QQI114" s="511"/>
      <c r="QQJ114" s="511"/>
      <c r="QQK114" s="511"/>
      <c r="QQL114" s="511"/>
      <c r="QQM114" s="511"/>
      <c r="QQN114" s="511"/>
      <c r="QQO114" s="511"/>
      <c r="QQP114" s="511"/>
      <c r="QQQ114" s="511"/>
      <c r="QQR114" s="511"/>
      <c r="QQS114" s="511"/>
      <c r="QQT114" s="511"/>
      <c r="QQU114" s="511"/>
      <c r="QQV114" s="511"/>
      <c r="QQW114" s="511"/>
      <c r="QQX114" s="511"/>
      <c r="QQY114" s="511"/>
      <c r="QQZ114" s="511"/>
      <c r="QRA114" s="511"/>
      <c r="QRB114" s="511"/>
      <c r="QRC114" s="511"/>
      <c r="QRD114" s="511"/>
      <c r="QRE114" s="511"/>
      <c r="QRF114" s="511"/>
      <c r="QRG114" s="511"/>
      <c r="QRH114" s="511"/>
      <c r="QRI114" s="511"/>
      <c r="QRJ114" s="511"/>
      <c r="QRK114" s="511"/>
      <c r="QRL114" s="511"/>
      <c r="QRM114" s="511"/>
      <c r="QRN114" s="511"/>
      <c r="QRO114" s="511"/>
      <c r="QRP114" s="511"/>
      <c r="QRQ114" s="511"/>
      <c r="QRR114" s="511"/>
      <c r="QRS114" s="511"/>
      <c r="QRT114" s="511"/>
      <c r="QRU114" s="511"/>
      <c r="QRV114" s="511"/>
      <c r="QRW114" s="511"/>
      <c r="QRX114" s="511"/>
      <c r="QRY114" s="511"/>
      <c r="QRZ114" s="511"/>
      <c r="QSA114" s="511"/>
      <c r="QSB114" s="511"/>
      <c r="QSC114" s="511"/>
      <c r="QSD114" s="511"/>
      <c r="QSE114" s="511"/>
      <c r="QSF114" s="511"/>
      <c r="QSG114" s="511"/>
      <c r="QSH114" s="511"/>
      <c r="QSI114" s="511"/>
      <c r="QSJ114" s="511"/>
      <c r="QSK114" s="511"/>
      <c r="QSL114" s="511"/>
      <c r="QSM114" s="511"/>
      <c r="QSN114" s="511"/>
      <c r="QSO114" s="511"/>
      <c r="QSP114" s="511"/>
      <c r="QSQ114" s="511"/>
      <c r="QSR114" s="511"/>
      <c r="QSS114" s="511"/>
      <c r="QST114" s="511"/>
      <c r="QSU114" s="511"/>
      <c r="QSV114" s="511"/>
      <c r="QSW114" s="511"/>
      <c r="QSX114" s="511"/>
      <c r="QSY114" s="511"/>
      <c r="QSZ114" s="511"/>
      <c r="QTA114" s="511"/>
      <c r="QTB114" s="511"/>
      <c r="QTC114" s="511"/>
      <c r="QTD114" s="511"/>
      <c r="QTE114" s="511"/>
      <c r="QTF114" s="511"/>
      <c r="QTG114" s="511"/>
      <c r="QTH114" s="511"/>
      <c r="QTI114" s="511"/>
      <c r="QTJ114" s="511"/>
      <c r="QTK114" s="511"/>
      <c r="QTL114" s="511"/>
      <c r="QTM114" s="511"/>
      <c r="QTN114" s="511"/>
      <c r="QTO114" s="511"/>
      <c r="QTP114" s="511"/>
      <c r="QTQ114" s="511"/>
      <c r="QTR114" s="511"/>
      <c r="QTS114" s="511"/>
      <c r="QTT114" s="511"/>
      <c r="QTU114" s="511"/>
      <c r="QTV114" s="511"/>
      <c r="QTW114" s="511"/>
      <c r="QTX114" s="511"/>
      <c r="QTY114" s="511"/>
      <c r="QTZ114" s="511"/>
      <c r="QUA114" s="511"/>
      <c r="QUB114" s="511"/>
      <c r="QUC114" s="511"/>
      <c r="QUD114" s="511"/>
      <c r="QUE114" s="511"/>
      <c r="QUF114" s="511"/>
      <c r="QUG114" s="511"/>
      <c r="QUH114" s="511"/>
      <c r="QUI114" s="511"/>
      <c r="QUJ114" s="511"/>
      <c r="QUK114" s="511"/>
      <c r="QUL114" s="511"/>
      <c r="QUM114" s="511"/>
      <c r="QUN114" s="511"/>
      <c r="QUO114" s="511"/>
      <c r="QUP114" s="511"/>
      <c r="QUQ114" s="511"/>
      <c r="QUR114" s="511"/>
      <c r="QUS114" s="511"/>
      <c r="QUT114" s="511"/>
      <c r="QUU114" s="511"/>
      <c r="QUV114" s="511"/>
      <c r="QUW114" s="511"/>
      <c r="QUX114" s="511"/>
      <c r="QUY114" s="511"/>
      <c r="QUZ114" s="511"/>
      <c r="QVA114" s="511"/>
      <c r="QVB114" s="511"/>
      <c r="QVC114" s="511"/>
      <c r="QVD114" s="511"/>
      <c r="QVE114" s="511"/>
      <c r="QVF114" s="511"/>
      <c r="QVG114" s="511"/>
      <c r="QVH114" s="511"/>
      <c r="QVI114" s="511"/>
      <c r="QVJ114" s="511"/>
      <c r="QVK114" s="511"/>
      <c r="QVL114" s="511"/>
      <c r="QVM114" s="511"/>
      <c r="QVN114" s="511"/>
      <c r="QVO114" s="511"/>
      <c r="QVP114" s="511"/>
      <c r="QVQ114" s="511"/>
      <c r="QVR114" s="511"/>
      <c r="QVS114" s="511"/>
      <c r="QVT114" s="511"/>
      <c r="QVU114" s="511"/>
      <c r="QVV114" s="511"/>
      <c r="QVW114" s="511"/>
      <c r="QVX114" s="511"/>
      <c r="QVY114" s="511"/>
      <c r="QVZ114" s="511"/>
      <c r="QWA114" s="511"/>
      <c r="QWB114" s="511"/>
      <c r="QWC114" s="511"/>
      <c r="QWD114" s="511"/>
      <c r="QWE114" s="511"/>
      <c r="QWF114" s="511"/>
      <c r="QWG114" s="511"/>
      <c r="QWH114" s="511"/>
      <c r="QWI114" s="511"/>
      <c r="QWJ114" s="511"/>
      <c r="QWK114" s="511"/>
      <c r="QWL114" s="511"/>
      <c r="QWM114" s="511"/>
      <c r="QWN114" s="511"/>
      <c r="QWO114" s="511"/>
      <c r="QWP114" s="511"/>
      <c r="QWQ114" s="511"/>
      <c r="QWR114" s="511"/>
      <c r="QWS114" s="511"/>
      <c r="QWT114" s="511"/>
      <c r="QWU114" s="511"/>
      <c r="QWV114" s="511"/>
      <c r="QWW114" s="511"/>
      <c r="QWX114" s="511"/>
      <c r="QWY114" s="511"/>
      <c r="QWZ114" s="511"/>
      <c r="QXA114" s="511"/>
      <c r="QXB114" s="511"/>
      <c r="QXC114" s="511"/>
      <c r="QXD114" s="511"/>
      <c r="QXE114" s="511"/>
      <c r="QXF114" s="511"/>
      <c r="QXG114" s="511"/>
      <c r="QXH114" s="511"/>
      <c r="QXI114" s="511"/>
      <c r="QXJ114" s="511"/>
      <c r="QXK114" s="511"/>
      <c r="QXL114" s="511"/>
      <c r="QXM114" s="511"/>
      <c r="QXN114" s="511"/>
      <c r="QXO114" s="511"/>
      <c r="QXP114" s="511"/>
      <c r="QXQ114" s="511"/>
      <c r="QXR114" s="511"/>
      <c r="QXS114" s="511"/>
      <c r="QXT114" s="511"/>
      <c r="QXU114" s="511"/>
      <c r="QXV114" s="511"/>
      <c r="QXW114" s="511"/>
      <c r="QXX114" s="511"/>
      <c r="QXY114" s="511"/>
      <c r="QXZ114" s="511"/>
      <c r="QYA114" s="511"/>
      <c r="QYB114" s="511"/>
      <c r="QYC114" s="511"/>
      <c r="QYD114" s="511"/>
      <c r="QYE114" s="511"/>
      <c r="QYF114" s="511"/>
      <c r="QYG114" s="511"/>
      <c r="QYH114" s="511"/>
      <c r="QYI114" s="511"/>
      <c r="QYJ114" s="511"/>
      <c r="QYK114" s="511"/>
      <c r="QYL114" s="511"/>
      <c r="QYM114" s="511"/>
      <c r="QYN114" s="511"/>
      <c r="QYO114" s="511"/>
      <c r="QYP114" s="511"/>
      <c r="QYQ114" s="511"/>
      <c r="QYR114" s="511"/>
      <c r="QYS114" s="511"/>
      <c r="QYT114" s="511"/>
      <c r="QYU114" s="511"/>
      <c r="QYV114" s="511"/>
      <c r="QYW114" s="511"/>
      <c r="QYX114" s="511"/>
      <c r="QYY114" s="511"/>
      <c r="QYZ114" s="511"/>
      <c r="QZA114" s="511"/>
      <c r="QZB114" s="511"/>
      <c r="QZC114" s="511"/>
      <c r="QZD114" s="511"/>
      <c r="QZE114" s="511"/>
      <c r="QZF114" s="511"/>
      <c r="QZG114" s="511"/>
      <c r="QZH114" s="511"/>
      <c r="QZI114" s="511"/>
      <c r="QZJ114" s="511"/>
      <c r="QZK114" s="511"/>
      <c r="QZL114" s="511"/>
      <c r="QZM114" s="511"/>
      <c r="QZN114" s="511"/>
      <c r="QZO114" s="511"/>
      <c r="QZP114" s="511"/>
      <c r="QZQ114" s="511"/>
      <c r="QZR114" s="511"/>
      <c r="QZS114" s="511"/>
      <c r="QZT114" s="511"/>
      <c r="QZU114" s="511"/>
      <c r="QZV114" s="511"/>
      <c r="QZW114" s="511"/>
      <c r="QZX114" s="511"/>
      <c r="QZY114" s="511"/>
      <c r="QZZ114" s="511"/>
      <c r="RAA114" s="511"/>
      <c r="RAB114" s="511"/>
      <c r="RAC114" s="511"/>
      <c r="RAD114" s="511"/>
      <c r="RAE114" s="511"/>
      <c r="RAF114" s="511"/>
      <c r="RAG114" s="511"/>
      <c r="RAH114" s="511"/>
      <c r="RAI114" s="511"/>
      <c r="RAJ114" s="511"/>
      <c r="RAK114" s="511"/>
      <c r="RAL114" s="511"/>
      <c r="RAM114" s="511"/>
      <c r="RAN114" s="511"/>
      <c r="RAO114" s="511"/>
      <c r="RAP114" s="511"/>
      <c r="RAQ114" s="511"/>
      <c r="RAR114" s="511"/>
      <c r="RAS114" s="511"/>
      <c r="RAT114" s="511"/>
      <c r="RAU114" s="511"/>
      <c r="RAV114" s="511"/>
      <c r="RAW114" s="511"/>
      <c r="RAX114" s="511"/>
      <c r="RAY114" s="511"/>
      <c r="RAZ114" s="511"/>
      <c r="RBA114" s="511"/>
      <c r="RBB114" s="511"/>
      <c r="RBC114" s="511"/>
      <c r="RBD114" s="511"/>
      <c r="RBE114" s="511"/>
      <c r="RBF114" s="511"/>
      <c r="RBG114" s="511"/>
      <c r="RBH114" s="511"/>
      <c r="RBI114" s="511"/>
      <c r="RBJ114" s="511"/>
      <c r="RBK114" s="511"/>
      <c r="RBL114" s="511"/>
      <c r="RBM114" s="511"/>
      <c r="RBN114" s="511"/>
      <c r="RBO114" s="511"/>
      <c r="RBP114" s="511"/>
      <c r="RBQ114" s="511"/>
      <c r="RBR114" s="511"/>
      <c r="RBS114" s="511"/>
      <c r="RBT114" s="511"/>
      <c r="RBU114" s="511"/>
      <c r="RBV114" s="511"/>
      <c r="RBW114" s="511"/>
      <c r="RBX114" s="511"/>
      <c r="RBY114" s="511"/>
      <c r="RBZ114" s="511"/>
      <c r="RCA114" s="511"/>
      <c r="RCB114" s="511"/>
      <c r="RCC114" s="511"/>
      <c r="RCD114" s="511"/>
      <c r="RCE114" s="511"/>
      <c r="RCF114" s="511"/>
      <c r="RCG114" s="511"/>
      <c r="RCH114" s="511"/>
      <c r="RCI114" s="511"/>
      <c r="RCJ114" s="511"/>
      <c r="RCK114" s="511"/>
      <c r="RCL114" s="511"/>
      <c r="RCM114" s="511"/>
      <c r="RCN114" s="511"/>
      <c r="RCO114" s="511"/>
      <c r="RCP114" s="511"/>
      <c r="RCQ114" s="511"/>
      <c r="RCR114" s="511"/>
      <c r="RCS114" s="511"/>
      <c r="RCT114" s="511"/>
      <c r="RCU114" s="511"/>
      <c r="RCV114" s="511"/>
      <c r="RCW114" s="511"/>
      <c r="RCX114" s="511"/>
      <c r="RCY114" s="511"/>
      <c r="RCZ114" s="511"/>
      <c r="RDA114" s="511"/>
      <c r="RDB114" s="511"/>
      <c r="RDC114" s="511"/>
      <c r="RDD114" s="511"/>
      <c r="RDE114" s="511"/>
      <c r="RDF114" s="511"/>
      <c r="RDG114" s="511"/>
      <c r="RDH114" s="511"/>
      <c r="RDI114" s="511"/>
      <c r="RDJ114" s="511"/>
      <c r="RDK114" s="511"/>
      <c r="RDL114" s="511"/>
      <c r="RDM114" s="511"/>
      <c r="RDN114" s="511"/>
      <c r="RDO114" s="511"/>
      <c r="RDP114" s="511"/>
      <c r="RDQ114" s="511"/>
      <c r="RDR114" s="511"/>
      <c r="RDS114" s="511"/>
      <c r="RDT114" s="511"/>
      <c r="RDU114" s="511"/>
      <c r="RDV114" s="511"/>
      <c r="RDW114" s="511"/>
      <c r="RDX114" s="511"/>
      <c r="RDY114" s="511"/>
      <c r="RDZ114" s="511"/>
      <c r="REA114" s="511"/>
      <c r="REB114" s="511"/>
      <c r="REC114" s="511"/>
      <c r="RED114" s="511"/>
      <c r="REE114" s="511"/>
      <c r="REF114" s="511"/>
      <c r="REG114" s="511"/>
      <c r="REH114" s="511"/>
      <c r="REI114" s="511"/>
      <c r="REJ114" s="511"/>
      <c r="REK114" s="511"/>
      <c r="REL114" s="511"/>
      <c r="REM114" s="511"/>
      <c r="REN114" s="511"/>
      <c r="REO114" s="511"/>
      <c r="REP114" s="511"/>
      <c r="REQ114" s="511"/>
      <c r="RER114" s="511"/>
      <c r="RES114" s="511"/>
      <c r="RET114" s="511"/>
      <c r="REU114" s="511"/>
      <c r="REV114" s="511"/>
      <c r="REW114" s="511"/>
      <c r="REX114" s="511"/>
      <c r="REY114" s="511"/>
      <c r="REZ114" s="511"/>
      <c r="RFA114" s="511"/>
      <c r="RFB114" s="511"/>
      <c r="RFC114" s="511"/>
      <c r="RFD114" s="511"/>
      <c r="RFE114" s="511"/>
      <c r="RFF114" s="511"/>
      <c r="RFG114" s="511"/>
      <c r="RFH114" s="511"/>
      <c r="RFI114" s="511"/>
      <c r="RFJ114" s="511"/>
      <c r="RFK114" s="511"/>
      <c r="RFL114" s="511"/>
      <c r="RFM114" s="511"/>
      <c r="RFN114" s="511"/>
      <c r="RFO114" s="511"/>
      <c r="RFP114" s="511"/>
      <c r="RFQ114" s="511"/>
      <c r="RFR114" s="511"/>
      <c r="RFS114" s="511"/>
      <c r="RFT114" s="511"/>
      <c r="RFU114" s="511"/>
      <c r="RFV114" s="511"/>
      <c r="RFW114" s="511"/>
      <c r="RFX114" s="511"/>
      <c r="RFY114" s="511"/>
      <c r="RFZ114" s="511"/>
      <c r="RGA114" s="511"/>
      <c r="RGB114" s="511"/>
      <c r="RGC114" s="511"/>
      <c r="RGD114" s="511"/>
      <c r="RGE114" s="511"/>
      <c r="RGF114" s="511"/>
      <c r="RGG114" s="511"/>
      <c r="RGH114" s="511"/>
      <c r="RGI114" s="511"/>
      <c r="RGJ114" s="511"/>
      <c r="RGK114" s="511"/>
      <c r="RGL114" s="511"/>
      <c r="RGM114" s="511"/>
      <c r="RGN114" s="511"/>
      <c r="RGO114" s="511"/>
      <c r="RGP114" s="511"/>
      <c r="RGQ114" s="511"/>
      <c r="RGR114" s="511"/>
      <c r="RGS114" s="511"/>
      <c r="RGT114" s="511"/>
      <c r="RGU114" s="511"/>
      <c r="RGV114" s="511"/>
      <c r="RGW114" s="511"/>
      <c r="RGX114" s="511"/>
      <c r="RGY114" s="511"/>
      <c r="RGZ114" s="511"/>
      <c r="RHA114" s="511"/>
      <c r="RHB114" s="511"/>
      <c r="RHC114" s="511"/>
      <c r="RHD114" s="511"/>
      <c r="RHE114" s="511"/>
      <c r="RHF114" s="511"/>
      <c r="RHG114" s="511"/>
      <c r="RHH114" s="511"/>
      <c r="RHI114" s="511"/>
      <c r="RHJ114" s="511"/>
      <c r="RHK114" s="511"/>
      <c r="RHL114" s="511"/>
      <c r="RHM114" s="511"/>
      <c r="RHN114" s="511"/>
      <c r="RHO114" s="511"/>
      <c r="RHP114" s="511"/>
      <c r="RHQ114" s="511"/>
      <c r="RHR114" s="511"/>
      <c r="RHS114" s="511"/>
      <c r="RHT114" s="511"/>
      <c r="RHU114" s="511"/>
      <c r="RHV114" s="511"/>
      <c r="RHW114" s="511"/>
      <c r="RHX114" s="511"/>
      <c r="RHY114" s="511"/>
      <c r="RHZ114" s="511"/>
      <c r="RIA114" s="511"/>
      <c r="RIB114" s="511"/>
      <c r="RIC114" s="511"/>
      <c r="RID114" s="511"/>
      <c r="RIE114" s="511"/>
      <c r="RIF114" s="511"/>
      <c r="RIG114" s="511"/>
      <c r="RIH114" s="511"/>
      <c r="RII114" s="511"/>
      <c r="RIJ114" s="511"/>
      <c r="RIK114" s="511"/>
      <c r="RIL114" s="511"/>
      <c r="RIM114" s="511"/>
      <c r="RIN114" s="511"/>
      <c r="RIO114" s="511"/>
      <c r="RIP114" s="511"/>
      <c r="RIQ114" s="511"/>
      <c r="RIR114" s="511"/>
      <c r="RIS114" s="511"/>
      <c r="RIT114" s="511"/>
      <c r="RIU114" s="511"/>
      <c r="RIV114" s="511"/>
      <c r="RIW114" s="511"/>
      <c r="RIX114" s="511"/>
      <c r="RIY114" s="511"/>
      <c r="RIZ114" s="511"/>
      <c r="RJA114" s="511"/>
      <c r="RJB114" s="511"/>
      <c r="RJC114" s="511"/>
      <c r="RJD114" s="511"/>
      <c r="RJE114" s="511"/>
      <c r="RJF114" s="511"/>
      <c r="RJG114" s="511"/>
      <c r="RJH114" s="511"/>
      <c r="RJI114" s="511"/>
      <c r="RJJ114" s="511"/>
      <c r="RJK114" s="511"/>
      <c r="RJL114" s="511"/>
      <c r="RJM114" s="511"/>
      <c r="RJN114" s="511"/>
      <c r="RJO114" s="511"/>
      <c r="RJP114" s="511"/>
      <c r="RJQ114" s="511"/>
      <c r="RJR114" s="511"/>
      <c r="RJS114" s="511"/>
      <c r="RJT114" s="511"/>
      <c r="RJU114" s="511"/>
      <c r="RJV114" s="511"/>
      <c r="RJW114" s="511"/>
      <c r="RJX114" s="511"/>
      <c r="RJY114" s="511"/>
      <c r="RJZ114" s="511"/>
      <c r="RKA114" s="511"/>
      <c r="RKB114" s="511"/>
      <c r="RKC114" s="511"/>
      <c r="RKD114" s="511"/>
      <c r="RKE114" s="511"/>
      <c r="RKF114" s="511"/>
      <c r="RKG114" s="511"/>
      <c r="RKH114" s="511"/>
      <c r="RKI114" s="511"/>
      <c r="RKJ114" s="511"/>
      <c r="RKK114" s="511"/>
      <c r="RKL114" s="511"/>
      <c r="RKM114" s="511"/>
      <c r="RKN114" s="511"/>
      <c r="RKO114" s="511"/>
      <c r="RKP114" s="511"/>
      <c r="RKQ114" s="511"/>
      <c r="RKR114" s="511"/>
      <c r="RKS114" s="511"/>
      <c r="RKT114" s="511"/>
      <c r="RKU114" s="511"/>
      <c r="RKV114" s="511"/>
      <c r="RKW114" s="511"/>
      <c r="RKX114" s="511"/>
      <c r="RKY114" s="511"/>
      <c r="RKZ114" s="511"/>
      <c r="RLA114" s="511"/>
      <c r="RLB114" s="511"/>
      <c r="RLC114" s="511"/>
      <c r="RLD114" s="511"/>
      <c r="RLE114" s="511"/>
      <c r="RLF114" s="511"/>
      <c r="RLG114" s="511"/>
      <c r="RLH114" s="511"/>
      <c r="RLI114" s="511"/>
      <c r="RLJ114" s="511"/>
      <c r="RLK114" s="511"/>
      <c r="RLL114" s="511"/>
      <c r="RLM114" s="511"/>
      <c r="RLN114" s="511"/>
      <c r="RLO114" s="511"/>
      <c r="RLP114" s="511"/>
      <c r="RLQ114" s="511"/>
      <c r="RLR114" s="511"/>
      <c r="RLS114" s="511"/>
      <c r="RLT114" s="511"/>
      <c r="RLU114" s="511"/>
      <c r="RLV114" s="511"/>
      <c r="RLW114" s="511"/>
      <c r="RLX114" s="511"/>
      <c r="RLY114" s="511"/>
      <c r="RLZ114" s="511"/>
      <c r="RMA114" s="511"/>
      <c r="RMB114" s="511"/>
      <c r="RMC114" s="511"/>
      <c r="RMD114" s="511"/>
      <c r="RME114" s="511"/>
      <c r="RMF114" s="511"/>
      <c r="RMG114" s="511"/>
      <c r="RMH114" s="511"/>
      <c r="RMI114" s="511"/>
      <c r="RMJ114" s="511"/>
      <c r="RMK114" s="511"/>
      <c r="RML114" s="511"/>
      <c r="RMM114" s="511"/>
      <c r="RMN114" s="511"/>
      <c r="RMO114" s="511"/>
      <c r="RMP114" s="511"/>
      <c r="RMQ114" s="511"/>
      <c r="RMR114" s="511"/>
      <c r="RMS114" s="511"/>
      <c r="RMT114" s="511"/>
      <c r="RMU114" s="511"/>
      <c r="RMV114" s="511"/>
      <c r="RMW114" s="511"/>
      <c r="RMX114" s="511"/>
      <c r="RMY114" s="511"/>
      <c r="RMZ114" s="511"/>
      <c r="RNA114" s="511"/>
      <c r="RNB114" s="511"/>
      <c r="RNC114" s="511"/>
      <c r="RND114" s="511"/>
      <c r="RNE114" s="511"/>
      <c r="RNF114" s="511"/>
      <c r="RNG114" s="511"/>
      <c r="RNH114" s="511"/>
      <c r="RNI114" s="511"/>
      <c r="RNJ114" s="511"/>
      <c r="RNK114" s="511"/>
      <c r="RNL114" s="511"/>
      <c r="RNM114" s="511"/>
      <c r="RNN114" s="511"/>
      <c r="RNO114" s="511"/>
      <c r="RNP114" s="511"/>
      <c r="RNQ114" s="511"/>
      <c r="RNR114" s="511"/>
      <c r="RNS114" s="511"/>
      <c r="RNT114" s="511"/>
      <c r="RNU114" s="511"/>
      <c r="RNV114" s="511"/>
      <c r="RNW114" s="511"/>
      <c r="RNX114" s="511"/>
      <c r="RNY114" s="511"/>
      <c r="RNZ114" s="511"/>
      <c r="ROA114" s="511"/>
      <c r="ROB114" s="511"/>
      <c r="ROC114" s="511"/>
      <c r="ROD114" s="511"/>
      <c r="ROE114" s="511"/>
      <c r="ROF114" s="511"/>
      <c r="ROG114" s="511"/>
      <c r="ROH114" s="511"/>
      <c r="ROI114" s="511"/>
      <c r="ROJ114" s="511"/>
      <c r="ROK114" s="511"/>
      <c r="ROL114" s="511"/>
      <c r="ROM114" s="511"/>
      <c r="RON114" s="511"/>
      <c r="ROO114" s="511"/>
      <c r="ROP114" s="511"/>
      <c r="ROQ114" s="511"/>
      <c r="ROR114" s="511"/>
      <c r="ROS114" s="511"/>
      <c r="ROT114" s="511"/>
      <c r="ROU114" s="511"/>
      <c r="ROV114" s="511"/>
      <c r="ROW114" s="511"/>
      <c r="ROX114" s="511"/>
      <c r="ROY114" s="511"/>
      <c r="ROZ114" s="511"/>
      <c r="RPA114" s="511"/>
      <c r="RPB114" s="511"/>
      <c r="RPC114" s="511"/>
      <c r="RPD114" s="511"/>
      <c r="RPE114" s="511"/>
      <c r="RPF114" s="511"/>
      <c r="RPG114" s="511"/>
      <c r="RPH114" s="511"/>
      <c r="RPI114" s="511"/>
      <c r="RPJ114" s="511"/>
      <c r="RPK114" s="511"/>
      <c r="RPL114" s="511"/>
      <c r="RPM114" s="511"/>
      <c r="RPN114" s="511"/>
      <c r="RPO114" s="511"/>
      <c r="RPP114" s="511"/>
      <c r="RPQ114" s="511"/>
      <c r="RPR114" s="511"/>
      <c r="RPS114" s="511"/>
      <c r="RPT114" s="511"/>
      <c r="RPU114" s="511"/>
      <c r="RPV114" s="511"/>
      <c r="RPW114" s="511"/>
      <c r="RPX114" s="511"/>
      <c r="RPY114" s="511"/>
      <c r="RPZ114" s="511"/>
      <c r="RQA114" s="511"/>
      <c r="RQB114" s="511"/>
      <c r="RQC114" s="511"/>
      <c r="RQD114" s="511"/>
      <c r="RQE114" s="511"/>
      <c r="RQF114" s="511"/>
      <c r="RQG114" s="511"/>
      <c r="RQH114" s="511"/>
      <c r="RQI114" s="511"/>
      <c r="RQJ114" s="511"/>
      <c r="RQK114" s="511"/>
      <c r="RQL114" s="511"/>
      <c r="RQM114" s="511"/>
      <c r="RQN114" s="511"/>
      <c r="RQO114" s="511"/>
      <c r="RQP114" s="511"/>
      <c r="RQQ114" s="511"/>
      <c r="RQR114" s="511"/>
      <c r="RQS114" s="511"/>
      <c r="RQT114" s="511"/>
      <c r="RQU114" s="511"/>
      <c r="RQV114" s="511"/>
      <c r="RQW114" s="511"/>
      <c r="RQX114" s="511"/>
      <c r="RQY114" s="511"/>
      <c r="RQZ114" s="511"/>
      <c r="RRA114" s="511"/>
      <c r="RRB114" s="511"/>
      <c r="RRC114" s="511"/>
      <c r="RRD114" s="511"/>
      <c r="RRE114" s="511"/>
      <c r="RRF114" s="511"/>
      <c r="RRG114" s="511"/>
      <c r="RRH114" s="511"/>
      <c r="RRI114" s="511"/>
      <c r="RRJ114" s="511"/>
      <c r="RRK114" s="511"/>
      <c r="RRL114" s="511"/>
      <c r="RRM114" s="511"/>
      <c r="RRN114" s="511"/>
      <c r="RRO114" s="511"/>
      <c r="RRP114" s="511"/>
      <c r="RRQ114" s="511"/>
      <c r="RRR114" s="511"/>
      <c r="RRS114" s="511"/>
      <c r="RRT114" s="511"/>
      <c r="RRU114" s="511"/>
      <c r="RRV114" s="511"/>
      <c r="RRW114" s="511"/>
      <c r="RRX114" s="511"/>
      <c r="RRY114" s="511"/>
      <c r="RRZ114" s="511"/>
      <c r="RSA114" s="511"/>
      <c r="RSB114" s="511"/>
      <c r="RSC114" s="511"/>
      <c r="RSD114" s="511"/>
      <c r="RSE114" s="511"/>
      <c r="RSF114" s="511"/>
      <c r="RSG114" s="511"/>
      <c r="RSH114" s="511"/>
      <c r="RSI114" s="511"/>
      <c r="RSJ114" s="511"/>
      <c r="RSK114" s="511"/>
      <c r="RSL114" s="511"/>
      <c r="RSM114" s="511"/>
      <c r="RSN114" s="511"/>
      <c r="RSO114" s="511"/>
      <c r="RSP114" s="511"/>
      <c r="RSQ114" s="511"/>
      <c r="RSR114" s="511"/>
      <c r="RSS114" s="511"/>
      <c r="RST114" s="511"/>
      <c r="RSU114" s="511"/>
      <c r="RSV114" s="511"/>
      <c r="RSW114" s="511"/>
      <c r="RSX114" s="511"/>
      <c r="RSY114" s="511"/>
      <c r="RSZ114" s="511"/>
      <c r="RTA114" s="511"/>
      <c r="RTB114" s="511"/>
      <c r="RTC114" s="511"/>
      <c r="RTD114" s="511"/>
      <c r="RTE114" s="511"/>
      <c r="RTF114" s="511"/>
      <c r="RTG114" s="511"/>
      <c r="RTH114" s="511"/>
      <c r="RTI114" s="511"/>
      <c r="RTJ114" s="511"/>
      <c r="RTK114" s="511"/>
      <c r="RTL114" s="511"/>
      <c r="RTM114" s="511"/>
      <c r="RTN114" s="511"/>
      <c r="RTO114" s="511"/>
      <c r="RTP114" s="511"/>
      <c r="RTQ114" s="511"/>
      <c r="RTR114" s="511"/>
      <c r="RTS114" s="511"/>
      <c r="RTT114" s="511"/>
      <c r="RTU114" s="511"/>
      <c r="RTV114" s="511"/>
      <c r="RTW114" s="511"/>
      <c r="RTX114" s="511"/>
      <c r="RTY114" s="511"/>
      <c r="RTZ114" s="511"/>
      <c r="RUA114" s="511"/>
      <c r="RUB114" s="511"/>
      <c r="RUC114" s="511"/>
      <c r="RUD114" s="511"/>
      <c r="RUE114" s="511"/>
      <c r="RUF114" s="511"/>
      <c r="RUG114" s="511"/>
      <c r="RUH114" s="511"/>
      <c r="RUI114" s="511"/>
      <c r="RUJ114" s="511"/>
      <c r="RUK114" s="511"/>
      <c r="RUL114" s="511"/>
      <c r="RUM114" s="511"/>
      <c r="RUN114" s="511"/>
      <c r="RUO114" s="511"/>
      <c r="RUP114" s="511"/>
      <c r="RUQ114" s="511"/>
      <c r="RUR114" s="511"/>
      <c r="RUS114" s="511"/>
      <c r="RUT114" s="511"/>
      <c r="RUU114" s="511"/>
      <c r="RUV114" s="511"/>
      <c r="RUW114" s="511"/>
      <c r="RUX114" s="511"/>
      <c r="RUY114" s="511"/>
      <c r="RUZ114" s="511"/>
      <c r="RVA114" s="511"/>
      <c r="RVB114" s="511"/>
      <c r="RVC114" s="511"/>
      <c r="RVD114" s="511"/>
      <c r="RVE114" s="511"/>
      <c r="RVF114" s="511"/>
      <c r="RVG114" s="511"/>
      <c r="RVH114" s="511"/>
      <c r="RVI114" s="511"/>
      <c r="RVJ114" s="511"/>
      <c r="RVK114" s="511"/>
      <c r="RVL114" s="511"/>
      <c r="RVM114" s="511"/>
      <c r="RVN114" s="511"/>
      <c r="RVO114" s="511"/>
      <c r="RVP114" s="511"/>
      <c r="RVQ114" s="511"/>
      <c r="RVR114" s="511"/>
      <c r="RVS114" s="511"/>
      <c r="RVT114" s="511"/>
      <c r="RVU114" s="511"/>
      <c r="RVV114" s="511"/>
      <c r="RVW114" s="511"/>
      <c r="RVX114" s="511"/>
      <c r="RVY114" s="511"/>
      <c r="RVZ114" s="511"/>
      <c r="RWA114" s="511"/>
      <c r="RWB114" s="511"/>
      <c r="RWC114" s="511"/>
      <c r="RWD114" s="511"/>
      <c r="RWE114" s="511"/>
      <c r="RWF114" s="511"/>
      <c r="RWG114" s="511"/>
      <c r="RWH114" s="511"/>
      <c r="RWI114" s="511"/>
      <c r="RWJ114" s="511"/>
      <c r="RWK114" s="511"/>
      <c r="RWL114" s="511"/>
      <c r="RWM114" s="511"/>
      <c r="RWN114" s="511"/>
      <c r="RWO114" s="511"/>
      <c r="RWP114" s="511"/>
      <c r="RWQ114" s="511"/>
      <c r="RWR114" s="511"/>
      <c r="RWS114" s="511"/>
      <c r="RWT114" s="511"/>
      <c r="RWU114" s="511"/>
      <c r="RWV114" s="511"/>
      <c r="RWW114" s="511"/>
      <c r="RWX114" s="511"/>
      <c r="RWY114" s="511"/>
      <c r="RWZ114" s="511"/>
      <c r="RXA114" s="511"/>
      <c r="RXB114" s="511"/>
      <c r="RXC114" s="511"/>
      <c r="RXD114" s="511"/>
      <c r="RXE114" s="511"/>
      <c r="RXF114" s="511"/>
      <c r="RXG114" s="511"/>
      <c r="RXH114" s="511"/>
      <c r="RXI114" s="511"/>
      <c r="RXJ114" s="511"/>
      <c r="RXK114" s="511"/>
      <c r="RXL114" s="511"/>
      <c r="RXM114" s="511"/>
      <c r="RXN114" s="511"/>
      <c r="RXO114" s="511"/>
      <c r="RXP114" s="511"/>
      <c r="RXQ114" s="511"/>
      <c r="RXR114" s="511"/>
      <c r="RXS114" s="511"/>
      <c r="RXT114" s="511"/>
      <c r="RXU114" s="511"/>
      <c r="RXV114" s="511"/>
      <c r="RXW114" s="511"/>
      <c r="RXX114" s="511"/>
      <c r="RXY114" s="511"/>
      <c r="RXZ114" s="511"/>
      <c r="RYA114" s="511"/>
      <c r="RYB114" s="511"/>
      <c r="RYC114" s="511"/>
      <c r="RYD114" s="511"/>
      <c r="RYE114" s="511"/>
      <c r="RYF114" s="511"/>
      <c r="RYG114" s="511"/>
      <c r="RYH114" s="511"/>
      <c r="RYI114" s="511"/>
      <c r="RYJ114" s="511"/>
      <c r="RYK114" s="511"/>
      <c r="RYL114" s="511"/>
      <c r="RYM114" s="511"/>
      <c r="RYN114" s="511"/>
      <c r="RYO114" s="511"/>
      <c r="RYP114" s="511"/>
      <c r="RYQ114" s="511"/>
      <c r="RYR114" s="511"/>
      <c r="RYS114" s="511"/>
      <c r="RYT114" s="511"/>
      <c r="RYU114" s="511"/>
      <c r="RYV114" s="511"/>
      <c r="RYW114" s="511"/>
      <c r="RYX114" s="511"/>
      <c r="RYY114" s="511"/>
      <c r="RYZ114" s="511"/>
      <c r="RZA114" s="511"/>
      <c r="RZB114" s="511"/>
      <c r="RZC114" s="511"/>
      <c r="RZD114" s="511"/>
      <c r="RZE114" s="511"/>
      <c r="RZF114" s="511"/>
      <c r="RZG114" s="511"/>
      <c r="RZH114" s="511"/>
      <c r="RZI114" s="511"/>
      <c r="RZJ114" s="511"/>
      <c r="RZK114" s="511"/>
      <c r="RZL114" s="511"/>
      <c r="RZM114" s="511"/>
      <c r="RZN114" s="511"/>
      <c r="RZO114" s="511"/>
      <c r="RZP114" s="511"/>
      <c r="RZQ114" s="511"/>
      <c r="RZR114" s="511"/>
      <c r="RZS114" s="511"/>
      <c r="RZT114" s="511"/>
      <c r="RZU114" s="511"/>
      <c r="RZV114" s="511"/>
      <c r="RZW114" s="511"/>
      <c r="RZX114" s="511"/>
      <c r="RZY114" s="511"/>
      <c r="RZZ114" s="511"/>
      <c r="SAA114" s="511"/>
      <c r="SAB114" s="511"/>
      <c r="SAC114" s="511"/>
      <c r="SAD114" s="511"/>
      <c r="SAE114" s="511"/>
      <c r="SAF114" s="511"/>
      <c r="SAG114" s="511"/>
      <c r="SAH114" s="511"/>
      <c r="SAI114" s="511"/>
      <c r="SAJ114" s="511"/>
      <c r="SAK114" s="511"/>
      <c r="SAL114" s="511"/>
      <c r="SAM114" s="511"/>
      <c r="SAN114" s="511"/>
      <c r="SAO114" s="511"/>
      <c r="SAP114" s="511"/>
      <c r="SAQ114" s="511"/>
      <c r="SAR114" s="511"/>
      <c r="SAS114" s="511"/>
      <c r="SAT114" s="511"/>
      <c r="SAU114" s="511"/>
      <c r="SAV114" s="511"/>
      <c r="SAW114" s="511"/>
      <c r="SAX114" s="511"/>
      <c r="SAY114" s="511"/>
      <c r="SAZ114" s="511"/>
      <c r="SBA114" s="511"/>
      <c r="SBB114" s="511"/>
      <c r="SBC114" s="511"/>
      <c r="SBD114" s="511"/>
      <c r="SBE114" s="511"/>
      <c r="SBF114" s="511"/>
      <c r="SBG114" s="511"/>
      <c r="SBH114" s="511"/>
      <c r="SBI114" s="511"/>
      <c r="SBJ114" s="511"/>
      <c r="SBK114" s="511"/>
      <c r="SBL114" s="511"/>
      <c r="SBM114" s="511"/>
      <c r="SBN114" s="511"/>
      <c r="SBO114" s="511"/>
      <c r="SBP114" s="511"/>
      <c r="SBQ114" s="511"/>
      <c r="SBR114" s="511"/>
      <c r="SBS114" s="511"/>
      <c r="SBT114" s="511"/>
      <c r="SBU114" s="511"/>
      <c r="SBV114" s="511"/>
      <c r="SBW114" s="511"/>
      <c r="SBX114" s="511"/>
      <c r="SBY114" s="511"/>
      <c r="SBZ114" s="511"/>
      <c r="SCA114" s="511"/>
      <c r="SCB114" s="511"/>
      <c r="SCC114" s="511"/>
      <c r="SCD114" s="511"/>
      <c r="SCE114" s="511"/>
      <c r="SCF114" s="511"/>
      <c r="SCG114" s="511"/>
      <c r="SCH114" s="511"/>
      <c r="SCI114" s="511"/>
      <c r="SCJ114" s="511"/>
      <c r="SCK114" s="511"/>
      <c r="SCL114" s="511"/>
      <c r="SCM114" s="511"/>
      <c r="SCN114" s="511"/>
      <c r="SCO114" s="511"/>
      <c r="SCP114" s="511"/>
      <c r="SCQ114" s="511"/>
      <c r="SCR114" s="511"/>
      <c r="SCS114" s="511"/>
      <c r="SCT114" s="511"/>
      <c r="SCU114" s="511"/>
      <c r="SCV114" s="511"/>
      <c r="SCW114" s="511"/>
      <c r="SCX114" s="511"/>
      <c r="SCY114" s="511"/>
      <c r="SCZ114" s="511"/>
      <c r="SDA114" s="511"/>
      <c r="SDB114" s="511"/>
      <c r="SDC114" s="511"/>
      <c r="SDD114" s="511"/>
      <c r="SDE114" s="511"/>
      <c r="SDF114" s="511"/>
      <c r="SDG114" s="511"/>
      <c r="SDH114" s="511"/>
      <c r="SDI114" s="511"/>
      <c r="SDJ114" s="511"/>
      <c r="SDK114" s="511"/>
      <c r="SDL114" s="511"/>
      <c r="SDM114" s="511"/>
      <c r="SDN114" s="511"/>
      <c r="SDO114" s="511"/>
      <c r="SDP114" s="511"/>
      <c r="SDQ114" s="511"/>
      <c r="SDR114" s="511"/>
      <c r="SDS114" s="511"/>
      <c r="SDT114" s="511"/>
      <c r="SDU114" s="511"/>
      <c r="SDV114" s="511"/>
      <c r="SDW114" s="511"/>
      <c r="SDX114" s="511"/>
      <c r="SDY114" s="511"/>
      <c r="SDZ114" s="511"/>
      <c r="SEA114" s="511"/>
      <c r="SEB114" s="511"/>
      <c r="SEC114" s="511"/>
      <c r="SED114" s="511"/>
      <c r="SEE114" s="511"/>
      <c r="SEF114" s="511"/>
      <c r="SEG114" s="511"/>
      <c r="SEH114" s="511"/>
      <c r="SEI114" s="511"/>
      <c r="SEJ114" s="511"/>
      <c r="SEK114" s="511"/>
      <c r="SEL114" s="511"/>
      <c r="SEM114" s="511"/>
      <c r="SEN114" s="511"/>
      <c r="SEO114" s="511"/>
      <c r="SEP114" s="511"/>
      <c r="SEQ114" s="511"/>
      <c r="SER114" s="511"/>
      <c r="SES114" s="511"/>
      <c r="SET114" s="511"/>
      <c r="SEU114" s="511"/>
      <c r="SEV114" s="511"/>
      <c r="SEW114" s="511"/>
      <c r="SEX114" s="511"/>
      <c r="SEY114" s="511"/>
      <c r="SEZ114" s="511"/>
      <c r="SFA114" s="511"/>
      <c r="SFB114" s="511"/>
      <c r="SFC114" s="511"/>
      <c r="SFD114" s="511"/>
      <c r="SFE114" s="511"/>
      <c r="SFF114" s="511"/>
      <c r="SFG114" s="511"/>
      <c r="SFH114" s="511"/>
      <c r="SFI114" s="511"/>
      <c r="SFJ114" s="511"/>
      <c r="SFK114" s="511"/>
      <c r="SFL114" s="511"/>
      <c r="SFM114" s="511"/>
      <c r="SFN114" s="511"/>
      <c r="SFO114" s="511"/>
      <c r="SFP114" s="511"/>
      <c r="SFQ114" s="511"/>
      <c r="SFR114" s="511"/>
      <c r="SFS114" s="511"/>
      <c r="SFT114" s="511"/>
      <c r="SFU114" s="511"/>
      <c r="SFV114" s="511"/>
      <c r="SFW114" s="511"/>
      <c r="SFX114" s="511"/>
      <c r="SFY114" s="511"/>
      <c r="SFZ114" s="511"/>
      <c r="SGA114" s="511"/>
      <c r="SGB114" s="511"/>
      <c r="SGC114" s="511"/>
      <c r="SGD114" s="511"/>
      <c r="SGE114" s="511"/>
      <c r="SGF114" s="511"/>
      <c r="SGG114" s="511"/>
      <c r="SGH114" s="511"/>
      <c r="SGI114" s="511"/>
      <c r="SGJ114" s="511"/>
      <c r="SGK114" s="511"/>
      <c r="SGL114" s="511"/>
      <c r="SGM114" s="511"/>
      <c r="SGN114" s="511"/>
      <c r="SGO114" s="511"/>
      <c r="SGP114" s="511"/>
      <c r="SGQ114" s="511"/>
      <c r="SGR114" s="511"/>
      <c r="SGS114" s="511"/>
      <c r="SGT114" s="511"/>
      <c r="SGU114" s="511"/>
      <c r="SGV114" s="511"/>
      <c r="SGW114" s="511"/>
      <c r="SGX114" s="511"/>
      <c r="SGY114" s="511"/>
      <c r="SGZ114" s="511"/>
      <c r="SHA114" s="511"/>
      <c r="SHB114" s="511"/>
      <c r="SHC114" s="511"/>
      <c r="SHD114" s="511"/>
      <c r="SHE114" s="511"/>
      <c r="SHF114" s="511"/>
      <c r="SHG114" s="511"/>
      <c r="SHH114" s="511"/>
      <c r="SHI114" s="511"/>
      <c r="SHJ114" s="511"/>
      <c r="SHK114" s="511"/>
      <c r="SHL114" s="511"/>
      <c r="SHM114" s="511"/>
      <c r="SHN114" s="511"/>
      <c r="SHO114" s="511"/>
      <c r="SHP114" s="511"/>
      <c r="SHQ114" s="511"/>
      <c r="SHR114" s="511"/>
      <c r="SHS114" s="511"/>
      <c r="SHT114" s="511"/>
      <c r="SHU114" s="511"/>
      <c r="SHV114" s="511"/>
      <c r="SHW114" s="511"/>
      <c r="SHX114" s="511"/>
      <c r="SHY114" s="511"/>
      <c r="SHZ114" s="511"/>
      <c r="SIA114" s="511"/>
      <c r="SIB114" s="511"/>
      <c r="SIC114" s="511"/>
      <c r="SID114" s="511"/>
      <c r="SIE114" s="511"/>
      <c r="SIF114" s="511"/>
      <c r="SIG114" s="511"/>
      <c r="SIH114" s="511"/>
      <c r="SII114" s="511"/>
      <c r="SIJ114" s="511"/>
      <c r="SIK114" s="511"/>
      <c r="SIL114" s="511"/>
      <c r="SIM114" s="511"/>
      <c r="SIN114" s="511"/>
      <c r="SIO114" s="511"/>
      <c r="SIP114" s="511"/>
      <c r="SIQ114" s="511"/>
      <c r="SIR114" s="511"/>
      <c r="SIS114" s="511"/>
      <c r="SIT114" s="511"/>
      <c r="SIU114" s="511"/>
      <c r="SIV114" s="511"/>
      <c r="SIW114" s="511"/>
      <c r="SIX114" s="511"/>
      <c r="SIY114" s="511"/>
      <c r="SIZ114" s="511"/>
      <c r="SJA114" s="511"/>
      <c r="SJB114" s="511"/>
      <c r="SJC114" s="511"/>
      <c r="SJD114" s="511"/>
      <c r="SJE114" s="511"/>
      <c r="SJF114" s="511"/>
      <c r="SJG114" s="511"/>
      <c r="SJH114" s="511"/>
      <c r="SJI114" s="511"/>
      <c r="SJJ114" s="511"/>
      <c r="SJK114" s="511"/>
      <c r="SJL114" s="511"/>
      <c r="SJM114" s="511"/>
      <c r="SJN114" s="511"/>
      <c r="SJO114" s="511"/>
      <c r="SJP114" s="511"/>
      <c r="SJQ114" s="511"/>
      <c r="SJR114" s="511"/>
      <c r="SJS114" s="511"/>
      <c r="SJT114" s="511"/>
      <c r="SJU114" s="511"/>
      <c r="SJV114" s="511"/>
      <c r="SJW114" s="511"/>
      <c r="SJX114" s="511"/>
      <c r="SJY114" s="511"/>
      <c r="SJZ114" s="511"/>
      <c r="SKA114" s="511"/>
      <c r="SKB114" s="511"/>
      <c r="SKC114" s="511"/>
      <c r="SKD114" s="511"/>
      <c r="SKE114" s="511"/>
      <c r="SKF114" s="511"/>
      <c r="SKG114" s="511"/>
      <c r="SKH114" s="511"/>
      <c r="SKI114" s="511"/>
      <c r="SKJ114" s="511"/>
      <c r="SKK114" s="511"/>
      <c r="SKL114" s="511"/>
      <c r="SKM114" s="511"/>
      <c r="SKN114" s="511"/>
      <c r="SKO114" s="511"/>
      <c r="SKP114" s="511"/>
      <c r="SKQ114" s="511"/>
      <c r="SKR114" s="511"/>
      <c r="SKS114" s="511"/>
      <c r="SKT114" s="511"/>
      <c r="SKU114" s="511"/>
      <c r="SKV114" s="511"/>
      <c r="SKW114" s="511"/>
      <c r="SKX114" s="511"/>
      <c r="SKY114" s="511"/>
      <c r="SKZ114" s="511"/>
      <c r="SLA114" s="511"/>
      <c r="SLB114" s="511"/>
      <c r="SLC114" s="511"/>
      <c r="SLD114" s="511"/>
      <c r="SLE114" s="511"/>
      <c r="SLF114" s="511"/>
      <c r="SLG114" s="511"/>
      <c r="SLH114" s="511"/>
      <c r="SLI114" s="511"/>
      <c r="SLJ114" s="511"/>
      <c r="SLK114" s="511"/>
      <c r="SLL114" s="511"/>
      <c r="SLM114" s="511"/>
      <c r="SLN114" s="511"/>
      <c r="SLO114" s="511"/>
      <c r="SLP114" s="511"/>
      <c r="SLQ114" s="511"/>
      <c r="SLR114" s="511"/>
      <c r="SLS114" s="511"/>
      <c r="SLT114" s="511"/>
      <c r="SLU114" s="511"/>
      <c r="SLV114" s="511"/>
      <c r="SLW114" s="511"/>
      <c r="SLX114" s="511"/>
      <c r="SLY114" s="511"/>
      <c r="SLZ114" s="511"/>
      <c r="SMA114" s="511"/>
      <c r="SMB114" s="511"/>
      <c r="SMC114" s="511"/>
      <c r="SMD114" s="511"/>
      <c r="SME114" s="511"/>
      <c r="SMF114" s="511"/>
      <c r="SMG114" s="511"/>
      <c r="SMH114" s="511"/>
      <c r="SMI114" s="511"/>
      <c r="SMJ114" s="511"/>
      <c r="SMK114" s="511"/>
      <c r="SML114" s="511"/>
      <c r="SMM114" s="511"/>
      <c r="SMN114" s="511"/>
      <c r="SMO114" s="511"/>
      <c r="SMP114" s="511"/>
      <c r="SMQ114" s="511"/>
      <c r="SMR114" s="511"/>
      <c r="SMS114" s="511"/>
      <c r="SMT114" s="511"/>
      <c r="SMU114" s="511"/>
      <c r="SMV114" s="511"/>
      <c r="SMW114" s="511"/>
      <c r="SMX114" s="511"/>
      <c r="SMY114" s="511"/>
      <c r="SMZ114" s="511"/>
      <c r="SNA114" s="511"/>
      <c r="SNB114" s="511"/>
      <c r="SNC114" s="511"/>
      <c r="SND114" s="511"/>
      <c r="SNE114" s="511"/>
      <c r="SNF114" s="511"/>
      <c r="SNG114" s="511"/>
      <c r="SNH114" s="511"/>
      <c r="SNI114" s="511"/>
      <c r="SNJ114" s="511"/>
      <c r="SNK114" s="511"/>
      <c r="SNL114" s="511"/>
      <c r="SNM114" s="511"/>
      <c r="SNN114" s="511"/>
      <c r="SNO114" s="511"/>
      <c r="SNP114" s="511"/>
      <c r="SNQ114" s="511"/>
      <c r="SNR114" s="511"/>
      <c r="SNS114" s="511"/>
      <c r="SNT114" s="511"/>
      <c r="SNU114" s="511"/>
      <c r="SNV114" s="511"/>
      <c r="SNW114" s="511"/>
      <c r="SNX114" s="511"/>
      <c r="SNY114" s="511"/>
      <c r="SNZ114" s="511"/>
      <c r="SOA114" s="511"/>
      <c r="SOB114" s="511"/>
      <c r="SOC114" s="511"/>
      <c r="SOD114" s="511"/>
      <c r="SOE114" s="511"/>
      <c r="SOF114" s="511"/>
      <c r="SOG114" s="511"/>
      <c r="SOH114" s="511"/>
      <c r="SOI114" s="511"/>
      <c r="SOJ114" s="511"/>
      <c r="SOK114" s="511"/>
      <c r="SOL114" s="511"/>
      <c r="SOM114" s="511"/>
      <c r="SON114" s="511"/>
      <c r="SOO114" s="511"/>
      <c r="SOP114" s="511"/>
      <c r="SOQ114" s="511"/>
      <c r="SOR114" s="511"/>
      <c r="SOS114" s="511"/>
      <c r="SOT114" s="511"/>
      <c r="SOU114" s="511"/>
      <c r="SOV114" s="511"/>
      <c r="SOW114" s="511"/>
      <c r="SOX114" s="511"/>
      <c r="SOY114" s="511"/>
      <c r="SOZ114" s="511"/>
      <c r="SPA114" s="511"/>
      <c r="SPB114" s="511"/>
      <c r="SPC114" s="511"/>
      <c r="SPD114" s="511"/>
      <c r="SPE114" s="511"/>
      <c r="SPF114" s="511"/>
      <c r="SPG114" s="511"/>
      <c r="SPH114" s="511"/>
      <c r="SPI114" s="511"/>
      <c r="SPJ114" s="511"/>
      <c r="SPK114" s="511"/>
      <c r="SPL114" s="511"/>
      <c r="SPM114" s="511"/>
      <c r="SPN114" s="511"/>
      <c r="SPO114" s="511"/>
      <c r="SPP114" s="511"/>
      <c r="SPQ114" s="511"/>
      <c r="SPR114" s="511"/>
      <c r="SPS114" s="511"/>
      <c r="SPT114" s="511"/>
      <c r="SPU114" s="511"/>
      <c r="SPV114" s="511"/>
      <c r="SPW114" s="511"/>
      <c r="SPX114" s="511"/>
      <c r="SPY114" s="511"/>
      <c r="SPZ114" s="511"/>
      <c r="SQA114" s="511"/>
      <c r="SQB114" s="511"/>
      <c r="SQC114" s="511"/>
      <c r="SQD114" s="511"/>
      <c r="SQE114" s="511"/>
      <c r="SQF114" s="511"/>
      <c r="SQG114" s="511"/>
      <c r="SQH114" s="511"/>
      <c r="SQI114" s="511"/>
      <c r="SQJ114" s="511"/>
      <c r="SQK114" s="511"/>
      <c r="SQL114" s="511"/>
      <c r="SQM114" s="511"/>
      <c r="SQN114" s="511"/>
      <c r="SQO114" s="511"/>
      <c r="SQP114" s="511"/>
      <c r="SQQ114" s="511"/>
      <c r="SQR114" s="511"/>
      <c r="SQS114" s="511"/>
      <c r="SQT114" s="511"/>
      <c r="SQU114" s="511"/>
      <c r="SQV114" s="511"/>
      <c r="SQW114" s="511"/>
      <c r="SQX114" s="511"/>
      <c r="SQY114" s="511"/>
      <c r="SQZ114" s="511"/>
      <c r="SRA114" s="511"/>
      <c r="SRB114" s="511"/>
      <c r="SRC114" s="511"/>
      <c r="SRD114" s="511"/>
      <c r="SRE114" s="511"/>
      <c r="SRF114" s="511"/>
      <c r="SRG114" s="511"/>
      <c r="SRH114" s="511"/>
      <c r="SRI114" s="511"/>
      <c r="SRJ114" s="511"/>
      <c r="SRK114" s="511"/>
      <c r="SRL114" s="511"/>
      <c r="SRM114" s="511"/>
      <c r="SRN114" s="511"/>
      <c r="SRO114" s="511"/>
      <c r="SRP114" s="511"/>
      <c r="SRQ114" s="511"/>
      <c r="SRR114" s="511"/>
      <c r="SRS114" s="511"/>
      <c r="SRT114" s="511"/>
      <c r="SRU114" s="511"/>
      <c r="SRV114" s="511"/>
      <c r="SRW114" s="511"/>
      <c r="SRX114" s="511"/>
      <c r="SRY114" s="511"/>
      <c r="SRZ114" s="511"/>
      <c r="SSA114" s="511"/>
      <c r="SSB114" s="511"/>
      <c r="SSC114" s="511"/>
      <c r="SSD114" s="511"/>
      <c r="SSE114" s="511"/>
      <c r="SSF114" s="511"/>
      <c r="SSG114" s="511"/>
      <c r="SSH114" s="511"/>
      <c r="SSI114" s="511"/>
      <c r="SSJ114" s="511"/>
      <c r="SSK114" s="511"/>
      <c r="SSL114" s="511"/>
      <c r="SSM114" s="511"/>
      <c r="SSN114" s="511"/>
      <c r="SSO114" s="511"/>
      <c r="SSP114" s="511"/>
      <c r="SSQ114" s="511"/>
      <c r="SSR114" s="511"/>
      <c r="SSS114" s="511"/>
      <c r="SST114" s="511"/>
      <c r="SSU114" s="511"/>
      <c r="SSV114" s="511"/>
      <c r="SSW114" s="511"/>
      <c r="SSX114" s="511"/>
      <c r="SSY114" s="511"/>
      <c r="SSZ114" s="511"/>
      <c r="STA114" s="511"/>
      <c r="STB114" s="511"/>
      <c r="STC114" s="511"/>
      <c r="STD114" s="511"/>
      <c r="STE114" s="511"/>
      <c r="STF114" s="511"/>
      <c r="STG114" s="511"/>
      <c r="STH114" s="511"/>
      <c r="STI114" s="511"/>
      <c r="STJ114" s="511"/>
      <c r="STK114" s="511"/>
      <c r="STL114" s="511"/>
      <c r="STM114" s="511"/>
      <c r="STN114" s="511"/>
      <c r="STO114" s="511"/>
      <c r="STP114" s="511"/>
      <c r="STQ114" s="511"/>
      <c r="STR114" s="511"/>
      <c r="STS114" s="511"/>
      <c r="STT114" s="511"/>
      <c r="STU114" s="511"/>
      <c r="STV114" s="511"/>
      <c r="STW114" s="511"/>
      <c r="STX114" s="511"/>
      <c r="STY114" s="511"/>
      <c r="STZ114" s="511"/>
      <c r="SUA114" s="511"/>
      <c r="SUB114" s="511"/>
      <c r="SUC114" s="511"/>
      <c r="SUD114" s="511"/>
      <c r="SUE114" s="511"/>
      <c r="SUF114" s="511"/>
      <c r="SUG114" s="511"/>
      <c r="SUH114" s="511"/>
      <c r="SUI114" s="511"/>
      <c r="SUJ114" s="511"/>
      <c r="SUK114" s="511"/>
      <c r="SUL114" s="511"/>
      <c r="SUM114" s="511"/>
      <c r="SUN114" s="511"/>
      <c r="SUO114" s="511"/>
      <c r="SUP114" s="511"/>
      <c r="SUQ114" s="511"/>
      <c r="SUR114" s="511"/>
      <c r="SUS114" s="511"/>
      <c r="SUT114" s="511"/>
      <c r="SUU114" s="511"/>
      <c r="SUV114" s="511"/>
      <c r="SUW114" s="511"/>
      <c r="SUX114" s="511"/>
      <c r="SUY114" s="511"/>
      <c r="SUZ114" s="511"/>
      <c r="SVA114" s="511"/>
      <c r="SVB114" s="511"/>
      <c r="SVC114" s="511"/>
      <c r="SVD114" s="511"/>
      <c r="SVE114" s="511"/>
      <c r="SVF114" s="511"/>
      <c r="SVG114" s="511"/>
      <c r="SVH114" s="511"/>
      <c r="SVI114" s="511"/>
      <c r="SVJ114" s="511"/>
      <c r="SVK114" s="511"/>
      <c r="SVL114" s="511"/>
      <c r="SVM114" s="511"/>
      <c r="SVN114" s="511"/>
      <c r="SVO114" s="511"/>
      <c r="SVP114" s="511"/>
      <c r="SVQ114" s="511"/>
      <c r="SVR114" s="511"/>
      <c r="SVS114" s="511"/>
      <c r="SVT114" s="511"/>
      <c r="SVU114" s="511"/>
      <c r="SVV114" s="511"/>
      <c r="SVW114" s="511"/>
      <c r="SVX114" s="511"/>
      <c r="SVY114" s="511"/>
      <c r="SVZ114" s="511"/>
      <c r="SWA114" s="511"/>
      <c r="SWB114" s="511"/>
      <c r="SWC114" s="511"/>
      <c r="SWD114" s="511"/>
      <c r="SWE114" s="511"/>
      <c r="SWF114" s="511"/>
      <c r="SWG114" s="511"/>
      <c r="SWH114" s="511"/>
      <c r="SWI114" s="511"/>
      <c r="SWJ114" s="511"/>
      <c r="SWK114" s="511"/>
      <c r="SWL114" s="511"/>
      <c r="SWM114" s="511"/>
      <c r="SWN114" s="511"/>
      <c r="SWO114" s="511"/>
      <c r="SWP114" s="511"/>
      <c r="SWQ114" s="511"/>
      <c r="SWR114" s="511"/>
      <c r="SWS114" s="511"/>
      <c r="SWT114" s="511"/>
      <c r="SWU114" s="511"/>
      <c r="SWV114" s="511"/>
      <c r="SWW114" s="511"/>
      <c r="SWX114" s="511"/>
      <c r="SWY114" s="511"/>
      <c r="SWZ114" s="511"/>
      <c r="SXA114" s="511"/>
      <c r="SXB114" s="511"/>
      <c r="SXC114" s="511"/>
      <c r="SXD114" s="511"/>
      <c r="SXE114" s="511"/>
      <c r="SXF114" s="511"/>
      <c r="SXG114" s="511"/>
      <c r="SXH114" s="511"/>
      <c r="SXI114" s="511"/>
      <c r="SXJ114" s="511"/>
      <c r="SXK114" s="511"/>
      <c r="SXL114" s="511"/>
      <c r="SXM114" s="511"/>
      <c r="SXN114" s="511"/>
      <c r="SXO114" s="511"/>
      <c r="SXP114" s="511"/>
      <c r="SXQ114" s="511"/>
      <c r="SXR114" s="511"/>
      <c r="SXS114" s="511"/>
      <c r="SXT114" s="511"/>
      <c r="SXU114" s="511"/>
      <c r="SXV114" s="511"/>
      <c r="SXW114" s="511"/>
      <c r="SXX114" s="511"/>
      <c r="SXY114" s="511"/>
      <c r="SXZ114" s="511"/>
      <c r="SYA114" s="511"/>
      <c r="SYB114" s="511"/>
      <c r="SYC114" s="511"/>
      <c r="SYD114" s="511"/>
      <c r="SYE114" s="511"/>
      <c r="SYF114" s="511"/>
      <c r="SYG114" s="511"/>
      <c r="SYH114" s="511"/>
      <c r="SYI114" s="511"/>
      <c r="SYJ114" s="511"/>
      <c r="SYK114" s="511"/>
      <c r="SYL114" s="511"/>
      <c r="SYM114" s="511"/>
      <c r="SYN114" s="511"/>
      <c r="SYO114" s="511"/>
      <c r="SYP114" s="511"/>
      <c r="SYQ114" s="511"/>
      <c r="SYR114" s="511"/>
      <c r="SYS114" s="511"/>
      <c r="SYT114" s="511"/>
      <c r="SYU114" s="511"/>
      <c r="SYV114" s="511"/>
      <c r="SYW114" s="511"/>
      <c r="SYX114" s="511"/>
      <c r="SYY114" s="511"/>
      <c r="SYZ114" s="511"/>
      <c r="SZA114" s="511"/>
      <c r="SZB114" s="511"/>
      <c r="SZC114" s="511"/>
      <c r="SZD114" s="511"/>
      <c r="SZE114" s="511"/>
      <c r="SZF114" s="511"/>
      <c r="SZG114" s="511"/>
      <c r="SZH114" s="511"/>
      <c r="SZI114" s="511"/>
      <c r="SZJ114" s="511"/>
      <c r="SZK114" s="511"/>
      <c r="SZL114" s="511"/>
      <c r="SZM114" s="511"/>
      <c r="SZN114" s="511"/>
      <c r="SZO114" s="511"/>
      <c r="SZP114" s="511"/>
      <c r="SZQ114" s="511"/>
      <c r="SZR114" s="511"/>
      <c r="SZS114" s="511"/>
      <c r="SZT114" s="511"/>
      <c r="SZU114" s="511"/>
      <c r="SZV114" s="511"/>
      <c r="SZW114" s="511"/>
      <c r="SZX114" s="511"/>
      <c r="SZY114" s="511"/>
      <c r="SZZ114" s="511"/>
      <c r="TAA114" s="511"/>
      <c r="TAB114" s="511"/>
      <c r="TAC114" s="511"/>
      <c r="TAD114" s="511"/>
      <c r="TAE114" s="511"/>
      <c r="TAF114" s="511"/>
      <c r="TAG114" s="511"/>
      <c r="TAH114" s="511"/>
      <c r="TAI114" s="511"/>
      <c r="TAJ114" s="511"/>
      <c r="TAK114" s="511"/>
      <c r="TAL114" s="511"/>
      <c r="TAM114" s="511"/>
      <c r="TAN114" s="511"/>
      <c r="TAO114" s="511"/>
      <c r="TAP114" s="511"/>
      <c r="TAQ114" s="511"/>
      <c r="TAR114" s="511"/>
      <c r="TAS114" s="511"/>
      <c r="TAT114" s="511"/>
      <c r="TAU114" s="511"/>
      <c r="TAV114" s="511"/>
      <c r="TAW114" s="511"/>
      <c r="TAX114" s="511"/>
      <c r="TAY114" s="511"/>
      <c r="TAZ114" s="511"/>
      <c r="TBA114" s="511"/>
      <c r="TBB114" s="511"/>
      <c r="TBC114" s="511"/>
      <c r="TBD114" s="511"/>
      <c r="TBE114" s="511"/>
      <c r="TBF114" s="511"/>
      <c r="TBG114" s="511"/>
      <c r="TBH114" s="511"/>
      <c r="TBI114" s="511"/>
      <c r="TBJ114" s="511"/>
      <c r="TBK114" s="511"/>
      <c r="TBL114" s="511"/>
      <c r="TBM114" s="511"/>
      <c r="TBN114" s="511"/>
      <c r="TBO114" s="511"/>
      <c r="TBP114" s="511"/>
      <c r="TBQ114" s="511"/>
      <c r="TBR114" s="511"/>
      <c r="TBS114" s="511"/>
      <c r="TBT114" s="511"/>
      <c r="TBU114" s="511"/>
      <c r="TBV114" s="511"/>
      <c r="TBW114" s="511"/>
      <c r="TBX114" s="511"/>
      <c r="TBY114" s="511"/>
      <c r="TBZ114" s="511"/>
      <c r="TCA114" s="511"/>
      <c r="TCB114" s="511"/>
      <c r="TCC114" s="511"/>
      <c r="TCD114" s="511"/>
      <c r="TCE114" s="511"/>
      <c r="TCF114" s="511"/>
      <c r="TCG114" s="511"/>
      <c r="TCH114" s="511"/>
      <c r="TCI114" s="511"/>
      <c r="TCJ114" s="511"/>
      <c r="TCK114" s="511"/>
      <c r="TCL114" s="511"/>
      <c r="TCM114" s="511"/>
      <c r="TCN114" s="511"/>
      <c r="TCO114" s="511"/>
      <c r="TCP114" s="511"/>
      <c r="TCQ114" s="511"/>
      <c r="TCR114" s="511"/>
      <c r="TCS114" s="511"/>
      <c r="TCT114" s="511"/>
      <c r="TCU114" s="511"/>
      <c r="TCV114" s="511"/>
      <c r="TCW114" s="511"/>
      <c r="TCX114" s="511"/>
      <c r="TCY114" s="511"/>
      <c r="TCZ114" s="511"/>
      <c r="TDA114" s="511"/>
      <c r="TDB114" s="511"/>
      <c r="TDC114" s="511"/>
      <c r="TDD114" s="511"/>
      <c r="TDE114" s="511"/>
      <c r="TDF114" s="511"/>
      <c r="TDG114" s="511"/>
      <c r="TDH114" s="511"/>
      <c r="TDI114" s="511"/>
      <c r="TDJ114" s="511"/>
      <c r="TDK114" s="511"/>
      <c r="TDL114" s="511"/>
      <c r="TDM114" s="511"/>
      <c r="TDN114" s="511"/>
      <c r="TDO114" s="511"/>
      <c r="TDP114" s="511"/>
      <c r="TDQ114" s="511"/>
      <c r="TDR114" s="511"/>
      <c r="TDS114" s="511"/>
      <c r="TDT114" s="511"/>
      <c r="TDU114" s="511"/>
      <c r="TDV114" s="511"/>
      <c r="TDW114" s="511"/>
      <c r="TDX114" s="511"/>
      <c r="TDY114" s="511"/>
      <c r="TDZ114" s="511"/>
      <c r="TEA114" s="511"/>
      <c r="TEB114" s="511"/>
      <c r="TEC114" s="511"/>
      <c r="TED114" s="511"/>
      <c r="TEE114" s="511"/>
      <c r="TEF114" s="511"/>
      <c r="TEG114" s="511"/>
      <c r="TEH114" s="511"/>
      <c r="TEI114" s="511"/>
      <c r="TEJ114" s="511"/>
      <c r="TEK114" s="511"/>
      <c r="TEL114" s="511"/>
      <c r="TEM114" s="511"/>
      <c r="TEN114" s="511"/>
      <c r="TEO114" s="511"/>
      <c r="TEP114" s="511"/>
      <c r="TEQ114" s="511"/>
      <c r="TER114" s="511"/>
      <c r="TES114" s="511"/>
      <c r="TET114" s="511"/>
      <c r="TEU114" s="511"/>
      <c r="TEV114" s="511"/>
      <c r="TEW114" s="511"/>
      <c r="TEX114" s="511"/>
      <c r="TEY114" s="511"/>
      <c r="TEZ114" s="511"/>
      <c r="TFA114" s="511"/>
      <c r="TFB114" s="511"/>
      <c r="TFC114" s="511"/>
      <c r="TFD114" s="511"/>
      <c r="TFE114" s="511"/>
      <c r="TFF114" s="511"/>
      <c r="TFG114" s="511"/>
      <c r="TFH114" s="511"/>
      <c r="TFI114" s="511"/>
      <c r="TFJ114" s="511"/>
      <c r="TFK114" s="511"/>
      <c r="TFL114" s="511"/>
      <c r="TFM114" s="511"/>
      <c r="TFN114" s="511"/>
      <c r="TFO114" s="511"/>
      <c r="TFP114" s="511"/>
      <c r="TFQ114" s="511"/>
      <c r="TFR114" s="511"/>
      <c r="TFS114" s="511"/>
      <c r="TFT114" s="511"/>
      <c r="TFU114" s="511"/>
      <c r="TFV114" s="511"/>
      <c r="TFW114" s="511"/>
      <c r="TFX114" s="511"/>
      <c r="TFY114" s="511"/>
      <c r="TFZ114" s="511"/>
      <c r="TGA114" s="511"/>
      <c r="TGB114" s="511"/>
      <c r="TGC114" s="511"/>
      <c r="TGD114" s="511"/>
      <c r="TGE114" s="511"/>
      <c r="TGF114" s="511"/>
      <c r="TGG114" s="511"/>
      <c r="TGH114" s="511"/>
      <c r="TGI114" s="511"/>
      <c r="TGJ114" s="511"/>
      <c r="TGK114" s="511"/>
      <c r="TGL114" s="511"/>
      <c r="TGM114" s="511"/>
      <c r="TGN114" s="511"/>
      <c r="TGO114" s="511"/>
      <c r="TGP114" s="511"/>
      <c r="TGQ114" s="511"/>
      <c r="TGR114" s="511"/>
      <c r="TGS114" s="511"/>
      <c r="TGT114" s="511"/>
      <c r="TGU114" s="511"/>
      <c r="TGV114" s="511"/>
      <c r="TGW114" s="511"/>
      <c r="TGX114" s="511"/>
      <c r="TGY114" s="511"/>
      <c r="TGZ114" s="511"/>
      <c r="THA114" s="511"/>
      <c r="THB114" s="511"/>
      <c r="THC114" s="511"/>
      <c r="THD114" s="511"/>
      <c r="THE114" s="511"/>
      <c r="THF114" s="511"/>
      <c r="THG114" s="511"/>
      <c r="THH114" s="511"/>
      <c r="THI114" s="511"/>
      <c r="THJ114" s="511"/>
      <c r="THK114" s="511"/>
      <c r="THL114" s="511"/>
      <c r="THM114" s="511"/>
      <c r="THN114" s="511"/>
      <c r="THO114" s="511"/>
      <c r="THP114" s="511"/>
      <c r="THQ114" s="511"/>
      <c r="THR114" s="511"/>
      <c r="THS114" s="511"/>
      <c r="THT114" s="511"/>
      <c r="THU114" s="511"/>
      <c r="THV114" s="511"/>
      <c r="THW114" s="511"/>
      <c r="THX114" s="511"/>
      <c r="THY114" s="511"/>
      <c r="THZ114" s="511"/>
      <c r="TIA114" s="511"/>
      <c r="TIB114" s="511"/>
      <c r="TIC114" s="511"/>
      <c r="TID114" s="511"/>
      <c r="TIE114" s="511"/>
      <c r="TIF114" s="511"/>
      <c r="TIG114" s="511"/>
      <c r="TIH114" s="511"/>
      <c r="TII114" s="511"/>
      <c r="TIJ114" s="511"/>
      <c r="TIK114" s="511"/>
      <c r="TIL114" s="511"/>
      <c r="TIM114" s="511"/>
      <c r="TIN114" s="511"/>
      <c r="TIO114" s="511"/>
      <c r="TIP114" s="511"/>
      <c r="TIQ114" s="511"/>
      <c r="TIR114" s="511"/>
      <c r="TIS114" s="511"/>
      <c r="TIT114" s="511"/>
      <c r="TIU114" s="511"/>
      <c r="TIV114" s="511"/>
      <c r="TIW114" s="511"/>
      <c r="TIX114" s="511"/>
      <c r="TIY114" s="511"/>
      <c r="TIZ114" s="511"/>
      <c r="TJA114" s="511"/>
      <c r="TJB114" s="511"/>
      <c r="TJC114" s="511"/>
      <c r="TJD114" s="511"/>
      <c r="TJE114" s="511"/>
      <c r="TJF114" s="511"/>
      <c r="TJG114" s="511"/>
      <c r="TJH114" s="511"/>
      <c r="TJI114" s="511"/>
      <c r="TJJ114" s="511"/>
      <c r="TJK114" s="511"/>
      <c r="TJL114" s="511"/>
      <c r="TJM114" s="511"/>
      <c r="TJN114" s="511"/>
      <c r="TJO114" s="511"/>
      <c r="TJP114" s="511"/>
      <c r="TJQ114" s="511"/>
      <c r="TJR114" s="511"/>
      <c r="TJS114" s="511"/>
      <c r="TJT114" s="511"/>
      <c r="TJU114" s="511"/>
      <c r="TJV114" s="511"/>
      <c r="TJW114" s="511"/>
      <c r="TJX114" s="511"/>
      <c r="TJY114" s="511"/>
      <c r="TJZ114" s="511"/>
      <c r="TKA114" s="511"/>
      <c r="TKB114" s="511"/>
      <c r="TKC114" s="511"/>
      <c r="TKD114" s="511"/>
      <c r="TKE114" s="511"/>
      <c r="TKF114" s="511"/>
      <c r="TKG114" s="511"/>
      <c r="TKH114" s="511"/>
      <c r="TKI114" s="511"/>
      <c r="TKJ114" s="511"/>
      <c r="TKK114" s="511"/>
      <c r="TKL114" s="511"/>
      <c r="TKM114" s="511"/>
      <c r="TKN114" s="511"/>
      <c r="TKO114" s="511"/>
      <c r="TKP114" s="511"/>
      <c r="TKQ114" s="511"/>
      <c r="TKR114" s="511"/>
      <c r="TKS114" s="511"/>
      <c r="TKT114" s="511"/>
      <c r="TKU114" s="511"/>
      <c r="TKV114" s="511"/>
      <c r="TKW114" s="511"/>
      <c r="TKX114" s="511"/>
      <c r="TKY114" s="511"/>
      <c r="TKZ114" s="511"/>
      <c r="TLA114" s="511"/>
      <c r="TLB114" s="511"/>
      <c r="TLC114" s="511"/>
      <c r="TLD114" s="511"/>
      <c r="TLE114" s="511"/>
      <c r="TLF114" s="511"/>
      <c r="TLG114" s="511"/>
      <c r="TLH114" s="511"/>
      <c r="TLI114" s="511"/>
      <c r="TLJ114" s="511"/>
      <c r="TLK114" s="511"/>
      <c r="TLL114" s="511"/>
      <c r="TLM114" s="511"/>
      <c r="TLN114" s="511"/>
      <c r="TLO114" s="511"/>
      <c r="TLP114" s="511"/>
      <c r="TLQ114" s="511"/>
      <c r="TLR114" s="511"/>
      <c r="TLS114" s="511"/>
      <c r="TLT114" s="511"/>
      <c r="TLU114" s="511"/>
      <c r="TLV114" s="511"/>
      <c r="TLW114" s="511"/>
      <c r="TLX114" s="511"/>
      <c r="TLY114" s="511"/>
      <c r="TLZ114" s="511"/>
      <c r="TMA114" s="511"/>
      <c r="TMB114" s="511"/>
      <c r="TMC114" s="511"/>
      <c r="TMD114" s="511"/>
      <c r="TME114" s="511"/>
      <c r="TMF114" s="511"/>
      <c r="TMG114" s="511"/>
      <c r="TMH114" s="511"/>
      <c r="TMI114" s="511"/>
      <c r="TMJ114" s="511"/>
      <c r="TMK114" s="511"/>
      <c r="TML114" s="511"/>
      <c r="TMM114" s="511"/>
      <c r="TMN114" s="511"/>
      <c r="TMO114" s="511"/>
      <c r="TMP114" s="511"/>
      <c r="TMQ114" s="511"/>
      <c r="TMR114" s="511"/>
      <c r="TMS114" s="511"/>
      <c r="TMT114" s="511"/>
      <c r="TMU114" s="511"/>
      <c r="TMV114" s="511"/>
      <c r="TMW114" s="511"/>
      <c r="TMX114" s="511"/>
      <c r="TMY114" s="511"/>
      <c r="TMZ114" s="511"/>
      <c r="TNA114" s="511"/>
      <c r="TNB114" s="511"/>
      <c r="TNC114" s="511"/>
      <c r="TND114" s="511"/>
      <c r="TNE114" s="511"/>
      <c r="TNF114" s="511"/>
      <c r="TNG114" s="511"/>
      <c r="TNH114" s="511"/>
      <c r="TNI114" s="511"/>
      <c r="TNJ114" s="511"/>
      <c r="TNK114" s="511"/>
      <c r="TNL114" s="511"/>
      <c r="TNM114" s="511"/>
      <c r="TNN114" s="511"/>
      <c r="TNO114" s="511"/>
      <c r="TNP114" s="511"/>
      <c r="TNQ114" s="511"/>
      <c r="TNR114" s="511"/>
      <c r="TNS114" s="511"/>
      <c r="TNT114" s="511"/>
      <c r="TNU114" s="511"/>
      <c r="TNV114" s="511"/>
      <c r="TNW114" s="511"/>
      <c r="TNX114" s="511"/>
      <c r="TNY114" s="511"/>
      <c r="TNZ114" s="511"/>
      <c r="TOA114" s="511"/>
      <c r="TOB114" s="511"/>
      <c r="TOC114" s="511"/>
      <c r="TOD114" s="511"/>
      <c r="TOE114" s="511"/>
      <c r="TOF114" s="511"/>
      <c r="TOG114" s="511"/>
      <c r="TOH114" s="511"/>
      <c r="TOI114" s="511"/>
      <c r="TOJ114" s="511"/>
      <c r="TOK114" s="511"/>
      <c r="TOL114" s="511"/>
      <c r="TOM114" s="511"/>
      <c r="TON114" s="511"/>
      <c r="TOO114" s="511"/>
      <c r="TOP114" s="511"/>
      <c r="TOQ114" s="511"/>
      <c r="TOR114" s="511"/>
      <c r="TOS114" s="511"/>
      <c r="TOT114" s="511"/>
      <c r="TOU114" s="511"/>
      <c r="TOV114" s="511"/>
      <c r="TOW114" s="511"/>
      <c r="TOX114" s="511"/>
      <c r="TOY114" s="511"/>
      <c r="TOZ114" s="511"/>
      <c r="TPA114" s="511"/>
      <c r="TPB114" s="511"/>
      <c r="TPC114" s="511"/>
      <c r="TPD114" s="511"/>
      <c r="TPE114" s="511"/>
      <c r="TPF114" s="511"/>
      <c r="TPG114" s="511"/>
      <c r="TPH114" s="511"/>
      <c r="TPI114" s="511"/>
      <c r="TPJ114" s="511"/>
      <c r="TPK114" s="511"/>
      <c r="TPL114" s="511"/>
      <c r="TPM114" s="511"/>
      <c r="TPN114" s="511"/>
      <c r="TPO114" s="511"/>
      <c r="TPP114" s="511"/>
      <c r="TPQ114" s="511"/>
      <c r="TPR114" s="511"/>
      <c r="TPS114" s="511"/>
      <c r="TPT114" s="511"/>
      <c r="TPU114" s="511"/>
      <c r="TPV114" s="511"/>
      <c r="TPW114" s="511"/>
      <c r="TPX114" s="511"/>
      <c r="TPY114" s="511"/>
      <c r="TPZ114" s="511"/>
      <c r="TQA114" s="511"/>
      <c r="TQB114" s="511"/>
      <c r="TQC114" s="511"/>
      <c r="TQD114" s="511"/>
      <c r="TQE114" s="511"/>
      <c r="TQF114" s="511"/>
      <c r="TQG114" s="511"/>
      <c r="TQH114" s="511"/>
      <c r="TQI114" s="511"/>
      <c r="TQJ114" s="511"/>
      <c r="TQK114" s="511"/>
      <c r="TQL114" s="511"/>
      <c r="TQM114" s="511"/>
      <c r="TQN114" s="511"/>
      <c r="TQO114" s="511"/>
      <c r="TQP114" s="511"/>
      <c r="TQQ114" s="511"/>
      <c r="TQR114" s="511"/>
      <c r="TQS114" s="511"/>
      <c r="TQT114" s="511"/>
      <c r="TQU114" s="511"/>
      <c r="TQV114" s="511"/>
      <c r="TQW114" s="511"/>
      <c r="TQX114" s="511"/>
      <c r="TQY114" s="511"/>
      <c r="TQZ114" s="511"/>
      <c r="TRA114" s="511"/>
      <c r="TRB114" s="511"/>
      <c r="TRC114" s="511"/>
      <c r="TRD114" s="511"/>
      <c r="TRE114" s="511"/>
      <c r="TRF114" s="511"/>
      <c r="TRG114" s="511"/>
      <c r="TRH114" s="511"/>
      <c r="TRI114" s="511"/>
      <c r="TRJ114" s="511"/>
      <c r="TRK114" s="511"/>
      <c r="TRL114" s="511"/>
      <c r="TRM114" s="511"/>
      <c r="TRN114" s="511"/>
      <c r="TRO114" s="511"/>
      <c r="TRP114" s="511"/>
      <c r="TRQ114" s="511"/>
      <c r="TRR114" s="511"/>
      <c r="TRS114" s="511"/>
      <c r="TRT114" s="511"/>
      <c r="TRU114" s="511"/>
      <c r="TRV114" s="511"/>
      <c r="TRW114" s="511"/>
      <c r="TRX114" s="511"/>
      <c r="TRY114" s="511"/>
      <c r="TRZ114" s="511"/>
      <c r="TSA114" s="511"/>
      <c r="TSB114" s="511"/>
      <c r="TSC114" s="511"/>
      <c r="TSD114" s="511"/>
      <c r="TSE114" s="511"/>
      <c r="TSF114" s="511"/>
      <c r="TSG114" s="511"/>
      <c r="TSH114" s="511"/>
      <c r="TSI114" s="511"/>
      <c r="TSJ114" s="511"/>
      <c r="TSK114" s="511"/>
      <c r="TSL114" s="511"/>
      <c r="TSM114" s="511"/>
      <c r="TSN114" s="511"/>
      <c r="TSO114" s="511"/>
      <c r="TSP114" s="511"/>
      <c r="TSQ114" s="511"/>
      <c r="TSR114" s="511"/>
      <c r="TSS114" s="511"/>
      <c r="TST114" s="511"/>
      <c r="TSU114" s="511"/>
      <c r="TSV114" s="511"/>
      <c r="TSW114" s="511"/>
      <c r="TSX114" s="511"/>
      <c r="TSY114" s="511"/>
      <c r="TSZ114" s="511"/>
      <c r="TTA114" s="511"/>
      <c r="TTB114" s="511"/>
      <c r="TTC114" s="511"/>
      <c r="TTD114" s="511"/>
      <c r="TTE114" s="511"/>
      <c r="TTF114" s="511"/>
      <c r="TTG114" s="511"/>
      <c r="TTH114" s="511"/>
      <c r="TTI114" s="511"/>
      <c r="TTJ114" s="511"/>
      <c r="TTK114" s="511"/>
      <c r="TTL114" s="511"/>
      <c r="TTM114" s="511"/>
      <c r="TTN114" s="511"/>
      <c r="TTO114" s="511"/>
      <c r="TTP114" s="511"/>
      <c r="TTQ114" s="511"/>
      <c r="TTR114" s="511"/>
      <c r="TTS114" s="511"/>
      <c r="TTT114" s="511"/>
      <c r="TTU114" s="511"/>
      <c r="TTV114" s="511"/>
      <c r="TTW114" s="511"/>
      <c r="TTX114" s="511"/>
      <c r="TTY114" s="511"/>
      <c r="TTZ114" s="511"/>
      <c r="TUA114" s="511"/>
      <c r="TUB114" s="511"/>
      <c r="TUC114" s="511"/>
      <c r="TUD114" s="511"/>
      <c r="TUE114" s="511"/>
      <c r="TUF114" s="511"/>
      <c r="TUG114" s="511"/>
      <c r="TUH114" s="511"/>
      <c r="TUI114" s="511"/>
      <c r="TUJ114" s="511"/>
      <c r="TUK114" s="511"/>
      <c r="TUL114" s="511"/>
      <c r="TUM114" s="511"/>
      <c r="TUN114" s="511"/>
      <c r="TUO114" s="511"/>
      <c r="TUP114" s="511"/>
      <c r="TUQ114" s="511"/>
      <c r="TUR114" s="511"/>
      <c r="TUS114" s="511"/>
      <c r="TUT114" s="511"/>
      <c r="TUU114" s="511"/>
      <c r="TUV114" s="511"/>
      <c r="TUW114" s="511"/>
      <c r="TUX114" s="511"/>
      <c r="TUY114" s="511"/>
      <c r="TUZ114" s="511"/>
      <c r="TVA114" s="511"/>
      <c r="TVB114" s="511"/>
      <c r="TVC114" s="511"/>
      <c r="TVD114" s="511"/>
      <c r="TVE114" s="511"/>
      <c r="TVF114" s="511"/>
      <c r="TVG114" s="511"/>
      <c r="TVH114" s="511"/>
      <c r="TVI114" s="511"/>
      <c r="TVJ114" s="511"/>
      <c r="TVK114" s="511"/>
      <c r="TVL114" s="511"/>
      <c r="TVM114" s="511"/>
      <c r="TVN114" s="511"/>
      <c r="TVO114" s="511"/>
      <c r="TVP114" s="511"/>
      <c r="TVQ114" s="511"/>
      <c r="TVR114" s="511"/>
      <c r="TVS114" s="511"/>
      <c r="TVT114" s="511"/>
      <c r="TVU114" s="511"/>
      <c r="TVV114" s="511"/>
      <c r="TVW114" s="511"/>
      <c r="TVX114" s="511"/>
      <c r="TVY114" s="511"/>
      <c r="TVZ114" s="511"/>
      <c r="TWA114" s="511"/>
      <c r="TWB114" s="511"/>
      <c r="TWC114" s="511"/>
      <c r="TWD114" s="511"/>
      <c r="TWE114" s="511"/>
      <c r="TWF114" s="511"/>
      <c r="TWG114" s="511"/>
      <c r="TWH114" s="511"/>
      <c r="TWI114" s="511"/>
      <c r="TWJ114" s="511"/>
      <c r="TWK114" s="511"/>
      <c r="TWL114" s="511"/>
      <c r="TWM114" s="511"/>
      <c r="TWN114" s="511"/>
      <c r="TWO114" s="511"/>
      <c r="TWP114" s="511"/>
      <c r="TWQ114" s="511"/>
      <c r="TWR114" s="511"/>
      <c r="TWS114" s="511"/>
      <c r="TWT114" s="511"/>
      <c r="TWU114" s="511"/>
      <c r="TWV114" s="511"/>
      <c r="TWW114" s="511"/>
      <c r="TWX114" s="511"/>
      <c r="TWY114" s="511"/>
      <c r="TWZ114" s="511"/>
      <c r="TXA114" s="511"/>
      <c r="TXB114" s="511"/>
      <c r="TXC114" s="511"/>
      <c r="TXD114" s="511"/>
      <c r="TXE114" s="511"/>
      <c r="TXF114" s="511"/>
      <c r="TXG114" s="511"/>
      <c r="TXH114" s="511"/>
      <c r="TXI114" s="511"/>
      <c r="TXJ114" s="511"/>
      <c r="TXK114" s="511"/>
      <c r="TXL114" s="511"/>
      <c r="TXM114" s="511"/>
      <c r="TXN114" s="511"/>
      <c r="TXO114" s="511"/>
      <c r="TXP114" s="511"/>
      <c r="TXQ114" s="511"/>
      <c r="TXR114" s="511"/>
      <c r="TXS114" s="511"/>
      <c r="TXT114" s="511"/>
      <c r="TXU114" s="511"/>
      <c r="TXV114" s="511"/>
      <c r="TXW114" s="511"/>
      <c r="TXX114" s="511"/>
      <c r="TXY114" s="511"/>
      <c r="TXZ114" s="511"/>
      <c r="TYA114" s="511"/>
      <c r="TYB114" s="511"/>
      <c r="TYC114" s="511"/>
      <c r="TYD114" s="511"/>
      <c r="TYE114" s="511"/>
      <c r="TYF114" s="511"/>
      <c r="TYG114" s="511"/>
      <c r="TYH114" s="511"/>
      <c r="TYI114" s="511"/>
      <c r="TYJ114" s="511"/>
      <c r="TYK114" s="511"/>
      <c r="TYL114" s="511"/>
      <c r="TYM114" s="511"/>
      <c r="TYN114" s="511"/>
      <c r="TYO114" s="511"/>
      <c r="TYP114" s="511"/>
      <c r="TYQ114" s="511"/>
      <c r="TYR114" s="511"/>
      <c r="TYS114" s="511"/>
      <c r="TYT114" s="511"/>
      <c r="TYU114" s="511"/>
      <c r="TYV114" s="511"/>
      <c r="TYW114" s="511"/>
      <c r="TYX114" s="511"/>
      <c r="TYY114" s="511"/>
      <c r="TYZ114" s="511"/>
      <c r="TZA114" s="511"/>
      <c r="TZB114" s="511"/>
      <c r="TZC114" s="511"/>
      <c r="TZD114" s="511"/>
      <c r="TZE114" s="511"/>
      <c r="TZF114" s="511"/>
      <c r="TZG114" s="511"/>
      <c r="TZH114" s="511"/>
      <c r="TZI114" s="511"/>
      <c r="TZJ114" s="511"/>
      <c r="TZK114" s="511"/>
      <c r="TZL114" s="511"/>
      <c r="TZM114" s="511"/>
      <c r="TZN114" s="511"/>
      <c r="TZO114" s="511"/>
      <c r="TZP114" s="511"/>
      <c r="TZQ114" s="511"/>
      <c r="TZR114" s="511"/>
      <c r="TZS114" s="511"/>
      <c r="TZT114" s="511"/>
      <c r="TZU114" s="511"/>
      <c r="TZV114" s="511"/>
      <c r="TZW114" s="511"/>
      <c r="TZX114" s="511"/>
      <c r="TZY114" s="511"/>
      <c r="TZZ114" s="511"/>
      <c r="UAA114" s="511"/>
      <c r="UAB114" s="511"/>
      <c r="UAC114" s="511"/>
      <c r="UAD114" s="511"/>
      <c r="UAE114" s="511"/>
      <c r="UAF114" s="511"/>
      <c r="UAG114" s="511"/>
      <c r="UAH114" s="511"/>
      <c r="UAI114" s="511"/>
      <c r="UAJ114" s="511"/>
      <c r="UAK114" s="511"/>
      <c r="UAL114" s="511"/>
      <c r="UAM114" s="511"/>
      <c r="UAN114" s="511"/>
      <c r="UAO114" s="511"/>
      <c r="UAP114" s="511"/>
      <c r="UAQ114" s="511"/>
      <c r="UAR114" s="511"/>
      <c r="UAS114" s="511"/>
      <c r="UAT114" s="511"/>
      <c r="UAU114" s="511"/>
      <c r="UAV114" s="511"/>
      <c r="UAW114" s="511"/>
      <c r="UAX114" s="511"/>
      <c r="UAY114" s="511"/>
      <c r="UAZ114" s="511"/>
      <c r="UBA114" s="511"/>
      <c r="UBB114" s="511"/>
      <c r="UBC114" s="511"/>
      <c r="UBD114" s="511"/>
      <c r="UBE114" s="511"/>
      <c r="UBF114" s="511"/>
      <c r="UBG114" s="511"/>
      <c r="UBH114" s="511"/>
      <c r="UBI114" s="511"/>
      <c r="UBJ114" s="511"/>
      <c r="UBK114" s="511"/>
      <c r="UBL114" s="511"/>
      <c r="UBM114" s="511"/>
      <c r="UBN114" s="511"/>
      <c r="UBO114" s="511"/>
      <c r="UBP114" s="511"/>
      <c r="UBQ114" s="511"/>
      <c r="UBR114" s="511"/>
      <c r="UBS114" s="511"/>
      <c r="UBT114" s="511"/>
      <c r="UBU114" s="511"/>
      <c r="UBV114" s="511"/>
      <c r="UBW114" s="511"/>
      <c r="UBX114" s="511"/>
      <c r="UBY114" s="511"/>
      <c r="UBZ114" s="511"/>
      <c r="UCA114" s="511"/>
      <c r="UCB114" s="511"/>
      <c r="UCC114" s="511"/>
      <c r="UCD114" s="511"/>
      <c r="UCE114" s="511"/>
      <c r="UCF114" s="511"/>
      <c r="UCG114" s="511"/>
      <c r="UCH114" s="511"/>
      <c r="UCI114" s="511"/>
      <c r="UCJ114" s="511"/>
      <c r="UCK114" s="511"/>
      <c r="UCL114" s="511"/>
      <c r="UCM114" s="511"/>
      <c r="UCN114" s="511"/>
      <c r="UCO114" s="511"/>
      <c r="UCP114" s="511"/>
      <c r="UCQ114" s="511"/>
      <c r="UCR114" s="511"/>
      <c r="UCS114" s="511"/>
      <c r="UCT114" s="511"/>
      <c r="UCU114" s="511"/>
      <c r="UCV114" s="511"/>
      <c r="UCW114" s="511"/>
      <c r="UCX114" s="511"/>
      <c r="UCY114" s="511"/>
      <c r="UCZ114" s="511"/>
      <c r="UDA114" s="511"/>
      <c r="UDB114" s="511"/>
      <c r="UDC114" s="511"/>
      <c r="UDD114" s="511"/>
      <c r="UDE114" s="511"/>
      <c r="UDF114" s="511"/>
      <c r="UDG114" s="511"/>
      <c r="UDH114" s="511"/>
      <c r="UDI114" s="511"/>
      <c r="UDJ114" s="511"/>
      <c r="UDK114" s="511"/>
      <c r="UDL114" s="511"/>
      <c r="UDM114" s="511"/>
      <c r="UDN114" s="511"/>
      <c r="UDO114" s="511"/>
      <c r="UDP114" s="511"/>
      <c r="UDQ114" s="511"/>
      <c r="UDR114" s="511"/>
      <c r="UDS114" s="511"/>
      <c r="UDT114" s="511"/>
      <c r="UDU114" s="511"/>
      <c r="UDV114" s="511"/>
      <c r="UDW114" s="511"/>
      <c r="UDX114" s="511"/>
      <c r="UDY114" s="511"/>
      <c r="UDZ114" s="511"/>
      <c r="UEA114" s="511"/>
      <c r="UEB114" s="511"/>
      <c r="UEC114" s="511"/>
      <c r="UED114" s="511"/>
      <c r="UEE114" s="511"/>
      <c r="UEF114" s="511"/>
      <c r="UEG114" s="511"/>
      <c r="UEH114" s="511"/>
      <c r="UEI114" s="511"/>
      <c r="UEJ114" s="511"/>
      <c r="UEK114" s="511"/>
      <c r="UEL114" s="511"/>
      <c r="UEM114" s="511"/>
      <c r="UEN114" s="511"/>
      <c r="UEO114" s="511"/>
      <c r="UEP114" s="511"/>
      <c r="UEQ114" s="511"/>
      <c r="UER114" s="511"/>
      <c r="UES114" s="511"/>
      <c r="UET114" s="511"/>
      <c r="UEU114" s="511"/>
      <c r="UEV114" s="511"/>
      <c r="UEW114" s="511"/>
      <c r="UEX114" s="511"/>
      <c r="UEY114" s="511"/>
      <c r="UEZ114" s="511"/>
      <c r="UFA114" s="511"/>
      <c r="UFB114" s="511"/>
      <c r="UFC114" s="511"/>
      <c r="UFD114" s="511"/>
      <c r="UFE114" s="511"/>
      <c r="UFF114" s="511"/>
      <c r="UFG114" s="511"/>
      <c r="UFH114" s="511"/>
      <c r="UFI114" s="511"/>
      <c r="UFJ114" s="511"/>
      <c r="UFK114" s="511"/>
      <c r="UFL114" s="511"/>
      <c r="UFM114" s="511"/>
      <c r="UFN114" s="511"/>
      <c r="UFO114" s="511"/>
      <c r="UFP114" s="511"/>
      <c r="UFQ114" s="511"/>
      <c r="UFR114" s="511"/>
      <c r="UFS114" s="511"/>
      <c r="UFT114" s="511"/>
      <c r="UFU114" s="511"/>
      <c r="UFV114" s="511"/>
      <c r="UFW114" s="511"/>
      <c r="UFX114" s="511"/>
      <c r="UFY114" s="511"/>
      <c r="UFZ114" s="511"/>
      <c r="UGA114" s="511"/>
      <c r="UGB114" s="511"/>
      <c r="UGC114" s="511"/>
      <c r="UGD114" s="511"/>
      <c r="UGE114" s="511"/>
      <c r="UGF114" s="511"/>
      <c r="UGG114" s="511"/>
      <c r="UGH114" s="511"/>
      <c r="UGI114" s="511"/>
      <c r="UGJ114" s="511"/>
      <c r="UGK114" s="511"/>
      <c r="UGL114" s="511"/>
      <c r="UGM114" s="511"/>
      <c r="UGN114" s="511"/>
      <c r="UGO114" s="511"/>
      <c r="UGP114" s="511"/>
      <c r="UGQ114" s="511"/>
      <c r="UGR114" s="511"/>
      <c r="UGS114" s="511"/>
      <c r="UGT114" s="511"/>
      <c r="UGU114" s="511"/>
      <c r="UGV114" s="511"/>
      <c r="UGW114" s="511"/>
      <c r="UGX114" s="511"/>
      <c r="UGY114" s="511"/>
      <c r="UGZ114" s="511"/>
      <c r="UHA114" s="511"/>
      <c r="UHB114" s="511"/>
      <c r="UHC114" s="511"/>
      <c r="UHD114" s="511"/>
      <c r="UHE114" s="511"/>
      <c r="UHF114" s="511"/>
      <c r="UHG114" s="511"/>
      <c r="UHH114" s="511"/>
      <c r="UHI114" s="511"/>
      <c r="UHJ114" s="511"/>
      <c r="UHK114" s="511"/>
      <c r="UHL114" s="511"/>
      <c r="UHM114" s="511"/>
      <c r="UHN114" s="511"/>
      <c r="UHO114" s="511"/>
      <c r="UHP114" s="511"/>
      <c r="UHQ114" s="511"/>
      <c r="UHR114" s="511"/>
      <c r="UHS114" s="511"/>
      <c r="UHT114" s="511"/>
      <c r="UHU114" s="511"/>
      <c r="UHV114" s="511"/>
      <c r="UHW114" s="511"/>
      <c r="UHX114" s="511"/>
      <c r="UHY114" s="511"/>
      <c r="UHZ114" s="511"/>
      <c r="UIA114" s="511"/>
      <c r="UIB114" s="511"/>
      <c r="UIC114" s="511"/>
      <c r="UID114" s="511"/>
      <c r="UIE114" s="511"/>
      <c r="UIF114" s="511"/>
      <c r="UIG114" s="511"/>
      <c r="UIH114" s="511"/>
      <c r="UII114" s="511"/>
      <c r="UIJ114" s="511"/>
      <c r="UIK114" s="511"/>
      <c r="UIL114" s="511"/>
      <c r="UIM114" s="511"/>
      <c r="UIN114" s="511"/>
      <c r="UIO114" s="511"/>
      <c r="UIP114" s="511"/>
      <c r="UIQ114" s="511"/>
      <c r="UIR114" s="511"/>
      <c r="UIS114" s="511"/>
      <c r="UIT114" s="511"/>
      <c r="UIU114" s="511"/>
      <c r="UIV114" s="511"/>
      <c r="UIW114" s="511"/>
      <c r="UIX114" s="511"/>
      <c r="UIY114" s="511"/>
      <c r="UIZ114" s="511"/>
      <c r="UJA114" s="511"/>
      <c r="UJB114" s="511"/>
      <c r="UJC114" s="511"/>
      <c r="UJD114" s="511"/>
      <c r="UJE114" s="511"/>
      <c r="UJF114" s="511"/>
      <c r="UJG114" s="511"/>
      <c r="UJH114" s="511"/>
      <c r="UJI114" s="511"/>
      <c r="UJJ114" s="511"/>
      <c r="UJK114" s="511"/>
      <c r="UJL114" s="511"/>
      <c r="UJM114" s="511"/>
      <c r="UJN114" s="511"/>
      <c r="UJO114" s="511"/>
      <c r="UJP114" s="511"/>
      <c r="UJQ114" s="511"/>
      <c r="UJR114" s="511"/>
      <c r="UJS114" s="511"/>
      <c r="UJT114" s="511"/>
      <c r="UJU114" s="511"/>
      <c r="UJV114" s="511"/>
      <c r="UJW114" s="511"/>
      <c r="UJX114" s="511"/>
      <c r="UJY114" s="511"/>
      <c r="UJZ114" s="511"/>
      <c r="UKA114" s="511"/>
      <c r="UKB114" s="511"/>
      <c r="UKC114" s="511"/>
      <c r="UKD114" s="511"/>
      <c r="UKE114" s="511"/>
      <c r="UKF114" s="511"/>
      <c r="UKG114" s="511"/>
      <c r="UKH114" s="511"/>
      <c r="UKI114" s="511"/>
      <c r="UKJ114" s="511"/>
      <c r="UKK114" s="511"/>
      <c r="UKL114" s="511"/>
      <c r="UKM114" s="511"/>
      <c r="UKN114" s="511"/>
      <c r="UKO114" s="511"/>
      <c r="UKP114" s="511"/>
      <c r="UKQ114" s="511"/>
      <c r="UKR114" s="511"/>
      <c r="UKS114" s="511"/>
      <c r="UKT114" s="511"/>
      <c r="UKU114" s="511"/>
      <c r="UKV114" s="511"/>
      <c r="UKW114" s="511"/>
      <c r="UKX114" s="511"/>
      <c r="UKY114" s="511"/>
      <c r="UKZ114" s="511"/>
      <c r="ULA114" s="511"/>
      <c r="ULB114" s="511"/>
      <c r="ULC114" s="511"/>
      <c r="ULD114" s="511"/>
      <c r="ULE114" s="511"/>
      <c r="ULF114" s="511"/>
      <c r="ULG114" s="511"/>
      <c r="ULH114" s="511"/>
      <c r="ULI114" s="511"/>
      <c r="ULJ114" s="511"/>
      <c r="ULK114" s="511"/>
      <c r="ULL114" s="511"/>
      <c r="ULM114" s="511"/>
      <c r="ULN114" s="511"/>
      <c r="ULO114" s="511"/>
      <c r="ULP114" s="511"/>
      <c r="ULQ114" s="511"/>
      <c r="ULR114" s="511"/>
      <c r="ULS114" s="511"/>
      <c r="ULT114" s="511"/>
      <c r="ULU114" s="511"/>
      <c r="ULV114" s="511"/>
      <c r="ULW114" s="511"/>
      <c r="ULX114" s="511"/>
      <c r="ULY114" s="511"/>
      <c r="ULZ114" s="511"/>
      <c r="UMA114" s="511"/>
      <c r="UMB114" s="511"/>
      <c r="UMC114" s="511"/>
      <c r="UMD114" s="511"/>
      <c r="UME114" s="511"/>
      <c r="UMF114" s="511"/>
      <c r="UMG114" s="511"/>
      <c r="UMH114" s="511"/>
      <c r="UMI114" s="511"/>
      <c r="UMJ114" s="511"/>
      <c r="UMK114" s="511"/>
      <c r="UML114" s="511"/>
      <c r="UMM114" s="511"/>
      <c r="UMN114" s="511"/>
      <c r="UMO114" s="511"/>
      <c r="UMP114" s="511"/>
      <c r="UMQ114" s="511"/>
      <c r="UMR114" s="511"/>
      <c r="UMS114" s="511"/>
      <c r="UMT114" s="511"/>
      <c r="UMU114" s="511"/>
      <c r="UMV114" s="511"/>
      <c r="UMW114" s="511"/>
      <c r="UMX114" s="511"/>
      <c r="UMY114" s="511"/>
      <c r="UMZ114" s="511"/>
      <c r="UNA114" s="511"/>
      <c r="UNB114" s="511"/>
      <c r="UNC114" s="511"/>
      <c r="UND114" s="511"/>
      <c r="UNE114" s="511"/>
      <c r="UNF114" s="511"/>
      <c r="UNG114" s="511"/>
      <c r="UNH114" s="511"/>
      <c r="UNI114" s="511"/>
      <c r="UNJ114" s="511"/>
      <c r="UNK114" s="511"/>
      <c r="UNL114" s="511"/>
      <c r="UNM114" s="511"/>
      <c r="UNN114" s="511"/>
      <c r="UNO114" s="511"/>
      <c r="UNP114" s="511"/>
      <c r="UNQ114" s="511"/>
      <c r="UNR114" s="511"/>
      <c r="UNS114" s="511"/>
      <c r="UNT114" s="511"/>
      <c r="UNU114" s="511"/>
      <c r="UNV114" s="511"/>
      <c r="UNW114" s="511"/>
      <c r="UNX114" s="511"/>
      <c r="UNY114" s="511"/>
      <c r="UNZ114" s="511"/>
      <c r="UOA114" s="511"/>
      <c r="UOB114" s="511"/>
      <c r="UOC114" s="511"/>
      <c r="UOD114" s="511"/>
      <c r="UOE114" s="511"/>
      <c r="UOF114" s="511"/>
      <c r="UOG114" s="511"/>
      <c r="UOH114" s="511"/>
      <c r="UOI114" s="511"/>
      <c r="UOJ114" s="511"/>
      <c r="UOK114" s="511"/>
      <c r="UOL114" s="511"/>
      <c r="UOM114" s="511"/>
      <c r="UON114" s="511"/>
      <c r="UOO114" s="511"/>
      <c r="UOP114" s="511"/>
      <c r="UOQ114" s="511"/>
      <c r="UOR114" s="511"/>
      <c r="UOS114" s="511"/>
      <c r="UOT114" s="511"/>
      <c r="UOU114" s="511"/>
      <c r="UOV114" s="511"/>
      <c r="UOW114" s="511"/>
      <c r="UOX114" s="511"/>
      <c r="UOY114" s="511"/>
      <c r="UOZ114" s="511"/>
      <c r="UPA114" s="511"/>
      <c r="UPB114" s="511"/>
      <c r="UPC114" s="511"/>
      <c r="UPD114" s="511"/>
      <c r="UPE114" s="511"/>
      <c r="UPF114" s="511"/>
      <c r="UPG114" s="511"/>
      <c r="UPH114" s="511"/>
      <c r="UPI114" s="511"/>
      <c r="UPJ114" s="511"/>
      <c r="UPK114" s="511"/>
      <c r="UPL114" s="511"/>
      <c r="UPM114" s="511"/>
      <c r="UPN114" s="511"/>
      <c r="UPO114" s="511"/>
      <c r="UPP114" s="511"/>
      <c r="UPQ114" s="511"/>
      <c r="UPR114" s="511"/>
      <c r="UPS114" s="511"/>
      <c r="UPT114" s="511"/>
      <c r="UPU114" s="511"/>
      <c r="UPV114" s="511"/>
      <c r="UPW114" s="511"/>
      <c r="UPX114" s="511"/>
      <c r="UPY114" s="511"/>
      <c r="UPZ114" s="511"/>
      <c r="UQA114" s="511"/>
      <c r="UQB114" s="511"/>
      <c r="UQC114" s="511"/>
      <c r="UQD114" s="511"/>
      <c r="UQE114" s="511"/>
      <c r="UQF114" s="511"/>
      <c r="UQG114" s="511"/>
      <c r="UQH114" s="511"/>
      <c r="UQI114" s="511"/>
      <c r="UQJ114" s="511"/>
      <c r="UQK114" s="511"/>
      <c r="UQL114" s="511"/>
      <c r="UQM114" s="511"/>
      <c r="UQN114" s="511"/>
      <c r="UQO114" s="511"/>
      <c r="UQP114" s="511"/>
      <c r="UQQ114" s="511"/>
      <c r="UQR114" s="511"/>
      <c r="UQS114" s="511"/>
      <c r="UQT114" s="511"/>
      <c r="UQU114" s="511"/>
      <c r="UQV114" s="511"/>
      <c r="UQW114" s="511"/>
      <c r="UQX114" s="511"/>
      <c r="UQY114" s="511"/>
      <c r="UQZ114" s="511"/>
      <c r="URA114" s="511"/>
      <c r="URB114" s="511"/>
      <c r="URC114" s="511"/>
      <c r="URD114" s="511"/>
      <c r="URE114" s="511"/>
      <c r="URF114" s="511"/>
      <c r="URG114" s="511"/>
      <c r="URH114" s="511"/>
      <c r="URI114" s="511"/>
      <c r="URJ114" s="511"/>
      <c r="URK114" s="511"/>
      <c r="URL114" s="511"/>
      <c r="URM114" s="511"/>
      <c r="URN114" s="511"/>
      <c r="URO114" s="511"/>
      <c r="URP114" s="511"/>
      <c r="URQ114" s="511"/>
      <c r="URR114" s="511"/>
      <c r="URS114" s="511"/>
      <c r="URT114" s="511"/>
      <c r="URU114" s="511"/>
      <c r="URV114" s="511"/>
      <c r="URW114" s="511"/>
      <c r="URX114" s="511"/>
      <c r="URY114" s="511"/>
      <c r="URZ114" s="511"/>
      <c r="USA114" s="511"/>
      <c r="USB114" s="511"/>
      <c r="USC114" s="511"/>
      <c r="USD114" s="511"/>
      <c r="USE114" s="511"/>
      <c r="USF114" s="511"/>
      <c r="USG114" s="511"/>
      <c r="USH114" s="511"/>
      <c r="USI114" s="511"/>
      <c r="USJ114" s="511"/>
      <c r="USK114" s="511"/>
      <c r="USL114" s="511"/>
      <c r="USM114" s="511"/>
      <c r="USN114" s="511"/>
      <c r="USO114" s="511"/>
      <c r="USP114" s="511"/>
      <c r="USQ114" s="511"/>
      <c r="USR114" s="511"/>
      <c r="USS114" s="511"/>
      <c r="UST114" s="511"/>
      <c r="USU114" s="511"/>
      <c r="USV114" s="511"/>
      <c r="USW114" s="511"/>
      <c r="USX114" s="511"/>
      <c r="USY114" s="511"/>
      <c r="USZ114" s="511"/>
      <c r="UTA114" s="511"/>
      <c r="UTB114" s="511"/>
      <c r="UTC114" s="511"/>
      <c r="UTD114" s="511"/>
      <c r="UTE114" s="511"/>
      <c r="UTF114" s="511"/>
      <c r="UTG114" s="511"/>
      <c r="UTH114" s="511"/>
      <c r="UTI114" s="511"/>
      <c r="UTJ114" s="511"/>
      <c r="UTK114" s="511"/>
      <c r="UTL114" s="511"/>
      <c r="UTM114" s="511"/>
      <c r="UTN114" s="511"/>
      <c r="UTO114" s="511"/>
      <c r="UTP114" s="511"/>
      <c r="UTQ114" s="511"/>
      <c r="UTR114" s="511"/>
      <c r="UTS114" s="511"/>
      <c r="UTT114" s="511"/>
      <c r="UTU114" s="511"/>
      <c r="UTV114" s="511"/>
      <c r="UTW114" s="511"/>
      <c r="UTX114" s="511"/>
      <c r="UTY114" s="511"/>
      <c r="UTZ114" s="511"/>
      <c r="UUA114" s="511"/>
      <c r="UUB114" s="511"/>
      <c r="UUC114" s="511"/>
      <c r="UUD114" s="511"/>
      <c r="UUE114" s="511"/>
      <c r="UUF114" s="511"/>
      <c r="UUG114" s="511"/>
      <c r="UUH114" s="511"/>
      <c r="UUI114" s="511"/>
      <c r="UUJ114" s="511"/>
      <c r="UUK114" s="511"/>
      <c r="UUL114" s="511"/>
      <c r="UUM114" s="511"/>
      <c r="UUN114" s="511"/>
      <c r="UUO114" s="511"/>
      <c r="UUP114" s="511"/>
      <c r="UUQ114" s="511"/>
      <c r="UUR114" s="511"/>
      <c r="UUS114" s="511"/>
      <c r="UUT114" s="511"/>
      <c r="UUU114" s="511"/>
      <c r="UUV114" s="511"/>
      <c r="UUW114" s="511"/>
      <c r="UUX114" s="511"/>
      <c r="UUY114" s="511"/>
      <c r="UUZ114" s="511"/>
      <c r="UVA114" s="511"/>
      <c r="UVB114" s="511"/>
      <c r="UVC114" s="511"/>
      <c r="UVD114" s="511"/>
      <c r="UVE114" s="511"/>
      <c r="UVF114" s="511"/>
      <c r="UVG114" s="511"/>
      <c r="UVH114" s="511"/>
      <c r="UVI114" s="511"/>
      <c r="UVJ114" s="511"/>
      <c r="UVK114" s="511"/>
      <c r="UVL114" s="511"/>
      <c r="UVM114" s="511"/>
      <c r="UVN114" s="511"/>
      <c r="UVO114" s="511"/>
      <c r="UVP114" s="511"/>
      <c r="UVQ114" s="511"/>
      <c r="UVR114" s="511"/>
      <c r="UVS114" s="511"/>
      <c r="UVT114" s="511"/>
      <c r="UVU114" s="511"/>
      <c r="UVV114" s="511"/>
      <c r="UVW114" s="511"/>
      <c r="UVX114" s="511"/>
      <c r="UVY114" s="511"/>
      <c r="UVZ114" s="511"/>
      <c r="UWA114" s="511"/>
      <c r="UWB114" s="511"/>
      <c r="UWC114" s="511"/>
      <c r="UWD114" s="511"/>
      <c r="UWE114" s="511"/>
      <c r="UWF114" s="511"/>
      <c r="UWG114" s="511"/>
      <c r="UWH114" s="511"/>
      <c r="UWI114" s="511"/>
      <c r="UWJ114" s="511"/>
      <c r="UWK114" s="511"/>
      <c r="UWL114" s="511"/>
      <c r="UWM114" s="511"/>
      <c r="UWN114" s="511"/>
      <c r="UWO114" s="511"/>
      <c r="UWP114" s="511"/>
      <c r="UWQ114" s="511"/>
      <c r="UWR114" s="511"/>
      <c r="UWS114" s="511"/>
      <c r="UWT114" s="511"/>
      <c r="UWU114" s="511"/>
      <c r="UWV114" s="511"/>
      <c r="UWW114" s="511"/>
      <c r="UWX114" s="511"/>
      <c r="UWY114" s="511"/>
      <c r="UWZ114" s="511"/>
      <c r="UXA114" s="511"/>
      <c r="UXB114" s="511"/>
      <c r="UXC114" s="511"/>
      <c r="UXD114" s="511"/>
      <c r="UXE114" s="511"/>
      <c r="UXF114" s="511"/>
      <c r="UXG114" s="511"/>
      <c r="UXH114" s="511"/>
      <c r="UXI114" s="511"/>
      <c r="UXJ114" s="511"/>
      <c r="UXK114" s="511"/>
      <c r="UXL114" s="511"/>
      <c r="UXM114" s="511"/>
      <c r="UXN114" s="511"/>
      <c r="UXO114" s="511"/>
      <c r="UXP114" s="511"/>
      <c r="UXQ114" s="511"/>
      <c r="UXR114" s="511"/>
      <c r="UXS114" s="511"/>
      <c r="UXT114" s="511"/>
      <c r="UXU114" s="511"/>
      <c r="UXV114" s="511"/>
      <c r="UXW114" s="511"/>
      <c r="UXX114" s="511"/>
      <c r="UXY114" s="511"/>
      <c r="UXZ114" s="511"/>
      <c r="UYA114" s="511"/>
      <c r="UYB114" s="511"/>
      <c r="UYC114" s="511"/>
      <c r="UYD114" s="511"/>
      <c r="UYE114" s="511"/>
      <c r="UYF114" s="511"/>
      <c r="UYG114" s="511"/>
      <c r="UYH114" s="511"/>
      <c r="UYI114" s="511"/>
      <c r="UYJ114" s="511"/>
      <c r="UYK114" s="511"/>
      <c r="UYL114" s="511"/>
      <c r="UYM114" s="511"/>
      <c r="UYN114" s="511"/>
      <c r="UYO114" s="511"/>
      <c r="UYP114" s="511"/>
      <c r="UYQ114" s="511"/>
      <c r="UYR114" s="511"/>
      <c r="UYS114" s="511"/>
      <c r="UYT114" s="511"/>
      <c r="UYU114" s="511"/>
      <c r="UYV114" s="511"/>
      <c r="UYW114" s="511"/>
      <c r="UYX114" s="511"/>
      <c r="UYY114" s="511"/>
      <c r="UYZ114" s="511"/>
      <c r="UZA114" s="511"/>
      <c r="UZB114" s="511"/>
      <c r="UZC114" s="511"/>
      <c r="UZD114" s="511"/>
      <c r="UZE114" s="511"/>
      <c r="UZF114" s="511"/>
      <c r="UZG114" s="511"/>
      <c r="UZH114" s="511"/>
      <c r="UZI114" s="511"/>
      <c r="UZJ114" s="511"/>
      <c r="UZK114" s="511"/>
      <c r="UZL114" s="511"/>
      <c r="UZM114" s="511"/>
      <c r="UZN114" s="511"/>
      <c r="UZO114" s="511"/>
      <c r="UZP114" s="511"/>
      <c r="UZQ114" s="511"/>
      <c r="UZR114" s="511"/>
      <c r="UZS114" s="511"/>
      <c r="UZT114" s="511"/>
      <c r="UZU114" s="511"/>
      <c r="UZV114" s="511"/>
      <c r="UZW114" s="511"/>
      <c r="UZX114" s="511"/>
      <c r="UZY114" s="511"/>
      <c r="UZZ114" s="511"/>
      <c r="VAA114" s="511"/>
      <c r="VAB114" s="511"/>
      <c r="VAC114" s="511"/>
      <c r="VAD114" s="511"/>
      <c r="VAE114" s="511"/>
      <c r="VAF114" s="511"/>
      <c r="VAG114" s="511"/>
      <c r="VAH114" s="511"/>
      <c r="VAI114" s="511"/>
      <c r="VAJ114" s="511"/>
      <c r="VAK114" s="511"/>
      <c r="VAL114" s="511"/>
      <c r="VAM114" s="511"/>
      <c r="VAN114" s="511"/>
      <c r="VAO114" s="511"/>
      <c r="VAP114" s="511"/>
      <c r="VAQ114" s="511"/>
      <c r="VAR114" s="511"/>
      <c r="VAS114" s="511"/>
      <c r="VAT114" s="511"/>
      <c r="VAU114" s="511"/>
      <c r="VAV114" s="511"/>
      <c r="VAW114" s="511"/>
      <c r="VAX114" s="511"/>
      <c r="VAY114" s="511"/>
      <c r="VAZ114" s="511"/>
      <c r="VBA114" s="511"/>
      <c r="VBB114" s="511"/>
      <c r="VBC114" s="511"/>
      <c r="VBD114" s="511"/>
      <c r="VBE114" s="511"/>
      <c r="VBF114" s="511"/>
      <c r="VBG114" s="511"/>
      <c r="VBH114" s="511"/>
      <c r="VBI114" s="511"/>
      <c r="VBJ114" s="511"/>
      <c r="VBK114" s="511"/>
      <c r="VBL114" s="511"/>
      <c r="VBM114" s="511"/>
      <c r="VBN114" s="511"/>
      <c r="VBO114" s="511"/>
      <c r="VBP114" s="511"/>
      <c r="VBQ114" s="511"/>
      <c r="VBR114" s="511"/>
      <c r="VBS114" s="511"/>
      <c r="VBT114" s="511"/>
      <c r="VBU114" s="511"/>
      <c r="VBV114" s="511"/>
      <c r="VBW114" s="511"/>
      <c r="VBX114" s="511"/>
      <c r="VBY114" s="511"/>
      <c r="VBZ114" s="511"/>
      <c r="VCA114" s="511"/>
      <c r="VCB114" s="511"/>
      <c r="VCC114" s="511"/>
      <c r="VCD114" s="511"/>
      <c r="VCE114" s="511"/>
      <c r="VCF114" s="511"/>
      <c r="VCG114" s="511"/>
      <c r="VCH114" s="511"/>
      <c r="VCI114" s="511"/>
      <c r="VCJ114" s="511"/>
      <c r="VCK114" s="511"/>
      <c r="VCL114" s="511"/>
      <c r="VCM114" s="511"/>
      <c r="VCN114" s="511"/>
      <c r="VCO114" s="511"/>
      <c r="VCP114" s="511"/>
      <c r="VCQ114" s="511"/>
      <c r="VCR114" s="511"/>
      <c r="VCS114" s="511"/>
      <c r="VCT114" s="511"/>
      <c r="VCU114" s="511"/>
      <c r="VCV114" s="511"/>
      <c r="VCW114" s="511"/>
      <c r="VCX114" s="511"/>
      <c r="VCY114" s="511"/>
      <c r="VCZ114" s="511"/>
      <c r="VDA114" s="511"/>
      <c r="VDB114" s="511"/>
      <c r="VDC114" s="511"/>
      <c r="VDD114" s="511"/>
      <c r="VDE114" s="511"/>
      <c r="VDF114" s="511"/>
      <c r="VDG114" s="511"/>
      <c r="VDH114" s="511"/>
      <c r="VDI114" s="511"/>
      <c r="VDJ114" s="511"/>
      <c r="VDK114" s="511"/>
      <c r="VDL114" s="511"/>
      <c r="VDM114" s="511"/>
      <c r="VDN114" s="511"/>
      <c r="VDO114" s="511"/>
      <c r="VDP114" s="511"/>
      <c r="VDQ114" s="511"/>
      <c r="VDR114" s="511"/>
      <c r="VDS114" s="511"/>
      <c r="VDT114" s="511"/>
      <c r="VDU114" s="511"/>
      <c r="VDV114" s="511"/>
      <c r="VDW114" s="511"/>
      <c r="VDX114" s="511"/>
      <c r="VDY114" s="511"/>
      <c r="VDZ114" s="511"/>
      <c r="VEA114" s="511"/>
      <c r="VEB114" s="511"/>
      <c r="VEC114" s="511"/>
      <c r="VED114" s="511"/>
      <c r="VEE114" s="511"/>
      <c r="VEF114" s="511"/>
      <c r="VEG114" s="511"/>
      <c r="VEH114" s="511"/>
      <c r="VEI114" s="511"/>
      <c r="VEJ114" s="511"/>
      <c r="VEK114" s="511"/>
      <c r="VEL114" s="511"/>
      <c r="VEM114" s="511"/>
      <c r="VEN114" s="511"/>
      <c r="VEO114" s="511"/>
      <c r="VEP114" s="511"/>
      <c r="VEQ114" s="511"/>
      <c r="VER114" s="511"/>
      <c r="VES114" s="511"/>
      <c r="VET114" s="511"/>
      <c r="VEU114" s="511"/>
      <c r="VEV114" s="511"/>
      <c r="VEW114" s="511"/>
      <c r="VEX114" s="511"/>
      <c r="VEY114" s="511"/>
      <c r="VEZ114" s="511"/>
      <c r="VFA114" s="511"/>
      <c r="VFB114" s="511"/>
      <c r="VFC114" s="511"/>
      <c r="VFD114" s="511"/>
      <c r="VFE114" s="511"/>
      <c r="VFF114" s="511"/>
      <c r="VFG114" s="511"/>
      <c r="VFH114" s="511"/>
      <c r="VFI114" s="511"/>
      <c r="VFJ114" s="511"/>
      <c r="VFK114" s="511"/>
      <c r="VFL114" s="511"/>
      <c r="VFM114" s="511"/>
      <c r="VFN114" s="511"/>
      <c r="VFO114" s="511"/>
      <c r="VFP114" s="511"/>
      <c r="VFQ114" s="511"/>
      <c r="VFR114" s="511"/>
      <c r="VFS114" s="511"/>
      <c r="VFT114" s="511"/>
      <c r="VFU114" s="511"/>
      <c r="VFV114" s="511"/>
      <c r="VFW114" s="511"/>
      <c r="VFX114" s="511"/>
      <c r="VFY114" s="511"/>
      <c r="VFZ114" s="511"/>
      <c r="VGA114" s="511"/>
      <c r="VGB114" s="511"/>
      <c r="VGC114" s="511"/>
      <c r="VGD114" s="511"/>
      <c r="VGE114" s="511"/>
      <c r="VGF114" s="511"/>
      <c r="VGG114" s="511"/>
      <c r="VGH114" s="511"/>
      <c r="VGI114" s="511"/>
      <c r="VGJ114" s="511"/>
      <c r="VGK114" s="511"/>
      <c r="VGL114" s="511"/>
      <c r="VGM114" s="511"/>
      <c r="VGN114" s="511"/>
      <c r="VGO114" s="511"/>
      <c r="VGP114" s="511"/>
      <c r="VGQ114" s="511"/>
      <c r="VGR114" s="511"/>
      <c r="VGS114" s="511"/>
      <c r="VGT114" s="511"/>
      <c r="VGU114" s="511"/>
      <c r="VGV114" s="511"/>
      <c r="VGW114" s="511"/>
      <c r="VGX114" s="511"/>
      <c r="VGY114" s="511"/>
      <c r="VGZ114" s="511"/>
      <c r="VHA114" s="511"/>
      <c r="VHB114" s="511"/>
      <c r="VHC114" s="511"/>
      <c r="VHD114" s="511"/>
      <c r="VHE114" s="511"/>
      <c r="VHF114" s="511"/>
      <c r="VHG114" s="511"/>
      <c r="VHH114" s="511"/>
      <c r="VHI114" s="511"/>
      <c r="VHJ114" s="511"/>
      <c r="VHK114" s="511"/>
      <c r="VHL114" s="511"/>
      <c r="VHM114" s="511"/>
      <c r="VHN114" s="511"/>
      <c r="VHO114" s="511"/>
      <c r="VHP114" s="511"/>
      <c r="VHQ114" s="511"/>
      <c r="VHR114" s="511"/>
      <c r="VHS114" s="511"/>
      <c r="VHT114" s="511"/>
      <c r="VHU114" s="511"/>
      <c r="VHV114" s="511"/>
      <c r="VHW114" s="511"/>
      <c r="VHX114" s="511"/>
      <c r="VHY114" s="511"/>
      <c r="VHZ114" s="511"/>
      <c r="VIA114" s="511"/>
      <c r="VIB114" s="511"/>
      <c r="VIC114" s="511"/>
      <c r="VID114" s="511"/>
      <c r="VIE114" s="511"/>
      <c r="VIF114" s="511"/>
      <c r="VIG114" s="511"/>
      <c r="VIH114" s="511"/>
      <c r="VII114" s="511"/>
      <c r="VIJ114" s="511"/>
      <c r="VIK114" s="511"/>
      <c r="VIL114" s="511"/>
      <c r="VIM114" s="511"/>
      <c r="VIN114" s="511"/>
      <c r="VIO114" s="511"/>
      <c r="VIP114" s="511"/>
      <c r="VIQ114" s="511"/>
      <c r="VIR114" s="511"/>
      <c r="VIS114" s="511"/>
      <c r="VIT114" s="511"/>
      <c r="VIU114" s="511"/>
      <c r="VIV114" s="511"/>
      <c r="VIW114" s="511"/>
      <c r="VIX114" s="511"/>
      <c r="VIY114" s="511"/>
      <c r="VIZ114" s="511"/>
      <c r="VJA114" s="511"/>
      <c r="VJB114" s="511"/>
      <c r="VJC114" s="511"/>
      <c r="VJD114" s="511"/>
      <c r="VJE114" s="511"/>
      <c r="VJF114" s="511"/>
      <c r="VJG114" s="511"/>
      <c r="VJH114" s="511"/>
      <c r="VJI114" s="511"/>
      <c r="VJJ114" s="511"/>
      <c r="VJK114" s="511"/>
      <c r="VJL114" s="511"/>
      <c r="VJM114" s="511"/>
      <c r="VJN114" s="511"/>
      <c r="VJO114" s="511"/>
      <c r="VJP114" s="511"/>
      <c r="VJQ114" s="511"/>
      <c r="VJR114" s="511"/>
      <c r="VJS114" s="511"/>
      <c r="VJT114" s="511"/>
      <c r="VJU114" s="511"/>
      <c r="VJV114" s="511"/>
      <c r="VJW114" s="511"/>
      <c r="VJX114" s="511"/>
      <c r="VJY114" s="511"/>
      <c r="VJZ114" s="511"/>
      <c r="VKA114" s="511"/>
      <c r="VKB114" s="511"/>
      <c r="VKC114" s="511"/>
      <c r="VKD114" s="511"/>
      <c r="VKE114" s="511"/>
      <c r="VKF114" s="511"/>
      <c r="VKG114" s="511"/>
      <c r="VKH114" s="511"/>
      <c r="VKI114" s="511"/>
      <c r="VKJ114" s="511"/>
      <c r="VKK114" s="511"/>
      <c r="VKL114" s="511"/>
      <c r="VKM114" s="511"/>
      <c r="VKN114" s="511"/>
      <c r="VKO114" s="511"/>
      <c r="VKP114" s="511"/>
      <c r="VKQ114" s="511"/>
      <c r="VKR114" s="511"/>
      <c r="VKS114" s="511"/>
      <c r="VKT114" s="511"/>
      <c r="VKU114" s="511"/>
      <c r="VKV114" s="511"/>
      <c r="VKW114" s="511"/>
      <c r="VKX114" s="511"/>
      <c r="VKY114" s="511"/>
      <c r="VKZ114" s="511"/>
      <c r="VLA114" s="511"/>
      <c r="VLB114" s="511"/>
      <c r="VLC114" s="511"/>
      <c r="VLD114" s="511"/>
      <c r="VLE114" s="511"/>
      <c r="VLF114" s="511"/>
      <c r="VLG114" s="511"/>
      <c r="VLH114" s="511"/>
      <c r="VLI114" s="511"/>
      <c r="VLJ114" s="511"/>
      <c r="VLK114" s="511"/>
      <c r="VLL114" s="511"/>
      <c r="VLM114" s="511"/>
      <c r="VLN114" s="511"/>
      <c r="VLO114" s="511"/>
      <c r="VLP114" s="511"/>
      <c r="VLQ114" s="511"/>
      <c r="VLR114" s="511"/>
      <c r="VLS114" s="511"/>
      <c r="VLT114" s="511"/>
      <c r="VLU114" s="511"/>
      <c r="VLV114" s="511"/>
      <c r="VLW114" s="511"/>
      <c r="VLX114" s="511"/>
      <c r="VLY114" s="511"/>
      <c r="VLZ114" s="511"/>
      <c r="VMA114" s="511"/>
      <c r="VMB114" s="511"/>
      <c r="VMC114" s="511"/>
      <c r="VMD114" s="511"/>
      <c r="VME114" s="511"/>
      <c r="VMF114" s="511"/>
      <c r="VMG114" s="511"/>
      <c r="VMH114" s="511"/>
      <c r="VMI114" s="511"/>
      <c r="VMJ114" s="511"/>
      <c r="VMK114" s="511"/>
      <c r="VML114" s="511"/>
      <c r="VMM114" s="511"/>
      <c r="VMN114" s="511"/>
      <c r="VMO114" s="511"/>
      <c r="VMP114" s="511"/>
      <c r="VMQ114" s="511"/>
      <c r="VMR114" s="511"/>
      <c r="VMS114" s="511"/>
      <c r="VMT114" s="511"/>
      <c r="VMU114" s="511"/>
      <c r="VMV114" s="511"/>
      <c r="VMW114" s="511"/>
      <c r="VMX114" s="511"/>
      <c r="VMY114" s="511"/>
      <c r="VMZ114" s="511"/>
      <c r="VNA114" s="511"/>
      <c r="VNB114" s="511"/>
      <c r="VNC114" s="511"/>
      <c r="VND114" s="511"/>
      <c r="VNE114" s="511"/>
      <c r="VNF114" s="511"/>
      <c r="VNG114" s="511"/>
      <c r="VNH114" s="511"/>
      <c r="VNI114" s="511"/>
      <c r="VNJ114" s="511"/>
      <c r="VNK114" s="511"/>
      <c r="VNL114" s="511"/>
      <c r="VNM114" s="511"/>
      <c r="VNN114" s="511"/>
      <c r="VNO114" s="511"/>
      <c r="VNP114" s="511"/>
      <c r="VNQ114" s="511"/>
      <c r="VNR114" s="511"/>
      <c r="VNS114" s="511"/>
      <c r="VNT114" s="511"/>
      <c r="VNU114" s="511"/>
      <c r="VNV114" s="511"/>
      <c r="VNW114" s="511"/>
      <c r="VNX114" s="511"/>
      <c r="VNY114" s="511"/>
      <c r="VNZ114" s="511"/>
      <c r="VOA114" s="511"/>
      <c r="VOB114" s="511"/>
      <c r="VOC114" s="511"/>
      <c r="VOD114" s="511"/>
      <c r="VOE114" s="511"/>
      <c r="VOF114" s="511"/>
      <c r="VOG114" s="511"/>
      <c r="VOH114" s="511"/>
      <c r="VOI114" s="511"/>
      <c r="VOJ114" s="511"/>
      <c r="VOK114" s="511"/>
      <c r="VOL114" s="511"/>
      <c r="VOM114" s="511"/>
      <c r="VON114" s="511"/>
      <c r="VOO114" s="511"/>
      <c r="VOP114" s="511"/>
      <c r="VOQ114" s="511"/>
      <c r="VOR114" s="511"/>
      <c r="VOS114" s="511"/>
      <c r="VOT114" s="511"/>
      <c r="VOU114" s="511"/>
      <c r="VOV114" s="511"/>
      <c r="VOW114" s="511"/>
      <c r="VOX114" s="511"/>
      <c r="VOY114" s="511"/>
      <c r="VOZ114" s="511"/>
      <c r="VPA114" s="511"/>
      <c r="VPB114" s="511"/>
      <c r="VPC114" s="511"/>
      <c r="VPD114" s="511"/>
      <c r="VPE114" s="511"/>
      <c r="VPF114" s="511"/>
      <c r="VPG114" s="511"/>
      <c r="VPH114" s="511"/>
      <c r="VPI114" s="511"/>
      <c r="VPJ114" s="511"/>
      <c r="VPK114" s="511"/>
      <c r="VPL114" s="511"/>
      <c r="VPM114" s="511"/>
      <c r="VPN114" s="511"/>
      <c r="VPO114" s="511"/>
      <c r="VPP114" s="511"/>
      <c r="VPQ114" s="511"/>
      <c r="VPR114" s="511"/>
      <c r="VPS114" s="511"/>
      <c r="VPT114" s="511"/>
      <c r="VPU114" s="511"/>
      <c r="VPV114" s="511"/>
      <c r="VPW114" s="511"/>
      <c r="VPX114" s="511"/>
      <c r="VPY114" s="511"/>
      <c r="VPZ114" s="511"/>
      <c r="VQA114" s="511"/>
      <c r="VQB114" s="511"/>
      <c r="VQC114" s="511"/>
      <c r="VQD114" s="511"/>
      <c r="VQE114" s="511"/>
      <c r="VQF114" s="511"/>
      <c r="VQG114" s="511"/>
      <c r="VQH114" s="511"/>
      <c r="VQI114" s="511"/>
      <c r="VQJ114" s="511"/>
      <c r="VQK114" s="511"/>
      <c r="VQL114" s="511"/>
      <c r="VQM114" s="511"/>
      <c r="VQN114" s="511"/>
      <c r="VQO114" s="511"/>
      <c r="VQP114" s="511"/>
      <c r="VQQ114" s="511"/>
      <c r="VQR114" s="511"/>
      <c r="VQS114" s="511"/>
      <c r="VQT114" s="511"/>
      <c r="VQU114" s="511"/>
      <c r="VQV114" s="511"/>
      <c r="VQW114" s="511"/>
      <c r="VQX114" s="511"/>
      <c r="VQY114" s="511"/>
      <c r="VQZ114" s="511"/>
      <c r="VRA114" s="511"/>
      <c r="VRB114" s="511"/>
      <c r="VRC114" s="511"/>
      <c r="VRD114" s="511"/>
      <c r="VRE114" s="511"/>
      <c r="VRF114" s="511"/>
      <c r="VRG114" s="511"/>
      <c r="VRH114" s="511"/>
      <c r="VRI114" s="511"/>
      <c r="VRJ114" s="511"/>
      <c r="VRK114" s="511"/>
      <c r="VRL114" s="511"/>
      <c r="VRM114" s="511"/>
      <c r="VRN114" s="511"/>
      <c r="VRO114" s="511"/>
      <c r="VRP114" s="511"/>
      <c r="VRQ114" s="511"/>
      <c r="VRR114" s="511"/>
      <c r="VRS114" s="511"/>
      <c r="VRT114" s="511"/>
      <c r="VRU114" s="511"/>
      <c r="VRV114" s="511"/>
      <c r="VRW114" s="511"/>
      <c r="VRX114" s="511"/>
      <c r="VRY114" s="511"/>
      <c r="VRZ114" s="511"/>
      <c r="VSA114" s="511"/>
      <c r="VSB114" s="511"/>
      <c r="VSC114" s="511"/>
      <c r="VSD114" s="511"/>
      <c r="VSE114" s="511"/>
      <c r="VSF114" s="511"/>
      <c r="VSG114" s="511"/>
      <c r="VSH114" s="511"/>
      <c r="VSI114" s="511"/>
      <c r="VSJ114" s="511"/>
      <c r="VSK114" s="511"/>
      <c r="VSL114" s="511"/>
      <c r="VSM114" s="511"/>
      <c r="VSN114" s="511"/>
      <c r="VSO114" s="511"/>
      <c r="VSP114" s="511"/>
      <c r="VSQ114" s="511"/>
      <c r="VSR114" s="511"/>
      <c r="VSS114" s="511"/>
      <c r="VST114" s="511"/>
      <c r="VSU114" s="511"/>
      <c r="VSV114" s="511"/>
      <c r="VSW114" s="511"/>
      <c r="VSX114" s="511"/>
      <c r="VSY114" s="511"/>
      <c r="VSZ114" s="511"/>
      <c r="VTA114" s="511"/>
      <c r="VTB114" s="511"/>
      <c r="VTC114" s="511"/>
      <c r="VTD114" s="511"/>
      <c r="VTE114" s="511"/>
      <c r="VTF114" s="511"/>
      <c r="VTG114" s="511"/>
      <c r="VTH114" s="511"/>
      <c r="VTI114" s="511"/>
      <c r="VTJ114" s="511"/>
      <c r="VTK114" s="511"/>
      <c r="VTL114" s="511"/>
      <c r="VTM114" s="511"/>
      <c r="VTN114" s="511"/>
      <c r="VTO114" s="511"/>
      <c r="VTP114" s="511"/>
      <c r="VTQ114" s="511"/>
      <c r="VTR114" s="511"/>
      <c r="VTS114" s="511"/>
      <c r="VTT114" s="511"/>
      <c r="VTU114" s="511"/>
      <c r="VTV114" s="511"/>
      <c r="VTW114" s="511"/>
      <c r="VTX114" s="511"/>
      <c r="VTY114" s="511"/>
      <c r="VTZ114" s="511"/>
      <c r="VUA114" s="511"/>
      <c r="VUB114" s="511"/>
      <c r="VUC114" s="511"/>
      <c r="VUD114" s="511"/>
      <c r="VUE114" s="511"/>
      <c r="VUF114" s="511"/>
      <c r="VUG114" s="511"/>
      <c r="VUH114" s="511"/>
      <c r="VUI114" s="511"/>
      <c r="VUJ114" s="511"/>
      <c r="VUK114" s="511"/>
      <c r="VUL114" s="511"/>
      <c r="VUM114" s="511"/>
      <c r="VUN114" s="511"/>
      <c r="VUO114" s="511"/>
      <c r="VUP114" s="511"/>
      <c r="VUQ114" s="511"/>
      <c r="VUR114" s="511"/>
      <c r="VUS114" s="511"/>
      <c r="VUT114" s="511"/>
      <c r="VUU114" s="511"/>
      <c r="VUV114" s="511"/>
      <c r="VUW114" s="511"/>
      <c r="VUX114" s="511"/>
      <c r="VUY114" s="511"/>
      <c r="VUZ114" s="511"/>
      <c r="VVA114" s="511"/>
      <c r="VVB114" s="511"/>
      <c r="VVC114" s="511"/>
      <c r="VVD114" s="511"/>
      <c r="VVE114" s="511"/>
      <c r="VVF114" s="511"/>
      <c r="VVG114" s="511"/>
      <c r="VVH114" s="511"/>
      <c r="VVI114" s="511"/>
      <c r="VVJ114" s="511"/>
      <c r="VVK114" s="511"/>
      <c r="VVL114" s="511"/>
      <c r="VVM114" s="511"/>
      <c r="VVN114" s="511"/>
      <c r="VVO114" s="511"/>
      <c r="VVP114" s="511"/>
      <c r="VVQ114" s="511"/>
      <c r="VVR114" s="511"/>
      <c r="VVS114" s="511"/>
      <c r="VVT114" s="511"/>
      <c r="VVU114" s="511"/>
      <c r="VVV114" s="511"/>
      <c r="VVW114" s="511"/>
      <c r="VVX114" s="511"/>
      <c r="VVY114" s="511"/>
      <c r="VVZ114" s="511"/>
      <c r="VWA114" s="511"/>
      <c r="VWB114" s="511"/>
      <c r="VWC114" s="511"/>
      <c r="VWD114" s="511"/>
      <c r="VWE114" s="511"/>
      <c r="VWF114" s="511"/>
      <c r="VWG114" s="511"/>
      <c r="VWH114" s="511"/>
      <c r="VWI114" s="511"/>
      <c r="VWJ114" s="511"/>
      <c r="VWK114" s="511"/>
      <c r="VWL114" s="511"/>
      <c r="VWM114" s="511"/>
      <c r="VWN114" s="511"/>
      <c r="VWO114" s="511"/>
      <c r="VWP114" s="511"/>
      <c r="VWQ114" s="511"/>
      <c r="VWR114" s="511"/>
      <c r="VWS114" s="511"/>
      <c r="VWT114" s="511"/>
      <c r="VWU114" s="511"/>
      <c r="VWV114" s="511"/>
      <c r="VWW114" s="511"/>
      <c r="VWX114" s="511"/>
      <c r="VWY114" s="511"/>
      <c r="VWZ114" s="511"/>
      <c r="VXA114" s="511"/>
      <c r="VXB114" s="511"/>
      <c r="VXC114" s="511"/>
      <c r="VXD114" s="511"/>
      <c r="VXE114" s="511"/>
      <c r="VXF114" s="511"/>
      <c r="VXG114" s="511"/>
      <c r="VXH114" s="511"/>
      <c r="VXI114" s="511"/>
      <c r="VXJ114" s="511"/>
      <c r="VXK114" s="511"/>
      <c r="VXL114" s="511"/>
      <c r="VXM114" s="511"/>
      <c r="VXN114" s="511"/>
      <c r="VXO114" s="511"/>
      <c r="VXP114" s="511"/>
      <c r="VXQ114" s="511"/>
      <c r="VXR114" s="511"/>
      <c r="VXS114" s="511"/>
      <c r="VXT114" s="511"/>
      <c r="VXU114" s="511"/>
      <c r="VXV114" s="511"/>
      <c r="VXW114" s="511"/>
      <c r="VXX114" s="511"/>
      <c r="VXY114" s="511"/>
      <c r="VXZ114" s="511"/>
      <c r="VYA114" s="511"/>
      <c r="VYB114" s="511"/>
      <c r="VYC114" s="511"/>
      <c r="VYD114" s="511"/>
      <c r="VYE114" s="511"/>
      <c r="VYF114" s="511"/>
      <c r="VYG114" s="511"/>
      <c r="VYH114" s="511"/>
      <c r="VYI114" s="511"/>
      <c r="VYJ114" s="511"/>
      <c r="VYK114" s="511"/>
      <c r="VYL114" s="511"/>
      <c r="VYM114" s="511"/>
      <c r="VYN114" s="511"/>
      <c r="VYO114" s="511"/>
      <c r="VYP114" s="511"/>
      <c r="VYQ114" s="511"/>
      <c r="VYR114" s="511"/>
      <c r="VYS114" s="511"/>
      <c r="VYT114" s="511"/>
      <c r="VYU114" s="511"/>
      <c r="VYV114" s="511"/>
      <c r="VYW114" s="511"/>
      <c r="VYX114" s="511"/>
      <c r="VYY114" s="511"/>
      <c r="VYZ114" s="511"/>
      <c r="VZA114" s="511"/>
      <c r="VZB114" s="511"/>
      <c r="VZC114" s="511"/>
      <c r="VZD114" s="511"/>
      <c r="VZE114" s="511"/>
      <c r="VZF114" s="511"/>
      <c r="VZG114" s="511"/>
      <c r="VZH114" s="511"/>
      <c r="VZI114" s="511"/>
      <c r="VZJ114" s="511"/>
      <c r="VZK114" s="511"/>
      <c r="VZL114" s="511"/>
      <c r="VZM114" s="511"/>
      <c r="VZN114" s="511"/>
      <c r="VZO114" s="511"/>
      <c r="VZP114" s="511"/>
      <c r="VZQ114" s="511"/>
      <c r="VZR114" s="511"/>
      <c r="VZS114" s="511"/>
      <c r="VZT114" s="511"/>
      <c r="VZU114" s="511"/>
      <c r="VZV114" s="511"/>
      <c r="VZW114" s="511"/>
      <c r="VZX114" s="511"/>
      <c r="VZY114" s="511"/>
      <c r="VZZ114" s="511"/>
      <c r="WAA114" s="511"/>
      <c r="WAB114" s="511"/>
      <c r="WAC114" s="511"/>
      <c r="WAD114" s="511"/>
      <c r="WAE114" s="511"/>
      <c r="WAF114" s="511"/>
      <c r="WAG114" s="511"/>
      <c r="WAH114" s="511"/>
      <c r="WAI114" s="511"/>
      <c r="WAJ114" s="511"/>
      <c r="WAK114" s="511"/>
      <c r="WAL114" s="511"/>
      <c r="WAM114" s="511"/>
      <c r="WAN114" s="511"/>
      <c r="WAO114" s="511"/>
      <c r="WAP114" s="511"/>
      <c r="WAQ114" s="511"/>
      <c r="WAR114" s="511"/>
      <c r="WAS114" s="511"/>
      <c r="WAT114" s="511"/>
      <c r="WAU114" s="511"/>
      <c r="WAV114" s="511"/>
      <c r="WAW114" s="511"/>
      <c r="WAX114" s="511"/>
      <c r="WAY114" s="511"/>
      <c r="WAZ114" s="511"/>
      <c r="WBA114" s="511"/>
      <c r="WBB114" s="511"/>
      <c r="WBC114" s="511"/>
      <c r="WBD114" s="511"/>
      <c r="WBE114" s="511"/>
      <c r="WBF114" s="511"/>
      <c r="WBG114" s="511"/>
      <c r="WBH114" s="511"/>
      <c r="WBI114" s="511"/>
      <c r="WBJ114" s="511"/>
      <c r="WBK114" s="511"/>
      <c r="WBL114" s="511"/>
      <c r="WBM114" s="511"/>
      <c r="WBN114" s="511"/>
      <c r="WBO114" s="511"/>
      <c r="WBP114" s="511"/>
      <c r="WBQ114" s="511"/>
      <c r="WBR114" s="511"/>
      <c r="WBS114" s="511"/>
      <c r="WBT114" s="511"/>
      <c r="WBU114" s="511"/>
      <c r="WBV114" s="511"/>
      <c r="WBW114" s="511"/>
      <c r="WBX114" s="511"/>
      <c r="WBY114" s="511"/>
      <c r="WBZ114" s="511"/>
      <c r="WCA114" s="511"/>
      <c r="WCB114" s="511"/>
      <c r="WCC114" s="511"/>
      <c r="WCD114" s="511"/>
      <c r="WCE114" s="511"/>
      <c r="WCF114" s="511"/>
      <c r="WCG114" s="511"/>
      <c r="WCH114" s="511"/>
      <c r="WCI114" s="511"/>
      <c r="WCJ114" s="511"/>
      <c r="WCK114" s="511"/>
      <c r="WCL114" s="511"/>
      <c r="WCM114" s="511"/>
      <c r="WCN114" s="511"/>
      <c r="WCO114" s="511"/>
      <c r="WCP114" s="511"/>
      <c r="WCQ114" s="511"/>
      <c r="WCR114" s="511"/>
      <c r="WCS114" s="511"/>
      <c r="WCT114" s="511"/>
      <c r="WCU114" s="511"/>
      <c r="WCV114" s="511"/>
      <c r="WCW114" s="511"/>
      <c r="WCX114" s="511"/>
      <c r="WCY114" s="511"/>
      <c r="WCZ114" s="511"/>
      <c r="WDA114" s="511"/>
      <c r="WDB114" s="511"/>
      <c r="WDC114" s="511"/>
      <c r="WDD114" s="511"/>
      <c r="WDE114" s="511"/>
      <c r="WDF114" s="511"/>
      <c r="WDG114" s="511"/>
      <c r="WDH114" s="511"/>
      <c r="WDI114" s="511"/>
      <c r="WDJ114" s="511"/>
      <c r="WDK114" s="511"/>
      <c r="WDL114" s="511"/>
      <c r="WDM114" s="511"/>
      <c r="WDN114" s="511"/>
      <c r="WDO114" s="511"/>
      <c r="WDP114" s="511"/>
      <c r="WDQ114" s="511"/>
      <c r="WDR114" s="511"/>
      <c r="WDS114" s="511"/>
      <c r="WDT114" s="511"/>
      <c r="WDU114" s="511"/>
      <c r="WDV114" s="511"/>
      <c r="WDW114" s="511"/>
      <c r="WDX114" s="511"/>
      <c r="WDY114" s="511"/>
      <c r="WDZ114" s="511"/>
      <c r="WEA114" s="511"/>
      <c r="WEB114" s="511"/>
      <c r="WEC114" s="511"/>
      <c r="WED114" s="511"/>
      <c r="WEE114" s="511"/>
      <c r="WEF114" s="511"/>
      <c r="WEG114" s="511"/>
      <c r="WEH114" s="511"/>
      <c r="WEI114" s="511"/>
      <c r="WEJ114" s="511"/>
      <c r="WEK114" s="511"/>
      <c r="WEL114" s="511"/>
      <c r="WEM114" s="511"/>
      <c r="WEN114" s="511"/>
      <c r="WEO114" s="511"/>
      <c r="WEP114" s="511"/>
      <c r="WEQ114" s="511"/>
      <c r="WER114" s="511"/>
      <c r="WES114" s="511"/>
      <c r="WET114" s="511"/>
      <c r="WEU114" s="511"/>
      <c r="WEV114" s="511"/>
      <c r="WEW114" s="511"/>
      <c r="WEX114" s="511"/>
      <c r="WEY114" s="511"/>
      <c r="WEZ114" s="511"/>
      <c r="WFA114" s="511"/>
      <c r="WFB114" s="511"/>
      <c r="WFC114" s="511"/>
      <c r="WFD114" s="511"/>
      <c r="WFE114" s="511"/>
      <c r="WFF114" s="511"/>
      <c r="WFG114" s="511"/>
      <c r="WFH114" s="511"/>
      <c r="WFI114" s="511"/>
      <c r="WFJ114" s="511"/>
      <c r="WFK114" s="511"/>
      <c r="WFL114" s="511"/>
      <c r="WFM114" s="511"/>
      <c r="WFN114" s="511"/>
      <c r="WFO114" s="511"/>
      <c r="WFP114" s="511"/>
      <c r="WFQ114" s="511"/>
      <c r="WFR114" s="511"/>
      <c r="WFS114" s="511"/>
      <c r="WFT114" s="511"/>
      <c r="WFU114" s="511"/>
      <c r="WFV114" s="511"/>
      <c r="WFW114" s="511"/>
      <c r="WFX114" s="511"/>
      <c r="WFY114" s="511"/>
      <c r="WFZ114" s="511"/>
      <c r="WGA114" s="511"/>
      <c r="WGB114" s="511"/>
      <c r="WGC114" s="511"/>
      <c r="WGD114" s="511"/>
      <c r="WGE114" s="511"/>
      <c r="WGF114" s="511"/>
      <c r="WGG114" s="511"/>
      <c r="WGH114" s="511"/>
      <c r="WGI114" s="511"/>
      <c r="WGJ114" s="511"/>
      <c r="WGK114" s="511"/>
      <c r="WGL114" s="511"/>
      <c r="WGM114" s="511"/>
      <c r="WGN114" s="511"/>
      <c r="WGO114" s="511"/>
      <c r="WGP114" s="511"/>
      <c r="WGQ114" s="511"/>
      <c r="WGR114" s="511"/>
      <c r="WGS114" s="511"/>
      <c r="WGT114" s="511"/>
      <c r="WGU114" s="511"/>
      <c r="WGV114" s="511"/>
      <c r="WGW114" s="511"/>
      <c r="WGX114" s="511"/>
      <c r="WGY114" s="511"/>
      <c r="WGZ114" s="511"/>
      <c r="WHA114" s="511"/>
      <c r="WHB114" s="511"/>
      <c r="WHC114" s="511"/>
      <c r="WHD114" s="511"/>
      <c r="WHE114" s="511"/>
      <c r="WHF114" s="511"/>
      <c r="WHG114" s="511"/>
      <c r="WHH114" s="511"/>
      <c r="WHI114" s="511"/>
      <c r="WHJ114" s="511"/>
      <c r="WHK114" s="511"/>
      <c r="WHL114" s="511"/>
      <c r="WHM114" s="511"/>
      <c r="WHN114" s="511"/>
      <c r="WHO114" s="511"/>
      <c r="WHP114" s="511"/>
      <c r="WHQ114" s="511"/>
      <c r="WHR114" s="511"/>
      <c r="WHS114" s="511"/>
      <c r="WHT114" s="511"/>
      <c r="WHU114" s="511"/>
      <c r="WHV114" s="511"/>
      <c r="WHW114" s="511"/>
      <c r="WHX114" s="511"/>
      <c r="WHY114" s="511"/>
      <c r="WHZ114" s="511"/>
      <c r="WIA114" s="511"/>
      <c r="WIB114" s="511"/>
      <c r="WIC114" s="511"/>
      <c r="WID114" s="511"/>
      <c r="WIE114" s="511"/>
      <c r="WIF114" s="511"/>
      <c r="WIG114" s="511"/>
      <c r="WIH114" s="511"/>
      <c r="WII114" s="511"/>
      <c r="WIJ114" s="511"/>
      <c r="WIK114" s="511"/>
      <c r="WIL114" s="511"/>
      <c r="WIM114" s="511"/>
      <c r="WIN114" s="511"/>
      <c r="WIO114" s="511"/>
      <c r="WIP114" s="511"/>
      <c r="WIQ114" s="511"/>
      <c r="WIR114" s="511"/>
      <c r="WIS114" s="511"/>
      <c r="WIT114" s="511"/>
      <c r="WIU114" s="511"/>
      <c r="WIV114" s="511"/>
      <c r="WIW114" s="511"/>
      <c r="WIX114" s="511"/>
      <c r="WIY114" s="511"/>
      <c r="WIZ114" s="511"/>
      <c r="WJA114" s="511"/>
      <c r="WJB114" s="511"/>
      <c r="WJC114" s="511"/>
      <c r="WJD114" s="511"/>
      <c r="WJE114" s="511"/>
      <c r="WJF114" s="511"/>
      <c r="WJG114" s="511"/>
      <c r="WJH114" s="511"/>
      <c r="WJI114" s="511"/>
      <c r="WJJ114" s="511"/>
      <c r="WJK114" s="511"/>
      <c r="WJL114" s="511"/>
      <c r="WJM114" s="511"/>
      <c r="WJN114" s="511"/>
      <c r="WJO114" s="511"/>
      <c r="WJP114" s="511"/>
      <c r="WJQ114" s="511"/>
      <c r="WJR114" s="511"/>
      <c r="WJS114" s="511"/>
      <c r="WJT114" s="511"/>
      <c r="WJU114" s="511"/>
      <c r="WJV114" s="511"/>
      <c r="WJW114" s="511"/>
      <c r="WJX114" s="511"/>
      <c r="WJY114" s="511"/>
      <c r="WJZ114" s="511"/>
      <c r="WKA114" s="511"/>
      <c r="WKB114" s="511"/>
      <c r="WKC114" s="511"/>
      <c r="WKD114" s="511"/>
      <c r="WKE114" s="511"/>
      <c r="WKF114" s="511"/>
      <c r="WKG114" s="511"/>
      <c r="WKH114" s="511"/>
      <c r="WKI114" s="511"/>
      <c r="WKJ114" s="511"/>
      <c r="WKK114" s="511"/>
      <c r="WKL114" s="511"/>
      <c r="WKM114" s="511"/>
      <c r="WKN114" s="511"/>
      <c r="WKO114" s="511"/>
      <c r="WKP114" s="511"/>
      <c r="WKQ114" s="511"/>
      <c r="WKR114" s="511"/>
      <c r="WKS114" s="511"/>
      <c r="WKT114" s="511"/>
      <c r="WKU114" s="511"/>
      <c r="WKV114" s="511"/>
      <c r="WKW114" s="511"/>
      <c r="WKX114" s="511"/>
      <c r="WKY114" s="511"/>
      <c r="WKZ114" s="511"/>
      <c r="WLA114" s="511"/>
      <c r="WLB114" s="511"/>
      <c r="WLC114" s="511"/>
      <c r="WLD114" s="511"/>
      <c r="WLE114" s="511"/>
      <c r="WLF114" s="511"/>
      <c r="WLG114" s="511"/>
      <c r="WLH114" s="511"/>
      <c r="WLI114" s="511"/>
      <c r="WLJ114" s="511"/>
      <c r="WLK114" s="511"/>
      <c r="WLL114" s="511"/>
      <c r="WLM114" s="511"/>
      <c r="WLN114" s="511"/>
      <c r="WLO114" s="511"/>
      <c r="WLP114" s="511"/>
      <c r="WLQ114" s="511"/>
      <c r="WLR114" s="511"/>
      <c r="WLS114" s="511"/>
      <c r="WLT114" s="511"/>
      <c r="WLU114" s="511"/>
      <c r="WLV114" s="511"/>
      <c r="WLW114" s="511"/>
      <c r="WLX114" s="511"/>
      <c r="WLY114" s="511"/>
      <c r="WLZ114" s="511"/>
      <c r="WMA114" s="511"/>
      <c r="WMB114" s="511"/>
      <c r="WMC114" s="511"/>
      <c r="WMD114" s="511"/>
      <c r="WME114" s="511"/>
      <c r="WMF114" s="511"/>
      <c r="WMG114" s="511"/>
      <c r="WMH114" s="511"/>
      <c r="WMI114" s="511"/>
      <c r="WMJ114" s="511"/>
      <c r="WMK114" s="511"/>
      <c r="WML114" s="511"/>
      <c r="WMM114" s="511"/>
      <c r="WMN114" s="511"/>
      <c r="WMO114" s="511"/>
      <c r="WMP114" s="511"/>
      <c r="WMQ114" s="511"/>
      <c r="WMR114" s="511"/>
      <c r="WMS114" s="511"/>
      <c r="WMT114" s="511"/>
      <c r="WMU114" s="511"/>
      <c r="WMV114" s="511"/>
      <c r="WMW114" s="511"/>
      <c r="WMX114" s="511"/>
      <c r="WMY114" s="511"/>
      <c r="WMZ114" s="511"/>
      <c r="WNA114" s="511"/>
      <c r="WNB114" s="511"/>
      <c r="WNC114" s="511"/>
      <c r="WND114" s="511"/>
      <c r="WNE114" s="511"/>
      <c r="WNF114" s="511"/>
      <c r="WNG114" s="511"/>
      <c r="WNH114" s="511"/>
      <c r="WNI114" s="511"/>
      <c r="WNJ114" s="511"/>
      <c r="WNK114" s="511"/>
      <c r="WNL114" s="511"/>
      <c r="WNM114" s="511"/>
      <c r="WNN114" s="511"/>
      <c r="WNO114" s="511"/>
      <c r="WNP114" s="511"/>
      <c r="WNQ114" s="511"/>
      <c r="WNR114" s="511"/>
      <c r="WNS114" s="511"/>
      <c r="WNT114" s="511"/>
      <c r="WNU114" s="511"/>
      <c r="WNV114" s="511"/>
      <c r="WNW114" s="511"/>
      <c r="WNX114" s="511"/>
      <c r="WNY114" s="511"/>
      <c r="WNZ114" s="511"/>
      <c r="WOA114" s="511"/>
      <c r="WOB114" s="511"/>
      <c r="WOC114" s="511"/>
      <c r="WOD114" s="511"/>
      <c r="WOE114" s="511"/>
      <c r="WOF114" s="511"/>
      <c r="WOG114" s="511"/>
      <c r="WOH114" s="511"/>
      <c r="WOI114" s="511"/>
      <c r="WOJ114" s="511"/>
      <c r="WOK114" s="511"/>
      <c r="WOL114" s="511"/>
      <c r="WOM114" s="511"/>
      <c r="WON114" s="511"/>
      <c r="WOO114" s="511"/>
      <c r="WOP114" s="511"/>
      <c r="WOQ114" s="511"/>
      <c r="WOR114" s="511"/>
      <c r="WOS114" s="511"/>
      <c r="WOT114" s="511"/>
      <c r="WOU114" s="511"/>
      <c r="WOV114" s="511"/>
      <c r="WOW114" s="511"/>
      <c r="WOX114" s="511"/>
      <c r="WOY114" s="511"/>
      <c r="WOZ114" s="511"/>
      <c r="WPA114" s="511"/>
      <c r="WPB114" s="511"/>
      <c r="WPC114" s="511"/>
      <c r="WPD114" s="511"/>
      <c r="WPE114" s="511"/>
      <c r="WPF114" s="511"/>
      <c r="WPG114" s="511"/>
      <c r="WPH114" s="511"/>
      <c r="WPI114" s="511"/>
      <c r="WPJ114" s="511"/>
      <c r="WPK114" s="511"/>
      <c r="WPL114" s="511"/>
      <c r="WPM114" s="511"/>
      <c r="WPN114" s="511"/>
      <c r="WPO114" s="511"/>
      <c r="WPP114" s="511"/>
      <c r="WPQ114" s="511"/>
      <c r="WPR114" s="511"/>
      <c r="WPS114" s="511"/>
      <c r="WPT114" s="511"/>
      <c r="WPU114" s="511"/>
      <c r="WPV114" s="511"/>
      <c r="WPW114" s="511"/>
      <c r="WPX114" s="511"/>
      <c r="WPY114" s="511"/>
      <c r="WPZ114" s="511"/>
      <c r="WQA114" s="511"/>
      <c r="WQB114" s="511"/>
      <c r="WQC114" s="511"/>
      <c r="WQD114" s="511"/>
      <c r="WQE114" s="511"/>
      <c r="WQF114" s="511"/>
      <c r="WQG114" s="511"/>
      <c r="WQH114" s="511"/>
      <c r="WQI114" s="511"/>
      <c r="WQJ114" s="511"/>
      <c r="WQK114" s="511"/>
      <c r="WQL114" s="511"/>
      <c r="WQM114" s="511"/>
      <c r="WQN114" s="511"/>
      <c r="WQO114" s="511"/>
      <c r="WQP114" s="511"/>
      <c r="WQQ114" s="511"/>
      <c r="WQR114" s="511"/>
      <c r="WQS114" s="511"/>
      <c r="WQT114" s="511"/>
      <c r="WQU114" s="511"/>
      <c r="WQV114" s="511"/>
      <c r="WQW114" s="511"/>
      <c r="WQX114" s="511"/>
      <c r="WQY114" s="511"/>
      <c r="WQZ114" s="511"/>
      <c r="WRA114" s="511"/>
      <c r="WRB114" s="511"/>
      <c r="WRC114" s="511"/>
      <c r="WRD114" s="511"/>
      <c r="WRE114" s="511"/>
      <c r="WRF114" s="511"/>
      <c r="WRG114" s="511"/>
      <c r="WRH114" s="511"/>
      <c r="WRI114" s="511"/>
      <c r="WRJ114" s="511"/>
      <c r="WRK114" s="511"/>
      <c r="WRL114" s="511"/>
      <c r="WRM114" s="511"/>
      <c r="WRN114" s="511"/>
      <c r="WRO114" s="511"/>
      <c r="WRP114" s="511"/>
      <c r="WRQ114" s="511"/>
      <c r="WRR114" s="511"/>
      <c r="WRS114" s="511"/>
      <c r="WRT114" s="511"/>
      <c r="WRU114" s="511"/>
      <c r="WRV114" s="511"/>
      <c r="WRW114" s="511"/>
      <c r="WRX114" s="511"/>
      <c r="WRY114" s="511"/>
      <c r="WRZ114" s="511"/>
      <c r="WSA114" s="511"/>
      <c r="WSB114" s="511"/>
      <c r="WSC114" s="511"/>
      <c r="WSD114" s="511"/>
      <c r="WSE114" s="511"/>
      <c r="WSF114" s="511"/>
      <c r="WSG114" s="511"/>
      <c r="WSH114" s="511"/>
      <c r="WSI114" s="511"/>
      <c r="WSJ114" s="511"/>
      <c r="WSK114" s="511"/>
      <c r="WSL114" s="511"/>
      <c r="WSM114" s="511"/>
      <c r="WSN114" s="511"/>
      <c r="WSO114" s="511"/>
      <c r="WSP114" s="511"/>
      <c r="WSQ114" s="511"/>
      <c r="WSR114" s="511"/>
      <c r="WSS114" s="511"/>
      <c r="WST114" s="511"/>
      <c r="WSU114" s="511"/>
      <c r="WSV114" s="511"/>
      <c r="WSW114" s="511"/>
      <c r="WSX114" s="511"/>
      <c r="WSY114" s="511"/>
      <c r="WSZ114" s="511"/>
      <c r="WTA114" s="511"/>
      <c r="WTB114" s="511"/>
      <c r="WTC114" s="511"/>
      <c r="WTD114" s="511"/>
      <c r="WTE114" s="511"/>
      <c r="WTF114" s="511"/>
      <c r="WTG114" s="511"/>
      <c r="WTH114" s="511"/>
      <c r="WTI114" s="511"/>
      <c r="WTJ114" s="511"/>
      <c r="WTK114" s="511"/>
      <c r="WTL114" s="511"/>
      <c r="WTM114" s="511"/>
      <c r="WTN114" s="511"/>
      <c r="WTO114" s="511"/>
      <c r="WTP114" s="511"/>
      <c r="WTQ114" s="511"/>
      <c r="WTR114" s="511"/>
      <c r="WTS114" s="511"/>
      <c r="WTT114" s="511"/>
      <c r="WTU114" s="511"/>
      <c r="WTV114" s="511"/>
      <c r="WTW114" s="511"/>
      <c r="WTX114" s="511"/>
      <c r="WTY114" s="511"/>
      <c r="WTZ114" s="511"/>
      <c r="WUA114" s="511"/>
      <c r="WUB114" s="511"/>
      <c r="WUC114" s="511"/>
      <c r="WUD114" s="511"/>
      <c r="WUE114" s="511"/>
      <c r="WUF114" s="511"/>
      <c r="WUG114" s="511"/>
      <c r="WUH114" s="511"/>
      <c r="WUI114" s="511"/>
      <c r="WUJ114" s="511"/>
      <c r="WUK114" s="511"/>
      <c r="WUL114" s="511"/>
      <c r="WUM114" s="511"/>
      <c r="WUN114" s="511"/>
      <c r="WUO114" s="511"/>
      <c r="WUP114" s="511"/>
      <c r="WUQ114" s="511"/>
      <c r="WUR114" s="511"/>
      <c r="WUS114" s="511"/>
      <c r="WUT114" s="511"/>
      <c r="WUU114" s="511"/>
      <c r="WUV114" s="511"/>
      <c r="WUW114" s="511"/>
      <c r="WUX114" s="511"/>
      <c r="WUY114" s="511"/>
      <c r="WUZ114" s="511"/>
      <c r="WVA114" s="511"/>
      <c r="WVB114" s="511"/>
      <c r="WVC114" s="511"/>
      <c r="WVD114" s="511"/>
      <c r="WVE114" s="511"/>
      <c r="WVF114" s="511"/>
      <c r="WVG114" s="511"/>
      <c r="WVH114" s="511"/>
      <c r="WVI114" s="511"/>
      <c r="WVJ114" s="511"/>
      <c r="WVK114" s="511"/>
      <c r="WVL114" s="511"/>
      <c r="WVM114" s="511"/>
      <c r="WVN114" s="511"/>
      <c r="WVO114" s="511"/>
      <c r="WVP114" s="511"/>
      <c r="WVQ114" s="511"/>
      <c r="WVR114" s="511"/>
      <c r="WVS114" s="511"/>
      <c r="WVT114" s="511"/>
      <c r="WVU114" s="511"/>
      <c r="WVV114" s="511"/>
      <c r="WVW114" s="511"/>
      <c r="WVX114" s="511"/>
      <c r="WVY114" s="511"/>
      <c r="WVZ114" s="511"/>
      <c r="WWA114" s="511"/>
      <c r="WWB114" s="511"/>
      <c r="WWC114" s="511"/>
      <c r="WWD114" s="511"/>
      <c r="WWE114" s="511"/>
      <c r="WWF114" s="511"/>
      <c r="WWG114" s="511"/>
      <c r="WWH114" s="511"/>
      <c r="WWI114" s="511"/>
      <c r="WWJ114" s="511"/>
      <c r="WWK114" s="511"/>
      <c r="WWL114" s="511"/>
      <c r="WWM114" s="511"/>
      <c r="WWN114" s="511"/>
      <c r="WWO114" s="511"/>
      <c r="WWP114" s="511"/>
      <c r="WWQ114" s="511"/>
      <c r="WWR114" s="511"/>
      <c r="WWS114" s="511"/>
      <c r="WWT114" s="511"/>
      <c r="WWU114" s="511"/>
      <c r="WWV114" s="511"/>
      <c r="WWW114" s="511"/>
      <c r="WWX114" s="511"/>
      <c r="WWY114" s="511"/>
      <c r="WWZ114" s="511"/>
      <c r="WXA114" s="511"/>
      <c r="WXB114" s="511"/>
      <c r="WXC114" s="511"/>
      <c r="WXD114" s="511"/>
      <c r="WXE114" s="511"/>
      <c r="WXF114" s="511"/>
      <c r="WXG114" s="511"/>
      <c r="WXH114" s="511"/>
      <c r="WXI114" s="511"/>
      <c r="WXJ114" s="511"/>
      <c r="WXK114" s="511"/>
      <c r="WXL114" s="511"/>
      <c r="WXM114" s="511"/>
      <c r="WXN114" s="511"/>
      <c r="WXO114" s="511"/>
      <c r="WXP114" s="511"/>
      <c r="WXQ114" s="511"/>
      <c r="WXR114" s="511"/>
      <c r="WXS114" s="511"/>
      <c r="WXT114" s="511"/>
      <c r="WXU114" s="511"/>
      <c r="WXV114" s="511"/>
      <c r="WXW114" s="511"/>
      <c r="WXX114" s="511"/>
      <c r="WXY114" s="511"/>
      <c r="WXZ114" s="511"/>
      <c r="WYA114" s="511"/>
      <c r="WYB114" s="511"/>
      <c r="WYC114" s="511"/>
      <c r="WYD114" s="511"/>
      <c r="WYE114" s="511"/>
      <c r="WYF114" s="511"/>
      <c r="WYG114" s="511"/>
      <c r="WYH114" s="511"/>
      <c r="WYI114" s="511"/>
      <c r="WYJ114" s="511"/>
      <c r="WYK114" s="511"/>
      <c r="WYL114" s="511"/>
      <c r="WYM114" s="511"/>
      <c r="WYN114" s="511"/>
      <c r="WYO114" s="511"/>
      <c r="WYP114" s="511"/>
      <c r="WYQ114" s="511"/>
      <c r="WYR114" s="511"/>
      <c r="WYS114" s="511"/>
      <c r="WYT114" s="511"/>
      <c r="WYU114" s="511"/>
      <c r="WYV114" s="511"/>
      <c r="WYW114" s="511"/>
      <c r="WYX114" s="511"/>
      <c r="WYY114" s="511"/>
      <c r="WYZ114" s="511"/>
      <c r="WZA114" s="511"/>
      <c r="WZB114" s="511"/>
      <c r="WZC114" s="511"/>
      <c r="WZD114" s="511"/>
      <c r="WZE114" s="511"/>
      <c r="WZF114" s="511"/>
      <c r="WZG114" s="511"/>
      <c r="WZH114" s="511"/>
      <c r="WZI114" s="511"/>
      <c r="WZJ114" s="511"/>
      <c r="WZK114" s="511"/>
      <c r="WZL114" s="511"/>
      <c r="WZM114" s="511"/>
      <c r="WZN114" s="511"/>
      <c r="WZO114" s="511"/>
      <c r="WZP114" s="511"/>
      <c r="WZQ114" s="511"/>
      <c r="WZR114" s="511"/>
      <c r="WZS114" s="511"/>
      <c r="WZT114" s="511"/>
      <c r="WZU114" s="511"/>
      <c r="WZV114" s="511"/>
      <c r="WZW114" s="511"/>
      <c r="WZX114" s="511"/>
      <c r="WZY114" s="511"/>
      <c r="WZZ114" s="511"/>
      <c r="XAA114" s="511"/>
      <c r="XAB114" s="511"/>
      <c r="XAC114" s="511"/>
      <c r="XAD114" s="511"/>
      <c r="XAE114" s="511"/>
      <c r="XAF114" s="511"/>
      <c r="XAG114" s="511"/>
      <c r="XAH114" s="511"/>
      <c r="XAI114" s="511"/>
      <c r="XAJ114" s="511"/>
      <c r="XAK114" s="511"/>
      <c r="XAL114" s="511"/>
      <c r="XAM114" s="511"/>
      <c r="XAN114" s="511"/>
      <c r="XAO114" s="511"/>
      <c r="XAP114" s="511"/>
      <c r="XAQ114" s="511"/>
      <c r="XAR114" s="511"/>
      <c r="XAS114" s="511"/>
      <c r="XAT114" s="511"/>
      <c r="XAU114" s="511"/>
      <c r="XAV114" s="511"/>
      <c r="XAW114" s="511"/>
      <c r="XAX114" s="511"/>
      <c r="XAY114" s="511"/>
      <c r="XAZ114" s="511"/>
      <c r="XBA114" s="511"/>
      <c r="XBB114" s="511"/>
      <c r="XBC114" s="511"/>
      <c r="XBD114" s="511"/>
      <c r="XBE114" s="511"/>
      <c r="XBF114" s="511"/>
      <c r="XBG114" s="511"/>
      <c r="XBH114" s="511"/>
      <c r="XBI114" s="511"/>
      <c r="XBJ114" s="511"/>
      <c r="XBK114" s="511"/>
      <c r="XBL114" s="511"/>
      <c r="XBM114" s="511"/>
      <c r="XBN114" s="511"/>
      <c r="XBO114" s="511"/>
      <c r="XBP114" s="511"/>
      <c r="XBQ114" s="511"/>
      <c r="XBR114" s="511"/>
      <c r="XBS114" s="511"/>
      <c r="XBT114" s="511"/>
      <c r="XBU114" s="511"/>
      <c r="XBV114" s="511"/>
      <c r="XBW114" s="511"/>
      <c r="XBX114" s="511"/>
      <c r="XBY114" s="511"/>
      <c r="XBZ114" s="511"/>
      <c r="XCA114" s="511"/>
      <c r="XCB114" s="511"/>
      <c r="XCC114" s="511"/>
      <c r="XCD114" s="511"/>
      <c r="XCE114" s="511"/>
      <c r="XCF114" s="511"/>
      <c r="XCG114" s="511"/>
      <c r="XCH114" s="511"/>
      <c r="XCI114" s="511"/>
      <c r="XCJ114" s="511"/>
      <c r="XCK114" s="511"/>
      <c r="XCL114" s="511"/>
      <c r="XCM114" s="511"/>
      <c r="XCN114" s="511"/>
      <c r="XCO114" s="511"/>
      <c r="XCP114" s="511"/>
      <c r="XCQ114" s="511"/>
      <c r="XCR114" s="511"/>
      <c r="XCS114" s="511"/>
      <c r="XCT114" s="511"/>
      <c r="XCU114" s="511"/>
      <c r="XCV114" s="511"/>
      <c r="XCW114" s="511"/>
      <c r="XCX114" s="511"/>
      <c r="XCY114" s="511"/>
      <c r="XCZ114" s="511"/>
      <c r="XDA114" s="511"/>
      <c r="XDB114" s="511"/>
      <c r="XDC114" s="511"/>
      <c r="XDD114" s="511"/>
      <c r="XDE114" s="511"/>
      <c r="XDF114" s="511"/>
      <c r="XDG114" s="511"/>
      <c r="XDH114" s="511"/>
      <c r="XDI114" s="511"/>
      <c r="XDJ114" s="511"/>
      <c r="XDK114" s="511"/>
      <c r="XDL114" s="511"/>
      <c r="XDM114" s="511"/>
      <c r="XDN114" s="511"/>
      <c r="XDO114" s="511"/>
      <c r="XDP114" s="511"/>
      <c r="XDQ114" s="511"/>
      <c r="XDR114" s="511"/>
      <c r="XDS114" s="511"/>
      <c r="XDT114" s="511"/>
      <c r="XDU114" s="511"/>
      <c r="XDV114" s="511"/>
      <c r="XDW114" s="511"/>
      <c r="XDX114" s="511"/>
      <c r="XDY114" s="511"/>
      <c r="XDZ114" s="511"/>
      <c r="XEA114" s="511"/>
      <c r="XEB114" s="511"/>
      <c r="XEC114" s="511"/>
      <c r="XED114" s="511"/>
      <c r="XEE114" s="511"/>
      <c r="XEF114" s="511"/>
      <c r="XEG114" s="511"/>
      <c r="XEH114" s="511"/>
      <c r="XEI114" s="511"/>
      <c r="XEJ114" s="511"/>
      <c r="XEK114" s="511"/>
      <c r="XEL114" s="511"/>
      <c r="XEM114" s="511"/>
      <c r="XEN114" s="511"/>
      <c r="XEO114" s="511"/>
      <c r="XEP114" s="511"/>
      <c r="XEQ114" s="511"/>
      <c r="XER114" s="511"/>
      <c r="XES114" s="511"/>
      <c r="XET114" s="511"/>
      <c r="XEU114" s="511"/>
      <c r="XEV114" s="511"/>
      <c r="XEW114" s="511"/>
      <c r="XEX114" s="511"/>
      <c r="XEY114" s="511"/>
      <c r="XEZ114" s="511"/>
      <c r="XFA114" s="511"/>
      <c r="XFB114" s="511"/>
      <c r="XFC114" s="511"/>
      <c r="XFD114" s="511"/>
    </row>
    <row r="115" spans="1:16384" ht="15" customHeight="1">
      <c r="A115" s="567"/>
      <c r="B115" s="567"/>
      <c r="C115" s="567"/>
      <c r="D115" s="567"/>
      <c r="E115" s="567"/>
      <c r="F115" s="567"/>
      <c r="G115" s="567"/>
      <c r="H115" s="567"/>
      <c r="I115" s="567"/>
      <c r="J115" s="567"/>
      <c r="K115" s="511"/>
      <c r="L115" s="511"/>
      <c r="M115" s="511"/>
      <c r="N115" s="511"/>
      <c r="O115" s="511"/>
      <c r="P115" s="511"/>
      <c r="Q115" s="511"/>
      <c r="R115" s="511"/>
      <c r="S115" s="511"/>
      <c r="T115" s="511"/>
      <c r="U115" s="511"/>
      <c r="V115" s="511"/>
      <c r="W115" s="511"/>
      <c r="X115" s="511"/>
      <c r="Y115" s="511"/>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c r="BN115" s="511"/>
      <c r="BO115" s="511"/>
      <c r="BP115" s="511"/>
      <c r="BQ115" s="511"/>
      <c r="BR115" s="511"/>
      <c r="BS115" s="511"/>
      <c r="BT115" s="511"/>
      <c r="BU115" s="511"/>
      <c r="BV115" s="511"/>
      <c r="BW115" s="511"/>
      <c r="BX115" s="511"/>
      <c r="BY115" s="511"/>
      <c r="BZ115" s="511"/>
      <c r="CA115" s="511"/>
      <c r="CB115" s="511"/>
      <c r="CC115" s="511"/>
      <c r="CD115" s="511"/>
      <c r="CE115" s="511"/>
      <c r="CF115" s="511"/>
      <c r="CG115" s="511"/>
      <c r="CH115" s="511"/>
      <c r="CI115" s="511"/>
      <c r="CJ115" s="511"/>
      <c r="CK115" s="511"/>
      <c r="CL115" s="511"/>
      <c r="CM115" s="511"/>
      <c r="CN115" s="511"/>
      <c r="CO115" s="511"/>
      <c r="CP115" s="511"/>
      <c r="CQ115" s="511"/>
      <c r="CR115" s="511"/>
      <c r="CS115" s="511"/>
      <c r="CT115" s="511"/>
      <c r="CU115" s="511"/>
      <c r="CV115" s="511"/>
      <c r="CW115" s="511"/>
      <c r="CX115" s="511"/>
      <c r="CY115" s="511"/>
      <c r="CZ115" s="511"/>
      <c r="DA115" s="511"/>
      <c r="DB115" s="511"/>
      <c r="DC115" s="511"/>
      <c r="DD115" s="511"/>
      <c r="DE115" s="511"/>
      <c r="DF115" s="511"/>
      <c r="DG115" s="511"/>
      <c r="DH115" s="511"/>
      <c r="DI115" s="511"/>
      <c r="DJ115" s="511"/>
      <c r="DK115" s="511"/>
      <c r="DL115" s="511"/>
      <c r="DM115" s="511"/>
      <c r="DN115" s="511"/>
      <c r="DO115" s="511"/>
      <c r="DP115" s="511"/>
      <c r="DQ115" s="511"/>
      <c r="DR115" s="511"/>
      <c r="DS115" s="511"/>
      <c r="DT115" s="511"/>
      <c r="DU115" s="511"/>
      <c r="DV115" s="511"/>
      <c r="DW115" s="511"/>
      <c r="DX115" s="511"/>
      <c r="DY115" s="511"/>
      <c r="DZ115" s="511"/>
      <c r="EA115" s="511"/>
      <c r="EB115" s="511"/>
      <c r="EC115" s="511"/>
      <c r="ED115" s="511"/>
      <c r="EE115" s="511"/>
      <c r="EF115" s="511"/>
      <c r="EG115" s="511"/>
      <c r="EH115" s="511"/>
      <c r="EI115" s="511"/>
      <c r="EJ115" s="511"/>
      <c r="EK115" s="511"/>
      <c r="EL115" s="511"/>
      <c r="EM115" s="511"/>
      <c r="EN115" s="511"/>
      <c r="EO115" s="511"/>
      <c r="EP115" s="511"/>
      <c r="EQ115" s="511"/>
      <c r="ER115" s="511"/>
      <c r="ES115" s="511"/>
      <c r="ET115" s="511"/>
      <c r="EU115" s="511"/>
      <c r="EV115" s="511"/>
      <c r="EW115" s="511"/>
      <c r="EX115" s="511"/>
      <c r="EY115" s="511"/>
      <c r="EZ115" s="511"/>
      <c r="FA115" s="511"/>
      <c r="FB115" s="511"/>
      <c r="FC115" s="511"/>
      <c r="FD115" s="511"/>
      <c r="FE115" s="511"/>
      <c r="FF115" s="511"/>
      <c r="FG115" s="511"/>
      <c r="FH115" s="511"/>
      <c r="FI115" s="511"/>
      <c r="FJ115" s="511"/>
      <c r="FK115" s="511"/>
      <c r="FL115" s="511"/>
      <c r="FM115" s="511"/>
      <c r="FN115" s="511"/>
      <c r="FO115" s="511"/>
      <c r="FP115" s="511"/>
      <c r="FQ115" s="511"/>
      <c r="FR115" s="511"/>
      <c r="FS115" s="511"/>
      <c r="FT115" s="511"/>
      <c r="FU115" s="511"/>
      <c r="FV115" s="511"/>
      <c r="FW115" s="511"/>
      <c r="FX115" s="511"/>
      <c r="FY115" s="511"/>
      <c r="FZ115" s="511"/>
      <c r="GA115" s="511"/>
      <c r="GB115" s="511"/>
      <c r="GC115" s="511"/>
      <c r="GD115" s="511"/>
      <c r="GE115" s="511"/>
      <c r="GF115" s="511"/>
      <c r="GG115" s="511"/>
      <c r="GH115" s="511"/>
      <c r="GI115" s="511"/>
      <c r="GJ115" s="511"/>
      <c r="GK115" s="511"/>
      <c r="GL115" s="511"/>
      <c r="GM115" s="511"/>
      <c r="GN115" s="511"/>
      <c r="GO115" s="511"/>
      <c r="GP115" s="511"/>
      <c r="GQ115" s="511"/>
      <c r="GR115" s="511"/>
      <c r="GS115" s="511"/>
      <c r="GT115" s="511"/>
      <c r="GU115" s="511"/>
      <c r="GV115" s="511"/>
      <c r="GW115" s="511"/>
      <c r="GX115" s="511"/>
      <c r="GY115" s="511"/>
      <c r="GZ115" s="511"/>
      <c r="HA115" s="511"/>
      <c r="HB115" s="511"/>
      <c r="HC115" s="511"/>
      <c r="HD115" s="511"/>
      <c r="HE115" s="511"/>
      <c r="HF115" s="511"/>
      <c r="HG115" s="511"/>
      <c r="HH115" s="511"/>
      <c r="HI115" s="511"/>
      <c r="HJ115" s="511"/>
      <c r="HK115" s="511"/>
      <c r="HL115" s="511"/>
      <c r="HM115" s="511"/>
      <c r="HN115" s="511"/>
      <c r="HO115" s="511"/>
      <c r="HP115" s="511"/>
      <c r="HQ115" s="511"/>
      <c r="HR115" s="511"/>
      <c r="HS115" s="511"/>
      <c r="HT115" s="511"/>
      <c r="HU115" s="511"/>
      <c r="HV115" s="511"/>
      <c r="HW115" s="511"/>
      <c r="HX115" s="511"/>
      <c r="HY115" s="511"/>
      <c r="HZ115" s="511"/>
      <c r="IA115" s="511"/>
      <c r="IB115" s="511"/>
      <c r="IC115" s="511"/>
      <c r="ID115" s="511"/>
      <c r="IE115" s="511"/>
      <c r="IF115" s="511"/>
      <c r="IG115" s="511"/>
      <c r="IH115" s="511"/>
      <c r="II115" s="511"/>
      <c r="IJ115" s="511"/>
      <c r="IK115" s="511"/>
      <c r="IL115" s="511"/>
      <c r="IM115" s="511"/>
      <c r="IN115" s="511"/>
      <c r="IO115" s="511"/>
      <c r="IP115" s="511"/>
      <c r="IQ115" s="511"/>
      <c r="IR115" s="511"/>
      <c r="IS115" s="511"/>
      <c r="IT115" s="511"/>
      <c r="IU115" s="511"/>
      <c r="IV115" s="511"/>
      <c r="IW115" s="511"/>
      <c r="IX115" s="511"/>
      <c r="IY115" s="511"/>
      <c r="IZ115" s="511"/>
      <c r="JA115" s="511"/>
      <c r="JB115" s="511"/>
      <c r="JC115" s="511"/>
      <c r="JD115" s="511"/>
      <c r="JE115" s="511"/>
      <c r="JF115" s="511"/>
      <c r="JG115" s="511"/>
      <c r="JH115" s="511"/>
      <c r="JI115" s="511"/>
      <c r="JJ115" s="511"/>
      <c r="JK115" s="511"/>
      <c r="JL115" s="511"/>
      <c r="JM115" s="511"/>
      <c r="JN115" s="511"/>
      <c r="JO115" s="511"/>
      <c r="JP115" s="511"/>
      <c r="JQ115" s="511"/>
      <c r="JR115" s="511"/>
      <c r="JS115" s="511"/>
      <c r="JT115" s="511"/>
      <c r="JU115" s="511"/>
      <c r="JV115" s="511"/>
      <c r="JW115" s="511"/>
      <c r="JX115" s="511"/>
      <c r="JY115" s="511"/>
      <c r="JZ115" s="511"/>
      <c r="KA115" s="511"/>
      <c r="KB115" s="511"/>
      <c r="KC115" s="511"/>
      <c r="KD115" s="511"/>
      <c r="KE115" s="511"/>
      <c r="KF115" s="511"/>
      <c r="KG115" s="511"/>
      <c r="KH115" s="511"/>
      <c r="KI115" s="511"/>
      <c r="KJ115" s="511"/>
      <c r="KK115" s="511"/>
      <c r="KL115" s="511"/>
      <c r="KM115" s="511"/>
      <c r="KN115" s="511"/>
      <c r="KO115" s="511"/>
      <c r="KP115" s="511"/>
      <c r="KQ115" s="511"/>
      <c r="KR115" s="511"/>
      <c r="KS115" s="511"/>
      <c r="KT115" s="511"/>
      <c r="KU115" s="511"/>
      <c r="KV115" s="511"/>
      <c r="KW115" s="511"/>
      <c r="KX115" s="511"/>
      <c r="KY115" s="511"/>
      <c r="KZ115" s="511"/>
      <c r="LA115" s="511"/>
      <c r="LB115" s="511"/>
      <c r="LC115" s="511"/>
      <c r="LD115" s="511"/>
      <c r="LE115" s="511"/>
      <c r="LF115" s="511"/>
      <c r="LG115" s="511"/>
      <c r="LH115" s="511"/>
      <c r="LI115" s="511"/>
      <c r="LJ115" s="511"/>
      <c r="LK115" s="511"/>
      <c r="LL115" s="511"/>
      <c r="LM115" s="511"/>
      <c r="LN115" s="511"/>
      <c r="LO115" s="511"/>
      <c r="LP115" s="511"/>
      <c r="LQ115" s="511"/>
      <c r="LR115" s="511"/>
      <c r="LS115" s="511"/>
      <c r="LT115" s="511"/>
      <c r="LU115" s="511"/>
      <c r="LV115" s="511"/>
      <c r="LW115" s="511"/>
      <c r="LX115" s="511"/>
      <c r="LY115" s="511"/>
      <c r="LZ115" s="511"/>
      <c r="MA115" s="511"/>
      <c r="MB115" s="511"/>
      <c r="MC115" s="511"/>
      <c r="MD115" s="511"/>
      <c r="ME115" s="511"/>
      <c r="MF115" s="511"/>
      <c r="MG115" s="511"/>
      <c r="MH115" s="511"/>
      <c r="MI115" s="511"/>
      <c r="MJ115" s="511"/>
      <c r="MK115" s="511"/>
      <c r="ML115" s="511"/>
      <c r="MM115" s="511"/>
      <c r="MN115" s="511"/>
      <c r="MO115" s="511"/>
      <c r="MP115" s="511"/>
      <c r="MQ115" s="511"/>
      <c r="MR115" s="511"/>
      <c r="MS115" s="511"/>
      <c r="MT115" s="511"/>
      <c r="MU115" s="511"/>
      <c r="MV115" s="511"/>
      <c r="MW115" s="511"/>
      <c r="MX115" s="511"/>
      <c r="MY115" s="511"/>
      <c r="MZ115" s="511"/>
      <c r="NA115" s="511"/>
      <c r="NB115" s="511"/>
      <c r="NC115" s="511"/>
      <c r="ND115" s="511"/>
      <c r="NE115" s="511"/>
      <c r="NF115" s="511"/>
      <c r="NG115" s="511"/>
      <c r="NH115" s="511"/>
      <c r="NI115" s="511"/>
      <c r="NJ115" s="511"/>
      <c r="NK115" s="511"/>
      <c r="NL115" s="511"/>
      <c r="NM115" s="511"/>
      <c r="NN115" s="511"/>
      <c r="NO115" s="511"/>
      <c r="NP115" s="511"/>
      <c r="NQ115" s="511"/>
      <c r="NR115" s="511"/>
      <c r="NS115" s="511"/>
      <c r="NT115" s="511"/>
      <c r="NU115" s="511"/>
      <c r="NV115" s="511"/>
      <c r="NW115" s="511"/>
      <c r="NX115" s="511"/>
      <c r="NY115" s="511"/>
      <c r="NZ115" s="511"/>
      <c r="OA115" s="511"/>
      <c r="OB115" s="511"/>
      <c r="OC115" s="511"/>
      <c r="OD115" s="511"/>
      <c r="OE115" s="511"/>
      <c r="OF115" s="511"/>
      <c r="OG115" s="511"/>
      <c r="OH115" s="511"/>
      <c r="OI115" s="511"/>
      <c r="OJ115" s="511"/>
      <c r="OK115" s="511"/>
      <c r="OL115" s="511"/>
      <c r="OM115" s="511"/>
      <c r="ON115" s="511"/>
      <c r="OO115" s="511"/>
      <c r="OP115" s="511"/>
      <c r="OQ115" s="511"/>
      <c r="OR115" s="511"/>
      <c r="OS115" s="511"/>
      <c r="OT115" s="511"/>
      <c r="OU115" s="511"/>
      <c r="OV115" s="511"/>
      <c r="OW115" s="511"/>
      <c r="OX115" s="511"/>
      <c r="OY115" s="511"/>
      <c r="OZ115" s="511"/>
      <c r="PA115" s="511"/>
      <c r="PB115" s="511"/>
      <c r="PC115" s="511"/>
      <c r="PD115" s="511"/>
      <c r="PE115" s="511"/>
      <c r="PF115" s="511"/>
      <c r="PG115" s="511"/>
      <c r="PH115" s="511"/>
      <c r="PI115" s="511"/>
      <c r="PJ115" s="511"/>
      <c r="PK115" s="511"/>
      <c r="PL115" s="511"/>
      <c r="PM115" s="511"/>
      <c r="PN115" s="511"/>
      <c r="PO115" s="511"/>
      <c r="PP115" s="511"/>
      <c r="PQ115" s="511"/>
      <c r="PR115" s="511"/>
      <c r="PS115" s="511"/>
      <c r="PT115" s="511"/>
      <c r="PU115" s="511"/>
      <c r="PV115" s="511"/>
      <c r="PW115" s="511"/>
      <c r="PX115" s="511"/>
      <c r="PY115" s="511"/>
      <c r="PZ115" s="511"/>
      <c r="QA115" s="511"/>
      <c r="QB115" s="511"/>
      <c r="QC115" s="511"/>
      <c r="QD115" s="511"/>
      <c r="QE115" s="511"/>
      <c r="QF115" s="511"/>
      <c r="QG115" s="511"/>
      <c r="QH115" s="511"/>
      <c r="QI115" s="511"/>
      <c r="QJ115" s="511"/>
      <c r="QK115" s="511"/>
      <c r="QL115" s="511"/>
      <c r="QM115" s="511"/>
      <c r="QN115" s="511"/>
      <c r="QO115" s="511"/>
      <c r="QP115" s="511"/>
      <c r="QQ115" s="511"/>
      <c r="QR115" s="511"/>
      <c r="QS115" s="511"/>
      <c r="QT115" s="511"/>
      <c r="QU115" s="511"/>
      <c r="QV115" s="511"/>
      <c r="QW115" s="511"/>
      <c r="QX115" s="511"/>
      <c r="QY115" s="511"/>
      <c r="QZ115" s="511"/>
      <c r="RA115" s="511"/>
      <c r="RB115" s="511"/>
      <c r="RC115" s="511"/>
      <c r="RD115" s="511"/>
      <c r="RE115" s="511"/>
      <c r="RF115" s="511"/>
      <c r="RG115" s="511"/>
      <c r="RH115" s="511"/>
      <c r="RI115" s="511"/>
      <c r="RJ115" s="511"/>
      <c r="RK115" s="511"/>
      <c r="RL115" s="511"/>
      <c r="RM115" s="511"/>
      <c r="RN115" s="511"/>
      <c r="RO115" s="511"/>
      <c r="RP115" s="511"/>
      <c r="RQ115" s="511"/>
      <c r="RR115" s="511"/>
      <c r="RS115" s="511"/>
      <c r="RT115" s="511"/>
      <c r="RU115" s="511"/>
      <c r="RV115" s="511"/>
      <c r="RW115" s="511"/>
      <c r="RX115" s="511"/>
      <c r="RY115" s="511"/>
      <c r="RZ115" s="511"/>
      <c r="SA115" s="511"/>
      <c r="SB115" s="511"/>
      <c r="SC115" s="511"/>
      <c r="SD115" s="511"/>
      <c r="SE115" s="511"/>
      <c r="SF115" s="511"/>
      <c r="SG115" s="511"/>
      <c r="SH115" s="511"/>
      <c r="SI115" s="511"/>
      <c r="SJ115" s="511"/>
      <c r="SK115" s="511"/>
      <c r="SL115" s="511"/>
      <c r="SM115" s="511"/>
      <c r="SN115" s="511"/>
      <c r="SO115" s="511"/>
      <c r="SP115" s="511"/>
      <c r="SQ115" s="511"/>
      <c r="SR115" s="511"/>
      <c r="SS115" s="511"/>
      <c r="ST115" s="511"/>
      <c r="SU115" s="511"/>
      <c r="SV115" s="511"/>
      <c r="SW115" s="511"/>
      <c r="SX115" s="511"/>
      <c r="SY115" s="511"/>
      <c r="SZ115" s="511"/>
      <c r="TA115" s="511"/>
      <c r="TB115" s="511"/>
      <c r="TC115" s="511"/>
      <c r="TD115" s="511"/>
      <c r="TE115" s="511"/>
      <c r="TF115" s="511"/>
      <c r="TG115" s="511"/>
      <c r="TH115" s="511"/>
      <c r="TI115" s="511"/>
      <c r="TJ115" s="511"/>
      <c r="TK115" s="511"/>
      <c r="TL115" s="511"/>
      <c r="TM115" s="511"/>
      <c r="TN115" s="511"/>
      <c r="TO115" s="511"/>
      <c r="TP115" s="511"/>
      <c r="TQ115" s="511"/>
      <c r="TR115" s="511"/>
      <c r="TS115" s="511"/>
      <c r="TT115" s="511"/>
      <c r="TU115" s="511"/>
      <c r="TV115" s="511"/>
      <c r="TW115" s="511"/>
      <c r="TX115" s="511"/>
      <c r="TY115" s="511"/>
      <c r="TZ115" s="511"/>
      <c r="UA115" s="511"/>
      <c r="UB115" s="511"/>
      <c r="UC115" s="511"/>
      <c r="UD115" s="511"/>
      <c r="UE115" s="511"/>
      <c r="UF115" s="511"/>
      <c r="UG115" s="511"/>
      <c r="UH115" s="511"/>
      <c r="UI115" s="511"/>
      <c r="UJ115" s="511"/>
      <c r="UK115" s="511"/>
      <c r="UL115" s="511"/>
      <c r="UM115" s="511"/>
      <c r="UN115" s="511"/>
      <c r="UO115" s="511"/>
      <c r="UP115" s="511"/>
      <c r="UQ115" s="511"/>
      <c r="UR115" s="511"/>
      <c r="US115" s="511"/>
      <c r="UT115" s="511"/>
      <c r="UU115" s="511"/>
      <c r="UV115" s="511"/>
      <c r="UW115" s="511"/>
      <c r="UX115" s="511"/>
      <c r="UY115" s="511"/>
      <c r="UZ115" s="511"/>
      <c r="VA115" s="511"/>
      <c r="VB115" s="511"/>
      <c r="VC115" s="511"/>
      <c r="VD115" s="511"/>
      <c r="VE115" s="511"/>
      <c r="VF115" s="511"/>
      <c r="VG115" s="511"/>
      <c r="VH115" s="511"/>
      <c r="VI115" s="511"/>
      <c r="VJ115" s="511"/>
      <c r="VK115" s="511"/>
      <c r="VL115" s="511"/>
      <c r="VM115" s="511"/>
      <c r="VN115" s="511"/>
      <c r="VO115" s="511"/>
      <c r="VP115" s="511"/>
      <c r="VQ115" s="511"/>
      <c r="VR115" s="511"/>
      <c r="VS115" s="511"/>
      <c r="VT115" s="511"/>
      <c r="VU115" s="511"/>
      <c r="VV115" s="511"/>
      <c r="VW115" s="511"/>
      <c r="VX115" s="511"/>
      <c r="VY115" s="511"/>
      <c r="VZ115" s="511"/>
      <c r="WA115" s="511"/>
      <c r="WB115" s="511"/>
      <c r="WC115" s="511"/>
      <c r="WD115" s="511"/>
      <c r="WE115" s="511"/>
      <c r="WF115" s="511"/>
      <c r="WG115" s="511"/>
      <c r="WH115" s="511"/>
      <c r="WI115" s="511"/>
      <c r="WJ115" s="511"/>
      <c r="WK115" s="511"/>
      <c r="WL115" s="511"/>
      <c r="WM115" s="511"/>
      <c r="WN115" s="511"/>
      <c r="WO115" s="511"/>
      <c r="WP115" s="511"/>
      <c r="WQ115" s="511"/>
      <c r="WR115" s="511"/>
      <c r="WS115" s="511"/>
      <c r="WT115" s="511"/>
      <c r="WU115" s="511"/>
      <c r="WV115" s="511"/>
      <c r="WW115" s="511"/>
      <c r="WX115" s="511"/>
      <c r="WY115" s="511"/>
      <c r="WZ115" s="511"/>
      <c r="XA115" s="511"/>
      <c r="XB115" s="511"/>
      <c r="XC115" s="511"/>
      <c r="XD115" s="511"/>
      <c r="XE115" s="511"/>
      <c r="XF115" s="511"/>
      <c r="XG115" s="511"/>
      <c r="XH115" s="511"/>
      <c r="XI115" s="511"/>
      <c r="XJ115" s="511"/>
      <c r="XK115" s="511"/>
      <c r="XL115" s="511"/>
      <c r="XM115" s="511"/>
      <c r="XN115" s="511"/>
      <c r="XO115" s="511"/>
      <c r="XP115" s="511"/>
      <c r="XQ115" s="511"/>
      <c r="XR115" s="511"/>
      <c r="XS115" s="511"/>
      <c r="XT115" s="511"/>
      <c r="XU115" s="511"/>
      <c r="XV115" s="511"/>
      <c r="XW115" s="511"/>
      <c r="XX115" s="511"/>
      <c r="XY115" s="511"/>
      <c r="XZ115" s="511"/>
      <c r="YA115" s="511"/>
      <c r="YB115" s="511"/>
      <c r="YC115" s="511"/>
      <c r="YD115" s="511"/>
      <c r="YE115" s="511"/>
      <c r="YF115" s="511"/>
      <c r="YG115" s="511"/>
      <c r="YH115" s="511"/>
      <c r="YI115" s="511"/>
      <c r="YJ115" s="511"/>
      <c r="YK115" s="511"/>
      <c r="YL115" s="511"/>
      <c r="YM115" s="511"/>
      <c r="YN115" s="511"/>
      <c r="YO115" s="511"/>
      <c r="YP115" s="511"/>
      <c r="YQ115" s="511"/>
      <c r="YR115" s="511"/>
      <c r="YS115" s="511"/>
      <c r="YT115" s="511"/>
      <c r="YU115" s="511"/>
      <c r="YV115" s="511"/>
      <c r="YW115" s="511"/>
      <c r="YX115" s="511"/>
      <c r="YY115" s="511"/>
      <c r="YZ115" s="511"/>
      <c r="ZA115" s="511"/>
      <c r="ZB115" s="511"/>
      <c r="ZC115" s="511"/>
      <c r="ZD115" s="511"/>
      <c r="ZE115" s="511"/>
      <c r="ZF115" s="511"/>
      <c r="ZG115" s="511"/>
      <c r="ZH115" s="511"/>
      <c r="ZI115" s="511"/>
      <c r="ZJ115" s="511"/>
      <c r="ZK115" s="511"/>
      <c r="ZL115" s="511"/>
      <c r="ZM115" s="511"/>
      <c r="ZN115" s="511"/>
      <c r="ZO115" s="511"/>
      <c r="ZP115" s="511"/>
      <c r="ZQ115" s="511"/>
      <c r="ZR115" s="511"/>
      <c r="ZS115" s="511"/>
      <c r="ZT115" s="511"/>
      <c r="ZU115" s="511"/>
      <c r="ZV115" s="511"/>
      <c r="ZW115" s="511"/>
      <c r="ZX115" s="511"/>
      <c r="ZY115" s="511"/>
      <c r="ZZ115" s="511"/>
      <c r="AAA115" s="511"/>
      <c r="AAB115" s="511"/>
      <c r="AAC115" s="511"/>
      <c r="AAD115" s="511"/>
      <c r="AAE115" s="511"/>
      <c r="AAF115" s="511"/>
      <c r="AAG115" s="511"/>
      <c r="AAH115" s="511"/>
      <c r="AAI115" s="511"/>
      <c r="AAJ115" s="511"/>
      <c r="AAK115" s="511"/>
      <c r="AAL115" s="511"/>
      <c r="AAM115" s="511"/>
      <c r="AAN115" s="511"/>
      <c r="AAO115" s="511"/>
      <c r="AAP115" s="511"/>
      <c r="AAQ115" s="511"/>
      <c r="AAR115" s="511"/>
      <c r="AAS115" s="511"/>
      <c r="AAT115" s="511"/>
      <c r="AAU115" s="511"/>
      <c r="AAV115" s="511"/>
      <c r="AAW115" s="511"/>
      <c r="AAX115" s="511"/>
      <c r="AAY115" s="511"/>
      <c r="AAZ115" s="511"/>
      <c r="ABA115" s="511"/>
      <c r="ABB115" s="511"/>
      <c r="ABC115" s="511"/>
      <c r="ABD115" s="511"/>
      <c r="ABE115" s="511"/>
      <c r="ABF115" s="511"/>
      <c r="ABG115" s="511"/>
      <c r="ABH115" s="511"/>
      <c r="ABI115" s="511"/>
      <c r="ABJ115" s="511"/>
      <c r="ABK115" s="511"/>
      <c r="ABL115" s="511"/>
      <c r="ABM115" s="511"/>
      <c r="ABN115" s="511"/>
      <c r="ABO115" s="511"/>
      <c r="ABP115" s="511"/>
      <c r="ABQ115" s="511"/>
      <c r="ABR115" s="511"/>
      <c r="ABS115" s="511"/>
      <c r="ABT115" s="511"/>
      <c r="ABU115" s="511"/>
      <c r="ABV115" s="511"/>
      <c r="ABW115" s="511"/>
      <c r="ABX115" s="511"/>
      <c r="ABY115" s="511"/>
      <c r="ABZ115" s="511"/>
      <c r="ACA115" s="511"/>
      <c r="ACB115" s="511"/>
      <c r="ACC115" s="511"/>
      <c r="ACD115" s="511"/>
      <c r="ACE115" s="511"/>
      <c r="ACF115" s="511"/>
      <c r="ACG115" s="511"/>
      <c r="ACH115" s="511"/>
      <c r="ACI115" s="511"/>
      <c r="ACJ115" s="511"/>
      <c r="ACK115" s="511"/>
      <c r="ACL115" s="511"/>
      <c r="ACM115" s="511"/>
      <c r="ACN115" s="511"/>
      <c r="ACO115" s="511"/>
      <c r="ACP115" s="511"/>
      <c r="ACQ115" s="511"/>
      <c r="ACR115" s="511"/>
      <c r="ACS115" s="511"/>
      <c r="ACT115" s="511"/>
      <c r="ACU115" s="511"/>
      <c r="ACV115" s="511"/>
      <c r="ACW115" s="511"/>
      <c r="ACX115" s="511"/>
      <c r="ACY115" s="511"/>
      <c r="ACZ115" s="511"/>
      <c r="ADA115" s="511"/>
      <c r="ADB115" s="511"/>
      <c r="ADC115" s="511"/>
      <c r="ADD115" s="511"/>
      <c r="ADE115" s="511"/>
      <c r="ADF115" s="511"/>
      <c r="ADG115" s="511"/>
      <c r="ADH115" s="511"/>
      <c r="ADI115" s="511"/>
      <c r="ADJ115" s="511"/>
      <c r="ADK115" s="511"/>
      <c r="ADL115" s="511"/>
      <c r="ADM115" s="511"/>
      <c r="ADN115" s="511"/>
      <c r="ADO115" s="511"/>
      <c r="ADP115" s="511"/>
      <c r="ADQ115" s="511"/>
      <c r="ADR115" s="511"/>
      <c r="ADS115" s="511"/>
      <c r="ADT115" s="511"/>
      <c r="ADU115" s="511"/>
      <c r="ADV115" s="511"/>
      <c r="ADW115" s="511"/>
      <c r="ADX115" s="511"/>
      <c r="ADY115" s="511"/>
      <c r="ADZ115" s="511"/>
      <c r="AEA115" s="511"/>
      <c r="AEB115" s="511"/>
      <c r="AEC115" s="511"/>
      <c r="AED115" s="511"/>
      <c r="AEE115" s="511"/>
      <c r="AEF115" s="511"/>
      <c r="AEG115" s="511"/>
      <c r="AEH115" s="511"/>
      <c r="AEI115" s="511"/>
      <c r="AEJ115" s="511"/>
      <c r="AEK115" s="511"/>
      <c r="AEL115" s="511"/>
      <c r="AEM115" s="511"/>
      <c r="AEN115" s="511"/>
      <c r="AEO115" s="511"/>
      <c r="AEP115" s="511"/>
      <c r="AEQ115" s="511"/>
      <c r="AER115" s="511"/>
      <c r="AES115" s="511"/>
      <c r="AET115" s="511"/>
      <c r="AEU115" s="511"/>
      <c r="AEV115" s="511"/>
      <c r="AEW115" s="511"/>
      <c r="AEX115" s="511"/>
      <c r="AEY115" s="511"/>
      <c r="AEZ115" s="511"/>
      <c r="AFA115" s="511"/>
      <c r="AFB115" s="511"/>
      <c r="AFC115" s="511"/>
      <c r="AFD115" s="511"/>
      <c r="AFE115" s="511"/>
      <c r="AFF115" s="511"/>
      <c r="AFG115" s="511"/>
      <c r="AFH115" s="511"/>
      <c r="AFI115" s="511"/>
      <c r="AFJ115" s="511"/>
      <c r="AFK115" s="511"/>
      <c r="AFL115" s="511"/>
      <c r="AFM115" s="511"/>
      <c r="AFN115" s="511"/>
      <c r="AFO115" s="511"/>
      <c r="AFP115" s="511"/>
      <c r="AFQ115" s="511"/>
      <c r="AFR115" s="511"/>
      <c r="AFS115" s="511"/>
      <c r="AFT115" s="511"/>
      <c r="AFU115" s="511"/>
      <c r="AFV115" s="511"/>
      <c r="AFW115" s="511"/>
      <c r="AFX115" s="511"/>
      <c r="AFY115" s="511"/>
      <c r="AFZ115" s="511"/>
      <c r="AGA115" s="511"/>
      <c r="AGB115" s="511"/>
      <c r="AGC115" s="511"/>
      <c r="AGD115" s="511"/>
      <c r="AGE115" s="511"/>
      <c r="AGF115" s="511"/>
      <c r="AGG115" s="511"/>
      <c r="AGH115" s="511"/>
      <c r="AGI115" s="511"/>
      <c r="AGJ115" s="511"/>
      <c r="AGK115" s="511"/>
      <c r="AGL115" s="511"/>
      <c r="AGM115" s="511"/>
      <c r="AGN115" s="511"/>
      <c r="AGO115" s="511"/>
      <c r="AGP115" s="511"/>
      <c r="AGQ115" s="511"/>
      <c r="AGR115" s="511"/>
      <c r="AGS115" s="511"/>
      <c r="AGT115" s="511"/>
      <c r="AGU115" s="511"/>
      <c r="AGV115" s="511"/>
      <c r="AGW115" s="511"/>
      <c r="AGX115" s="511"/>
      <c r="AGY115" s="511"/>
      <c r="AGZ115" s="511"/>
      <c r="AHA115" s="511"/>
      <c r="AHB115" s="511"/>
      <c r="AHC115" s="511"/>
      <c r="AHD115" s="511"/>
      <c r="AHE115" s="511"/>
      <c r="AHF115" s="511"/>
      <c r="AHG115" s="511"/>
      <c r="AHH115" s="511"/>
      <c r="AHI115" s="511"/>
      <c r="AHJ115" s="511"/>
      <c r="AHK115" s="511"/>
      <c r="AHL115" s="511"/>
      <c r="AHM115" s="511"/>
      <c r="AHN115" s="511"/>
      <c r="AHO115" s="511"/>
      <c r="AHP115" s="511"/>
      <c r="AHQ115" s="511"/>
      <c r="AHR115" s="511"/>
      <c r="AHS115" s="511"/>
      <c r="AHT115" s="511"/>
      <c r="AHU115" s="511"/>
      <c r="AHV115" s="511"/>
      <c r="AHW115" s="511"/>
      <c r="AHX115" s="511"/>
      <c r="AHY115" s="511"/>
      <c r="AHZ115" s="511"/>
      <c r="AIA115" s="511"/>
      <c r="AIB115" s="511"/>
      <c r="AIC115" s="511"/>
      <c r="AID115" s="511"/>
      <c r="AIE115" s="511"/>
      <c r="AIF115" s="511"/>
      <c r="AIG115" s="511"/>
      <c r="AIH115" s="511"/>
      <c r="AII115" s="511"/>
      <c r="AIJ115" s="511"/>
      <c r="AIK115" s="511"/>
      <c r="AIL115" s="511"/>
      <c r="AIM115" s="511"/>
      <c r="AIN115" s="511"/>
      <c r="AIO115" s="511"/>
      <c r="AIP115" s="511"/>
      <c r="AIQ115" s="511"/>
      <c r="AIR115" s="511"/>
      <c r="AIS115" s="511"/>
      <c r="AIT115" s="511"/>
      <c r="AIU115" s="511"/>
      <c r="AIV115" s="511"/>
      <c r="AIW115" s="511"/>
      <c r="AIX115" s="511"/>
      <c r="AIY115" s="511"/>
      <c r="AIZ115" s="511"/>
      <c r="AJA115" s="511"/>
      <c r="AJB115" s="511"/>
      <c r="AJC115" s="511"/>
      <c r="AJD115" s="511"/>
      <c r="AJE115" s="511"/>
      <c r="AJF115" s="511"/>
      <c r="AJG115" s="511"/>
      <c r="AJH115" s="511"/>
      <c r="AJI115" s="511"/>
      <c r="AJJ115" s="511"/>
      <c r="AJK115" s="511"/>
      <c r="AJL115" s="511"/>
      <c r="AJM115" s="511"/>
      <c r="AJN115" s="511"/>
      <c r="AJO115" s="511"/>
      <c r="AJP115" s="511"/>
      <c r="AJQ115" s="511"/>
      <c r="AJR115" s="511"/>
      <c r="AJS115" s="511"/>
      <c r="AJT115" s="511"/>
      <c r="AJU115" s="511"/>
      <c r="AJV115" s="511"/>
      <c r="AJW115" s="511"/>
      <c r="AJX115" s="511"/>
      <c r="AJY115" s="511"/>
      <c r="AJZ115" s="511"/>
      <c r="AKA115" s="511"/>
      <c r="AKB115" s="511"/>
      <c r="AKC115" s="511"/>
      <c r="AKD115" s="511"/>
      <c r="AKE115" s="511"/>
      <c r="AKF115" s="511"/>
      <c r="AKG115" s="511"/>
      <c r="AKH115" s="511"/>
      <c r="AKI115" s="511"/>
      <c r="AKJ115" s="511"/>
      <c r="AKK115" s="511"/>
      <c r="AKL115" s="511"/>
      <c r="AKM115" s="511"/>
      <c r="AKN115" s="511"/>
      <c r="AKO115" s="511"/>
      <c r="AKP115" s="511"/>
      <c r="AKQ115" s="511"/>
      <c r="AKR115" s="511"/>
      <c r="AKS115" s="511"/>
      <c r="AKT115" s="511"/>
      <c r="AKU115" s="511"/>
      <c r="AKV115" s="511"/>
      <c r="AKW115" s="511"/>
      <c r="AKX115" s="511"/>
      <c r="AKY115" s="511"/>
      <c r="AKZ115" s="511"/>
      <c r="ALA115" s="511"/>
      <c r="ALB115" s="511"/>
      <c r="ALC115" s="511"/>
      <c r="ALD115" s="511"/>
      <c r="ALE115" s="511"/>
      <c r="ALF115" s="511"/>
      <c r="ALG115" s="511"/>
      <c r="ALH115" s="511"/>
      <c r="ALI115" s="511"/>
      <c r="ALJ115" s="511"/>
      <c r="ALK115" s="511"/>
      <c r="ALL115" s="511"/>
      <c r="ALM115" s="511"/>
      <c r="ALN115" s="511"/>
      <c r="ALO115" s="511"/>
      <c r="ALP115" s="511"/>
      <c r="ALQ115" s="511"/>
      <c r="ALR115" s="511"/>
      <c r="ALS115" s="511"/>
      <c r="ALT115" s="511"/>
      <c r="ALU115" s="511"/>
      <c r="ALV115" s="511"/>
      <c r="ALW115" s="511"/>
      <c r="ALX115" s="511"/>
      <c r="ALY115" s="511"/>
      <c r="ALZ115" s="511"/>
      <c r="AMA115" s="511"/>
      <c r="AMB115" s="511"/>
      <c r="AMC115" s="511"/>
      <c r="AMD115" s="511"/>
      <c r="AME115" s="511"/>
      <c r="AMF115" s="511"/>
      <c r="AMG115" s="511"/>
      <c r="AMH115" s="511"/>
      <c r="AMI115" s="511"/>
      <c r="AMJ115" s="511"/>
      <c r="AMK115" s="511"/>
      <c r="AML115" s="511"/>
      <c r="AMM115" s="511"/>
      <c r="AMN115" s="511"/>
      <c r="AMO115" s="511"/>
      <c r="AMP115" s="511"/>
      <c r="AMQ115" s="511"/>
      <c r="AMR115" s="511"/>
      <c r="AMS115" s="511"/>
      <c r="AMT115" s="511"/>
      <c r="AMU115" s="511"/>
      <c r="AMV115" s="511"/>
      <c r="AMW115" s="511"/>
      <c r="AMX115" s="511"/>
      <c r="AMY115" s="511"/>
      <c r="AMZ115" s="511"/>
      <c r="ANA115" s="511"/>
      <c r="ANB115" s="511"/>
      <c r="ANC115" s="511"/>
      <c r="AND115" s="511"/>
      <c r="ANE115" s="511"/>
      <c r="ANF115" s="511"/>
      <c r="ANG115" s="511"/>
      <c r="ANH115" s="511"/>
      <c r="ANI115" s="511"/>
      <c r="ANJ115" s="511"/>
      <c r="ANK115" s="511"/>
      <c r="ANL115" s="511"/>
      <c r="ANM115" s="511"/>
      <c r="ANN115" s="511"/>
      <c r="ANO115" s="511"/>
      <c r="ANP115" s="511"/>
      <c r="ANQ115" s="511"/>
      <c r="ANR115" s="511"/>
      <c r="ANS115" s="511"/>
      <c r="ANT115" s="511"/>
      <c r="ANU115" s="511"/>
      <c r="ANV115" s="511"/>
      <c r="ANW115" s="511"/>
      <c r="ANX115" s="511"/>
      <c r="ANY115" s="511"/>
      <c r="ANZ115" s="511"/>
      <c r="AOA115" s="511"/>
      <c r="AOB115" s="511"/>
      <c r="AOC115" s="511"/>
      <c r="AOD115" s="511"/>
      <c r="AOE115" s="511"/>
      <c r="AOF115" s="511"/>
      <c r="AOG115" s="511"/>
      <c r="AOH115" s="511"/>
      <c r="AOI115" s="511"/>
      <c r="AOJ115" s="511"/>
      <c r="AOK115" s="511"/>
      <c r="AOL115" s="511"/>
      <c r="AOM115" s="511"/>
      <c r="AON115" s="511"/>
      <c r="AOO115" s="511"/>
      <c r="AOP115" s="511"/>
      <c r="AOQ115" s="511"/>
      <c r="AOR115" s="511"/>
      <c r="AOS115" s="511"/>
      <c r="AOT115" s="511"/>
      <c r="AOU115" s="511"/>
      <c r="AOV115" s="511"/>
      <c r="AOW115" s="511"/>
      <c r="AOX115" s="511"/>
      <c r="AOY115" s="511"/>
      <c r="AOZ115" s="511"/>
      <c r="APA115" s="511"/>
      <c r="APB115" s="511"/>
      <c r="APC115" s="511"/>
      <c r="APD115" s="511"/>
      <c r="APE115" s="511"/>
      <c r="APF115" s="511"/>
      <c r="APG115" s="511"/>
      <c r="APH115" s="511"/>
      <c r="API115" s="511"/>
      <c r="APJ115" s="511"/>
      <c r="APK115" s="511"/>
      <c r="APL115" s="511"/>
      <c r="APM115" s="511"/>
      <c r="APN115" s="511"/>
      <c r="APO115" s="511"/>
      <c r="APP115" s="511"/>
      <c r="APQ115" s="511"/>
      <c r="APR115" s="511"/>
      <c r="APS115" s="511"/>
      <c r="APT115" s="511"/>
      <c r="APU115" s="511"/>
      <c r="APV115" s="511"/>
      <c r="APW115" s="511"/>
      <c r="APX115" s="511"/>
      <c r="APY115" s="511"/>
      <c r="APZ115" s="511"/>
      <c r="AQA115" s="511"/>
      <c r="AQB115" s="511"/>
      <c r="AQC115" s="511"/>
      <c r="AQD115" s="511"/>
      <c r="AQE115" s="511"/>
      <c r="AQF115" s="511"/>
      <c r="AQG115" s="511"/>
      <c r="AQH115" s="511"/>
      <c r="AQI115" s="511"/>
      <c r="AQJ115" s="511"/>
      <c r="AQK115" s="511"/>
      <c r="AQL115" s="511"/>
      <c r="AQM115" s="511"/>
      <c r="AQN115" s="511"/>
      <c r="AQO115" s="511"/>
      <c r="AQP115" s="511"/>
      <c r="AQQ115" s="511"/>
      <c r="AQR115" s="511"/>
      <c r="AQS115" s="511"/>
      <c r="AQT115" s="511"/>
      <c r="AQU115" s="511"/>
      <c r="AQV115" s="511"/>
      <c r="AQW115" s="511"/>
      <c r="AQX115" s="511"/>
      <c r="AQY115" s="511"/>
      <c r="AQZ115" s="511"/>
      <c r="ARA115" s="511"/>
      <c r="ARB115" s="511"/>
      <c r="ARC115" s="511"/>
      <c r="ARD115" s="511"/>
      <c r="ARE115" s="511"/>
      <c r="ARF115" s="511"/>
      <c r="ARG115" s="511"/>
      <c r="ARH115" s="511"/>
      <c r="ARI115" s="511"/>
      <c r="ARJ115" s="511"/>
      <c r="ARK115" s="511"/>
      <c r="ARL115" s="511"/>
      <c r="ARM115" s="511"/>
      <c r="ARN115" s="511"/>
      <c r="ARO115" s="511"/>
      <c r="ARP115" s="511"/>
      <c r="ARQ115" s="511"/>
      <c r="ARR115" s="511"/>
      <c r="ARS115" s="511"/>
      <c r="ART115" s="511"/>
      <c r="ARU115" s="511"/>
      <c r="ARV115" s="511"/>
      <c r="ARW115" s="511"/>
      <c r="ARX115" s="511"/>
      <c r="ARY115" s="511"/>
      <c r="ARZ115" s="511"/>
      <c r="ASA115" s="511"/>
      <c r="ASB115" s="511"/>
      <c r="ASC115" s="511"/>
      <c r="ASD115" s="511"/>
      <c r="ASE115" s="511"/>
      <c r="ASF115" s="511"/>
      <c r="ASG115" s="511"/>
      <c r="ASH115" s="511"/>
      <c r="ASI115" s="511"/>
      <c r="ASJ115" s="511"/>
      <c r="ASK115" s="511"/>
      <c r="ASL115" s="511"/>
      <c r="ASM115" s="511"/>
      <c r="ASN115" s="511"/>
      <c r="ASO115" s="511"/>
      <c r="ASP115" s="511"/>
      <c r="ASQ115" s="511"/>
      <c r="ASR115" s="511"/>
      <c r="ASS115" s="511"/>
      <c r="AST115" s="511"/>
      <c r="ASU115" s="511"/>
      <c r="ASV115" s="511"/>
      <c r="ASW115" s="511"/>
      <c r="ASX115" s="511"/>
      <c r="ASY115" s="511"/>
      <c r="ASZ115" s="511"/>
      <c r="ATA115" s="511"/>
      <c r="ATB115" s="511"/>
      <c r="ATC115" s="511"/>
      <c r="ATD115" s="511"/>
      <c r="ATE115" s="511"/>
      <c r="ATF115" s="511"/>
      <c r="ATG115" s="511"/>
      <c r="ATH115" s="511"/>
      <c r="ATI115" s="511"/>
      <c r="ATJ115" s="511"/>
      <c r="ATK115" s="511"/>
      <c r="ATL115" s="511"/>
      <c r="ATM115" s="511"/>
      <c r="ATN115" s="511"/>
      <c r="ATO115" s="511"/>
      <c r="ATP115" s="511"/>
      <c r="ATQ115" s="511"/>
      <c r="ATR115" s="511"/>
      <c r="ATS115" s="511"/>
      <c r="ATT115" s="511"/>
      <c r="ATU115" s="511"/>
      <c r="ATV115" s="511"/>
      <c r="ATW115" s="511"/>
      <c r="ATX115" s="511"/>
      <c r="ATY115" s="511"/>
      <c r="ATZ115" s="511"/>
      <c r="AUA115" s="511"/>
      <c r="AUB115" s="511"/>
      <c r="AUC115" s="511"/>
      <c r="AUD115" s="511"/>
      <c r="AUE115" s="511"/>
      <c r="AUF115" s="511"/>
      <c r="AUG115" s="511"/>
      <c r="AUH115" s="511"/>
      <c r="AUI115" s="511"/>
      <c r="AUJ115" s="511"/>
      <c r="AUK115" s="511"/>
      <c r="AUL115" s="511"/>
      <c r="AUM115" s="511"/>
      <c r="AUN115" s="511"/>
      <c r="AUO115" s="511"/>
      <c r="AUP115" s="511"/>
      <c r="AUQ115" s="511"/>
      <c r="AUR115" s="511"/>
      <c r="AUS115" s="511"/>
      <c r="AUT115" s="511"/>
      <c r="AUU115" s="511"/>
      <c r="AUV115" s="511"/>
      <c r="AUW115" s="511"/>
      <c r="AUX115" s="511"/>
      <c r="AUY115" s="511"/>
      <c r="AUZ115" s="511"/>
      <c r="AVA115" s="511"/>
      <c r="AVB115" s="511"/>
      <c r="AVC115" s="511"/>
      <c r="AVD115" s="511"/>
      <c r="AVE115" s="511"/>
      <c r="AVF115" s="511"/>
      <c r="AVG115" s="511"/>
      <c r="AVH115" s="511"/>
      <c r="AVI115" s="511"/>
      <c r="AVJ115" s="511"/>
      <c r="AVK115" s="511"/>
      <c r="AVL115" s="511"/>
      <c r="AVM115" s="511"/>
      <c r="AVN115" s="511"/>
      <c r="AVO115" s="511"/>
      <c r="AVP115" s="511"/>
      <c r="AVQ115" s="511"/>
      <c r="AVR115" s="511"/>
      <c r="AVS115" s="511"/>
      <c r="AVT115" s="511"/>
      <c r="AVU115" s="511"/>
      <c r="AVV115" s="511"/>
      <c r="AVW115" s="511"/>
      <c r="AVX115" s="511"/>
      <c r="AVY115" s="511"/>
      <c r="AVZ115" s="511"/>
      <c r="AWA115" s="511"/>
      <c r="AWB115" s="511"/>
      <c r="AWC115" s="511"/>
      <c r="AWD115" s="511"/>
      <c r="AWE115" s="511"/>
      <c r="AWF115" s="511"/>
      <c r="AWG115" s="511"/>
      <c r="AWH115" s="511"/>
      <c r="AWI115" s="511"/>
      <c r="AWJ115" s="511"/>
      <c r="AWK115" s="511"/>
      <c r="AWL115" s="511"/>
      <c r="AWM115" s="511"/>
      <c r="AWN115" s="511"/>
      <c r="AWO115" s="511"/>
      <c r="AWP115" s="511"/>
      <c r="AWQ115" s="511"/>
      <c r="AWR115" s="511"/>
      <c r="AWS115" s="511"/>
      <c r="AWT115" s="511"/>
      <c r="AWU115" s="511"/>
      <c r="AWV115" s="511"/>
      <c r="AWW115" s="511"/>
      <c r="AWX115" s="511"/>
      <c r="AWY115" s="511"/>
      <c r="AWZ115" s="511"/>
      <c r="AXA115" s="511"/>
      <c r="AXB115" s="511"/>
      <c r="AXC115" s="511"/>
      <c r="AXD115" s="511"/>
      <c r="AXE115" s="511"/>
      <c r="AXF115" s="511"/>
      <c r="AXG115" s="511"/>
      <c r="AXH115" s="511"/>
      <c r="AXI115" s="511"/>
      <c r="AXJ115" s="511"/>
      <c r="AXK115" s="511"/>
      <c r="AXL115" s="511"/>
      <c r="AXM115" s="511"/>
      <c r="AXN115" s="511"/>
      <c r="AXO115" s="511"/>
      <c r="AXP115" s="511"/>
      <c r="AXQ115" s="511"/>
      <c r="AXR115" s="511"/>
      <c r="AXS115" s="511"/>
      <c r="AXT115" s="511"/>
      <c r="AXU115" s="511"/>
      <c r="AXV115" s="511"/>
      <c r="AXW115" s="511"/>
      <c r="AXX115" s="511"/>
      <c r="AXY115" s="511"/>
      <c r="AXZ115" s="511"/>
      <c r="AYA115" s="511"/>
      <c r="AYB115" s="511"/>
      <c r="AYC115" s="511"/>
      <c r="AYD115" s="511"/>
      <c r="AYE115" s="511"/>
      <c r="AYF115" s="511"/>
      <c r="AYG115" s="511"/>
      <c r="AYH115" s="511"/>
      <c r="AYI115" s="511"/>
      <c r="AYJ115" s="511"/>
      <c r="AYK115" s="511"/>
      <c r="AYL115" s="511"/>
      <c r="AYM115" s="511"/>
      <c r="AYN115" s="511"/>
      <c r="AYO115" s="511"/>
      <c r="AYP115" s="511"/>
      <c r="AYQ115" s="511"/>
      <c r="AYR115" s="511"/>
      <c r="AYS115" s="511"/>
      <c r="AYT115" s="511"/>
      <c r="AYU115" s="511"/>
      <c r="AYV115" s="511"/>
      <c r="AYW115" s="511"/>
      <c r="AYX115" s="511"/>
      <c r="AYY115" s="511"/>
      <c r="AYZ115" s="511"/>
      <c r="AZA115" s="511"/>
      <c r="AZB115" s="511"/>
      <c r="AZC115" s="511"/>
      <c r="AZD115" s="511"/>
      <c r="AZE115" s="511"/>
      <c r="AZF115" s="511"/>
      <c r="AZG115" s="511"/>
      <c r="AZH115" s="511"/>
      <c r="AZI115" s="511"/>
      <c r="AZJ115" s="511"/>
      <c r="AZK115" s="511"/>
      <c r="AZL115" s="511"/>
      <c r="AZM115" s="511"/>
      <c r="AZN115" s="511"/>
      <c r="AZO115" s="511"/>
      <c r="AZP115" s="511"/>
      <c r="AZQ115" s="511"/>
      <c r="AZR115" s="511"/>
      <c r="AZS115" s="511"/>
      <c r="AZT115" s="511"/>
      <c r="AZU115" s="511"/>
      <c r="AZV115" s="511"/>
      <c r="AZW115" s="511"/>
      <c r="AZX115" s="511"/>
      <c r="AZY115" s="511"/>
      <c r="AZZ115" s="511"/>
      <c r="BAA115" s="511"/>
      <c r="BAB115" s="511"/>
      <c r="BAC115" s="511"/>
      <c r="BAD115" s="511"/>
      <c r="BAE115" s="511"/>
      <c r="BAF115" s="511"/>
      <c r="BAG115" s="511"/>
      <c r="BAH115" s="511"/>
      <c r="BAI115" s="511"/>
      <c r="BAJ115" s="511"/>
      <c r="BAK115" s="511"/>
      <c r="BAL115" s="511"/>
      <c r="BAM115" s="511"/>
      <c r="BAN115" s="511"/>
      <c r="BAO115" s="511"/>
      <c r="BAP115" s="511"/>
      <c r="BAQ115" s="511"/>
      <c r="BAR115" s="511"/>
      <c r="BAS115" s="511"/>
      <c r="BAT115" s="511"/>
      <c r="BAU115" s="511"/>
      <c r="BAV115" s="511"/>
      <c r="BAW115" s="511"/>
      <c r="BAX115" s="511"/>
      <c r="BAY115" s="511"/>
      <c r="BAZ115" s="511"/>
      <c r="BBA115" s="511"/>
      <c r="BBB115" s="511"/>
      <c r="BBC115" s="511"/>
      <c r="BBD115" s="511"/>
      <c r="BBE115" s="511"/>
      <c r="BBF115" s="511"/>
      <c r="BBG115" s="511"/>
      <c r="BBH115" s="511"/>
      <c r="BBI115" s="511"/>
      <c r="BBJ115" s="511"/>
      <c r="BBK115" s="511"/>
      <c r="BBL115" s="511"/>
      <c r="BBM115" s="511"/>
      <c r="BBN115" s="511"/>
      <c r="BBO115" s="511"/>
      <c r="BBP115" s="511"/>
      <c r="BBQ115" s="511"/>
      <c r="BBR115" s="511"/>
      <c r="BBS115" s="511"/>
      <c r="BBT115" s="511"/>
      <c r="BBU115" s="511"/>
      <c r="BBV115" s="511"/>
      <c r="BBW115" s="511"/>
      <c r="BBX115" s="511"/>
      <c r="BBY115" s="511"/>
      <c r="BBZ115" s="511"/>
      <c r="BCA115" s="511"/>
      <c r="BCB115" s="511"/>
      <c r="BCC115" s="511"/>
      <c r="BCD115" s="511"/>
      <c r="BCE115" s="511"/>
      <c r="BCF115" s="511"/>
      <c r="BCG115" s="511"/>
      <c r="BCH115" s="511"/>
      <c r="BCI115" s="511"/>
      <c r="BCJ115" s="511"/>
      <c r="BCK115" s="511"/>
      <c r="BCL115" s="511"/>
      <c r="BCM115" s="511"/>
      <c r="BCN115" s="511"/>
      <c r="BCO115" s="511"/>
      <c r="BCP115" s="511"/>
      <c r="BCQ115" s="511"/>
      <c r="BCR115" s="511"/>
      <c r="BCS115" s="511"/>
      <c r="BCT115" s="511"/>
      <c r="BCU115" s="511"/>
      <c r="BCV115" s="511"/>
      <c r="BCW115" s="511"/>
      <c r="BCX115" s="511"/>
      <c r="BCY115" s="511"/>
      <c r="BCZ115" s="511"/>
      <c r="BDA115" s="511"/>
      <c r="BDB115" s="511"/>
      <c r="BDC115" s="511"/>
      <c r="BDD115" s="511"/>
      <c r="BDE115" s="511"/>
      <c r="BDF115" s="511"/>
      <c r="BDG115" s="511"/>
      <c r="BDH115" s="511"/>
      <c r="BDI115" s="511"/>
      <c r="BDJ115" s="511"/>
      <c r="BDK115" s="511"/>
      <c r="BDL115" s="511"/>
      <c r="BDM115" s="511"/>
      <c r="BDN115" s="511"/>
      <c r="BDO115" s="511"/>
      <c r="BDP115" s="511"/>
      <c r="BDQ115" s="511"/>
      <c r="BDR115" s="511"/>
      <c r="BDS115" s="511"/>
      <c r="BDT115" s="511"/>
      <c r="BDU115" s="511"/>
      <c r="BDV115" s="511"/>
      <c r="BDW115" s="511"/>
      <c r="BDX115" s="511"/>
      <c r="BDY115" s="511"/>
      <c r="BDZ115" s="511"/>
      <c r="BEA115" s="511"/>
      <c r="BEB115" s="511"/>
      <c r="BEC115" s="511"/>
      <c r="BED115" s="511"/>
      <c r="BEE115" s="511"/>
      <c r="BEF115" s="511"/>
      <c r="BEG115" s="511"/>
      <c r="BEH115" s="511"/>
      <c r="BEI115" s="511"/>
      <c r="BEJ115" s="511"/>
      <c r="BEK115" s="511"/>
      <c r="BEL115" s="511"/>
      <c r="BEM115" s="511"/>
      <c r="BEN115" s="511"/>
      <c r="BEO115" s="511"/>
      <c r="BEP115" s="511"/>
      <c r="BEQ115" s="511"/>
      <c r="BER115" s="511"/>
      <c r="BES115" s="511"/>
      <c r="BET115" s="511"/>
      <c r="BEU115" s="511"/>
      <c r="BEV115" s="511"/>
      <c r="BEW115" s="511"/>
      <c r="BEX115" s="511"/>
      <c r="BEY115" s="511"/>
      <c r="BEZ115" s="511"/>
      <c r="BFA115" s="511"/>
      <c r="BFB115" s="511"/>
      <c r="BFC115" s="511"/>
      <c r="BFD115" s="511"/>
      <c r="BFE115" s="511"/>
      <c r="BFF115" s="511"/>
      <c r="BFG115" s="511"/>
      <c r="BFH115" s="511"/>
      <c r="BFI115" s="511"/>
      <c r="BFJ115" s="511"/>
      <c r="BFK115" s="511"/>
      <c r="BFL115" s="511"/>
      <c r="BFM115" s="511"/>
      <c r="BFN115" s="511"/>
      <c r="BFO115" s="511"/>
      <c r="BFP115" s="511"/>
      <c r="BFQ115" s="511"/>
      <c r="BFR115" s="511"/>
      <c r="BFS115" s="511"/>
      <c r="BFT115" s="511"/>
      <c r="BFU115" s="511"/>
      <c r="BFV115" s="511"/>
      <c r="BFW115" s="511"/>
      <c r="BFX115" s="511"/>
      <c r="BFY115" s="511"/>
      <c r="BFZ115" s="511"/>
      <c r="BGA115" s="511"/>
      <c r="BGB115" s="511"/>
      <c r="BGC115" s="511"/>
      <c r="BGD115" s="511"/>
      <c r="BGE115" s="511"/>
      <c r="BGF115" s="511"/>
      <c r="BGG115" s="511"/>
      <c r="BGH115" s="511"/>
      <c r="BGI115" s="511"/>
      <c r="BGJ115" s="511"/>
      <c r="BGK115" s="511"/>
      <c r="BGL115" s="511"/>
      <c r="BGM115" s="511"/>
      <c r="BGN115" s="511"/>
      <c r="BGO115" s="511"/>
      <c r="BGP115" s="511"/>
      <c r="BGQ115" s="511"/>
      <c r="BGR115" s="511"/>
      <c r="BGS115" s="511"/>
      <c r="BGT115" s="511"/>
      <c r="BGU115" s="511"/>
      <c r="BGV115" s="511"/>
      <c r="BGW115" s="511"/>
      <c r="BGX115" s="511"/>
      <c r="BGY115" s="511"/>
      <c r="BGZ115" s="511"/>
      <c r="BHA115" s="511"/>
      <c r="BHB115" s="511"/>
      <c r="BHC115" s="511"/>
      <c r="BHD115" s="511"/>
      <c r="BHE115" s="511"/>
      <c r="BHF115" s="511"/>
      <c r="BHG115" s="511"/>
      <c r="BHH115" s="511"/>
      <c r="BHI115" s="511"/>
      <c r="BHJ115" s="511"/>
      <c r="BHK115" s="511"/>
      <c r="BHL115" s="511"/>
      <c r="BHM115" s="511"/>
      <c r="BHN115" s="511"/>
      <c r="BHO115" s="511"/>
      <c r="BHP115" s="511"/>
      <c r="BHQ115" s="511"/>
      <c r="BHR115" s="511"/>
      <c r="BHS115" s="511"/>
      <c r="BHT115" s="511"/>
      <c r="BHU115" s="511"/>
      <c r="BHV115" s="511"/>
      <c r="BHW115" s="511"/>
      <c r="BHX115" s="511"/>
      <c r="BHY115" s="511"/>
      <c r="BHZ115" s="511"/>
      <c r="BIA115" s="511"/>
      <c r="BIB115" s="511"/>
      <c r="BIC115" s="511"/>
      <c r="BID115" s="511"/>
      <c r="BIE115" s="511"/>
      <c r="BIF115" s="511"/>
      <c r="BIG115" s="511"/>
      <c r="BIH115" s="511"/>
      <c r="BII115" s="511"/>
      <c r="BIJ115" s="511"/>
      <c r="BIK115" s="511"/>
      <c r="BIL115" s="511"/>
      <c r="BIM115" s="511"/>
      <c r="BIN115" s="511"/>
      <c r="BIO115" s="511"/>
      <c r="BIP115" s="511"/>
      <c r="BIQ115" s="511"/>
      <c r="BIR115" s="511"/>
      <c r="BIS115" s="511"/>
      <c r="BIT115" s="511"/>
      <c r="BIU115" s="511"/>
      <c r="BIV115" s="511"/>
      <c r="BIW115" s="511"/>
      <c r="BIX115" s="511"/>
      <c r="BIY115" s="511"/>
      <c r="BIZ115" s="511"/>
      <c r="BJA115" s="511"/>
      <c r="BJB115" s="511"/>
      <c r="BJC115" s="511"/>
      <c r="BJD115" s="511"/>
      <c r="BJE115" s="511"/>
      <c r="BJF115" s="511"/>
      <c r="BJG115" s="511"/>
      <c r="BJH115" s="511"/>
      <c r="BJI115" s="511"/>
      <c r="BJJ115" s="511"/>
      <c r="BJK115" s="511"/>
      <c r="BJL115" s="511"/>
      <c r="BJM115" s="511"/>
      <c r="BJN115" s="511"/>
      <c r="BJO115" s="511"/>
      <c r="BJP115" s="511"/>
      <c r="BJQ115" s="511"/>
      <c r="BJR115" s="511"/>
      <c r="BJS115" s="511"/>
      <c r="BJT115" s="511"/>
      <c r="BJU115" s="511"/>
      <c r="BJV115" s="511"/>
      <c r="BJW115" s="511"/>
      <c r="BJX115" s="511"/>
      <c r="BJY115" s="511"/>
      <c r="BJZ115" s="511"/>
      <c r="BKA115" s="511"/>
      <c r="BKB115" s="511"/>
      <c r="BKC115" s="511"/>
      <c r="BKD115" s="511"/>
      <c r="BKE115" s="511"/>
      <c r="BKF115" s="511"/>
      <c r="BKG115" s="511"/>
      <c r="BKH115" s="511"/>
      <c r="BKI115" s="511"/>
      <c r="BKJ115" s="511"/>
      <c r="BKK115" s="511"/>
      <c r="BKL115" s="511"/>
      <c r="BKM115" s="511"/>
      <c r="BKN115" s="511"/>
      <c r="BKO115" s="511"/>
      <c r="BKP115" s="511"/>
      <c r="BKQ115" s="511"/>
      <c r="BKR115" s="511"/>
      <c r="BKS115" s="511"/>
      <c r="BKT115" s="511"/>
      <c r="BKU115" s="511"/>
      <c r="BKV115" s="511"/>
      <c r="BKW115" s="511"/>
      <c r="BKX115" s="511"/>
      <c r="BKY115" s="511"/>
      <c r="BKZ115" s="511"/>
      <c r="BLA115" s="511"/>
      <c r="BLB115" s="511"/>
      <c r="BLC115" s="511"/>
      <c r="BLD115" s="511"/>
      <c r="BLE115" s="511"/>
      <c r="BLF115" s="511"/>
      <c r="BLG115" s="511"/>
      <c r="BLH115" s="511"/>
      <c r="BLI115" s="511"/>
      <c r="BLJ115" s="511"/>
      <c r="BLK115" s="511"/>
      <c r="BLL115" s="511"/>
      <c r="BLM115" s="511"/>
      <c r="BLN115" s="511"/>
      <c r="BLO115" s="511"/>
      <c r="BLP115" s="511"/>
      <c r="BLQ115" s="511"/>
      <c r="BLR115" s="511"/>
      <c r="BLS115" s="511"/>
      <c r="BLT115" s="511"/>
      <c r="BLU115" s="511"/>
      <c r="BLV115" s="511"/>
      <c r="BLW115" s="511"/>
      <c r="BLX115" s="511"/>
      <c r="BLY115" s="511"/>
      <c r="BLZ115" s="511"/>
      <c r="BMA115" s="511"/>
      <c r="BMB115" s="511"/>
      <c r="BMC115" s="511"/>
      <c r="BMD115" s="511"/>
      <c r="BME115" s="511"/>
      <c r="BMF115" s="511"/>
      <c r="BMG115" s="511"/>
      <c r="BMH115" s="511"/>
      <c r="BMI115" s="511"/>
      <c r="BMJ115" s="511"/>
      <c r="BMK115" s="511"/>
      <c r="BML115" s="511"/>
      <c r="BMM115" s="511"/>
      <c r="BMN115" s="511"/>
      <c r="BMO115" s="511"/>
      <c r="BMP115" s="511"/>
      <c r="BMQ115" s="511"/>
      <c r="BMR115" s="511"/>
      <c r="BMS115" s="511"/>
      <c r="BMT115" s="511"/>
      <c r="BMU115" s="511"/>
      <c r="BMV115" s="511"/>
      <c r="BMW115" s="511"/>
      <c r="BMX115" s="511"/>
      <c r="BMY115" s="511"/>
      <c r="BMZ115" s="511"/>
      <c r="BNA115" s="511"/>
      <c r="BNB115" s="511"/>
      <c r="BNC115" s="511"/>
      <c r="BND115" s="511"/>
      <c r="BNE115" s="511"/>
      <c r="BNF115" s="511"/>
      <c r="BNG115" s="511"/>
      <c r="BNH115" s="511"/>
      <c r="BNI115" s="511"/>
      <c r="BNJ115" s="511"/>
      <c r="BNK115" s="511"/>
      <c r="BNL115" s="511"/>
      <c r="BNM115" s="511"/>
      <c r="BNN115" s="511"/>
      <c r="BNO115" s="511"/>
      <c r="BNP115" s="511"/>
      <c r="BNQ115" s="511"/>
      <c r="BNR115" s="511"/>
      <c r="BNS115" s="511"/>
      <c r="BNT115" s="511"/>
      <c r="BNU115" s="511"/>
      <c r="BNV115" s="511"/>
      <c r="BNW115" s="511"/>
      <c r="BNX115" s="511"/>
      <c r="BNY115" s="511"/>
      <c r="BNZ115" s="511"/>
      <c r="BOA115" s="511"/>
      <c r="BOB115" s="511"/>
      <c r="BOC115" s="511"/>
      <c r="BOD115" s="511"/>
      <c r="BOE115" s="511"/>
      <c r="BOF115" s="511"/>
      <c r="BOG115" s="511"/>
      <c r="BOH115" s="511"/>
      <c r="BOI115" s="511"/>
      <c r="BOJ115" s="511"/>
      <c r="BOK115" s="511"/>
      <c r="BOL115" s="511"/>
      <c r="BOM115" s="511"/>
      <c r="BON115" s="511"/>
      <c r="BOO115" s="511"/>
      <c r="BOP115" s="511"/>
      <c r="BOQ115" s="511"/>
      <c r="BOR115" s="511"/>
      <c r="BOS115" s="511"/>
      <c r="BOT115" s="511"/>
      <c r="BOU115" s="511"/>
      <c r="BOV115" s="511"/>
      <c r="BOW115" s="511"/>
      <c r="BOX115" s="511"/>
      <c r="BOY115" s="511"/>
      <c r="BOZ115" s="511"/>
      <c r="BPA115" s="511"/>
      <c r="BPB115" s="511"/>
      <c r="BPC115" s="511"/>
      <c r="BPD115" s="511"/>
      <c r="BPE115" s="511"/>
      <c r="BPF115" s="511"/>
      <c r="BPG115" s="511"/>
      <c r="BPH115" s="511"/>
      <c r="BPI115" s="511"/>
      <c r="BPJ115" s="511"/>
      <c r="BPK115" s="511"/>
      <c r="BPL115" s="511"/>
      <c r="BPM115" s="511"/>
      <c r="BPN115" s="511"/>
      <c r="BPO115" s="511"/>
      <c r="BPP115" s="511"/>
      <c r="BPQ115" s="511"/>
      <c r="BPR115" s="511"/>
      <c r="BPS115" s="511"/>
      <c r="BPT115" s="511"/>
      <c r="BPU115" s="511"/>
      <c r="BPV115" s="511"/>
      <c r="BPW115" s="511"/>
      <c r="BPX115" s="511"/>
      <c r="BPY115" s="511"/>
      <c r="BPZ115" s="511"/>
      <c r="BQA115" s="511"/>
      <c r="BQB115" s="511"/>
      <c r="BQC115" s="511"/>
      <c r="BQD115" s="511"/>
      <c r="BQE115" s="511"/>
      <c r="BQF115" s="511"/>
      <c r="BQG115" s="511"/>
      <c r="BQH115" s="511"/>
      <c r="BQI115" s="511"/>
      <c r="BQJ115" s="511"/>
      <c r="BQK115" s="511"/>
      <c r="BQL115" s="511"/>
      <c r="BQM115" s="511"/>
      <c r="BQN115" s="511"/>
      <c r="BQO115" s="511"/>
      <c r="BQP115" s="511"/>
      <c r="BQQ115" s="511"/>
      <c r="BQR115" s="511"/>
      <c r="BQS115" s="511"/>
      <c r="BQT115" s="511"/>
      <c r="BQU115" s="511"/>
      <c r="BQV115" s="511"/>
      <c r="BQW115" s="511"/>
      <c r="BQX115" s="511"/>
      <c r="BQY115" s="511"/>
      <c r="BQZ115" s="511"/>
      <c r="BRA115" s="511"/>
      <c r="BRB115" s="511"/>
      <c r="BRC115" s="511"/>
      <c r="BRD115" s="511"/>
      <c r="BRE115" s="511"/>
      <c r="BRF115" s="511"/>
      <c r="BRG115" s="511"/>
      <c r="BRH115" s="511"/>
      <c r="BRI115" s="511"/>
      <c r="BRJ115" s="511"/>
      <c r="BRK115" s="511"/>
      <c r="BRL115" s="511"/>
      <c r="BRM115" s="511"/>
      <c r="BRN115" s="511"/>
      <c r="BRO115" s="511"/>
      <c r="BRP115" s="511"/>
      <c r="BRQ115" s="511"/>
      <c r="BRR115" s="511"/>
      <c r="BRS115" s="511"/>
      <c r="BRT115" s="511"/>
      <c r="BRU115" s="511"/>
      <c r="BRV115" s="511"/>
      <c r="BRW115" s="511"/>
      <c r="BRX115" s="511"/>
      <c r="BRY115" s="511"/>
      <c r="BRZ115" s="511"/>
      <c r="BSA115" s="511"/>
      <c r="BSB115" s="511"/>
      <c r="BSC115" s="511"/>
      <c r="BSD115" s="511"/>
      <c r="BSE115" s="511"/>
      <c r="BSF115" s="511"/>
      <c r="BSG115" s="511"/>
      <c r="BSH115" s="511"/>
      <c r="BSI115" s="511"/>
      <c r="BSJ115" s="511"/>
      <c r="BSK115" s="511"/>
      <c r="BSL115" s="511"/>
      <c r="BSM115" s="511"/>
      <c r="BSN115" s="511"/>
      <c r="BSO115" s="511"/>
      <c r="BSP115" s="511"/>
      <c r="BSQ115" s="511"/>
      <c r="BSR115" s="511"/>
      <c r="BSS115" s="511"/>
      <c r="BST115" s="511"/>
      <c r="BSU115" s="511"/>
      <c r="BSV115" s="511"/>
      <c r="BSW115" s="511"/>
      <c r="BSX115" s="511"/>
      <c r="BSY115" s="511"/>
      <c r="BSZ115" s="511"/>
      <c r="BTA115" s="511"/>
      <c r="BTB115" s="511"/>
      <c r="BTC115" s="511"/>
      <c r="BTD115" s="511"/>
      <c r="BTE115" s="511"/>
      <c r="BTF115" s="511"/>
      <c r="BTG115" s="511"/>
      <c r="BTH115" s="511"/>
      <c r="BTI115" s="511"/>
      <c r="BTJ115" s="511"/>
      <c r="BTK115" s="511"/>
      <c r="BTL115" s="511"/>
      <c r="BTM115" s="511"/>
      <c r="BTN115" s="511"/>
      <c r="BTO115" s="511"/>
      <c r="BTP115" s="511"/>
      <c r="BTQ115" s="511"/>
      <c r="BTR115" s="511"/>
      <c r="BTS115" s="511"/>
      <c r="BTT115" s="511"/>
      <c r="BTU115" s="511"/>
      <c r="BTV115" s="511"/>
      <c r="BTW115" s="511"/>
      <c r="BTX115" s="511"/>
      <c r="BTY115" s="511"/>
      <c r="BTZ115" s="511"/>
      <c r="BUA115" s="511"/>
      <c r="BUB115" s="511"/>
      <c r="BUC115" s="511"/>
      <c r="BUD115" s="511"/>
      <c r="BUE115" s="511"/>
      <c r="BUF115" s="511"/>
      <c r="BUG115" s="511"/>
      <c r="BUH115" s="511"/>
      <c r="BUI115" s="511"/>
      <c r="BUJ115" s="511"/>
      <c r="BUK115" s="511"/>
      <c r="BUL115" s="511"/>
      <c r="BUM115" s="511"/>
      <c r="BUN115" s="511"/>
      <c r="BUO115" s="511"/>
      <c r="BUP115" s="511"/>
      <c r="BUQ115" s="511"/>
      <c r="BUR115" s="511"/>
      <c r="BUS115" s="511"/>
      <c r="BUT115" s="511"/>
      <c r="BUU115" s="511"/>
      <c r="BUV115" s="511"/>
      <c r="BUW115" s="511"/>
      <c r="BUX115" s="511"/>
      <c r="BUY115" s="511"/>
      <c r="BUZ115" s="511"/>
      <c r="BVA115" s="511"/>
      <c r="BVB115" s="511"/>
      <c r="BVC115" s="511"/>
      <c r="BVD115" s="511"/>
      <c r="BVE115" s="511"/>
      <c r="BVF115" s="511"/>
      <c r="BVG115" s="511"/>
      <c r="BVH115" s="511"/>
      <c r="BVI115" s="511"/>
      <c r="BVJ115" s="511"/>
      <c r="BVK115" s="511"/>
      <c r="BVL115" s="511"/>
      <c r="BVM115" s="511"/>
      <c r="BVN115" s="511"/>
      <c r="BVO115" s="511"/>
      <c r="BVP115" s="511"/>
      <c r="BVQ115" s="511"/>
      <c r="BVR115" s="511"/>
      <c r="BVS115" s="511"/>
      <c r="BVT115" s="511"/>
      <c r="BVU115" s="511"/>
      <c r="BVV115" s="511"/>
      <c r="BVW115" s="511"/>
      <c r="BVX115" s="511"/>
      <c r="BVY115" s="511"/>
      <c r="BVZ115" s="511"/>
      <c r="BWA115" s="511"/>
      <c r="BWB115" s="511"/>
      <c r="BWC115" s="511"/>
      <c r="BWD115" s="511"/>
      <c r="BWE115" s="511"/>
      <c r="BWF115" s="511"/>
      <c r="BWG115" s="511"/>
      <c r="BWH115" s="511"/>
      <c r="BWI115" s="511"/>
      <c r="BWJ115" s="511"/>
      <c r="BWK115" s="511"/>
      <c r="BWL115" s="511"/>
      <c r="BWM115" s="511"/>
      <c r="BWN115" s="511"/>
      <c r="BWO115" s="511"/>
      <c r="BWP115" s="511"/>
      <c r="BWQ115" s="511"/>
      <c r="BWR115" s="511"/>
      <c r="BWS115" s="511"/>
      <c r="BWT115" s="511"/>
      <c r="BWU115" s="511"/>
      <c r="BWV115" s="511"/>
      <c r="BWW115" s="511"/>
      <c r="BWX115" s="511"/>
      <c r="BWY115" s="511"/>
      <c r="BWZ115" s="511"/>
      <c r="BXA115" s="511"/>
      <c r="BXB115" s="511"/>
      <c r="BXC115" s="511"/>
      <c r="BXD115" s="511"/>
      <c r="BXE115" s="511"/>
      <c r="BXF115" s="511"/>
      <c r="BXG115" s="511"/>
      <c r="BXH115" s="511"/>
      <c r="BXI115" s="511"/>
      <c r="BXJ115" s="511"/>
      <c r="BXK115" s="511"/>
      <c r="BXL115" s="511"/>
      <c r="BXM115" s="511"/>
      <c r="BXN115" s="511"/>
      <c r="BXO115" s="511"/>
      <c r="BXP115" s="511"/>
      <c r="BXQ115" s="511"/>
      <c r="BXR115" s="511"/>
      <c r="BXS115" s="511"/>
      <c r="BXT115" s="511"/>
      <c r="BXU115" s="511"/>
      <c r="BXV115" s="511"/>
      <c r="BXW115" s="511"/>
      <c r="BXX115" s="511"/>
      <c r="BXY115" s="511"/>
      <c r="BXZ115" s="511"/>
      <c r="BYA115" s="511"/>
      <c r="BYB115" s="511"/>
      <c r="BYC115" s="511"/>
      <c r="BYD115" s="511"/>
      <c r="BYE115" s="511"/>
      <c r="BYF115" s="511"/>
      <c r="BYG115" s="511"/>
      <c r="BYH115" s="511"/>
      <c r="BYI115" s="511"/>
      <c r="BYJ115" s="511"/>
      <c r="BYK115" s="511"/>
      <c r="BYL115" s="511"/>
      <c r="BYM115" s="511"/>
      <c r="BYN115" s="511"/>
      <c r="BYO115" s="511"/>
      <c r="BYP115" s="511"/>
      <c r="BYQ115" s="511"/>
      <c r="BYR115" s="511"/>
      <c r="BYS115" s="511"/>
      <c r="BYT115" s="511"/>
      <c r="BYU115" s="511"/>
      <c r="BYV115" s="511"/>
      <c r="BYW115" s="511"/>
      <c r="BYX115" s="511"/>
      <c r="BYY115" s="511"/>
      <c r="BYZ115" s="511"/>
      <c r="BZA115" s="511"/>
      <c r="BZB115" s="511"/>
      <c r="BZC115" s="511"/>
      <c r="BZD115" s="511"/>
      <c r="BZE115" s="511"/>
      <c r="BZF115" s="511"/>
      <c r="BZG115" s="511"/>
      <c r="BZH115" s="511"/>
      <c r="BZI115" s="511"/>
      <c r="BZJ115" s="511"/>
      <c r="BZK115" s="511"/>
      <c r="BZL115" s="511"/>
      <c r="BZM115" s="511"/>
      <c r="BZN115" s="511"/>
      <c r="BZO115" s="511"/>
      <c r="BZP115" s="511"/>
      <c r="BZQ115" s="511"/>
      <c r="BZR115" s="511"/>
      <c r="BZS115" s="511"/>
      <c r="BZT115" s="511"/>
      <c r="BZU115" s="511"/>
      <c r="BZV115" s="511"/>
      <c r="BZW115" s="511"/>
      <c r="BZX115" s="511"/>
      <c r="BZY115" s="511"/>
      <c r="BZZ115" s="511"/>
      <c r="CAA115" s="511"/>
      <c r="CAB115" s="511"/>
      <c r="CAC115" s="511"/>
      <c r="CAD115" s="511"/>
      <c r="CAE115" s="511"/>
      <c r="CAF115" s="511"/>
      <c r="CAG115" s="511"/>
      <c r="CAH115" s="511"/>
      <c r="CAI115" s="511"/>
      <c r="CAJ115" s="511"/>
      <c r="CAK115" s="511"/>
      <c r="CAL115" s="511"/>
      <c r="CAM115" s="511"/>
      <c r="CAN115" s="511"/>
      <c r="CAO115" s="511"/>
      <c r="CAP115" s="511"/>
      <c r="CAQ115" s="511"/>
      <c r="CAR115" s="511"/>
      <c r="CAS115" s="511"/>
      <c r="CAT115" s="511"/>
      <c r="CAU115" s="511"/>
      <c r="CAV115" s="511"/>
      <c r="CAW115" s="511"/>
      <c r="CAX115" s="511"/>
      <c r="CAY115" s="511"/>
      <c r="CAZ115" s="511"/>
      <c r="CBA115" s="511"/>
      <c r="CBB115" s="511"/>
      <c r="CBC115" s="511"/>
      <c r="CBD115" s="511"/>
      <c r="CBE115" s="511"/>
      <c r="CBF115" s="511"/>
      <c r="CBG115" s="511"/>
      <c r="CBH115" s="511"/>
      <c r="CBI115" s="511"/>
      <c r="CBJ115" s="511"/>
      <c r="CBK115" s="511"/>
      <c r="CBL115" s="511"/>
      <c r="CBM115" s="511"/>
      <c r="CBN115" s="511"/>
      <c r="CBO115" s="511"/>
      <c r="CBP115" s="511"/>
      <c r="CBQ115" s="511"/>
      <c r="CBR115" s="511"/>
      <c r="CBS115" s="511"/>
      <c r="CBT115" s="511"/>
      <c r="CBU115" s="511"/>
      <c r="CBV115" s="511"/>
      <c r="CBW115" s="511"/>
      <c r="CBX115" s="511"/>
      <c r="CBY115" s="511"/>
      <c r="CBZ115" s="511"/>
      <c r="CCA115" s="511"/>
      <c r="CCB115" s="511"/>
      <c r="CCC115" s="511"/>
      <c r="CCD115" s="511"/>
      <c r="CCE115" s="511"/>
      <c r="CCF115" s="511"/>
      <c r="CCG115" s="511"/>
      <c r="CCH115" s="511"/>
      <c r="CCI115" s="511"/>
      <c r="CCJ115" s="511"/>
      <c r="CCK115" s="511"/>
      <c r="CCL115" s="511"/>
      <c r="CCM115" s="511"/>
      <c r="CCN115" s="511"/>
      <c r="CCO115" s="511"/>
      <c r="CCP115" s="511"/>
      <c r="CCQ115" s="511"/>
      <c r="CCR115" s="511"/>
      <c r="CCS115" s="511"/>
      <c r="CCT115" s="511"/>
      <c r="CCU115" s="511"/>
      <c r="CCV115" s="511"/>
      <c r="CCW115" s="511"/>
      <c r="CCX115" s="511"/>
      <c r="CCY115" s="511"/>
      <c r="CCZ115" s="511"/>
      <c r="CDA115" s="511"/>
      <c r="CDB115" s="511"/>
      <c r="CDC115" s="511"/>
      <c r="CDD115" s="511"/>
      <c r="CDE115" s="511"/>
      <c r="CDF115" s="511"/>
      <c r="CDG115" s="511"/>
      <c r="CDH115" s="511"/>
      <c r="CDI115" s="511"/>
      <c r="CDJ115" s="511"/>
      <c r="CDK115" s="511"/>
      <c r="CDL115" s="511"/>
      <c r="CDM115" s="511"/>
      <c r="CDN115" s="511"/>
      <c r="CDO115" s="511"/>
      <c r="CDP115" s="511"/>
      <c r="CDQ115" s="511"/>
      <c r="CDR115" s="511"/>
      <c r="CDS115" s="511"/>
      <c r="CDT115" s="511"/>
      <c r="CDU115" s="511"/>
      <c r="CDV115" s="511"/>
      <c r="CDW115" s="511"/>
      <c r="CDX115" s="511"/>
      <c r="CDY115" s="511"/>
      <c r="CDZ115" s="511"/>
      <c r="CEA115" s="511"/>
      <c r="CEB115" s="511"/>
      <c r="CEC115" s="511"/>
      <c r="CED115" s="511"/>
      <c r="CEE115" s="511"/>
      <c r="CEF115" s="511"/>
      <c r="CEG115" s="511"/>
      <c r="CEH115" s="511"/>
      <c r="CEI115" s="511"/>
      <c r="CEJ115" s="511"/>
      <c r="CEK115" s="511"/>
      <c r="CEL115" s="511"/>
      <c r="CEM115" s="511"/>
      <c r="CEN115" s="511"/>
      <c r="CEO115" s="511"/>
      <c r="CEP115" s="511"/>
      <c r="CEQ115" s="511"/>
      <c r="CER115" s="511"/>
      <c r="CES115" s="511"/>
      <c r="CET115" s="511"/>
      <c r="CEU115" s="511"/>
      <c r="CEV115" s="511"/>
      <c r="CEW115" s="511"/>
      <c r="CEX115" s="511"/>
      <c r="CEY115" s="511"/>
      <c r="CEZ115" s="511"/>
      <c r="CFA115" s="511"/>
      <c r="CFB115" s="511"/>
      <c r="CFC115" s="511"/>
      <c r="CFD115" s="511"/>
      <c r="CFE115" s="511"/>
      <c r="CFF115" s="511"/>
      <c r="CFG115" s="511"/>
      <c r="CFH115" s="511"/>
      <c r="CFI115" s="511"/>
      <c r="CFJ115" s="511"/>
      <c r="CFK115" s="511"/>
      <c r="CFL115" s="511"/>
      <c r="CFM115" s="511"/>
      <c r="CFN115" s="511"/>
      <c r="CFO115" s="511"/>
      <c r="CFP115" s="511"/>
      <c r="CFQ115" s="511"/>
      <c r="CFR115" s="511"/>
      <c r="CFS115" s="511"/>
      <c r="CFT115" s="511"/>
      <c r="CFU115" s="511"/>
      <c r="CFV115" s="511"/>
      <c r="CFW115" s="511"/>
      <c r="CFX115" s="511"/>
      <c r="CFY115" s="511"/>
      <c r="CFZ115" s="511"/>
      <c r="CGA115" s="511"/>
      <c r="CGB115" s="511"/>
      <c r="CGC115" s="511"/>
      <c r="CGD115" s="511"/>
      <c r="CGE115" s="511"/>
      <c r="CGF115" s="511"/>
      <c r="CGG115" s="511"/>
      <c r="CGH115" s="511"/>
      <c r="CGI115" s="511"/>
      <c r="CGJ115" s="511"/>
      <c r="CGK115" s="511"/>
      <c r="CGL115" s="511"/>
      <c r="CGM115" s="511"/>
      <c r="CGN115" s="511"/>
      <c r="CGO115" s="511"/>
      <c r="CGP115" s="511"/>
      <c r="CGQ115" s="511"/>
      <c r="CGR115" s="511"/>
      <c r="CGS115" s="511"/>
      <c r="CGT115" s="511"/>
      <c r="CGU115" s="511"/>
      <c r="CGV115" s="511"/>
      <c r="CGW115" s="511"/>
      <c r="CGX115" s="511"/>
      <c r="CGY115" s="511"/>
      <c r="CGZ115" s="511"/>
      <c r="CHA115" s="511"/>
      <c r="CHB115" s="511"/>
      <c r="CHC115" s="511"/>
      <c r="CHD115" s="511"/>
      <c r="CHE115" s="511"/>
      <c r="CHF115" s="511"/>
      <c r="CHG115" s="511"/>
      <c r="CHH115" s="511"/>
      <c r="CHI115" s="511"/>
      <c r="CHJ115" s="511"/>
      <c r="CHK115" s="511"/>
      <c r="CHL115" s="511"/>
      <c r="CHM115" s="511"/>
      <c r="CHN115" s="511"/>
      <c r="CHO115" s="511"/>
      <c r="CHP115" s="511"/>
      <c r="CHQ115" s="511"/>
      <c r="CHR115" s="511"/>
      <c r="CHS115" s="511"/>
      <c r="CHT115" s="511"/>
      <c r="CHU115" s="511"/>
      <c r="CHV115" s="511"/>
      <c r="CHW115" s="511"/>
      <c r="CHX115" s="511"/>
      <c r="CHY115" s="511"/>
      <c r="CHZ115" s="511"/>
      <c r="CIA115" s="511"/>
      <c r="CIB115" s="511"/>
      <c r="CIC115" s="511"/>
      <c r="CID115" s="511"/>
      <c r="CIE115" s="511"/>
      <c r="CIF115" s="511"/>
      <c r="CIG115" s="511"/>
      <c r="CIH115" s="511"/>
      <c r="CII115" s="511"/>
      <c r="CIJ115" s="511"/>
      <c r="CIK115" s="511"/>
      <c r="CIL115" s="511"/>
      <c r="CIM115" s="511"/>
      <c r="CIN115" s="511"/>
      <c r="CIO115" s="511"/>
      <c r="CIP115" s="511"/>
      <c r="CIQ115" s="511"/>
      <c r="CIR115" s="511"/>
      <c r="CIS115" s="511"/>
      <c r="CIT115" s="511"/>
      <c r="CIU115" s="511"/>
      <c r="CIV115" s="511"/>
      <c r="CIW115" s="511"/>
      <c r="CIX115" s="511"/>
      <c r="CIY115" s="511"/>
      <c r="CIZ115" s="511"/>
      <c r="CJA115" s="511"/>
      <c r="CJB115" s="511"/>
      <c r="CJC115" s="511"/>
      <c r="CJD115" s="511"/>
      <c r="CJE115" s="511"/>
      <c r="CJF115" s="511"/>
      <c r="CJG115" s="511"/>
      <c r="CJH115" s="511"/>
      <c r="CJI115" s="511"/>
      <c r="CJJ115" s="511"/>
      <c r="CJK115" s="511"/>
      <c r="CJL115" s="511"/>
      <c r="CJM115" s="511"/>
      <c r="CJN115" s="511"/>
      <c r="CJO115" s="511"/>
      <c r="CJP115" s="511"/>
      <c r="CJQ115" s="511"/>
      <c r="CJR115" s="511"/>
      <c r="CJS115" s="511"/>
      <c r="CJT115" s="511"/>
      <c r="CJU115" s="511"/>
      <c r="CJV115" s="511"/>
      <c r="CJW115" s="511"/>
      <c r="CJX115" s="511"/>
      <c r="CJY115" s="511"/>
      <c r="CJZ115" s="511"/>
      <c r="CKA115" s="511"/>
      <c r="CKB115" s="511"/>
      <c r="CKC115" s="511"/>
      <c r="CKD115" s="511"/>
      <c r="CKE115" s="511"/>
      <c r="CKF115" s="511"/>
      <c r="CKG115" s="511"/>
      <c r="CKH115" s="511"/>
      <c r="CKI115" s="511"/>
      <c r="CKJ115" s="511"/>
      <c r="CKK115" s="511"/>
      <c r="CKL115" s="511"/>
      <c r="CKM115" s="511"/>
      <c r="CKN115" s="511"/>
      <c r="CKO115" s="511"/>
      <c r="CKP115" s="511"/>
      <c r="CKQ115" s="511"/>
      <c r="CKR115" s="511"/>
      <c r="CKS115" s="511"/>
      <c r="CKT115" s="511"/>
      <c r="CKU115" s="511"/>
      <c r="CKV115" s="511"/>
      <c r="CKW115" s="511"/>
      <c r="CKX115" s="511"/>
      <c r="CKY115" s="511"/>
      <c r="CKZ115" s="511"/>
      <c r="CLA115" s="511"/>
      <c r="CLB115" s="511"/>
      <c r="CLC115" s="511"/>
      <c r="CLD115" s="511"/>
      <c r="CLE115" s="511"/>
      <c r="CLF115" s="511"/>
      <c r="CLG115" s="511"/>
      <c r="CLH115" s="511"/>
      <c r="CLI115" s="511"/>
      <c r="CLJ115" s="511"/>
      <c r="CLK115" s="511"/>
      <c r="CLL115" s="511"/>
      <c r="CLM115" s="511"/>
      <c r="CLN115" s="511"/>
      <c r="CLO115" s="511"/>
      <c r="CLP115" s="511"/>
      <c r="CLQ115" s="511"/>
      <c r="CLR115" s="511"/>
      <c r="CLS115" s="511"/>
      <c r="CLT115" s="511"/>
      <c r="CLU115" s="511"/>
      <c r="CLV115" s="511"/>
      <c r="CLW115" s="511"/>
      <c r="CLX115" s="511"/>
      <c r="CLY115" s="511"/>
      <c r="CLZ115" s="511"/>
      <c r="CMA115" s="511"/>
      <c r="CMB115" s="511"/>
      <c r="CMC115" s="511"/>
      <c r="CMD115" s="511"/>
      <c r="CME115" s="511"/>
      <c r="CMF115" s="511"/>
      <c r="CMG115" s="511"/>
      <c r="CMH115" s="511"/>
      <c r="CMI115" s="511"/>
      <c r="CMJ115" s="511"/>
      <c r="CMK115" s="511"/>
      <c r="CML115" s="511"/>
      <c r="CMM115" s="511"/>
      <c r="CMN115" s="511"/>
      <c r="CMO115" s="511"/>
      <c r="CMP115" s="511"/>
      <c r="CMQ115" s="511"/>
      <c r="CMR115" s="511"/>
      <c r="CMS115" s="511"/>
      <c r="CMT115" s="511"/>
      <c r="CMU115" s="511"/>
      <c r="CMV115" s="511"/>
      <c r="CMW115" s="511"/>
      <c r="CMX115" s="511"/>
      <c r="CMY115" s="511"/>
      <c r="CMZ115" s="511"/>
      <c r="CNA115" s="511"/>
      <c r="CNB115" s="511"/>
      <c r="CNC115" s="511"/>
      <c r="CND115" s="511"/>
      <c r="CNE115" s="511"/>
      <c r="CNF115" s="511"/>
      <c r="CNG115" s="511"/>
      <c r="CNH115" s="511"/>
      <c r="CNI115" s="511"/>
      <c r="CNJ115" s="511"/>
      <c r="CNK115" s="511"/>
      <c r="CNL115" s="511"/>
      <c r="CNM115" s="511"/>
      <c r="CNN115" s="511"/>
      <c r="CNO115" s="511"/>
      <c r="CNP115" s="511"/>
      <c r="CNQ115" s="511"/>
      <c r="CNR115" s="511"/>
      <c r="CNS115" s="511"/>
      <c r="CNT115" s="511"/>
      <c r="CNU115" s="511"/>
      <c r="CNV115" s="511"/>
      <c r="CNW115" s="511"/>
      <c r="CNX115" s="511"/>
      <c r="CNY115" s="511"/>
      <c r="CNZ115" s="511"/>
      <c r="COA115" s="511"/>
      <c r="COB115" s="511"/>
      <c r="COC115" s="511"/>
      <c r="COD115" s="511"/>
      <c r="COE115" s="511"/>
      <c r="COF115" s="511"/>
      <c r="COG115" s="511"/>
      <c r="COH115" s="511"/>
      <c r="COI115" s="511"/>
      <c r="COJ115" s="511"/>
      <c r="COK115" s="511"/>
      <c r="COL115" s="511"/>
      <c r="COM115" s="511"/>
      <c r="CON115" s="511"/>
      <c r="COO115" s="511"/>
      <c r="COP115" s="511"/>
      <c r="COQ115" s="511"/>
      <c r="COR115" s="511"/>
      <c r="COS115" s="511"/>
      <c r="COT115" s="511"/>
      <c r="COU115" s="511"/>
      <c r="COV115" s="511"/>
      <c r="COW115" s="511"/>
      <c r="COX115" s="511"/>
      <c r="COY115" s="511"/>
      <c r="COZ115" s="511"/>
      <c r="CPA115" s="511"/>
      <c r="CPB115" s="511"/>
      <c r="CPC115" s="511"/>
      <c r="CPD115" s="511"/>
      <c r="CPE115" s="511"/>
      <c r="CPF115" s="511"/>
      <c r="CPG115" s="511"/>
      <c r="CPH115" s="511"/>
      <c r="CPI115" s="511"/>
      <c r="CPJ115" s="511"/>
      <c r="CPK115" s="511"/>
      <c r="CPL115" s="511"/>
      <c r="CPM115" s="511"/>
      <c r="CPN115" s="511"/>
      <c r="CPO115" s="511"/>
      <c r="CPP115" s="511"/>
      <c r="CPQ115" s="511"/>
      <c r="CPR115" s="511"/>
      <c r="CPS115" s="511"/>
      <c r="CPT115" s="511"/>
      <c r="CPU115" s="511"/>
      <c r="CPV115" s="511"/>
      <c r="CPW115" s="511"/>
      <c r="CPX115" s="511"/>
      <c r="CPY115" s="511"/>
      <c r="CPZ115" s="511"/>
      <c r="CQA115" s="511"/>
      <c r="CQB115" s="511"/>
      <c r="CQC115" s="511"/>
      <c r="CQD115" s="511"/>
      <c r="CQE115" s="511"/>
      <c r="CQF115" s="511"/>
      <c r="CQG115" s="511"/>
      <c r="CQH115" s="511"/>
      <c r="CQI115" s="511"/>
      <c r="CQJ115" s="511"/>
      <c r="CQK115" s="511"/>
      <c r="CQL115" s="511"/>
      <c r="CQM115" s="511"/>
      <c r="CQN115" s="511"/>
      <c r="CQO115" s="511"/>
      <c r="CQP115" s="511"/>
      <c r="CQQ115" s="511"/>
      <c r="CQR115" s="511"/>
      <c r="CQS115" s="511"/>
      <c r="CQT115" s="511"/>
      <c r="CQU115" s="511"/>
      <c r="CQV115" s="511"/>
      <c r="CQW115" s="511"/>
      <c r="CQX115" s="511"/>
      <c r="CQY115" s="511"/>
      <c r="CQZ115" s="511"/>
      <c r="CRA115" s="511"/>
      <c r="CRB115" s="511"/>
      <c r="CRC115" s="511"/>
      <c r="CRD115" s="511"/>
      <c r="CRE115" s="511"/>
      <c r="CRF115" s="511"/>
      <c r="CRG115" s="511"/>
      <c r="CRH115" s="511"/>
      <c r="CRI115" s="511"/>
      <c r="CRJ115" s="511"/>
      <c r="CRK115" s="511"/>
      <c r="CRL115" s="511"/>
      <c r="CRM115" s="511"/>
      <c r="CRN115" s="511"/>
      <c r="CRO115" s="511"/>
      <c r="CRP115" s="511"/>
      <c r="CRQ115" s="511"/>
      <c r="CRR115" s="511"/>
      <c r="CRS115" s="511"/>
      <c r="CRT115" s="511"/>
      <c r="CRU115" s="511"/>
      <c r="CRV115" s="511"/>
      <c r="CRW115" s="511"/>
      <c r="CRX115" s="511"/>
      <c r="CRY115" s="511"/>
      <c r="CRZ115" s="511"/>
      <c r="CSA115" s="511"/>
      <c r="CSB115" s="511"/>
      <c r="CSC115" s="511"/>
      <c r="CSD115" s="511"/>
      <c r="CSE115" s="511"/>
      <c r="CSF115" s="511"/>
      <c r="CSG115" s="511"/>
      <c r="CSH115" s="511"/>
      <c r="CSI115" s="511"/>
      <c r="CSJ115" s="511"/>
      <c r="CSK115" s="511"/>
      <c r="CSL115" s="511"/>
      <c r="CSM115" s="511"/>
      <c r="CSN115" s="511"/>
      <c r="CSO115" s="511"/>
      <c r="CSP115" s="511"/>
      <c r="CSQ115" s="511"/>
      <c r="CSR115" s="511"/>
      <c r="CSS115" s="511"/>
      <c r="CST115" s="511"/>
      <c r="CSU115" s="511"/>
      <c r="CSV115" s="511"/>
      <c r="CSW115" s="511"/>
      <c r="CSX115" s="511"/>
      <c r="CSY115" s="511"/>
      <c r="CSZ115" s="511"/>
      <c r="CTA115" s="511"/>
      <c r="CTB115" s="511"/>
      <c r="CTC115" s="511"/>
      <c r="CTD115" s="511"/>
      <c r="CTE115" s="511"/>
      <c r="CTF115" s="511"/>
      <c r="CTG115" s="511"/>
      <c r="CTH115" s="511"/>
      <c r="CTI115" s="511"/>
      <c r="CTJ115" s="511"/>
      <c r="CTK115" s="511"/>
      <c r="CTL115" s="511"/>
      <c r="CTM115" s="511"/>
      <c r="CTN115" s="511"/>
      <c r="CTO115" s="511"/>
      <c r="CTP115" s="511"/>
      <c r="CTQ115" s="511"/>
      <c r="CTR115" s="511"/>
      <c r="CTS115" s="511"/>
      <c r="CTT115" s="511"/>
      <c r="CTU115" s="511"/>
      <c r="CTV115" s="511"/>
      <c r="CTW115" s="511"/>
      <c r="CTX115" s="511"/>
      <c r="CTY115" s="511"/>
      <c r="CTZ115" s="511"/>
      <c r="CUA115" s="511"/>
      <c r="CUB115" s="511"/>
      <c r="CUC115" s="511"/>
      <c r="CUD115" s="511"/>
      <c r="CUE115" s="511"/>
      <c r="CUF115" s="511"/>
      <c r="CUG115" s="511"/>
      <c r="CUH115" s="511"/>
      <c r="CUI115" s="511"/>
      <c r="CUJ115" s="511"/>
      <c r="CUK115" s="511"/>
      <c r="CUL115" s="511"/>
      <c r="CUM115" s="511"/>
      <c r="CUN115" s="511"/>
      <c r="CUO115" s="511"/>
      <c r="CUP115" s="511"/>
      <c r="CUQ115" s="511"/>
      <c r="CUR115" s="511"/>
      <c r="CUS115" s="511"/>
      <c r="CUT115" s="511"/>
      <c r="CUU115" s="511"/>
      <c r="CUV115" s="511"/>
      <c r="CUW115" s="511"/>
      <c r="CUX115" s="511"/>
      <c r="CUY115" s="511"/>
      <c r="CUZ115" s="511"/>
      <c r="CVA115" s="511"/>
      <c r="CVB115" s="511"/>
      <c r="CVC115" s="511"/>
      <c r="CVD115" s="511"/>
      <c r="CVE115" s="511"/>
      <c r="CVF115" s="511"/>
      <c r="CVG115" s="511"/>
      <c r="CVH115" s="511"/>
      <c r="CVI115" s="511"/>
      <c r="CVJ115" s="511"/>
      <c r="CVK115" s="511"/>
      <c r="CVL115" s="511"/>
      <c r="CVM115" s="511"/>
      <c r="CVN115" s="511"/>
      <c r="CVO115" s="511"/>
      <c r="CVP115" s="511"/>
      <c r="CVQ115" s="511"/>
      <c r="CVR115" s="511"/>
      <c r="CVS115" s="511"/>
      <c r="CVT115" s="511"/>
      <c r="CVU115" s="511"/>
      <c r="CVV115" s="511"/>
      <c r="CVW115" s="511"/>
      <c r="CVX115" s="511"/>
      <c r="CVY115" s="511"/>
      <c r="CVZ115" s="511"/>
      <c r="CWA115" s="511"/>
      <c r="CWB115" s="511"/>
      <c r="CWC115" s="511"/>
      <c r="CWD115" s="511"/>
      <c r="CWE115" s="511"/>
      <c r="CWF115" s="511"/>
      <c r="CWG115" s="511"/>
      <c r="CWH115" s="511"/>
      <c r="CWI115" s="511"/>
      <c r="CWJ115" s="511"/>
      <c r="CWK115" s="511"/>
      <c r="CWL115" s="511"/>
      <c r="CWM115" s="511"/>
      <c r="CWN115" s="511"/>
      <c r="CWO115" s="511"/>
      <c r="CWP115" s="511"/>
      <c r="CWQ115" s="511"/>
      <c r="CWR115" s="511"/>
      <c r="CWS115" s="511"/>
      <c r="CWT115" s="511"/>
      <c r="CWU115" s="511"/>
      <c r="CWV115" s="511"/>
      <c r="CWW115" s="511"/>
      <c r="CWX115" s="511"/>
      <c r="CWY115" s="511"/>
      <c r="CWZ115" s="511"/>
      <c r="CXA115" s="511"/>
      <c r="CXB115" s="511"/>
      <c r="CXC115" s="511"/>
      <c r="CXD115" s="511"/>
      <c r="CXE115" s="511"/>
      <c r="CXF115" s="511"/>
      <c r="CXG115" s="511"/>
      <c r="CXH115" s="511"/>
      <c r="CXI115" s="511"/>
      <c r="CXJ115" s="511"/>
      <c r="CXK115" s="511"/>
      <c r="CXL115" s="511"/>
      <c r="CXM115" s="511"/>
      <c r="CXN115" s="511"/>
      <c r="CXO115" s="511"/>
      <c r="CXP115" s="511"/>
      <c r="CXQ115" s="511"/>
      <c r="CXR115" s="511"/>
      <c r="CXS115" s="511"/>
      <c r="CXT115" s="511"/>
      <c r="CXU115" s="511"/>
      <c r="CXV115" s="511"/>
      <c r="CXW115" s="511"/>
      <c r="CXX115" s="511"/>
      <c r="CXY115" s="511"/>
      <c r="CXZ115" s="511"/>
      <c r="CYA115" s="511"/>
      <c r="CYB115" s="511"/>
      <c r="CYC115" s="511"/>
      <c r="CYD115" s="511"/>
      <c r="CYE115" s="511"/>
      <c r="CYF115" s="511"/>
      <c r="CYG115" s="511"/>
      <c r="CYH115" s="511"/>
      <c r="CYI115" s="511"/>
      <c r="CYJ115" s="511"/>
      <c r="CYK115" s="511"/>
      <c r="CYL115" s="511"/>
      <c r="CYM115" s="511"/>
      <c r="CYN115" s="511"/>
      <c r="CYO115" s="511"/>
      <c r="CYP115" s="511"/>
      <c r="CYQ115" s="511"/>
      <c r="CYR115" s="511"/>
      <c r="CYS115" s="511"/>
      <c r="CYT115" s="511"/>
      <c r="CYU115" s="511"/>
      <c r="CYV115" s="511"/>
      <c r="CYW115" s="511"/>
      <c r="CYX115" s="511"/>
      <c r="CYY115" s="511"/>
      <c r="CYZ115" s="511"/>
      <c r="CZA115" s="511"/>
      <c r="CZB115" s="511"/>
      <c r="CZC115" s="511"/>
      <c r="CZD115" s="511"/>
      <c r="CZE115" s="511"/>
      <c r="CZF115" s="511"/>
      <c r="CZG115" s="511"/>
      <c r="CZH115" s="511"/>
      <c r="CZI115" s="511"/>
      <c r="CZJ115" s="511"/>
      <c r="CZK115" s="511"/>
      <c r="CZL115" s="511"/>
      <c r="CZM115" s="511"/>
      <c r="CZN115" s="511"/>
      <c r="CZO115" s="511"/>
      <c r="CZP115" s="511"/>
      <c r="CZQ115" s="511"/>
      <c r="CZR115" s="511"/>
      <c r="CZS115" s="511"/>
      <c r="CZT115" s="511"/>
      <c r="CZU115" s="511"/>
      <c r="CZV115" s="511"/>
      <c r="CZW115" s="511"/>
      <c r="CZX115" s="511"/>
      <c r="CZY115" s="511"/>
      <c r="CZZ115" s="511"/>
      <c r="DAA115" s="511"/>
      <c r="DAB115" s="511"/>
      <c r="DAC115" s="511"/>
      <c r="DAD115" s="511"/>
      <c r="DAE115" s="511"/>
      <c r="DAF115" s="511"/>
      <c r="DAG115" s="511"/>
      <c r="DAH115" s="511"/>
      <c r="DAI115" s="511"/>
      <c r="DAJ115" s="511"/>
      <c r="DAK115" s="511"/>
      <c r="DAL115" s="511"/>
      <c r="DAM115" s="511"/>
      <c r="DAN115" s="511"/>
      <c r="DAO115" s="511"/>
      <c r="DAP115" s="511"/>
      <c r="DAQ115" s="511"/>
      <c r="DAR115" s="511"/>
      <c r="DAS115" s="511"/>
      <c r="DAT115" s="511"/>
      <c r="DAU115" s="511"/>
      <c r="DAV115" s="511"/>
      <c r="DAW115" s="511"/>
      <c r="DAX115" s="511"/>
      <c r="DAY115" s="511"/>
      <c r="DAZ115" s="511"/>
      <c r="DBA115" s="511"/>
      <c r="DBB115" s="511"/>
      <c r="DBC115" s="511"/>
      <c r="DBD115" s="511"/>
      <c r="DBE115" s="511"/>
      <c r="DBF115" s="511"/>
      <c r="DBG115" s="511"/>
      <c r="DBH115" s="511"/>
      <c r="DBI115" s="511"/>
      <c r="DBJ115" s="511"/>
      <c r="DBK115" s="511"/>
      <c r="DBL115" s="511"/>
      <c r="DBM115" s="511"/>
      <c r="DBN115" s="511"/>
      <c r="DBO115" s="511"/>
      <c r="DBP115" s="511"/>
      <c r="DBQ115" s="511"/>
      <c r="DBR115" s="511"/>
      <c r="DBS115" s="511"/>
      <c r="DBT115" s="511"/>
      <c r="DBU115" s="511"/>
      <c r="DBV115" s="511"/>
      <c r="DBW115" s="511"/>
      <c r="DBX115" s="511"/>
      <c r="DBY115" s="511"/>
      <c r="DBZ115" s="511"/>
      <c r="DCA115" s="511"/>
      <c r="DCB115" s="511"/>
      <c r="DCC115" s="511"/>
      <c r="DCD115" s="511"/>
      <c r="DCE115" s="511"/>
      <c r="DCF115" s="511"/>
      <c r="DCG115" s="511"/>
      <c r="DCH115" s="511"/>
      <c r="DCI115" s="511"/>
      <c r="DCJ115" s="511"/>
      <c r="DCK115" s="511"/>
      <c r="DCL115" s="511"/>
      <c r="DCM115" s="511"/>
      <c r="DCN115" s="511"/>
      <c r="DCO115" s="511"/>
      <c r="DCP115" s="511"/>
      <c r="DCQ115" s="511"/>
      <c r="DCR115" s="511"/>
      <c r="DCS115" s="511"/>
      <c r="DCT115" s="511"/>
      <c r="DCU115" s="511"/>
      <c r="DCV115" s="511"/>
      <c r="DCW115" s="511"/>
      <c r="DCX115" s="511"/>
      <c r="DCY115" s="511"/>
      <c r="DCZ115" s="511"/>
      <c r="DDA115" s="511"/>
      <c r="DDB115" s="511"/>
      <c r="DDC115" s="511"/>
      <c r="DDD115" s="511"/>
      <c r="DDE115" s="511"/>
      <c r="DDF115" s="511"/>
      <c r="DDG115" s="511"/>
      <c r="DDH115" s="511"/>
      <c r="DDI115" s="511"/>
      <c r="DDJ115" s="511"/>
      <c r="DDK115" s="511"/>
      <c r="DDL115" s="511"/>
      <c r="DDM115" s="511"/>
      <c r="DDN115" s="511"/>
      <c r="DDO115" s="511"/>
      <c r="DDP115" s="511"/>
      <c r="DDQ115" s="511"/>
      <c r="DDR115" s="511"/>
      <c r="DDS115" s="511"/>
      <c r="DDT115" s="511"/>
      <c r="DDU115" s="511"/>
      <c r="DDV115" s="511"/>
      <c r="DDW115" s="511"/>
      <c r="DDX115" s="511"/>
      <c r="DDY115" s="511"/>
      <c r="DDZ115" s="511"/>
      <c r="DEA115" s="511"/>
      <c r="DEB115" s="511"/>
      <c r="DEC115" s="511"/>
      <c r="DED115" s="511"/>
      <c r="DEE115" s="511"/>
      <c r="DEF115" s="511"/>
      <c r="DEG115" s="511"/>
      <c r="DEH115" s="511"/>
      <c r="DEI115" s="511"/>
      <c r="DEJ115" s="511"/>
      <c r="DEK115" s="511"/>
      <c r="DEL115" s="511"/>
      <c r="DEM115" s="511"/>
      <c r="DEN115" s="511"/>
      <c r="DEO115" s="511"/>
      <c r="DEP115" s="511"/>
      <c r="DEQ115" s="511"/>
      <c r="DER115" s="511"/>
      <c r="DES115" s="511"/>
      <c r="DET115" s="511"/>
      <c r="DEU115" s="511"/>
      <c r="DEV115" s="511"/>
      <c r="DEW115" s="511"/>
      <c r="DEX115" s="511"/>
      <c r="DEY115" s="511"/>
      <c r="DEZ115" s="511"/>
      <c r="DFA115" s="511"/>
      <c r="DFB115" s="511"/>
      <c r="DFC115" s="511"/>
      <c r="DFD115" s="511"/>
      <c r="DFE115" s="511"/>
      <c r="DFF115" s="511"/>
      <c r="DFG115" s="511"/>
      <c r="DFH115" s="511"/>
      <c r="DFI115" s="511"/>
      <c r="DFJ115" s="511"/>
      <c r="DFK115" s="511"/>
      <c r="DFL115" s="511"/>
      <c r="DFM115" s="511"/>
      <c r="DFN115" s="511"/>
      <c r="DFO115" s="511"/>
      <c r="DFP115" s="511"/>
      <c r="DFQ115" s="511"/>
      <c r="DFR115" s="511"/>
      <c r="DFS115" s="511"/>
      <c r="DFT115" s="511"/>
      <c r="DFU115" s="511"/>
      <c r="DFV115" s="511"/>
      <c r="DFW115" s="511"/>
      <c r="DFX115" s="511"/>
      <c r="DFY115" s="511"/>
      <c r="DFZ115" s="511"/>
      <c r="DGA115" s="511"/>
      <c r="DGB115" s="511"/>
      <c r="DGC115" s="511"/>
      <c r="DGD115" s="511"/>
      <c r="DGE115" s="511"/>
      <c r="DGF115" s="511"/>
      <c r="DGG115" s="511"/>
      <c r="DGH115" s="511"/>
      <c r="DGI115" s="511"/>
      <c r="DGJ115" s="511"/>
      <c r="DGK115" s="511"/>
      <c r="DGL115" s="511"/>
      <c r="DGM115" s="511"/>
      <c r="DGN115" s="511"/>
      <c r="DGO115" s="511"/>
      <c r="DGP115" s="511"/>
      <c r="DGQ115" s="511"/>
      <c r="DGR115" s="511"/>
      <c r="DGS115" s="511"/>
      <c r="DGT115" s="511"/>
      <c r="DGU115" s="511"/>
      <c r="DGV115" s="511"/>
      <c r="DGW115" s="511"/>
      <c r="DGX115" s="511"/>
      <c r="DGY115" s="511"/>
      <c r="DGZ115" s="511"/>
      <c r="DHA115" s="511"/>
      <c r="DHB115" s="511"/>
      <c r="DHC115" s="511"/>
      <c r="DHD115" s="511"/>
      <c r="DHE115" s="511"/>
      <c r="DHF115" s="511"/>
      <c r="DHG115" s="511"/>
      <c r="DHH115" s="511"/>
      <c r="DHI115" s="511"/>
      <c r="DHJ115" s="511"/>
      <c r="DHK115" s="511"/>
      <c r="DHL115" s="511"/>
      <c r="DHM115" s="511"/>
      <c r="DHN115" s="511"/>
      <c r="DHO115" s="511"/>
      <c r="DHP115" s="511"/>
      <c r="DHQ115" s="511"/>
      <c r="DHR115" s="511"/>
      <c r="DHS115" s="511"/>
      <c r="DHT115" s="511"/>
      <c r="DHU115" s="511"/>
      <c r="DHV115" s="511"/>
      <c r="DHW115" s="511"/>
      <c r="DHX115" s="511"/>
      <c r="DHY115" s="511"/>
      <c r="DHZ115" s="511"/>
      <c r="DIA115" s="511"/>
      <c r="DIB115" s="511"/>
      <c r="DIC115" s="511"/>
      <c r="DID115" s="511"/>
      <c r="DIE115" s="511"/>
      <c r="DIF115" s="511"/>
      <c r="DIG115" s="511"/>
      <c r="DIH115" s="511"/>
      <c r="DII115" s="511"/>
      <c r="DIJ115" s="511"/>
      <c r="DIK115" s="511"/>
      <c r="DIL115" s="511"/>
      <c r="DIM115" s="511"/>
      <c r="DIN115" s="511"/>
      <c r="DIO115" s="511"/>
      <c r="DIP115" s="511"/>
      <c r="DIQ115" s="511"/>
      <c r="DIR115" s="511"/>
      <c r="DIS115" s="511"/>
      <c r="DIT115" s="511"/>
      <c r="DIU115" s="511"/>
      <c r="DIV115" s="511"/>
      <c r="DIW115" s="511"/>
      <c r="DIX115" s="511"/>
      <c r="DIY115" s="511"/>
      <c r="DIZ115" s="511"/>
      <c r="DJA115" s="511"/>
      <c r="DJB115" s="511"/>
      <c r="DJC115" s="511"/>
      <c r="DJD115" s="511"/>
      <c r="DJE115" s="511"/>
      <c r="DJF115" s="511"/>
      <c r="DJG115" s="511"/>
      <c r="DJH115" s="511"/>
      <c r="DJI115" s="511"/>
      <c r="DJJ115" s="511"/>
      <c r="DJK115" s="511"/>
      <c r="DJL115" s="511"/>
      <c r="DJM115" s="511"/>
      <c r="DJN115" s="511"/>
      <c r="DJO115" s="511"/>
      <c r="DJP115" s="511"/>
      <c r="DJQ115" s="511"/>
      <c r="DJR115" s="511"/>
      <c r="DJS115" s="511"/>
      <c r="DJT115" s="511"/>
      <c r="DJU115" s="511"/>
      <c r="DJV115" s="511"/>
      <c r="DJW115" s="511"/>
      <c r="DJX115" s="511"/>
      <c r="DJY115" s="511"/>
      <c r="DJZ115" s="511"/>
      <c r="DKA115" s="511"/>
      <c r="DKB115" s="511"/>
      <c r="DKC115" s="511"/>
      <c r="DKD115" s="511"/>
      <c r="DKE115" s="511"/>
      <c r="DKF115" s="511"/>
      <c r="DKG115" s="511"/>
      <c r="DKH115" s="511"/>
      <c r="DKI115" s="511"/>
      <c r="DKJ115" s="511"/>
      <c r="DKK115" s="511"/>
      <c r="DKL115" s="511"/>
      <c r="DKM115" s="511"/>
      <c r="DKN115" s="511"/>
      <c r="DKO115" s="511"/>
      <c r="DKP115" s="511"/>
      <c r="DKQ115" s="511"/>
      <c r="DKR115" s="511"/>
      <c r="DKS115" s="511"/>
      <c r="DKT115" s="511"/>
      <c r="DKU115" s="511"/>
      <c r="DKV115" s="511"/>
      <c r="DKW115" s="511"/>
      <c r="DKX115" s="511"/>
      <c r="DKY115" s="511"/>
      <c r="DKZ115" s="511"/>
      <c r="DLA115" s="511"/>
      <c r="DLB115" s="511"/>
      <c r="DLC115" s="511"/>
      <c r="DLD115" s="511"/>
      <c r="DLE115" s="511"/>
      <c r="DLF115" s="511"/>
      <c r="DLG115" s="511"/>
      <c r="DLH115" s="511"/>
      <c r="DLI115" s="511"/>
      <c r="DLJ115" s="511"/>
      <c r="DLK115" s="511"/>
      <c r="DLL115" s="511"/>
      <c r="DLM115" s="511"/>
      <c r="DLN115" s="511"/>
      <c r="DLO115" s="511"/>
      <c r="DLP115" s="511"/>
      <c r="DLQ115" s="511"/>
      <c r="DLR115" s="511"/>
      <c r="DLS115" s="511"/>
      <c r="DLT115" s="511"/>
      <c r="DLU115" s="511"/>
      <c r="DLV115" s="511"/>
      <c r="DLW115" s="511"/>
      <c r="DLX115" s="511"/>
      <c r="DLY115" s="511"/>
      <c r="DLZ115" s="511"/>
      <c r="DMA115" s="511"/>
      <c r="DMB115" s="511"/>
      <c r="DMC115" s="511"/>
      <c r="DMD115" s="511"/>
      <c r="DME115" s="511"/>
      <c r="DMF115" s="511"/>
      <c r="DMG115" s="511"/>
      <c r="DMH115" s="511"/>
      <c r="DMI115" s="511"/>
      <c r="DMJ115" s="511"/>
      <c r="DMK115" s="511"/>
      <c r="DML115" s="511"/>
      <c r="DMM115" s="511"/>
      <c r="DMN115" s="511"/>
      <c r="DMO115" s="511"/>
      <c r="DMP115" s="511"/>
      <c r="DMQ115" s="511"/>
      <c r="DMR115" s="511"/>
      <c r="DMS115" s="511"/>
      <c r="DMT115" s="511"/>
      <c r="DMU115" s="511"/>
      <c r="DMV115" s="511"/>
      <c r="DMW115" s="511"/>
      <c r="DMX115" s="511"/>
      <c r="DMY115" s="511"/>
      <c r="DMZ115" s="511"/>
      <c r="DNA115" s="511"/>
      <c r="DNB115" s="511"/>
      <c r="DNC115" s="511"/>
      <c r="DND115" s="511"/>
      <c r="DNE115" s="511"/>
      <c r="DNF115" s="511"/>
      <c r="DNG115" s="511"/>
      <c r="DNH115" s="511"/>
      <c r="DNI115" s="511"/>
      <c r="DNJ115" s="511"/>
      <c r="DNK115" s="511"/>
      <c r="DNL115" s="511"/>
      <c r="DNM115" s="511"/>
      <c r="DNN115" s="511"/>
      <c r="DNO115" s="511"/>
      <c r="DNP115" s="511"/>
      <c r="DNQ115" s="511"/>
      <c r="DNR115" s="511"/>
      <c r="DNS115" s="511"/>
      <c r="DNT115" s="511"/>
      <c r="DNU115" s="511"/>
      <c r="DNV115" s="511"/>
      <c r="DNW115" s="511"/>
      <c r="DNX115" s="511"/>
      <c r="DNY115" s="511"/>
      <c r="DNZ115" s="511"/>
      <c r="DOA115" s="511"/>
      <c r="DOB115" s="511"/>
      <c r="DOC115" s="511"/>
      <c r="DOD115" s="511"/>
      <c r="DOE115" s="511"/>
      <c r="DOF115" s="511"/>
      <c r="DOG115" s="511"/>
      <c r="DOH115" s="511"/>
      <c r="DOI115" s="511"/>
      <c r="DOJ115" s="511"/>
      <c r="DOK115" s="511"/>
      <c r="DOL115" s="511"/>
      <c r="DOM115" s="511"/>
      <c r="DON115" s="511"/>
      <c r="DOO115" s="511"/>
      <c r="DOP115" s="511"/>
      <c r="DOQ115" s="511"/>
      <c r="DOR115" s="511"/>
      <c r="DOS115" s="511"/>
      <c r="DOT115" s="511"/>
      <c r="DOU115" s="511"/>
      <c r="DOV115" s="511"/>
      <c r="DOW115" s="511"/>
      <c r="DOX115" s="511"/>
      <c r="DOY115" s="511"/>
      <c r="DOZ115" s="511"/>
      <c r="DPA115" s="511"/>
      <c r="DPB115" s="511"/>
      <c r="DPC115" s="511"/>
      <c r="DPD115" s="511"/>
      <c r="DPE115" s="511"/>
      <c r="DPF115" s="511"/>
      <c r="DPG115" s="511"/>
      <c r="DPH115" s="511"/>
      <c r="DPI115" s="511"/>
      <c r="DPJ115" s="511"/>
      <c r="DPK115" s="511"/>
      <c r="DPL115" s="511"/>
      <c r="DPM115" s="511"/>
      <c r="DPN115" s="511"/>
      <c r="DPO115" s="511"/>
      <c r="DPP115" s="511"/>
      <c r="DPQ115" s="511"/>
      <c r="DPR115" s="511"/>
      <c r="DPS115" s="511"/>
      <c r="DPT115" s="511"/>
      <c r="DPU115" s="511"/>
      <c r="DPV115" s="511"/>
      <c r="DPW115" s="511"/>
      <c r="DPX115" s="511"/>
      <c r="DPY115" s="511"/>
      <c r="DPZ115" s="511"/>
      <c r="DQA115" s="511"/>
      <c r="DQB115" s="511"/>
      <c r="DQC115" s="511"/>
      <c r="DQD115" s="511"/>
      <c r="DQE115" s="511"/>
      <c r="DQF115" s="511"/>
      <c r="DQG115" s="511"/>
      <c r="DQH115" s="511"/>
      <c r="DQI115" s="511"/>
      <c r="DQJ115" s="511"/>
      <c r="DQK115" s="511"/>
      <c r="DQL115" s="511"/>
      <c r="DQM115" s="511"/>
      <c r="DQN115" s="511"/>
      <c r="DQO115" s="511"/>
      <c r="DQP115" s="511"/>
      <c r="DQQ115" s="511"/>
      <c r="DQR115" s="511"/>
      <c r="DQS115" s="511"/>
      <c r="DQT115" s="511"/>
      <c r="DQU115" s="511"/>
      <c r="DQV115" s="511"/>
      <c r="DQW115" s="511"/>
      <c r="DQX115" s="511"/>
      <c r="DQY115" s="511"/>
      <c r="DQZ115" s="511"/>
      <c r="DRA115" s="511"/>
      <c r="DRB115" s="511"/>
      <c r="DRC115" s="511"/>
      <c r="DRD115" s="511"/>
      <c r="DRE115" s="511"/>
      <c r="DRF115" s="511"/>
      <c r="DRG115" s="511"/>
      <c r="DRH115" s="511"/>
      <c r="DRI115" s="511"/>
      <c r="DRJ115" s="511"/>
      <c r="DRK115" s="511"/>
      <c r="DRL115" s="511"/>
      <c r="DRM115" s="511"/>
      <c r="DRN115" s="511"/>
      <c r="DRO115" s="511"/>
      <c r="DRP115" s="511"/>
      <c r="DRQ115" s="511"/>
      <c r="DRR115" s="511"/>
      <c r="DRS115" s="511"/>
      <c r="DRT115" s="511"/>
      <c r="DRU115" s="511"/>
      <c r="DRV115" s="511"/>
      <c r="DRW115" s="511"/>
      <c r="DRX115" s="511"/>
      <c r="DRY115" s="511"/>
      <c r="DRZ115" s="511"/>
      <c r="DSA115" s="511"/>
      <c r="DSB115" s="511"/>
      <c r="DSC115" s="511"/>
      <c r="DSD115" s="511"/>
      <c r="DSE115" s="511"/>
      <c r="DSF115" s="511"/>
      <c r="DSG115" s="511"/>
      <c r="DSH115" s="511"/>
      <c r="DSI115" s="511"/>
      <c r="DSJ115" s="511"/>
      <c r="DSK115" s="511"/>
      <c r="DSL115" s="511"/>
      <c r="DSM115" s="511"/>
      <c r="DSN115" s="511"/>
      <c r="DSO115" s="511"/>
      <c r="DSP115" s="511"/>
      <c r="DSQ115" s="511"/>
      <c r="DSR115" s="511"/>
      <c r="DSS115" s="511"/>
      <c r="DST115" s="511"/>
      <c r="DSU115" s="511"/>
      <c r="DSV115" s="511"/>
      <c r="DSW115" s="511"/>
      <c r="DSX115" s="511"/>
      <c r="DSY115" s="511"/>
      <c r="DSZ115" s="511"/>
      <c r="DTA115" s="511"/>
      <c r="DTB115" s="511"/>
      <c r="DTC115" s="511"/>
      <c r="DTD115" s="511"/>
      <c r="DTE115" s="511"/>
      <c r="DTF115" s="511"/>
      <c r="DTG115" s="511"/>
      <c r="DTH115" s="511"/>
      <c r="DTI115" s="511"/>
      <c r="DTJ115" s="511"/>
      <c r="DTK115" s="511"/>
      <c r="DTL115" s="511"/>
      <c r="DTM115" s="511"/>
      <c r="DTN115" s="511"/>
      <c r="DTO115" s="511"/>
      <c r="DTP115" s="511"/>
      <c r="DTQ115" s="511"/>
      <c r="DTR115" s="511"/>
      <c r="DTS115" s="511"/>
      <c r="DTT115" s="511"/>
      <c r="DTU115" s="511"/>
      <c r="DTV115" s="511"/>
      <c r="DTW115" s="511"/>
      <c r="DTX115" s="511"/>
      <c r="DTY115" s="511"/>
      <c r="DTZ115" s="511"/>
      <c r="DUA115" s="511"/>
      <c r="DUB115" s="511"/>
      <c r="DUC115" s="511"/>
      <c r="DUD115" s="511"/>
      <c r="DUE115" s="511"/>
      <c r="DUF115" s="511"/>
      <c r="DUG115" s="511"/>
      <c r="DUH115" s="511"/>
      <c r="DUI115" s="511"/>
      <c r="DUJ115" s="511"/>
      <c r="DUK115" s="511"/>
      <c r="DUL115" s="511"/>
      <c r="DUM115" s="511"/>
      <c r="DUN115" s="511"/>
      <c r="DUO115" s="511"/>
      <c r="DUP115" s="511"/>
      <c r="DUQ115" s="511"/>
      <c r="DUR115" s="511"/>
      <c r="DUS115" s="511"/>
      <c r="DUT115" s="511"/>
      <c r="DUU115" s="511"/>
      <c r="DUV115" s="511"/>
      <c r="DUW115" s="511"/>
      <c r="DUX115" s="511"/>
      <c r="DUY115" s="511"/>
      <c r="DUZ115" s="511"/>
      <c r="DVA115" s="511"/>
      <c r="DVB115" s="511"/>
      <c r="DVC115" s="511"/>
      <c r="DVD115" s="511"/>
      <c r="DVE115" s="511"/>
      <c r="DVF115" s="511"/>
      <c r="DVG115" s="511"/>
      <c r="DVH115" s="511"/>
      <c r="DVI115" s="511"/>
      <c r="DVJ115" s="511"/>
      <c r="DVK115" s="511"/>
      <c r="DVL115" s="511"/>
      <c r="DVM115" s="511"/>
      <c r="DVN115" s="511"/>
      <c r="DVO115" s="511"/>
      <c r="DVP115" s="511"/>
      <c r="DVQ115" s="511"/>
      <c r="DVR115" s="511"/>
      <c r="DVS115" s="511"/>
      <c r="DVT115" s="511"/>
      <c r="DVU115" s="511"/>
      <c r="DVV115" s="511"/>
      <c r="DVW115" s="511"/>
      <c r="DVX115" s="511"/>
      <c r="DVY115" s="511"/>
      <c r="DVZ115" s="511"/>
      <c r="DWA115" s="511"/>
      <c r="DWB115" s="511"/>
      <c r="DWC115" s="511"/>
      <c r="DWD115" s="511"/>
      <c r="DWE115" s="511"/>
      <c r="DWF115" s="511"/>
      <c r="DWG115" s="511"/>
      <c r="DWH115" s="511"/>
      <c r="DWI115" s="511"/>
      <c r="DWJ115" s="511"/>
      <c r="DWK115" s="511"/>
      <c r="DWL115" s="511"/>
      <c r="DWM115" s="511"/>
      <c r="DWN115" s="511"/>
      <c r="DWO115" s="511"/>
      <c r="DWP115" s="511"/>
      <c r="DWQ115" s="511"/>
      <c r="DWR115" s="511"/>
      <c r="DWS115" s="511"/>
      <c r="DWT115" s="511"/>
      <c r="DWU115" s="511"/>
      <c r="DWV115" s="511"/>
      <c r="DWW115" s="511"/>
      <c r="DWX115" s="511"/>
      <c r="DWY115" s="511"/>
      <c r="DWZ115" s="511"/>
      <c r="DXA115" s="511"/>
      <c r="DXB115" s="511"/>
      <c r="DXC115" s="511"/>
      <c r="DXD115" s="511"/>
      <c r="DXE115" s="511"/>
      <c r="DXF115" s="511"/>
      <c r="DXG115" s="511"/>
      <c r="DXH115" s="511"/>
      <c r="DXI115" s="511"/>
      <c r="DXJ115" s="511"/>
      <c r="DXK115" s="511"/>
      <c r="DXL115" s="511"/>
      <c r="DXM115" s="511"/>
      <c r="DXN115" s="511"/>
      <c r="DXO115" s="511"/>
      <c r="DXP115" s="511"/>
      <c r="DXQ115" s="511"/>
      <c r="DXR115" s="511"/>
      <c r="DXS115" s="511"/>
      <c r="DXT115" s="511"/>
      <c r="DXU115" s="511"/>
      <c r="DXV115" s="511"/>
      <c r="DXW115" s="511"/>
      <c r="DXX115" s="511"/>
      <c r="DXY115" s="511"/>
      <c r="DXZ115" s="511"/>
      <c r="DYA115" s="511"/>
      <c r="DYB115" s="511"/>
      <c r="DYC115" s="511"/>
      <c r="DYD115" s="511"/>
      <c r="DYE115" s="511"/>
      <c r="DYF115" s="511"/>
      <c r="DYG115" s="511"/>
      <c r="DYH115" s="511"/>
      <c r="DYI115" s="511"/>
      <c r="DYJ115" s="511"/>
      <c r="DYK115" s="511"/>
      <c r="DYL115" s="511"/>
      <c r="DYM115" s="511"/>
      <c r="DYN115" s="511"/>
      <c r="DYO115" s="511"/>
      <c r="DYP115" s="511"/>
      <c r="DYQ115" s="511"/>
      <c r="DYR115" s="511"/>
      <c r="DYS115" s="511"/>
      <c r="DYT115" s="511"/>
      <c r="DYU115" s="511"/>
      <c r="DYV115" s="511"/>
      <c r="DYW115" s="511"/>
      <c r="DYX115" s="511"/>
      <c r="DYY115" s="511"/>
      <c r="DYZ115" s="511"/>
      <c r="DZA115" s="511"/>
      <c r="DZB115" s="511"/>
      <c r="DZC115" s="511"/>
      <c r="DZD115" s="511"/>
      <c r="DZE115" s="511"/>
      <c r="DZF115" s="511"/>
      <c r="DZG115" s="511"/>
      <c r="DZH115" s="511"/>
      <c r="DZI115" s="511"/>
      <c r="DZJ115" s="511"/>
      <c r="DZK115" s="511"/>
      <c r="DZL115" s="511"/>
      <c r="DZM115" s="511"/>
      <c r="DZN115" s="511"/>
      <c r="DZO115" s="511"/>
      <c r="DZP115" s="511"/>
      <c r="DZQ115" s="511"/>
      <c r="DZR115" s="511"/>
      <c r="DZS115" s="511"/>
      <c r="DZT115" s="511"/>
      <c r="DZU115" s="511"/>
      <c r="DZV115" s="511"/>
      <c r="DZW115" s="511"/>
      <c r="DZX115" s="511"/>
      <c r="DZY115" s="511"/>
      <c r="DZZ115" s="511"/>
      <c r="EAA115" s="511"/>
      <c r="EAB115" s="511"/>
      <c r="EAC115" s="511"/>
      <c r="EAD115" s="511"/>
      <c r="EAE115" s="511"/>
      <c r="EAF115" s="511"/>
      <c r="EAG115" s="511"/>
      <c r="EAH115" s="511"/>
      <c r="EAI115" s="511"/>
      <c r="EAJ115" s="511"/>
      <c r="EAK115" s="511"/>
      <c r="EAL115" s="511"/>
      <c r="EAM115" s="511"/>
      <c r="EAN115" s="511"/>
      <c r="EAO115" s="511"/>
      <c r="EAP115" s="511"/>
      <c r="EAQ115" s="511"/>
      <c r="EAR115" s="511"/>
      <c r="EAS115" s="511"/>
      <c r="EAT115" s="511"/>
      <c r="EAU115" s="511"/>
      <c r="EAV115" s="511"/>
      <c r="EAW115" s="511"/>
      <c r="EAX115" s="511"/>
      <c r="EAY115" s="511"/>
      <c r="EAZ115" s="511"/>
      <c r="EBA115" s="511"/>
      <c r="EBB115" s="511"/>
      <c r="EBC115" s="511"/>
      <c r="EBD115" s="511"/>
      <c r="EBE115" s="511"/>
      <c r="EBF115" s="511"/>
      <c r="EBG115" s="511"/>
      <c r="EBH115" s="511"/>
      <c r="EBI115" s="511"/>
      <c r="EBJ115" s="511"/>
      <c r="EBK115" s="511"/>
      <c r="EBL115" s="511"/>
      <c r="EBM115" s="511"/>
      <c r="EBN115" s="511"/>
      <c r="EBO115" s="511"/>
      <c r="EBP115" s="511"/>
      <c r="EBQ115" s="511"/>
      <c r="EBR115" s="511"/>
      <c r="EBS115" s="511"/>
      <c r="EBT115" s="511"/>
      <c r="EBU115" s="511"/>
      <c r="EBV115" s="511"/>
      <c r="EBW115" s="511"/>
      <c r="EBX115" s="511"/>
      <c r="EBY115" s="511"/>
      <c r="EBZ115" s="511"/>
      <c r="ECA115" s="511"/>
      <c r="ECB115" s="511"/>
      <c r="ECC115" s="511"/>
      <c r="ECD115" s="511"/>
      <c r="ECE115" s="511"/>
      <c r="ECF115" s="511"/>
      <c r="ECG115" s="511"/>
      <c r="ECH115" s="511"/>
      <c r="ECI115" s="511"/>
      <c r="ECJ115" s="511"/>
      <c r="ECK115" s="511"/>
      <c r="ECL115" s="511"/>
      <c r="ECM115" s="511"/>
      <c r="ECN115" s="511"/>
      <c r="ECO115" s="511"/>
      <c r="ECP115" s="511"/>
      <c r="ECQ115" s="511"/>
      <c r="ECR115" s="511"/>
      <c r="ECS115" s="511"/>
      <c r="ECT115" s="511"/>
      <c r="ECU115" s="511"/>
      <c r="ECV115" s="511"/>
      <c r="ECW115" s="511"/>
      <c r="ECX115" s="511"/>
      <c r="ECY115" s="511"/>
      <c r="ECZ115" s="511"/>
      <c r="EDA115" s="511"/>
      <c r="EDB115" s="511"/>
      <c r="EDC115" s="511"/>
      <c r="EDD115" s="511"/>
      <c r="EDE115" s="511"/>
      <c r="EDF115" s="511"/>
      <c r="EDG115" s="511"/>
      <c r="EDH115" s="511"/>
      <c r="EDI115" s="511"/>
      <c r="EDJ115" s="511"/>
      <c r="EDK115" s="511"/>
      <c r="EDL115" s="511"/>
      <c r="EDM115" s="511"/>
      <c r="EDN115" s="511"/>
      <c r="EDO115" s="511"/>
      <c r="EDP115" s="511"/>
      <c r="EDQ115" s="511"/>
      <c r="EDR115" s="511"/>
      <c r="EDS115" s="511"/>
      <c r="EDT115" s="511"/>
      <c r="EDU115" s="511"/>
      <c r="EDV115" s="511"/>
      <c r="EDW115" s="511"/>
      <c r="EDX115" s="511"/>
      <c r="EDY115" s="511"/>
      <c r="EDZ115" s="511"/>
      <c r="EEA115" s="511"/>
      <c r="EEB115" s="511"/>
      <c r="EEC115" s="511"/>
      <c r="EED115" s="511"/>
      <c r="EEE115" s="511"/>
      <c r="EEF115" s="511"/>
      <c r="EEG115" s="511"/>
      <c r="EEH115" s="511"/>
      <c r="EEI115" s="511"/>
      <c r="EEJ115" s="511"/>
      <c r="EEK115" s="511"/>
      <c r="EEL115" s="511"/>
      <c r="EEM115" s="511"/>
      <c r="EEN115" s="511"/>
      <c r="EEO115" s="511"/>
      <c r="EEP115" s="511"/>
      <c r="EEQ115" s="511"/>
      <c r="EER115" s="511"/>
      <c r="EES115" s="511"/>
      <c r="EET115" s="511"/>
      <c r="EEU115" s="511"/>
      <c r="EEV115" s="511"/>
      <c r="EEW115" s="511"/>
      <c r="EEX115" s="511"/>
      <c r="EEY115" s="511"/>
      <c r="EEZ115" s="511"/>
      <c r="EFA115" s="511"/>
      <c r="EFB115" s="511"/>
      <c r="EFC115" s="511"/>
      <c r="EFD115" s="511"/>
      <c r="EFE115" s="511"/>
      <c r="EFF115" s="511"/>
      <c r="EFG115" s="511"/>
      <c r="EFH115" s="511"/>
      <c r="EFI115" s="511"/>
      <c r="EFJ115" s="511"/>
      <c r="EFK115" s="511"/>
      <c r="EFL115" s="511"/>
      <c r="EFM115" s="511"/>
      <c r="EFN115" s="511"/>
      <c r="EFO115" s="511"/>
      <c r="EFP115" s="511"/>
      <c r="EFQ115" s="511"/>
      <c r="EFR115" s="511"/>
      <c r="EFS115" s="511"/>
      <c r="EFT115" s="511"/>
      <c r="EFU115" s="511"/>
      <c r="EFV115" s="511"/>
      <c r="EFW115" s="511"/>
      <c r="EFX115" s="511"/>
      <c r="EFY115" s="511"/>
      <c r="EFZ115" s="511"/>
      <c r="EGA115" s="511"/>
      <c r="EGB115" s="511"/>
      <c r="EGC115" s="511"/>
      <c r="EGD115" s="511"/>
      <c r="EGE115" s="511"/>
      <c r="EGF115" s="511"/>
      <c r="EGG115" s="511"/>
      <c r="EGH115" s="511"/>
      <c r="EGI115" s="511"/>
      <c r="EGJ115" s="511"/>
      <c r="EGK115" s="511"/>
      <c r="EGL115" s="511"/>
      <c r="EGM115" s="511"/>
      <c r="EGN115" s="511"/>
      <c r="EGO115" s="511"/>
      <c r="EGP115" s="511"/>
      <c r="EGQ115" s="511"/>
      <c r="EGR115" s="511"/>
      <c r="EGS115" s="511"/>
      <c r="EGT115" s="511"/>
      <c r="EGU115" s="511"/>
      <c r="EGV115" s="511"/>
      <c r="EGW115" s="511"/>
      <c r="EGX115" s="511"/>
      <c r="EGY115" s="511"/>
      <c r="EGZ115" s="511"/>
      <c r="EHA115" s="511"/>
      <c r="EHB115" s="511"/>
      <c r="EHC115" s="511"/>
      <c r="EHD115" s="511"/>
      <c r="EHE115" s="511"/>
      <c r="EHF115" s="511"/>
      <c r="EHG115" s="511"/>
      <c r="EHH115" s="511"/>
      <c r="EHI115" s="511"/>
      <c r="EHJ115" s="511"/>
      <c r="EHK115" s="511"/>
      <c r="EHL115" s="511"/>
      <c r="EHM115" s="511"/>
      <c r="EHN115" s="511"/>
      <c r="EHO115" s="511"/>
      <c r="EHP115" s="511"/>
      <c r="EHQ115" s="511"/>
      <c r="EHR115" s="511"/>
      <c r="EHS115" s="511"/>
      <c r="EHT115" s="511"/>
      <c r="EHU115" s="511"/>
      <c r="EHV115" s="511"/>
      <c r="EHW115" s="511"/>
      <c r="EHX115" s="511"/>
      <c r="EHY115" s="511"/>
      <c r="EHZ115" s="511"/>
      <c r="EIA115" s="511"/>
      <c r="EIB115" s="511"/>
      <c r="EIC115" s="511"/>
      <c r="EID115" s="511"/>
      <c r="EIE115" s="511"/>
      <c r="EIF115" s="511"/>
      <c r="EIG115" s="511"/>
      <c r="EIH115" s="511"/>
      <c r="EII115" s="511"/>
      <c r="EIJ115" s="511"/>
      <c r="EIK115" s="511"/>
      <c r="EIL115" s="511"/>
      <c r="EIM115" s="511"/>
      <c r="EIN115" s="511"/>
      <c r="EIO115" s="511"/>
      <c r="EIP115" s="511"/>
      <c r="EIQ115" s="511"/>
      <c r="EIR115" s="511"/>
      <c r="EIS115" s="511"/>
      <c r="EIT115" s="511"/>
      <c r="EIU115" s="511"/>
      <c r="EIV115" s="511"/>
      <c r="EIW115" s="511"/>
      <c r="EIX115" s="511"/>
      <c r="EIY115" s="511"/>
      <c r="EIZ115" s="511"/>
      <c r="EJA115" s="511"/>
      <c r="EJB115" s="511"/>
      <c r="EJC115" s="511"/>
      <c r="EJD115" s="511"/>
      <c r="EJE115" s="511"/>
      <c r="EJF115" s="511"/>
      <c r="EJG115" s="511"/>
      <c r="EJH115" s="511"/>
      <c r="EJI115" s="511"/>
      <c r="EJJ115" s="511"/>
      <c r="EJK115" s="511"/>
      <c r="EJL115" s="511"/>
      <c r="EJM115" s="511"/>
      <c r="EJN115" s="511"/>
      <c r="EJO115" s="511"/>
      <c r="EJP115" s="511"/>
      <c r="EJQ115" s="511"/>
      <c r="EJR115" s="511"/>
      <c r="EJS115" s="511"/>
      <c r="EJT115" s="511"/>
      <c r="EJU115" s="511"/>
      <c r="EJV115" s="511"/>
      <c r="EJW115" s="511"/>
      <c r="EJX115" s="511"/>
      <c r="EJY115" s="511"/>
      <c r="EJZ115" s="511"/>
      <c r="EKA115" s="511"/>
      <c r="EKB115" s="511"/>
      <c r="EKC115" s="511"/>
      <c r="EKD115" s="511"/>
      <c r="EKE115" s="511"/>
      <c r="EKF115" s="511"/>
      <c r="EKG115" s="511"/>
      <c r="EKH115" s="511"/>
      <c r="EKI115" s="511"/>
      <c r="EKJ115" s="511"/>
      <c r="EKK115" s="511"/>
      <c r="EKL115" s="511"/>
      <c r="EKM115" s="511"/>
      <c r="EKN115" s="511"/>
      <c r="EKO115" s="511"/>
      <c r="EKP115" s="511"/>
      <c r="EKQ115" s="511"/>
      <c r="EKR115" s="511"/>
      <c r="EKS115" s="511"/>
      <c r="EKT115" s="511"/>
      <c r="EKU115" s="511"/>
      <c r="EKV115" s="511"/>
      <c r="EKW115" s="511"/>
      <c r="EKX115" s="511"/>
      <c r="EKY115" s="511"/>
      <c r="EKZ115" s="511"/>
      <c r="ELA115" s="511"/>
      <c r="ELB115" s="511"/>
      <c r="ELC115" s="511"/>
      <c r="ELD115" s="511"/>
      <c r="ELE115" s="511"/>
      <c r="ELF115" s="511"/>
      <c r="ELG115" s="511"/>
      <c r="ELH115" s="511"/>
      <c r="ELI115" s="511"/>
      <c r="ELJ115" s="511"/>
      <c r="ELK115" s="511"/>
      <c r="ELL115" s="511"/>
      <c r="ELM115" s="511"/>
      <c r="ELN115" s="511"/>
      <c r="ELO115" s="511"/>
      <c r="ELP115" s="511"/>
      <c r="ELQ115" s="511"/>
      <c r="ELR115" s="511"/>
      <c r="ELS115" s="511"/>
      <c r="ELT115" s="511"/>
      <c r="ELU115" s="511"/>
      <c r="ELV115" s="511"/>
      <c r="ELW115" s="511"/>
      <c r="ELX115" s="511"/>
      <c r="ELY115" s="511"/>
      <c r="ELZ115" s="511"/>
      <c r="EMA115" s="511"/>
      <c r="EMB115" s="511"/>
      <c r="EMC115" s="511"/>
      <c r="EMD115" s="511"/>
      <c r="EME115" s="511"/>
      <c r="EMF115" s="511"/>
      <c r="EMG115" s="511"/>
      <c r="EMH115" s="511"/>
      <c r="EMI115" s="511"/>
      <c r="EMJ115" s="511"/>
      <c r="EMK115" s="511"/>
      <c r="EML115" s="511"/>
      <c r="EMM115" s="511"/>
      <c r="EMN115" s="511"/>
      <c r="EMO115" s="511"/>
      <c r="EMP115" s="511"/>
      <c r="EMQ115" s="511"/>
      <c r="EMR115" s="511"/>
      <c r="EMS115" s="511"/>
      <c r="EMT115" s="511"/>
      <c r="EMU115" s="511"/>
      <c r="EMV115" s="511"/>
      <c r="EMW115" s="511"/>
      <c r="EMX115" s="511"/>
      <c r="EMY115" s="511"/>
      <c r="EMZ115" s="511"/>
      <c r="ENA115" s="511"/>
      <c r="ENB115" s="511"/>
      <c r="ENC115" s="511"/>
      <c r="END115" s="511"/>
      <c r="ENE115" s="511"/>
      <c r="ENF115" s="511"/>
      <c r="ENG115" s="511"/>
      <c r="ENH115" s="511"/>
      <c r="ENI115" s="511"/>
      <c r="ENJ115" s="511"/>
      <c r="ENK115" s="511"/>
      <c r="ENL115" s="511"/>
      <c r="ENM115" s="511"/>
      <c r="ENN115" s="511"/>
      <c r="ENO115" s="511"/>
      <c r="ENP115" s="511"/>
      <c r="ENQ115" s="511"/>
      <c r="ENR115" s="511"/>
      <c r="ENS115" s="511"/>
      <c r="ENT115" s="511"/>
      <c r="ENU115" s="511"/>
      <c r="ENV115" s="511"/>
      <c r="ENW115" s="511"/>
      <c r="ENX115" s="511"/>
      <c r="ENY115" s="511"/>
      <c r="ENZ115" s="511"/>
      <c r="EOA115" s="511"/>
      <c r="EOB115" s="511"/>
      <c r="EOC115" s="511"/>
      <c r="EOD115" s="511"/>
      <c r="EOE115" s="511"/>
      <c r="EOF115" s="511"/>
      <c r="EOG115" s="511"/>
      <c r="EOH115" s="511"/>
      <c r="EOI115" s="511"/>
      <c r="EOJ115" s="511"/>
      <c r="EOK115" s="511"/>
      <c r="EOL115" s="511"/>
      <c r="EOM115" s="511"/>
      <c r="EON115" s="511"/>
      <c r="EOO115" s="511"/>
      <c r="EOP115" s="511"/>
      <c r="EOQ115" s="511"/>
      <c r="EOR115" s="511"/>
      <c r="EOS115" s="511"/>
      <c r="EOT115" s="511"/>
      <c r="EOU115" s="511"/>
      <c r="EOV115" s="511"/>
      <c r="EOW115" s="511"/>
      <c r="EOX115" s="511"/>
      <c r="EOY115" s="511"/>
      <c r="EOZ115" s="511"/>
      <c r="EPA115" s="511"/>
      <c r="EPB115" s="511"/>
      <c r="EPC115" s="511"/>
      <c r="EPD115" s="511"/>
      <c r="EPE115" s="511"/>
      <c r="EPF115" s="511"/>
      <c r="EPG115" s="511"/>
      <c r="EPH115" s="511"/>
      <c r="EPI115" s="511"/>
      <c r="EPJ115" s="511"/>
      <c r="EPK115" s="511"/>
      <c r="EPL115" s="511"/>
      <c r="EPM115" s="511"/>
      <c r="EPN115" s="511"/>
      <c r="EPO115" s="511"/>
      <c r="EPP115" s="511"/>
      <c r="EPQ115" s="511"/>
      <c r="EPR115" s="511"/>
      <c r="EPS115" s="511"/>
      <c r="EPT115" s="511"/>
      <c r="EPU115" s="511"/>
      <c r="EPV115" s="511"/>
      <c r="EPW115" s="511"/>
      <c r="EPX115" s="511"/>
      <c r="EPY115" s="511"/>
      <c r="EPZ115" s="511"/>
      <c r="EQA115" s="511"/>
      <c r="EQB115" s="511"/>
      <c r="EQC115" s="511"/>
      <c r="EQD115" s="511"/>
      <c r="EQE115" s="511"/>
      <c r="EQF115" s="511"/>
      <c r="EQG115" s="511"/>
      <c r="EQH115" s="511"/>
      <c r="EQI115" s="511"/>
      <c r="EQJ115" s="511"/>
      <c r="EQK115" s="511"/>
      <c r="EQL115" s="511"/>
      <c r="EQM115" s="511"/>
      <c r="EQN115" s="511"/>
      <c r="EQO115" s="511"/>
      <c r="EQP115" s="511"/>
      <c r="EQQ115" s="511"/>
      <c r="EQR115" s="511"/>
      <c r="EQS115" s="511"/>
      <c r="EQT115" s="511"/>
      <c r="EQU115" s="511"/>
      <c r="EQV115" s="511"/>
      <c r="EQW115" s="511"/>
      <c r="EQX115" s="511"/>
      <c r="EQY115" s="511"/>
      <c r="EQZ115" s="511"/>
      <c r="ERA115" s="511"/>
      <c r="ERB115" s="511"/>
      <c r="ERC115" s="511"/>
      <c r="ERD115" s="511"/>
      <c r="ERE115" s="511"/>
      <c r="ERF115" s="511"/>
      <c r="ERG115" s="511"/>
      <c r="ERH115" s="511"/>
      <c r="ERI115" s="511"/>
      <c r="ERJ115" s="511"/>
      <c r="ERK115" s="511"/>
      <c r="ERL115" s="511"/>
      <c r="ERM115" s="511"/>
      <c r="ERN115" s="511"/>
      <c r="ERO115" s="511"/>
      <c r="ERP115" s="511"/>
      <c r="ERQ115" s="511"/>
      <c r="ERR115" s="511"/>
      <c r="ERS115" s="511"/>
      <c r="ERT115" s="511"/>
      <c r="ERU115" s="511"/>
      <c r="ERV115" s="511"/>
      <c r="ERW115" s="511"/>
      <c r="ERX115" s="511"/>
      <c r="ERY115" s="511"/>
      <c r="ERZ115" s="511"/>
      <c r="ESA115" s="511"/>
      <c r="ESB115" s="511"/>
      <c r="ESC115" s="511"/>
      <c r="ESD115" s="511"/>
      <c r="ESE115" s="511"/>
      <c r="ESF115" s="511"/>
      <c r="ESG115" s="511"/>
      <c r="ESH115" s="511"/>
      <c r="ESI115" s="511"/>
      <c r="ESJ115" s="511"/>
      <c r="ESK115" s="511"/>
      <c r="ESL115" s="511"/>
      <c r="ESM115" s="511"/>
      <c r="ESN115" s="511"/>
      <c r="ESO115" s="511"/>
      <c r="ESP115" s="511"/>
      <c r="ESQ115" s="511"/>
      <c r="ESR115" s="511"/>
      <c r="ESS115" s="511"/>
      <c r="EST115" s="511"/>
      <c r="ESU115" s="511"/>
      <c r="ESV115" s="511"/>
      <c r="ESW115" s="511"/>
      <c r="ESX115" s="511"/>
      <c r="ESY115" s="511"/>
      <c r="ESZ115" s="511"/>
      <c r="ETA115" s="511"/>
      <c r="ETB115" s="511"/>
      <c r="ETC115" s="511"/>
      <c r="ETD115" s="511"/>
      <c r="ETE115" s="511"/>
      <c r="ETF115" s="511"/>
      <c r="ETG115" s="511"/>
      <c r="ETH115" s="511"/>
      <c r="ETI115" s="511"/>
      <c r="ETJ115" s="511"/>
      <c r="ETK115" s="511"/>
      <c r="ETL115" s="511"/>
      <c r="ETM115" s="511"/>
      <c r="ETN115" s="511"/>
      <c r="ETO115" s="511"/>
      <c r="ETP115" s="511"/>
      <c r="ETQ115" s="511"/>
      <c r="ETR115" s="511"/>
      <c r="ETS115" s="511"/>
      <c r="ETT115" s="511"/>
      <c r="ETU115" s="511"/>
      <c r="ETV115" s="511"/>
      <c r="ETW115" s="511"/>
      <c r="ETX115" s="511"/>
      <c r="ETY115" s="511"/>
      <c r="ETZ115" s="511"/>
      <c r="EUA115" s="511"/>
      <c r="EUB115" s="511"/>
      <c r="EUC115" s="511"/>
      <c r="EUD115" s="511"/>
      <c r="EUE115" s="511"/>
      <c r="EUF115" s="511"/>
      <c r="EUG115" s="511"/>
      <c r="EUH115" s="511"/>
      <c r="EUI115" s="511"/>
      <c r="EUJ115" s="511"/>
      <c r="EUK115" s="511"/>
      <c r="EUL115" s="511"/>
      <c r="EUM115" s="511"/>
      <c r="EUN115" s="511"/>
      <c r="EUO115" s="511"/>
      <c r="EUP115" s="511"/>
      <c r="EUQ115" s="511"/>
      <c r="EUR115" s="511"/>
      <c r="EUS115" s="511"/>
      <c r="EUT115" s="511"/>
      <c r="EUU115" s="511"/>
      <c r="EUV115" s="511"/>
      <c r="EUW115" s="511"/>
      <c r="EUX115" s="511"/>
      <c r="EUY115" s="511"/>
      <c r="EUZ115" s="511"/>
      <c r="EVA115" s="511"/>
      <c r="EVB115" s="511"/>
      <c r="EVC115" s="511"/>
      <c r="EVD115" s="511"/>
      <c r="EVE115" s="511"/>
      <c r="EVF115" s="511"/>
      <c r="EVG115" s="511"/>
      <c r="EVH115" s="511"/>
      <c r="EVI115" s="511"/>
      <c r="EVJ115" s="511"/>
      <c r="EVK115" s="511"/>
      <c r="EVL115" s="511"/>
      <c r="EVM115" s="511"/>
      <c r="EVN115" s="511"/>
      <c r="EVO115" s="511"/>
      <c r="EVP115" s="511"/>
      <c r="EVQ115" s="511"/>
      <c r="EVR115" s="511"/>
      <c r="EVS115" s="511"/>
      <c r="EVT115" s="511"/>
      <c r="EVU115" s="511"/>
      <c r="EVV115" s="511"/>
      <c r="EVW115" s="511"/>
      <c r="EVX115" s="511"/>
      <c r="EVY115" s="511"/>
      <c r="EVZ115" s="511"/>
      <c r="EWA115" s="511"/>
      <c r="EWB115" s="511"/>
      <c r="EWC115" s="511"/>
      <c r="EWD115" s="511"/>
      <c r="EWE115" s="511"/>
      <c r="EWF115" s="511"/>
      <c r="EWG115" s="511"/>
      <c r="EWH115" s="511"/>
      <c r="EWI115" s="511"/>
      <c r="EWJ115" s="511"/>
      <c r="EWK115" s="511"/>
      <c r="EWL115" s="511"/>
      <c r="EWM115" s="511"/>
      <c r="EWN115" s="511"/>
      <c r="EWO115" s="511"/>
      <c r="EWP115" s="511"/>
      <c r="EWQ115" s="511"/>
      <c r="EWR115" s="511"/>
      <c r="EWS115" s="511"/>
      <c r="EWT115" s="511"/>
      <c r="EWU115" s="511"/>
      <c r="EWV115" s="511"/>
      <c r="EWW115" s="511"/>
      <c r="EWX115" s="511"/>
      <c r="EWY115" s="511"/>
      <c r="EWZ115" s="511"/>
      <c r="EXA115" s="511"/>
      <c r="EXB115" s="511"/>
      <c r="EXC115" s="511"/>
      <c r="EXD115" s="511"/>
      <c r="EXE115" s="511"/>
      <c r="EXF115" s="511"/>
      <c r="EXG115" s="511"/>
      <c r="EXH115" s="511"/>
      <c r="EXI115" s="511"/>
      <c r="EXJ115" s="511"/>
      <c r="EXK115" s="511"/>
      <c r="EXL115" s="511"/>
      <c r="EXM115" s="511"/>
      <c r="EXN115" s="511"/>
      <c r="EXO115" s="511"/>
      <c r="EXP115" s="511"/>
      <c r="EXQ115" s="511"/>
      <c r="EXR115" s="511"/>
      <c r="EXS115" s="511"/>
      <c r="EXT115" s="511"/>
      <c r="EXU115" s="511"/>
      <c r="EXV115" s="511"/>
      <c r="EXW115" s="511"/>
      <c r="EXX115" s="511"/>
      <c r="EXY115" s="511"/>
      <c r="EXZ115" s="511"/>
      <c r="EYA115" s="511"/>
      <c r="EYB115" s="511"/>
      <c r="EYC115" s="511"/>
      <c r="EYD115" s="511"/>
      <c r="EYE115" s="511"/>
      <c r="EYF115" s="511"/>
      <c r="EYG115" s="511"/>
      <c r="EYH115" s="511"/>
      <c r="EYI115" s="511"/>
      <c r="EYJ115" s="511"/>
      <c r="EYK115" s="511"/>
      <c r="EYL115" s="511"/>
      <c r="EYM115" s="511"/>
      <c r="EYN115" s="511"/>
      <c r="EYO115" s="511"/>
      <c r="EYP115" s="511"/>
      <c r="EYQ115" s="511"/>
      <c r="EYR115" s="511"/>
      <c r="EYS115" s="511"/>
      <c r="EYT115" s="511"/>
      <c r="EYU115" s="511"/>
      <c r="EYV115" s="511"/>
      <c r="EYW115" s="511"/>
      <c r="EYX115" s="511"/>
      <c r="EYY115" s="511"/>
      <c r="EYZ115" s="511"/>
      <c r="EZA115" s="511"/>
      <c r="EZB115" s="511"/>
      <c r="EZC115" s="511"/>
      <c r="EZD115" s="511"/>
      <c r="EZE115" s="511"/>
      <c r="EZF115" s="511"/>
      <c r="EZG115" s="511"/>
      <c r="EZH115" s="511"/>
      <c r="EZI115" s="511"/>
      <c r="EZJ115" s="511"/>
      <c r="EZK115" s="511"/>
      <c r="EZL115" s="511"/>
      <c r="EZM115" s="511"/>
      <c r="EZN115" s="511"/>
      <c r="EZO115" s="511"/>
      <c r="EZP115" s="511"/>
      <c r="EZQ115" s="511"/>
      <c r="EZR115" s="511"/>
      <c r="EZS115" s="511"/>
      <c r="EZT115" s="511"/>
      <c r="EZU115" s="511"/>
      <c r="EZV115" s="511"/>
      <c r="EZW115" s="511"/>
      <c r="EZX115" s="511"/>
      <c r="EZY115" s="511"/>
      <c r="EZZ115" s="511"/>
      <c r="FAA115" s="511"/>
      <c r="FAB115" s="511"/>
      <c r="FAC115" s="511"/>
      <c r="FAD115" s="511"/>
      <c r="FAE115" s="511"/>
      <c r="FAF115" s="511"/>
      <c r="FAG115" s="511"/>
      <c r="FAH115" s="511"/>
      <c r="FAI115" s="511"/>
      <c r="FAJ115" s="511"/>
      <c r="FAK115" s="511"/>
      <c r="FAL115" s="511"/>
      <c r="FAM115" s="511"/>
      <c r="FAN115" s="511"/>
      <c r="FAO115" s="511"/>
      <c r="FAP115" s="511"/>
      <c r="FAQ115" s="511"/>
      <c r="FAR115" s="511"/>
      <c r="FAS115" s="511"/>
      <c r="FAT115" s="511"/>
      <c r="FAU115" s="511"/>
      <c r="FAV115" s="511"/>
      <c r="FAW115" s="511"/>
      <c r="FAX115" s="511"/>
      <c r="FAY115" s="511"/>
      <c r="FAZ115" s="511"/>
      <c r="FBA115" s="511"/>
      <c r="FBB115" s="511"/>
      <c r="FBC115" s="511"/>
      <c r="FBD115" s="511"/>
      <c r="FBE115" s="511"/>
      <c r="FBF115" s="511"/>
      <c r="FBG115" s="511"/>
      <c r="FBH115" s="511"/>
      <c r="FBI115" s="511"/>
      <c r="FBJ115" s="511"/>
      <c r="FBK115" s="511"/>
      <c r="FBL115" s="511"/>
      <c r="FBM115" s="511"/>
      <c r="FBN115" s="511"/>
      <c r="FBO115" s="511"/>
      <c r="FBP115" s="511"/>
      <c r="FBQ115" s="511"/>
      <c r="FBR115" s="511"/>
      <c r="FBS115" s="511"/>
      <c r="FBT115" s="511"/>
      <c r="FBU115" s="511"/>
      <c r="FBV115" s="511"/>
      <c r="FBW115" s="511"/>
      <c r="FBX115" s="511"/>
      <c r="FBY115" s="511"/>
      <c r="FBZ115" s="511"/>
      <c r="FCA115" s="511"/>
      <c r="FCB115" s="511"/>
      <c r="FCC115" s="511"/>
      <c r="FCD115" s="511"/>
      <c r="FCE115" s="511"/>
      <c r="FCF115" s="511"/>
      <c r="FCG115" s="511"/>
      <c r="FCH115" s="511"/>
      <c r="FCI115" s="511"/>
      <c r="FCJ115" s="511"/>
      <c r="FCK115" s="511"/>
      <c r="FCL115" s="511"/>
      <c r="FCM115" s="511"/>
      <c r="FCN115" s="511"/>
      <c r="FCO115" s="511"/>
      <c r="FCP115" s="511"/>
      <c r="FCQ115" s="511"/>
      <c r="FCR115" s="511"/>
      <c r="FCS115" s="511"/>
      <c r="FCT115" s="511"/>
      <c r="FCU115" s="511"/>
      <c r="FCV115" s="511"/>
      <c r="FCW115" s="511"/>
      <c r="FCX115" s="511"/>
      <c r="FCY115" s="511"/>
      <c r="FCZ115" s="511"/>
      <c r="FDA115" s="511"/>
      <c r="FDB115" s="511"/>
      <c r="FDC115" s="511"/>
      <c r="FDD115" s="511"/>
      <c r="FDE115" s="511"/>
      <c r="FDF115" s="511"/>
      <c r="FDG115" s="511"/>
      <c r="FDH115" s="511"/>
      <c r="FDI115" s="511"/>
      <c r="FDJ115" s="511"/>
      <c r="FDK115" s="511"/>
      <c r="FDL115" s="511"/>
      <c r="FDM115" s="511"/>
      <c r="FDN115" s="511"/>
      <c r="FDO115" s="511"/>
      <c r="FDP115" s="511"/>
      <c r="FDQ115" s="511"/>
      <c r="FDR115" s="511"/>
      <c r="FDS115" s="511"/>
      <c r="FDT115" s="511"/>
      <c r="FDU115" s="511"/>
      <c r="FDV115" s="511"/>
      <c r="FDW115" s="511"/>
      <c r="FDX115" s="511"/>
      <c r="FDY115" s="511"/>
      <c r="FDZ115" s="511"/>
      <c r="FEA115" s="511"/>
      <c r="FEB115" s="511"/>
      <c r="FEC115" s="511"/>
      <c r="FED115" s="511"/>
      <c r="FEE115" s="511"/>
      <c r="FEF115" s="511"/>
      <c r="FEG115" s="511"/>
      <c r="FEH115" s="511"/>
      <c r="FEI115" s="511"/>
      <c r="FEJ115" s="511"/>
      <c r="FEK115" s="511"/>
      <c r="FEL115" s="511"/>
      <c r="FEM115" s="511"/>
      <c r="FEN115" s="511"/>
      <c r="FEO115" s="511"/>
      <c r="FEP115" s="511"/>
      <c r="FEQ115" s="511"/>
      <c r="FER115" s="511"/>
      <c r="FES115" s="511"/>
      <c r="FET115" s="511"/>
      <c r="FEU115" s="511"/>
      <c r="FEV115" s="511"/>
      <c r="FEW115" s="511"/>
      <c r="FEX115" s="511"/>
      <c r="FEY115" s="511"/>
      <c r="FEZ115" s="511"/>
      <c r="FFA115" s="511"/>
      <c r="FFB115" s="511"/>
      <c r="FFC115" s="511"/>
      <c r="FFD115" s="511"/>
      <c r="FFE115" s="511"/>
      <c r="FFF115" s="511"/>
      <c r="FFG115" s="511"/>
      <c r="FFH115" s="511"/>
      <c r="FFI115" s="511"/>
      <c r="FFJ115" s="511"/>
      <c r="FFK115" s="511"/>
      <c r="FFL115" s="511"/>
      <c r="FFM115" s="511"/>
      <c r="FFN115" s="511"/>
      <c r="FFO115" s="511"/>
      <c r="FFP115" s="511"/>
      <c r="FFQ115" s="511"/>
      <c r="FFR115" s="511"/>
      <c r="FFS115" s="511"/>
      <c r="FFT115" s="511"/>
      <c r="FFU115" s="511"/>
      <c r="FFV115" s="511"/>
      <c r="FFW115" s="511"/>
      <c r="FFX115" s="511"/>
      <c r="FFY115" s="511"/>
      <c r="FFZ115" s="511"/>
      <c r="FGA115" s="511"/>
      <c r="FGB115" s="511"/>
      <c r="FGC115" s="511"/>
      <c r="FGD115" s="511"/>
      <c r="FGE115" s="511"/>
      <c r="FGF115" s="511"/>
      <c r="FGG115" s="511"/>
      <c r="FGH115" s="511"/>
      <c r="FGI115" s="511"/>
      <c r="FGJ115" s="511"/>
      <c r="FGK115" s="511"/>
      <c r="FGL115" s="511"/>
      <c r="FGM115" s="511"/>
      <c r="FGN115" s="511"/>
      <c r="FGO115" s="511"/>
      <c r="FGP115" s="511"/>
      <c r="FGQ115" s="511"/>
      <c r="FGR115" s="511"/>
      <c r="FGS115" s="511"/>
      <c r="FGT115" s="511"/>
      <c r="FGU115" s="511"/>
      <c r="FGV115" s="511"/>
      <c r="FGW115" s="511"/>
      <c r="FGX115" s="511"/>
      <c r="FGY115" s="511"/>
      <c r="FGZ115" s="511"/>
      <c r="FHA115" s="511"/>
      <c r="FHB115" s="511"/>
      <c r="FHC115" s="511"/>
      <c r="FHD115" s="511"/>
      <c r="FHE115" s="511"/>
      <c r="FHF115" s="511"/>
      <c r="FHG115" s="511"/>
      <c r="FHH115" s="511"/>
      <c r="FHI115" s="511"/>
      <c r="FHJ115" s="511"/>
      <c r="FHK115" s="511"/>
      <c r="FHL115" s="511"/>
      <c r="FHM115" s="511"/>
      <c r="FHN115" s="511"/>
      <c r="FHO115" s="511"/>
      <c r="FHP115" s="511"/>
      <c r="FHQ115" s="511"/>
      <c r="FHR115" s="511"/>
      <c r="FHS115" s="511"/>
      <c r="FHT115" s="511"/>
      <c r="FHU115" s="511"/>
      <c r="FHV115" s="511"/>
      <c r="FHW115" s="511"/>
      <c r="FHX115" s="511"/>
      <c r="FHY115" s="511"/>
      <c r="FHZ115" s="511"/>
      <c r="FIA115" s="511"/>
      <c r="FIB115" s="511"/>
      <c r="FIC115" s="511"/>
      <c r="FID115" s="511"/>
      <c r="FIE115" s="511"/>
      <c r="FIF115" s="511"/>
      <c r="FIG115" s="511"/>
      <c r="FIH115" s="511"/>
      <c r="FII115" s="511"/>
      <c r="FIJ115" s="511"/>
      <c r="FIK115" s="511"/>
      <c r="FIL115" s="511"/>
      <c r="FIM115" s="511"/>
      <c r="FIN115" s="511"/>
      <c r="FIO115" s="511"/>
      <c r="FIP115" s="511"/>
      <c r="FIQ115" s="511"/>
      <c r="FIR115" s="511"/>
      <c r="FIS115" s="511"/>
      <c r="FIT115" s="511"/>
      <c r="FIU115" s="511"/>
      <c r="FIV115" s="511"/>
      <c r="FIW115" s="511"/>
      <c r="FIX115" s="511"/>
      <c r="FIY115" s="511"/>
      <c r="FIZ115" s="511"/>
      <c r="FJA115" s="511"/>
      <c r="FJB115" s="511"/>
      <c r="FJC115" s="511"/>
      <c r="FJD115" s="511"/>
      <c r="FJE115" s="511"/>
      <c r="FJF115" s="511"/>
      <c r="FJG115" s="511"/>
      <c r="FJH115" s="511"/>
      <c r="FJI115" s="511"/>
      <c r="FJJ115" s="511"/>
      <c r="FJK115" s="511"/>
      <c r="FJL115" s="511"/>
      <c r="FJM115" s="511"/>
      <c r="FJN115" s="511"/>
      <c r="FJO115" s="511"/>
      <c r="FJP115" s="511"/>
      <c r="FJQ115" s="511"/>
      <c r="FJR115" s="511"/>
      <c r="FJS115" s="511"/>
      <c r="FJT115" s="511"/>
      <c r="FJU115" s="511"/>
      <c r="FJV115" s="511"/>
      <c r="FJW115" s="511"/>
      <c r="FJX115" s="511"/>
      <c r="FJY115" s="511"/>
      <c r="FJZ115" s="511"/>
      <c r="FKA115" s="511"/>
      <c r="FKB115" s="511"/>
      <c r="FKC115" s="511"/>
      <c r="FKD115" s="511"/>
      <c r="FKE115" s="511"/>
      <c r="FKF115" s="511"/>
      <c r="FKG115" s="511"/>
      <c r="FKH115" s="511"/>
      <c r="FKI115" s="511"/>
      <c r="FKJ115" s="511"/>
      <c r="FKK115" s="511"/>
      <c r="FKL115" s="511"/>
      <c r="FKM115" s="511"/>
      <c r="FKN115" s="511"/>
      <c r="FKO115" s="511"/>
      <c r="FKP115" s="511"/>
      <c r="FKQ115" s="511"/>
      <c r="FKR115" s="511"/>
      <c r="FKS115" s="511"/>
      <c r="FKT115" s="511"/>
      <c r="FKU115" s="511"/>
      <c r="FKV115" s="511"/>
      <c r="FKW115" s="511"/>
      <c r="FKX115" s="511"/>
      <c r="FKY115" s="511"/>
      <c r="FKZ115" s="511"/>
      <c r="FLA115" s="511"/>
      <c r="FLB115" s="511"/>
      <c r="FLC115" s="511"/>
      <c r="FLD115" s="511"/>
      <c r="FLE115" s="511"/>
      <c r="FLF115" s="511"/>
      <c r="FLG115" s="511"/>
      <c r="FLH115" s="511"/>
      <c r="FLI115" s="511"/>
      <c r="FLJ115" s="511"/>
      <c r="FLK115" s="511"/>
      <c r="FLL115" s="511"/>
      <c r="FLM115" s="511"/>
      <c r="FLN115" s="511"/>
      <c r="FLO115" s="511"/>
      <c r="FLP115" s="511"/>
      <c r="FLQ115" s="511"/>
      <c r="FLR115" s="511"/>
      <c r="FLS115" s="511"/>
      <c r="FLT115" s="511"/>
      <c r="FLU115" s="511"/>
      <c r="FLV115" s="511"/>
      <c r="FLW115" s="511"/>
      <c r="FLX115" s="511"/>
      <c r="FLY115" s="511"/>
      <c r="FLZ115" s="511"/>
      <c r="FMA115" s="511"/>
      <c r="FMB115" s="511"/>
      <c r="FMC115" s="511"/>
      <c r="FMD115" s="511"/>
      <c r="FME115" s="511"/>
      <c r="FMF115" s="511"/>
      <c r="FMG115" s="511"/>
      <c r="FMH115" s="511"/>
      <c r="FMI115" s="511"/>
      <c r="FMJ115" s="511"/>
      <c r="FMK115" s="511"/>
      <c r="FML115" s="511"/>
      <c r="FMM115" s="511"/>
      <c r="FMN115" s="511"/>
      <c r="FMO115" s="511"/>
      <c r="FMP115" s="511"/>
      <c r="FMQ115" s="511"/>
      <c r="FMR115" s="511"/>
      <c r="FMS115" s="511"/>
      <c r="FMT115" s="511"/>
      <c r="FMU115" s="511"/>
      <c r="FMV115" s="511"/>
      <c r="FMW115" s="511"/>
      <c r="FMX115" s="511"/>
      <c r="FMY115" s="511"/>
      <c r="FMZ115" s="511"/>
      <c r="FNA115" s="511"/>
      <c r="FNB115" s="511"/>
      <c r="FNC115" s="511"/>
      <c r="FND115" s="511"/>
      <c r="FNE115" s="511"/>
      <c r="FNF115" s="511"/>
      <c r="FNG115" s="511"/>
      <c r="FNH115" s="511"/>
      <c r="FNI115" s="511"/>
      <c r="FNJ115" s="511"/>
      <c r="FNK115" s="511"/>
      <c r="FNL115" s="511"/>
      <c r="FNM115" s="511"/>
      <c r="FNN115" s="511"/>
      <c r="FNO115" s="511"/>
      <c r="FNP115" s="511"/>
      <c r="FNQ115" s="511"/>
      <c r="FNR115" s="511"/>
      <c r="FNS115" s="511"/>
      <c r="FNT115" s="511"/>
      <c r="FNU115" s="511"/>
      <c r="FNV115" s="511"/>
      <c r="FNW115" s="511"/>
      <c r="FNX115" s="511"/>
      <c r="FNY115" s="511"/>
      <c r="FNZ115" s="511"/>
      <c r="FOA115" s="511"/>
      <c r="FOB115" s="511"/>
      <c r="FOC115" s="511"/>
      <c r="FOD115" s="511"/>
      <c r="FOE115" s="511"/>
      <c r="FOF115" s="511"/>
      <c r="FOG115" s="511"/>
      <c r="FOH115" s="511"/>
      <c r="FOI115" s="511"/>
      <c r="FOJ115" s="511"/>
      <c r="FOK115" s="511"/>
      <c r="FOL115" s="511"/>
      <c r="FOM115" s="511"/>
      <c r="FON115" s="511"/>
      <c r="FOO115" s="511"/>
      <c r="FOP115" s="511"/>
      <c r="FOQ115" s="511"/>
      <c r="FOR115" s="511"/>
      <c r="FOS115" s="511"/>
      <c r="FOT115" s="511"/>
      <c r="FOU115" s="511"/>
      <c r="FOV115" s="511"/>
      <c r="FOW115" s="511"/>
      <c r="FOX115" s="511"/>
      <c r="FOY115" s="511"/>
      <c r="FOZ115" s="511"/>
      <c r="FPA115" s="511"/>
      <c r="FPB115" s="511"/>
      <c r="FPC115" s="511"/>
      <c r="FPD115" s="511"/>
      <c r="FPE115" s="511"/>
      <c r="FPF115" s="511"/>
      <c r="FPG115" s="511"/>
      <c r="FPH115" s="511"/>
      <c r="FPI115" s="511"/>
      <c r="FPJ115" s="511"/>
      <c r="FPK115" s="511"/>
      <c r="FPL115" s="511"/>
      <c r="FPM115" s="511"/>
      <c r="FPN115" s="511"/>
      <c r="FPO115" s="511"/>
      <c r="FPP115" s="511"/>
      <c r="FPQ115" s="511"/>
      <c r="FPR115" s="511"/>
      <c r="FPS115" s="511"/>
      <c r="FPT115" s="511"/>
      <c r="FPU115" s="511"/>
      <c r="FPV115" s="511"/>
      <c r="FPW115" s="511"/>
      <c r="FPX115" s="511"/>
      <c r="FPY115" s="511"/>
      <c r="FPZ115" s="511"/>
      <c r="FQA115" s="511"/>
      <c r="FQB115" s="511"/>
      <c r="FQC115" s="511"/>
      <c r="FQD115" s="511"/>
      <c r="FQE115" s="511"/>
      <c r="FQF115" s="511"/>
      <c r="FQG115" s="511"/>
      <c r="FQH115" s="511"/>
      <c r="FQI115" s="511"/>
      <c r="FQJ115" s="511"/>
      <c r="FQK115" s="511"/>
      <c r="FQL115" s="511"/>
      <c r="FQM115" s="511"/>
      <c r="FQN115" s="511"/>
      <c r="FQO115" s="511"/>
      <c r="FQP115" s="511"/>
      <c r="FQQ115" s="511"/>
      <c r="FQR115" s="511"/>
      <c r="FQS115" s="511"/>
      <c r="FQT115" s="511"/>
      <c r="FQU115" s="511"/>
      <c r="FQV115" s="511"/>
      <c r="FQW115" s="511"/>
      <c r="FQX115" s="511"/>
      <c r="FQY115" s="511"/>
      <c r="FQZ115" s="511"/>
      <c r="FRA115" s="511"/>
      <c r="FRB115" s="511"/>
      <c r="FRC115" s="511"/>
      <c r="FRD115" s="511"/>
      <c r="FRE115" s="511"/>
      <c r="FRF115" s="511"/>
      <c r="FRG115" s="511"/>
      <c r="FRH115" s="511"/>
      <c r="FRI115" s="511"/>
      <c r="FRJ115" s="511"/>
      <c r="FRK115" s="511"/>
      <c r="FRL115" s="511"/>
      <c r="FRM115" s="511"/>
      <c r="FRN115" s="511"/>
      <c r="FRO115" s="511"/>
      <c r="FRP115" s="511"/>
      <c r="FRQ115" s="511"/>
      <c r="FRR115" s="511"/>
      <c r="FRS115" s="511"/>
      <c r="FRT115" s="511"/>
      <c r="FRU115" s="511"/>
      <c r="FRV115" s="511"/>
      <c r="FRW115" s="511"/>
      <c r="FRX115" s="511"/>
      <c r="FRY115" s="511"/>
      <c r="FRZ115" s="511"/>
      <c r="FSA115" s="511"/>
      <c r="FSB115" s="511"/>
      <c r="FSC115" s="511"/>
      <c r="FSD115" s="511"/>
      <c r="FSE115" s="511"/>
      <c r="FSF115" s="511"/>
      <c r="FSG115" s="511"/>
      <c r="FSH115" s="511"/>
      <c r="FSI115" s="511"/>
      <c r="FSJ115" s="511"/>
      <c r="FSK115" s="511"/>
      <c r="FSL115" s="511"/>
      <c r="FSM115" s="511"/>
      <c r="FSN115" s="511"/>
      <c r="FSO115" s="511"/>
      <c r="FSP115" s="511"/>
      <c r="FSQ115" s="511"/>
      <c r="FSR115" s="511"/>
      <c r="FSS115" s="511"/>
      <c r="FST115" s="511"/>
      <c r="FSU115" s="511"/>
      <c r="FSV115" s="511"/>
      <c r="FSW115" s="511"/>
      <c r="FSX115" s="511"/>
      <c r="FSY115" s="511"/>
      <c r="FSZ115" s="511"/>
      <c r="FTA115" s="511"/>
      <c r="FTB115" s="511"/>
      <c r="FTC115" s="511"/>
      <c r="FTD115" s="511"/>
      <c r="FTE115" s="511"/>
      <c r="FTF115" s="511"/>
      <c r="FTG115" s="511"/>
      <c r="FTH115" s="511"/>
      <c r="FTI115" s="511"/>
      <c r="FTJ115" s="511"/>
      <c r="FTK115" s="511"/>
      <c r="FTL115" s="511"/>
      <c r="FTM115" s="511"/>
      <c r="FTN115" s="511"/>
      <c r="FTO115" s="511"/>
      <c r="FTP115" s="511"/>
      <c r="FTQ115" s="511"/>
      <c r="FTR115" s="511"/>
      <c r="FTS115" s="511"/>
      <c r="FTT115" s="511"/>
      <c r="FTU115" s="511"/>
      <c r="FTV115" s="511"/>
      <c r="FTW115" s="511"/>
      <c r="FTX115" s="511"/>
      <c r="FTY115" s="511"/>
      <c r="FTZ115" s="511"/>
      <c r="FUA115" s="511"/>
      <c r="FUB115" s="511"/>
      <c r="FUC115" s="511"/>
      <c r="FUD115" s="511"/>
      <c r="FUE115" s="511"/>
      <c r="FUF115" s="511"/>
      <c r="FUG115" s="511"/>
      <c r="FUH115" s="511"/>
      <c r="FUI115" s="511"/>
      <c r="FUJ115" s="511"/>
      <c r="FUK115" s="511"/>
      <c r="FUL115" s="511"/>
      <c r="FUM115" s="511"/>
      <c r="FUN115" s="511"/>
      <c r="FUO115" s="511"/>
      <c r="FUP115" s="511"/>
      <c r="FUQ115" s="511"/>
      <c r="FUR115" s="511"/>
      <c r="FUS115" s="511"/>
      <c r="FUT115" s="511"/>
      <c r="FUU115" s="511"/>
      <c r="FUV115" s="511"/>
      <c r="FUW115" s="511"/>
      <c r="FUX115" s="511"/>
      <c r="FUY115" s="511"/>
      <c r="FUZ115" s="511"/>
      <c r="FVA115" s="511"/>
      <c r="FVB115" s="511"/>
      <c r="FVC115" s="511"/>
      <c r="FVD115" s="511"/>
      <c r="FVE115" s="511"/>
      <c r="FVF115" s="511"/>
      <c r="FVG115" s="511"/>
      <c r="FVH115" s="511"/>
      <c r="FVI115" s="511"/>
      <c r="FVJ115" s="511"/>
      <c r="FVK115" s="511"/>
      <c r="FVL115" s="511"/>
      <c r="FVM115" s="511"/>
      <c r="FVN115" s="511"/>
      <c r="FVO115" s="511"/>
      <c r="FVP115" s="511"/>
      <c r="FVQ115" s="511"/>
      <c r="FVR115" s="511"/>
      <c r="FVS115" s="511"/>
      <c r="FVT115" s="511"/>
      <c r="FVU115" s="511"/>
      <c r="FVV115" s="511"/>
      <c r="FVW115" s="511"/>
      <c r="FVX115" s="511"/>
      <c r="FVY115" s="511"/>
      <c r="FVZ115" s="511"/>
      <c r="FWA115" s="511"/>
      <c r="FWB115" s="511"/>
      <c r="FWC115" s="511"/>
      <c r="FWD115" s="511"/>
      <c r="FWE115" s="511"/>
      <c r="FWF115" s="511"/>
      <c r="FWG115" s="511"/>
      <c r="FWH115" s="511"/>
      <c r="FWI115" s="511"/>
      <c r="FWJ115" s="511"/>
      <c r="FWK115" s="511"/>
      <c r="FWL115" s="511"/>
      <c r="FWM115" s="511"/>
      <c r="FWN115" s="511"/>
      <c r="FWO115" s="511"/>
      <c r="FWP115" s="511"/>
      <c r="FWQ115" s="511"/>
      <c r="FWR115" s="511"/>
      <c r="FWS115" s="511"/>
      <c r="FWT115" s="511"/>
      <c r="FWU115" s="511"/>
      <c r="FWV115" s="511"/>
      <c r="FWW115" s="511"/>
      <c r="FWX115" s="511"/>
      <c r="FWY115" s="511"/>
      <c r="FWZ115" s="511"/>
      <c r="FXA115" s="511"/>
      <c r="FXB115" s="511"/>
      <c r="FXC115" s="511"/>
      <c r="FXD115" s="511"/>
      <c r="FXE115" s="511"/>
      <c r="FXF115" s="511"/>
      <c r="FXG115" s="511"/>
      <c r="FXH115" s="511"/>
      <c r="FXI115" s="511"/>
      <c r="FXJ115" s="511"/>
      <c r="FXK115" s="511"/>
      <c r="FXL115" s="511"/>
      <c r="FXM115" s="511"/>
      <c r="FXN115" s="511"/>
      <c r="FXO115" s="511"/>
      <c r="FXP115" s="511"/>
      <c r="FXQ115" s="511"/>
      <c r="FXR115" s="511"/>
      <c r="FXS115" s="511"/>
      <c r="FXT115" s="511"/>
      <c r="FXU115" s="511"/>
      <c r="FXV115" s="511"/>
      <c r="FXW115" s="511"/>
      <c r="FXX115" s="511"/>
      <c r="FXY115" s="511"/>
      <c r="FXZ115" s="511"/>
      <c r="FYA115" s="511"/>
      <c r="FYB115" s="511"/>
      <c r="FYC115" s="511"/>
      <c r="FYD115" s="511"/>
      <c r="FYE115" s="511"/>
      <c r="FYF115" s="511"/>
      <c r="FYG115" s="511"/>
      <c r="FYH115" s="511"/>
      <c r="FYI115" s="511"/>
      <c r="FYJ115" s="511"/>
      <c r="FYK115" s="511"/>
      <c r="FYL115" s="511"/>
      <c r="FYM115" s="511"/>
      <c r="FYN115" s="511"/>
      <c r="FYO115" s="511"/>
      <c r="FYP115" s="511"/>
      <c r="FYQ115" s="511"/>
      <c r="FYR115" s="511"/>
      <c r="FYS115" s="511"/>
      <c r="FYT115" s="511"/>
      <c r="FYU115" s="511"/>
      <c r="FYV115" s="511"/>
      <c r="FYW115" s="511"/>
      <c r="FYX115" s="511"/>
      <c r="FYY115" s="511"/>
      <c r="FYZ115" s="511"/>
      <c r="FZA115" s="511"/>
      <c r="FZB115" s="511"/>
      <c r="FZC115" s="511"/>
      <c r="FZD115" s="511"/>
      <c r="FZE115" s="511"/>
      <c r="FZF115" s="511"/>
      <c r="FZG115" s="511"/>
      <c r="FZH115" s="511"/>
      <c r="FZI115" s="511"/>
      <c r="FZJ115" s="511"/>
      <c r="FZK115" s="511"/>
      <c r="FZL115" s="511"/>
      <c r="FZM115" s="511"/>
      <c r="FZN115" s="511"/>
      <c r="FZO115" s="511"/>
      <c r="FZP115" s="511"/>
      <c r="FZQ115" s="511"/>
      <c r="FZR115" s="511"/>
      <c r="FZS115" s="511"/>
      <c r="FZT115" s="511"/>
      <c r="FZU115" s="511"/>
      <c r="FZV115" s="511"/>
      <c r="FZW115" s="511"/>
      <c r="FZX115" s="511"/>
      <c r="FZY115" s="511"/>
      <c r="FZZ115" s="511"/>
      <c r="GAA115" s="511"/>
      <c r="GAB115" s="511"/>
      <c r="GAC115" s="511"/>
      <c r="GAD115" s="511"/>
      <c r="GAE115" s="511"/>
      <c r="GAF115" s="511"/>
      <c r="GAG115" s="511"/>
      <c r="GAH115" s="511"/>
      <c r="GAI115" s="511"/>
      <c r="GAJ115" s="511"/>
      <c r="GAK115" s="511"/>
      <c r="GAL115" s="511"/>
      <c r="GAM115" s="511"/>
      <c r="GAN115" s="511"/>
      <c r="GAO115" s="511"/>
      <c r="GAP115" s="511"/>
      <c r="GAQ115" s="511"/>
      <c r="GAR115" s="511"/>
      <c r="GAS115" s="511"/>
      <c r="GAT115" s="511"/>
      <c r="GAU115" s="511"/>
      <c r="GAV115" s="511"/>
      <c r="GAW115" s="511"/>
      <c r="GAX115" s="511"/>
      <c r="GAY115" s="511"/>
      <c r="GAZ115" s="511"/>
      <c r="GBA115" s="511"/>
      <c r="GBB115" s="511"/>
      <c r="GBC115" s="511"/>
      <c r="GBD115" s="511"/>
      <c r="GBE115" s="511"/>
      <c r="GBF115" s="511"/>
      <c r="GBG115" s="511"/>
      <c r="GBH115" s="511"/>
      <c r="GBI115" s="511"/>
      <c r="GBJ115" s="511"/>
      <c r="GBK115" s="511"/>
      <c r="GBL115" s="511"/>
      <c r="GBM115" s="511"/>
      <c r="GBN115" s="511"/>
      <c r="GBO115" s="511"/>
      <c r="GBP115" s="511"/>
      <c r="GBQ115" s="511"/>
      <c r="GBR115" s="511"/>
      <c r="GBS115" s="511"/>
      <c r="GBT115" s="511"/>
      <c r="GBU115" s="511"/>
      <c r="GBV115" s="511"/>
      <c r="GBW115" s="511"/>
      <c r="GBX115" s="511"/>
      <c r="GBY115" s="511"/>
      <c r="GBZ115" s="511"/>
      <c r="GCA115" s="511"/>
      <c r="GCB115" s="511"/>
      <c r="GCC115" s="511"/>
      <c r="GCD115" s="511"/>
      <c r="GCE115" s="511"/>
      <c r="GCF115" s="511"/>
      <c r="GCG115" s="511"/>
      <c r="GCH115" s="511"/>
      <c r="GCI115" s="511"/>
      <c r="GCJ115" s="511"/>
      <c r="GCK115" s="511"/>
      <c r="GCL115" s="511"/>
      <c r="GCM115" s="511"/>
      <c r="GCN115" s="511"/>
      <c r="GCO115" s="511"/>
      <c r="GCP115" s="511"/>
      <c r="GCQ115" s="511"/>
      <c r="GCR115" s="511"/>
      <c r="GCS115" s="511"/>
      <c r="GCT115" s="511"/>
      <c r="GCU115" s="511"/>
      <c r="GCV115" s="511"/>
      <c r="GCW115" s="511"/>
      <c r="GCX115" s="511"/>
      <c r="GCY115" s="511"/>
      <c r="GCZ115" s="511"/>
      <c r="GDA115" s="511"/>
      <c r="GDB115" s="511"/>
      <c r="GDC115" s="511"/>
      <c r="GDD115" s="511"/>
      <c r="GDE115" s="511"/>
      <c r="GDF115" s="511"/>
      <c r="GDG115" s="511"/>
      <c r="GDH115" s="511"/>
      <c r="GDI115" s="511"/>
      <c r="GDJ115" s="511"/>
      <c r="GDK115" s="511"/>
      <c r="GDL115" s="511"/>
      <c r="GDM115" s="511"/>
      <c r="GDN115" s="511"/>
      <c r="GDO115" s="511"/>
      <c r="GDP115" s="511"/>
      <c r="GDQ115" s="511"/>
      <c r="GDR115" s="511"/>
      <c r="GDS115" s="511"/>
      <c r="GDT115" s="511"/>
      <c r="GDU115" s="511"/>
      <c r="GDV115" s="511"/>
      <c r="GDW115" s="511"/>
      <c r="GDX115" s="511"/>
      <c r="GDY115" s="511"/>
      <c r="GDZ115" s="511"/>
      <c r="GEA115" s="511"/>
      <c r="GEB115" s="511"/>
      <c r="GEC115" s="511"/>
      <c r="GED115" s="511"/>
      <c r="GEE115" s="511"/>
      <c r="GEF115" s="511"/>
      <c r="GEG115" s="511"/>
      <c r="GEH115" s="511"/>
      <c r="GEI115" s="511"/>
      <c r="GEJ115" s="511"/>
      <c r="GEK115" s="511"/>
      <c r="GEL115" s="511"/>
      <c r="GEM115" s="511"/>
      <c r="GEN115" s="511"/>
      <c r="GEO115" s="511"/>
      <c r="GEP115" s="511"/>
      <c r="GEQ115" s="511"/>
      <c r="GER115" s="511"/>
      <c r="GES115" s="511"/>
      <c r="GET115" s="511"/>
      <c r="GEU115" s="511"/>
      <c r="GEV115" s="511"/>
      <c r="GEW115" s="511"/>
      <c r="GEX115" s="511"/>
      <c r="GEY115" s="511"/>
      <c r="GEZ115" s="511"/>
      <c r="GFA115" s="511"/>
      <c r="GFB115" s="511"/>
      <c r="GFC115" s="511"/>
      <c r="GFD115" s="511"/>
      <c r="GFE115" s="511"/>
      <c r="GFF115" s="511"/>
      <c r="GFG115" s="511"/>
      <c r="GFH115" s="511"/>
      <c r="GFI115" s="511"/>
      <c r="GFJ115" s="511"/>
      <c r="GFK115" s="511"/>
      <c r="GFL115" s="511"/>
      <c r="GFM115" s="511"/>
      <c r="GFN115" s="511"/>
      <c r="GFO115" s="511"/>
      <c r="GFP115" s="511"/>
      <c r="GFQ115" s="511"/>
      <c r="GFR115" s="511"/>
      <c r="GFS115" s="511"/>
      <c r="GFT115" s="511"/>
      <c r="GFU115" s="511"/>
      <c r="GFV115" s="511"/>
      <c r="GFW115" s="511"/>
      <c r="GFX115" s="511"/>
      <c r="GFY115" s="511"/>
      <c r="GFZ115" s="511"/>
      <c r="GGA115" s="511"/>
      <c r="GGB115" s="511"/>
      <c r="GGC115" s="511"/>
      <c r="GGD115" s="511"/>
      <c r="GGE115" s="511"/>
      <c r="GGF115" s="511"/>
      <c r="GGG115" s="511"/>
      <c r="GGH115" s="511"/>
      <c r="GGI115" s="511"/>
      <c r="GGJ115" s="511"/>
      <c r="GGK115" s="511"/>
      <c r="GGL115" s="511"/>
      <c r="GGM115" s="511"/>
      <c r="GGN115" s="511"/>
      <c r="GGO115" s="511"/>
      <c r="GGP115" s="511"/>
      <c r="GGQ115" s="511"/>
      <c r="GGR115" s="511"/>
      <c r="GGS115" s="511"/>
      <c r="GGT115" s="511"/>
      <c r="GGU115" s="511"/>
      <c r="GGV115" s="511"/>
      <c r="GGW115" s="511"/>
      <c r="GGX115" s="511"/>
      <c r="GGY115" s="511"/>
      <c r="GGZ115" s="511"/>
      <c r="GHA115" s="511"/>
      <c r="GHB115" s="511"/>
      <c r="GHC115" s="511"/>
      <c r="GHD115" s="511"/>
      <c r="GHE115" s="511"/>
      <c r="GHF115" s="511"/>
      <c r="GHG115" s="511"/>
      <c r="GHH115" s="511"/>
      <c r="GHI115" s="511"/>
      <c r="GHJ115" s="511"/>
      <c r="GHK115" s="511"/>
      <c r="GHL115" s="511"/>
      <c r="GHM115" s="511"/>
      <c r="GHN115" s="511"/>
      <c r="GHO115" s="511"/>
      <c r="GHP115" s="511"/>
      <c r="GHQ115" s="511"/>
      <c r="GHR115" s="511"/>
      <c r="GHS115" s="511"/>
      <c r="GHT115" s="511"/>
      <c r="GHU115" s="511"/>
      <c r="GHV115" s="511"/>
      <c r="GHW115" s="511"/>
      <c r="GHX115" s="511"/>
      <c r="GHY115" s="511"/>
      <c r="GHZ115" s="511"/>
      <c r="GIA115" s="511"/>
      <c r="GIB115" s="511"/>
      <c r="GIC115" s="511"/>
      <c r="GID115" s="511"/>
      <c r="GIE115" s="511"/>
      <c r="GIF115" s="511"/>
      <c r="GIG115" s="511"/>
      <c r="GIH115" s="511"/>
      <c r="GII115" s="511"/>
      <c r="GIJ115" s="511"/>
      <c r="GIK115" s="511"/>
      <c r="GIL115" s="511"/>
      <c r="GIM115" s="511"/>
      <c r="GIN115" s="511"/>
      <c r="GIO115" s="511"/>
      <c r="GIP115" s="511"/>
      <c r="GIQ115" s="511"/>
      <c r="GIR115" s="511"/>
      <c r="GIS115" s="511"/>
      <c r="GIT115" s="511"/>
      <c r="GIU115" s="511"/>
      <c r="GIV115" s="511"/>
      <c r="GIW115" s="511"/>
      <c r="GIX115" s="511"/>
      <c r="GIY115" s="511"/>
      <c r="GIZ115" s="511"/>
      <c r="GJA115" s="511"/>
      <c r="GJB115" s="511"/>
      <c r="GJC115" s="511"/>
      <c r="GJD115" s="511"/>
      <c r="GJE115" s="511"/>
      <c r="GJF115" s="511"/>
      <c r="GJG115" s="511"/>
      <c r="GJH115" s="511"/>
      <c r="GJI115" s="511"/>
      <c r="GJJ115" s="511"/>
      <c r="GJK115" s="511"/>
      <c r="GJL115" s="511"/>
      <c r="GJM115" s="511"/>
      <c r="GJN115" s="511"/>
      <c r="GJO115" s="511"/>
      <c r="GJP115" s="511"/>
      <c r="GJQ115" s="511"/>
      <c r="GJR115" s="511"/>
      <c r="GJS115" s="511"/>
      <c r="GJT115" s="511"/>
      <c r="GJU115" s="511"/>
      <c r="GJV115" s="511"/>
      <c r="GJW115" s="511"/>
      <c r="GJX115" s="511"/>
      <c r="GJY115" s="511"/>
      <c r="GJZ115" s="511"/>
      <c r="GKA115" s="511"/>
      <c r="GKB115" s="511"/>
      <c r="GKC115" s="511"/>
      <c r="GKD115" s="511"/>
      <c r="GKE115" s="511"/>
      <c r="GKF115" s="511"/>
      <c r="GKG115" s="511"/>
      <c r="GKH115" s="511"/>
      <c r="GKI115" s="511"/>
      <c r="GKJ115" s="511"/>
      <c r="GKK115" s="511"/>
      <c r="GKL115" s="511"/>
      <c r="GKM115" s="511"/>
      <c r="GKN115" s="511"/>
      <c r="GKO115" s="511"/>
      <c r="GKP115" s="511"/>
      <c r="GKQ115" s="511"/>
      <c r="GKR115" s="511"/>
      <c r="GKS115" s="511"/>
      <c r="GKT115" s="511"/>
      <c r="GKU115" s="511"/>
      <c r="GKV115" s="511"/>
      <c r="GKW115" s="511"/>
      <c r="GKX115" s="511"/>
      <c r="GKY115" s="511"/>
      <c r="GKZ115" s="511"/>
      <c r="GLA115" s="511"/>
      <c r="GLB115" s="511"/>
      <c r="GLC115" s="511"/>
      <c r="GLD115" s="511"/>
      <c r="GLE115" s="511"/>
      <c r="GLF115" s="511"/>
      <c r="GLG115" s="511"/>
      <c r="GLH115" s="511"/>
      <c r="GLI115" s="511"/>
      <c r="GLJ115" s="511"/>
      <c r="GLK115" s="511"/>
      <c r="GLL115" s="511"/>
      <c r="GLM115" s="511"/>
      <c r="GLN115" s="511"/>
      <c r="GLO115" s="511"/>
      <c r="GLP115" s="511"/>
      <c r="GLQ115" s="511"/>
      <c r="GLR115" s="511"/>
      <c r="GLS115" s="511"/>
      <c r="GLT115" s="511"/>
      <c r="GLU115" s="511"/>
      <c r="GLV115" s="511"/>
      <c r="GLW115" s="511"/>
      <c r="GLX115" s="511"/>
      <c r="GLY115" s="511"/>
      <c r="GLZ115" s="511"/>
      <c r="GMA115" s="511"/>
      <c r="GMB115" s="511"/>
      <c r="GMC115" s="511"/>
      <c r="GMD115" s="511"/>
      <c r="GME115" s="511"/>
      <c r="GMF115" s="511"/>
      <c r="GMG115" s="511"/>
      <c r="GMH115" s="511"/>
      <c r="GMI115" s="511"/>
      <c r="GMJ115" s="511"/>
      <c r="GMK115" s="511"/>
      <c r="GML115" s="511"/>
      <c r="GMM115" s="511"/>
      <c r="GMN115" s="511"/>
      <c r="GMO115" s="511"/>
      <c r="GMP115" s="511"/>
      <c r="GMQ115" s="511"/>
      <c r="GMR115" s="511"/>
      <c r="GMS115" s="511"/>
      <c r="GMT115" s="511"/>
      <c r="GMU115" s="511"/>
      <c r="GMV115" s="511"/>
      <c r="GMW115" s="511"/>
      <c r="GMX115" s="511"/>
      <c r="GMY115" s="511"/>
      <c r="GMZ115" s="511"/>
      <c r="GNA115" s="511"/>
      <c r="GNB115" s="511"/>
      <c r="GNC115" s="511"/>
      <c r="GND115" s="511"/>
      <c r="GNE115" s="511"/>
      <c r="GNF115" s="511"/>
      <c r="GNG115" s="511"/>
      <c r="GNH115" s="511"/>
      <c r="GNI115" s="511"/>
      <c r="GNJ115" s="511"/>
      <c r="GNK115" s="511"/>
      <c r="GNL115" s="511"/>
      <c r="GNM115" s="511"/>
      <c r="GNN115" s="511"/>
      <c r="GNO115" s="511"/>
      <c r="GNP115" s="511"/>
      <c r="GNQ115" s="511"/>
      <c r="GNR115" s="511"/>
      <c r="GNS115" s="511"/>
      <c r="GNT115" s="511"/>
      <c r="GNU115" s="511"/>
      <c r="GNV115" s="511"/>
      <c r="GNW115" s="511"/>
      <c r="GNX115" s="511"/>
      <c r="GNY115" s="511"/>
      <c r="GNZ115" s="511"/>
      <c r="GOA115" s="511"/>
      <c r="GOB115" s="511"/>
      <c r="GOC115" s="511"/>
      <c r="GOD115" s="511"/>
      <c r="GOE115" s="511"/>
      <c r="GOF115" s="511"/>
      <c r="GOG115" s="511"/>
      <c r="GOH115" s="511"/>
      <c r="GOI115" s="511"/>
      <c r="GOJ115" s="511"/>
      <c r="GOK115" s="511"/>
      <c r="GOL115" s="511"/>
      <c r="GOM115" s="511"/>
      <c r="GON115" s="511"/>
      <c r="GOO115" s="511"/>
      <c r="GOP115" s="511"/>
      <c r="GOQ115" s="511"/>
      <c r="GOR115" s="511"/>
      <c r="GOS115" s="511"/>
      <c r="GOT115" s="511"/>
      <c r="GOU115" s="511"/>
      <c r="GOV115" s="511"/>
      <c r="GOW115" s="511"/>
      <c r="GOX115" s="511"/>
      <c r="GOY115" s="511"/>
      <c r="GOZ115" s="511"/>
      <c r="GPA115" s="511"/>
      <c r="GPB115" s="511"/>
      <c r="GPC115" s="511"/>
      <c r="GPD115" s="511"/>
      <c r="GPE115" s="511"/>
      <c r="GPF115" s="511"/>
      <c r="GPG115" s="511"/>
      <c r="GPH115" s="511"/>
      <c r="GPI115" s="511"/>
      <c r="GPJ115" s="511"/>
      <c r="GPK115" s="511"/>
      <c r="GPL115" s="511"/>
      <c r="GPM115" s="511"/>
      <c r="GPN115" s="511"/>
      <c r="GPO115" s="511"/>
      <c r="GPP115" s="511"/>
      <c r="GPQ115" s="511"/>
      <c r="GPR115" s="511"/>
      <c r="GPS115" s="511"/>
      <c r="GPT115" s="511"/>
      <c r="GPU115" s="511"/>
      <c r="GPV115" s="511"/>
      <c r="GPW115" s="511"/>
      <c r="GPX115" s="511"/>
      <c r="GPY115" s="511"/>
      <c r="GPZ115" s="511"/>
      <c r="GQA115" s="511"/>
      <c r="GQB115" s="511"/>
      <c r="GQC115" s="511"/>
      <c r="GQD115" s="511"/>
      <c r="GQE115" s="511"/>
      <c r="GQF115" s="511"/>
      <c r="GQG115" s="511"/>
      <c r="GQH115" s="511"/>
      <c r="GQI115" s="511"/>
      <c r="GQJ115" s="511"/>
      <c r="GQK115" s="511"/>
      <c r="GQL115" s="511"/>
      <c r="GQM115" s="511"/>
      <c r="GQN115" s="511"/>
      <c r="GQO115" s="511"/>
      <c r="GQP115" s="511"/>
      <c r="GQQ115" s="511"/>
      <c r="GQR115" s="511"/>
      <c r="GQS115" s="511"/>
      <c r="GQT115" s="511"/>
      <c r="GQU115" s="511"/>
      <c r="GQV115" s="511"/>
      <c r="GQW115" s="511"/>
      <c r="GQX115" s="511"/>
      <c r="GQY115" s="511"/>
      <c r="GQZ115" s="511"/>
      <c r="GRA115" s="511"/>
      <c r="GRB115" s="511"/>
      <c r="GRC115" s="511"/>
      <c r="GRD115" s="511"/>
      <c r="GRE115" s="511"/>
      <c r="GRF115" s="511"/>
      <c r="GRG115" s="511"/>
      <c r="GRH115" s="511"/>
      <c r="GRI115" s="511"/>
      <c r="GRJ115" s="511"/>
      <c r="GRK115" s="511"/>
      <c r="GRL115" s="511"/>
      <c r="GRM115" s="511"/>
      <c r="GRN115" s="511"/>
      <c r="GRO115" s="511"/>
      <c r="GRP115" s="511"/>
      <c r="GRQ115" s="511"/>
      <c r="GRR115" s="511"/>
      <c r="GRS115" s="511"/>
      <c r="GRT115" s="511"/>
      <c r="GRU115" s="511"/>
      <c r="GRV115" s="511"/>
      <c r="GRW115" s="511"/>
      <c r="GRX115" s="511"/>
      <c r="GRY115" s="511"/>
      <c r="GRZ115" s="511"/>
      <c r="GSA115" s="511"/>
      <c r="GSB115" s="511"/>
      <c r="GSC115" s="511"/>
      <c r="GSD115" s="511"/>
      <c r="GSE115" s="511"/>
      <c r="GSF115" s="511"/>
      <c r="GSG115" s="511"/>
      <c r="GSH115" s="511"/>
      <c r="GSI115" s="511"/>
      <c r="GSJ115" s="511"/>
      <c r="GSK115" s="511"/>
      <c r="GSL115" s="511"/>
      <c r="GSM115" s="511"/>
      <c r="GSN115" s="511"/>
      <c r="GSO115" s="511"/>
      <c r="GSP115" s="511"/>
      <c r="GSQ115" s="511"/>
      <c r="GSR115" s="511"/>
      <c r="GSS115" s="511"/>
      <c r="GST115" s="511"/>
      <c r="GSU115" s="511"/>
      <c r="GSV115" s="511"/>
      <c r="GSW115" s="511"/>
      <c r="GSX115" s="511"/>
      <c r="GSY115" s="511"/>
      <c r="GSZ115" s="511"/>
      <c r="GTA115" s="511"/>
      <c r="GTB115" s="511"/>
      <c r="GTC115" s="511"/>
      <c r="GTD115" s="511"/>
      <c r="GTE115" s="511"/>
      <c r="GTF115" s="511"/>
      <c r="GTG115" s="511"/>
      <c r="GTH115" s="511"/>
      <c r="GTI115" s="511"/>
      <c r="GTJ115" s="511"/>
      <c r="GTK115" s="511"/>
      <c r="GTL115" s="511"/>
      <c r="GTM115" s="511"/>
      <c r="GTN115" s="511"/>
      <c r="GTO115" s="511"/>
      <c r="GTP115" s="511"/>
      <c r="GTQ115" s="511"/>
      <c r="GTR115" s="511"/>
      <c r="GTS115" s="511"/>
      <c r="GTT115" s="511"/>
      <c r="GTU115" s="511"/>
      <c r="GTV115" s="511"/>
      <c r="GTW115" s="511"/>
      <c r="GTX115" s="511"/>
      <c r="GTY115" s="511"/>
      <c r="GTZ115" s="511"/>
      <c r="GUA115" s="511"/>
      <c r="GUB115" s="511"/>
      <c r="GUC115" s="511"/>
      <c r="GUD115" s="511"/>
      <c r="GUE115" s="511"/>
      <c r="GUF115" s="511"/>
      <c r="GUG115" s="511"/>
      <c r="GUH115" s="511"/>
      <c r="GUI115" s="511"/>
      <c r="GUJ115" s="511"/>
      <c r="GUK115" s="511"/>
      <c r="GUL115" s="511"/>
      <c r="GUM115" s="511"/>
      <c r="GUN115" s="511"/>
      <c r="GUO115" s="511"/>
      <c r="GUP115" s="511"/>
      <c r="GUQ115" s="511"/>
      <c r="GUR115" s="511"/>
      <c r="GUS115" s="511"/>
      <c r="GUT115" s="511"/>
      <c r="GUU115" s="511"/>
      <c r="GUV115" s="511"/>
      <c r="GUW115" s="511"/>
      <c r="GUX115" s="511"/>
      <c r="GUY115" s="511"/>
      <c r="GUZ115" s="511"/>
      <c r="GVA115" s="511"/>
      <c r="GVB115" s="511"/>
      <c r="GVC115" s="511"/>
      <c r="GVD115" s="511"/>
      <c r="GVE115" s="511"/>
      <c r="GVF115" s="511"/>
      <c r="GVG115" s="511"/>
      <c r="GVH115" s="511"/>
      <c r="GVI115" s="511"/>
      <c r="GVJ115" s="511"/>
      <c r="GVK115" s="511"/>
      <c r="GVL115" s="511"/>
      <c r="GVM115" s="511"/>
      <c r="GVN115" s="511"/>
      <c r="GVO115" s="511"/>
      <c r="GVP115" s="511"/>
      <c r="GVQ115" s="511"/>
      <c r="GVR115" s="511"/>
      <c r="GVS115" s="511"/>
      <c r="GVT115" s="511"/>
      <c r="GVU115" s="511"/>
      <c r="GVV115" s="511"/>
      <c r="GVW115" s="511"/>
      <c r="GVX115" s="511"/>
      <c r="GVY115" s="511"/>
      <c r="GVZ115" s="511"/>
      <c r="GWA115" s="511"/>
      <c r="GWB115" s="511"/>
      <c r="GWC115" s="511"/>
      <c r="GWD115" s="511"/>
      <c r="GWE115" s="511"/>
      <c r="GWF115" s="511"/>
      <c r="GWG115" s="511"/>
      <c r="GWH115" s="511"/>
      <c r="GWI115" s="511"/>
      <c r="GWJ115" s="511"/>
      <c r="GWK115" s="511"/>
      <c r="GWL115" s="511"/>
      <c r="GWM115" s="511"/>
      <c r="GWN115" s="511"/>
      <c r="GWO115" s="511"/>
      <c r="GWP115" s="511"/>
      <c r="GWQ115" s="511"/>
      <c r="GWR115" s="511"/>
      <c r="GWS115" s="511"/>
      <c r="GWT115" s="511"/>
      <c r="GWU115" s="511"/>
      <c r="GWV115" s="511"/>
      <c r="GWW115" s="511"/>
      <c r="GWX115" s="511"/>
      <c r="GWY115" s="511"/>
      <c r="GWZ115" s="511"/>
      <c r="GXA115" s="511"/>
      <c r="GXB115" s="511"/>
      <c r="GXC115" s="511"/>
      <c r="GXD115" s="511"/>
      <c r="GXE115" s="511"/>
      <c r="GXF115" s="511"/>
      <c r="GXG115" s="511"/>
      <c r="GXH115" s="511"/>
      <c r="GXI115" s="511"/>
      <c r="GXJ115" s="511"/>
      <c r="GXK115" s="511"/>
      <c r="GXL115" s="511"/>
      <c r="GXM115" s="511"/>
      <c r="GXN115" s="511"/>
      <c r="GXO115" s="511"/>
      <c r="GXP115" s="511"/>
      <c r="GXQ115" s="511"/>
      <c r="GXR115" s="511"/>
      <c r="GXS115" s="511"/>
      <c r="GXT115" s="511"/>
      <c r="GXU115" s="511"/>
      <c r="GXV115" s="511"/>
      <c r="GXW115" s="511"/>
      <c r="GXX115" s="511"/>
      <c r="GXY115" s="511"/>
      <c r="GXZ115" s="511"/>
      <c r="GYA115" s="511"/>
      <c r="GYB115" s="511"/>
      <c r="GYC115" s="511"/>
      <c r="GYD115" s="511"/>
      <c r="GYE115" s="511"/>
      <c r="GYF115" s="511"/>
      <c r="GYG115" s="511"/>
      <c r="GYH115" s="511"/>
      <c r="GYI115" s="511"/>
      <c r="GYJ115" s="511"/>
      <c r="GYK115" s="511"/>
      <c r="GYL115" s="511"/>
      <c r="GYM115" s="511"/>
      <c r="GYN115" s="511"/>
      <c r="GYO115" s="511"/>
      <c r="GYP115" s="511"/>
      <c r="GYQ115" s="511"/>
      <c r="GYR115" s="511"/>
      <c r="GYS115" s="511"/>
      <c r="GYT115" s="511"/>
      <c r="GYU115" s="511"/>
      <c r="GYV115" s="511"/>
      <c r="GYW115" s="511"/>
      <c r="GYX115" s="511"/>
      <c r="GYY115" s="511"/>
      <c r="GYZ115" s="511"/>
      <c r="GZA115" s="511"/>
      <c r="GZB115" s="511"/>
      <c r="GZC115" s="511"/>
      <c r="GZD115" s="511"/>
      <c r="GZE115" s="511"/>
      <c r="GZF115" s="511"/>
      <c r="GZG115" s="511"/>
      <c r="GZH115" s="511"/>
      <c r="GZI115" s="511"/>
      <c r="GZJ115" s="511"/>
      <c r="GZK115" s="511"/>
      <c r="GZL115" s="511"/>
      <c r="GZM115" s="511"/>
      <c r="GZN115" s="511"/>
      <c r="GZO115" s="511"/>
      <c r="GZP115" s="511"/>
      <c r="GZQ115" s="511"/>
      <c r="GZR115" s="511"/>
      <c r="GZS115" s="511"/>
      <c r="GZT115" s="511"/>
      <c r="GZU115" s="511"/>
      <c r="GZV115" s="511"/>
      <c r="GZW115" s="511"/>
      <c r="GZX115" s="511"/>
      <c r="GZY115" s="511"/>
      <c r="GZZ115" s="511"/>
      <c r="HAA115" s="511"/>
      <c r="HAB115" s="511"/>
      <c r="HAC115" s="511"/>
      <c r="HAD115" s="511"/>
      <c r="HAE115" s="511"/>
      <c r="HAF115" s="511"/>
      <c r="HAG115" s="511"/>
      <c r="HAH115" s="511"/>
      <c r="HAI115" s="511"/>
      <c r="HAJ115" s="511"/>
      <c r="HAK115" s="511"/>
      <c r="HAL115" s="511"/>
      <c r="HAM115" s="511"/>
      <c r="HAN115" s="511"/>
      <c r="HAO115" s="511"/>
      <c r="HAP115" s="511"/>
      <c r="HAQ115" s="511"/>
      <c r="HAR115" s="511"/>
      <c r="HAS115" s="511"/>
      <c r="HAT115" s="511"/>
      <c r="HAU115" s="511"/>
      <c r="HAV115" s="511"/>
      <c r="HAW115" s="511"/>
      <c r="HAX115" s="511"/>
      <c r="HAY115" s="511"/>
      <c r="HAZ115" s="511"/>
      <c r="HBA115" s="511"/>
      <c r="HBB115" s="511"/>
      <c r="HBC115" s="511"/>
      <c r="HBD115" s="511"/>
      <c r="HBE115" s="511"/>
      <c r="HBF115" s="511"/>
      <c r="HBG115" s="511"/>
      <c r="HBH115" s="511"/>
      <c r="HBI115" s="511"/>
      <c r="HBJ115" s="511"/>
      <c r="HBK115" s="511"/>
      <c r="HBL115" s="511"/>
      <c r="HBM115" s="511"/>
      <c r="HBN115" s="511"/>
      <c r="HBO115" s="511"/>
      <c r="HBP115" s="511"/>
      <c r="HBQ115" s="511"/>
      <c r="HBR115" s="511"/>
      <c r="HBS115" s="511"/>
      <c r="HBT115" s="511"/>
      <c r="HBU115" s="511"/>
      <c r="HBV115" s="511"/>
      <c r="HBW115" s="511"/>
      <c r="HBX115" s="511"/>
      <c r="HBY115" s="511"/>
      <c r="HBZ115" s="511"/>
      <c r="HCA115" s="511"/>
      <c r="HCB115" s="511"/>
      <c r="HCC115" s="511"/>
      <c r="HCD115" s="511"/>
      <c r="HCE115" s="511"/>
      <c r="HCF115" s="511"/>
      <c r="HCG115" s="511"/>
      <c r="HCH115" s="511"/>
      <c r="HCI115" s="511"/>
      <c r="HCJ115" s="511"/>
      <c r="HCK115" s="511"/>
      <c r="HCL115" s="511"/>
      <c r="HCM115" s="511"/>
      <c r="HCN115" s="511"/>
      <c r="HCO115" s="511"/>
      <c r="HCP115" s="511"/>
      <c r="HCQ115" s="511"/>
      <c r="HCR115" s="511"/>
      <c r="HCS115" s="511"/>
      <c r="HCT115" s="511"/>
      <c r="HCU115" s="511"/>
      <c r="HCV115" s="511"/>
      <c r="HCW115" s="511"/>
      <c r="HCX115" s="511"/>
      <c r="HCY115" s="511"/>
      <c r="HCZ115" s="511"/>
      <c r="HDA115" s="511"/>
      <c r="HDB115" s="511"/>
      <c r="HDC115" s="511"/>
      <c r="HDD115" s="511"/>
      <c r="HDE115" s="511"/>
      <c r="HDF115" s="511"/>
      <c r="HDG115" s="511"/>
      <c r="HDH115" s="511"/>
      <c r="HDI115" s="511"/>
      <c r="HDJ115" s="511"/>
      <c r="HDK115" s="511"/>
      <c r="HDL115" s="511"/>
      <c r="HDM115" s="511"/>
      <c r="HDN115" s="511"/>
      <c r="HDO115" s="511"/>
      <c r="HDP115" s="511"/>
      <c r="HDQ115" s="511"/>
      <c r="HDR115" s="511"/>
      <c r="HDS115" s="511"/>
      <c r="HDT115" s="511"/>
      <c r="HDU115" s="511"/>
      <c r="HDV115" s="511"/>
      <c r="HDW115" s="511"/>
      <c r="HDX115" s="511"/>
      <c r="HDY115" s="511"/>
      <c r="HDZ115" s="511"/>
      <c r="HEA115" s="511"/>
      <c r="HEB115" s="511"/>
      <c r="HEC115" s="511"/>
      <c r="HED115" s="511"/>
      <c r="HEE115" s="511"/>
      <c r="HEF115" s="511"/>
      <c r="HEG115" s="511"/>
      <c r="HEH115" s="511"/>
      <c r="HEI115" s="511"/>
      <c r="HEJ115" s="511"/>
      <c r="HEK115" s="511"/>
      <c r="HEL115" s="511"/>
      <c r="HEM115" s="511"/>
      <c r="HEN115" s="511"/>
      <c r="HEO115" s="511"/>
      <c r="HEP115" s="511"/>
      <c r="HEQ115" s="511"/>
      <c r="HER115" s="511"/>
      <c r="HES115" s="511"/>
      <c r="HET115" s="511"/>
      <c r="HEU115" s="511"/>
      <c r="HEV115" s="511"/>
      <c r="HEW115" s="511"/>
      <c r="HEX115" s="511"/>
      <c r="HEY115" s="511"/>
      <c r="HEZ115" s="511"/>
      <c r="HFA115" s="511"/>
      <c r="HFB115" s="511"/>
      <c r="HFC115" s="511"/>
      <c r="HFD115" s="511"/>
      <c r="HFE115" s="511"/>
      <c r="HFF115" s="511"/>
      <c r="HFG115" s="511"/>
      <c r="HFH115" s="511"/>
      <c r="HFI115" s="511"/>
      <c r="HFJ115" s="511"/>
      <c r="HFK115" s="511"/>
      <c r="HFL115" s="511"/>
      <c r="HFM115" s="511"/>
      <c r="HFN115" s="511"/>
      <c r="HFO115" s="511"/>
      <c r="HFP115" s="511"/>
      <c r="HFQ115" s="511"/>
      <c r="HFR115" s="511"/>
      <c r="HFS115" s="511"/>
      <c r="HFT115" s="511"/>
      <c r="HFU115" s="511"/>
      <c r="HFV115" s="511"/>
      <c r="HFW115" s="511"/>
      <c r="HFX115" s="511"/>
      <c r="HFY115" s="511"/>
      <c r="HFZ115" s="511"/>
      <c r="HGA115" s="511"/>
      <c r="HGB115" s="511"/>
      <c r="HGC115" s="511"/>
      <c r="HGD115" s="511"/>
      <c r="HGE115" s="511"/>
      <c r="HGF115" s="511"/>
      <c r="HGG115" s="511"/>
      <c r="HGH115" s="511"/>
      <c r="HGI115" s="511"/>
      <c r="HGJ115" s="511"/>
      <c r="HGK115" s="511"/>
      <c r="HGL115" s="511"/>
      <c r="HGM115" s="511"/>
      <c r="HGN115" s="511"/>
      <c r="HGO115" s="511"/>
      <c r="HGP115" s="511"/>
      <c r="HGQ115" s="511"/>
      <c r="HGR115" s="511"/>
      <c r="HGS115" s="511"/>
      <c r="HGT115" s="511"/>
      <c r="HGU115" s="511"/>
      <c r="HGV115" s="511"/>
      <c r="HGW115" s="511"/>
      <c r="HGX115" s="511"/>
      <c r="HGY115" s="511"/>
      <c r="HGZ115" s="511"/>
      <c r="HHA115" s="511"/>
      <c r="HHB115" s="511"/>
      <c r="HHC115" s="511"/>
      <c r="HHD115" s="511"/>
      <c r="HHE115" s="511"/>
      <c r="HHF115" s="511"/>
      <c r="HHG115" s="511"/>
      <c r="HHH115" s="511"/>
      <c r="HHI115" s="511"/>
      <c r="HHJ115" s="511"/>
      <c r="HHK115" s="511"/>
      <c r="HHL115" s="511"/>
      <c r="HHM115" s="511"/>
      <c r="HHN115" s="511"/>
      <c r="HHO115" s="511"/>
      <c r="HHP115" s="511"/>
      <c r="HHQ115" s="511"/>
      <c r="HHR115" s="511"/>
      <c r="HHS115" s="511"/>
      <c r="HHT115" s="511"/>
      <c r="HHU115" s="511"/>
      <c r="HHV115" s="511"/>
      <c r="HHW115" s="511"/>
      <c r="HHX115" s="511"/>
      <c r="HHY115" s="511"/>
      <c r="HHZ115" s="511"/>
      <c r="HIA115" s="511"/>
      <c r="HIB115" s="511"/>
      <c r="HIC115" s="511"/>
      <c r="HID115" s="511"/>
      <c r="HIE115" s="511"/>
      <c r="HIF115" s="511"/>
      <c r="HIG115" s="511"/>
      <c r="HIH115" s="511"/>
      <c r="HII115" s="511"/>
      <c r="HIJ115" s="511"/>
      <c r="HIK115" s="511"/>
      <c r="HIL115" s="511"/>
      <c r="HIM115" s="511"/>
      <c r="HIN115" s="511"/>
      <c r="HIO115" s="511"/>
      <c r="HIP115" s="511"/>
      <c r="HIQ115" s="511"/>
      <c r="HIR115" s="511"/>
      <c r="HIS115" s="511"/>
      <c r="HIT115" s="511"/>
      <c r="HIU115" s="511"/>
      <c r="HIV115" s="511"/>
      <c r="HIW115" s="511"/>
      <c r="HIX115" s="511"/>
      <c r="HIY115" s="511"/>
      <c r="HIZ115" s="511"/>
      <c r="HJA115" s="511"/>
      <c r="HJB115" s="511"/>
      <c r="HJC115" s="511"/>
      <c r="HJD115" s="511"/>
      <c r="HJE115" s="511"/>
      <c r="HJF115" s="511"/>
      <c r="HJG115" s="511"/>
      <c r="HJH115" s="511"/>
      <c r="HJI115" s="511"/>
      <c r="HJJ115" s="511"/>
      <c r="HJK115" s="511"/>
      <c r="HJL115" s="511"/>
      <c r="HJM115" s="511"/>
      <c r="HJN115" s="511"/>
      <c r="HJO115" s="511"/>
      <c r="HJP115" s="511"/>
      <c r="HJQ115" s="511"/>
      <c r="HJR115" s="511"/>
      <c r="HJS115" s="511"/>
      <c r="HJT115" s="511"/>
      <c r="HJU115" s="511"/>
      <c r="HJV115" s="511"/>
      <c r="HJW115" s="511"/>
      <c r="HJX115" s="511"/>
      <c r="HJY115" s="511"/>
      <c r="HJZ115" s="511"/>
      <c r="HKA115" s="511"/>
      <c r="HKB115" s="511"/>
      <c r="HKC115" s="511"/>
      <c r="HKD115" s="511"/>
      <c r="HKE115" s="511"/>
      <c r="HKF115" s="511"/>
      <c r="HKG115" s="511"/>
      <c r="HKH115" s="511"/>
      <c r="HKI115" s="511"/>
      <c r="HKJ115" s="511"/>
      <c r="HKK115" s="511"/>
      <c r="HKL115" s="511"/>
      <c r="HKM115" s="511"/>
      <c r="HKN115" s="511"/>
      <c r="HKO115" s="511"/>
      <c r="HKP115" s="511"/>
      <c r="HKQ115" s="511"/>
      <c r="HKR115" s="511"/>
      <c r="HKS115" s="511"/>
      <c r="HKT115" s="511"/>
      <c r="HKU115" s="511"/>
      <c r="HKV115" s="511"/>
      <c r="HKW115" s="511"/>
      <c r="HKX115" s="511"/>
      <c r="HKY115" s="511"/>
      <c r="HKZ115" s="511"/>
      <c r="HLA115" s="511"/>
      <c r="HLB115" s="511"/>
      <c r="HLC115" s="511"/>
      <c r="HLD115" s="511"/>
      <c r="HLE115" s="511"/>
      <c r="HLF115" s="511"/>
      <c r="HLG115" s="511"/>
      <c r="HLH115" s="511"/>
      <c r="HLI115" s="511"/>
      <c r="HLJ115" s="511"/>
      <c r="HLK115" s="511"/>
      <c r="HLL115" s="511"/>
      <c r="HLM115" s="511"/>
      <c r="HLN115" s="511"/>
      <c r="HLO115" s="511"/>
      <c r="HLP115" s="511"/>
      <c r="HLQ115" s="511"/>
      <c r="HLR115" s="511"/>
      <c r="HLS115" s="511"/>
      <c r="HLT115" s="511"/>
      <c r="HLU115" s="511"/>
      <c r="HLV115" s="511"/>
      <c r="HLW115" s="511"/>
      <c r="HLX115" s="511"/>
      <c r="HLY115" s="511"/>
      <c r="HLZ115" s="511"/>
      <c r="HMA115" s="511"/>
      <c r="HMB115" s="511"/>
      <c r="HMC115" s="511"/>
      <c r="HMD115" s="511"/>
      <c r="HME115" s="511"/>
      <c r="HMF115" s="511"/>
      <c r="HMG115" s="511"/>
      <c r="HMH115" s="511"/>
      <c r="HMI115" s="511"/>
      <c r="HMJ115" s="511"/>
      <c r="HMK115" s="511"/>
      <c r="HML115" s="511"/>
      <c r="HMM115" s="511"/>
      <c r="HMN115" s="511"/>
      <c r="HMO115" s="511"/>
      <c r="HMP115" s="511"/>
      <c r="HMQ115" s="511"/>
      <c r="HMR115" s="511"/>
      <c r="HMS115" s="511"/>
      <c r="HMT115" s="511"/>
      <c r="HMU115" s="511"/>
      <c r="HMV115" s="511"/>
      <c r="HMW115" s="511"/>
      <c r="HMX115" s="511"/>
      <c r="HMY115" s="511"/>
      <c r="HMZ115" s="511"/>
      <c r="HNA115" s="511"/>
      <c r="HNB115" s="511"/>
      <c r="HNC115" s="511"/>
      <c r="HND115" s="511"/>
      <c r="HNE115" s="511"/>
      <c r="HNF115" s="511"/>
      <c r="HNG115" s="511"/>
      <c r="HNH115" s="511"/>
      <c r="HNI115" s="511"/>
      <c r="HNJ115" s="511"/>
      <c r="HNK115" s="511"/>
      <c r="HNL115" s="511"/>
      <c r="HNM115" s="511"/>
      <c r="HNN115" s="511"/>
      <c r="HNO115" s="511"/>
      <c r="HNP115" s="511"/>
      <c r="HNQ115" s="511"/>
      <c r="HNR115" s="511"/>
      <c r="HNS115" s="511"/>
      <c r="HNT115" s="511"/>
      <c r="HNU115" s="511"/>
      <c r="HNV115" s="511"/>
      <c r="HNW115" s="511"/>
      <c r="HNX115" s="511"/>
      <c r="HNY115" s="511"/>
      <c r="HNZ115" s="511"/>
      <c r="HOA115" s="511"/>
      <c r="HOB115" s="511"/>
      <c r="HOC115" s="511"/>
      <c r="HOD115" s="511"/>
      <c r="HOE115" s="511"/>
      <c r="HOF115" s="511"/>
      <c r="HOG115" s="511"/>
      <c r="HOH115" s="511"/>
      <c r="HOI115" s="511"/>
      <c r="HOJ115" s="511"/>
      <c r="HOK115" s="511"/>
      <c r="HOL115" s="511"/>
      <c r="HOM115" s="511"/>
      <c r="HON115" s="511"/>
      <c r="HOO115" s="511"/>
      <c r="HOP115" s="511"/>
      <c r="HOQ115" s="511"/>
      <c r="HOR115" s="511"/>
      <c r="HOS115" s="511"/>
      <c r="HOT115" s="511"/>
      <c r="HOU115" s="511"/>
      <c r="HOV115" s="511"/>
      <c r="HOW115" s="511"/>
      <c r="HOX115" s="511"/>
      <c r="HOY115" s="511"/>
      <c r="HOZ115" s="511"/>
      <c r="HPA115" s="511"/>
      <c r="HPB115" s="511"/>
      <c r="HPC115" s="511"/>
      <c r="HPD115" s="511"/>
      <c r="HPE115" s="511"/>
      <c r="HPF115" s="511"/>
      <c r="HPG115" s="511"/>
      <c r="HPH115" s="511"/>
      <c r="HPI115" s="511"/>
      <c r="HPJ115" s="511"/>
      <c r="HPK115" s="511"/>
      <c r="HPL115" s="511"/>
      <c r="HPM115" s="511"/>
      <c r="HPN115" s="511"/>
      <c r="HPO115" s="511"/>
      <c r="HPP115" s="511"/>
      <c r="HPQ115" s="511"/>
      <c r="HPR115" s="511"/>
      <c r="HPS115" s="511"/>
      <c r="HPT115" s="511"/>
      <c r="HPU115" s="511"/>
      <c r="HPV115" s="511"/>
      <c r="HPW115" s="511"/>
      <c r="HPX115" s="511"/>
      <c r="HPY115" s="511"/>
      <c r="HPZ115" s="511"/>
      <c r="HQA115" s="511"/>
      <c r="HQB115" s="511"/>
      <c r="HQC115" s="511"/>
      <c r="HQD115" s="511"/>
      <c r="HQE115" s="511"/>
      <c r="HQF115" s="511"/>
      <c r="HQG115" s="511"/>
      <c r="HQH115" s="511"/>
      <c r="HQI115" s="511"/>
      <c r="HQJ115" s="511"/>
      <c r="HQK115" s="511"/>
      <c r="HQL115" s="511"/>
      <c r="HQM115" s="511"/>
      <c r="HQN115" s="511"/>
      <c r="HQO115" s="511"/>
      <c r="HQP115" s="511"/>
      <c r="HQQ115" s="511"/>
      <c r="HQR115" s="511"/>
      <c r="HQS115" s="511"/>
      <c r="HQT115" s="511"/>
      <c r="HQU115" s="511"/>
      <c r="HQV115" s="511"/>
      <c r="HQW115" s="511"/>
      <c r="HQX115" s="511"/>
      <c r="HQY115" s="511"/>
      <c r="HQZ115" s="511"/>
      <c r="HRA115" s="511"/>
      <c r="HRB115" s="511"/>
      <c r="HRC115" s="511"/>
      <c r="HRD115" s="511"/>
      <c r="HRE115" s="511"/>
      <c r="HRF115" s="511"/>
      <c r="HRG115" s="511"/>
      <c r="HRH115" s="511"/>
      <c r="HRI115" s="511"/>
      <c r="HRJ115" s="511"/>
      <c r="HRK115" s="511"/>
      <c r="HRL115" s="511"/>
      <c r="HRM115" s="511"/>
      <c r="HRN115" s="511"/>
      <c r="HRO115" s="511"/>
      <c r="HRP115" s="511"/>
      <c r="HRQ115" s="511"/>
      <c r="HRR115" s="511"/>
      <c r="HRS115" s="511"/>
      <c r="HRT115" s="511"/>
      <c r="HRU115" s="511"/>
      <c r="HRV115" s="511"/>
      <c r="HRW115" s="511"/>
      <c r="HRX115" s="511"/>
      <c r="HRY115" s="511"/>
      <c r="HRZ115" s="511"/>
      <c r="HSA115" s="511"/>
      <c r="HSB115" s="511"/>
      <c r="HSC115" s="511"/>
      <c r="HSD115" s="511"/>
      <c r="HSE115" s="511"/>
      <c r="HSF115" s="511"/>
      <c r="HSG115" s="511"/>
      <c r="HSH115" s="511"/>
      <c r="HSI115" s="511"/>
      <c r="HSJ115" s="511"/>
      <c r="HSK115" s="511"/>
      <c r="HSL115" s="511"/>
      <c r="HSM115" s="511"/>
      <c r="HSN115" s="511"/>
      <c r="HSO115" s="511"/>
      <c r="HSP115" s="511"/>
      <c r="HSQ115" s="511"/>
      <c r="HSR115" s="511"/>
      <c r="HSS115" s="511"/>
      <c r="HST115" s="511"/>
      <c r="HSU115" s="511"/>
      <c r="HSV115" s="511"/>
      <c r="HSW115" s="511"/>
      <c r="HSX115" s="511"/>
      <c r="HSY115" s="511"/>
      <c r="HSZ115" s="511"/>
      <c r="HTA115" s="511"/>
      <c r="HTB115" s="511"/>
      <c r="HTC115" s="511"/>
      <c r="HTD115" s="511"/>
      <c r="HTE115" s="511"/>
      <c r="HTF115" s="511"/>
      <c r="HTG115" s="511"/>
      <c r="HTH115" s="511"/>
      <c r="HTI115" s="511"/>
      <c r="HTJ115" s="511"/>
      <c r="HTK115" s="511"/>
      <c r="HTL115" s="511"/>
      <c r="HTM115" s="511"/>
      <c r="HTN115" s="511"/>
      <c r="HTO115" s="511"/>
      <c r="HTP115" s="511"/>
      <c r="HTQ115" s="511"/>
      <c r="HTR115" s="511"/>
      <c r="HTS115" s="511"/>
      <c r="HTT115" s="511"/>
      <c r="HTU115" s="511"/>
      <c r="HTV115" s="511"/>
      <c r="HTW115" s="511"/>
      <c r="HTX115" s="511"/>
      <c r="HTY115" s="511"/>
      <c r="HTZ115" s="511"/>
      <c r="HUA115" s="511"/>
      <c r="HUB115" s="511"/>
      <c r="HUC115" s="511"/>
      <c r="HUD115" s="511"/>
      <c r="HUE115" s="511"/>
      <c r="HUF115" s="511"/>
      <c r="HUG115" s="511"/>
      <c r="HUH115" s="511"/>
      <c r="HUI115" s="511"/>
      <c r="HUJ115" s="511"/>
      <c r="HUK115" s="511"/>
      <c r="HUL115" s="511"/>
      <c r="HUM115" s="511"/>
      <c r="HUN115" s="511"/>
      <c r="HUO115" s="511"/>
      <c r="HUP115" s="511"/>
      <c r="HUQ115" s="511"/>
      <c r="HUR115" s="511"/>
      <c r="HUS115" s="511"/>
      <c r="HUT115" s="511"/>
      <c r="HUU115" s="511"/>
      <c r="HUV115" s="511"/>
      <c r="HUW115" s="511"/>
      <c r="HUX115" s="511"/>
      <c r="HUY115" s="511"/>
      <c r="HUZ115" s="511"/>
      <c r="HVA115" s="511"/>
      <c r="HVB115" s="511"/>
      <c r="HVC115" s="511"/>
      <c r="HVD115" s="511"/>
      <c r="HVE115" s="511"/>
      <c r="HVF115" s="511"/>
      <c r="HVG115" s="511"/>
      <c r="HVH115" s="511"/>
      <c r="HVI115" s="511"/>
      <c r="HVJ115" s="511"/>
      <c r="HVK115" s="511"/>
      <c r="HVL115" s="511"/>
      <c r="HVM115" s="511"/>
      <c r="HVN115" s="511"/>
      <c r="HVO115" s="511"/>
      <c r="HVP115" s="511"/>
      <c r="HVQ115" s="511"/>
      <c r="HVR115" s="511"/>
      <c r="HVS115" s="511"/>
      <c r="HVT115" s="511"/>
      <c r="HVU115" s="511"/>
      <c r="HVV115" s="511"/>
      <c r="HVW115" s="511"/>
      <c r="HVX115" s="511"/>
      <c r="HVY115" s="511"/>
      <c r="HVZ115" s="511"/>
      <c r="HWA115" s="511"/>
      <c r="HWB115" s="511"/>
      <c r="HWC115" s="511"/>
      <c r="HWD115" s="511"/>
      <c r="HWE115" s="511"/>
      <c r="HWF115" s="511"/>
      <c r="HWG115" s="511"/>
      <c r="HWH115" s="511"/>
      <c r="HWI115" s="511"/>
      <c r="HWJ115" s="511"/>
      <c r="HWK115" s="511"/>
      <c r="HWL115" s="511"/>
      <c r="HWM115" s="511"/>
      <c r="HWN115" s="511"/>
      <c r="HWO115" s="511"/>
      <c r="HWP115" s="511"/>
      <c r="HWQ115" s="511"/>
      <c r="HWR115" s="511"/>
      <c r="HWS115" s="511"/>
      <c r="HWT115" s="511"/>
      <c r="HWU115" s="511"/>
      <c r="HWV115" s="511"/>
      <c r="HWW115" s="511"/>
      <c r="HWX115" s="511"/>
      <c r="HWY115" s="511"/>
      <c r="HWZ115" s="511"/>
      <c r="HXA115" s="511"/>
      <c r="HXB115" s="511"/>
      <c r="HXC115" s="511"/>
      <c r="HXD115" s="511"/>
      <c r="HXE115" s="511"/>
      <c r="HXF115" s="511"/>
      <c r="HXG115" s="511"/>
      <c r="HXH115" s="511"/>
      <c r="HXI115" s="511"/>
      <c r="HXJ115" s="511"/>
      <c r="HXK115" s="511"/>
      <c r="HXL115" s="511"/>
      <c r="HXM115" s="511"/>
      <c r="HXN115" s="511"/>
      <c r="HXO115" s="511"/>
      <c r="HXP115" s="511"/>
      <c r="HXQ115" s="511"/>
      <c r="HXR115" s="511"/>
      <c r="HXS115" s="511"/>
      <c r="HXT115" s="511"/>
      <c r="HXU115" s="511"/>
      <c r="HXV115" s="511"/>
      <c r="HXW115" s="511"/>
      <c r="HXX115" s="511"/>
      <c r="HXY115" s="511"/>
      <c r="HXZ115" s="511"/>
      <c r="HYA115" s="511"/>
      <c r="HYB115" s="511"/>
      <c r="HYC115" s="511"/>
      <c r="HYD115" s="511"/>
      <c r="HYE115" s="511"/>
      <c r="HYF115" s="511"/>
      <c r="HYG115" s="511"/>
      <c r="HYH115" s="511"/>
      <c r="HYI115" s="511"/>
      <c r="HYJ115" s="511"/>
      <c r="HYK115" s="511"/>
      <c r="HYL115" s="511"/>
      <c r="HYM115" s="511"/>
      <c r="HYN115" s="511"/>
      <c r="HYO115" s="511"/>
      <c r="HYP115" s="511"/>
      <c r="HYQ115" s="511"/>
      <c r="HYR115" s="511"/>
      <c r="HYS115" s="511"/>
      <c r="HYT115" s="511"/>
      <c r="HYU115" s="511"/>
      <c r="HYV115" s="511"/>
      <c r="HYW115" s="511"/>
      <c r="HYX115" s="511"/>
      <c r="HYY115" s="511"/>
      <c r="HYZ115" s="511"/>
      <c r="HZA115" s="511"/>
      <c r="HZB115" s="511"/>
      <c r="HZC115" s="511"/>
      <c r="HZD115" s="511"/>
      <c r="HZE115" s="511"/>
      <c r="HZF115" s="511"/>
      <c r="HZG115" s="511"/>
      <c r="HZH115" s="511"/>
      <c r="HZI115" s="511"/>
      <c r="HZJ115" s="511"/>
      <c r="HZK115" s="511"/>
      <c r="HZL115" s="511"/>
      <c r="HZM115" s="511"/>
      <c r="HZN115" s="511"/>
      <c r="HZO115" s="511"/>
      <c r="HZP115" s="511"/>
      <c r="HZQ115" s="511"/>
      <c r="HZR115" s="511"/>
      <c r="HZS115" s="511"/>
      <c r="HZT115" s="511"/>
      <c r="HZU115" s="511"/>
      <c r="HZV115" s="511"/>
      <c r="HZW115" s="511"/>
      <c r="HZX115" s="511"/>
      <c r="HZY115" s="511"/>
      <c r="HZZ115" s="511"/>
      <c r="IAA115" s="511"/>
      <c r="IAB115" s="511"/>
      <c r="IAC115" s="511"/>
      <c r="IAD115" s="511"/>
      <c r="IAE115" s="511"/>
      <c r="IAF115" s="511"/>
      <c r="IAG115" s="511"/>
      <c r="IAH115" s="511"/>
      <c r="IAI115" s="511"/>
      <c r="IAJ115" s="511"/>
      <c r="IAK115" s="511"/>
      <c r="IAL115" s="511"/>
      <c r="IAM115" s="511"/>
      <c r="IAN115" s="511"/>
      <c r="IAO115" s="511"/>
      <c r="IAP115" s="511"/>
      <c r="IAQ115" s="511"/>
      <c r="IAR115" s="511"/>
      <c r="IAS115" s="511"/>
      <c r="IAT115" s="511"/>
      <c r="IAU115" s="511"/>
      <c r="IAV115" s="511"/>
      <c r="IAW115" s="511"/>
      <c r="IAX115" s="511"/>
      <c r="IAY115" s="511"/>
      <c r="IAZ115" s="511"/>
      <c r="IBA115" s="511"/>
      <c r="IBB115" s="511"/>
      <c r="IBC115" s="511"/>
      <c r="IBD115" s="511"/>
      <c r="IBE115" s="511"/>
      <c r="IBF115" s="511"/>
      <c r="IBG115" s="511"/>
      <c r="IBH115" s="511"/>
      <c r="IBI115" s="511"/>
      <c r="IBJ115" s="511"/>
      <c r="IBK115" s="511"/>
      <c r="IBL115" s="511"/>
      <c r="IBM115" s="511"/>
      <c r="IBN115" s="511"/>
      <c r="IBO115" s="511"/>
      <c r="IBP115" s="511"/>
      <c r="IBQ115" s="511"/>
      <c r="IBR115" s="511"/>
      <c r="IBS115" s="511"/>
      <c r="IBT115" s="511"/>
      <c r="IBU115" s="511"/>
      <c r="IBV115" s="511"/>
      <c r="IBW115" s="511"/>
      <c r="IBX115" s="511"/>
      <c r="IBY115" s="511"/>
      <c r="IBZ115" s="511"/>
      <c r="ICA115" s="511"/>
      <c r="ICB115" s="511"/>
      <c r="ICC115" s="511"/>
      <c r="ICD115" s="511"/>
      <c r="ICE115" s="511"/>
      <c r="ICF115" s="511"/>
      <c r="ICG115" s="511"/>
      <c r="ICH115" s="511"/>
      <c r="ICI115" s="511"/>
      <c r="ICJ115" s="511"/>
      <c r="ICK115" s="511"/>
      <c r="ICL115" s="511"/>
      <c r="ICM115" s="511"/>
      <c r="ICN115" s="511"/>
      <c r="ICO115" s="511"/>
      <c r="ICP115" s="511"/>
      <c r="ICQ115" s="511"/>
      <c r="ICR115" s="511"/>
      <c r="ICS115" s="511"/>
      <c r="ICT115" s="511"/>
      <c r="ICU115" s="511"/>
      <c r="ICV115" s="511"/>
      <c r="ICW115" s="511"/>
      <c r="ICX115" s="511"/>
      <c r="ICY115" s="511"/>
      <c r="ICZ115" s="511"/>
      <c r="IDA115" s="511"/>
      <c r="IDB115" s="511"/>
      <c r="IDC115" s="511"/>
      <c r="IDD115" s="511"/>
      <c r="IDE115" s="511"/>
      <c r="IDF115" s="511"/>
      <c r="IDG115" s="511"/>
      <c r="IDH115" s="511"/>
      <c r="IDI115" s="511"/>
      <c r="IDJ115" s="511"/>
      <c r="IDK115" s="511"/>
      <c r="IDL115" s="511"/>
      <c r="IDM115" s="511"/>
      <c r="IDN115" s="511"/>
      <c r="IDO115" s="511"/>
      <c r="IDP115" s="511"/>
      <c r="IDQ115" s="511"/>
      <c r="IDR115" s="511"/>
      <c r="IDS115" s="511"/>
      <c r="IDT115" s="511"/>
      <c r="IDU115" s="511"/>
      <c r="IDV115" s="511"/>
      <c r="IDW115" s="511"/>
      <c r="IDX115" s="511"/>
      <c r="IDY115" s="511"/>
      <c r="IDZ115" s="511"/>
      <c r="IEA115" s="511"/>
      <c r="IEB115" s="511"/>
      <c r="IEC115" s="511"/>
      <c r="IED115" s="511"/>
      <c r="IEE115" s="511"/>
      <c r="IEF115" s="511"/>
      <c r="IEG115" s="511"/>
      <c r="IEH115" s="511"/>
      <c r="IEI115" s="511"/>
      <c r="IEJ115" s="511"/>
      <c r="IEK115" s="511"/>
      <c r="IEL115" s="511"/>
      <c r="IEM115" s="511"/>
      <c r="IEN115" s="511"/>
      <c r="IEO115" s="511"/>
      <c r="IEP115" s="511"/>
      <c r="IEQ115" s="511"/>
      <c r="IER115" s="511"/>
      <c r="IES115" s="511"/>
      <c r="IET115" s="511"/>
      <c r="IEU115" s="511"/>
      <c r="IEV115" s="511"/>
      <c r="IEW115" s="511"/>
      <c r="IEX115" s="511"/>
      <c r="IEY115" s="511"/>
      <c r="IEZ115" s="511"/>
      <c r="IFA115" s="511"/>
      <c r="IFB115" s="511"/>
      <c r="IFC115" s="511"/>
      <c r="IFD115" s="511"/>
      <c r="IFE115" s="511"/>
      <c r="IFF115" s="511"/>
      <c r="IFG115" s="511"/>
      <c r="IFH115" s="511"/>
      <c r="IFI115" s="511"/>
      <c r="IFJ115" s="511"/>
      <c r="IFK115" s="511"/>
      <c r="IFL115" s="511"/>
      <c r="IFM115" s="511"/>
      <c r="IFN115" s="511"/>
      <c r="IFO115" s="511"/>
      <c r="IFP115" s="511"/>
      <c r="IFQ115" s="511"/>
      <c r="IFR115" s="511"/>
      <c r="IFS115" s="511"/>
      <c r="IFT115" s="511"/>
      <c r="IFU115" s="511"/>
      <c r="IFV115" s="511"/>
      <c r="IFW115" s="511"/>
      <c r="IFX115" s="511"/>
      <c r="IFY115" s="511"/>
      <c r="IFZ115" s="511"/>
      <c r="IGA115" s="511"/>
      <c r="IGB115" s="511"/>
      <c r="IGC115" s="511"/>
      <c r="IGD115" s="511"/>
      <c r="IGE115" s="511"/>
      <c r="IGF115" s="511"/>
      <c r="IGG115" s="511"/>
      <c r="IGH115" s="511"/>
      <c r="IGI115" s="511"/>
      <c r="IGJ115" s="511"/>
      <c r="IGK115" s="511"/>
      <c r="IGL115" s="511"/>
      <c r="IGM115" s="511"/>
      <c r="IGN115" s="511"/>
      <c r="IGO115" s="511"/>
      <c r="IGP115" s="511"/>
      <c r="IGQ115" s="511"/>
      <c r="IGR115" s="511"/>
      <c r="IGS115" s="511"/>
      <c r="IGT115" s="511"/>
      <c r="IGU115" s="511"/>
      <c r="IGV115" s="511"/>
      <c r="IGW115" s="511"/>
      <c r="IGX115" s="511"/>
      <c r="IGY115" s="511"/>
      <c r="IGZ115" s="511"/>
      <c r="IHA115" s="511"/>
      <c r="IHB115" s="511"/>
      <c r="IHC115" s="511"/>
      <c r="IHD115" s="511"/>
      <c r="IHE115" s="511"/>
      <c r="IHF115" s="511"/>
      <c r="IHG115" s="511"/>
      <c r="IHH115" s="511"/>
      <c r="IHI115" s="511"/>
      <c r="IHJ115" s="511"/>
      <c r="IHK115" s="511"/>
      <c r="IHL115" s="511"/>
      <c r="IHM115" s="511"/>
      <c r="IHN115" s="511"/>
      <c r="IHO115" s="511"/>
      <c r="IHP115" s="511"/>
      <c r="IHQ115" s="511"/>
      <c r="IHR115" s="511"/>
      <c r="IHS115" s="511"/>
      <c r="IHT115" s="511"/>
      <c r="IHU115" s="511"/>
      <c r="IHV115" s="511"/>
      <c r="IHW115" s="511"/>
      <c r="IHX115" s="511"/>
      <c r="IHY115" s="511"/>
      <c r="IHZ115" s="511"/>
      <c r="IIA115" s="511"/>
      <c r="IIB115" s="511"/>
      <c r="IIC115" s="511"/>
      <c r="IID115" s="511"/>
      <c r="IIE115" s="511"/>
      <c r="IIF115" s="511"/>
      <c r="IIG115" s="511"/>
      <c r="IIH115" s="511"/>
      <c r="III115" s="511"/>
      <c r="IIJ115" s="511"/>
      <c r="IIK115" s="511"/>
      <c r="IIL115" s="511"/>
      <c r="IIM115" s="511"/>
      <c r="IIN115" s="511"/>
      <c r="IIO115" s="511"/>
      <c r="IIP115" s="511"/>
      <c r="IIQ115" s="511"/>
      <c r="IIR115" s="511"/>
      <c r="IIS115" s="511"/>
      <c r="IIT115" s="511"/>
      <c r="IIU115" s="511"/>
      <c r="IIV115" s="511"/>
      <c r="IIW115" s="511"/>
      <c r="IIX115" s="511"/>
      <c r="IIY115" s="511"/>
      <c r="IIZ115" s="511"/>
      <c r="IJA115" s="511"/>
      <c r="IJB115" s="511"/>
      <c r="IJC115" s="511"/>
      <c r="IJD115" s="511"/>
      <c r="IJE115" s="511"/>
      <c r="IJF115" s="511"/>
      <c r="IJG115" s="511"/>
      <c r="IJH115" s="511"/>
      <c r="IJI115" s="511"/>
      <c r="IJJ115" s="511"/>
      <c r="IJK115" s="511"/>
      <c r="IJL115" s="511"/>
      <c r="IJM115" s="511"/>
      <c r="IJN115" s="511"/>
      <c r="IJO115" s="511"/>
      <c r="IJP115" s="511"/>
      <c r="IJQ115" s="511"/>
      <c r="IJR115" s="511"/>
      <c r="IJS115" s="511"/>
      <c r="IJT115" s="511"/>
      <c r="IJU115" s="511"/>
      <c r="IJV115" s="511"/>
      <c r="IJW115" s="511"/>
      <c r="IJX115" s="511"/>
      <c r="IJY115" s="511"/>
      <c r="IJZ115" s="511"/>
      <c r="IKA115" s="511"/>
      <c r="IKB115" s="511"/>
      <c r="IKC115" s="511"/>
      <c r="IKD115" s="511"/>
      <c r="IKE115" s="511"/>
      <c r="IKF115" s="511"/>
      <c r="IKG115" s="511"/>
      <c r="IKH115" s="511"/>
      <c r="IKI115" s="511"/>
      <c r="IKJ115" s="511"/>
      <c r="IKK115" s="511"/>
      <c r="IKL115" s="511"/>
      <c r="IKM115" s="511"/>
      <c r="IKN115" s="511"/>
      <c r="IKO115" s="511"/>
      <c r="IKP115" s="511"/>
      <c r="IKQ115" s="511"/>
      <c r="IKR115" s="511"/>
      <c r="IKS115" s="511"/>
      <c r="IKT115" s="511"/>
      <c r="IKU115" s="511"/>
      <c r="IKV115" s="511"/>
      <c r="IKW115" s="511"/>
      <c r="IKX115" s="511"/>
      <c r="IKY115" s="511"/>
      <c r="IKZ115" s="511"/>
      <c r="ILA115" s="511"/>
      <c r="ILB115" s="511"/>
      <c r="ILC115" s="511"/>
      <c r="ILD115" s="511"/>
      <c r="ILE115" s="511"/>
      <c r="ILF115" s="511"/>
      <c r="ILG115" s="511"/>
      <c r="ILH115" s="511"/>
      <c r="ILI115" s="511"/>
      <c r="ILJ115" s="511"/>
      <c r="ILK115" s="511"/>
      <c r="ILL115" s="511"/>
      <c r="ILM115" s="511"/>
      <c r="ILN115" s="511"/>
      <c r="ILO115" s="511"/>
      <c r="ILP115" s="511"/>
      <c r="ILQ115" s="511"/>
      <c r="ILR115" s="511"/>
      <c r="ILS115" s="511"/>
      <c r="ILT115" s="511"/>
      <c r="ILU115" s="511"/>
      <c r="ILV115" s="511"/>
      <c r="ILW115" s="511"/>
      <c r="ILX115" s="511"/>
      <c r="ILY115" s="511"/>
      <c r="ILZ115" s="511"/>
      <c r="IMA115" s="511"/>
      <c r="IMB115" s="511"/>
      <c r="IMC115" s="511"/>
      <c r="IMD115" s="511"/>
      <c r="IME115" s="511"/>
      <c r="IMF115" s="511"/>
      <c r="IMG115" s="511"/>
      <c r="IMH115" s="511"/>
      <c r="IMI115" s="511"/>
      <c r="IMJ115" s="511"/>
      <c r="IMK115" s="511"/>
      <c r="IML115" s="511"/>
      <c r="IMM115" s="511"/>
      <c r="IMN115" s="511"/>
      <c r="IMO115" s="511"/>
      <c r="IMP115" s="511"/>
      <c r="IMQ115" s="511"/>
      <c r="IMR115" s="511"/>
      <c r="IMS115" s="511"/>
      <c r="IMT115" s="511"/>
      <c r="IMU115" s="511"/>
      <c r="IMV115" s="511"/>
      <c r="IMW115" s="511"/>
      <c r="IMX115" s="511"/>
      <c r="IMY115" s="511"/>
      <c r="IMZ115" s="511"/>
      <c r="INA115" s="511"/>
      <c r="INB115" s="511"/>
      <c r="INC115" s="511"/>
      <c r="IND115" s="511"/>
      <c r="INE115" s="511"/>
      <c r="INF115" s="511"/>
      <c r="ING115" s="511"/>
      <c r="INH115" s="511"/>
      <c r="INI115" s="511"/>
      <c r="INJ115" s="511"/>
      <c r="INK115" s="511"/>
      <c r="INL115" s="511"/>
      <c r="INM115" s="511"/>
      <c r="INN115" s="511"/>
      <c r="INO115" s="511"/>
      <c r="INP115" s="511"/>
      <c r="INQ115" s="511"/>
      <c r="INR115" s="511"/>
      <c r="INS115" s="511"/>
      <c r="INT115" s="511"/>
      <c r="INU115" s="511"/>
      <c r="INV115" s="511"/>
      <c r="INW115" s="511"/>
      <c r="INX115" s="511"/>
      <c r="INY115" s="511"/>
      <c r="INZ115" s="511"/>
      <c r="IOA115" s="511"/>
      <c r="IOB115" s="511"/>
      <c r="IOC115" s="511"/>
      <c r="IOD115" s="511"/>
      <c r="IOE115" s="511"/>
      <c r="IOF115" s="511"/>
      <c r="IOG115" s="511"/>
      <c r="IOH115" s="511"/>
      <c r="IOI115" s="511"/>
      <c r="IOJ115" s="511"/>
      <c r="IOK115" s="511"/>
      <c r="IOL115" s="511"/>
      <c r="IOM115" s="511"/>
      <c r="ION115" s="511"/>
      <c r="IOO115" s="511"/>
      <c r="IOP115" s="511"/>
      <c r="IOQ115" s="511"/>
      <c r="IOR115" s="511"/>
      <c r="IOS115" s="511"/>
      <c r="IOT115" s="511"/>
      <c r="IOU115" s="511"/>
      <c r="IOV115" s="511"/>
      <c r="IOW115" s="511"/>
      <c r="IOX115" s="511"/>
      <c r="IOY115" s="511"/>
      <c r="IOZ115" s="511"/>
      <c r="IPA115" s="511"/>
      <c r="IPB115" s="511"/>
      <c r="IPC115" s="511"/>
      <c r="IPD115" s="511"/>
      <c r="IPE115" s="511"/>
      <c r="IPF115" s="511"/>
      <c r="IPG115" s="511"/>
      <c r="IPH115" s="511"/>
      <c r="IPI115" s="511"/>
      <c r="IPJ115" s="511"/>
      <c r="IPK115" s="511"/>
      <c r="IPL115" s="511"/>
      <c r="IPM115" s="511"/>
      <c r="IPN115" s="511"/>
      <c r="IPO115" s="511"/>
      <c r="IPP115" s="511"/>
      <c r="IPQ115" s="511"/>
      <c r="IPR115" s="511"/>
      <c r="IPS115" s="511"/>
      <c r="IPT115" s="511"/>
      <c r="IPU115" s="511"/>
      <c r="IPV115" s="511"/>
      <c r="IPW115" s="511"/>
      <c r="IPX115" s="511"/>
      <c r="IPY115" s="511"/>
      <c r="IPZ115" s="511"/>
      <c r="IQA115" s="511"/>
      <c r="IQB115" s="511"/>
      <c r="IQC115" s="511"/>
      <c r="IQD115" s="511"/>
      <c r="IQE115" s="511"/>
      <c r="IQF115" s="511"/>
      <c r="IQG115" s="511"/>
      <c r="IQH115" s="511"/>
      <c r="IQI115" s="511"/>
      <c r="IQJ115" s="511"/>
      <c r="IQK115" s="511"/>
      <c r="IQL115" s="511"/>
      <c r="IQM115" s="511"/>
      <c r="IQN115" s="511"/>
      <c r="IQO115" s="511"/>
      <c r="IQP115" s="511"/>
      <c r="IQQ115" s="511"/>
      <c r="IQR115" s="511"/>
      <c r="IQS115" s="511"/>
      <c r="IQT115" s="511"/>
      <c r="IQU115" s="511"/>
      <c r="IQV115" s="511"/>
      <c r="IQW115" s="511"/>
      <c r="IQX115" s="511"/>
      <c r="IQY115" s="511"/>
      <c r="IQZ115" s="511"/>
      <c r="IRA115" s="511"/>
      <c r="IRB115" s="511"/>
      <c r="IRC115" s="511"/>
      <c r="IRD115" s="511"/>
      <c r="IRE115" s="511"/>
      <c r="IRF115" s="511"/>
      <c r="IRG115" s="511"/>
      <c r="IRH115" s="511"/>
      <c r="IRI115" s="511"/>
      <c r="IRJ115" s="511"/>
      <c r="IRK115" s="511"/>
      <c r="IRL115" s="511"/>
      <c r="IRM115" s="511"/>
      <c r="IRN115" s="511"/>
      <c r="IRO115" s="511"/>
      <c r="IRP115" s="511"/>
      <c r="IRQ115" s="511"/>
      <c r="IRR115" s="511"/>
      <c r="IRS115" s="511"/>
      <c r="IRT115" s="511"/>
      <c r="IRU115" s="511"/>
      <c r="IRV115" s="511"/>
      <c r="IRW115" s="511"/>
      <c r="IRX115" s="511"/>
      <c r="IRY115" s="511"/>
      <c r="IRZ115" s="511"/>
      <c r="ISA115" s="511"/>
      <c r="ISB115" s="511"/>
      <c r="ISC115" s="511"/>
      <c r="ISD115" s="511"/>
      <c r="ISE115" s="511"/>
      <c r="ISF115" s="511"/>
      <c r="ISG115" s="511"/>
      <c r="ISH115" s="511"/>
      <c r="ISI115" s="511"/>
      <c r="ISJ115" s="511"/>
      <c r="ISK115" s="511"/>
      <c r="ISL115" s="511"/>
      <c r="ISM115" s="511"/>
      <c r="ISN115" s="511"/>
      <c r="ISO115" s="511"/>
      <c r="ISP115" s="511"/>
      <c r="ISQ115" s="511"/>
      <c r="ISR115" s="511"/>
      <c r="ISS115" s="511"/>
      <c r="IST115" s="511"/>
      <c r="ISU115" s="511"/>
      <c r="ISV115" s="511"/>
      <c r="ISW115" s="511"/>
      <c r="ISX115" s="511"/>
      <c r="ISY115" s="511"/>
      <c r="ISZ115" s="511"/>
      <c r="ITA115" s="511"/>
      <c r="ITB115" s="511"/>
      <c r="ITC115" s="511"/>
      <c r="ITD115" s="511"/>
      <c r="ITE115" s="511"/>
      <c r="ITF115" s="511"/>
      <c r="ITG115" s="511"/>
      <c r="ITH115" s="511"/>
      <c r="ITI115" s="511"/>
      <c r="ITJ115" s="511"/>
      <c r="ITK115" s="511"/>
      <c r="ITL115" s="511"/>
      <c r="ITM115" s="511"/>
      <c r="ITN115" s="511"/>
      <c r="ITO115" s="511"/>
      <c r="ITP115" s="511"/>
      <c r="ITQ115" s="511"/>
      <c r="ITR115" s="511"/>
      <c r="ITS115" s="511"/>
      <c r="ITT115" s="511"/>
      <c r="ITU115" s="511"/>
      <c r="ITV115" s="511"/>
      <c r="ITW115" s="511"/>
      <c r="ITX115" s="511"/>
      <c r="ITY115" s="511"/>
      <c r="ITZ115" s="511"/>
      <c r="IUA115" s="511"/>
      <c r="IUB115" s="511"/>
      <c r="IUC115" s="511"/>
      <c r="IUD115" s="511"/>
      <c r="IUE115" s="511"/>
      <c r="IUF115" s="511"/>
      <c r="IUG115" s="511"/>
      <c r="IUH115" s="511"/>
      <c r="IUI115" s="511"/>
      <c r="IUJ115" s="511"/>
      <c r="IUK115" s="511"/>
      <c r="IUL115" s="511"/>
      <c r="IUM115" s="511"/>
      <c r="IUN115" s="511"/>
      <c r="IUO115" s="511"/>
      <c r="IUP115" s="511"/>
      <c r="IUQ115" s="511"/>
      <c r="IUR115" s="511"/>
      <c r="IUS115" s="511"/>
      <c r="IUT115" s="511"/>
      <c r="IUU115" s="511"/>
      <c r="IUV115" s="511"/>
      <c r="IUW115" s="511"/>
      <c r="IUX115" s="511"/>
      <c r="IUY115" s="511"/>
      <c r="IUZ115" s="511"/>
      <c r="IVA115" s="511"/>
      <c r="IVB115" s="511"/>
      <c r="IVC115" s="511"/>
      <c r="IVD115" s="511"/>
      <c r="IVE115" s="511"/>
      <c r="IVF115" s="511"/>
      <c r="IVG115" s="511"/>
      <c r="IVH115" s="511"/>
      <c r="IVI115" s="511"/>
      <c r="IVJ115" s="511"/>
      <c r="IVK115" s="511"/>
      <c r="IVL115" s="511"/>
      <c r="IVM115" s="511"/>
      <c r="IVN115" s="511"/>
      <c r="IVO115" s="511"/>
      <c r="IVP115" s="511"/>
      <c r="IVQ115" s="511"/>
      <c r="IVR115" s="511"/>
      <c r="IVS115" s="511"/>
      <c r="IVT115" s="511"/>
      <c r="IVU115" s="511"/>
      <c r="IVV115" s="511"/>
      <c r="IVW115" s="511"/>
      <c r="IVX115" s="511"/>
      <c r="IVY115" s="511"/>
      <c r="IVZ115" s="511"/>
      <c r="IWA115" s="511"/>
      <c r="IWB115" s="511"/>
      <c r="IWC115" s="511"/>
      <c r="IWD115" s="511"/>
      <c r="IWE115" s="511"/>
      <c r="IWF115" s="511"/>
      <c r="IWG115" s="511"/>
      <c r="IWH115" s="511"/>
      <c r="IWI115" s="511"/>
      <c r="IWJ115" s="511"/>
      <c r="IWK115" s="511"/>
      <c r="IWL115" s="511"/>
      <c r="IWM115" s="511"/>
      <c r="IWN115" s="511"/>
      <c r="IWO115" s="511"/>
      <c r="IWP115" s="511"/>
      <c r="IWQ115" s="511"/>
      <c r="IWR115" s="511"/>
      <c r="IWS115" s="511"/>
      <c r="IWT115" s="511"/>
      <c r="IWU115" s="511"/>
      <c r="IWV115" s="511"/>
      <c r="IWW115" s="511"/>
      <c r="IWX115" s="511"/>
      <c r="IWY115" s="511"/>
      <c r="IWZ115" s="511"/>
      <c r="IXA115" s="511"/>
      <c r="IXB115" s="511"/>
      <c r="IXC115" s="511"/>
      <c r="IXD115" s="511"/>
      <c r="IXE115" s="511"/>
      <c r="IXF115" s="511"/>
      <c r="IXG115" s="511"/>
      <c r="IXH115" s="511"/>
      <c r="IXI115" s="511"/>
      <c r="IXJ115" s="511"/>
      <c r="IXK115" s="511"/>
      <c r="IXL115" s="511"/>
      <c r="IXM115" s="511"/>
      <c r="IXN115" s="511"/>
      <c r="IXO115" s="511"/>
      <c r="IXP115" s="511"/>
      <c r="IXQ115" s="511"/>
      <c r="IXR115" s="511"/>
      <c r="IXS115" s="511"/>
      <c r="IXT115" s="511"/>
      <c r="IXU115" s="511"/>
      <c r="IXV115" s="511"/>
      <c r="IXW115" s="511"/>
      <c r="IXX115" s="511"/>
      <c r="IXY115" s="511"/>
      <c r="IXZ115" s="511"/>
      <c r="IYA115" s="511"/>
      <c r="IYB115" s="511"/>
      <c r="IYC115" s="511"/>
      <c r="IYD115" s="511"/>
      <c r="IYE115" s="511"/>
      <c r="IYF115" s="511"/>
      <c r="IYG115" s="511"/>
      <c r="IYH115" s="511"/>
      <c r="IYI115" s="511"/>
      <c r="IYJ115" s="511"/>
      <c r="IYK115" s="511"/>
      <c r="IYL115" s="511"/>
      <c r="IYM115" s="511"/>
      <c r="IYN115" s="511"/>
      <c r="IYO115" s="511"/>
      <c r="IYP115" s="511"/>
      <c r="IYQ115" s="511"/>
      <c r="IYR115" s="511"/>
      <c r="IYS115" s="511"/>
      <c r="IYT115" s="511"/>
      <c r="IYU115" s="511"/>
      <c r="IYV115" s="511"/>
      <c r="IYW115" s="511"/>
      <c r="IYX115" s="511"/>
      <c r="IYY115" s="511"/>
      <c r="IYZ115" s="511"/>
      <c r="IZA115" s="511"/>
      <c r="IZB115" s="511"/>
      <c r="IZC115" s="511"/>
      <c r="IZD115" s="511"/>
      <c r="IZE115" s="511"/>
      <c r="IZF115" s="511"/>
      <c r="IZG115" s="511"/>
      <c r="IZH115" s="511"/>
      <c r="IZI115" s="511"/>
      <c r="IZJ115" s="511"/>
      <c r="IZK115" s="511"/>
      <c r="IZL115" s="511"/>
      <c r="IZM115" s="511"/>
      <c r="IZN115" s="511"/>
      <c r="IZO115" s="511"/>
      <c r="IZP115" s="511"/>
      <c r="IZQ115" s="511"/>
      <c r="IZR115" s="511"/>
      <c r="IZS115" s="511"/>
      <c r="IZT115" s="511"/>
      <c r="IZU115" s="511"/>
      <c r="IZV115" s="511"/>
      <c r="IZW115" s="511"/>
      <c r="IZX115" s="511"/>
      <c r="IZY115" s="511"/>
      <c r="IZZ115" s="511"/>
      <c r="JAA115" s="511"/>
      <c r="JAB115" s="511"/>
      <c r="JAC115" s="511"/>
      <c r="JAD115" s="511"/>
      <c r="JAE115" s="511"/>
      <c r="JAF115" s="511"/>
      <c r="JAG115" s="511"/>
      <c r="JAH115" s="511"/>
      <c r="JAI115" s="511"/>
      <c r="JAJ115" s="511"/>
      <c r="JAK115" s="511"/>
      <c r="JAL115" s="511"/>
      <c r="JAM115" s="511"/>
      <c r="JAN115" s="511"/>
      <c r="JAO115" s="511"/>
      <c r="JAP115" s="511"/>
      <c r="JAQ115" s="511"/>
      <c r="JAR115" s="511"/>
      <c r="JAS115" s="511"/>
      <c r="JAT115" s="511"/>
      <c r="JAU115" s="511"/>
      <c r="JAV115" s="511"/>
      <c r="JAW115" s="511"/>
      <c r="JAX115" s="511"/>
      <c r="JAY115" s="511"/>
      <c r="JAZ115" s="511"/>
      <c r="JBA115" s="511"/>
      <c r="JBB115" s="511"/>
      <c r="JBC115" s="511"/>
      <c r="JBD115" s="511"/>
      <c r="JBE115" s="511"/>
      <c r="JBF115" s="511"/>
      <c r="JBG115" s="511"/>
      <c r="JBH115" s="511"/>
      <c r="JBI115" s="511"/>
      <c r="JBJ115" s="511"/>
      <c r="JBK115" s="511"/>
      <c r="JBL115" s="511"/>
      <c r="JBM115" s="511"/>
      <c r="JBN115" s="511"/>
      <c r="JBO115" s="511"/>
      <c r="JBP115" s="511"/>
      <c r="JBQ115" s="511"/>
      <c r="JBR115" s="511"/>
      <c r="JBS115" s="511"/>
      <c r="JBT115" s="511"/>
      <c r="JBU115" s="511"/>
      <c r="JBV115" s="511"/>
      <c r="JBW115" s="511"/>
      <c r="JBX115" s="511"/>
      <c r="JBY115" s="511"/>
      <c r="JBZ115" s="511"/>
      <c r="JCA115" s="511"/>
      <c r="JCB115" s="511"/>
      <c r="JCC115" s="511"/>
      <c r="JCD115" s="511"/>
      <c r="JCE115" s="511"/>
      <c r="JCF115" s="511"/>
      <c r="JCG115" s="511"/>
      <c r="JCH115" s="511"/>
      <c r="JCI115" s="511"/>
      <c r="JCJ115" s="511"/>
      <c r="JCK115" s="511"/>
      <c r="JCL115" s="511"/>
      <c r="JCM115" s="511"/>
      <c r="JCN115" s="511"/>
      <c r="JCO115" s="511"/>
      <c r="JCP115" s="511"/>
      <c r="JCQ115" s="511"/>
      <c r="JCR115" s="511"/>
      <c r="JCS115" s="511"/>
      <c r="JCT115" s="511"/>
      <c r="JCU115" s="511"/>
      <c r="JCV115" s="511"/>
      <c r="JCW115" s="511"/>
      <c r="JCX115" s="511"/>
      <c r="JCY115" s="511"/>
      <c r="JCZ115" s="511"/>
      <c r="JDA115" s="511"/>
      <c r="JDB115" s="511"/>
      <c r="JDC115" s="511"/>
      <c r="JDD115" s="511"/>
      <c r="JDE115" s="511"/>
      <c r="JDF115" s="511"/>
      <c r="JDG115" s="511"/>
      <c r="JDH115" s="511"/>
      <c r="JDI115" s="511"/>
      <c r="JDJ115" s="511"/>
      <c r="JDK115" s="511"/>
      <c r="JDL115" s="511"/>
      <c r="JDM115" s="511"/>
      <c r="JDN115" s="511"/>
      <c r="JDO115" s="511"/>
      <c r="JDP115" s="511"/>
      <c r="JDQ115" s="511"/>
      <c r="JDR115" s="511"/>
      <c r="JDS115" s="511"/>
      <c r="JDT115" s="511"/>
      <c r="JDU115" s="511"/>
      <c r="JDV115" s="511"/>
      <c r="JDW115" s="511"/>
      <c r="JDX115" s="511"/>
      <c r="JDY115" s="511"/>
      <c r="JDZ115" s="511"/>
      <c r="JEA115" s="511"/>
      <c r="JEB115" s="511"/>
      <c r="JEC115" s="511"/>
      <c r="JED115" s="511"/>
      <c r="JEE115" s="511"/>
      <c r="JEF115" s="511"/>
      <c r="JEG115" s="511"/>
      <c r="JEH115" s="511"/>
      <c r="JEI115" s="511"/>
      <c r="JEJ115" s="511"/>
      <c r="JEK115" s="511"/>
      <c r="JEL115" s="511"/>
      <c r="JEM115" s="511"/>
      <c r="JEN115" s="511"/>
      <c r="JEO115" s="511"/>
      <c r="JEP115" s="511"/>
      <c r="JEQ115" s="511"/>
      <c r="JER115" s="511"/>
      <c r="JES115" s="511"/>
      <c r="JET115" s="511"/>
      <c r="JEU115" s="511"/>
      <c r="JEV115" s="511"/>
      <c r="JEW115" s="511"/>
      <c r="JEX115" s="511"/>
      <c r="JEY115" s="511"/>
      <c r="JEZ115" s="511"/>
      <c r="JFA115" s="511"/>
      <c r="JFB115" s="511"/>
      <c r="JFC115" s="511"/>
      <c r="JFD115" s="511"/>
      <c r="JFE115" s="511"/>
      <c r="JFF115" s="511"/>
      <c r="JFG115" s="511"/>
      <c r="JFH115" s="511"/>
      <c r="JFI115" s="511"/>
      <c r="JFJ115" s="511"/>
      <c r="JFK115" s="511"/>
      <c r="JFL115" s="511"/>
      <c r="JFM115" s="511"/>
      <c r="JFN115" s="511"/>
      <c r="JFO115" s="511"/>
      <c r="JFP115" s="511"/>
      <c r="JFQ115" s="511"/>
      <c r="JFR115" s="511"/>
      <c r="JFS115" s="511"/>
      <c r="JFT115" s="511"/>
      <c r="JFU115" s="511"/>
      <c r="JFV115" s="511"/>
      <c r="JFW115" s="511"/>
      <c r="JFX115" s="511"/>
      <c r="JFY115" s="511"/>
      <c r="JFZ115" s="511"/>
      <c r="JGA115" s="511"/>
      <c r="JGB115" s="511"/>
      <c r="JGC115" s="511"/>
      <c r="JGD115" s="511"/>
      <c r="JGE115" s="511"/>
      <c r="JGF115" s="511"/>
      <c r="JGG115" s="511"/>
      <c r="JGH115" s="511"/>
      <c r="JGI115" s="511"/>
      <c r="JGJ115" s="511"/>
      <c r="JGK115" s="511"/>
      <c r="JGL115" s="511"/>
      <c r="JGM115" s="511"/>
      <c r="JGN115" s="511"/>
      <c r="JGO115" s="511"/>
      <c r="JGP115" s="511"/>
      <c r="JGQ115" s="511"/>
      <c r="JGR115" s="511"/>
      <c r="JGS115" s="511"/>
      <c r="JGT115" s="511"/>
      <c r="JGU115" s="511"/>
      <c r="JGV115" s="511"/>
      <c r="JGW115" s="511"/>
      <c r="JGX115" s="511"/>
      <c r="JGY115" s="511"/>
      <c r="JGZ115" s="511"/>
      <c r="JHA115" s="511"/>
      <c r="JHB115" s="511"/>
      <c r="JHC115" s="511"/>
      <c r="JHD115" s="511"/>
      <c r="JHE115" s="511"/>
      <c r="JHF115" s="511"/>
      <c r="JHG115" s="511"/>
      <c r="JHH115" s="511"/>
      <c r="JHI115" s="511"/>
      <c r="JHJ115" s="511"/>
      <c r="JHK115" s="511"/>
      <c r="JHL115" s="511"/>
      <c r="JHM115" s="511"/>
      <c r="JHN115" s="511"/>
      <c r="JHO115" s="511"/>
      <c r="JHP115" s="511"/>
      <c r="JHQ115" s="511"/>
      <c r="JHR115" s="511"/>
      <c r="JHS115" s="511"/>
      <c r="JHT115" s="511"/>
      <c r="JHU115" s="511"/>
      <c r="JHV115" s="511"/>
      <c r="JHW115" s="511"/>
      <c r="JHX115" s="511"/>
      <c r="JHY115" s="511"/>
      <c r="JHZ115" s="511"/>
      <c r="JIA115" s="511"/>
      <c r="JIB115" s="511"/>
      <c r="JIC115" s="511"/>
      <c r="JID115" s="511"/>
      <c r="JIE115" s="511"/>
      <c r="JIF115" s="511"/>
      <c r="JIG115" s="511"/>
      <c r="JIH115" s="511"/>
      <c r="JII115" s="511"/>
      <c r="JIJ115" s="511"/>
      <c r="JIK115" s="511"/>
      <c r="JIL115" s="511"/>
      <c r="JIM115" s="511"/>
      <c r="JIN115" s="511"/>
      <c r="JIO115" s="511"/>
      <c r="JIP115" s="511"/>
      <c r="JIQ115" s="511"/>
      <c r="JIR115" s="511"/>
      <c r="JIS115" s="511"/>
      <c r="JIT115" s="511"/>
      <c r="JIU115" s="511"/>
      <c r="JIV115" s="511"/>
      <c r="JIW115" s="511"/>
      <c r="JIX115" s="511"/>
      <c r="JIY115" s="511"/>
      <c r="JIZ115" s="511"/>
      <c r="JJA115" s="511"/>
      <c r="JJB115" s="511"/>
      <c r="JJC115" s="511"/>
      <c r="JJD115" s="511"/>
      <c r="JJE115" s="511"/>
      <c r="JJF115" s="511"/>
      <c r="JJG115" s="511"/>
      <c r="JJH115" s="511"/>
      <c r="JJI115" s="511"/>
      <c r="JJJ115" s="511"/>
      <c r="JJK115" s="511"/>
      <c r="JJL115" s="511"/>
      <c r="JJM115" s="511"/>
      <c r="JJN115" s="511"/>
      <c r="JJO115" s="511"/>
      <c r="JJP115" s="511"/>
      <c r="JJQ115" s="511"/>
      <c r="JJR115" s="511"/>
      <c r="JJS115" s="511"/>
      <c r="JJT115" s="511"/>
      <c r="JJU115" s="511"/>
      <c r="JJV115" s="511"/>
      <c r="JJW115" s="511"/>
      <c r="JJX115" s="511"/>
      <c r="JJY115" s="511"/>
      <c r="JJZ115" s="511"/>
      <c r="JKA115" s="511"/>
      <c r="JKB115" s="511"/>
      <c r="JKC115" s="511"/>
      <c r="JKD115" s="511"/>
      <c r="JKE115" s="511"/>
      <c r="JKF115" s="511"/>
      <c r="JKG115" s="511"/>
      <c r="JKH115" s="511"/>
      <c r="JKI115" s="511"/>
      <c r="JKJ115" s="511"/>
      <c r="JKK115" s="511"/>
      <c r="JKL115" s="511"/>
      <c r="JKM115" s="511"/>
      <c r="JKN115" s="511"/>
      <c r="JKO115" s="511"/>
      <c r="JKP115" s="511"/>
      <c r="JKQ115" s="511"/>
      <c r="JKR115" s="511"/>
      <c r="JKS115" s="511"/>
      <c r="JKT115" s="511"/>
      <c r="JKU115" s="511"/>
      <c r="JKV115" s="511"/>
      <c r="JKW115" s="511"/>
      <c r="JKX115" s="511"/>
      <c r="JKY115" s="511"/>
      <c r="JKZ115" s="511"/>
      <c r="JLA115" s="511"/>
      <c r="JLB115" s="511"/>
      <c r="JLC115" s="511"/>
      <c r="JLD115" s="511"/>
      <c r="JLE115" s="511"/>
      <c r="JLF115" s="511"/>
      <c r="JLG115" s="511"/>
      <c r="JLH115" s="511"/>
      <c r="JLI115" s="511"/>
      <c r="JLJ115" s="511"/>
      <c r="JLK115" s="511"/>
      <c r="JLL115" s="511"/>
      <c r="JLM115" s="511"/>
      <c r="JLN115" s="511"/>
      <c r="JLO115" s="511"/>
      <c r="JLP115" s="511"/>
      <c r="JLQ115" s="511"/>
      <c r="JLR115" s="511"/>
      <c r="JLS115" s="511"/>
      <c r="JLT115" s="511"/>
      <c r="JLU115" s="511"/>
      <c r="JLV115" s="511"/>
      <c r="JLW115" s="511"/>
      <c r="JLX115" s="511"/>
      <c r="JLY115" s="511"/>
      <c r="JLZ115" s="511"/>
      <c r="JMA115" s="511"/>
      <c r="JMB115" s="511"/>
      <c r="JMC115" s="511"/>
      <c r="JMD115" s="511"/>
      <c r="JME115" s="511"/>
      <c r="JMF115" s="511"/>
      <c r="JMG115" s="511"/>
      <c r="JMH115" s="511"/>
      <c r="JMI115" s="511"/>
      <c r="JMJ115" s="511"/>
      <c r="JMK115" s="511"/>
      <c r="JML115" s="511"/>
      <c r="JMM115" s="511"/>
      <c r="JMN115" s="511"/>
      <c r="JMO115" s="511"/>
      <c r="JMP115" s="511"/>
      <c r="JMQ115" s="511"/>
      <c r="JMR115" s="511"/>
      <c r="JMS115" s="511"/>
      <c r="JMT115" s="511"/>
      <c r="JMU115" s="511"/>
      <c r="JMV115" s="511"/>
      <c r="JMW115" s="511"/>
      <c r="JMX115" s="511"/>
      <c r="JMY115" s="511"/>
      <c r="JMZ115" s="511"/>
      <c r="JNA115" s="511"/>
      <c r="JNB115" s="511"/>
      <c r="JNC115" s="511"/>
      <c r="JND115" s="511"/>
      <c r="JNE115" s="511"/>
      <c r="JNF115" s="511"/>
      <c r="JNG115" s="511"/>
      <c r="JNH115" s="511"/>
      <c r="JNI115" s="511"/>
      <c r="JNJ115" s="511"/>
      <c r="JNK115" s="511"/>
      <c r="JNL115" s="511"/>
      <c r="JNM115" s="511"/>
      <c r="JNN115" s="511"/>
      <c r="JNO115" s="511"/>
      <c r="JNP115" s="511"/>
      <c r="JNQ115" s="511"/>
      <c r="JNR115" s="511"/>
      <c r="JNS115" s="511"/>
      <c r="JNT115" s="511"/>
      <c r="JNU115" s="511"/>
      <c r="JNV115" s="511"/>
      <c r="JNW115" s="511"/>
      <c r="JNX115" s="511"/>
      <c r="JNY115" s="511"/>
      <c r="JNZ115" s="511"/>
      <c r="JOA115" s="511"/>
      <c r="JOB115" s="511"/>
      <c r="JOC115" s="511"/>
      <c r="JOD115" s="511"/>
      <c r="JOE115" s="511"/>
      <c r="JOF115" s="511"/>
      <c r="JOG115" s="511"/>
      <c r="JOH115" s="511"/>
      <c r="JOI115" s="511"/>
      <c r="JOJ115" s="511"/>
      <c r="JOK115" s="511"/>
      <c r="JOL115" s="511"/>
      <c r="JOM115" s="511"/>
      <c r="JON115" s="511"/>
      <c r="JOO115" s="511"/>
      <c r="JOP115" s="511"/>
      <c r="JOQ115" s="511"/>
      <c r="JOR115" s="511"/>
      <c r="JOS115" s="511"/>
      <c r="JOT115" s="511"/>
      <c r="JOU115" s="511"/>
      <c r="JOV115" s="511"/>
      <c r="JOW115" s="511"/>
      <c r="JOX115" s="511"/>
      <c r="JOY115" s="511"/>
      <c r="JOZ115" s="511"/>
      <c r="JPA115" s="511"/>
      <c r="JPB115" s="511"/>
      <c r="JPC115" s="511"/>
      <c r="JPD115" s="511"/>
      <c r="JPE115" s="511"/>
      <c r="JPF115" s="511"/>
      <c r="JPG115" s="511"/>
      <c r="JPH115" s="511"/>
      <c r="JPI115" s="511"/>
      <c r="JPJ115" s="511"/>
      <c r="JPK115" s="511"/>
      <c r="JPL115" s="511"/>
      <c r="JPM115" s="511"/>
      <c r="JPN115" s="511"/>
      <c r="JPO115" s="511"/>
      <c r="JPP115" s="511"/>
      <c r="JPQ115" s="511"/>
      <c r="JPR115" s="511"/>
      <c r="JPS115" s="511"/>
      <c r="JPT115" s="511"/>
      <c r="JPU115" s="511"/>
      <c r="JPV115" s="511"/>
      <c r="JPW115" s="511"/>
      <c r="JPX115" s="511"/>
      <c r="JPY115" s="511"/>
      <c r="JPZ115" s="511"/>
      <c r="JQA115" s="511"/>
      <c r="JQB115" s="511"/>
      <c r="JQC115" s="511"/>
      <c r="JQD115" s="511"/>
      <c r="JQE115" s="511"/>
      <c r="JQF115" s="511"/>
      <c r="JQG115" s="511"/>
      <c r="JQH115" s="511"/>
      <c r="JQI115" s="511"/>
      <c r="JQJ115" s="511"/>
      <c r="JQK115" s="511"/>
      <c r="JQL115" s="511"/>
      <c r="JQM115" s="511"/>
      <c r="JQN115" s="511"/>
      <c r="JQO115" s="511"/>
      <c r="JQP115" s="511"/>
      <c r="JQQ115" s="511"/>
      <c r="JQR115" s="511"/>
      <c r="JQS115" s="511"/>
      <c r="JQT115" s="511"/>
      <c r="JQU115" s="511"/>
      <c r="JQV115" s="511"/>
      <c r="JQW115" s="511"/>
      <c r="JQX115" s="511"/>
      <c r="JQY115" s="511"/>
      <c r="JQZ115" s="511"/>
      <c r="JRA115" s="511"/>
      <c r="JRB115" s="511"/>
      <c r="JRC115" s="511"/>
      <c r="JRD115" s="511"/>
      <c r="JRE115" s="511"/>
      <c r="JRF115" s="511"/>
      <c r="JRG115" s="511"/>
      <c r="JRH115" s="511"/>
      <c r="JRI115" s="511"/>
      <c r="JRJ115" s="511"/>
      <c r="JRK115" s="511"/>
      <c r="JRL115" s="511"/>
      <c r="JRM115" s="511"/>
      <c r="JRN115" s="511"/>
      <c r="JRO115" s="511"/>
      <c r="JRP115" s="511"/>
      <c r="JRQ115" s="511"/>
      <c r="JRR115" s="511"/>
      <c r="JRS115" s="511"/>
      <c r="JRT115" s="511"/>
      <c r="JRU115" s="511"/>
      <c r="JRV115" s="511"/>
      <c r="JRW115" s="511"/>
      <c r="JRX115" s="511"/>
      <c r="JRY115" s="511"/>
      <c r="JRZ115" s="511"/>
      <c r="JSA115" s="511"/>
      <c r="JSB115" s="511"/>
      <c r="JSC115" s="511"/>
      <c r="JSD115" s="511"/>
      <c r="JSE115" s="511"/>
      <c r="JSF115" s="511"/>
      <c r="JSG115" s="511"/>
      <c r="JSH115" s="511"/>
      <c r="JSI115" s="511"/>
      <c r="JSJ115" s="511"/>
      <c r="JSK115" s="511"/>
      <c r="JSL115" s="511"/>
      <c r="JSM115" s="511"/>
      <c r="JSN115" s="511"/>
      <c r="JSO115" s="511"/>
      <c r="JSP115" s="511"/>
      <c r="JSQ115" s="511"/>
      <c r="JSR115" s="511"/>
      <c r="JSS115" s="511"/>
      <c r="JST115" s="511"/>
      <c r="JSU115" s="511"/>
      <c r="JSV115" s="511"/>
      <c r="JSW115" s="511"/>
      <c r="JSX115" s="511"/>
      <c r="JSY115" s="511"/>
      <c r="JSZ115" s="511"/>
      <c r="JTA115" s="511"/>
      <c r="JTB115" s="511"/>
      <c r="JTC115" s="511"/>
      <c r="JTD115" s="511"/>
      <c r="JTE115" s="511"/>
      <c r="JTF115" s="511"/>
      <c r="JTG115" s="511"/>
      <c r="JTH115" s="511"/>
      <c r="JTI115" s="511"/>
      <c r="JTJ115" s="511"/>
      <c r="JTK115" s="511"/>
      <c r="JTL115" s="511"/>
      <c r="JTM115" s="511"/>
      <c r="JTN115" s="511"/>
      <c r="JTO115" s="511"/>
      <c r="JTP115" s="511"/>
      <c r="JTQ115" s="511"/>
      <c r="JTR115" s="511"/>
      <c r="JTS115" s="511"/>
      <c r="JTT115" s="511"/>
      <c r="JTU115" s="511"/>
      <c r="JTV115" s="511"/>
      <c r="JTW115" s="511"/>
      <c r="JTX115" s="511"/>
      <c r="JTY115" s="511"/>
      <c r="JTZ115" s="511"/>
      <c r="JUA115" s="511"/>
      <c r="JUB115" s="511"/>
      <c r="JUC115" s="511"/>
      <c r="JUD115" s="511"/>
      <c r="JUE115" s="511"/>
      <c r="JUF115" s="511"/>
      <c r="JUG115" s="511"/>
      <c r="JUH115" s="511"/>
      <c r="JUI115" s="511"/>
      <c r="JUJ115" s="511"/>
      <c r="JUK115" s="511"/>
      <c r="JUL115" s="511"/>
      <c r="JUM115" s="511"/>
      <c r="JUN115" s="511"/>
      <c r="JUO115" s="511"/>
      <c r="JUP115" s="511"/>
      <c r="JUQ115" s="511"/>
      <c r="JUR115" s="511"/>
      <c r="JUS115" s="511"/>
      <c r="JUT115" s="511"/>
      <c r="JUU115" s="511"/>
      <c r="JUV115" s="511"/>
      <c r="JUW115" s="511"/>
      <c r="JUX115" s="511"/>
      <c r="JUY115" s="511"/>
      <c r="JUZ115" s="511"/>
      <c r="JVA115" s="511"/>
      <c r="JVB115" s="511"/>
      <c r="JVC115" s="511"/>
      <c r="JVD115" s="511"/>
      <c r="JVE115" s="511"/>
      <c r="JVF115" s="511"/>
      <c r="JVG115" s="511"/>
      <c r="JVH115" s="511"/>
      <c r="JVI115" s="511"/>
      <c r="JVJ115" s="511"/>
      <c r="JVK115" s="511"/>
      <c r="JVL115" s="511"/>
      <c r="JVM115" s="511"/>
      <c r="JVN115" s="511"/>
      <c r="JVO115" s="511"/>
      <c r="JVP115" s="511"/>
      <c r="JVQ115" s="511"/>
      <c r="JVR115" s="511"/>
      <c r="JVS115" s="511"/>
      <c r="JVT115" s="511"/>
      <c r="JVU115" s="511"/>
      <c r="JVV115" s="511"/>
      <c r="JVW115" s="511"/>
      <c r="JVX115" s="511"/>
      <c r="JVY115" s="511"/>
      <c r="JVZ115" s="511"/>
      <c r="JWA115" s="511"/>
      <c r="JWB115" s="511"/>
      <c r="JWC115" s="511"/>
      <c r="JWD115" s="511"/>
      <c r="JWE115" s="511"/>
      <c r="JWF115" s="511"/>
      <c r="JWG115" s="511"/>
      <c r="JWH115" s="511"/>
      <c r="JWI115" s="511"/>
      <c r="JWJ115" s="511"/>
      <c r="JWK115" s="511"/>
      <c r="JWL115" s="511"/>
      <c r="JWM115" s="511"/>
      <c r="JWN115" s="511"/>
      <c r="JWO115" s="511"/>
      <c r="JWP115" s="511"/>
      <c r="JWQ115" s="511"/>
      <c r="JWR115" s="511"/>
      <c r="JWS115" s="511"/>
      <c r="JWT115" s="511"/>
      <c r="JWU115" s="511"/>
      <c r="JWV115" s="511"/>
      <c r="JWW115" s="511"/>
      <c r="JWX115" s="511"/>
      <c r="JWY115" s="511"/>
      <c r="JWZ115" s="511"/>
      <c r="JXA115" s="511"/>
      <c r="JXB115" s="511"/>
      <c r="JXC115" s="511"/>
      <c r="JXD115" s="511"/>
      <c r="JXE115" s="511"/>
      <c r="JXF115" s="511"/>
      <c r="JXG115" s="511"/>
      <c r="JXH115" s="511"/>
      <c r="JXI115" s="511"/>
      <c r="JXJ115" s="511"/>
      <c r="JXK115" s="511"/>
      <c r="JXL115" s="511"/>
      <c r="JXM115" s="511"/>
      <c r="JXN115" s="511"/>
      <c r="JXO115" s="511"/>
      <c r="JXP115" s="511"/>
      <c r="JXQ115" s="511"/>
      <c r="JXR115" s="511"/>
      <c r="JXS115" s="511"/>
      <c r="JXT115" s="511"/>
      <c r="JXU115" s="511"/>
      <c r="JXV115" s="511"/>
      <c r="JXW115" s="511"/>
      <c r="JXX115" s="511"/>
      <c r="JXY115" s="511"/>
      <c r="JXZ115" s="511"/>
      <c r="JYA115" s="511"/>
      <c r="JYB115" s="511"/>
      <c r="JYC115" s="511"/>
      <c r="JYD115" s="511"/>
      <c r="JYE115" s="511"/>
      <c r="JYF115" s="511"/>
      <c r="JYG115" s="511"/>
      <c r="JYH115" s="511"/>
      <c r="JYI115" s="511"/>
      <c r="JYJ115" s="511"/>
      <c r="JYK115" s="511"/>
      <c r="JYL115" s="511"/>
      <c r="JYM115" s="511"/>
      <c r="JYN115" s="511"/>
      <c r="JYO115" s="511"/>
      <c r="JYP115" s="511"/>
      <c r="JYQ115" s="511"/>
      <c r="JYR115" s="511"/>
      <c r="JYS115" s="511"/>
      <c r="JYT115" s="511"/>
      <c r="JYU115" s="511"/>
      <c r="JYV115" s="511"/>
      <c r="JYW115" s="511"/>
      <c r="JYX115" s="511"/>
      <c r="JYY115" s="511"/>
      <c r="JYZ115" s="511"/>
      <c r="JZA115" s="511"/>
      <c r="JZB115" s="511"/>
      <c r="JZC115" s="511"/>
      <c r="JZD115" s="511"/>
      <c r="JZE115" s="511"/>
      <c r="JZF115" s="511"/>
      <c r="JZG115" s="511"/>
      <c r="JZH115" s="511"/>
      <c r="JZI115" s="511"/>
      <c r="JZJ115" s="511"/>
      <c r="JZK115" s="511"/>
      <c r="JZL115" s="511"/>
      <c r="JZM115" s="511"/>
      <c r="JZN115" s="511"/>
      <c r="JZO115" s="511"/>
      <c r="JZP115" s="511"/>
      <c r="JZQ115" s="511"/>
      <c r="JZR115" s="511"/>
      <c r="JZS115" s="511"/>
      <c r="JZT115" s="511"/>
      <c r="JZU115" s="511"/>
      <c r="JZV115" s="511"/>
      <c r="JZW115" s="511"/>
      <c r="JZX115" s="511"/>
      <c r="JZY115" s="511"/>
      <c r="JZZ115" s="511"/>
      <c r="KAA115" s="511"/>
      <c r="KAB115" s="511"/>
      <c r="KAC115" s="511"/>
      <c r="KAD115" s="511"/>
      <c r="KAE115" s="511"/>
      <c r="KAF115" s="511"/>
      <c r="KAG115" s="511"/>
      <c r="KAH115" s="511"/>
      <c r="KAI115" s="511"/>
      <c r="KAJ115" s="511"/>
      <c r="KAK115" s="511"/>
      <c r="KAL115" s="511"/>
      <c r="KAM115" s="511"/>
      <c r="KAN115" s="511"/>
      <c r="KAO115" s="511"/>
      <c r="KAP115" s="511"/>
      <c r="KAQ115" s="511"/>
      <c r="KAR115" s="511"/>
      <c r="KAS115" s="511"/>
      <c r="KAT115" s="511"/>
      <c r="KAU115" s="511"/>
      <c r="KAV115" s="511"/>
      <c r="KAW115" s="511"/>
      <c r="KAX115" s="511"/>
      <c r="KAY115" s="511"/>
      <c r="KAZ115" s="511"/>
      <c r="KBA115" s="511"/>
      <c r="KBB115" s="511"/>
      <c r="KBC115" s="511"/>
      <c r="KBD115" s="511"/>
      <c r="KBE115" s="511"/>
      <c r="KBF115" s="511"/>
      <c r="KBG115" s="511"/>
      <c r="KBH115" s="511"/>
      <c r="KBI115" s="511"/>
      <c r="KBJ115" s="511"/>
      <c r="KBK115" s="511"/>
      <c r="KBL115" s="511"/>
      <c r="KBM115" s="511"/>
      <c r="KBN115" s="511"/>
      <c r="KBO115" s="511"/>
      <c r="KBP115" s="511"/>
      <c r="KBQ115" s="511"/>
      <c r="KBR115" s="511"/>
      <c r="KBS115" s="511"/>
      <c r="KBT115" s="511"/>
      <c r="KBU115" s="511"/>
      <c r="KBV115" s="511"/>
      <c r="KBW115" s="511"/>
      <c r="KBX115" s="511"/>
      <c r="KBY115" s="511"/>
      <c r="KBZ115" s="511"/>
      <c r="KCA115" s="511"/>
      <c r="KCB115" s="511"/>
      <c r="KCC115" s="511"/>
      <c r="KCD115" s="511"/>
      <c r="KCE115" s="511"/>
      <c r="KCF115" s="511"/>
      <c r="KCG115" s="511"/>
      <c r="KCH115" s="511"/>
      <c r="KCI115" s="511"/>
      <c r="KCJ115" s="511"/>
      <c r="KCK115" s="511"/>
      <c r="KCL115" s="511"/>
      <c r="KCM115" s="511"/>
      <c r="KCN115" s="511"/>
      <c r="KCO115" s="511"/>
      <c r="KCP115" s="511"/>
      <c r="KCQ115" s="511"/>
      <c r="KCR115" s="511"/>
      <c r="KCS115" s="511"/>
      <c r="KCT115" s="511"/>
      <c r="KCU115" s="511"/>
      <c r="KCV115" s="511"/>
      <c r="KCW115" s="511"/>
      <c r="KCX115" s="511"/>
      <c r="KCY115" s="511"/>
      <c r="KCZ115" s="511"/>
      <c r="KDA115" s="511"/>
      <c r="KDB115" s="511"/>
      <c r="KDC115" s="511"/>
      <c r="KDD115" s="511"/>
      <c r="KDE115" s="511"/>
      <c r="KDF115" s="511"/>
      <c r="KDG115" s="511"/>
      <c r="KDH115" s="511"/>
      <c r="KDI115" s="511"/>
      <c r="KDJ115" s="511"/>
      <c r="KDK115" s="511"/>
      <c r="KDL115" s="511"/>
      <c r="KDM115" s="511"/>
      <c r="KDN115" s="511"/>
      <c r="KDO115" s="511"/>
      <c r="KDP115" s="511"/>
      <c r="KDQ115" s="511"/>
      <c r="KDR115" s="511"/>
      <c r="KDS115" s="511"/>
      <c r="KDT115" s="511"/>
      <c r="KDU115" s="511"/>
      <c r="KDV115" s="511"/>
      <c r="KDW115" s="511"/>
      <c r="KDX115" s="511"/>
      <c r="KDY115" s="511"/>
      <c r="KDZ115" s="511"/>
      <c r="KEA115" s="511"/>
      <c r="KEB115" s="511"/>
      <c r="KEC115" s="511"/>
      <c r="KED115" s="511"/>
      <c r="KEE115" s="511"/>
      <c r="KEF115" s="511"/>
      <c r="KEG115" s="511"/>
      <c r="KEH115" s="511"/>
      <c r="KEI115" s="511"/>
      <c r="KEJ115" s="511"/>
      <c r="KEK115" s="511"/>
      <c r="KEL115" s="511"/>
      <c r="KEM115" s="511"/>
      <c r="KEN115" s="511"/>
      <c r="KEO115" s="511"/>
      <c r="KEP115" s="511"/>
      <c r="KEQ115" s="511"/>
      <c r="KER115" s="511"/>
      <c r="KES115" s="511"/>
      <c r="KET115" s="511"/>
      <c r="KEU115" s="511"/>
      <c r="KEV115" s="511"/>
      <c r="KEW115" s="511"/>
      <c r="KEX115" s="511"/>
      <c r="KEY115" s="511"/>
      <c r="KEZ115" s="511"/>
      <c r="KFA115" s="511"/>
      <c r="KFB115" s="511"/>
      <c r="KFC115" s="511"/>
      <c r="KFD115" s="511"/>
      <c r="KFE115" s="511"/>
      <c r="KFF115" s="511"/>
      <c r="KFG115" s="511"/>
      <c r="KFH115" s="511"/>
      <c r="KFI115" s="511"/>
      <c r="KFJ115" s="511"/>
      <c r="KFK115" s="511"/>
      <c r="KFL115" s="511"/>
      <c r="KFM115" s="511"/>
      <c r="KFN115" s="511"/>
      <c r="KFO115" s="511"/>
      <c r="KFP115" s="511"/>
      <c r="KFQ115" s="511"/>
      <c r="KFR115" s="511"/>
      <c r="KFS115" s="511"/>
      <c r="KFT115" s="511"/>
      <c r="KFU115" s="511"/>
      <c r="KFV115" s="511"/>
      <c r="KFW115" s="511"/>
      <c r="KFX115" s="511"/>
      <c r="KFY115" s="511"/>
      <c r="KFZ115" s="511"/>
      <c r="KGA115" s="511"/>
      <c r="KGB115" s="511"/>
      <c r="KGC115" s="511"/>
      <c r="KGD115" s="511"/>
      <c r="KGE115" s="511"/>
      <c r="KGF115" s="511"/>
      <c r="KGG115" s="511"/>
      <c r="KGH115" s="511"/>
      <c r="KGI115" s="511"/>
      <c r="KGJ115" s="511"/>
      <c r="KGK115" s="511"/>
      <c r="KGL115" s="511"/>
      <c r="KGM115" s="511"/>
      <c r="KGN115" s="511"/>
      <c r="KGO115" s="511"/>
      <c r="KGP115" s="511"/>
      <c r="KGQ115" s="511"/>
      <c r="KGR115" s="511"/>
      <c r="KGS115" s="511"/>
      <c r="KGT115" s="511"/>
      <c r="KGU115" s="511"/>
      <c r="KGV115" s="511"/>
      <c r="KGW115" s="511"/>
      <c r="KGX115" s="511"/>
      <c r="KGY115" s="511"/>
      <c r="KGZ115" s="511"/>
      <c r="KHA115" s="511"/>
      <c r="KHB115" s="511"/>
      <c r="KHC115" s="511"/>
      <c r="KHD115" s="511"/>
      <c r="KHE115" s="511"/>
      <c r="KHF115" s="511"/>
      <c r="KHG115" s="511"/>
      <c r="KHH115" s="511"/>
      <c r="KHI115" s="511"/>
      <c r="KHJ115" s="511"/>
      <c r="KHK115" s="511"/>
      <c r="KHL115" s="511"/>
      <c r="KHM115" s="511"/>
      <c r="KHN115" s="511"/>
      <c r="KHO115" s="511"/>
      <c r="KHP115" s="511"/>
      <c r="KHQ115" s="511"/>
      <c r="KHR115" s="511"/>
      <c r="KHS115" s="511"/>
      <c r="KHT115" s="511"/>
      <c r="KHU115" s="511"/>
      <c r="KHV115" s="511"/>
      <c r="KHW115" s="511"/>
      <c r="KHX115" s="511"/>
      <c r="KHY115" s="511"/>
      <c r="KHZ115" s="511"/>
      <c r="KIA115" s="511"/>
      <c r="KIB115" s="511"/>
      <c r="KIC115" s="511"/>
      <c r="KID115" s="511"/>
      <c r="KIE115" s="511"/>
      <c r="KIF115" s="511"/>
      <c r="KIG115" s="511"/>
      <c r="KIH115" s="511"/>
      <c r="KII115" s="511"/>
      <c r="KIJ115" s="511"/>
      <c r="KIK115" s="511"/>
      <c r="KIL115" s="511"/>
      <c r="KIM115" s="511"/>
      <c r="KIN115" s="511"/>
      <c r="KIO115" s="511"/>
      <c r="KIP115" s="511"/>
      <c r="KIQ115" s="511"/>
      <c r="KIR115" s="511"/>
      <c r="KIS115" s="511"/>
      <c r="KIT115" s="511"/>
      <c r="KIU115" s="511"/>
      <c r="KIV115" s="511"/>
      <c r="KIW115" s="511"/>
      <c r="KIX115" s="511"/>
      <c r="KIY115" s="511"/>
      <c r="KIZ115" s="511"/>
      <c r="KJA115" s="511"/>
      <c r="KJB115" s="511"/>
      <c r="KJC115" s="511"/>
      <c r="KJD115" s="511"/>
      <c r="KJE115" s="511"/>
      <c r="KJF115" s="511"/>
      <c r="KJG115" s="511"/>
      <c r="KJH115" s="511"/>
      <c r="KJI115" s="511"/>
      <c r="KJJ115" s="511"/>
      <c r="KJK115" s="511"/>
      <c r="KJL115" s="511"/>
      <c r="KJM115" s="511"/>
      <c r="KJN115" s="511"/>
      <c r="KJO115" s="511"/>
      <c r="KJP115" s="511"/>
      <c r="KJQ115" s="511"/>
      <c r="KJR115" s="511"/>
      <c r="KJS115" s="511"/>
      <c r="KJT115" s="511"/>
      <c r="KJU115" s="511"/>
      <c r="KJV115" s="511"/>
      <c r="KJW115" s="511"/>
      <c r="KJX115" s="511"/>
      <c r="KJY115" s="511"/>
      <c r="KJZ115" s="511"/>
      <c r="KKA115" s="511"/>
      <c r="KKB115" s="511"/>
      <c r="KKC115" s="511"/>
      <c r="KKD115" s="511"/>
      <c r="KKE115" s="511"/>
      <c r="KKF115" s="511"/>
      <c r="KKG115" s="511"/>
      <c r="KKH115" s="511"/>
      <c r="KKI115" s="511"/>
      <c r="KKJ115" s="511"/>
      <c r="KKK115" s="511"/>
      <c r="KKL115" s="511"/>
      <c r="KKM115" s="511"/>
      <c r="KKN115" s="511"/>
      <c r="KKO115" s="511"/>
      <c r="KKP115" s="511"/>
      <c r="KKQ115" s="511"/>
      <c r="KKR115" s="511"/>
      <c r="KKS115" s="511"/>
      <c r="KKT115" s="511"/>
      <c r="KKU115" s="511"/>
      <c r="KKV115" s="511"/>
      <c r="KKW115" s="511"/>
      <c r="KKX115" s="511"/>
      <c r="KKY115" s="511"/>
      <c r="KKZ115" s="511"/>
      <c r="KLA115" s="511"/>
      <c r="KLB115" s="511"/>
      <c r="KLC115" s="511"/>
      <c r="KLD115" s="511"/>
      <c r="KLE115" s="511"/>
      <c r="KLF115" s="511"/>
      <c r="KLG115" s="511"/>
      <c r="KLH115" s="511"/>
      <c r="KLI115" s="511"/>
      <c r="KLJ115" s="511"/>
      <c r="KLK115" s="511"/>
      <c r="KLL115" s="511"/>
      <c r="KLM115" s="511"/>
      <c r="KLN115" s="511"/>
      <c r="KLO115" s="511"/>
      <c r="KLP115" s="511"/>
      <c r="KLQ115" s="511"/>
      <c r="KLR115" s="511"/>
      <c r="KLS115" s="511"/>
      <c r="KLT115" s="511"/>
      <c r="KLU115" s="511"/>
      <c r="KLV115" s="511"/>
      <c r="KLW115" s="511"/>
      <c r="KLX115" s="511"/>
      <c r="KLY115" s="511"/>
      <c r="KLZ115" s="511"/>
      <c r="KMA115" s="511"/>
      <c r="KMB115" s="511"/>
      <c r="KMC115" s="511"/>
      <c r="KMD115" s="511"/>
      <c r="KME115" s="511"/>
      <c r="KMF115" s="511"/>
      <c r="KMG115" s="511"/>
      <c r="KMH115" s="511"/>
      <c r="KMI115" s="511"/>
      <c r="KMJ115" s="511"/>
      <c r="KMK115" s="511"/>
      <c r="KML115" s="511"/>
      <c r="KMM115" s="511"/>
      <c r="KMN115" s="511"/>
      <c r="KMO115" s="511"/>
      <c r="KMP115" s="511"/>
      <c r="KMQ115" s="511"/>
      <c r="KMR115" s="511"/>
      <c r="KMS115" s="511"/>
      <c r="KMT115" s="511"/>
      <c r="KMU115" s="511"/>
      <c r="KMV115" s="511"/>
      <c r="KMW115" s="511"/>
      <c r="KMX115" s="511"/>
      <c r="KMY115" s="511"/>
      <c r="KMZ115" s="511"/>
      <c r="KNA115" s="511"/>
      <c r="KNB115" s="511"/>
      <c r="KNC115" s="511"/>
      <c r="KND115" s="511"/>
      <c r="KNE115" s="511"/>
      <c r="KNF115" s="511"/>
      <c r="KNG115" s="511"/>
      <c r="KNH115" s="511"/>
      <c r="KNI115" s="511"/>
      <c r="KNJ115" s="511"/>
      <c r="KNK115" s="511"/>
      <c r="KNL115" s="511"/>
      <c r="KNM115" s="511"/>
      <c r="KNN115" s="511"/>
      <c r="KNO115" s="511"/>
      <c r="KNP115" s="511"/>
      <c r="KNQ115" s="511"/>
      <c r="KNR115" s="511"/>
      <c r="KNS115" s="511"/>
      <c r="KNT115" s="511"/>
      <c r="KNU115" s="511"/>
      <c r="KNV115" s="511"/>
      <c r="KNW115" s="511"/>
      <c r="KNX115" s="511"/>
      <c r="KNY115" s="511"/>
      <c r="KNZ115" s="511"/>
      <c r="KOA115" s="511"/>
      <c r="KOB115" s="511"/>
      <c r="KOC115" s="511"/>
      <c r="KOD115" s="511"/>
      <c r="KOE115" s="511"/>
      <c r="KOF115" s="511"/>
      <c r="KOG115" s="511"/>
      <c r="KOH115" s="511"/>
      <c r="KOI115" s="511"/>
      <c r="KOJ115" s="511"/>
      <c r="KOK115" s="511"/>
      <c r="KOL115" s="511"/>
      <c r="KOM115" s="511"/>
      <c r="KON115" s="511"/>
      <c r="KOO115" s="511"/>
      <c r="KOP115" s="511"/>
      <c r="KOQ115" s="511"/>
      <c r="KOR115" s="511"/>
      <c r="KOS115" s="511"/>
      <c r="KOT115" s="511"/>
      <c r="KOU115" s="511"/>
      <c r="KOV115" s="511"/>
      <c r="KOW115" s="511"/>
      <c r="KOX115" s="511"/>
      <c r="KOY115" s="511"/>
      <c r="KOZ115" s="511"/>
      <c r="KPA115" s="511"/>
      <c r="KPB115" s="511"/>
      <c r="KPC115" s="511"/>
      <c r="KPD115" s="511"/>
      <c r="KPE115" s="511"/>
      <c r="KPF115" s="511"/>
      <c r="KPG115" s="511"/>
      <c r="KPH115" s="511"/>
      <c r="KPI115" s="511"/>
      <c r="KPJ115" s="511"/>
      <c r="KPK115" s="511"/>
      <c r="KPL115" s="511"/>
      <c r="KPM115" s="511"/>
      <c r="KPN115" s="511"/>
      <c r="KPO115" s="511"/>
      <c r="KPP115" s="511"/>
      <c r="KPQ115" s="511"/>
      <c r="KPR115" s="511"/>
      <c r="KPS115" s="511"/>
      <c r="KPT115" s="511"/>
      <c r="KPU115" s="511"/>
      <c r="KPV115" s="511"/>
      <c r="KPW115" s="511"/>
      <c r="KPX115" s="511"/>
      <c r="KPY115" s="511"/>
      <c r="KPZ115" s="511"/>
      <c r="KQA115" s="511"/>
      <c r="KQB115" s="511"/>
      <c r="KQC115" s="511"/>
      <c r="KQD115" s="511"/>
      <c r="KQE115" s="511"/>
      <c r="KQF115" s="511"/>
      <c r="KQG115" s="511"/>
      <c r="KQH115" s="511"/>
      <c r="KQI115" s="511"/>
      <c r="KQJ115" s="511"/>
      <c r="KQK115" s="511"/>
      <c r="KQL115" s="511"/>
      <c r="KQM115" s="511"/>
      <c r="KQN115" s="511"/>
      <c r="KQO115" s="511"/>
      <c r="KQP115" s="511"/>
      <c r="KQQ115" s="511"/>
      <c r="KQR115" s="511"/>
      <c r="KQS115" s="511"/>
      <c r="KQT115" s="511"/>
      <c r="KQU115" s="511"/>
      <c r="KQV115" s="511"/>
      <c r="KQW115" s="511"/>
      <c r="KQX115" s="511"/>
      <c r="KQY115" s="511"/>
      <c r="KQZ115" s="511"/>
      <c r="KRA115" s="511"/>
      <c r="KRB115" s="511"/>
      <c r="KRC115" s="511"/>
      <c r="KRD115" s="511"/>
      <c r="KRE115" s="511"/>
      <c r="KRF115" s="511"/>
      <c r="KRG115" s="511"/>
      <c r="KRH115" s="511"/>
      <c r="KRI115" s="511"/>
      <c r="KRJ115" s="511"/>
      <c r="KRK115" s="511"/>
      <c r="KRL115" s="511"/>
      <c r="KRM115" s="511"/>
      <c r="KRN115" s="511"/>
      <c r="KRO115" s="511"/>
      <c r="KRP115" s="511"/>
      <c r="KRQ115" s="511"/>
      <c r="KRR115" s="511"/>
      <c r="KRS115" s="511"/>
      <c r="KRT115" s="511"/>
      <c r="KRU115" s="511"/>
      <c r="KRV115" s="511"/>
      <c r="KRW115" s="511"/>
      <c r="KRX115" s="511"/>
      <c r="KRY115" s="511"/>
      <c r="KRZ115" s="511"/>
      <c r="KSA115" s="511"/>
      <c r="KSB115" s="511"/>
      <c r="KSC115" s="511"/>
      <c r="KSD115" s="511"/>
      <c r="KSE115" s="511"/>
      <c r="KSF115" s="511"/>
      <c r="KSG115" s="511"/>
      <c r="KSH115" s="511"/>
      <c r="KSI115" s="511"/>
      <c r="KSJ115" s="511"/>
      <c r="KSK115" s="511"/>
      <c r="KSL115" s="511"/>
      <c r="KSM115" s="511"/>
      <c r="KSN115" s="511"/>
      <c r="KSO115" s="511"/>
      <c r="KSP115" s="511"/>
      <c r="KSQ115" s="511"/>
      <c r="KSR115" s="511"/>
      <c r="KSS115" s="511"/>
      <c r="KST115" s="511"/>
      <c r="KSU115" s="511"/>
      <c r="KSV115" s="511"/>
      <c r="KSW115" s="511"/>
      <c r="KSX115" s="511"/>
      <c r="KSY115" s="511"/>
      <c r="KSZ115" s="511"/>
      <c r="KTA115" s="511"/>
      <c r="KTB115" s="511"/>
      <c r="KTC115" s="511"/>
      <c r="KTD115" s="511"/>
      <c r="KTE115" s="511"/>
      <c r="KTF115" s="511"/>
      <c r="KTG115" s="511"/>
      <c r="KTH115" s="511"/>
      <c r="KTI115" s="511"/>
      <c r="KTJ115" s="511"/>
      <c r="KTK115" s="511"/>
      <c r="KTL115" s="511"/>
      <c r="KTM115" s="511"/>
      <c r="KTN115" s="511"/>
      <c r="KTO115" s="511"/>
      <c r="KTP115" s="511"/>
      <c r="KTQ115" s="511"/>
      <c r="KTR115" s="511"/>
      <c r="KTS115" s="511"/>
      <c r="KTT115" s="511"/>
      <c r="KTU115" s="511"/>
      <c r="KTV115" s="511"/>
      <c r="KTW115" s="511"/>
      <c r="KTX115" s="511"/>
      <c r="KTY115" s="511"/>
      <c r="KTZ115" s="511"/>
      <c r="KUA115" s="511"/>
      <c r="KUB115" s="511"/>
      <c r="KUC115" s="511"/>
      <c r="KUD115" s="511"/>
      <c r="KUE115" s="511"/>
      <c r="KUF115" s="511"/>
      <c r="KUG115" s="511"/>
      <c r="KUH115" s="511"/>
      <c r="KUI115" s="511"/>
      <c r="KUJ115" s="511"/>
      <c r="KUK115" s="511"/>
      <c r="KUL115" s="511"/>
      <c r="KUM115" s="511"/>
      <c r="KUN115" s="511"/>
      <c r="KUO115" s="511"/>
      <c r="KUP115" s="511"/>
      <c r="KUQ115" s="511"/>
      <c r="KUR115" s="511"/>
      <c r="KUS115" s="511"/>
      <c r="KUT115" s="511"/>
      <c r="KUU115" s="511"/>
      <c r="KUV115" s="511"/>
      <c r="KUW115" s="511"/>
      <c r="KUX115" s="511"/>
      <c r="KUY115" s="511"/>
      <c r="KUZ115" s="511"/>
      <c r="KVA115" s="511"/>
      <c r="KVB115" s="511"/>
      <c r="KVC115" s="511"/>
      <c r="KVD115" s="511"/>
      <c r="KVE115" s="511"/>
      <c r="KVF115" s="511"/>
      <c r="KVG115" s="511"/>
      <c r="KVH115" s="511"/>
      <c r="KVI115" s="511"/>
      <c r="KVJ115" s="511"/>
      <c r="KVK115" s="511"/>
      <c r="KVL115" s="511"/>
      <c r="KVM115" s="511"/>
      <c r="KVN115" s="511"/>
      <c r="KVO115" s="511"/>
      <c r="KVP115" s="511"/>
      <c r="KVQ115" s="511"/>
      <c r="KVR115" s="511"/>
      <c r="KVS115" s="511"/>
      <c r="KVT115" s="511"/>
      <c r="KVU115" s="511"/>
      <c r="KVV115" s="511"/>
      <c r="KVW115" s="511"/>
      <c r="KVX115" s="511"/>
      <c r="KVY115" s="511"/>
      <c r="KVZ115" s="511"/>
      <c r="KWA115" s="511"/>
      <c r="KWB115" s="511"/>
      <c r="KWC115" s="511"/>
      <c r="KWD115" s="511"/>
      <c r="KWE115" s="511"/>
      <c r="KWF115" s="511"/>
      <c r="KWG115" s="511"/>
      <c r="KWH115" s="511"/>
      <c r="KWI115" s="511"/>
      <c r="KWJ115" s="511"/>
      <c r="KWK115" s="511"/>
      <c r="KWL115" s="511"/>
      <c r="KWM115" s="511"/>
      <c r="KWN115" s="511"/>
      <c r="KWO115" s="511"/>
      <c r="KWP115" s="511"/>
      <c r="KWQ115" s="511"/>
      <c r="KWR115" s="511"/>
      <c r="KWS115" s="511"/>
      <c r="KWT115" s="511"/>
      <c r="KWU115" s="511"/>
      <c r="KWV115" s="511"/>
      <c r="KWW115" s="511"/>
      <c r="KWX115" s="511"/>
      <c r="KWY115" s="511"/>
      <c r="KWZ115" s="511"/>
      <c r="KXA115" s="511"/>
      <c r="KXB115" s="511"/>
      <c r="KXC115" s="511"/>
      <c r="KXD115" s="511"/>
      <c r="KXE115" s="511"/>
      <c r="KXF115" s="511"/>
      <c r="KXG115" s="511"/>
      <c r="KXH115" s="511"/>
      <c r="KXI115" s="511"/>
      <c r="KXJ115" s="511"/>
      <c r="KXK115" s="511"/>
      <c r="KXL115" s="511"/>
      <c r="KXM115" s="511"/>
      <c r="KXN115" s="511"/>
      <c r="KXO115" s="511"/>
      <c r="KXP115" s="511"/>
      <c r="KXQ115" s="511"/>
      <c r="KXR115" s="511"/>
      <c r="KXS115" s="511"/>
      <c r="KXT115" s="511"/>
      <c r="KXU115" s="511"/>
      <c r="KXV115" s="511"/>
      <c r="KXW115" s="511"/>
      <c r="KXX115" s="511"/>
      <c r="KXY115" s="511"/>
      <c r="KXZ115" s="511"/>
      <c r="KYA115" s="511"/>
      <c r="KYB115" s="511"/>
      <c r="KYC115" s="511"/>
      <c r="KYD115" s="511"/>
      <c r="KYE115" s="511"/>
      <c r="KYF115" s="511"/>
      <c r="KYG115" s="511"/>
      <c r="KYH115" s="511"/>
      <c r="KYI115" s="511"/>
      <c r="KYJ115" s="511"/>
      <c r="KYK115" s="511"/>
      <c r="KYL115" s="511"/>
      <c r="KYM115" s="511"/>
      <c r="KYN115" s="511"/>
      <c r="KYO115" s="511"/>
      <c r="KYP115" s="511"/>
      <c r="KYQ115" s="511"/>
      <c r="KYR115" s="511"/>
      <c r="KYS115" s="511"/>
      <c r="KYT115" s="511"/>
      <c r="KYU115" s="511"/>
      <c r="KYV115" s="511"/>
      <c r="KYW115" s="511"/>
      <c r="KYX115" s="511"/>
      <c r="KYY115" s="511"/>
      <c r="KYZ115" s="511"/>
      <c r="KZA115" s="511"/>
      <c r="KZB115" s="511"/>
      <c r="KZC115" s="511"/>
      <c r="KZD115" s="511"/>
      <c r="KZE115" s="511"/>
      <c r="KZF115" s="511"/>
      <c r="KZG115" s="511"/>
      <c r="KZH115" s="511"/>
      <c r="KZI115" s="511"/>
      <c r="KZJ115" s="511"/>
      <c r="KZK115" s="511"/>
      <c r="KZL115" s="511"/>
      <c r="KZM115" s="511"/>
      <c r="KZN115" s="511"/>
      <c r="KZO115" s="511"/>
      <c r="KZP115" s="511"/>
      <c r="KZQ115" s="511"/>
      <c r="KZR115" s="511"/>
      <c r="KZS115" s="511"/>
      <c r="KZT115" s="511"/>
      <c r="KZU115" s="511"/>
      <c r="KZV115" s="511"/>
      <c r="KZW115" s="511"/>
      <c r="KZX115" s="511"/>
      <c r="KZY115" s="511"/>
      <c r="KZZ115" s="511"/>
      <c r="LAA115" s="511"/>
      <c r="LAB115" s="511"/>
      <c r="LAC115" s="511"/>
      <c r="LAD115" s="511"/>
      <c r="LAE115" s="511"/>
      <c r="LAF115" s="511"/>
      <c r="LAG115" s="511"/>
      <c r="LAH115" s="511"/>
      <c r="LAI115" s="511"/>
      <c r="LAJ115" s="511"/>
      <c r="LAK115" s="511"/>
      <c r="LAL115" s="511"/>
      <c r="LAM115" s="511"/>
      <c r="LAN115" s="511"/>
      <c r="LAO115" s="511"/>
      <c r="LAP115" s="511"/>
      <c r="LAQ115" s="511"/>
      <c r="LAR115" s="511"/>
      <c r="LAS115" s="511"/>
      <c r="LAT115" s="511"/>
      <c r="LAU115" s="511"/>
      <c r="LAV115" s="511"/>
      <c r="LAW115" s="511"/>
      <c r="LAX115" s="511"/>
      <c r="LAY115" s="511"/>
      <c r="LAZ115" s="511"/>
      <c r="LBA115" s="511"/>
      <c r="LBB115" s="511"/>
      <c r="LBC115" s="511"/>
      <c r="LBD115" s="511"/>
      <c r="LBE115" s="511"/>
      <c r="LBF115" s="511"/>
      <c r="LBG115" s="511"/>
      <c r="LBH115" s="511"/>
      <c r="LBI115" s="511"/>
      <c r="LBJ115" s="511"/>
      <c r="LBK115" s="511"/>
      <c r="LBL115" s="511"/>
      <c r="LBM115" s="511"/>
      <c r="LBN115" s="511"/>
      <c r="LBO115" s="511"/>
      <c r="LBP115" s="511"/>
      <c r="LBQ115" s="511"/>
      <c r="LBR115" s="511"/>
      <c r="LBS115" s="511"/>
      <c r="LBT115" s="511"/>
      <c r="LBU115" s="511"/>
      <c r="LBV115" s="511"/>
      <c r="LBW115" s="511"/>
      <c r="LBX115" s="511"/>
      <c r="LBY115" s="511"/>
      <c r="LBZ115" s="511"/>
      <c r="LCA115" s="511"/>
      <c r="LCB115" s="511"/>
      <c r="LCC115" s="511"/>
      <c r="LCD115" s="511"/>
      <c r="LCE115" s="511"/>
      <c r="LCF115" s="511"/>
      <c r="LCG115" s="511"/>
      <c r="LCH115" s="511"/>
      <c r="LCI115" s="511"/>
      <c r="LCJ115" s="511"/>
      <c r="LCK115" s="511"/>
      <c r="LCL115" s="511"/>
      <c r="LCM115" s="511"/>
      <c r="LCN115" s="511"/>
      <c r="LCO115" s="511"/>
      <c r="LCP115" s="511"/>
      <c r="LCQ115" s="511"/>
      <c r="LCR115" s="511"/>
      <c r="LCS115" s="511"/>
      <c r="LCT115" s="511"/>
      <c r="LCU115" s="511"/>
      <c r="LCV115" s="511"/>
      <c r="LCW115" s="511"/>
      <c r="LCX115" s="511"/>
      <c r="LCY115" s="511"/>
      <c r="LCZ115" s="511"/>
      <c r="LDA115" s="511"/>
      <c r="LDB115" s="511"/>
      <c r="LDC115" s="511"/>
      <c r="LDD115" s="511"/>
      <c r="LDE115" s="511"/>
      <c r="LDF115" s="511"/>
      <c r="LDG115" s="511"/>
      <c r="LDH115" s="511"/>
      <c r="LDI115" s="511"/>
      <c r="LDJ115" s="511"/>
      <c r="LDK115" s="511"/>
      <c r="LDL115" s="511"/>
      <c r="LDM115" s="511"/>
      <c r="LDN115" s="511"/>
      <c r="LDO115" s="511"/>
      <c r="LDP115" s="511"/>
      <c r="LDQ115" s="511"/>
      <c r="LDR115" s="511"/>
      <c r="LDS115" s="511"/>
      <c r="LDT115" s="511"/>
      <c r="LDU115" s="511"/>
      <c r="LDV115" s="511"/>
      <c r="LDW115" s="511"/>
      <c r="LDX115" s="511"/>
      <c r="LDY115" s="511"/>
      <c r="LDZ115" s="511"/>
      <c r="LEA115" s="511"/>
      <c r="LEB115" s="511"/>
      <c r="LEC115" s="511"/>
      <c r="LED115" s="511"/>
      <c r="LEE115" s="511"/>
      <c r="LEF115" s="511"/>
      <c r="LEG115" s="511"/>
      <c r="LEH115" s="511"/>
      <c r="LEI115" s="511"/>
      <c r="LEJ115" s="511"/>
      <c r="LEK115" s="511"/>
      <c r="LEL115" s="511"/>
      <c r="LEM115" s="511"/>
      <c r="LEN115" s="511"/>
      <c r="LEO115" s="511"/>
      <c r="LEP115" s="511"/>
      <c r="LEQ115" s="511"/>
      <c r="LER115" s="511"/>
      <c r="LES115" s="511"/>
      <c r="LET115" s="511"/>
      <c r="LEU115" s="511"/>
      <c r="LEV115" s="511"/>
      <c r="LEW115" s="511"/>
      <c r="LEX115" s="511"/>
      <c r="LEY115" s="511"/>
      <c r="LEZ115" s="511"/>
      <c r="LFA115" s="511"/>
      <c r="LFB115" s="511"/>
      <c r="LFC115" s="511"/>
      <c r="LFD115" s="511"/>
      <c r="LFE115" s="511"/>
      <c r="LFF115" s="511"/>
      <c r="LFG115" s="511"/>
      <c r="LFH115" s="511"/>
      <c r="LFI115" s="511"/>
      <c r="LFJ115" s="511"/>
      <c r="LFK115" s="511"/>
      <c r="LFL115" s="511"/>
      <c r="LFM115" s="511"/>
      <c r="LFN115" s="511"/>
      <c r="LFO115" s="511"/>
      <c r="LFP115" s="511"/>
      <c r="LFQ115" s="511"/>
      <c r="LFR115" s="511"/>
      <c r="LFS115" s="511"/>
      <c r="LFT115" s="511"/>
      <c r="LFU115" s="511"/>
      <c r="LFV115" s="511"/>
      <c r="LFW115" s="511"/>
      <c r="LFX115" s="511"/>
      <c r="LFY115" s="511"/>
      <c r="LFZ115" s="511"/>
      <c r="LGA115" s="511"/>
      <c r="LGB115" s="511"/>
      <c r="LGC115" s="511"/>
      <c r="LGD115" s="511"/>
      <c r="LGE115" s="511"/>
      <c r="LGF115" s="511"/>
      <c r="LGG115" s="511"/>
      <c r="LGH115" s="511"/>
      <c r="LGI115" s="511"/>
      <c r="LGJ115" s="511"/>
      <c r="LGK115" s="511"/>
      <c r="LGL115" s="511"/>
      <c r="LGM115" s="511"/>
      <c r="LGN115" s="511"/>
      <c r="LGO115" s="511"/>
      <c r="LGP115" s="511"/>
      <c r="LGQ115" s="511"/>
      <c r="LGR115" s="511"/>
      <c r="LGS115" s="511"/>
      <c r="LGT115" s="511"/>
      <c r="LGU115" s="511"/>
      <c r="LGV115" s="511"/>
      <c r="LGW115" s="511"/>
      <c r="LGX115" s="511"/>
      <c r="LGY115" s="511"/>
      <c r="LGZ115" s="511"/>
      <c r="LHA115" s="511"/>
      <c r="LHB115" s="511"/>
      <c r="LHC115" s="511"/>
      <c r="LHD115" s="511"/>
      <c r="LHE115" s="511"/>
      <c r="LHF115" s="511"/>
      <c r="LHG115" s="511"/>
      <c r="LHH115" s="511"/>
      <c r="LHI115" s="511"/>
      <c r="LHJ115" s="511"/>
      <c r="LHK115" s="511"/>
      <c r="LHL115" s="511"/>
      <c r="LHM115" s="511"/>
      <c r="LHN115" s="511"/>
      <c r="LHO115" s="511"/>
      <c r="LHP115" s="511"/>
      <c r="LHQ115" s="511"/>
      <c r="LHR115" s="511"/>
      <c r="LHS115" s="511"/>
      <c r="LHT115" s="511"/>
      <c r="LHU115" s="511"/>
      <c r="LHV115" s="511"/>
      <c r="LHW115" s="511"/>
      <c r="LHX115" s="511"/>
      <c r="LHY115" s="511"/>
      <c r="LHZ115" s="511"/>
      <c r="LIA115" s="511"/>
      <c r="LIB115" s="511"/>
      <c r="LIC115" s="511"/>
      <c r="LID115" s="511"/>
      <c r="LIE115" s="511"/>
      <c r="LIF115" s="511"/>
      <c r="LIG115" s="511"/>
      <c r="LIH115" s="511"/>
      <c r="LII115" s="511"/>
      <c r="LIJ115" s="511"/>
      <c r="LIK115" s="511"/>
      <c r="LIL115" s="511"/>
      <c r="LIM115" s="511"/>
      <c r="LIN115" s="511"/>
      <c r="LIO115" s="511"/>
      <c r="LIP115" s="511"/>
      <c r="LIQ115" s="511"/>
      <c r="LIR115" s="511"/>
      <c r="LIS115" s="511"/>
      <c r="LIT115" s="511"/>
      <c r="LIU115" s="511"/>
      <c r="LIV115" s="511"/>
      <c r="LIW115" s="511"/>
      <c r="LIX115" s="511"/>
      <c r="LIY115" s="511"/>
      <c r="LIZ115" s="511"/>
      <c r="LJA115" s="511"/>
      <c r="LJB115" s="511"/>
      <c r="LJC115" s="511"/>
      <c r="LJD115" s="511"/>
      <c r="LJE115" s="511"/>
      <c r="LJF115" s="511"/>
      <c r="LJG115" s="511"/>
      <c r="LJH115" s="511"/>
      <c r="LJI115" s="511"/>
      <c r="LJJ115" s="511"/>
      <c r="LJK115" s="511"/>
      <c r="LJL115" s="511"/>
      <c r="LJM115" s="511"/>
      <c r="LJN115" s="511"/>
      <c r="LJO115" s="511"/>
      <c r="LJP115" s="511"/>
      <c r="LJQ115" s="511"/>
      <c r="LJR115" s="511"/>
      <c r="LJS115" s="511"/>
      <c r="LJT115" s="511"/>
      <c r="LJU115" s="511"/>
      <c r="LJV115" s="511"/>
      <c r="LJW115" s="511"/>
      <c r="LJX115" s="511"/>
      <c r="LJY115" s="511"/>
      <c r="LJZ115" s="511"/>
      <c r="LKA115" s="511"/>
      <c r="LKB115" s="511"/>
      <c r="LKC115" s="511"/>
      <c r="LKD115" s="511"/>
      <c r="LKE115" s="511"/>
      <c r="LKF115" s="511"/>
      <c r="LKG115" s="511"/>
      <c r="LKH115" s="511"/>
      <c r="LKI115" s="511"/>
      <c r="LKJ115" s="511"/>
      <c r="LKK115" s="511"/>
      <c r="LKL115" s="511"/>
      <c r="LKM115" s="511"/>
      <c r="LKN115" s="511"/>
      <c r="LKO115" s="511"/>
      <c r="LKP115" s="511"/>
      <c r="LKQ115" s="511"/>
      <c r="LKR115" s="511"/>
      <c r="LKS115" s="511"/>
      <c r="LKT115" s="511"/>
      <c r="LKU115" s="511"/>
      <c r="LKV115" s="511"/>
      <c r="LKW115" s="511"/>
      <c r="LKX115" s="511"/>
      <c r="LKY115" s="511"/>
      <c r="LKZ115" s="511"/>
      <c r="LLA115" s="511"/>
      <c r="LLB115" s="511"/>
      <c r="LLC115" s="511"/>
      <c r="LLD115" s="511"/>
      <c r="LLE115" s="511"/>
      <c r="LLF115" s="511"/>
      <c r="LLG115" s="511"/>
      <c r="LLH115" s="511"/>
      <c r="LLI115" s="511"/>
      <c r="LLJ115" s="511"/>
      <c r="LLK115" s="511"/>
      <c r="LLL115" s="511"/>
      <c r="LLM115" s="511"/>
      <c r="LLN115" s="511"/>
      <c r="LLO115" s="511"/>
      <c r="LLP115" s="511"/>
      <c r="LLQ115" s="511"/>
      <c r="LLR115" s="511"/>
      <c r="LLS115" s="511"/>
      <c r="LLT115" s="511"/>
      <c r="LLU115" s="511"/>
      <c r="LLV115" s="511"/>
      <c r="LLW115" s="511"/>
      <c r="LLX115" s="511"/>
      <c r="LLY115" s="511"/>
      <c r="LLZ115" s="511"/>
      <c r="LMA115" s="511"/>
      <c r="LMB115" s="511"/>
      <c r="LMC115" s="511"/>
      <c r="LMD115" s="511"/>
      <c r="LME115" s="511"/>
      <c r="LMF115" s="511"/>
      <c r="LMG115" s="511"/>
      <c r="LMH115" s="511"/>
      <c r="LMI115" s="511"/>
      <c r="LMJ115" s="511"/>
      <c r="LMK115" s="511"/>
      <c r="LML115" s="511"/>
      <c r="LMM115" s="511"/>
      <c r="LMN115" s="511"/>
      <c r="LMO115" s="511"/>
      <c r="LMP115" s="511"/>
      <c r="LMQ115" s="511"/>
      <c r="LMR115" s="511"/>
      <c r="LMS115" s="511"/>
      <c r="LMT115" s="511"/>
      <c r="LMU115" s="511"/>
      <c r="LMV115" s="511"/>
      <c r="LMW115" s="511"/>
      <c r="LMX115" s="511"/>
      <c r="LMY115" s="511"/>
      <c r="LMZ115" s="511"/>
      <c r="LNA115" s="511"/>
      <c r="LNB115" s="511"/>
      <c r="LNC115" s="511"/>
      <c r="LND115" s="511"/>
      <c r="LNE115" s="511"/>
      <c r="LNF115" s="511"/>
      <c r="LNG115" s="511"/>
      <c r="LNH115" s="511"/>
      <c r="LNI115" s="511"/>
      <c r="LNJ115" s="511"/>
      <c r="LNK115" s="511"/>
      <c r="LNL115" s="511"/>
      <c r="LNM115" s="511"/>
      <c r="LNN115" s="511"/>
      <c r="LNO115" s="511"/>
      <c r="LNP115" s="511"/>
      <c r="LNQ115" s="511"/>
      <c r="LNR115" s="511"/>
      <c r="LNS115" s="511"/>
      <c r="LNT115" s="511"/>
      <c r="LNU115" s="511"/>
      <c r="LNV115" s="511"/>
      <c r="LNW115" s="511"/>
      <c r="LNX115" s="511"/>
      <c r="LNY115" s="511"/>
      <c r="LNZ115" s="511"/>
      <c r="LOA115" s="511"/>
      <c r="LOB115" s="511"/>
      <c r="LOC115" s="511"/>
      <c r="LOD115" s="511"/>
      <c r="LOE115" s="511"/>
      <c r="LOF115" s="511"/>
      <c r="LOG115" s="511"/>
      <c r="LOH115" s="511"/>
      <c r="LOI115" s="511"/>
      <c r="LOJ115" s="511"/>
      <c r="LOK115" s="511"/>
      <c r="LOL115" s="511"/>
      <c r="LOM115" s="511"/>
      <c r="LON115" s="511"/>
      <c r="LOO115" s="511"/>
      <c r="LOP115" s="511"/>
      <c r="LOQ115" s="511"/>
      <c r="LOR115" s="511"/>
      <c r="LOS115" s="511"/>
      <c r="LOT115" s="511"/>
      <c r="LOU115" s="511"/>
      <c r="LOV115" s="511"/>
      <c r="LOW115" s="511"/>
      <c r="LOX115" s="511"/>
      <c r="LOY115" s="511"/>
      <c r="LOZ115" s="511"/>
      <c r="LPA115" s="511"/>
      <c r="LPB115" s="511"/>
      <c r="LPC115" s="511"/>
      <c r="LPD115" s="511"/>
      <c r="LPE115" s="511"/>
      <c r="LPF115" s="511"/>
      <c r="LPG115" s="511"/>
      <c r="LPH115" s="511"/>
      <c r="LPI115" s="511"/>
      <c r="LPJ115" s="511"/>
      <c r="LPK115" s="511"/>
      <c r="LPL115" s="511"/>
      <c r="LPM115" s="511"/>
      <c r="LPN115" s="511"/>
      <c r="LPO115" s="511"/>
      <c r="LPP115" s="511"/>
      <c r="LPQ115" s="511"/>
      <c r="LPR115" s="511"/>
      <c r="LPS115" s="511"/>
      <c r="LPT115" s="511"/>
      <c r="LPU115" s="511"/>
      <c r="LPV115" s="511"/>
      <c r="LPW115" s="511"/>
      <c r="LPX115" s="511"/>
      <c r="LPY115" s="511"/>
      <c r="LPZ115" s="511"/>
      <c r="LQA115" s="511"/>
      <c r="LQB115" s="511"/>
      <c r="LQC115" s="511"/>
      <c r="LQD115" s="511"/>
      <c r="LQE115" s="511"/>
      <c r="LQF115" s="511"/>
      <c r="LQG115" s="511"/>
      <c r="LQH115" s="511"/>
      <c r="LQI115" s="511"/>
      <c r="LQJ115" s="511"/>
      <c r="LQK115" s="511"/>
      <c r="LQL115" s="511"/>
      <c r="LQM115" s="511"/>
      <c r="LQN115" s="511"/>
      <c r="LQO115" s="511"/>
      <c r="LQP115" s="511"/>
      <c r="LQQ115" s="511"/>
      <c r="LQR115" s="511"/>
      <c r="LQS115" s="511"/>
      <c r="LQT115" s="511"/>
      <c r="LQU115" s="511"/>
      <c r="LQV115" s="511"/>
      <c r="LQW115" s="511"/>
      <c r="LQX115" s="511"/>
      <c r="LQY115" s="511"/>
      <c r="LQZ115" s="511"/>
      <c r="LRA115" s="511"/>
      <c r="LRB115" s="511"/>
      <c r="LRC115" s="511"/>
      <c r="LRD115" s="511"/>
      <c r="LRE115" s="511"/>
      <c r="LRF115" s="511"/>
      <c r="LRG115" s="511"/>
      <c r="LRH115" s="511"/>
      <c r="LRI115" s="511"/>
      <c r="LRJ115" s="511"/>
      <c r="LRK115" s="511"/>
      <c r="LRL115" s="511"/>
      <c r="LRM115" s="511"/>
      <c r="LRN115" s="511"/>
      <c r="LRO115" s="511"/>
      <c r="LRP115" s="511"/>
      <c r="LRQ115" s="511"/>
      <c r="LRR115" s="511"/>
      <c r="LRS115" s="511"/>
      <c r="LRT115" s="511"/>
      <c r="LRU115" s="511"/>
      <c r="LRV115" s="511"/>
      <c r="LRW115" s="511"/>
      <c r="LRX115" s="511"/>
      <c r="LRY115" s="511"/>
      <c r="LRZ115" s="511"/>
      <c r="LSA115" s="511"/>
      <c r="LSB115" s="511"/>
      <c r="LSC115" s="511"/>
      <c r="LSD115" s="511"/>
      <c r="LSE115" s="511"/>
      <c r="LSF115" s="511"/>
      <c r="LSG115" s="511"/>
      <c r="LSH115" s="511"/>
      <c r="LSI115" s="511"/>
      <c r="LSJ115" s="511"/>
      <c r="LSK115" s="511"/>
      <c r="LSL115" s="511"/>
      <c r="LSM115" s="511"/>
      <c r="LSN115" s="511"/>
      <c r="LSO115" s="511"/>
      <c r="LSP115" s="511"/>
      <c r="LSQ115" s="511"/>
      <c r="LSR115" s="511"/>
      <c r="LSS115" s="511"/>
      <c r="LST115" s="511"/>
      <c r="LSU115" s="511"/>
      <c r="LSV115" s="511"/>
      <c r="LSW115" s="511"/>
      <c r="LSX115" s="511"/>
      <c r="LSY115" s="511"/>
      <c r="LSZ115" s="511"/>
      <c r="LTA115" s="511"/>
      <c r="LTB115" s="511"/>
      <c r="LTC115" s="511"/>
      <c r="LTD115" s="511"/>
      <c r="LTE115" s="511"/>
      <c r="LTF115" s="511"/>
      <c r="LTG115" s="511"/>
      <c r="LTH115" s="511"/>
      <c r="LTI115" s="511"/>
      <c r="LTJ115" s="511"/>
      <c r="LTK115" s="511"/>
      <c r="LTL115" s="511"/>
      <c r="LTM115" s="511"/>
      <c r="LTN115" s="511"/>
      <c r="LTO115" s="511"/>
      <c r="LTP115" s="511"/>
      <c r="LTQ115" s="511"/>
      <c r="LTR115" s="511"/>
      <c r="LTS115" s="511"/>
      <c r="LTT115" s="511"/>
      <c r="LTU115" s="511"/>
      <c r="LTV115" s="511"/>
      <c r="LTW115" s="511"/>
      <c r="LTX115" s="511"/>
      <c r="LTY115" s="511"/>
      <c r="LTZ115" s="511"/>
      <c r="LUA115" s="511"/>
      <c r="LUB115" s="511"/>
      <c r="LUC115" s="511"/>
      <c r="LUD115" s="511"/>
      <c r="LUE115" s="511"/>
      <c r="LUF115" s="511"/>
      <c r="LUG115" s="511"/>
      <c r="LUH115" s="511"/>
      <c r="LUI115" s="511"/>
      <c r="LUJ115" s="511"/>
      <c r="LUK115" s="511"/>
      <c r="LUL115" s="511"/>
      <c r="LUM115" s="511"/>
      <c r="LUN115" s="511"/>
      <c r="LUO115" s="511"/>
      <c r="LUP115" s="511"/>
      <c r="LUQ115" s="511"/>
      <c r="LUR115" s="511"/>
      <c r="LUS115" s="511"/>
      <c r="LUT115" s="511"/>
      <c r="LUU115" s="511"/>
      <c r="LUV115" s="511"/>
      <c r="LUW115" s="511"/>
      <c r="LUX115" s="511"/>
      <c r="LUY115" s="511"/>
      <c r="LUZ115" s="511"/>
      <c r="LVA115" s="511"/>
      <c r="LVB115" s="511"/>
      <c r="LVC115" s="511"/>
      <c r="LVD115" s="511"/>
      <c r="LVE115" s="511"/>
      <c r="LVF115" s="511"/>
      <c r="LVG115" s="511"/>
      <c r="LVH115" s="511"/>
      <c r="LVI115" s="511"/>
      <c r="LVJ115" s="511"/>
      <c r="LVK115" s="511"/>
      <c r="LVL115" s="511"/>
      <c r="LVM115" s="511"/>
      <c r="LVN115" s="511"/>
      <c r="LVO115" s="511"/>
      <c r="LVP115" s="511"/>
      <c r="LVQ115" s="511"/>
      <c r="LVR115" s="511"/>
      <c r="LVS115" s="511"/>
      <c r="LVT115" s="511"/>
      <c r="LVU115" s="511"/>
      <c r="LVV115" s="511"/>
      <c r="LVW115" s="511"/>
      <c r="LVX115" s="511"/>
      <c r="LVY115" s="511"/>
      <c r="LVZ115" s="511"/>
      <c r="LWA115" s="511"/>
      <c r="LWB115" s="511"/>
      <c r="LWC115" s="511"/>
      <c r="LWD115" s="511"/>
      <c r="LWE115" s="511"/>
      <c r="LWF115" s="511"/>
      <c r="LWG115" s="511"/>
      <c r="LWH115" s="511"/>
      <c r="LWI115" s="511"/>
      <c r="LWJ115" s="511"/>
      <c r="LWK115" s="511"/>
      <c r="LWL115" s="511"/>
      <c r="LWM115" s="511"/>
      <c r="LWN115" s="511"/>
      <c r="LWO115" s="511"/>
      <c r="LWP115" s="511"/>
      <c r="LWQ115" s="511"/>
      <c r="LWR115" s="511"/>
      <c r="LWS115" s="511"/>
      <c r="LWT115" s="511"/>
      <c r="LWU115" s="511"/>
      <c r="LWV115" s="511"/>
      <c r="LWW115" s="511"/>
      <c r="LWX115" s="511"/>
      <c r="LWY115" s="511"/>
      <c r="LWZ115" s="511"/>
      <c r="LXA115" s="511"/>
      <c r="LXB115" s="511"/>
      <c r="LXC115" s="511"/>
      <c r="LXD115" s="511"/>
      <c r="LXE115" s="511"/>
      <c r="LXF115" s="511"/>
      <c r="LXG115" s="511"/>
      <c r="LXH115" s="511"/>
      <c r="LXI115" s="511"/>
      <c r="LXJ115" s="511"/>
      <c r="LXK115" s="511"/>
      <c r="LXL115" s="511"/>
      <c r="LXM115" s="511"/>
      <c r="LXN115" s="511"/>
      <c r="LXO115" s="511"/>
      <c r="LXP115" s="511"/>
      <c r="LXQ115" s="511"/>
      <c r="LXR115" s="511"/>
      <c r="LXS115" s="511"/>
      <c r="LXT115" s="511"/>
      <c r="LXU115" s="511"/>
      <c r="LXV115" s="511"/>
      <c r="LXW115" s="511"/>
      <c r="LXX115" s="511"/>
      <c r="LXY115" s="511"/>
      <c r="LXZ115" s="511"/>
      <c r="LYA115" s="511"/>
      <c r="LYB115" s="511"/>
      <c r="LYC115" s="511"/>
      <c r="LYD115" s="511"/>
      <c r="LYE115" s="511"/>
      <c r="LYF115" s="511"/>
      <c r="LYG115" s="511"/>
      <c r="LYH115" s="511"/>
      <c r="LYI115" s="511"/>
      <c r="LYJ115" s="511"/>
      <c r="LYK115" s="511"/>
      <c r="LYL115" s="511"/>
      <c r="LYM115" s="511"/>
      <c r="LYN115" s="511"/>
      <c r="LYO115" s="511"/>
      <c r="LYP115" s="511"/>
      <c r="LYQ115" s="511"/>
      <c r="LYR115" s="511"/>
      <c r="LYS115" s="511"/>
      <c r="LYT115" s="511"/>
      <c r="LYU115" s="511"/>
      <c r="LYV115" s="511"/>
      <c r="LYW115" s="511"/>
      <c r="LYX115" s="511"/>
      <c r="LYY115" s="511"/>
      <c r="LYZ115" s="511"/>
      <c r="LZA115" s="511"/>
      <c r="LZB115" s="511"/>
      <c r="LZC115" s="511"/>
      <c r="LZD115" s="511"/>
      <c r="LZE115" s="511"/>
      <c r="LZF115" s="511"/>
      <c r="LZG115" s="511"/>
      <c r="LZH115" s="511"/>
      <c r="LZI115" s="511"/>
      <c r="LZJ115" s="511"/>
      <c r="LZK115" s="511"/>
      <c r="LZL115" s="511"/>
      <c r="LZM115" s="511"/>
      <c r="LZN115" s="511"/>
      <c r="LZO115" s="511"/>
      <c r="LZP115" s="511"/>
      <c r="LZQ115" s="511"/>
      <c r="LZR115" s="511"/>
      <c r="LZS115" s="511"/>
      <c r="LZT115" s="511"/>
      <c r="LZU115" s="511"/>
      <c r="LZV115" s="511"/>
      <c r="LZW115" s="511"/>
      <c r="LZX115" s="511"/>
      <c r="LZY115" s="511"/>
      <c r="LZZ115" s="511"/>
      <c r="MAA115" s="511"/>
      <c r="MAB115" s="511"/>
      <c r="MAC115" s="511"/>
      <c r="MAD115" s="511"/>
      <c r="MAE115" s="511"/>
      <c r="MAF115" s="511"/>
      <c r="MAG115" s="511"/>
      <c r="MAH115" s="511"/>
      <c r="MAI115" s="511"/>
      <c r="MAJ115" s="511"/>
      <c r="MAK115" s="511"/>
      <c r="MAL115" s="511"/>
      <c r="MAM115" s="511"/>
      <c r="MAN115" s="511"/>
      <c r="MAO115" s="511"/>
      <c r="MAP115" s="511"/>
      <c r="MAQ115" s="511"/>
      <c r="MAR115" s="511"/>
      <c r="MAS115" s="511"/>
      <c r="MAT115" s="511"/>
      <c r="MAU115" s="511"/>
      <c r="MAV115" s="511"/>
      <c r="MAW115" s="511"/>
      <c r="MAX115" s="511"/>
      <c r="MAY115" s="511"/>
      <c r="MAZ115" s="511"/>
      <c r="MBA115" s="511"/>
      <c r="MBB115" s="511"/>
      <c r="MBC115" s="511"/>
      <c r="MBD115" s="511"/>
      <c r="MBE115" s="511"/>
      <c r="MBF115" s="511"/>
      <c r="MBG115" s="511"/>
      <c r="MBH115" s="511"/>
      <c r="MBI115" s="511"/>
      <c r="MBJ115" s="511"/>
      <c r="MBK115" s="511"/>
      <c r="MBL115" s="511"/>
      <c r="MBM115" s="511"/>
      <c r="MBN115" s="511"/>
      <c r="MBO115" s="511"/>
      <c r="MBP115" s="511"/>
      <c r="MBQ115" s="511"/>
      <c r="MBR115" s="511"/>
      <c r="MBS115" s="511"/>
      <c r="MBT115" s="511"/>
      <c r="MBU115" s="511"/>
      <c r="MBV115" s="511"/>
      <c r="MBW115" s="511"/>
      <c r="MBX115" s="511"/>
      <c r="MBY115" s="511"/>
      <c r="MBZ115" s="511"/>
      <c r="MCA115" s="511"/>
      <c r="MCB115" s="511"/>
      <c r="MCC115" s="511"/>
      <c r="MCD115" s="511"/>
      <c r="MCE115" s="511"/>
      <c r="MCF115" s="511"/>
      <c r="MCG115" s="511"/>
      <c r="MCH115" s="511"/>
      <c r="MCI115" s="511"/>
      <c r="MCJ115" s="511"/>
      <c r="MCK115" s="511"/>
      <c r="MCL115" s="511"/>
      <c r="MCM115" s="511"/>
      <c r="MCN115" s="511"/>
      <c r="MCO115" s="511"/>
      <c r="MCP115" s="511"/>
      <c r="MCQ115" s="511"/>
      <c r="MCR115" s="511"/>
      <c r="MCS115" s="511"/>
      <c r="MCT115" s="511"/>
      <c r="MCU115" s="511"/>
      <c r="MCV115" s="511"/>
      <c r="MCW115" s="511"/>
      <c r="MCX115" s="511"/>
      <c r="MCY115" s="511"/>
      <c r="MCZ115" s="511"/>
      <c r="MDA115" s="511"/>
      <c r="MDB115" s="511"/>
      <c r="MDC115" s="511"/>
      <c r="MDD115" s="511"/>
      <c r="MDE115" s="511"/>
      <c r="MDF115" s="511"/>
      <c r="MDG115" s="511"/>
      <c r="MDH115" s="511"/>
      <c r="MDI115" s="511"/>
      <c r="MDJ115" s="511"/>
      <c r="MDK115" s="511"/>
      <c r="MDL115" s="511"/>
      <c r="MDM115" s="511"/>
      <c r="MDN115" s="511"/>
      <c r="MDO115" s="511"/>
      <c r="MDP115" s="511"/>
      <c r="MDQ115" s="511"/>
      <c r="MDR115" s="511"/>
      <c r="MDS115" s="511"/>
      <c r="MDT115" s="511"/>
      <c r="MDU115" s="511"/>
      <c r="MDV115" s="511"/>
      <c r="MDW115" s="511"/>
      <c r="MDX115" s="511"/>
      <c r="MDY115" s="511"/>
      <c r="MDZ115" s="511"/>
      <c r="MEA115" s="511"/>
      <c r="MEB115" s="511"/>
      <c r="MEC115" s="511"/>
      <c r="MED115" s="511"/>
      <c r="MEE115" s="511"/>
      <c r="MEF115" s="511"/>
      <c r="MEG115" s="511"/>
      <c r="MEH115" s="511"/>
      <c r="MEI115" s="511"/>
      <c r="MEJ115" s="511"/>
      <c r="MEK115" s="511"/>
      <c r="MEL115" s="511"/>
      <c r="MEM115" s="511"/>
      <c r="MEN115" s="511"/>
      <c r="MEO115" s="511"/>
      <c r="MEP115" s="511"/>
      <c r="MEQ115" s="511"/>
      <c r="MER115" s="511"/>
      <c r="MES115" s="511"/>
      <c r="MET115" s="511"/>
      <c r="MEU115" s="511"/>
      <c r="MEV115" s="511"/>
      <c r="MEW115" s="511"/>
      <c r="MEX115" s="511"/>
      <c r="MEY115" s="511"/>
      <c r="MEZ115" s="511"/>
      <c r="MFA115" s="511"/>
      <c r="MFB115" s="511"/>
      <c r="MFC115" s="511"/>
      <c r="MFD115" s="511"/>
      <c r="MFE115" s="511"/>
      <c r="MFF115" s="511"/>
      <c r="MFG115" s="511"/>
      <c r="MFH115" s="511"/>
      <c r="MFI115" s="511"/>
      <c r="MFJ115" s="511"/>
      <c r="MFK115" s="511"/>
      <c r="MFL115" s="511"/>
      <c r="MFM115" s="511"/>
      <c r="MFN115" s="511"/>
      <c r="MFO115" s="511"/>
      <c r="MFP115" s="511"/>
      <c r="MFQ115" s="511"/>
      <c r="MFR115" s="511"/>
      <c r="MFS115" s="511"/>
      <c r="MFT115" s="511"/>
      <c r="MFU115" s="511"/>
      <c r="MFV115" s="511"/>
      <c r="MFW115" s="511"/>
      <c r="MFX115" s="511"/>
      <c r="MFY115" s="511"/>
      <c r="MFZ115" s="511"/>
      <c r="MGA115" s="511"/>
      <c r="MGB115" s="511"/>
      <c r="MGC115" s="511"/>
      <c r="MGD115" s="511"/>
      <c r="MGE115" s="511"/>
      <c r="MGF115" s="511"/>
      <c r="MGG115" s="511"/>
      <c r="MGH115" s="511"/>
      <c r="MGI115" s="511"/>
      <c r="MGJ115" s="511"/>
      <c r="MGK115" s="511"/>
      <c r="MGL115" s="511"/>
      <c r="MGM115" s="511"/>
      <c r="MGN115" s="511"/>
      <c r="MGO115" s="511"/>
      <c r="MGP115" s="511"/>
      <c r="MGQ115" s="511"/>
      <c r="MGR115" s="511"/>
      <c r="MGS115" s="511"/>
      <c r="MGT115" s="511"/>
      <c r="MGU115" s="511"/>
      <c r="MGV115" s="511"/>
      <c r="MGW115" s="511"/>
      <c r="MGX115" s="511"/>
      <c r="MGY115" s="511"/>
      <c r="MGZ115" s="511"/>
      <c r="MHA115" s="511"/>
      <c r="MHB115" s="511"/>
      <c r="MHC115" s="511"/>
      <c r="MHD115" s="511"/>
      <c r="MHE115" s="511"/>
      <c r="MHF115" s="511"/>
      <c r="MHG115" s="511"/>
      <c r="MHH115" s="511"/>
      <c r="MHI115" s="511"/>
      <c r="MHJ115" s="511"/>
      <c r="MHK115" s="511"/>
      <c r="MHL115" s="511"/>
      <c r="MHM115" s="511"/>
      <c r="MHN115" s="511"/>
      <c r="MHO115" s="511"/>
      <c r="MHP115" s="511"/>
      <c r="MHQ115" s="511"/>
      <c r="MHR115" s="511"/>
      <c r="MHS115" s="511"/>
      <c r="MHT115" s="511"/>
      <c r="MHU115" s="511"/>
      <c r="MHV115" s="511"/>
      <c r="MHW115" s="511"/>
      <c r="MHX115" s="511"/>
      <c r="MHY115" s="511"/>
      <c r="MHZ115" s="511"/>
      <c r="MIA115" s="511"/>
      <c r="MIB115" s="511"/>
      <c r="MIC115" s="511"/>
      <c r="MID115" s="511"/>
      <c r="MIE115" s="511"/>
      <c r="MIF115" s="511"/>
      <c r="MIG115" s="511"/>
      <c r="MIH115" s="511"/>
      <c r="MII115" s="511"/>
      <c r="MIJ115" s="511"/>
      <c r="MIK115" s="511"/>
      <c r="MIL115" s="511"/>
      <c r="MIM115" s="511"/>
      <c r="MIN115" s="511"/>
      <c r="MIO115" s="511"/>
      <c r="MIP115" s="511"/>
      <c r="MIQ115" s="511"/>
      <c r="MIR115" s="511"/>
      <c r="MIS115" s="511"/>
      <c r="MIT115" s="511"/>
      <c r="MIU115" s="511"/>
      <c r="MIV115" s="511"/>
      <c r="MIW115" s="511"/>
      <c r="MIX115" s="511"/>
      <c r="MIY115" s="511"/>
      <c r="MIZ115" s="511"/>
      <c r="MJA115" s="511"/>
      <c r="MJB115" s="511"/>
      <c r="MJC115" s="511"/>
      <c r="MJD115" s="511"/>
      <c r="MJE115" s="511"/>
      <c r="MJF115" s="511"/>
      <c r="MJG115" s="511"/>
      <c r="MJH115" s="511"/>
      <c r="MJI115" s="511"/>
      <c r="MJJ115" s="511"/>
      <c r="MJK115" s="511"/>
      <c r="MJL115" s="511"/>
      <c r="MJM115" s="511"/>
      <c r="MJN115" s="511"/>
      <c r="MJO115" s="511"/>
      <c r="MJP115" s="511"/>
      <c r="MJQ115" s="511"/>
      <c r="MJR115" s="511"/>
      <c r="MJS115" s="511"/>
      <c r="MJT115" s="511"/>
      <c r="MJU115" s="511"/>
      <c r="MJV115" s="511"/>
      <c r="MJW115" s="511"/>
      <c r="MJX115" s="511"/>
      <c r="MJY115" s="511"/>
      <c r="MJZ115" s="511"/>
      <c r="MKA115" s="511"/>
      <c r="MKB115" s="511"/>
      <c r="MKC115" s="511"/>
      <c r="MKD115" s="511"/>
      <c r="MKE115" s="511"/>
      <c r="MKF115" s="511"/>
      <c r="MKG115" s="511"/>
      <c r="MKH115" s="511"/>
      <c r="MKI115" s="511"/>
      <c r="MKJ115" s="511"/>
      <c r="MKK115" s="511"/>
      <c r="MKL115" s="511"/>
      <c r="MKM115" s="511"/>
      <c r="MKN115" s="511"/>
      <c r="MKO115" s="511"/>
      <c r="MKP115" s="511"/>
      <c r="MKQ115" s="511"/>
      <c r="MKR115" s="511"/>
      <c r="MKS115" s="511"/>
      <c r="MKT115" s="511"/>
      <c r="MKU115" s="511"/>
      <c r="MKV115" s="511"/>
      <c r="MKW115" s="511"/>
      <c r="MKX115" s="511"/>
      <c r="MKY115" s="511"/>
      <c r="MKZ115" s="511"/>
      <c r="MLA115" s="511"/>
      <c r="MLB115" s="511"/>
      <c r="MLC115" s="511"/>
      <c r="MLD115" s="511"/>
      <c r="MLE115" s="511"/>
      <c r="MLF115" s="511"/>
      <c r="MLG115" s="511"/>
      <c r="MLH115" s="511"/>
      <c r="MLI115" s="511"/>
      <c r="MLJ115" s="511"/>
      <c r="MLK115" s="511"/>
      <c r="MLL115" s="511"/>
      <c r="MLM115" s="511"/>
      <c r="MLN115" s="511"/>
      <c r="MLO115" s="511"/>
      <c r="MLP115" s="511"/>
      <c r="MLQ115" s="511"/>
      <c r="MLR115" s="511"/>
      <c r="MLS115" s="511"/>
      <c r="MLT115" s="511"/>
      <c r="MLU115" s="511"/>
      <c r="MLV115" s="511"/>
      <c r="MLW115" s="511"/>
      <c r="MLX115" s="511"/>
      <c r="MLY115" s="511"/>
      <c r="MLZ115" s="511"/>
      <c r="MMA115" s="511"/>
      <c r="MMB115" s="511"/>
      <c r="MMC115" s="511"/>
      <c r="MMD115" s="511"/>
      <c r="MME115" s="511"/>
      <c r="MMF115" s="511"/>
      <c r="MMG115" s="511"/>
      <c r="MMH115" s="511"/>
      <c r="MMI115" s="511"/>
      <c r="MMJ115" s="511"/>
      <c r="MMK115" s="511"/>
      <c r="MML115" s="511"/>
      <c r="MMM115" s="511"/>
      <c r="MMN115" s="511"/>
      <c r="MMO115" s="511"/>
      <c r="MMP115" s="511"/>
      <c r="MMQ115" s="511"/>
      <c r="MMR115" s="511"/>
      <c r="MMS115" s="511"/>
      <c r="MMT115" s="511"/>
      <c r="MMU115" s="511"/>
      <c r="MMV115" s="511"/>
      <c r="MMW115" s="511"/>
      <c r="MMX115" s="511"/>
      <c r="MMY115" s="511"/>
      <c r="MMZ115" s="511"/>
      <c r="MNA115" s="511"/>
      <c r="MNB115" s="511"/>
      <c r="MNC115" s="511"/>
      <c r="MND115" s="511"/>
      <c r="MNE115" s="511"/>
      <c r="MNF115" s="511"/>
      <c r="MNG115" s="511"/>
      <c r="MNH115" s="511"/>
      <c r="MNI115" s="511"/>
      <c r="MNJ115" s="511"/>
      <c r="MNK115" s="511"/>
      <c r="MNL115" s="511"/>
      <c r="MNM115" s="511"/>
      <c r="MNN115" s="511"/>
      <c r="MNO115" s="511"/>
      <c r="MNP115" s="511"/>
      <c r="MNQ115" s="511"/>
      <c r="MNR115" s="511"/>
      <c r="MNS115" s="511"/>
      <c r="MNT115" s="511"/>
      <c r="MNU115" s="511"/>
      <c r="MNV115" s="511"/>
      <c r="MNW115" s="511"/>
      <c r="MNX115" s="511"/>
      <c r="MNY115" s="511"/>
      <c r="MNZ115" s="511"/>
      <c r="MOA115" s="511"/>
      <c r="MOB115" s="511"/>
      <c r="MOC115" s="511"/>
      <c r="MOD115" s="511"/>
      <c r="MOE115" s="511"/>
      <c r="MOF115" s="511"/>
      <c r="MOG115" s="511"/>
      <c r="MOH115" s="511"/>
      <c r="MOI115" s="511"/>
      <c r="MOJ115" s="511"/>
      <c r="MOK115" s="511"/>
      <c r="MOL115" s="511"/>
      <c r="MOM115" s="511"/>
      <c r="MON115" s="511"/>
      <c r="MOO115" s="511"/>
      <c r="MOP115" s="511"/>
      <c r="MOQ115" s="511"/>
      <c r="MOR115" s="511"/>
      <c r="MOS115" s="511"/>
      <c r="MOT115" s="511"/>
      <c r="MOU115" s="511"/>
      <c r="MOV115" s="511"/>
      <c r="MOW115" s="511"/>
      <c r="MOX115" s="511"/>
      <c r="MOY115" s="511"/>
      <c r="MOZ115" s="511"/>
      <c r="MPA115" s="511"/>
      <c r="MPB115" s="511"/>
      <c r="MPC115" s="511"/>
      <c r="MPD115" s="511"/>
      <c r="MPE115" s="511"/>
      <c r="MPF115" s="511"/>
      <c r="MPG115" s="511"/>
      <c r="MPH115" s="511"/>
      <c r="MPI115" s="511"/>
      <c r="MPJ115" s="511"/>
      <c r="MPK115" s="511"/>
      <c r="MPL115" s="511"/>
      <c r="MPM115" s="511"/>
      <c r="MPN115" s="511"/>
      <c r="MPO115" s="511"/>
      <c r="MPP115" s="511"/>
      <c r="MPQ115" s="511"/>
      <c r="MPR115" s="511"/>
      <c r="MPS115" s="511"/>
      <c r="MPT115" s="511"/>
      <c r="MPU115" s="511"/>
      <c r="MPV115" s="511"/>
      <c r="MPW115" s="511"/>
      <c r="MPX115" s="511"/>
      <c r="MPY115" s="511"/>
      <c r="MPZ115" s="511"/>
      <c r="MQA115" s="511"/>
      <c r="MQB115" s="511"/>
      <c r="MQC115" s="511"/>
      <c r="MQD115" s="511"/>
      <c r="MQE115" s="511"/>
      <c r="MQF115" s="511"/>
      <c r="MQG115" s="511"/>
      <c r="MQH115" s="511"/>
      <c r="MQI115" s="511"/>
      <c r="MQJ115" s="511"/>
      <c r="MQK115" s="511"/>
      <c r="MQL115" s="511"/>
      <c r="MQM115" s="511"/>
      <c r="MQN115" s="511"/>
      <c r="MQO115" s="511"/>
      <c r="MQP115" s="511"/>
      <c r="MQQ115" s="511"/>
      <c r="MQR115" s="511"/>
      <c r="MQS115" s="511"/>
      <c r="MQT115" s="511"/>
      <c r="MQU115" s="511"/>
      <c r="MQV115" s="511"/>
      <c r="MQW115" s="511"/>
      <c r="MQX115" s="511"/>
      <c r="MQY115" s="511"/>
      <c r="MQZ115" s="511"/>
      <c r="MRA115" s="511"/>
      <c r="MRB115" s="511"/>
      <c r="MRC115" s="511"/>
      <c r="MRD115" s="511"/>
      <c r="MRE115" s="511"/>
      <c r="MRF115" s="511"/>
      <c r="MRG115" s="511"/>
      <c r="MRH115" s="511"/>
      <c r="MRI115" s="511"/>
      <c r="MRJ115" s="511"/>
      <c r="MRK115" s="511"/>
      <c r="MRL115" s="511"/>
      <c r="MRM115" s="511"/>
      <c r="MRN115" s="511"/>
      <c r="MRO115" s="511"/>
      <c r="MRP115" s="511"/>
      <c r="MRQ115" s="511"/>
      <c r="MRR115" s="511"/>
      <c r="MRS115" s="511"/>
      <c r="MRT115" s="511"/>
      <c r="MRU115" s="511"/>
      <c r="MRV115" s="511"/>
      <c r="MRW115" s="511"/>
      <c r="MRX115" s="511"/>
      <c r="MRY115" s="511"/>
      <c r="MRZ115" s="511"/>
      <c r="MSA115" s="511"/>
      <c r="MSB115" s="511"/>
      <c r="MSC115" s="511"/>
      <c r="MSD115" s="511"/>
      <c r="MSE115" s="511"/>
      <c r="MSF115" s="511"/>
      <c r="MSG115" s="511"/>
      <c r="MSH115" s="511"/>
      <c r="MSI115" s="511"/>
      <c r="MSJ115" s="511"/>
      <c r="MSK115" s="511"/>
      <c r="MSL115" s="511"/>
      <c r="MSM115" s="511"/>
      <c r="MSN115" s="511"/>
      <c r="MSO115" s="511"/>
      <c r="MSP115" s="511"/>
      <c r="MSQ115" s="511"/>
      <c r="MSR115" s="511"/>
      <c r="MSS115" s="511"/>
      <c r="MST115" s="511"/>
      <c r="MSU115" s="511"/>
      <c r="MSV115" s="511"/>
      <c r="MSW115" s="511"/>
      <c r="MSX115" s="511"/>
      <c r="MSY115" s="511"/>
      <c r="MSZ115" s="511"/>
      <c r="MTA115" s="511"/>
      <c r="MTB115" s="511"/>
      <c r="MTC115" s="511"/>
      <c r="MTD115" s="511"/>
      <c r="MTE115" s="511"/>
      <c r="MTF115" s="511"/>
      <c r="MTG115" s="511"/>
      <c r="MTH115" s="511"/>
      <c r="MTI115" s="511"/>
      <c r="MTJ115" s="511"/>
      <c r="MTK115" s="511"/>
      <c r="MTL115" s="511"/>
      <c r="MTM115" s="511"/>
      <c r="MTN115" s="511"/>
      <c r="MTO115" s="511"/>
      <c r="MTP115" s="511"/>
      <c r="MTQ115" s="511"/>
      <c r="MTR115" s="511"/>
      <c r="MTS115" s="511"/>
      <c r="MTT115" s="511"/>
      <c r="MTU115" s="511"/>
      <c r="MTV115" s="511"/>
      <c r="MTW115" s="511"/>
      <c r="MTX115" s="511"/>
      <c r="MTY115" s="511"/>
      <c r="MTZ115" s="511"/>
      <c r="MUA115" s="511"/>
      <c r="MUB115" s="511"/>
      <c r="MUC115" s="511"/>
      <c r="MUD115" s="511"/>
      <c r="MUE115" s="511"/>
      <c r="MUF115" s="511"/>
      <c r="MUG115" s="511"/>
      <c r="MUH115" s="511"/>
      <c r="MUI115" s="511"/>
      <c r="MUJ115" s="511"/>
      <c r="MUK115" s="511"/>
      <c r="MUL115" s="511"/>
      <c r="MUM115" s="511"/>
      <c r="MUN115" s="511"/>
      <c r="MUO115" s="511"/>
      <c r="MUP115" s="511"/>
      <c r="MUQ115" s="511"/>
      <c r="MUR115" s="511"/>
      <c r="MUS115" s="511"/>
      <c r="MUT115" s="511"/>
      <c r="MUU115" s="511"/>
      <c r="MUV115" s="511"/>
      <c r="MUW115" s="511"/>
      <c r="MUX115" s="511"/>
      <c r="MUY115" s="511"/>
      <c r="MUZ115" s="511"/>
      <c r="MVA115" s="511"/>
      <c r="MVB115" s="511"/>
      <c r="MVC115" s="511"/>
      <c r="MVD115" s="511"/>
      <c r="MVE115" s="511"/>
      <c r="MVF115" s="511"/>
      <c r="MVG115" s="511"/>
      <c r="MVH115" s="511"/>
      <c r="MVI115" s="511"/>
      <c r="MVJ115" s="511"/>
      <c r="MVK115" s="511"/>
      <c r="MVL115" s="511"/>
      <c r="MVM115" s="511"/>
      <c r="MVN115" s="511"/>
      <c r="MVO115" s="511"/>
      <c r="MVP115" s="511"/>
      <c r="MVQ115" s="511"/>
      <c r="MVR115" s="511"/>
      <c r="MVS115" s="511"/>
      <c r="MVT115" s="511"/>
      <c r="MVU115" s="511"/>
      <c r="MVV115" s="511"/>
      <c r="MVW115" s="511"/>
      <c r="MVX115" s="511"/>
      <c r="MVY115" s="511"/>
      <c r="MVZ115" s="511"/>
      <c r="MWA115" s="511"/>
      <c r="MWB115" s="511"/>
      <c r="MWC115" s="511"/>
      <c r="MWD115" s="511"/>
      <c r="MWE115" s="511"/>
      <c r="MWF115" s="511"/>
      <c r="MWG115" s="511"/>
      <c r="MWH115" s="511"/>
      <c r="MWI115" s="511"/>
      <c r="MWJ115" s="511"/>
      <c r="MWK115" s="511"/>
      <c r="MWL115" s="511"/>
      <c r="MWM115" s="511"/>
      <c r="MWN115" s="511"/>
      <c r="MWO115" s="511"/>
      <c r="MWP115" s="511"/>
      <c r="MWQ115" s="511"/>
      <c r="MWR115" s="511"/>
      <c r="MWS115" s="511"/>
      <c r="MWT115" s="511"/>
      <c r="MWU115" s="511"/>
      <c r="MWV115" s="511"/>
      <c r="MWW115" s="511"/>
      <c r="MWX115" s="511"/>
      <c r="MWY115" s="511"/>
      <c r="MWZ115" s="511"/>
      <c r="MXA115" s="511"/>
      <c r="MXB115" s="511"/>
      <c r="MXC115" s="511"/>
      <c r="MXD115" s="511"/>
      <c r="MXE115" s="511"/>
      <c r="MXF115" s="511"/>
      <c r="MXG115" s="511"/>
      <c r="MXH115" s="511"/>
      <c r="MXI115" s="511"/>
      <c r="MXJ115" s="511"/>
      <c r="MXK115" s="511"/>
      <c r="MXL115" s="511"/>
      <c r="MXM115" s="511"/>
      <c r="MXN115" s="511"/>
      <c r="MXO115" s="511"/>
      <c r="MXP115" s="511"/>
      <c r="MXQ115" s="511"/>
      <c r="MXR115" s="511"/>
      <c r="MXS115" s="511"/>
      <c r="MXT115" s="511"/>
      <c r="MXU115" s="511"/>
      <c r="MXV115" s="511"/>
      <c r="MXW115" s="511"/>
      <c r="MXX115" s="511"/>
      <c r="MXY115" s="511"/>
      <c r="MXZ115" s="511"/>
      <c r="MYA115" s="511"/>
      <c r="MYB115" s="511"/>
      <c r="MYC115" s="511"/>
      <c r="MYD115" s="511"/>
      <c r="MYE115" s="511"/>
      <c r="MYF115" s="511"/>
      <c r="MYG115" s="511"/>
      <c r="MYH115" s="511"/>
      <c r="MYI115" s="511"/>
      <c r="MYJ115" s="511"/>
      <c r="MYK115" s="511"/>
      <c r="MYL115" s="511"/>
      <c r="MYM115" s="511"/>
      <c r="MYN115" s="511"/>
      <c r="MYO115" s="511"/>
      <c r="MYP115" s="511"/>
      <c r="MYQ115" s="511"/>
      <c r="MYR115" s="511"/>
      <c r="MYS115" s="511"/>
      <c r="MYT115" s="511"/>
      <c r="MYU115" s="511"/>
      <c r="MYV115" s="511"/>
      <c r="MYW115" s="511"/>
      <c r="MYX115" s="511"/>
      <c r="MYY115" s="511"/>
      <c r="MYZ115" s="511"/>
      <c r="MZA115" s="511"/>
      <c r="MZB115" s="511"/>
      <c r="MZC115" s="511"/>
      <c r="MZD115" s="511"/>
      <c r="MZE115" s="511"/>
      <c r="MZF115" s="511"/>
      <c r="MZG115" s="511"/>
      <c r="MZH115" s="511"/>
      <c r="MZI115" s="511"/>
      <c r="MZJ115" s="511"/>
      <c r="MZK115" s="511"/>
      <c r="MZL115" s="511"/>
      <c r="MZM115" s="511"/>
      <c r="MZN115" s="511"/>
      <c r="MZO115" s="511"/>
      <c r="MZP115" s="511"/>
      <c r="MZQ115" s="511"/>
      <c r="MZR115" s="511"/>
      <c r="MZS115" s="511"/>
      <c r="MZT115" s="511"/>
      <c r="MZU115" s="511"/>
      <c r="MZV115" s="511"/>
      <c r="MZW115" s="511"/>
      <c r="MZX115" s="511"/>
      <c r="MZY115" s="511"/>
      <c r="MZZ115" s="511"/>
      <c r="NAA115" s="511"/>
      <c r="NAB115" s="511"/>
      <c r="NAC115" s="511"/>
      <c r="NAD115" s="511"/>
      <c r="NAE115" s="511"/>
      <c r="NAF115" s="511"/>
      <c r="NAG115" s="511"/>
      <c r="NAH115" s="511"/>
      <c r="NAI115" s="511"/>
      <c r="NAJ115" s="511"/>
      <c r="NAK115" s="511"/>
      <c r="NAL115" s="511"/>
      <c r="NAM115" s="511"/>
      <c r="NAN115" s="511"/>
      <c r="NAO115" s="511"/>
      <c r="NAP115" s="511"/>
      <c r="NAQ115" s="511"/>
      <c r="NAR115" s="511"/>
      <c r="NAS115" s="511"/>
      <c r="NAT115" s="511"/>
      <c r="NAU115" s="511"/>
      <c r="NAV115" s="511"/>
      <c r="NAW115" s="511"/>
      <c r="NAX115" s="511"/>
      <c r="NAY115" s="511"/>
      <c r="NAZ115" s="511"/>
      <c r="NBA115" s="511"/>
      <c r="NBB115" s="511"/>
      <c r="NBC115" s="511"/>
      <c r="NBD115" s="511"/>
      <c r="NBE115" s="511"/>
      <c r="NBF115" s="511"/>
      <c r="NBG115" s="511"/>
      <c r="NBH115" s="511"/>
      <c r="NBI115" s="511"/>
      <c r="NBJ115" s="511"/>
      <c r="NBK115" s="511"/>
      <c r="NBL115" s="511"/>
      <c r="NBM115" s="511"/>
      <c r="NBN115" s="511"/>
      <c r="NBO115" s="511"/>
      <c r="NBP115" s="511"/>
      <c r="NBQ115" s="511"/>
      <c r="NBR115" s="511"/>
      <c r="NBS115" s="511"/>
      <c r="NBT115" s="511"/>
      <c r="NBU115" s="511"/>
      <c r="NBV115" s="511"/>
      <c r="NBW115" s="511"/>
      <c r="NBX115" s="511"/>
      <c r="NBY115" s="511"/>
      <c r="NBZ115" s="511"/>
      <c r="NCA115" s="511"/>
      <c r="NCB115" s="511"/>
      <c r="NCC115" s="511"/>
      <c r="NCD115" s="511"/>
      <c r="NCE115" s="511"/>
      <c r="NCF115" s="511"/>
      <c r="NCG115" s="511"/>
      <c r="NCH115" s="511"/>
      <c r="NCI115" s="511"/>
      <c r="NCJ115" s="511"/>
      <c r="NCK115" s="511"/>
      <c r="NCL115" s="511"/>
      <c r="NCM115" s="511"/>
      <c r="NCN115" s="511"/>
      <c r="NCO115" s="511"/>
      <c r="NCP115" s="511"/>
      <c r="NCQ115" s="511"/>
      <c r="NCR115" s="511"/>
      <c r="NCS115" s="511"/>
      <c r="NCT115" s="511"/>
      <c r="NCU115" s="511"/>
      <c r="NCV115" s="511"/>
      <c r="NCW115" s="511"/>
      <c r="NCX115" s="511"/>
      <c r="NCY115" s="511"/>
      <c r="NCZ115" s="511"/>
      <c r="NDA115" s="511"/>
      <c r="NDB115" s="511"/>
      <c r="NDC115" s="511"/>
      <c r="NDD115" s="511"/>
      <c r="NDE115" s="511"/>
      <c r="NDF115" s="511"/>
      <c r="NDG115" s="511"/>
      <c r="NDH115" s="511"/>
      <c r="NDI115" s="511"/>
      <c r="NDJ115" s="511"/>
      <c r="NDK115" s="511"/>
      <c r="NDL115" s="511"/>
      <c r="NDM115" s="511"/>
      <c r="NDN115" s="511"/>
      <c r="NDO115" s="511"/>
      <c r="NDP115" s="511"/>
      <c r="NDQ115" s="511"/>
      <c r="NDR115" s="511"/>
      <c r="NDS115" s="511"/>
      <c r="NDT115" s="511"/>
      <c r="NDU115" s="511"/>
      <c r="NDV115" s="511"/>
      <c r="NDW115" s="511"/>
      <c r="NDX115" s="511"/>
      <c r="NDY115" s="511"/>
      <c r="NDZ115" s="511"/>
      <c r="NEA115" s="511"/>
      <c r="NEB115" s="511"/>
      <c r="NEC115" s="511"/>
      <c r="NED115" s="511"/>
      <c r="NEE115" s="511"/>
      <c r="NEF115" s="511"/>
      <c r="NEG115" s="511"/>
      <c r="NEH115" s="511"/>
      <c r="NEI115" s="511"/>
      <c r="NEJ115" s="511"/>
      <c r="NEK115" s="511"/>
      <c r="NEL115" s="511"/>
      <c r="NEM115" s="511"/>
      <c r="NEN115" s="511"/>
      <c r="NEO115" s="511"/>
      <c r="NEP115" s="511"/>
      <c r="NEQ115" s="511"/>
      <c r="NER115" s="511"/>
      <c r="NES115" s="511"/>
      <c r="NET115" s="511"/>
      <c r="NEU115" s="511"/>
      <c r="NEV115" s="511"/>
      <c r="NEW115" s="511"/>
      <c r="NEX115" s="511"/>
      <c r="NEY115" s="511"/>
      <c r="NEZ115" s="511"/>
      <c r="NFA115" s="511"/>
      <c r="NFB115" s="511"/>
      <c r="NFC115" s="511"/>
      <c r="NFD115" s="511"/>
      <c r="NFE115" s="511"/>
      <c r="NFF115" s="511"/>
      <c r="NFG115" s="511"/>
      <c r="NFH115" s="511"/>
      <c r="NFI115" s="511"/>
      <c r="NFJ115" s="511"/>
      <c r="NFK115" s="511"/>
      <c r="NFL115" s="511"/>
      <c r="NFM115" s="511"/>
      <c r="NFN115" s="511"/>
      <c r="NFO115" s="511"/>
      <c r="NFP115" s="511"/>
      <c r="NFQ115" s="511"/>
      <c r="NFR115" s="511"/>
      <c r="NFS115" s="511"/>
      <c r="NFT115" s="511"/>
      <c r="NFU115" s="511"/>
      <c r="NFV115" s="511"/>
      <c r="NFW115" s="511"/>
      <c r="NFX115" s="511"/>
      <c r="NFY115" s="511"/>
      <c r="NFZ115" s="511"/>
      <c r="NGA115" s="511"/>
      <c r="NGB115" s="511"/>
      <c r="NGC115" s="511"/>
      <c r="NGD115" s="511"/>
      <c r="NGE115" s="511"/>
      <c r="NGF115" s="511"/>
      <c r="NGG115" s="511"/>
      <c r="NGH115" s="511"/>
      <c r="NGI115" s="511"/>
      <c r="NGJ115" s="511"/>
      <c r="NGK115" s="511"/>
      <c r="NGL115" s="511"/>
      <c r="NGM115" s="511"/>
      <c r="NGN115" s="511"/>
      <c r="NGO115" s="511"/>
      <c r="NGP115" s="511"/>
      <c r="NGQ115" s="511"/>
      <c r="NGR115" s="511"/>
      <c r="NGS115" s="511"/>
      <c r="NGT115" s="511"/>
      <c r="NGU115" s="511"/>
      <c r="NGV115" s="511"/>
      <c r="NGW115" s="511"/>
      <c r="NGX115" s="511"/>
      <c r="NGY115" s="511"/>
      <c r="NGZ115" s="511"/>
      <c r="NHA115" s="511"/>
      <c r="NHB115" s="511"/>
      <c r="NHC115" s="511"/>
      <c r="NHD115" s="511"/>
      <c r="NHE115" s="511"/>
      <c r="NHF115" s="511"/>
      <c r="NHG115" s="511"/>
      <c r="NHH115" s="511"/>
      <c r="NHI115" s="511"/>
      <c r="NHJ115" s="511"/>
      <c r="NHK115" s="511"/>
      <c r="NHL115" s="511"/>
      <c r="NHM115" s="511"/>
      <c r="NHN115" s="511"/>
      <c r="NHO115" s="511"/>
      <c r="NHP115" s="511"/>
      <c r="NHQ115" s="511"/>
      <c r="NHR115" s="511"/>
      <c r="NHS115" s="511"/>
      <c r="NHT115" s="511"/>
      <c r="NHU115" s="511"/>
      <c r="NHV115" s="511"/>
      <c r="NHW115" s="511"/>
      <c r="NHX115" s="511"/>
      <c r="NHY115" s="511"/>
      <c r="NHZ115" s="511"/>
      <c r="NIA115" s="511"/>
      <c r="NIB115" s="511"/>
      <c r="NIC115" s="511"/>
      <c r="NID115" s="511"/>
      <c r="NIE115" s="511"/>
      <c r="NIF115" s="511"/>
      <c r="NIG115" s="511"/>
      <c r="NIH115" s="511"/>
      <c r="NII115" s="511"/>
      <c r="NIJ115" s="511"/>
      <c r="NIK115" s="511"/>
      <c r="NIL115" s="511"/>
      <c r="NIM115" s="511"/>
      <c r="NIN115" s="511"/>
      <c r="NIO115" s="511"/>
      <c r="NIP115" s="511"/>
      <c r="NIQ115" s="511"/>
      <c r="NIR115" s="511"/>
      <c r="NIS115" s="511"/>
      <c r="NIT115" s="511"/>
      <c r="NIU115" s="511"/>
      <c r="NIV115" s="511"/>
      <c r="NIW115" s="511"/>
      <c r="NIX115" s="511"/>
      <c r="NIY115" s="511"/>
      <c r="NIZ115" s="511"/>
      <c r="NJA115" s="511"/>
      <c r="NJB115" s="511"/>
      <c r="NJC115" s="511"/>
      <c r="NJD115" s="511"/>
      <c r="NJE115" s="511"/>
      <c r="NJF115" s="511"/>
      <c r="NJG115" s="511"/>
      <c r="NJH115" s="511"/>
      <c r="NJI115" s="511"/>
      <c r="NJJ115" s="511"/>
      <c r="NJK115" s="511"/>
      <c r="NJL115" s="511"/>
      <c r="NJM115" s="511"/>
      <c r="NJN115" s="511"/>
      <c r="NJO115" s="511"/>
      <c r="NJP115" s="511"/>
      <c r="NJQ115" s="511"/>
      <c r="NJR115" s="511"/>
      <c r="NJS115" s="511"/>
      <c r="NJT115" s="511"/>
      <c r="NJU115" s="511"/>
      <c r="NJV115" s="511"/>
      <c r="NJW115" s="511"/>
      <c r="NJX115" s="511"/>
      <c r="NJY115" s="511"/>
      <c r="NJZ115" s="511"/>
      <c r="NKA115" s="511"/>
      <c r="NKB115" s="511"/>
      <c r="NKC115" s="511"/>
      <c r="NKD115" s="511"/>
      <c r="NKE115" s="511"/>
      <c r="NKF115" s="511"/>
      <c r="NKG115" s="511"/>
      <c r="NKH115" s="511"/>
      <c r="NKI115" s="511"/>
      <c r="NKJ115" s="511"/>
      <c r="NKK115" s="511"/>
      <c r="NKL115" s="511"/>
      <c r="NKM115" s="511"/>
      <c r="NKN115" s="511"/>
      <c r="NKO115" s="511"/>
      <c r="NKP115" s="511"/>
      <c r="NKQ115" s="511"/>
      <c r="NKR115" s="511"/>
      <c r="NKS115" s="511"/>
      <c r="NKT115" s="511"/>
      <c r="NKU115" s="511"/>
      <c r="NKV115" s="511"/>
      <c r="NKW115" s="511"/>
      <c r="NKX115" s="511"/>
      <c r="NKY115" s="511"/>
      <c r="NKZ115" s="511"/>
      <c r="NLA115" s="511"/>
      <c r="NLB115" s="511"/>
      <c r="NLC115" s="511"/>
      <c r="NLD115" s="511"/>
      <c r="NLE115" s="511"/>
      <c r="NLF115" s="511"/>
      <c r="NLG115" s="511"/>
      <c r="NLH115" s="511"/>
      <c r="NLI115" s="511"/>
      <c r="NLJ115" s="511"/>
      <c r="NLK115" s="511"/>
      <c r="NLL115" s="511"/>
      <c r="NLM115" s="511"/>
      <c r="NLN115" s="511"/>
      <c r="NLO115" s="511"/>
      <c r="NLP115" s="511"/>
      <c r="NLQ115" s="511"/>
      <c r="NLR115" s="511"/>
      <c r="NLS115" s="511"/>
      <c r="NLT115" s="511"/>
      <c r="NLU115" s="511"/>
      <c r="NLV115" s="511"/>
      <c r="NLW115" s="511"/>
      <c r="NLX115" s="511"/>
      <c r="NLY115" s="511"/>
      <c r="NLZ115" s="511"/>
      <c r="NMA115" s="511"/>
      <c r="NMB115" s="511"/>
      <c r="NMC115" s="511"/>
      <c r="NMD115" s="511"/>
      <c r="NME115" s="511"/>
      <c r="NMF115" s="511"/>
      <c r="NMG115" s="511"/>
      <c r="NMH115" s="511"/>
      <c r="NMI115" s="511"/>
      <c r="NMJ115" s="511"/>
      <c r="NMK115" s="511"/>
      <c r="NML115" s="511"/>
      <c r="NMM115" s="511"/>
      <c r="NMN115" s="511"/>
      <c r="NMO115" s="511"/>
      <c r="NMP115" s="511"/>
      <c r="NMQ115" s="511"/>
      <c r="NMR115" s="511"/>
      <c r="NMS115" s="511"/>
      <c r="NMT115" s="511"/>
      <c r="NMU115" s="511"/>
      <c r="NMV115" s="511"/>
      <c r="NMW115" s="511"/>
      <c r="NMX115" s="511"/>
      <c r="NMY115" s="511"/>
      <c r="NMZ115" s="511"/>
      <c r="NNA115" s="511"/>
      <c r="NNB115" s="511"/>
      <c r="NNC115" s="511"/>
      <c r="NND115" s="511"/>
      <c r="NNE115" s="511"/>
      <c r="NNF115" s="511"/>
      <c r="NNG115" s="511"/>
      <c r="NNH115" s="511"/>
      <c r="NNI115" s="511"/>
      <c r="NNJ115" s="511"/>
      <c r="NNK115" s="511"/>
      <c r="NNL115" s="511"/>
      <c r="NNM115" s="511"/>
      <c r="NNN115" s="511"/>
      <c r="NNO115" s="511"/>
      <c r="NNP115" s="511"/>
      <c r="NNQ115" s="511"/>
      <c r="NNR115" s="511"/>
      <c r="NNS115" s="511"/>
      <c r="NNT115" s="511"/>
      <c r="NNU115" s="511"/>
      <c r="NNV115" s="511"/>
      <c r="NNW115" s="511"/>
      <c r="NNX115" s="511"/>
      <c r="NNY115" s="511"/>
      <c r="NNZ115" s="511"/>
      <c r="NOA115" s="511"/>
      <c r="NOB115" s="511"/>
      <c r="NOC115" s="511"/>
      <c r="NOD115" s="511"/>
      <c r="NOE115" s="511"/>
      <c r="NOF115" s="511"/>
      <c r="NOG115" s="511"/>
      <c r="NOH115" s="511"/>
      <c r="NOI115" s="511"/>
      <c r="NOJ115" s="511"/>
      <c r="NOK115" s="511"/>
      <c r="NOL115" s="511"/>
      <c r="NOM115" s="511"/>
      <c r="NON115" s="511"/>
      <c r="NOO115" s="511"/>
      <c r="NOP115" s="511"/>
      <c r="NOQ115" s="511"/>
      <c r="NOR115" s="511"/>
      <c r="NOS115" s="511"/>
      <c r="NOT115" s="511"/>
      <c r="NOU115" s="511"/>
      <c r="NOV115" s="511"/>
      <c r="NOW115" s="511"/>
      <c r="NOX115" s="511"/>
      <c r="NOY115" s="511"/>
      <c r="NOZ115" s="511"/>
      <c r="NPA115" s="511"/>
      <c r="NPB115" s="511"/>
      <c r="NPC115" s="511"/>
      <c r="NPD115" s="511"/>
      <c r="NPE115" s="511"/>
      <c r="NPF115" s="511"/>
      <c r="NPG115" s="511"/>
      <c r="NPH115" s="511"/>
      <c r="NPI115" s="511"/>
      <c r="NPJ115" s="511"/>
      <c r="NPK115" s="511"/>
      <c r="NPL115" s="511"/>
      <c r="NPM115" s="511"/>
      <c r="NPN115" s="511"/>
      <c r="NPO115" s="511"/>
      <c r="NPP115" s="511"/>
      <c r="NPQ115" s="511"/>
      <c r="NPR115" s="511"/>
      <c r="NPS115" s="511"/>
      <c r="NPT115" s="511"/>
      <c r="NPU115" s="511"/>
      <c r="NPV115" s="511"/>
      <c r="NPW115" s="511"/>
      <c r="NPX115" s="511"/>
      <c r="NPY115" s="511"/>
      <c r="NPZ115" s="511"/>
      <c r="NQA115" s="511"/>
      <c r="NQB115" s="511"/>
      <c r="NQC115" s="511"/>
      <c r="NQD115" s="511"/>
      <c r="NQE115" s="511"/>
      <c r="NQF115" s="511"/>
      <c r="NQG115" s="511"/>
      <c r="NQH115" s="511"/>
      <c r="NQI115" s="511"/>
      <c r="NQJ115" s="511"/>
      <c r="NQK115" s="511"/>
      <c r="NQL115" s="511"/>
      <c r="NQM115" s="511"/>
      <c r="NQN115" s="511"/>
      <c r="NQO115" s="511"/>
      <c r="NQP115" s="511"/>
      <c r="NQQ115" s="511"/>
      <c r="NQR115" s="511"/>
      <c r="NQS115" s="511"/>
      <c r="NQT115" s="511"/>
      <c r="NQU115" s="511"/>
      <c r="NQV115" s="511"/>
      <c r="NQW115" s="511"/>
      <c r="NQX115" s="511"/>
      <c r="NQY115" s="511"/>
      <c r="NQZ115" s="511"/>
      <c r="NRA115" s="511"/>
      <c r="NRB115" s="511"/>
      <c r="NRC115" s="511"/>
      <c r="NRD115" s="511"/>
      <c r="NRE115" s="511"/>
      <c r="NRF115" s="511"/>
      <c r="NRG115" s="511"/>
      <c r="NRH115" s="511"/>
      <c r="NRI115" s="511"/>
      <c r="NRJ115" s="511"/>
      <c r="NRK115" s="511"/>
      <c r="NRL115" s="511"/>
      <c r="NRM115" s="511"/>
      <c r="NRN115" s="511"/>
      <c r="NRO115" s="511"/>
      <c r="NRP115" s="511"/>
      <c r="NRQ115" s="511"/>
      <c r="NRR115" s="511"/>
      <c r="NRS115" s="511"/>
      <c r="NRT115" s="511"/>
      <c r="NRU115" s="511"/>
      <c r="NRV115" s="511"/>
      <c r="NRW115" s="511"/>
      <c r="NRX115" s="511"/>
      <c r="NRY115" s="511"/>
      <c r="NRZ115" s="511"/>
      <c r="NSA115" s="511"/>
      <c r="NSB115" s="511"/>
      <c r="NSC115" s="511"/>
      <c r="NSD115" s="511"/>
      <c r="NSE115" s="511"/>
      <c r="NSF115" s="511"/>
      <c r="NSG115" s="511"/>
      <c r="NSH115" s="511"/>
      <c r="NSI115" s="511"/>
      <c r="NSJ115" s="511"/>
      <c r="NSK115" s="511"/>
      <c r="NSL115" s="511"/>
      <c r="NSM115" s="511"/>
      <c r="NSN115" s="511"/>
      <c r="NSO115" s="511"/>
      <c r="NSP115" s="511"/>
      <c r="NSQ115" s="511"/>
      <c r="NSR115" s="511"/>
      <c r="NSS115" s="511"/>
      <c r="NST115" s="511"/>
      <c r="NSU115" s="511"/>
      <c r="NSV115" s="511"/>
      <c r="NSW115" s="511"/>
      <c r="NSX115" s="511"/>
      <c r="NSY115" s="511"/>
      <c r="NSZ115" s="511"/>
      <c r="NTA115" s="511"/>
      <c r="NTB115" s="511"/>
      <c r="NTC115" s="511"/>
      <c r="NTD115" s="511"/>
      <c r="NTE115" s="511"/>
      <c r="NTF115" s="511"/>
      <c r="NTG115" s="511"/>
      <c r="NTH115" s="511"/>
      <c r="NTI115" s="511"/>
      <c r="NTJ115" s="511"/>
      <c r="NTK115" s="511"/>
      <c r="NTL115" s="511"/>
      <c r="NTM115" s="511"/>
      <c r="NTN115" s="511"/>
      <c r="NTO115" s="511"/>
      <c r="NTP115" s="511"/>
      <c r="NTQ115" s="511"/>
      <c r="NTR115" s="511"/>
      <c r="NTS115" s="511"/>
      <c r="NTT115" s="511"/>
      <c r="NTU115" s="511"/>
      <c r="NTV115" s="511"/>
      <c r="NTW115" s="511"/>
      <c r="NTX115" s="511"/>
      <c r="NTY115" s="511"/>
      <c r="NTZ115" s="511"/>
      <c r="NUA115" s="511"/>
      <c r="NUB115" s="511"/>
      <c r="NUC115" s="511"/>
      <c r="NUD115" s="511"/>
      <c r="NUE115" s="511"/>
      <c r="NUF115" s="511"/>
      <c r="NUG115" s="511"/>
      <c r="NUH115" s="511"/>
      <c r="NUI115" s="511"/>
      <c r="NUJ115" s="511"/>
      <c r="NUK115" s="511"/>
      <c r="NUL115" s="511"/>
      <c r="NUM115" s="511"/>
      <c r="NUN115" s="511"/>
      <c r="NUO115" s="511"/>
      <c r="NUP115" s="511"/>
      <c r="NUQ115" s="511"/>
      <c r="NUR115" s="511"/>
      <c r="NUS115" s="511"/>
      <c r="NUT115" s="511"/>
      <c r="NUU115" s="511"/>
      <c r="NUV115" s="511"/>
      <c r="NUW115" s="511"/>
      <c r="NUX115" s="511"/>
      <c r="NUY115" s="511"/>
      <c r="NUZ115" s="511"/>
      <c r="NVA115" s="511"/>
      <c r="NVB115" s="511"/>
      <c r="NVC115" s="511"/>
      <c r="NVD115" s="511"/>
      <c r="NVE115" s="511"/>
      <c r="NVF115" s="511"/>
      <c r="NVG115" s="511"/>
      <c r="NVH115" s="511"/>
      <c r="NVI115" s="511"/>
      <c r="NVJ115" s="511"/>
      <c r="NVK115" s="511"/>
      <c r="NVL115" s="511"/>
      <c r="NVM115" s="511"/>
      <c r="NVN115" s="511"/>
      <c r="NVO115" s="511"/>
      <c r="NVP115" s="511"/>
      <c r="NVQ115" s="511"/>
      <c r="NVR115" s="511"/>
      <c r="NVS115" s="511"/>
      <c r="NVT115" s="511"/>
      <c r="NVU115" s="511"/>
      <c r="NVV115" s="511"/>
      <c r="NVW115" s="511"/>
      <c r="NVX115" s="511"/>
      <c r="NVY115" s="511"/>
      <c r="NVZ115" s="511"/>
      <c r="NWA115" s="511"/>
      <c r="NWB115" s="511"/>
      <c r="NWC115" s="511"/>
      <c r="NWD115" s="511"/>
      <c r="NWE115" s="511"/>
      <c r="NWF115" s="511"/>
      <c r="NWG115" s="511"/>
      <c r="NWH115" s="511"/>
      <c r="NWI115" s="511"/>
      <c r="NWJ115" s="511"/>
      <c r="NWK115" s="511"/>
      <c r="NWL115" s="511"/>
      <c r="NWM115" s="511"/>
      <c r="NWN115" s="511"/>
      <c r="NWO115" s="511"/>
      <c r="NWP115" s="511"/>
      <c r="NWQ115" s="511"/>
      <c r="NWR115" s="511"/>
      <c r="NWS115" s="511"/>
      <c r="NWT115" s="511"/>
      <c r="NWU115" s="511"/>
      <c r="NWV115" s="511"/>
      <c r="NWW115" s="511"/>
      <c r="NWX115" s="511"/>
      <c r="NWY115" s="511"/>
      <c r="NWZ115" s="511"/>
      <c r="NXA115" s="511"/>
      <c r="NXB115" s="511"/>
      <c r="NXC115" s="511"/>
      <c r="NXD115" s="511"/>
      <c r="NXE115" s="511"/>
      <c r="NXF115" s="511"/>
      <c r="NXG115" s="511"/>
      <c r="NXH115" s="511"/>
      <c r="NXI115" s="511"/>
      <c r="NXJ115" s="511"/>
      <c r="NXK115" s="511"/>
      <c r="NXL115" s="511"/>
      <c r="NXM115" s="511"/>
      <c r="NXN115" s="511"/>
      <c r="NXO115" s="511"/>
      <c r="NXP115" s="511"/>
      <c r="NXQ115" s="511"/>
      <c r="NXR115" s="511"/>
      <c r="NXS115" s="511"/>
      <c r="NXT115" s="511"/>
      <c r="NXU115" s="511"/>
      <c r="NXV115" s="511"/>
      <c r="NXW115" s="511"/>
      <c r="NXX115" s="511"/>
      <c r="NXY115" s="511"/>
      <c r="NXZ115" s="511"/>
      <c r="NYA115" s="511"/>
      <c r="NYB115" s="511"/>
      <c r="NYC115" s="511"/>
      <c r="NYD115" s="511"/>
      <c r="NYE115" s="511"/>
      <c r="NYF115" s="511"/>
      <c r="NYG115" s="511"/>
      <c r="NYH115" s="511"/>
      <c r="NYI115" s="511"/>
      <c r="NYJ115" s="511"/>
      <c r="NYK115" s="511"/>
      <c r="NYL115" s="511"/>
      <c r="NYM115" s="511"/>
      <c r="NYN115" s="511"/>
      <c r="NYO115" s="511"/>
      <c r="NYP115" s="511"/>
      <c r="NYQ115" s="511"/>
      <c r="NYR115" s="511"/>
      <c r="NYS115" s="511"/>
      <c r="NYT115" s="511"/>
      <c r="NYU115" s="511"/>
      <c r="NYV115" s="511"/>
      <c r="NYW115" s="511"/>
      <c r="NYX115" s="511"/>
      <c r="NYY115" s="511"/>
      <c r="NYZ115" s="511"/>
      <c r="NZA115" s="511"/>
      <c r="NZB115" s="511"/>
      <c r="NZC115" s="511"/>
      <c r="NZD115" s="511"/>
      <c r="NZE115" s="511"/>
      <c r="NZF115" s="511"/>
      <c r="NZG115" s="511"/>
      <c r="NZH115" s="511"/>
      <c r="NZI115" s="511"/>
      <c r="NZJ115" s="511"/>
      <c r="NZK115" s="511"/>
      <c r="NZL115" s="511"/>
      <c r="NZM115" s="511"/>
      <c r="NZN115" s="511"/>
      <c r="NZO115" s="511"/>
      <c r="NZP115" s="511"/>
      <c r="NZQ115" s="511"/>
      <c r="NZR115" s="511"/>
      <c r="NZS115" s="511"/>
      <c r="NZT115" s="511"/>
      <c r="NZU115" s="511"/>
      <c r="NZV115" s="511"/>
      <c r="NZW115" s="511"/>
      <c r="NZX115" s="511"/>
      <c r="NZY115" s="511"/>
      <c r="NZZ115" s="511"/>
      <c r="OAA115" s="511"/>
      <c r="OAB115" s="511"/>
      <c r="OAC115" s="511"/>
      <c r="OAD115" s="511"/>
      <c r="OAE115" s="511"/>
      <c r="OAF115" s="511"/>
      <c r="OAG115" s="511"/>
      <c r="OAH115" s="511"/>
      <c r="OAI115" s="511"/>
      <c r="OAJ115" s="511"/>
      <c r="OAK115" s="511"/>
      <c r="OAL115" s="511"/>
      <c r="OAM115" s="511"/>
      <c r="OAN115" s="511"/>
      <c r="OAO115" s="511"/>
      <c r="OAP115" s="511"/>
      <c r="OAQ115" s="511"/>
      <c r="OAR115" s="511"/>
      <c r="OAS115" s="511"/>
      <c r="OAT115" s="511"/>
      <c r="OAU115" s="511"/>
      <c r="OAV115" s="511"/>
      <c r="OAW115" s="511"/>
      <c r="OAX115" s="511"/>
      <c r="OAY115" s="511"/>
      <c r="OAZ115" s="511"/>
      <c r="OBA115" s="511"/>
      <c r="OBB115" s="511"/>
      <c r="OBC115" s="511"/>
      <c r="OBD115" s="511"/>
      <c r="OBE115" s="511"/>
      <c r="OBF115" s="511"/>
      <c r="OBG115" s="511"/>
      <c r="OBH115" s="511"/>
      <c r="OBI115" s="511"/>
      <c r="OBJ115" s="511"/>
      <c r="OBK115" s="511"/>
      <c r="OBL115" s="511"/>
      <c r="OBM115" s="511"/>
      <c r="OBN115" s="511"/>
      <c r="OBO115" s="511"/>
      <c r="OBP115" s="511"/>
      <c r="OBQ115" s="511"/>
      <c r="OBR115" s="511"/>
      <c r="OBS115" s="511"/>
      <c r="OBT115" s="511"/>
      <c r="OBU115" s="511"/>
      <c r="OBV115" s="511"/>
      <c r="OBW115" s="511"/>
      <c r="OBX115" s="511"/>
      <c r="OBY115" s="511"/>
      <c r="OBZ115" s="511"/>
      <c r="OCA115" s="511"/>
      <c r="OCB115" s="511"/>
      <c r="OCC115" s="511"/>
      <c r="OCD115" s="511"/>
      <c r="OCE115" s="511"/>
      <c r="OCF115" s="511"/>
      <c r="OCG115" s="511"/>
      <c r="OCH115" s="511"/>
      <c r="OCI115" s="511"/>
      <c r="OCJ115" s="511"/>
      <c r="OCK115" s="511"/>
      <c r="OCL115" s="511"/>
      <c r="OCM115" s="511"/>
      <c r="OCN115" s="511"/>
      <c r="OCO115" s="511"/>
      <c r="OCP115" s="511"/>
      <c r="OCQ115" s="511"/>
      <c r="OCR115" s="511"/>
      <c r="OCS115" s="511"/>
      <c r="OCT115" s="511"/>
      <c r="OCU115" s="511"/>
      <c r="OCV115" s="511"/>
      <c r="OCW115" s="511"/>
      <c r="OCX115" s="511"/>
      <c r="OCY115" s="511"/>
      <c r="OCZ115" s="511"/>
      <c r="ODA115" s="511"/>
      <c r="ODB115" s="511"/>
      <c r="ODC115" s="511"/>
      <c r="ODD115" s="511"/>
      <c r="ODE115" s="511"/>
      <c r="ODF115" s="511"/>
      <c r="ODG115" s="511"/>
      <c r="ODH115" s="511"/>
      <c r="ODI115" s="511"/>
      <c r="ODJ115" s="511"/>
      <c r="ODK115" s="511"/>
      <c r="ODL115" s="511"/>
      <c r="ODM115" s="511"/>
      <c r="ODN115" s="511"/>
      <c r="ODO115" s="511"/>
      <c r="ODP115" s="511"/>
      <c r="ODQ115" s="511"/>
      <c r="ODR115" s="511"/>
      <c r="ODS115" s="511"/>
      <c r="ODT115" s="511"/>
      <c r="ODU115" s="511"/>
      <c r="ODV115" s="511"/>
      <c r="ODW115" s="511"/>
      <c r="ODX115" s="511"/>
      <c r="ODY115" s="511"/>
      <c r="ODZ115" s="511"/>
      <c r="OEA115" s="511"/>
      <c r="OEB115" s="511"/>
      <c r="OEC115" s="511"/>
      <c r="OED115" s="511"/>
      <c r="OEE115" s="511"/>
      <c r="OEF115" s="511"/>
      <c r="OEG115" s="511"/>
      <c r="OEH115" s="511"/>
      <c r="OEI115" s="511"/>
      <c r="OEJ115" s="511"/>
      <c r="OEK115" s="511"/>
      <c r="OEL115" s="511"/>
      <c r="OEM115" s="511"/>
      <c r="OEN115" s="511"/>
      <c r="OEO115" s="511"/>
      <c r="OEP115" s="511"/>
      <c r="OEQ115" s="511"/>
      <c r="OER115" s="511"/>
      <c r="OES115" s="511"/>
      <c r="OET115" s="511"/>
      <c r="OEU115" s="511"/>
      <c r="OEV115" s="511"/>
      <c r="OEW115" s="511"/>
      <c r="OEX115" s="511"/>
      <c r="OEY115" s="511"/>
      <c r="OEZ115" s="511"/>
      <c r="OFA115" s="511"/>
      <c r="OFB115" s="511"/>
      <c r="OFC115" s="511"/>
      <c r="OFD115" s="511"/>
      <c r="OFE115" s="511"/>
      <c r="OFF115" s="511"/>
      <c r="OFG115" s="511"/>
      <c r="OFH115" s="511"/>
      <c r="OFI115" s="511"/>
      <c r="OFJ115" s="511"/>
      <c r="OFK115" s="511"/>
      <c r="OFL115" s="511"/>
      <c r="OFM115" s="511"/>
      <c r="OFN115" s="511"/>
      <c r="OFO115" s="511"/>
      <c r="OFP115" s="511"/>
      <c r="OFQ115" s="511"/>
      <c r="OFR115" s="511"/>
      <c r="OFS115" s="511"/>
      <c r="OFT115" s="511"/>
      <c r="OFU115" s="511"/>
      <c r="OFV115" s="511"/>
      <c r="OFW115" s="511"/>
      <c r="OFX115" s="511"/>
      <c r="OFY115" s="511"/>
      <c r="OFZ115" s="511"/>
      <c r="OGA115" s="511"/>
      <c r="OGB115" s="511"/>
      <c r="OGC115" s="511"/>
      <c r="OGD115" s="511"/>
      <c r="OGE115" s="511"/>
      <c r="OGF115" s="511"/>
      <c r="OGG115" s="511"/>
      <c r="OGH115" s="511"/>
      <c r="OGI115" s="511"/>
      <c r="OGJ115" s="511"/>
      <c r="OGK115" s="511"/>
      <c r="OGL115" s="511"/>
      <c r="OGM115" s="511"/>
      <c r="OGN115" s="511"/>
      <c r="OGO115" s="511"/>
      <c r="OGP115" s="511"/>
      <c r="OGQ115" s="511"/>
      <c r="OGR115" s="511"/>
      <c r="OGS115" s="511"/>
      <c r="OGT115" s="511"/>
      <c r="OGU115" s="511"/>
      <c r="OGV115" s="511"/>
      <c r="OGW115" s="511"/>
      <c r="OGX115" s="511"/>
      <c r="OGY115" s="511"/>
      <c r="OGZ115" s="511"/>
      <c r="OHA115" s="511"/>
      <c r="OHB115" s="511"/>
      <c r="OHC115" s="511"/>
      <c r="OHD115" s="511"/>
      <c r="OHE115" s="511"/>
      <c r="OHF115" s="511"/>
      <c r="OHG115" s="511"/>
      <c r="OHH115" s="511"/>
      <c r="OHI115" s="511"/>
      <c r="OHJ115" s="511"/>
      <c r="OHK115" s="511"/>
      <c r="OHL115" s="511"/>
      <c r="OHM115" s="511"/>
      <c r="OHN115" s="511"/>
      <c r="OHO115" s="511"/>
      <c r="OHP115" s="511"/>
      <c r="OHQ115" s="511"/>
      <c r="OHR115" s="511"/>
      <c r="OHS115" s="511"/>
      <c r="OHT115" s="511"/>
      <c r="OHU115" s="511"/>
      <c r="OHV115" s="511"/>
      <c r="OHW115" s="511"/>
      <c r="OHX115" s="511"/>
      <c r="OHY115" s="511"/>
      <c r="OHZ115" s="511"/>
      <c r="OIA115" s="511"/>
      <c r="OIB115" s="511"/>
      <c r="OIC115" s="511"/>
      <c r="OID115" s="511"/>
      <c r="OIE115" s="511"/>
      <c r="OIF115" s="511"/>
      <c r="OIG115" s="511"/>
      <c r="OIH115" s="511"/>
      <c r="OII115" s="511"/>
      <c r="OIJ115" s="511"/>
      <c r="OIK115" s="511"/>
      <c r="OIL115" s="511"/>
      <c r="OIM115" s="511"/>
      <c r="OIN115" s="511"/>
      <c r="OIO115" s="511"/>
      <c r="OIP115" s="511"/>
      <c r="OIQ115" s="511"/>
      <c r="OIR115" s="511"/>
      <c r="OIS115" s="511"/>
      <c r="OIT115" s="511"/>
      <c r="OIU115" s="511"/>
      <c r="OIV115" s="511"/>
      <c r="OIW115" s="511"/>
      <c r="OIX115" s="511"/>
      <c r="OIY115" s="511"/>
      <c r="OIZ115" s="511"/>
      <c r="OJA115" s="511"/>
      <c r="OJB115" s="511"/>
      <c r="OJC115" s="511"/>
      <c r="OJD115" s="511"/>
      <c r="OJE115" s="511"/>
      <c r="OJF115" s="511"/>
      <c r="OJG115" s="511"/>
      <c r="OJH115" s="511"/>
      <c r="OJI115" s="511"/>
      <c r="OJJ115" s="511"/>
      <c r="OJK115" s="511"/>
      <c r="OJL115" s="511"/>
      <c r="OJM115" s="511"/>
      <c r="OJN115" s="511"/>
      <c r="OJO115" s="511"/>
      <c r="OJP115" s="511"/>
      <c r="OJQ115" s="511"/>
      <c r="OJR115" s="511"/>
      <c r="OJS115" s="511"/>
      <c r="OJT115" s="511"/>
      <c r="OJU115" s="511"/>
      <c r="OJV115" s="511"/>
      <c r="OJW115" s="511"/>
      <c r="OJX115" s="511"/>
      <c r="OJY115" s="511"/>
      <c r="OJZ115" s="511"/>
      <c r="OKA115" s="511"/>
      <c r="OKB115" s="511"/>
      <c r="OKC115" s="511"/>
      <c r="OKD115" s="511"/>
      <c r="OKE115" s="511"/>
      <c r="OKF115" s="511"/>
      <c r="OKG115" s="511"/>
      <c r="OKH115" s="511"/>
      <c r="OKI115" s="511"/>
      <c r="OKJ115" s="511"/>
      <c r="OKK115" s="511"/>
      <c r="OKL115" s="511"/>
      <c r="OKM115" s="511"/>
      <c r="OKN115" s="511"/>
      <c r="OKO115" s="511"/>
      <c r="OKP115" s="511"/>
      <c r="OKQ115" s="511"/>
      <c r="OKR115" s="511"/>
      <c r="OKS115" s="511"/>
      <c r="OKT115" s="511"/>
      <c r="OKU115" s="511"/>
      <c r="OKV115" s="511"/>
      <c r="OKW115" s="511"/>
      <c r="OKX115" s="511"/>
      <c r="OKY115" s="511"/>
      <c r="OKZ115" s="511"/>
      <c r="OLA115" s="511"/>
      <c r="OLB115" s="511"/>
      <c r="OLC115" s="511"/>
      <c r="OLD115" s="511"/>
      <c r="OLE115" s="511"/>
      <c r="OLF115" s="511"/>
      <c r="OLG115" s="511"/>
      <c r="OLH115" s="511"/>
      <c r="OLI115" s="511"/>
      <c r="OLJ115" s="511"/>
      <c r="OLK115" s="511"/>
      <c r="OLL115" s="511"/>
      <c r="OLM115" s="511"/>
      <c r="OLN115" s="511"/>
      <c r="OLO115" s="511"/>
      <c r="OLP115" s="511"/>
      <c r="OLQ115" s="511"/>
      <c r="OLR115" s="511"/>
      <c r="OLS115" s="511"/>
      <c r="OLT115" s="511"/>
      <c r="OLU115" s="511"/>
      <c r="OLV115" s="511"/>
      <c r="OLW115" s="511"/>
      <c r="OLX115" s="511"/>
      <c r="OLY115" s="511"/>
      <c r="OLZ115" s="511"/>
      <c r="OMA115" s="511"/>
      <c r="OMB115" s="511"/>
      <c r="OMC115" s="511"/>
      <c r="OMD115" s="511"/>
      <c r="OME115" s="511"/>
      <c r="OMF115" s="511"/>
      <c r="OMG115" s="511"/>
      <c r="OMH115" s="511"/>
      <c r="OMI115" s="511"/>
      <c r="OMJ115" s="511"/>
      <c r="OMK115" s="511"/>
      <c r="OML115" s="511"/>
      <c r="OMM115" s="511"/>
      <c r="OMN115" s="511"/>
      <c r="OMO115" s="511"/>
      <c r="OMP115" s="511"/>
      <c r="OMQ115" s="511"/>
      <c r="OMR115" s="511"/>
      <c r="OMS115" s="511"/>
      <c r="OMT115" s="511"/>
      <c r="OMU115" s="511"/>
      <c r="OMV115" s="511"/>
      <c r="OMW115" s="511"/>
      <c r="OMX115" s="511"/>
      <c r="OMY115" s="511"/>
      <c r="OMZ115" s="511"/>
      <c r="ONA115" s="511"/>
      <c r="ONB115" s="511"/>
      <c r="ONC115" s="511"/>
      <c r="OND115" s="511"/>
      <c r="ONE115" s="511"/>
      <c r="ONF115" s="511"/>
      <c r="ONG115" s="511"/>
      <c r="ONH115" s="511"/>
      <c r="ONI115" s="511"/>
      <c r="ONJ115" s="511"/>
      <c r="ONK115" s="511"/>
      <c r="ONL115" s="511"/>
      <c r="ONM115" s="511"/>
      <c r="ONN115" s="511"/>
      <c r="ONO115" s="511"/>
      <c r="ONP115" s="511"/>
      <c r="ONQ115" s="511"/>
      <c r="ONR115" s="511"/>
      <c r="ONS115" s="511"/>
      <c r="ONT115" s="511"/>
      <c r="ONU115" s="511"/>
      <c r="ONV115" s="511"/>
      <c r="ONW115" s="511"/>
      <c r="ONX115" s="511"/>
      <c r="ONY115" s="511"/>
      <c r="ONZ115" s="511"/>
      <c r="OOA115" s="511"/>
      <c r="OOB115" s="511"/>
      <c r="OOC115" s="511"/>
      <c r="OOD115" s="511"/>
      <c r="OOE115" s="511"/>
      <c r="OOF115" s="511"/>
      <c r="OOG115" s="511"/>
      <c r="OOH115" s="511"/>
      <c r="OOI115" s="511"/>
      <c r="OOJ115" s="511"/>
      <c r="OOK115" s="511"/>
      <c r="OOL115" s="511"/>
      <c r="OOM115" s="511"/>
      <c r="OON115" s="511"/>
      <c r="OOO115" s="511"/>
      <c r="OOP115" s="511"/>
      <c r="OOQ115" s="511"/>
      <c r="OOR115" s="511"/>
      <c r="OOS115" s="511"/>
      <c r="OOT115" s="511"/>
      <c r="OOU115" s="511"/>
      <c r="OOV115" s="511"/>
      <c r="OOW115" s="511"/>
      <c r="OOX115" s="511"/>
      <c r="OOY115" s="511"/>
      <c r="OOZ115" s="511"/>
      <c r="OPA115" s="511"/>
      <c r="OPB115" s="511"/>
      <c r="OPC115" s="511"/>
      <c r="OPD115" s="511"/>
      <c r="OPE115" s="511"/>
      <c r="OPF115" s="511"/>
      <c r="OPG115" s="511"/>
      <c r="OPH115" s="511"/>
      <c r="OPI115" s="511"/>
      <c r="OPJ115" s="511"/>
      <c r="OPK115" s="511"/>
      <c r="OPL115" s="511"/>
      <c r="OPM115" s="511"/>
      <c r="OPN115" s="511"/>
      <c r="OPO115" s="511"/>
      <c r="OPP115" s="511"/>
      <c r="OPQ115" s="511"/>
      <c r="OPR115" s="511"/>
      <c r="OPS115" s="511"/>
      <c r="OPT115" s="511"/>
      <c r="OPU115" s="511"/>
      <c r="OPV115" s="511"/>
      <c r="OPW115" s="511"/>
      <c r="OPX115" s="511"/>
      <c r="OPY115" s="511"/>
      <c r="OPZ115" s="511"/>
      <c r="OQA115" s="511"/>
      <c r="OQB115" s="511"/>
      <c r="OQC115" s="511"/>
      <c r="OQD115" s="511"/>
      <c r="OQE115" s="511"/>
      <c r="OQF115" s="511"/>
      <c r="OQG115" s="511"/>
      <c r="OQH115" s="511"/>
      <c r="OQI115" s="511"/>
      <c r="OQJ115" s="511"/>
      <c r="OQK115" s="511"/>
      <c r="OQL115" s="511"/>
      <c r="OQM115" s="511"/>
      <c r="OQN115" s="511"/>
      <c r="OQO115" s="511"/>
      <c r="OQP115" s="511"/>
      <c r="OQQ115" s="511"/>
      <c r="OQR115" s="511"/>
      <c r="OQS115" s="511"/>
      <c r="OQT115" s="511"/>
      <c r="OQU115" s="511"/>
      <c r="OQV115" s="511"/>
      <c r="OQW115" s="511"/>
      <c r="OQX115" s="511"/>
      <c r="OQY115" s="511"/>
      <c r="OQZ115" s="511"/>
      <c r="ORA115" s="511"/>
      <c r="ORB115" s="511"/>
      <c r="ORC115" s="511"/>
      <c r="ORD115" s="511"/>
      <c r="ORE115" s="511"/>
      <c r="ORF115" s="511"/>
      <c r="ORG115" s="511"/>
      <c r="ORH115" s="511"/>
      <c r="ORI115" s="511"/>
      <c r="ORJ115" s="511"/>
      <c r="ORK115" s="511"/>
      <c r="ORL115" s="511"/>
      <c r="ORM115" s="511"/>
      <c r="ORN115" s="511"/>
      <c r="ORO115" s="511"/>
      <c r="ORP115" s="511"/>
      <c r="ORQ115" s="511"/>
      <c r="ORR115" s="511"/>
      <c r="ORS115" s="511"/>
      <c r="ORT115" s="511"/>
      <c r="ORU115" s="511"/>
      <c r="ORV115" s="511"/>
      <c r="ORW115" s="511"/>
      <c r="ORX115" s="511"/>
      <c r="ORY115" s="511"/>
      <c r="ORZ115" s="511"/>
      <c r="OSA115" s="511"/>
      <c r="OSB115" s="511"/>
      <c r="OSC115" s="511"/>
      <c r="OSD115" s="511"/>
      <c r="OSE115" s="511"/>
      <c r="OSF115" s="511"/>
      <c r="OSG115" s="511"/>
      <c r="OSH115" s="511"/>
      <c r="OSI115" s="511"/>
      <c r="OSJ115" s="511"/>
      <c r="OSK115" s="511"/>
      <c r="OSL115" s="511"/>
      <c r="OSM115" s="511"/>
      <c r="OSN115" s="511"/>
      <c r="OSO115" s="511"/>
      <c r="OSP115" s="511"/>
      <c r="OSQ115" s="511"/>
      <c r="OSR115" s="511"/>
      <c r="OSS115" s="511"/>
      <c r="OST115" s="511"/>
      <c r="OSU115" s="511"/>
      <c r="OSV115" s="511"/>
      <c r="OSW115" s="511"/>
      <c r="OSX115" s="511"/>
      <c r="OSY115" s="511"/>
      <c r="OSZ115" s="511"/>
      <c r="OTA115" s="511"/>
      <c r="OTB115" s="511"/>
      <c r="OTC115" s="511"/>
      <c r="OTD115" s="511"/>
      <c r="OTE115" s="511"/>
      <c r="OTF115" s="511"/>
      <c r="OTG115" s="511"/>
      <c r="OTH115" s="511"/>
      <c r="OTI115" s="511"/>
      <c r="OTJ115" s="511"/>
      <c r="OTK115" s="511"/>
      <c r="OTL115" s="511"/>
      <c r="OTM115" s="511"/>
      <c r="OTN115" s="511"/>
      <c r="OTO115" s="511"/>
      <c r="OTP115" s="511"/>
      <c r="OTQ115" s="511"/>
      <c r="OTR115" s="511"/>
      <c r="OTS115" s="511"/>
      <c r="OTT115" s="511"/>
      <c r="OTU115" s="511"/>
      <c r="OTV115" s="511"/>
      <c r="OTW115" s="511"/>
      <c r="OTX115" s="511"/>
      <c r="OTY115" s="511"/>
      <c r="OTZ115" s="511"/>
      <c r="OUA115" s="511"/>
      <c r="OUB115" s="511"/>
      <c r="OUC115" s="511"/>
      <c r="OUD115" s="511"/>
      <c r="OUE115" s="511"/>
      <c r="OUF115" s="511"/>
      <c r="OUG115" s="511"/>
      <c r="OUH115" s="511"/>
      <c r="OUI115" s="511"/>
      <c r="OUJ115" s="511"/>
      <c r="OUK115" s="511"/>
      <c r="OUL115" s="511"/>
      <c r="OUM115" s="511"/>
      <c r="OUN115" s="511"/>
      <c r="OUO115" s="511"/>
      <c r="OUP115" s="511"/>
      <c r="OUQ115" s="511"/>
      <c r="OUR115" s="511"/>
      <c r="OUS115" s="511"/>
      <c r="OUT115" s="511"/>
      <c r="OUU115" s="511"/>
      <c r="OUV115" s="511"/>
      <c r="OUW115" s="511"/>
      <c r="OUX115" s="511"/>
      <c r="OUY115" s="511"/>
      <c r="OUZ115" s="511"/>
      <c r="OVA115" s="511"/>
      <c r="OVB115" s="511"/>
      <c r="OVC115" s="511"/>
      <c r="OVD115" s="511"/>
      <c r="OVE115" s="511"/>
      <c r="OVF115" s="511"/>
      <c r="OVG115" s="511"/>
      <c r="OVH115" s="511"/>
      <c r="OVI115" s="511"/>
      <c r="OVJ115" s="511"/>
      <c r="OVK115" s="511"/>
      <c r="OVL115" s="511"/>
      <c r="OVM115" s="511"/>
      <c r="OVN115" s="511"/>
      <c r="OVO115" s="511"/>
      <c r="OVP115" s="511"/>
      <c r="OVQ115" s="511"/>
      <c r="OVR115" s="511"/>
      <c r="OVS115" s="511"/>
      <c r="OVT115" s="511"/>
      <c r="OVU115" s="511"/>
      <c r="OVV115" s="511"/>
      <c r="OVW115" s="511"/>
      <c r="OVX115" s="511"/>
      <c r="OVY115" s="511"/>
      <c r="OVZ115" s="511"/>
      <c r="OWA115" s="511"/>
      <c r="OWB115" s="511"/>
      <c r="OWC115" s="511"/>
      <c r="OWD115" s="511"/>
      <c r="OWE115" s="511"/>
      <c r="OWF115" s="511"/>
      <c r="OWG115" s="511"/>
      <c r="OWH115" s="511"/>
      <c r="OWI115" s="511"/>
      <c r="OWJ115" s="511"/>
      <c r="OWK115" s="511"/>
      <c r="OWL115" s="511"/>
      <c r="OWM115" s="511"/>
      <c r="OWN115" s="511"/>
      <c r="OWO115" s="511"/>
      <c r="OWP115" s="511"/>
      <c r="OWQ115" s="511"/>
      <c r="OWR115" s="511"/>
      <c r="OWS115" s="511"/>
      <c r="OWT115" s="511"/>
      <c r="OWU115" s="511"/>
      <c r="OWV115" s="511"/>
      <c r="OWW115" s="511"/>
      <c r="OWX115" s="511"/>
      <c r="OWY115" s="511"/>
      <c r="OWZ115" s="511"/>
      <c r="OXA115" s="511"/>
      <c r="OXB115" s="511"/>
      <c r="OXC115" s="511"/>
      <c r="OXD115" s="511"/>
      <c r="OXE115" s="511"/>
      <c r="OXF115" s="511"/>
      <c r="OXG115" s="511"/>
      <c r="OXH115" s="511"/>
      <c r="OXI115" s="511"/>
      <c r="OXJ115" s="511"/>
      <c r="OXK115" s="511"/>
      <c r="OXL115" s="511"/>
      <c r="OXM115" s="511"/>
      <c r="OXN115" s="511"/>
      <c r="OXO115" s="511"/>
      <c r="OXP115" s="511"/>
      <c r="OXQ115" s="511"/>
      <c r="OXR115" s="511"/>
      <c r="OXS115" s="511"/>
      <c r="OXT115" s="511"/>
      <c r="OXU115" s="511"/>
      <c r="OXV115" s="511"/>
      <c r="OXW115" s="511"/>
      <c r="OXX115" s="511"/>
      <c r="OXY115" s="511"/>
      <c r="OXZ115" s="511"/>
      <c r="OYA115" s="511"/>
      <c r="OYB115" s="511"/>
      <c r="OYC115" s="511"/>
      <c r="OYD115" s="511"/>
      <c r="OYE115" s="511"/>
      <c r="OYF115" s="511"/>
      <c r="OYG115" s="511"/>
      <c r="OYH115" s="511"/>
      <c r="OYI115" s="511"/>
      <c r="OYJ115" s="511"/>
      <c r="OYK115" s="511"/>
      <c r="OYL115" s="511"/>
      <c r="OYM115" s="511"/>
      <c r="OYN115" s="511"/>
      <c r="OYO115" s="511"/>
      <c r="OYP115" s="511"/>
      <c r="OYQ115" s="511"/>
      <c r="OYR115" s="511"/>
      <c r="OYS115" s="511"/>
      <c r="OYT115" s="511"/>
      <c r="OYU115" s="511"/>
      <c r="OYV115" s="511"/>
      <c r="OYW115" s="511"/>
      <c r="OYX115" s="511"/>
      <c r="OYY115" s="511"/>
      <c r="OYZ115" s="511"/>
      <c r="OZA115" s="511"/>
      <c r="OZB115" s="511"/>
      <c r="OZC115" s="511"/>
      <c r="OZD115" s="511"/>
      <c r="OZE115" s="511"/>
      <c r="OZF115" s="511"/>
      <c r="OZG115" s="511"/>
      <c r="OZH115" s="511"/>
      <c r="OZI115" s="511"/>
      <c r="OZJ115" s="511"/>
      <c r="OZK115" s="511"/>
      <c r="OZL115" s="511"/>
      <c r="OZM115" s="511"/>
      <c r="OZN115" s="511"/>
      <c r="OZO115" s="511"/>
      <c r="OZP115" s="511"/>
      <c r="OZQ115" s="511"/>
      <c r="OZR115" s="511"/>
      <c r="OZS115" s="511"/>
      <c r="OZT115" s="511"/>
      <c r="OZU115" s="511"/>
      <c r="OZV115" s="511"/>
      <c r="OZW115" s="511"/>
      <c r="OZX115" s="511"/>
      <c r="OZY115" s="511"/>
      <c r="OZZ115" s="511"/>
      <c r="PAA115" s="511"/>
      <c r="PAB115" s="511"/>
      <c r="PAC115" s="511"/>
      <c r="PAD115" s="511"/>
      <c r="PAE115" s="511"/>
      <c r="PAF115" s="511"/>
      <c r="PAG115" s="511"/>
      <c r="PAH115" s="511"/>
      <c r="PAI115" s="511"/>
      <c r="PAJ115" s="511"/>
      <c r="PAK115" s="511"/>
      <c r="PAL115" s="511"/>
      <c r="PAM115" s="511"/>
      <c r="PAN115" s="511"/>
      <c r="PAO115" s="511"/>
      <c r="PAP115" s="511"/>
      <c r="PAQ115" s="511"/>
      <c r="PAR115" s="511"/>
      <c r="PAS115" s="511"/>
      <c r="PAT115" s="511"/>
      <c r="PAU115" s="511"/>
      <c r="PAV115" s="511"/>
      <c r="PAW115" s="511"/>
      <c r="PAX115" s="511"/>
      <c r="PAY115" s="511"/>
      <c r="PAZ115" s="511"/>
      <c r="PBA115" s="511"/>
      <c r="PBB115" s="511"/>
      <c r="PBC115" s="511"/>
      <c r="PBD115" s="511"/>
      <c r="PBE115" s="511"/>
      <c r="PBF115" s="511"/>
      <c r="PBG115" s="511"/>
      <c r="PBH115" s="511"/>
      <c r="PBI115" s="511"/>
      <c r="PBJ115" s="511"/>
      <c r="PBK115" s="511"/>
      <c r="PBL115" s="511"/>
      <c r="PBM115" s="511"/>
      <c r="PBN115" s="511"/>
      <c r="PBO115" s="511"/>
      <c r="PBP115" s="511"/>
      <c r="PBQ115" s="511"/>
      <c r="PBR115" s="511"/>
      <c r="PBS115" s="511"/>
      <c r="PBT115" s="511"/>
      <c r="PBU115" s="511"/>
      <c r="PBV115" s="511"/>
      <c r="PBW115" s="511"/>
      <c r="PBX115" s="511"/>
      <c r="PBY115" s="511"/>
      <c r="PBZ115" s="511"/>
      <c r="PCA115" s="511"/>
      <c r="PCB115" s="511"/>
      <c r="PCC115" s="511"/>
      <c r="PCD115" s="511"/>
      <c r="PCE115" s="511"/>
      <c r="PCF115" s="511"/>
      <c r="PCG115" s="511"/>
      <c r="PCH115" s="511"/>
      <c r="PCI115" s="511"/>
      <c r="PCJ115" s="511"/>
      <c r="PCK115" s="511"/>
      <c r="PCL115" s="511"/>
      <c r="PCM115" s="511"/>
      <c r="PCN115" s="511"/>
      <c r="PCO115" s="511"/>
      <c r="PCP115" s="511"/>
      <c r="PCQ115" s="511"/>
      <c r="PCR115" s="511"/>
      <c r="PCS115" s="511"/>
      <c r="PCT115" s="511"/>
      <c r="PCU115" s="511"/>
      <c r="PCV115" s="511"/>
      <c r="PCW115" s="511"/>
      <c r="PCX115" s="511"/>
      <c r="PCY115" s="511"/>
      <c r="PCZ115" s="511"/>
      <c r="PDA115" s="511"/>
      <c r="PDB115" s="511"/>
      <c r="PDC115" s="511"/>
      <c r="PDD115" s="511"/>
      <c r="PDE115" s="511"/>
      <c r="PDF115" s="511"/>
      <c r="PDG115" s="511"/>
      <c r="PDH115" s="511"/>
      <c r="PDI115" s="511"/>
      <c r="PDJ115" s="511"/>
      <c r="PDK115" s="511"/>
      <c r="PDL115" s="511"/>
      <c r="PDM115" s="511"/>
      <c r="PDN115" s="511"/>
      <c r="PDO115" s="511"/>
      <c r="PDP115" s="511"/>
      <c r="PDQ115" s="511"/>
      <c r="PDR115" s="511"/>
      <c r="PDS115" s="511"/>
      <c r="PDT115" s="511"/>
      <c r="PDU115" s="511"/>
      <c r="PDV115" s="511"/>
      <c r="PDW115" s="511"/>
      <c r="PDX115" s="511"/>
      <c r="PDY115" s="511"/>
      <c r="PDZ115" s="511"/>
      <c r="PEA115" s="511"/>
      <c r="PEB115" s="511"/>
      <c r="PEC115" s="511"/>
      <c r="PED115" s="511"/>
      <c r="PEE115" s="511"/>
      <c r="PEF115" s="511"/>
      <c r="PEG115" s="511"/>
      <c r="PEH115" s="511"/>
      <c r="PEI115" s="511"/>
      <c r="PEJ115" s="511"/>
      <c r="PEK115" s="511"/>
      <c r="PEL115" s="511"/>
      <c r="PEM115" s="511"/>
      <c r="PEN115" s="511"/>
      <c r="PEO115" s="511"/>
      <c r="PEP115" s="511"/>
      <c r="PEQ115" s="511"/>
      <c r="PER115" s="511"/>
      <c r="PES115" s="511"/>
      <c r="PET115" s="511"/>
      <c r="PEU115" s="511"/>
      <c r="PEV115" s="511"/>
      <c r="PEW115" s="511"/>
      <c r="PEX115" s="511"/>
      <c r="PEY115" s="511"/>
      <c r="PEZ115" s="511"/>
      <c r="PFA115" s="511"/>
      <c r="PFB115" s="511"/>
      <c r="PFC115" s="511"/>
      <c r="PFD115" s="511"/>
      <c r="PFE115" s="511"/>
      <c r="PFF115" s="511"/>
      <c r="PFG115" s="511"/>
      <c r="PFH115" s="511"/>
      <c r="PFI115" s="511"/>
      <c r="PFJ115" s="511"/>
      <c r="PFK115" s="511"/>
      <c r="PFL115" s="511"/>
      <c r="PFM115" s="511"/>
      <c r="PFN115" s="511"/>
      <c r="PFO115" s="511"/>
      <c r="PFP115" s="511"/>
      <c r="PFQ115" s="511"/>
      <c r="PFR115" s="511"/>
      <c r="PFS115" s="511"/>
      <c r="PFT115" s="511"/>
      <c r="PFU115" s="511"/>
      <c r="PFV115" s="511"/>
      <c r="PFW115" s="511"/>
      <c r="PFX115" s="511"/>
      <c r="PFY115" s="511"/>
      <c r="PFZ115" s="511"/>
      <c r="PGA115" s="511"/>
      <c r="PGB115" s="511"/>
      <c r="PGC115" s="511"/>
      <c r="PGD115" s="511"/>
      <c r="PGE115" s="511"/>
      <c r="PGF115" s="511"/>
      <c r="PGG115" s="511"/>
      <c r="PGH115" s="511"/>
      <c r="PGI115" s="511"/>
      <c r="PGJ115" s="511"/>
      <c r="PGK115" s="511"/>
      <c r="PGL115" s="511"/>
      <c r="PGM115" s="511"/>
      <c r="PGN115" s="511"/>
      <c r="PGO115" s="511"/>
      <c r="PGP115" s="511"/>
      <c r="PGQ115" s="511"/>
      <c r="PGR115" s="511"/>
      <c r="PGS115" s="511"/>
      <c r="PGT115" s="511"/>
      <c r="PGU115" s="511"/>
      <c r="PGV115" s="511"/>
      <c r="PGW115" s="511"/>
      <c r="PGX115" s="511"/>
      <c r="PGY115" s="511"/>
      <c r="PGZ115" s="511"/>
      <c r="PHA115" s="511"/>
      <c r="PHB115" s="511"/>
      <c r="PHC115" s="511"/>
      <c r="PHD115" s="511"/>
      <c r="PHE115" s="511"/>
      <c r="PHF115" s="511"/>
      <c r="PHG115" s="511"/>
      <c r="PHH115" s="511"/>
      <c r="PHI115" s="511"/>
      <c r="PHJ115" s="511"/>
      <c r="PHK115" s="511"/>
      <c r="PHL115" s="511"/>
      <c r="PHM115" s="511"/>
      <c r="PHN115" s="511"/>
      <c r="PHO115" s="511"/>
      <c r="PHP115" s="511"/>
      <c r="PHQ115" s="511"/>
      <c r="PHR115" s="511"/>
      <c r="PHS115" s="511"/>
      <c r="PHT115" s="511"/>
      <c r="PHU115" s="511"/>
      <c r="PHV115" s="511"/>
      <c r="PHW115" s="511"/>
      <c r="PHX115" s="511"/>
      <c r="PHY115" s="511"/>
      <c r="PHZ115" s="511"/>
      <c r="PIA115" s="511"/>
      <c r="PIB115" s="511"/>
      <c r="PIC115" s="511"/>
      <c r="PID115" s="511"/>
      <c r="PIE115" s="511"/>
      <c r="PIF115" s="511"/>
      <c r="PIG115" s="511"/>
      <c r="PIH115" s="511"/>
      <c r="PII115" s="511"/>
      <c r="PIJ115" s="511"/>
      <c r="PIK115" s="511"/>
      <c r="PIL115" s="511"/>
      <c r="PIM115" s="511"/>
      <c r="PIN115" s="511"/>
      <c r="PIO115" s="511"/>
      <c r="PIP115" s="511"/>
      <c r="PIQ115" s="511"/>
      <c r="PIR115" s="511"/>
      <c r="PIS115" s="511"/>
      <c r="PIT115" s="511"/>
      <c r="PIU115" s="511"/>
      <c r="PIV115" s="511"/>
      <c r="PIW115" s="511"/>
      <c r="PIX115" s="511"/>
      <c r="PIY115" s="511"/>
      <c r="PIZ115" s="511"/>
      <c r="PJA115" s="511"/>
      <c r="PJB115" s="511"/>
      <c r="PJC115" s="511"/>
      <c r="PJD115" s="511"/>
      <c r="PJE115" s="511"/>
      <c r="PJF115" s="511"/>
      <c r="PJG115" s="511"/>
      <c r="PJH115" s="511"/>
      <c r="PJI115" s="511"/>
      <c r="PJJ115" s="511"/>
      <c r="PJK115" s="511"/>
      <c r="PJL115" s="511"/>
      <c r="PJM115" s="511"/>
      <c r="PJN115" s="511"/>
      <c r="PJO115" s="511"/>
      <c r="PJP115" s="511"/>
      <c r="PJQ115" s="511"/>
      <c r="PJR115" s="511"/>
      <c r="PJS115" s="511"/>
      <c r="PJT115" s="511"/>
      <c r="PJU115" s="511"/>
      <c r="PJV115" s="511"/>
      <c r="PJW115" s="511"/>
      <c r="PJX115" s="511"/>
      <c r="PJY115" s="511"/>
      <c r="PJZ115" s="511"/>
      <c r="PKA115" s="511"/>
      <c r="PKB115" s="511"/>
      <c r="PKC115" s="511"/>
      <c r="PKD115" s="511"/>
      <c r="PKE115" s="511"/>
      <c r="PKF115" s="511"/>
      <c r="PKG115" s="511"/>
      <c r="PKH115" s="511"/>
      <c r="PKI115" s="511"/>
      <c r="PKJ115" s="511"/>
      <c r="PKK115" s="511"/>
      <c r="PKL115" s="511"/>
      <c r="PKM115" s="511"/>
      <c r="PKN115" s="511"/>
      <c r="PKO115" s="511"/>
      <c r="PKP115" s="511"/>
      <c r="PKQ115" s="511"/>
      <c r="PKR115" s="511"/>
      <c r="PKS115" s="511"/>
      <c r="PKT115" s="511"/>
      <c r="PKU115" s="511"/>
      <c r="PKV115" s="511"/>
      <c r="PKW115" s="511"/>
      <c r="PKX115" s="511"/>
      <c r="PKY115" s="511"/>
      <c r="PKZ115" s="511"/>
      <c r="PLA115" s="511"/>
      <c r="PLB115" s="511"/>
      <c r="PLC115" s="511"/>
      <c r="PLD115" s="511"/>
      <c r="PLE115" s="511"/>
      <c r="PLF115" s="511"/>
      <c r="PLG115" s="511"/>
      <c r="PLH115" s="511"/>
      <c r="PLI115" s="511"/>
      <c r="PLJ115" s="511"/>
      <c r="PLK115" s="511"/>
      <c r="PLL115" s="511"/>
      <c r="PLM115" s="511"/>
      <c r="PLN115" s="511"/>
      <c r="PLO115" s="511"/>
      <c r="PLP115" s="511"/>
      <c r="PLQ115" s="511"/>
      <c r="PLR115" s="511"/>
      <c r="PLS115" s="511"/>
      <c r="PLT115" s="511"/>
      <c r="PLU115" s="511"/>
      <c r="PLV115" s="511"/>
      <c r="PLW115" s="511"/>
      <c r="PLX115" s="511"/>
      <c r="PLY115" s="511"/>
      <c r="PLZ115" s="511"/>
      <c r="PMA115" s="511"/>
      <c r="PMB115" s="511"/>
      <c r="PMC115" s="511"/>
      <c r="PMD115" s="511"/>
      <c r="PME115" s="511"/>
      <c r="PMF115" s="511"/>
      <c r="PMG115" s="511"/>
      <c r="PMH115" s="511"/>
      <c r="PMI115" s="511"/>
      <c r="PMJ115" s="511"/>
      <c r="PMK115" s="511"/>
      <c r="PML115" s="511"/>
      <c r="PMM115" s="511"/>
      <c r="PMN115" s="511"/>
      <c r="PMO115" s="511"/>
      <c r="PMP115" s="511"/>
      <c r="PMQ115" s="511"/>
      <c r="PMR115" s="511"/>
      <c r="PMS115" s="511"/>
      <c r="PMT115" s="511"/>
      <c r="PMU115" s="511"/>
      <c r="PMV115" s="511"/>
      <c r="PMW115" s="511"/>
      <c r="PMX115" s="511"/>
      <c r="PMY115" s="511"/>
      <c r="PMZ115" s="511"/>
      <c r="PNA115" s="511"/>
      <c r="PNB115" s="511"/>
      <c r="PNC115" s="511"/>
      <c r="PND115" s="511"/>
      <c r="PNE115" s="511"/>
      <c r="PNF115" s="511"/>
      <c r="PNG115" s="511"/>
      <c r="PNH115" s="511"/>
      <c r="PNI115" s="511"/>
      <c r="PNJ115" s="511"/>
      <c r="PNK115" s="511"/>
      <c r="PNL115" s="511"/>
      <c r="PNM115" s="511"/>
      <c r="PNN115" s="511"/>
      <c r="PNO115" s="511"/>
      <c r="PNP115" s="511"/>
      <c r="PNQ115" s="511"/>
      <c r="PNR115" s="511"/>
      <c r="PNS115" s="511"/>
      <c r="PNT115" s="511"/>
      <c r="PNU115" s="511"/>
      <c r="PNV115" s="511"/>
      <c r="PNW115" s="511"/>
      <c r="PNX115" s="511"/>
      <c r="PNY115" s="511"/>
      <c r="PNZ115" s="511"/>
      <c r="POA115" s="511"/>
      <c r="POB115" s="511"/>
      <c r="POC115" s="511"/>
      <c r="POD115" s="511"/>
      <c r="POE115" s="511"/>
      <c r="POF115" s="511"/>
      <c r="POG115" s="511"/>
      <c r="POH115" s="511"/>
      <c r="POI115" s="511"/>
      <c r="POJ115" s="511"/>
      <c r="POK115" s="511"/>
      <c r="POL115" s="511"/>
      <c r="POM115" s="511"/>
      <c r="PON115" s="511"/>
      <c r="POO115" s="511"/>
      <c r="POP115" s="511"/>
      <c r="POQ115" s="511"/>
      <c r="POR115" s="511"/>
      <c r="POS115" s="511"/>
      <c r="POT115" s="511"/>
      <c r="POU115" s="511"/>
      <c r="POV115" s="511"/>
      <c r="POW115" s="511"/>
      <c r="POX115" s="511"/>
      <c r="POY115" s="511"/>
      <c r="POZ115" s="511"/>
      <c r="PPA115" s="511"/>
      <c r="PPB115" s="511"/>
      <c r="PPC115" s="511"/>
      <c r="PPD115" s="511"/>
      <c r="PPE115" s="511"/>
      <c r="PPF115" s="511"/>
      <c r="PPG115" s="511"/>
      <c r="PPH115" s="511"/>
      <c r="PPI115" s="511"/>
      <c r="PPJ115" s="511"/>
      <c r="PPK115" s="511"/>
      <c r="PPL115" s="511"/>
      <c r="PPM115" s="511"/>
      <c r="PPN115" s="511"/>
      <c r="PPO115" s="511"/>
      <c r="PPP115" s="511"/>
      <c r="PPQ115" s="511"/>
      <c r="PPR115" s="511"/>
      <c r="PPS115" s="511"/>
      <c r="PPT115" s="511"/>
      <c r="PPU115" s="511"/>
      <c r="PPV115" s="511"/>
      <c r="PPW115" s="511"/>
      <c r="PPX115" s="511"/>
      <c r="PPY115" s="511"/>
      <c r="PPZ115" s="511"/>
      <c r="PQA115" s="511"/>
      <c r="PQB115" s="511"/>
      <c r="PQC115" s="511"/>
      <c r="PQD115" s="511"/>
      <c r="PQE115" s="511"/>
      <c r="PQF115" s="511"/>
      <c r="PQG115" s="511"/>
      <c r="PQH115" s="511"/>
      <c r="PQI115" s="511"/>
      <c r="PQJ115" s="511"/>
      <c r="PQK115" s="511"/>
      <c r="PQL115" s="511"/>
      <c r="PQM115" s="511"/>
      <c r="PQN115" s="511"/>
      <c r="PQO115" s="511"/>
      <c r="PQP115" s="511"/>
      <c r="PQQ115" s="511"/>
      <c r="PQR115" s="511"/>
      <c r="PQS115" s="511"/>
      <c r="PQT115" s="511"/>
      <c r="PQU115" s="511"/>
      <c r="PQV115" s="511"/>
      <c r="PQW115" s="511"/>
      <c r="PQX115" s="511"/>
      <c r="PQY115" s="511"/>
      <c r="PQZ115" s="511"/>
      <c r="PRA115" s="511"/>
      <c r="PRB115" s="511"/>
      <c r="PRC115" s="511"/>
      <c r="PRD115" s="511"/>
      <c r="PRE115" s="511"/>
      <c r="PRF115" s="511"/>
      <c r="PRG115" s="511"/>
      <c r="PRH115" s="511"/>
      <c r="PRI115" s="511"/>
      <c r="PRJ115" s="511"/>
      <c r="PRK115" s="511"/>
      <c r="PRL115" s="511"/>
      <c r="PRM115" s="511"/>
      <c r="PRN115" s="511"/>
      <c r="PRO115" s="511"/>
      <c r="PRP115" s="511"/>
      <c r="PRQ115" s="511"/>
      <c r="PRR115" s="511"/>
      <c r="PRS115" s="511"/>
      <c r="PRT115" s="511"/>
      <c r="PRU115" s="511"/>
      <c r="PRV115" s="511"/>
      <c r="PRW115" s="511"/>
      <c r="PRX115" s="511"/>
      <c r="PRY115" s="511"/>
      <c r="PRZ115" s="511"/>
      <c r="PSA115" s="511"/>
      <c r="PSB115" s="511"/>
      <c r="PSC115" s="511"/>
      <c r="PSD115" s="511"/>
      <c r="PSE115" s="511"/>
      <c r="PSF115" s="511"/>
      <c r="PSG115" s="511"/>
      <c r="PSH115" s="511"/>
      <c r="PSI115" s="511"/>
      <c r="PSJ115" s="511"/>
      <c r="PSK115" s="511"/>
      <c r="PSL115" s="511"/>
      <c r="PSM115" s="511"/>
      <c r="PSN115" s="511"/>
      <c r="PSO115" s="511"/>
      <c r="PSP115" s="511"/>
      <c r="PSQ115" s="511"/>
      <c r="PSR115" s="511"/>
      <c r="PSS115" s="511"/>
      <c r="PST115" s="511"/>
      <c r="PSU115" s="511"/>
      <c r="PSV115" s="511"/>
      <c r="PSW115" s="511"/>
      <c r="PSX115" s="511"/>
      <c r="PSY115" s="511"/>
      <c r="PSZ115" s="511"/>
      <c r="PTA115" s="511"/>
      <c r="PTB115" s="511"/>
      <c r="PTC115" s="511"/>
      <c r="PTD115" s="511"/>
      <c r="PTE115" s="511"/>
      <c r="PTF115" s="511"/>
      <c r="PTG115" s="511"/>
      <c r="PTH115" s="511"/>
      <c r="PTI115" s="511"/>
      <c r="PTJ115" s="511"/>
      <c r="PTK115" s="511"/>
      <c r="PTL115" s="511"/>
      <c r="PTM115" s="511"/>
      <c r="PTN115" s="511"/>
      <c r="PTO115" s="511"/>
      <c r="PTP115" s="511"/>
      <c r="PTQ115" s="511"/>
      <c r="PTR115" s="511"/>
      <c r="PTS115" s="511"/>
      <c r="PTT115" s="511"/>
      <c r="PTU115" s="511"/>
      <c r="PTV115" s="511"/>
      <c r="PTW115" s="511"/>
      <c r="PTX115" s="511"/>
      <c r="PTY115" s="511"/>
      <c r="PTZ115" s="511"/>
      <c r="PUA115" s="511"/>
      <c r="PUB115" s="511"/>
      <c r="PUC115" s="511"/>
      <c r="PUD115" s="511"/>
      <c r="PUE115" s="511"/>
      <c r="PUF115" s="511"/>
      <c r="PUG115" s="511"/>
      <c r="PUH115" s="511"/>
      <c r="PUI115" s="511"/>
      <c r="PUJ115" s="511"/>
      <c r="PUK115" s="511"/>
      <c r="PUL115" s="511"/>
      <c r="PUM115" s="511"/>
      <c r="PUN115" s="511"/>
      <c r="PUO115" s="511"/>
      <c r="PUP115" s="511"/>
      <c r="PUQ115" s="511"/>
      <c r="PUR115" s="511"/>
      <c r="PUS115" s="511"/>
      <c r="PUT115" s="511"/>
      <c r="PUU115" s="511"/>
      <c r="PUV115" s="511"/>
      <c r="PUW115" s="511"/>
      <c r="PUX115" s="511"/>
      <c r="PUY115" s="511"/>
      <c r="PUZ115" s="511"/>
      <c r="PVA115" s="511"/>
      <c r="PVB115" s="511"/>
      <c r="PVC115" s="511"/>
      <c r="PVD115" s="511"/>
      <c r="PVE115" s="511"/>
      <c r="PVF115" s="511"/>
      <c r="PVG115" s="511"/>
      <c r="PVH115" s="511"/>
      <c r="PVI115" s="511"/>
      <c r="PVJ115" s="511"/>
      <c r="PVK115" s="511"/>
      <c r="PVL115" s="511"/>
      <c r="PVM115" s="511"/>
      <c r="PVN115" s="511"/>
      <c r="PVO115" s="511"/>
      <c r="PVP115" s="511"/>
      <c r="PVQ115" s="511"/>
      <c r="PVR115" s="511"/>
      <c r="PVS115" s="511"/>
      <c r="PVT115" s="511"/>
      <c r="PVU115" s="511"/>
      <c r="PVV115" s="511"/>
      <c r="PVW115" s="511"/>
      <c r="PVX115" s="511"/>
      <c r="PVY115" s="511"/>
      <c r="PVZ115" s="511"/>
      <c r="PWA115" s="511"/>
      <c r="PWB115" s="511"/>
      <c r="PWC115" s="511"/>
      <c r="PWD115" s="511"/>
      <c r="PWE115" s="511"/>
      <c r="PWF115" s="511"/>
      <c r="PWG115" s="511"/>
      <c r="PWH115" s="511"/>
      <c r="PWI115" s="511"/>
      <c r="PWJ115" s="511"/>
      <c r="PWK115" s="511"/>
      <c r="PWL115" s="511"/>
      <c r="PWM115" s="511"/>
      <c r="PWN115" s="511"/>
      <c r="PWO115" s="511"/>
      <c r="PWP115" s="511"/>
      <c r="PWQ115" s="511"/>
      <c r="PWR115" s="511"/>
      <c r="PWS115" s="511"/>
      <c r="PWT115" s="511"/>
      <c r="PWU115" s="511"/>
      <c r="PWV115" s="511"/>
      <c r="PWW115" s="511"/>
      <c r="PWX115" s="511"/>
      <c r="PWY115" s="511"/>
      <c r="PWZ115" s="511"/>
      <c r="PXA115" s="511"/>
      <c r="PXB115" s="511"/>
      <c r="PXC115" s="511"/>
      <c r="PXD115" s="511"/>
      <c r="PXE115" s="511"/>
      <c r="PXF115" s="511"/>
      <c r="PXG115" s="511"/>
      <c r="PXH115" s="511"/>
      <c r="PXI115" s="511"/>
      <c r="PXJ115" s="511"/>
      <c r="PXK115" s="511"/>
      <c r="PXL115" s="511"/>
      <c r="PXM115" s="511"/>
      <c r="PXN115" s="511"/>
      <c r="PXO115" s="511"/>
      <c r="PXP115" s="511"/>
      <c r="PXQ115" s="511"/>
      <c r="PXR115" s="511"/>
      <c r="PXS115" s="511"/>
      <c r="PXT115" s="511"/>
      <c r="PXU115" s="511"/>
      <c r="PXV115" s="511"/>
      <c r="PXW115" s="511"/>
      <c r="PXX115" s="511"/>
      <c r="PXY115" s="511"/>
      <c r="PXZ115" s="511"/>
      <c r="PYA115" s="511"/>
      <c r="PYB115" s="511"/>
      <c r="PYC115" s="511"/>
      <c r="PYD115" s="511"/>
      <c r="PYE115" s="511"/>
      <c r="PYF115" s="511"/>
      <c r="PYG115" s="511"/>
      <c r="PYH115" s="511"/>
      <c r="PYI115" s="511"/>
      <c r="PYJ115" s="511"/>
      <c r="PYK115" s="511"/>
      <c r="PYL115" s="511"/>
      <c r="PYM115" s="511"/>
      <c r="PYN115" s="511"/>
      <c r="PYO115" s="511"/>
      <c r="PYP115" s="511"/>
      <c r="PYQ115" s="511"/>
      <c r="PYR115" s="511"/>
      <c r="PYS115" s="511"/>
      <c r="PYT115" s="511"/>
      <c r="PYU115" s="511"/>
      <c r="PYV115" s="511"/>
      <c r="PYW115" s="511"/>
      <c r="PYX115" s="511"/>
      <c r="PYY115" s="511"/>
      <c r="PYZ115" s="511"/>
      <c r="PZA115" s="511"/>
      <c r="PZB115" s="511"/>
      <c r="PZC115" s="511"/>
      <c r="PZD115" s="511"/>
      <c r="PZE115" s="511"/>
      <c r="PZF115" s="511"/>
      <c r="PZG115" s="511"/>
      <c r="PZH115" s="511"/>
      <c r="PZI115" s="511"/>
      <c r="PZJ115" s="511"/>
      <c r="PZK115" s="511"/>
      <c r="PZL115" s="511"/>
      <c r="PZM115" s="511"/>
      <c r="PZN115" s="511"/>
      <c r="PZO115" s="511"/>
      <c r="PZP115" s="511"/>
      <c r="PZQ115" s="511"/>
      <c r="PZR115" s="511"/>
      <c r="PZS115" s="511"/>
      <c r="PZT115" s="511"/>
      <c r="PZU115" s="511"/>
      <c r="PZV115" s="511"/>
      <c r="PZW115" s="511"/>
      <c r="PZX115" s="511"/>
      <c r="PZY115" s="511"/>
      <c r="PZZ115" s="511"/>
      <c r="QAA115" s="511"/>
      <c r="QAB115" s="511"/>
      <c r="QAC115" s="511"/>
      <c r="QAD115" s="511"/>
      <c r="QAE115" s="511"/>
      <c r="QAF115" s="511"/>
      <c r="QAG115" s="511"/>
      <c r="QAH115" s="511"/>
      <c r="QAI115" s="511"/>
      <c r="QAJ115" s="511"/>
      <c r="QAK115" s="511"/>
      <c r="QAL115" s="511"/>
      <c r="QAM115" s="511"/>
      <c r="QAN115" s="511"/>
      <c r="QAO115" s="511"/>
      <c r="QAP115" s="511"/>
      <c r="QAQ115" s="511"/>
      <c r="QAR115" s="511"/>
      <c r="QAS115" s="511"/>
      <c r="QAT115" s="511"/>
      <c r="QAU115" s="511"/>
      <c r="QAV115" s="511"/>
      <c r="QAW115" s="511"/>
      <c r="QAX115" s="511"/>
      <c r="QAY115" s="511"/>
      <c r="QAZ115" s="511"/>
      <c r="QBA115" s="511"/>
      <c r="QBB115" s="511"/>
      <c r="QBC115" s="511"/>
      <c r="QBD115" s="511"/>
      <c r="QBE115" s="511"/>
      <c r="QBF115" s="511"/>
      <c r="QBG115" s="511"/>
      <c r="QBH115" s="511"/>
      <c r="QBI115" s="511"/>
      <c r="QBJ115" s="511"/>
      <c r="QBK115" s="511"/>
      <c r="QBL115" s="511"/>
      <c r="QBM115" s="511"/>
      <c r="QBN115" s="511"/>
      <c r="QBO115" s="511"/>
      <c r="QBP115" s="511"/>
      <c r="QBQ115" s="511"/>
      <c r="QBR115" s="511"/>
      <c r="QBS115" s="511"/>
      <c r="QBT115" s="511"/>
      <c r="QBU115" s="511"/>
      <c r="QBV115" s="511"/>
      <c r="QBW115" s="511"/>
      <c r="QBX115" s="511"/>
      <c r="QBY115" s="511"/>
      <c r="QBZ115" s="511"/>
      <c r="QCA115" s="511"/>
      <c r="QCB115" s="511"/>
      <c r="QCC115" s="511"/>
      <c r="QCD115" s="511"/>
      <c r="QCE115" s="511"/>
      <c r="QCF115" s="511"/>
      <c r="QCG115" s="511"/>
      <c r="QCH115" s="511"/>
      <c r="QCI115" s="511"/>
      <c r="QCJ115" s="511"/>
      <c r="QCK115" s="511"/>
      <c r="QCL115" s="511"/>
      <c r="QCM115" s="511"/>
      <c r="QCN115" s="511"/>
      <c r="QCO115" s="511"/>
      <c r="QCP115" s="511"/>
      <c r="QCQ115" s="511"/>
      <c r="QCR115" s="511"/>
      <c r="QCS115" s="511"/>
      <c r="QCT115" s="511"/>
      <c r="QCU115" s="511"/>
      <c r="QCV115" s="511"/>
      <c r="QCW115" s="511"/>
      <c r="QCX115" s="511"/>
      <c r="QCY115" s="511"/>
      <c r="QCZ115" s="511"/>
      <c r="QDA115" s="511"/>
      <c r="QDB115" s="511"/>
      <c r="QDC115" s="511"/>
      <c r="QDD115" s="511"/>
      <c r="QDE115" s="511"/>
      <c r="QDF115" s="511"/>
      <c r="QDG115" s="511"/>
      <c r="QDH115" s="511"/>
      <c r="QDI115" s="511"/>
      <c r="QDJ115" s="511"/>
      <c r="QDK115" s="511"/>
      <c r="QDL115" s="511"/>
      <c r="QDM115" s="511"/>
      <c r="QDN115" s="511"/>
      <c r="QDO115" s="511"/>
      <c r="QDP115" s="511"/>
      <c r="QDQ115" s="511"/>
      <c r="QDR115" s="511"/>
      <c r="QDS115" s="511"/>
      <c r="QDT115" s="511"/>
      <c r="QDU115" s="511"/>
      <c r="QDV115" s="511"/>
      <c r="QDW115" s="511"/>
      <c r="QDX115" s="511"/>
      <c r="QDY115" s="511"/>
      <c r="QDZ115" s="511"/>
      <c r="QEA115" s="511"/>
      <c r="QEB115" s="511"/>
      <c r="QEC115" s="511"/>
      <c r="QED115" s="511"/>
      <c r="QEE115" s="511"/>
      <c r="QEF115" s="511"/>
      <c r="QEG115" s="511"/>
      <c r="QEH115" s="511"/>
      <c r="QEI115" s="511"/>
      <c r="QEJ115" s="511"/>
      <c r="QEK115" s="511"/>
      <c r="QEL115" s="511"/>
      <c r="QEM115" s="511"/>
      <c r="QEN115" s="511"/>
      <c r="QEO115" s="511"/>
      <c r="QEP115" s="511"/>
      <c r="QEQ115" s="511"/>
      <c r="QER115" s="511"/>
      <c r="QES115" s="511"/>
      <c r="QET115" s="511"/>
      <c r="QEU115" s="511"/>
      <c r="QEV115" s="511"/>
      <c r="QEW115" s="511"/>
      <c r="QEX115" s="511"/>
      <c r="QEY115" s="511"/>
      <c r="QEZ115" s="511"/>
      <c r="QFA115" s="511"/>
      <c r="QFB115" s="511"/>
      <c r="QFC115" s="511"/>
      <c r="QFD115" s="511"/>
      <c r="QFE115" s="511"/>
      <c r="QFF115" s="511"/>
      <c r="QFG115" s="511"/>
      <c r="QFH115" s="511"/>
      <c r="QFI115" s="511"/>
      <c r="QFJ115" s="511"/>
      <c r="QFK115" s="511"/>
      <c r="QFL115" s="511"/>
      <c r="QFM115" s="511"/>
      <c r="QFN115" s="511"/>
      <c r="QFO115" s="511"/>
      <c r="QFP115" s="511"/>
      <c r="QFQ115" s="511"/>
      <c r="QFR115" s="511"/>
      <c r="QFS115" s="511"/>
      <c r="QFT115" s="511"/>
      <c r="QFU115" s="511"/>
      <c r="QFV115" s="511"/>
      <c r="QFW115" s="511"/>
      <c r="QFX115" s="511"/>
      <c r="QFY115" s="511"/>
      <c r="QFZ115" s="511"/>
      <c r="QGA115" s="511"/>
      <c r="QGB115" s="511"/>
      <c r="QGC115" s="511"/>
      <c r="QGD115" s="511"/>
      <c r="QGE115" s="511"/>
      <c r="QGF115" s="511"/>
      <c r="QGG115" s="511"/>
      <c r="QGH115" s="511"/>
      <c r="QGI115" s="511"/>
      <c r="QGJ115" s="511"/>
      <c r="QGK115" s="511"/>
      <c r="QGL115" s="511"/>
      <c r="QGM115" s="511"/>
      <c r="QGN115" s="511"/>
      <c r="QGO115" s="511"/>
      <c r="QGP115" s="511"/>
      <c r="QGQ115" s="511"/>
      <c r="QGR115" s="511"/>
      <c r="QGS115" s="511"/>
      <c r="QGT115" s="511"/>
      <c r="QGU115" s="511"/>
      <c r="QGV115" s="511"/>
      <c r="QGW115" s="511"/>
      <c r="QGX115" s="511"/>
      <c r="QGY115" s="511"/>
      <c r="QGZ115" s="511"/>
      <c r="QHA115" s="511"/>
      <c r="QHB115" s="511"/>
      <c r="QHC115" s="511"/>
      <c r="QHD115" s="511"/>
      <c r="QHE115" s="511"/>
      <c r="QHF115" s="511"/>
      <c r="QHG115" s="511"/>
      <c r="QHH115" s="511"/>
      <c r="QHI115" s="511"/>
      <c r="QHJ115" s="511"/>
      <c r="QHK115" s="511"/>
      <c r="QHL115" s="511"/>
      <c r="QHM115" s="511"/>
      <c r="QHN115" s="511"/>
      <c r="QHO115" s="511"/>
      <c r="QHP115" s="511"/>
      <c r="QHQ115" s="511"/>
      <c r="QHR115" s="511"/>
      <c r="QHS115" s="511"/>
      <c r="QHT115" s="511"/>
      <c r="QHU115" s="511"/>
      <c r="QHV115" s="511"/>
      <c r="QHW115" s="511"/>
      <c r="QHX115" s="511"/>
      <c r="QHY115" s="511"/>
      <c r="QHZ115" s="511"/>
      <c r="QIA115" s="511"/>
      <c r="QIB115" s="511"/>
      <c r="QIC115" s="511"/>
      <c r="QID115" s="511"/>
      <c r="QIE115" s="511"/>
      <c r="QIF115" s="511"/>
      <c r="QIG115" s="511"/>
      <c r="QIH115" s="511"/>
      <c r="QII115" s="511"/>
      <c r="QIJ115" s="511"/>
      <c r="QIK115" s="511"/>
      <c r="QIL115" s="511"/>
      <c r="QIM115" s="511"/>
      <c r="QIN115" s="511"/>
      <c r="QIO115" s="511"/>
      <c r="QIP115" s="511"/>
      <c r="QIQ115" s="511"/>
      <c r="QIR115" s="511"/>
      <c r="QIS115" s="511"/>
      <c r="QIT115" s="511"/>
      <c r="QIU115" s="511"/>
      <c r="QIV115" s="511"/>
      <c r="QIW115" s="511"/>
      <c r="QIX115" s="511"/>
      <c r="QIY115" s="511"/>
      <c r="QIZ115" s="511"/>
      <c r="QJA115" s="511"/>
      <c r="QJB115" s="511"/>
      <c r="QJC115" s="511"/>
      <c r="QJD115" s="511"/>
      <c r="QJE115" s="511"/>
      <c r="QJF115" s="511"/>
      <c r="QJG115" s="511"/>
      <c r="QJH115" s="511"/>
      <c r="QJI115" s="511"/>
      <c r="QJJ115" s="511"/>
      <c r="QJK115" s="511"/>
      <c r="QJL115" s="511"/>
      <c r="QJM115" s="511"/>
      <c r="QJN115" s="511"/>
      <c r="QJO115" s="511"/>
      <c r="QJP115" s="511"/>
      <c r="QJQ115" s="511"/>
      <c r="QJR115" s="511"/>
      <c r="QJS115" s="511"/>
      <c r="QJT115" s="511"/>
      <c r="QJU115" s="511"/>
      <c r="QJV115" s="511"/>
      <c r="QJW115" s="511"/>
      <c r="QJX115" s="511"/>
      <c r="QJY115" s="511"/>
      <c r="QJZ115" s="511"/>
      <c r="QKA115" s="511"/>
      <c r="QKB115" s="511"/>
      <c r="QKC115" s="511"/>
      <c r="QKD115" s="511"/>
      <c r="QKE115" s="511"/>
      <c r="QKF115" s="511"/>
      <c r="QKG115" s="511"/>
      <c r="QKH115" s="511"/>
      <c r="QKI115" s="511"/>
      <c r="QKJ115" s="511"/>
      <c r="QKK115" s="511"/>
      <c r="QKL115" s="511"/>
      <c r="QKM115" s="511"/>
      <c r="QKN115" s="511"/>
      <c r="QKO115" s="511"/>
      <c r="QKP115" s="511"/>
      <c r="QKQ115" s="511"/>
      <c r="QKR115" s="511"/>
      <c r="QKS115" s="511"/>
      <c r="QKT115" s="511"/>
      <c r="QKU115" s="511"/>
      <c r="QKV115" s="511"/>
      <c r="QKW115" s="511"/>
      <c r="QKX115" s="511"/>
      <c r="QKY115" s="511"/>
      <c r="QKZ115" s="511"/>
      <c r="QLA115" s="511"/>
      <c r="QLB115" s="511"/>
      <c r="QLC115" s="511"/>
      <c r="QLD115" s="511"/>
      <c r="QLE115" s="511"/>
      <c r="QLF115" s="511"/>
      <c r="QLG115" s="511"/>
      <c r="QLH115" s="511"/>
      <c r="QLI115" s="511"/>
      <c r="QLJ115" s="511"/>
      <c r="QLK115" s="511"/>
      <c r="QLL115" s="511"/>
      <c r="QLM115" s="511"/>
      <c r="QLN115" s="511"/>
      <c r="QLO115" s="511"/>
      <c r="QLP115" s="511"/>
      <c r="QLQ115" s="511"/>
      <c r="QLR115" s="511"/>
      <c r="QLS115" s="511"/>
      <c r="QLT115" s="511"/>
      <c r="QLU115" s="511"/>
      <c r="QLV115" s="511"/>
      <c r="QLW115" s="511"/>
      <c r="QLX115" s="511"/>
      <c r="QLY115" s="511"/>
      <c r="QLZ115" s="511"/>
      <c r="QMA115" s="511"/>
      <c r="QMB115" s="511"/>
      <c r="QMC115" s="511"/>
      <c r="QMD115" s="511"/>
      <c r="QME115" s="511"/>
      <c r="QMF115" s="511"/>
      <c r="QMG115" s="511"/>
      <c r="QMH115" s="511"/>
      <c r="QMI115" s="511"/>
      <c r="QMJ115" s="511"/>
      <c r="QMK115" s="511"/>
      <c r="QML115" s="511"/>
      <c r="QMM115" s="511"/>
      <c r="QMN115" s="511"/>
      <c r="QMO115" s="511"/>
      <c r="QMP115" s="511"/>
      <c r="QMQ115" s="511"/>
      <c r="QMR115" s="511"/>
      <c r="QMS115" s="511"/>
      <c r="QMT115" s="511"/>
      <c r="QMU115" s="511"/>
      <c r="QMV115" s="511"/>
      <c r="QMW115" s="511"/>
      <c r="QMX115" s="511"/>
      <c r="QMY115" s="511"/>
      <c r="QMZ115" s="511"/>
      <c r="QNA115" s="511"/>
      <c r="QNB115" s="511"/>
      <c r="QNC115" s="511"/>
      <c r="QND115" s="511"/>
      <c r="QNE115" s="511"/>
      <c r="QNF115" s="511"/>
      <c r="QNG115" s="511"/>
      <c r="QNH115" s="511"/>
      <c r="QNI115" s="511"/>
      <c r="QNJ115" s="511"/>
      <c r="QNK115" s="511"/>
      <c r="QNL115" s="511"/>
      <c r="QNM115" s="511"/>
      <c r="QNN115" s="511"/>
      <c r="QNO115" s="511"/>
      <c r="QNP115" s="511"/>
      <c r="QNQ115" s="511"/>
      <c r="QNR115" s="511"/>
      <c r="QNS115" s="511"/>
      <c r="QNT115" s="511"/>
      <c r="QNU115" s="511"/>
      <c r="QNV115" s="511"/>
      <c r="QNW115" s="511"/>
      <c r="QNX115" s="511"/>
      <c r="QNY115" s="511"/>
      <c r="QNZ115" s="511"/>
      <c r="QOA115" s="511"/>
      <c r="QOB115" s="511"/>
      <c r="QOC115" s="511"/>
      <c r="QOD115" s="511"/>
      <c r="QOE115" s="511"/>
      <c r="QOF115" s="511"/>
      <c r="QOG115" s="511"/>
      <c r="QOH115" s="511"/>
      <c r="QOI115" s="511"/>
      <c r="QOJ115" s="511"/>
      <c r="QOK115" s="511"/>
      <c r="QOL115" s="511"/>
      <c r="QOM115" s="511"/>
      <c r="QON115" s="511"/>
      <c r="QOO115" s="511"/>
      <c r="QOP115" s="511"/>
      <c r="QOQ115" s="511"/>
      <c r="QOR115" s="511"/>
      <c r="QOS115" s="511"/>
      <c r="QOT115" s="511"/>
      <c r="QOU115" s="511"/>
      <c r="QOV115" s="511"/>
      <c r="QOW115" s="511"/>
      <c r="QOX115" s="511"/>
      <c r="QOY115" s="511"/>
      <c r="QOZ115" s="511"/>
      <c r="QPA115" s="511"/>
      <c r="QPB115" s="511"/>
      <c r="QPC115" s="511"/>
      <c r="QPD115" s="511"/>
      <c r="QPE115" s="511"/>
      <c r="QPF115" s="511"/>
      <c r="QPG115" s="511"/>
      <c r="QPH115" s="511"/>
      <c r="QPI115" s="511"/>
      <c r="QPJ115" s="511"/>
      <c r="QPK115" s="511"/>
      <c r="QPL115" s="511"/>
      <c r="QPM115" s="511"/>
      <c r="QPN115" s="511"/>
      <c r="QPO115" s="511"/>
      <c r="QPP115" s="511"/>
      <c r="QPQ115" s="511"/>
      <c r="QPR115" s="511"/>
      <c r="QPS115" s="511"/>
      <c r="QPT115" s="511"/>
      <c r="QPU115" s="511"/>
      <c r="QPV115" s="511"/>
      <c r="QPW115" s="511"/>
      <c r="QPX115" s="511"/>
      <c r="QPY115" s="511"/>
      <c r="QPZ115" s="511"/>
      <c r="QQA115" s="511"/>
      <c r="QQB115" s="511"/>
      <c r="QQC115" s="511"/>
      <c r="QQD115" s="511"/>
      <c r="QQE115" s="511"/>
      <c r="QQF115" s="511"/>
      <c r="QQG115" s="511"/>
      <c r="QQH115" s="511"/>
      <c r="QQI115" s="511"/>
      <c r="QQJ115" s="511"/>
      <c r="QQK115" s="511"/>
      <c r="QQL115" s="511"/>
      <c r="QQM115" s="511"/>
      <c r="QQN115" s="511"/>
      <c r="QQO115" s="511"/>
      <c r="QQP115" s="511"/>
      <c r="QQQ115" s="511"/>
      <c r="QQR115" s="511"/>
      <c r="QQS115" s="511"/>
      <c r="QQT115" s="511"/>
      <c r="QQU115" s="511"/>
      <c r="QQV115" s="511"/>
      <c r="QQW115" s="511"/>
      <c r="QQX115" s="511"/>
      <c r="QQY115" s="511"/>
      <c r="QQZ115" s="511"/>
      <c r="QRA115" s="511"/>
      <c r="QRB115" s="511"/>
      <c r="QRC115" s="511"/>
      <c r="QRD115" s="511"/>
      <c r="QRE115" s="511"/>
      <c r="QRF115" s="511"/>
      <c r="QRG115" s="511"/>
      <c r="QRH115" s="511"/>
      <c r="QRI115" s="511"/>
      <c r="QRJ115" s="511"/>
      <c r="QRK115" s="511"/>
      <c r="QRL115" s="511"/>
      <c r="QRM115" s="511"/>
      <c r="QRN115" s="511"/>
      <c r="QRO115" s="511"/>
      <c r="QRP115" s="511"/>
      <c r="QRQ115" s="511"/>
      <c r="QRR115" s="511"/>
      <c r="QRS115" s="511"/>
      <c r="QRT115" s="511"/>
      <c r="QRU115" s="511"/>
      <c r="QRV115" s="511"/>
      <c r="QRW115" s="511"/>
      <c r="QRX115" s="511"/>
      <c r="QRY115" s="511"/>
      <c r="QRZ115" s="511"/>
      <c r="QSA115" s="511"/>
      <c r="QSB115" s="511"/>
      <c r="QSC115" s="511"/>
      <c r="QSD115" s="511"/>
      <c r="QSE115" s="511"/>
      <c r="QSF115" s="511"/>
      <c r="QSG115" s="511"/>
      <c r="QSH115" s="511"/>
      <c r="QSI115" s="511"/>
      <c r="QSJ115" s="511"/>
      <c r="QSK115" s="511"/>
      <c r="QSL115" s="511"/>
      <c r="QSM115" s="511"/>
      <c r="QSN115" s="511"/>
      <c r="QSO115" s="511"/>
      <c r="QSP115" s="511"/>
      <c r="QSQ115" s="511"/>
      <c r="QSR115" s="511"/>
      <c r="QSS115" s="511"/>
      <c r="QST115" s="511"/>
      <c r="QSU115" s="511"/>
      <c r="QSV115" s="511"/>
      <c r="QSW115" s="511"/>
      <c r="QSX115" s="511"/>
      <c r="QSY115" s="511"/>
      <c r="QSZ115" s="511"/>
      <c r="QTA115" s="511"/>
      <c r="QTB115" s="511"/>
      <c r="QTC115" s="511"/>
      <c r="QTD115" s="511"/>
      <c r="QTE115" s="511"/>
      <c r="QTF115" s="511"/>
      <c r="QTG115" s="511"/>
      <c r="QTH115" s="511"/>
      <c r="QTI115" s="511"/>
      <c r="QTJ115" s="511"/>
      <c r="QTK115" s="511"/>
      <c r="QTL115" s="511"/>
      <c r="QTM115" s="511"/>
      <c r="QTN115" s="511"/>
      <c r="QTO115" s="511"/>
      <c r="QTP115" s="511"/>
      <c r="QTQ115" s="511"/>
      <c r="QTR115" s="511"/>
      <c r="QTS115" s="511"/>
      <c r="QTT115" s="511"/>
      <c r="QTU115" s="511"/>
      <c r="QTV115" s="511"/>
      <c r="QTW115" s="511"/>
      <c r="QTX115" s="511"/>
      <c r="QTY115" s="511"/>
      <c r="QTZ115" s="511"/>
      <c r="QUA115" s="511"/>
      <c r="QUB115" s="511"/>
      <c r="QUC115" s="511"/>
      <c r="QUD115" s="511"/>
      <c r="QUE115" s="511"/>
      <c r="QUF115" s="511"/>
      <c r="QUG115" s="511"/>
      <c r="QUH115" s="511"/>
      <c r="QUI115" s="511"/>
      <c r="QUJ115" s="511"/>
      <c r="QUK115" s="511"/>
      <c r="QUL115" s="511"/>
      <c r="QUM115" s="511"/>
      <c r="QUN115" s="511"/>
      <c r="QUO115" s="511"/>
      <c r="QUP115" s="511"/>
      <c r="QUQ115" s="511"/>
      <c r="QUR115" s="511"/>
      <c r="QUS115" s="511"/>
      <c r="QUT115" s="511"/>
      <c r="QUU115" s="511"/>
      <c r="QUV115" s="511"/>
      <c r="QUW115" s="511"/>
      <c r="QUX115" s="511"/>
      <c r="QUY115" s="511"/>
      <c r="QUZ115" s="511"/>
      <c r="QVA115" s="511"/>
      <c r="QVB115" s="511"/>
      <c r="QVC115" s="511"/>
      <c r="QVD115" s="511"/>
      <c r="QVE115" s="511"/>
      <c r="QVF115" s="511"/>
      <c r="QVG115" s="511"/>
      <c r="QVH115" s="511"/>
      <c r="QVI115" s="511"/>
      <c r="QVJ115" s="511"/>
      <c r="QVK115" s="511"/>
      <c r="QVL115" s="511"/>
      <c r="QVM115" s="511"/>
      <c r="QVN115" s="511"/>
      <c r="QVO115" s="511"/>
      <c r="QVP115" s="511"/>
      <c r="QVQ115" s="511"/>
      <c r="QVR115" s="511"/>
      <c r="QVS115" s="511"/>
      <c r="QVT115" s="511"/>
      <c r="QVU115" s="511"/>
      <c r="QVV115" s="511"/>
      <c r="QVW115" s="511"/>
      <c r="QVX115" s="511"/>
      <c r="QVY115" s="511"/>
      <c r="QVZ115" s="511"/>
      <c r="QWA115" s="511"/>
      <c r="QWB115" s="511"/>
      <c r="QWC115" s="511"/>
      <c r="QWD115" s="511"/>
      <c r="QWE115" s="511"/>
      <c r="QWF115" s="511"/>
      <c r="QWG115" s="511"/>
      <c r="QWH115" s="511"/>
      <c r="QWI115" s="511"/>
      <c r="QWJ115" s="511"/>
      <c r="QWK115" s="511"/>
      <c r="QWL115" s="511"/>
      <c r="QWM115" s="511"/>
      <c r="QWN115" s="511"/>
      <c r="QWO115" s="511"/>
      <c r="QWP115" s="511"/>
      <c r="QWQ115" s="511"/>
      <c r="QWR115" s="511"/>
      <c r="QWS115" s="511"/>
      <c r="QWT115" s="511"/>
      <c r="QWU115" s="511"/>
      <c r="QWV115" s="511"/>
      <c r="QWW115" s="511"/>
      <c r="QWX115" s="511"/>
      <c r="QWY115" s="511"/>
      <c r="QWZ115" s="511"/>
      <c r="QXA115" s="511"/>
      <c r="QXB115" s="511"/>
      <c r="QXC115" s="511"/>
      <c r="QXD115" s="511"/>
      <c r="QXE115" s="511"/>
      <c r="QXF115" s="511"/>
      <c r="QXG115" s="511"/>
      <c r="QXH115" s="511"/>
      <c r="QXI115" s="511"/>
      <c r="QXJ115" s="511"/>
      <c r="QXK115" s="511"/>
      <c r="QXL115" s="511"/>
      <c r="QXM115" s="511"/>
      <c r="QXN115" s="511"/>
      <c r="QXO115" s="511"/>
      <c r="QXP115" s="511"/>
      <c r="QXQ115" s="511"/>
      <c r="QXR115" s="511"/>
      <c r="QXS115" s="511"/>
      <c r="QXT115" s="511"/>
      <c r="QXU115" s="511"/>
      <c r="QXV115" s="511"/>
      <c r="QXW115" s="511"/>
      <c r="QXX115" s="511"/>
      <c r="QXY115" s="511"/>
      <c r="QXZ115" s="511"/>
      <c r="QYA115" s="511"/>
      <c r="QYB115" s="511"/>
      <c r="QYC115" s="511"/>
      <c r="QYD115" s="511"/>
      <c r="QYE115" s="511"/>
      <c r="QYF115" s="511"/>
      <c r="QYG115" s="511"/>
      <c r="QYH115" s="511"/>
      <c r="QYI115" s="511"/>
      <c r="QYJ115" s="511"/>
      <c r="QYK115" s="511"/>
      <c r="QYL115" s="511"/>
      <c r="QYM115" s="511"/>
      <c r="QYN115" s="511"/>
      <c r="QYO115" s="511"/>
      <c r="QYP115" s="511"/>
      <c r="QYQ115" s="511"/>
      <c r="QYR115" s="511"/>
      <c r="QYS115" s="511"/>
      <c r="QYT115" s="511"/>
      <c r="QYU115" s="511"/>
      <c r="QYV115" s="511"/>
      <c r="QYW115" s="511"/>
      <c r="QYX115" s="511"/>
      <c r="QYY115" s="511"/>
      <c r="QYZ115" s="511"/>
      <c r="QZA115" s="511"/>
      <c r="QZB115" s="511"/>
      <c r="QZC115" s="511"/>
      <c r="QZD115" s="511"/>
      <c r="QZE115" s="511"/>
      <c r="QZF115" s="511"/>
      <c r="QZG115" s="511"/>
      <c r="QZH115" s="511"/>
      <c r="QZI115" s="511"/>
      <c r="QZJ115" s="511"/>
      <c r="QZK115" s="511"/>
      <c r="QZL115" s="511"/>
      <c r="QZM115" s="511"/>
      <c r="QZN115" s="511"/>
      <c r="QZO115" s="511"/>
      <c r="QZP115" s="511"/>
      <c r="QZQ115" s="511"/>
      <c r="QZR115" s="511"/>
      <c r="QZS115" s="511"/>
      <c r="QZT115" s="511"/>
      <c r="QZU115" s="511"/>
      <c r="QZV115" s="511"/>
      <c r="QZW115" s="511"/>
      <c r="QZX115" s="511"/>
      <c r="QZY115" s="511"/>
      <c r="QZZ115" s="511"/>
      <c r="RAA115" s="511"/>
      <c r="RAB115" s="511"/>
      <c r="RAC115" s="511"/>
      <c r="RAD115" s="511"/>
      <c r="RAE115" s="511"/>
      <c r="RAF115" s="511"/>
      <c r="RAG115" s="511"/>
      <c r="RAH115" s="511"/>
      <c r="RAI115" s="511"/>
      <c r="RAJ115" s="511"/>
      <c r="RAK115" s="511"/>
      <c r="RAL115" s="511"/>
      <c r="RAM115" s="511"/>
      <c r="RAN115" s="511"/>
      <c r="RAO115" s="511"/>
      <c r="RAP115" s="511"/>
      <c r="RAQ115" s="511"/>
      <c r="RAR115" s="511"/>
      <c r="RAS115" s="511"/>
      <c r="RAT115" s="511"/>
      <c r="RAU115" s="511"/>
      <c r="RAV115" s="511"/>
      <c r="RAW115" s="511"/>
      <c r="RAX115" s="511"/>
      <c r="RAY115" s="511"/>
      <c r="RAZ115" s="511"/>
      <c r="RBA115" s="511"/>
      <c r="RBB115" s="511"/>
      <c r="RBC115" s="511"/>
      <c r="RBD115" s="511"/>
      <c r="RBE115" s="511"/>
      <c r="RBF115" s="511"/>
      <c r="RBG115" s="511"/>
      <c r="RBH115" s="511"/>
      <c r="RBI115" s="511"/>
      <c r="RBJ115" s="511"/>
      <c r="RBK115" s="511"/>
      <c r="RBL115" s="511"/>
      <c r="RBM115" s="511"/>
      <c r="RBN115" s="511"/>
      <c r="RBO115" s="511"/>
      <c r="RBP115" s="511"/>
      <c r="RBQ115" s="511"/>
      <c r="RBR115" s="511"/>
      <c r="RBS115" s="511"/>
      <c r="RBT115" s="511"/>
      <c r="RBU115" s="511"/>
      <c r="RBV115" s="511"/>
      <c r="RBW115" s="511"/>
      <c r="RBX115" s="511"/>
      <c r="RBY115" s="511"/>
      <c r="RBZ115" s="511"/>
      <c r="RCA115" s="511"/>
      <c r="RCB115" s="511"/>
      <c r="RCC115" s="511"/>
      <c r="RCD115" s="511"/>
      <c r="RCE115" s="511"/>
      <c r="RCF115" s="511"/>
      <c r="RCG115" s="511"/>
      <c r="RCH115" s="511"/>
      <c r="RCI115" s="511"/>
      <c r="RCJ115" s="511"/>
      <c r="RCK115" s="511"/>
      <c r="RCL115" s="511"/>
      <c r="RCM115" s="511"/>
      <c r="RCN115" s="511"/>
      <c r="RCO115" s="511"/>
      <c r="RCP115" s="511"/>
      <c r="RCQ115" s="511"/>
      <c r="RCR115" s="511"/>
      <c r="RCS115" s="511"/>
      <c r="RCT115" s="511"/>
      <c r="RCU115" s="511"/>
      <c r="RCV115" s="511"/>
      <c r="RCW115" s="511"/>
      <c r="RCX115" s="511"/>
      <c r="RCY115" s="511"/>
      <c r="RCZ115" s="511"/>
      <c r="RDA115" s="511"/>
      <c r="RDB115" s="511"/>
      <c r="RDC115" s="511"/>
      <c r="RDD115" s="511"/>
      <c r="RDE115" s="511"/>
      <c r="RDF115" s="511"/>
      <c r="RDG115" s="511"/>
      <c r="RDH115" s="511"/>
      <c r="RDI115" s="511"/>
      <c r="RDJ115" s="511"/>
      <c r="RDK115" s="511"/>
      <c r="RDL115" s="511"/>
      <c r="RDM115" s="511"/>
      <c r="RDN115" s="511"/>
      <c r="RDO115" s="511"/>
      <c r="RDP115" s="511"/>
      <c r="RDQ115" s="511"/>
      <c r="RDR115" s="511"/>
      <c r="RDS115" s="511"/>
      <c r="RDT115" s="511"/>
      <c r="RDU115" s="511"/>
      <c r="RDV115" s="511"/>
      <c r="RDW115" s="511"/>
      <c r="RDX115" s="511"/>
      <c r="RDY115" s="511"/>
      <c r="RDZ115" s="511"/>
      <c r="REA115" s="511"/>
      <c r="REB115" s="511"/>
      <c r="REC115" s="511"/>
      <c r="RED115" s="511"/>
      <c r="REE115" s="511"/>
      <c r="REF115" s="511"/>
      <c r="REG115" s="511"/>
      <c r="REH115" s="511"/>
      <c r="REI115" s="511"/>
      <c r="REJ115" s="511"/>
      <c r="REK115" s="511"/>
      <c r="REL115" s="511"/>
      <c r="REM115" s="511"/>
      <c r="REN115" s="511"/>
      <c r="REO115" s="511"/>
      <c r="REP115" s="511"/>
      <c r="REQ115" s="511"/>
      <c r="RER115" s="511"/>
      <c r="RES115" s="511"/>
      <c r="RET115" s="511"/>
      <c r="REU115" s="511"/>
      <c r="REV115" s="511"/>
      <c r="REW115" s="511"/>
      <c r="REX115" s="511"/>
      <c r="REY115" s="511"/>
      <c r="REZ115" s="511"/>
      <c r="RFA115" s="511"/>
      <c r="RFB115" s="511"/>
      <c r="RFC115" s="511"/>
      <c r="RFD115" s="511"/>
      <c r="RFE115" s="511"/>
      <c r="RFF115" s="511"/>
      <c r="RFG115" s="511"/>
      <c r="RFH115" s="511"/>
      <c r="RFI115" s="511"/>
      <c r="RFJ115" s="511"/>
      <c r="RFK115" s="511"/>
      <c r="RFL115" s="511"/>
      <c r="RFM115" s="511"/>
      <c r="RFN115" s="511"/>
      <c r="RFO115" s="511"/>
      <c r="RFP115" s="511"/>
      <c r="RFQ115" s="511"/>
      <c r="RFR115" s="511"/>
      <c r="RFS115" s="511"/>
      <c r="RFT115" s="511"/>
      <c r="RFU115" s="511"/>
      <c r="RFV115" s="511"/>
      <c r="RFW115" s="511"/>
      <c r="RFX115" s="511"/>
      <c r="RFY115" s="511"/>
      <c r="RFZ115" s="511"/>
      <c r="RGA115" s="511"/>
      <c r="RGB115" s="511"/>
      <c r="RGC115" s="511"/>
      <c r="RGD115" s="511"/>
      <c r="RGE115" s="511"/>
      <c r="RGF115" s="511"/>
      <c r="RGG115" s="511"/>
      <c r="RGH115" s="511"/>
      <c r="RGI115" s="511"/>
      <c r="RGJ115" s="511"/>
      <c r="RGK115" s="511"/>
      <c r="RGL115" s="511"/>
      <c r="RGM115" s="511"/>
      <c r="RGN115" s="511"/>
      <c r="RGO115" s="511"/>
      <c r="RGP115" s="511"/>
      <c r="RGQ115" s="511"/>
      <c r="RGR115" s="511"/>
      <c r="RGS115" s="511"/>
      <c r="RGT115" s="511"/>
      <c r="RGU115" s="511"/>
      <c r="RGV115" s="511"/>
      <c r="RGW115" s="511"/>
      <c r="RGX115" s="511"/>
      <c r="RGY115" s="511"/>
      <c r="RGZ115" s="511"/>
      <c r="RHA115" s="511"/>
      <c r="RHB115" s="511"/>
      <c r="RHC115" s="511"/>
      <c r="RHD115" s="511"/>
      <c r="RHE115" s="511"/>
      <c r="RHF115" s="511"/>
      <c r="RHG115" s="511"/>
      <c r="RHH115" s="511"/>
      <c r="RHI115" s="511"/>
      <c r="RHJ115" s="511"/>
      <c r="RHK115" s="511"/>
      <c r="RHL115" s="511"/>
      <c r="RHM115" s="511"/>
      <c r="RHN115" s="511"/>
      <c r="RHO115" s="511"/>
      <c r="RHP115" s="511"/>
      <c r="RHQ115" s="511"/>
      <c r="RHR115" s="511"/>
      <c r="RHS115" s="511"/>
      <c r="RHT115" s="511"/>
      <c r="RHU115" s="511"/>
      <c r="RHV115" s="511"/>
      <c r="RHW115" s="511"/>
      <c r="RHX115" s="511"/>
      <c r="RHY115" s="511"/>
      <c r="RHZ115" s="511"/>
      <c r="RIA115" s="511"/>
      <c r="RIB115" s="511"/>
      <c r="RIC115" s="511"/>
      <c r="RID115" s="511"/>
      <c r="RIE115" s="511"/>
      <c r="RIF115" s="511"/>
      <c r="RIG115" s="511"/>
      <c r="RIH115" s="511"/>
      <c r="RII115" s="511"/>
      <c r="RIJ115" s="511"/>
      <c r="RIK115" s="511"/>
      <c r="RIL115" s="511"/>
      <c r="RIM115" s="511"/>
      <c r="RIN115" s="511"/>
      <c r="RIO115" s="511"/>
      <c r="RIP115" s="511"/>
      <c r="RIQ115" s="511"/>
      <c r="RIR115" s="511"/>
      <c r="RIS115" s="511"/>
      <c r="RIT115" s="511"/>
      <c r="RIU115" s="511"/>
      <c r="RIV115" s="511"/>
      <c r="RIW115" s="511"/>
      <c r="RIX115" s="511"/>
      <c r="RIY115" s="511"/>
      <c r="RIZ115" s="511"/>
      <c r="RJA115" s="511"/>
      <c r="RJB115" s="511"/>
      <c r="RJC115" s="511"/>
      <c r="RJD115" s="511"/>
      <c r="RJE115" s="511"/>
      <c r="RJF115" s="511"/>
      <c r="RJG115" s="511"/>
      <c r="RJH115" s="511"/>
      <c r="RJI115" s="511"/>
      <c r="RJJ115" s="511"/>
      <c r="RJK115" s="511"/>
      <c r="RJL115" s="511"/>
      <c r="RJM115" s="511"/>
      <c r="RJN115" s="511"/>
      <c r="RJO115" s="511"/>
      <c r="RJP115" s="511"/>
      <c r="RJQ115" s="511"/>
      <c r="RJR115" s="511"/>
      <c r="RJS115" s="511"/>
      <c r="RJT115" s="511"/>
      <c r="RJU115" s="511"/>
      <c r="RJV115" s="511"/>
      <c r="RJW115" s="511"/>
      <c r="RJX115" s="511"/>
      <c r="RJY115" s="511"/>
      <c r="RJZ115" s="511"/>
      <c r="RKA115" s="511"/>
      <c r="RKB115" s="511"/>
      <c r="RKC115" s="511"/>
      <c r="RKD115" s="511"/>
      <c r="RKE115" s="511"/>
      <c r="RKF115" s="511"/>
      <c r="RKG115" s="511"/>
      <c r="RKH115" s="511"/>
      <c r="RKI115" s="511"/>
      <c r="RKJ115" s="511"/>
      <c r="RKK115" s="511"/>
      <c r="RKL115" s="511"/>
      <c r="RKM115" s="511"/>
      <c r="RKN115" s="511"/>
      <c r="RKO115" s="511"/>
      <c r="RKP115" s="511"/>
      <c r="RKQ115" s="511"/>
      <c r="RKR115" s="511"/>
      <c r="RKS115" s="511"/>
      <c r="RKT115" s="511"/>
      <c r="RKU115" s="511"/>
      <c r="RKV115" s="511"/>
      <c r="RKW115" s="511"/>
      <c r="RKX115" s="511"/>
      <c r="RKY115" s="511"/>
      <c r="RKZ115" s="511"/>
      <c r="RLA115" s="511"/>
      <c r="RLB115" s="511"/>
      <c r="RLC115" s="511"/>
      <c r="RLD115" s="511"/>
      <c r="RLE115" s="511"/>
      <c r="RLF115" s="511"/>
      <c r="RLG115" s="511"/>
      <c r="RLH115" s="511"/>
      <c r="RLI115" s="511"/>
      <c r="RLJ115" s="511"/>
      <c r="RLK115" s="511"/>
      <c r="RLL115" s="511"/>
      <c r="RLM115" s="511"/>
      <c r="RLN115" s="511"/>
      <c r="RLO115" s="511"/>
      <c r="RLP115" s="511"/>
      <c r="RLQ115" s="511"/>
      <c r="RLR115" s="511"/>
      <c r="RLS115" s="511"/>
      <c r="RLT115" s="511"/>
      <c r="RLU115" s="511"/>
      <c r="RLV115" s="511"/>
      <c r="RLW115" s="511"/>
      <c r="RLX115" s="511"/>
      <c r="RLY115" s="511"/>
      <c r="RLZ115" s="511"/>
      <c r="RMA115" s="511"/>
      <c r="RMB115" s="511"/>
      <c r="RMC115" s="511"/>
      <c r="RMD115" s="511"/>
      <c r="RME115" s="511"/>
      <c r="RMF115" s="511"/>
      <c r="RMG115" s="511"/>
      <c r="RMH115" s="511"/>
      <c r="RMI115" s="511"/>
      <c r="RMJ115" s="511"/>
      <c r="RMK115" s="511"/>
      <c r="RML115" s="511"/>
      <c r="RMM115" s="511"/>
      <c r="RMN115" s="511"/>
      <c r="RMO115" s="511"/>
      <c r="RMP115" s="511"/>
      <c r="RMQ115" s="511"/>
      <c r="RMR115" s="511"/>
      <c r="RMS115" s="511"/>
      <c r="RMT115" s="511"/>
      <c r="RMU115" s="511"/>
      <c r="RMV115" s="511"/>
      <c r="RMW115" s="511"/>
      <c r="RMX115" s="511"/>
      <c r="RMY115" s="511"/>
      <c r="RMZ115" s="511"/>
      <c r="RNA115" s="511"/>
      <c r="RNB115" s="511"/>
      <c r="RNC115" s="511"/>
      <c r="RND115" s="511"/>
      <c r="RNE115" s="511"/>
      <c r="RNF115" s="511"/>
      <c r="RNG115" s="511"/>
      <c r="RNH115" s="511"/>
      <c r="RNI115" s="511"/>
      <c r="RNJ115" s="511"/>
      <c r="RNK115" s="511"/>
      <c r="RNL115" s="511"/>
      <c r="RNM115" s="511"/>
      <c r="RNN115" s="511"/>
      <c r="RNO115" s="511"/>
      <c r="RNP115" s="511"/>
      <c r="RNQ115" s="511"/>
      <c r="RNR115" s="511"/>
      <c r="RNS115" s="511"/>
      <c r="RNT115" s="511"/>
      <c r="RNU115" s="511"/>
      <c r="RNV115" s="511"/>
      <c r="RNW115" s="511"/>
      <c r="RNX115" s="511"/>
      <c r="RNY115" s="511"/>
      <c r="RNZ115" s="511"/>
      <c r="ROA115" s="511"/>
      <c r="ROB115" s="511"/>
      <c r="ROC115" s="511"/>
      <c r="ROD115" s="511"/>
      <c r="ROE115" s="511"/>
      <c r="ROF115" s="511"/>
      <c r="ROG115" s="511"/>
      <c r="ROH115" s="511"/>
      <c r="ROI115" s="511"/>
      <c r="ROJ115" s="511"/>
      <c r="ROK115" s="511"/>
      <c r="ROL115" s="511"/>
      <c r="ROM115" s="511"/>
      <c r="RON115" s="511"/>
      <c r="ROO115" s="511"/>
      <c r="ROP115" s="511"/>
      <c r="ROQ115" s="511"/>
      <c r="ROR115" s="511"/>
      <c r="ROS115" s="511"/>
      <c r="ROT115" s="511"/>
      <c r="ROU115" s="511"/>
      <c r="ROV115" s="511"/>
      <c r="ROW115" s="511"/>
      <c r="ROX115" s="511"/>
      <c r="ROY115" s="511"/>
      <c r="ROZ115" s="511"/>
      <c r="RPA115" s="511"/>
      <c r="RPB115" s="511"/>
      <c r="RPC115" s="511"/>
      <c r="RPD115" s="511"/>
      <c r="RPE115" s="511"/>
      <c r="RPF115" s="511"/>
      <c r="RPG115" s="511"/>
      <c r="RPH115" s="511"/>
      <c r="RPI115" s="511"/>
      <c r="RPJ115" s="511"/>
      <c r="RPK115" s="511"/>
      <c r="RPL115" s="511"/>
      <c r="RPM115" s="511"/>
      <c r="RPN115" s="511"/>
      <c r="RPO115" s="511"/>
      <c r="RPP115" s="511"/>
      <c r="RPQ115" s="511"/>
      <c r="RPR115" s="511"/>
      <c r="RPS115" s="511"/>
      <c r="RPT115" s="511"/>
      <c r="RPU115" s="511"/>
      <c r="RPV115" s="511"/>
      <c r="RPW115" s="511"/>
      <c r="RPX115" s="511"/>
      <c r="RPY115" s="511"/>
      <c r="RPZ115" s="511"/>
      <c r="RQA115" s="511"/>
      <c r="RQB115" s="511"/>
      <c r="RQC115" s="511"/>
      <c r="RQD115" s="511"/>
      <c r="RQE115" s="511"/>
      <c r="RQF115" s="511"/>
      <c r="RQG115" s="511"/>
      <c r="RQH115" s="511"/>
      <c r="RQI115" s="511"/>
      <c r="RQJ115" s="511"/>
      <c r="RQK115" s="511"/>
      <c r="RQL115" s="511"/>
      <c r="RQM115" s="511"/>
      <c r="RQN115" s="511"/>
      <c r="RQO115" s="511"/>
      <c r="RQP115" s="511"/>
      <c r="RQQ115" s="511"/>
      <c r="RQR115" s="511"/>
      <c r="RQS115" s="511"/>
      <c r="RQT115" s="511"/>
      <c r="RQU115" s="511"/>
      <c r="RQV115" s="511"/>
      <c r="RQW115" s="511"/>
      <c r="RQX115" s="511"/>
      <c r="RQY115" s="511"/>
      <c r="RQZ115" s="511"/>
      <c r="RRA115" s="511"/>
      <c r="RRB115" s="511"/>
      <c r="RRC115" s="511"/>
      <c r="RRD115" s="511"/>
      <c r="RRE115" s="511"/>
      <c r="RRF115" s="511"/>
      <c r="RRG115" s="511"/>
      <c r="RRH115" s="511"/>
      <c r="RRI115" s="511"/>
      <c r="RRJ115" s="511"/>
      <c r="RRK115" s="511"/>
      <c r="RRL115" s="511"/>
      <c r="RRM115" s="511"/>
      <c r="RRN115" s="511"/>
      <c r="RRO115" s="511"/>
      <c r="RRP115" s="511"/>
      <c r="RRQ115" s="511"/>
      <c r="RRR115" s="511"/>
      <c r="RRS115" s="511"/>
      <c r="RRT115" s="511"/>
      <c r="RRU115" s="511"/>
      <c r="RRV115" s="511"/>
      <c r="RRW115" s="511"/>
      <c r="RRX115" s="511"/>
      <c r="RRY115" s="511"/>
      <c r="RRZ115" s="511"/>
      <c r="RSA115" s="511"/>
      <c r="RSB115" s="511"/>
      <c r="RSC115" s="511"/>
      <c r="RSD115" s="511"/>
      <c r="RSE115" s="511"/>
      <c r="RSF115" s="511"/>
      <c r="RSG115" s="511"/>
      <c r="RSH115" s="511"/>
      <c r="RSI115" s="511"/>
      <c r="RSJ115" s="511"/>
      <c r="RSK115" s="511"/>
      <c r="RSL115" s="511"/>
      <c r="RSM115" s="511"/>
      <c r="RSN115" s="511"/>
      <c r="RSO115" s="511"/>
      <c r="RSP115" s="511"/>
      <c r="RSQ115" s="511"/>
      <c r="RSR115" s="511"/>
      <c r="RSS115" s="511"/>
      <c r="RST115" s="511"/>
      <c r="RSU115" s="511"/>
      <c r="RSV115" s="511"/>
      <c r="RSW115" s="511"/>
      <c r="RSX115" s="511"/>
      <c r="RSY115" s="511"/>
      <c r="RSZ115" s="511"/>
      <c r="RTA115" s="511"/>
      <c r="RTB115" s="511"/>
      <c r="RTC115" s="511"/>
      <c r="RTD115" s="511"/>
      <c r="RTE115" s="511"/>
      <c r="RTF115" s="511"/>
      <c r="RTG115" s="511"/>
      <c r="RTH115" s="511"/>
      <c r="RTI115" s="511"/>
      <c r="RTJ115" s="511"/>
      <c r="RTK115" s="511"/>
      <c r="RTL115" s="511"/>
      <c r="RTM115" s="511"/>
      <c r="RTN115" s="511"/>
      <c r="RTO115" s="511"/>
      <c r="RTP115" s="511"/>
      <c r="RTQ115" s="511"/>
      <c r="RTR115" s="511"/>
      <c r="RTS115" s="511"/>
      <c r="RTT115" s="511"/>
      <c r="RTU115" s="511"/>
      <c r="RTV115" s="511"/>
      <c r="RTW115" s="511"/>
      <c r="RTX115" s="511"/>
      <c r="RTY115" s="511"/>
      <c r="RTZ115" s="511"/>
      <c r="RUA115" s="511"/>
      <c r="RUB115" s="511"/>
      <c r="RUC115" s="511"/>
      <c r="RUD115" s="511"/>
      <c r="RUE115" s="511"/>
      <c r="RUF115" s="511"/>
      <c r="RUG115" s="511"/>
      <c r="RUH115" s="511"/>
      <c r="RUI115" s="511"/>
      <c r="RUJ115" s="511"/>
      <c r="RUK115" s="511"/>
      <c r="RUL115" s="511"/>
      <c r="RUM115" s="511"/>
      <c r="RUN115" s="511"/>
      <c r="RUO115" s="511"/>
      <c r="RUP115" s="511"/>
      <c r="RUQ115" s="511"/>
      <c r="RUR115" s="511"/>
      <c r="RUS115" s="511"/>
      <c r="RUT115" s="511"/>
      <c r="RUU115" s="511"/>
      <c r="RUV115" s="511"/>
      <c r="RUW115" s="511"/>
      <c r="RUX115" s="511"/>
      <c r="RUY115" s="511"/>
      <c r="RUZ115" s="511"/>
      <c r="RVA115" s="511"/>
      <c r="RVB115" s="511"/>
      <c r="RVC115" s="511"/>
      <c r="RVD115" s="511"/>
      <c r="RVE115" s="511"/>
      <c r="RVF115" s="511"/>
      <c r="RVG115" s="511"/>
      <c r="RVH115" s="511"/>
      <c r="RVI115" s="511"/>
      <c r="RVJ115" s="511"/>
      <c r="RVK115" s="511"/>
      <c r="RVL115" s="511"/>
      <c r="RVM115" s="511"/>
      <c r="RVN115" s="511"/>
      <c r="RVO115" s="511"/>
      <c r="RVP115" s="511"/>
      <c r="RVQ115" s="511"/>
      <c r="RVR115" s="511"/>
      <c r="RVS115" s="511"/>
      <c r="RVT115" s="511"/>
      <c r="RVU115" s="511"/>
      <c r="RVV115" s="511"/>
      <c r="RVW115" s="511"/>
      <c r="RVX115" s="511"/>
      <c r="RVY115" s="511"/>
      <c r="RVZ115" s="511"/>
      <c r="RWA115" s="511"/>
      <c r="RWB115" s="511"/>
      <c r="RWC115" s="511"/>
      <c r="RWD115" s="511"/>
      <c r="RWE115" s="511"/>
      <c r="RWF115" s="511"/>
      <c r="RWG115" s="511"/>
      <c r="RWH115" s="511"/>
      <c r="RWI115" s="511"/>
      <c r="RWJ115" s="511"/>
      <c r="RWK115" s="511"/>
      <c r="RWL115" s="511"/>
      <c r="RWM115" s="511"/>
      <c r="RWN115" s="511"/>
      <c r="RWO115" s="511"/>
      <c r="RWP115" s="511"/>
      <c r="RWQ115" s="511"/>
      <c r="RWR115" s="511"/>
      <c r="RWS115" s="511"/>
      <c r="RWT115" s="511"/>
      <c r="RWU115" s="511"/>
      <c r="RWV115" s="511"/>
      <c r="RWW115" s="511"/>
      <c r="RWX115" s="511"/>
      <c r="RWY115" s="511"/>
      <c r="RWZ115" s="511"/>
      <c r="RXA115" s="511"/>
      <c r="RXB115" s="511"/>
      <c r="RXC115" s="511"/>
      <c r="RXD115" s="511"/>
      <c r="RXE115" s="511"/>
      <c r="RXF115" s="511"/>
      <c r="RXG115" s="511"/>
      <c r="RXH115" s="511"/>
      <c r="RXI115" s="511"/>
      <c r="RXJ115" s="511"/>
      <c r="RXK115" s="511"/>
      <c r="RXL115" s="511"/>
      <c r="RXM115" s="511"/>
      <c r="RXN115" s="511"/>
      <c r="RXO115" s="511"/>
      <c r="RXP115" s="511"/>
      <c r="RXQ115" s="511"/>
      <c r="RXR115" s="511"/>
      <c r="RXS115" s="511"/>
      <c r="RXT115" s="511"/>
      <c r="RXU115" s="511"/>
      <c r="RXV115" s="511"/>
      <c r="RXW115" s="511"/>
      <c r="RXX115" s="511"/>
      <c r="RXY115" s="511"/>
      <c r="RXZ115" s="511"/>
      <c r="RYA115" s="511"/>
      <c r="RYB115" s="511"/>
      <c r="RYC115" s="511"/>
      <c r="RYD115" s="511"/>
      <c r="RYE115" s="511"/>
      <c r="RYF115" s="511"/>
      <c r="RYG115" s="511"/>
      <c r="RYH115" s="511"/>
      <c r="RYI115" s="511"/>
      <c r="RYJ115" s="511"/>
      <c r="RYK115" s="511"/>
      <c r="RYL115" s="511"/>
      <c r="RYM115" s="511"/>
      <c r="RYN115" s="511"/>
      <c r="RYO115" s="511"/>
      <c r="RYP115" s="511"/>
      <c r="RYQ115" s="511"/>
      <c r="RYR115" s="511"/>
      <c r="RYS115" s="511"/>
      <c r="RYT115" s="511"/>
      <c r="RYU115" s="511"/>
      <c r="RYV115" s="511"/>
      <c r="RYW115" s="511"/>
      <c r="RYX115" s="511"/>
      <c r="RYY115" s="511"/>
      <c r="RYZ115" s="511"/>
      <c r="RZA115" s="511"/>
      <c r="RZB115" s="511"/>
      <c r="RZC115" s="511"/>
      <c r="RZD115" s="511"/>
      <c r="RZE115" s="511"/>
      <c r="RZF115" s="511"/>
      <c r="RZG115" s="511"/>
      <c r="RZH115" s="511"/>
      <c r="RZI115" s="511"/>
      <c r="RZJ115" s="511"/>
      <c r="RZK115" s="511"/>
      <c r="RZL115" s="511"/>
      <c r="RZM115" s="511"/>
      <c r="RZN115" s="511"/>
      <c r="RZO115" s="511"/>
      <c r="RZP115" s="511"/>
      <c r="RZQ115" s="511"/>
      <c r="RZR115" s="511"/>
      <c r="RZS115" s="511"/>
      <c r="RZT115" s="511"/>
      <c r="RZU115" s="511"/>
      <c r="RZV115" s="511"/>
      <c r="RZW115" s="511"/>
      <c r="RZX115" s="511"/>
      <c r="RZY115" s="511"/>
      <c r="RZZ115" s="511"/>
      <c r="SAA115" s="511"/>
      <c r="SAB115" s="511"/>
      <c r="SAC115" s="511"/>
      <c r="SAD115" s="511"/>
      <c r="SAE115" s="511"/>
      <c r="SAF115" s="511"/>
      <c r="SAG115" s="511"/>
      <c r="SAH115" s="511"/>
      <c r="SAI115" s="511"/>
      <c r="SAJ115" s="511"/>
      <c r="SAK115" s="511"/>
      <c r="SAL115" s="511"/>
      <c r="SAM115" s="511"/>
      <c r="SAN115" s="511"/>
      <c r="SAO115" s="511"/>
      <c r="SAP115" s="511"/>
      <c r="SAQ115" s="511"/>
      <c r="SAR115" s="511"/>
      <c r="SAS115" s="511"/>
      <c r="SAT115" s="511"/>
      <c r="SAU115" s="511"/>
      <c r="SAV115" s="511"/>
      <c r="SAW115" s="511"/>
      <c r="SAX115" s="511"/>
      <c r="SAY115" s="511"/>
      <c r="SAZ115" s="511"/>
      <c r="SBA115" s="511"/>
      <c r="SBB115" s="511"/>
      <c r="SBC115" s="511"/>
      <c r="SBD115" s="511"/>
      <c r="SBE115" s="511"/>
      <c r="SBF115" s="511"/>
      <c r="SBG115" s="511"/>
      <c r="SBH115" s="511"/>
      <c r="SBI115" s="511"/>
      <c r="SBJ115" s="511"/>
      <c r="SBK115" s="511"/>
      <c r="SBL115" s="511"/>
      <c r="SBM115" s="511"/>
      <c r="SBN115" s="511"/>
      <c r="SBO115" s="511"/>
      <c r="SBP115" s="511"/>
      <c r="SBQ115" s="511"/>
      <c r="SBR115" s="511"/>
      <c r="SBS115" s="511"/>
      <c r="SBT115" s="511"/>
      <c r="SBU115" s="511"/>
      <c r="SBV115" s="511"/>
      <c r="SBW115" s="511"/>
      <c r="SBX115" s="511"/>
      <c r="SBY115" s="511"/>
      <c r="SBZ115" s="511"/>
      <c r="SCA115" s="511"/>
      <c r="SCB115" s="511"/>
      <c r="SCC115" s="511"/>
      <c r="SCD115" s="511"/>
      <c r="SCE115" s="511"/>
      <c r="SCF115" s="511"/>
      <c r="SCG115" s="511"/>
      <c r="SCH115" s="511"/>
      <c r="SCI115" s="511"/>
      <c r="SCJ115" s="511"/>
      <c r="SCK115" s="511"/>
      <c r="SCL115" s="511"/>
      <c r="SCM115" s="511"/>
      <c r="SCN115" s="511"/>
      <c r="SCO115" s="511"/>
      <c r="SCP115" s="511"/>
      <c r="SCQ115" s="511"/>
      <c r="SCR115" s="511"/>
      <c r="SCS115" s="511"/>
      <c r="SCT115" s="511"/>
      <c r="SCU115" s="511"/>
      <c r="SCV115" s="511"/>
      <c r="SCW115" s="511"/>
      <c r="SCX115" s="511"/>
      <c r="SCY115" s="511"/>
      <c r="SCZ115" s="511"/>
      <c r="SDA115" s="511"/>
      <c r="SDB115" s="511"/>
      <c r="SDC115" s="511"/>
      <c r="SDD115" s="511"/>
      <c r="SDE115" s="511"/>
      <c r="SDF115" s="511"/>
      <c r="SDG115" s="511"/>
      <c r="SDH115" s="511"/>
      <c r="SDI115" s="511"/>
      <c r="SDJ115" s="511"/>
      <c r="SDK115" s="511"/>
      <c r="SDL115" s="511"/>
      <c r="SDM115" s="511"/>
      <c r="SDN115" s="511"/>
      <c r="SDO115" s="511"/>
      <c r="SDP115" s="511"/>
      <c r="SDQ115" s="511"/>
      <c r="SDR115" s="511"/>
      <c r="SDS115" s="511"/>
      <c r="SDT115" s="511"/>
      <c r="SDU115" s="511"/>
      <c r="SDV115" s="511"/>
      <c r="SDW115" s="511"/>
      <c r="SDX115" s="511"/>
      <c r="SDY115" s="511"/>
      <c r="SDZ115" s="511"/>
      <c r="SEA115" s="511"/>
      <c r="SEB115" s="511"/>
      <c r="SEC115" s="511"/>
      <c r="SED115" s="511"/>
      <c r="SEE115" s="511"/>
      <c r="SEF115" s="511"/>
      <c r="SEG115" s="511"/>
      <c r="SEH115" s="511"/>
      <c r="SEI115" s="511"/>
      <c r="SEJ115" s="511"/>
      <c r="SEK115" s="511"/>
      <c r="SEL115" s="511"/>
      <c r="SEM115" s="511"/>
      <c r="SEN115" s="511"/>
      <c r="SEO115" s="511"/>
      <c r="SEP115" s="511"/>
      <c r="SEQ115" s="511"/>
      <c r="SER115" s="511"/>
      <c r="SES115" s="511"/>
      <c r="SET115" s="511"/>
      <c r="SEU115" s="511"/>
      <c r="SEV115" s="511"/>
      <c r="SEW115" s="511"/>
      <c r="SEX115" s="511"/>
      <c r="SEY115" s="511"/>
      <c r="SEZ115" s="511"/>
      <c r="SFA115" s="511"/>
      <c r="SFB115" s="511"/>
      <c r="SFC115" s="511"/>
      <c r="SFD115" s="511"/>
      <c r="SFE115" s="511"/>
      <c r="SFF115" s="511"/>
      <c r="SFG115" s="511"/>
      <c r="SFH115" s="511"/>
      <c r="SFI115" s="511"/>
      <c r="SFJ115" s="511"/>
      <c r="SFK115" s="511"/>
      <c r="SFL115" s="511"/>
      <c r="SFM115" s="511"/>
      <c r="SFN115" s="511"/>
      <c r="SFO115" s="511"/>
      <c r="SFP115" s="511"/>
      <c r="SFQ115" s="511"/>
      <c r="SFR115" s="511"/>
      <c r="SFS115" s="511"/>
      <c r="SFT115" s="511"/>
      <c r="SFU115" s="511"/>
      <c r="SFV115" s="511"/>
      <c r="SFW115" s="511"/>
      <c r="SFX115" s="511"/>
      <c r="SFY115" s="511"/>
      <c r="SFZ115" s="511"/>
      <c r="SGA115" s="511"/>
      <c r="SGB115" s="511"/>
      <c r="SGC115" s="511"/>
      <c r="SGD115" s="511"/>
      <c r="SGE115" s="511"/>
      <c r="SGF115" s="511"/>
      <c r="SGG115" s="511"/>
      <c r="SGH115" s="511"/>
      <c r="SGI115" s="511"/>
      <c r="SGJ115" s="511"/>
      <c r="SGK115" s="511"/>
      <c r="SGL115" s="511"/>
      <c r="SGM115" s="511"/>
      <c r="SGN115" s="511"/>
      <c r="SGO115" s="511"/>
      <c r="SGP115" s="511"/>
      <c r="SGQ115" s="511"/>
      <c r="SGR115" s="511"/>
      <c r="SGS115" s="511"/>
      <c r="SGT115" s="511"/>
      <c r="SGU115" s="511"/>
      <c r="SGV115" s="511"/>
      <c r="SGW115" s="511"/>
      <c r="SGX115" s="511"/>
      <c r="SGY115" s="511"/>
      <c r="SGZ115" s="511"/>
      <c r="SHA115" s="511"/>
      <c r="SHB115" s="511"/>
      <c r="SHC115" s="511"/>
      <c r="SHD115" s="511"/>
      <c r="SHE115" s="511"/>
      <c r="SHF115" s="511"/>
      <c r="SHG115" s="511"/>
      <c r="SHH115" s="511"/>
      <c r="SHI115" s="511"/>
      <c r="SHJ115" s="511"/>
      <c r="SHK115" s="511"/>
      <c r="SHL115" s="511"/>
      <c r="SHM115" s="511"/>
      <c r="SHN115" s="511"/>
      <c r="SHO115" s="511"/>
      <c r="SHP115" s="511"/>
      <c r="SHQ115" s="511"/>
      <c r="SHR115" s="511"/>
      <c r="SHS115" s="511"/>
      <c r="SHT115" s="511"/>
      <c r="SHU115" s="511"/>
      <c r="SHV115" s="511"/>
      <c r="SHW115" s="511"/>
      <c r="SHX115" s="511"/>
      <c r="SHY115" s="511"/>
      <c r="SHZ115" s="511"/>
      <c r="SIA115" s="511"/>
      <c r="SIB115" s="511"/>
      <c r="SIC115" s="511"/>
      <c r="SID115" s="511"/>
      <c r="SIE115" s="511"/>
      <c r="SIF115" s="511"/>
      <c r="SIG115" s="511"/>
      <c r="SIH115" s="511"/>
      <c r="SII115" s="511"/>
      <c r="SIJ115" s="511"/>
      <c r="SIK115" s="511"/>
      <c r="SIL115" s="511"/>
      <c r="SIM115" s="511"/>
      <c r="SIN115" s="511"/>
      <c r="SIO115" s="511"/>
      <c r="SIP115" s="511"/>
      <c r="SIQ115" s="511"/>
      <c r="SIR115" s="511"/>
      <c r="SIS115" s="511"/>
      <c r="SIT115" s="511"/>
      <c r="SIU115" s="511"/>
      <c r="SIV115" s="511"/>
      <c r="SIW115" s="511"/>
      <c r="SIX115" s="511"/>
      <c r="SIY115" s="511"/>
      <c r="SIZ115" s="511"/>
      <c r="SJA115" s="511"/>
      <c r="SJB115" s="511"/>
      <c r="SJC115" s="511"/>
      <c r="SJD115" s="511"/>
      <c r="SJE115" s="511"/>
      <c r="SJF115" s="511"/>
      <c r="SJG115" s="511"/>
      <c r="SJH115" s="511"/>
      <c r="SJI115" s="511"/>
      <c r="SJJ115" s="511"/>
      <c r="SJK115" s="511"/>
      <c r="SJL115" s="511"/>
      <c r="SJM115" s="511"/>
      <c r="SJN115" s="511"/>
      <c r="SJO115" s="511"/>
      <c r="SJP115" s="511"/>
      <c r="SJQ115" s="511"/>
      <c r="SJR115" s="511"/>
      <c r="SJS115" s="511"/>
      <c r="SJT115" s="511"/>
      <c r="SJU115" s="511"/>
      <c r="SJV115" s="511"/>
      <c r="SJW115" s="511"/>
      <c r="SJX115" s="511"/>
      <c r="SJY115" s="511"/>
      <c r="SJZ115" s="511"/>
      <c r="SKA115" s="511"/>
      <c r="SKB115" s="511"/>
      <c r="SKC115" s="511"/>
      <c r="SKD115" s="511"/>
      <c r="SKE115" s="511"/>
      <c r="SKF115" s="511"/>
      <c r="SKG115" s="511"/>
      <c r="SKH115" s="511"/>
      <c r="SKI115" s="511"/>
      <c r="SKJ115" s="511"/>
      <c r="SKK115" s="511"/>
      <c r="SKL115" s="511"/>
      <c r="SKM115" s="511"/>
      <c r="SKN115" s="511"/>
      <c r="SKO115" s="511"/>
      <c r="SKP115" s="511"/>
      <c r="SKQ115" s="511"/>
      <c r="SKR115" s="511"/>
      <c r="SKS115" s="511"/>
      <c r="SKT115" s="511"/>
      <c r="SKU115" s="511"/>
      <c r="SKV115" s="511"/>
      <c r="SKW115" s="511"/>
      <c r="SKX115" s="511"/>
      <c r="SKY115" s="511"/>
      <c r="SKZ115" s="511"/>
      <c r="SLA115" s="511"/>
      <c r="SLB115" s="511"/>
      <c r="SLC115" s="511"/>
      <c r="SLD115" s="511"/>
      <c r="SLE115" s="511"/>
      <c r="SLF115" s="511"/>
      <c r="SLG115" s="511"/>
      <c r="SLH115" s="511"/>
      <c r="SLI115" s="511"/>
      <c r="SLJ115" s="511"/>
      <c r="SLK115" s="511"/>
      <c r="SLL115" s="511"/>
      <c r="SLM115" s="511"/>
      <c r="SLN115" s="511"/>
      <c r="SLO115" s="511"/>
      <c r="SLP115" s="511"/>
      <c r="SLQ115" s="511"/>
      <c r="SLR115" s="511"/>
      <c r="SLS115" s="511"/>
      <c r="SLT115" s="511"/>
      <c r="SLU115" s="511"/>
      <c r="SLV115" s="511"/>
      <c r="SLW115" s="511"/>
      <c r="SLX115" s="511"/>
      <c r="SLY115" s="511"/>
      <c r="SLZ115" s="511"/>
      <c r="SMA115" s="511"/>
      <c r="SMB115" s="511"/>
      <c r="SMC115" s="511"/>
      <c r="SMD115" s="511"/>
      <c r="SME115" s="511"/>
      <c r="SMF115" s="511"/>
      <c r="SMG115" s="511"/>
      <c r="SMH115" s="511"/>
      <c r="SMI115" s="511"/>
      <c r="SMJ115" s="511"/>
      <c r="SMK115" s="511"/>
      <c r="SML115" s="511"/>
      <c r="SMM115" s="511"/>
      <c r="SMN115" s="511"/>
      <c r="SMO115" s="511"/>
      <c r="SMP115" s="511"/>
      <c r="SMQ115" s="511"/>
      <c r="SMR115" s="511"/>
      <c r="SMS115" s="511"/>
      <c r="SMT115" s="511"/>
      <c r="SMU115" s="511"/>
      <c r="SMV115" s="511"/>
      <c r="SMW115" s="511"/>
      <c r="SMX115" s="511"/>
      <c r="SMY115" s="511"/>
      <c r="SMZ115" s="511"/>
      <c r="SNA115" s="511"/>
      <c r="SNB115" s="511"/>
      <c r="SNC115" s="511"/>
      <c r="SND115" s="511"/>
      <c r="SNE115" s="511"/>
      <c r="SNF115" s="511"/>
      <c r="SNG115" s="511"/>
      <c r="SNH115" s="511"/>
      <c r="SNI115" s="511"/>
      <c r="SNJ115" s="511"/>
      <c r="SNK115" s="511"/>
      <c r="SNL115" s="511"/>
      <c r="SNM115" s="511"/>
      <c r="SNN115" s="511"/>
      <c r="SNO115" s="511"/>
      <c r="SNP115" s="511"/>
      <c r="SNQ115" s="511"/>
      <c r="SNR115" s="511"/>
      <c r="SNS115" s="511"/>
      <c r="SNT115" s="511"/>
      <c r="SNU115" s="511"/>
      <c r="SNV115" s="511"/>
      <c r="SNW115" s="511"/>
      <c r="SNX115" s="511"/>
      <c r="SNY115" s="511"/>
      <c r="SNZ115" s="511"/>
      <c r="SOA115" s="511"/>
      <c r="SOB115" s="511"/>
      <c r="SOC115" s="511"/>
      <c r="SOD115" s="511"/>
      <c r="SOE115" s="511"/>
      <c r="SOF115" s="511"/>
      <c r="SOG115" s="511"/>
      <c r="SOH115" s="511"/>
      <c r="SOI115" s="511"/>
      <c r="SOJ115" s="511"/>
      <c r="SOK115" s="511"/>
      <c r="SOL115" s="511"/>
      <c r="SOM115" s="511"/>
      <c r="SON115" s="511"/>
      <c r="SOO115" s="511"/>
      <c r="SOP115" s="511"/>
      <c r="SOQ115" s="511"/>
      <c r="SOR115" s="511"/>
      <c r="SOS115" s="511"/>
      <c r="SOT115" s="511"/>
      <c r="SOU115" s="511"/>
      <c r="SOV115" s="511"/>
      <c r="SOW115" s="511"/>
      <c r="SOX115" s="511"/>
      <c r="SOY115" s="511"/>
      <c r="SOZ115" s="511"/>
      <c r="SPA115" s="511"/>
      <c r="SPB115" s="511"/>
      <c r="SPC115" s="511"/>
      <c r="SPD115" s="511"/>
      <c r="SPE115" s="511"/>
      <c r="SPF115" s="511"/>
      <c r="SPG115" s="511"/>
      <c r="SPH115" s="511"/>
      <c r="SPI115" s="511"/>
      <c r="SPJ115" s="511"/>
      <c r="SPK115" s="511"/>
      <c r="SPL115" s="511"/>
      <c r="SPM115" s="511"/>
      <c r="SPN115" s="511"/>
      <c r="SPO115" s="511"/>
      <c r="SPP115" s="511"/>
      <c r="SPQ115" s="511"/>
      <c r="SPR115" s="511"/>
      <c r="SPS115" s="511"/>
      <c r="SPT115" s="511"/>
      <c r="SPU115" s="511"/>
      <c r="SPV115" s="511"/>
      <c r="SPW115" s="511"/>
      <c r="SPX115" s="511"/>
      <c r="SPY115" s="511"/>
      <c r="SPZ115" s="511"/>
      <c r="SQA115" s="511"/>
      <c r="SQB115" s="511"/>
      <c r="SQC115" s="511"/>
      <c r="SQD115" s="511"/>
      <c r="SQE115" s="511"/>
      <c r="SQF115" s="511"/>
      <c r="SQG115" s="511"/>
      <c r="SQH115" s="511"/>
      <c r="SQI115" s="511"/>
      <c r="SQJ115" s="511"/>
      <c r="SQK115" s="511"/>
      <c r="SQL115" s="511"/>
      <c r="SQM115" s="511"/>
      <c r="SQN115" s="511"/>
      <c r="SQO115" s="511"/>
      <c r="SQP115" s="511"/>
      <c r="SQQ115" s="511"/>
      <c r="SQR115" s="511"/>
      <c r="SQS115" s="511"/>
      <c r="SQT115" s="511"/>
      <c r="SQU115" s="511"/>
      <c r="SQV115" s="511"/>
      <c r="SQW115" s="511"/>
      <c r="SQX115" s="511"/>
      <c r="SQY115" s="511"/>
      <c r="SQZ115" s="511"/>
      <c r="SRA115" s="511"/>
      <c r="SRB115" s="511"/>
      <c r="SRC115" s="511"/>
      <c r="SRD115" s="511"/>
      <c r="SRE115" s="511"/>
      <c r="SRF115" s="511"/>
      <c r="SRG115" s="511"/>
      <c r="SRH115" s="511"/>
      <c r="SRI115" s="511"/>
      <c r="SRJ115" s="511"/>
      <c r="SRK115" s="511"/>
      <c r="SRL115" s="511"/>
      <c r="SRM115" s="511"/>
      <c r="SRN115" s="511"/>
      <c r="SRO115" s="511"/>
      <c r="SRP115" s="511"/>
      <c r="SRQ115" s="511"/>
      <c r="SRR115" s="511"/>
      <c r="SRS115" s="511"/>
      <c r="SRT115" s="511"/>
      <c r="SRU115" s="511"/>
      <c r="SRV115" s="511"/>
      <c r="SRW115" s="511"/>
      <c r="SRX115" s="511"/>
      <c r="SRY115" s="511"/>
      <c r="SRZ115" s="511"/>
      <c r="SSA115" s="511"/>
      <c r="SSB115" s="511"/>
      <c r="SSC115" s="511"/>
      <c r="SSD115" s="511"/>
      <c r="SSE115" s="511"/>
      <c r="SSF115" s="511"/>
      <c r="SSG115" s="511"/>
      <c r="SSH115" s="511"/>
      <c r="SSI115" s="511"/>
      <c r="SSJ115" s="511"/>
      <c r="SSK115" s="511"/>
      <c r="SSL115" s="511"/>
      <c r="SSM115" s="511"/>
      <c r="SSN115" s="511"/>
      <c r="SSO115" s="511"/>
      <c r="SSP115" s="511"/>
      <c r="SSQ115" s="511"/>
      <c r="SSR115" s="511"/>
      <c r="SSS115" s="511"/>
      <c r="SST115" s="511"/>
      <c r="SSU115" s="511"/>
      <c r="SSV115" s="511"/>
      <c r="SSW115" s="511"/>
      <c r="SSX115" s="511"/>
      <c r="SSY115" s="511"/>
      <c r="SSZ115" s="511"/>
      <c r="STA115" s="511"/>
      <c r="STB115" s="511"/>
      <c r="STC115" s="511"/>
      <c r="STD115" s="511"/>
      <c r="STE115" s="511"/>
      <c r="STF115" s="511"/>
      <c r="STG115" s="511"/>
      <c r="STH115" s="511"/>
      <c r="STI115" s="511"/>
      <c r="STJ115" s="511"/>
      <c r="STK115" s="511"/>
      <c r="STL115" s="511"/>
      <c r="STM115" s="511"/>
      <c r="STN115" s="511"/>
      <c r="STO115" s="511"/>
      <c r="STP115" s="511"/>
      <c r="STQ115" s="511"/>
      <c r="STR115" s="511"/>
      <c r="STS115" s="511"/>
      <c r="STT115" s="511"/>
      <c r="STU115" s="511"/>
      <c r="STV115" s="511"/>
      <c r="STW115" s="511"/>
      <c r="STX115" s="511"/>
      <c r="STY115" s="511"/>
      <c r="STZ115" s="511"/>
      <c r="SUA115" s="511"/>
      <c r="SUB115" s="511"/>
      <c r="SUC115" s="511"/>
      <c r="SUD115" s="511"/>
      <c r="SUE115" s="511"/>
      <c r="SUF115" s="511"/>
      <c r="SUG115" s="511"/>
      <c r="SUH115" s="511"/>
      <c r="SUI115" s="511"/>
      <c r="SUJ115" s="511"/>
      <c r="SUK115" s="511"/>
      <c r="SUL115" s="511"/>
      <c r="SUM115" s="511"/>
      <c r="SUN115" s="511"/>
      <c r="SUO115" s="511"/>
      <c r="SUP115" s="511"/>
      <c r="SUQ115" s="511"/>
      <c r="SUR115" s="511"/>
      <c r="SUS115" s="511"/>
      <c r="SUT115" s="511"/>
      <c r="SUU115" s="511"/>
      <c r="SUV115" s="511"/>
      <c r="SUW115" s="511"/>
      <c r="SUX115" s="511"/>
      <c r="SUY115" s="511"/>
      <c r="SUZ115" s="511"/>
      <c r="SVA115" s="511"/>
      <c r="SVB115" s="511"/>
      <c r="SVC115" s="511"/>
      <c r="SVD115" s="511"/>
      <c r="SVE115" s="511"/>
      <c r="SVF115" s="511"/>
      <c r="SVG115" s="511"/>
      <c r="SVH115" s="511"/>
      <c r="SVI115" s="511"/>
      <c r="SVJ115" s="511"/>
      <c r="SVK115" s="511"/>
      <c r="SVL115" s="511"/>
      <c r="SVM115" s="511"/>
      <c r="SVN115" s="511"/>
      <c r="SVO115" s="511"/>
      <c r="SVP115" s="511"/>
      <c r="SVQ115" s="511"/>
      <c r="SVR115" s="511"/>
      <c r="SVS115" s="511"/>
      <c r="SVT115" s="511"/>
      <c r="SVU115" s="511"/>
      <c r="SVV115" s="511"/>
      <c r="SVW115" s="511"/>
      <c r="SVX115" s="511"/>
      <c r="SVY115" s="511"/>
      <c r="SVZ115" s="511"/>
      <c r="SWA115" s="511"/>
      <c r="SWB115" s="511"/>
      <c r="SWC115" s="511"/>
      <c r="SWD115" s="511"/>
      <c r="SWE115" s="511"/>
      <c r="SWF115" s="511"/>
      <c r="SWG115" s="511"/>
      <c r="SWH115" s="511"/>
      <c r="SWI115" s="511"/>
      <c r="SWJ115" s="511"/>
      <c r="SWK115" s="511"/>
      <c r="SWL115" s="511"/>
      <c r="SWM115" s="511"/>
      <c r="SWN115" s="511"/>
      <c r="SWO115" s="511"/>
      <c r="SWP115" s="511"/>
      <c r="SWQ115" s="511"/>
      <c r="SWR115" s="511"/>
      <c r="SWS115" s="511"/>
      <c r="SWT115" s="511"/>
      <c r="SWU115" s="511"/>
      <c r="SWV115" s="511"/>
      <c r="SWW115" s="511"/>
      <c r="SWX115" s="511"/>
      <c r="SWY115" s="511"/>
      <c r="SWZ115" s="511"/>
      <c r="SXA115" s="511"/>
      <c r="SXB115" s="511"/>
      <c r="SXC115" s="511"/>
      <c r="SXD115" s="511"/>
      <c r="SXE115" s="511"/>
      <c r="SXF115" s="511"/>
      <c r="SXG115" s="511"/>
      <c r="SXH115" s="511"/>
      <c r="SXI115" s="511"/>
      <c r="SXJ115" s="511"/>
      <c r="SXK115" s="511"/>
      <c r="SXL115" s="511"/>
      <c r="SXM115" s="511"/>
      <c r="SXN115" s="511"/>
      <c r="SXO115" s="511"/>
      <c r="SXP115" s="511"/>
      <c r="SXQ115" s="511"/>
      <c r="SXR115" s="511"/>
      <c r="SXS115" s="511"/>
      <c r="SXT115" s="511"/>
      <c r="SXU115" s="511"/>
      <c r="SXV115" s="511"/>
      <c r="SXW115" s="511"/>
      <c r="SXX115" s="511"/>
      <c r="SXY115" s="511"/>
      <c r="SXZ115" s="511"/>
      <c r="SYA115" s="511"/>
      <c r="SYB115" s="511"/>
      <c r="SYC115" s="511"/>
      <c r="SYD115" s="511"/>
      <c r="SYE115" s="511"/>
      <c r="SYF115" s="511"/>
      <c r="SYG115" s="511"/>
      <c r="SYH115" s="511"/>
      <c r="SYI115" s="511"/>
      <c r="SYJ115" s="511"/>
      <c r="SYK115" s="511"/>
      <c r="SYL115" s="511"/>
      <c r="SYM115" s="511"/>
      <c r="SYN115" s="511"/>
      <c r="SYO115" s="511"/>
      <c r="SYP115" s="511"/>
      <c r="SYQ115" s="511"/>
      <c r="SYR115" s="511"/>
      <c r="SYS115" s="511"/>
      <c r="SYT115" s="511"/>
      <c r="SYU115" s="511"/>
      <c r="SYV115" s="511"/>
      <c r="SYW115" s="511"/>
      <c r="SYX115" s="511"/>
      <c r="SYY115" s="511"/>
      <c r="SYZ115" s="511"/>
      <c r="SZA115" s="511"/>
      <c r="SZB115" s="511"/>
      <c r="SZC115" s="511"/>
      <c r="SZD115" s="511"/>
      <c r="SZE115" s="511"/>
      <c r="SZF115" s="511"/>
      <c r="SZG115" s="511"/>
      <c r="SZH115" s="511"/>
      <c r="SZI115" s="511"/>
      <c r="SZJ115" s="511"/>
      <c r="SZK115" s="511"/>
      <c r="SZL115" s="511"/>
      <c r="SZM115" s="511"/>
      <c r="SZN115" s="511"/>
      <c r="SZO115" s="511"/>
      <c r="SZP115" s="511"/>
      <c r="SZQ115" s="511"/>
      <c r="SZR115" s="511"/>
      <c r="SZS115" s="511"/>
      <c r="SZT115" s="511"/>
      <c r="SZU115" s="511"/>
      <c r="SZV115" s="511"/>
      <c r="SZW115" s="511"/>
      <c r="SZX115" s="511"/>
      <c r="SZY115" s="511"/>
      <c r="SZZ115" s="511"/>
      <c r="TAA115" s="511"/>
      <c r="TAB115" s="511"/>
      <c r="TAC115" s="511"/>
      <c r="TAD115" s="511"/>
      <c r="TAE115" s="511"/>
      <c r="TAF115" s="511"/>
      <c r="TAG115" s="511"/>
      <c r="TAH115" s="511"/>
      <c r="TAI115" s="511"/>
      <c r="TAJ115" s="511"/>
      <c r="TAK115" s="511"/>
      <c r="TAL115" s="511"/>
      <c r="TAM115" s="511"/>
      <c r="TAN115" s="511"/>
      <c r="TAO115" s="511"/>
      <c r="TAP115" s="511"/>
      <c r="TAQ115" s="511"/>
      <c r="TAR115" s="511"/>
      <c r="TAS115" s="511"/>
      <c r="TAT115" s="511"/>
      <c r="TAU115" s="511"/>
      <c r="TAV115" s="511"/>
      <c r="TAW115" s="511"/>
      <c r="TAX115" s="511"/>
      <c r="TAY115" s="511"/>
      <c r="TAZ115" s="511"/>
      <c r="TBA115" s="511"/>
      <c r="TBB115" s="511"/>
      <c r="TBC115" s="511"/>
      <c r="TBD115" s="511"/>
      <c r="TBE115" s="511"/>
      <c r="TBF115" s="511"/>
      <c r="TBG115" s="511"/>
      <c r="TBH115" s="511"/>
      <c r="TBI115" s="511"/>
      <c r="TBJ115" s="511"/>
      <c r="TBK115" s="511"/>
      <c r="TBL115" s="511"/>
      <c r="TBM115" s="511"/>
      <c r="TBN115" s="511"/>
      <c r="TBO115" s="511"/>
      <c r="TBP115" s="511"/>
      <c r="TBQ115" s="511"/>
      <c r="TBR115" s="511"/>
      <c r="TBS115" s="511"/>
      <c r="TBT115" s="511"/>
      <c r="TBU115" s="511"/>
      <c r="TBV115" s="511"/>
      <c r="TBW115" s="511"/>
      <c r="TBX115" s="511"/>
      <c r="TBY115" s="511"/>
      <c r="TBZ115" s="511"/>
      <c r="TCA115" s="511"/>
      <c r="TCB115" s="511"/>
      <c r="TCC115" s="511"/>
      <c r="TCD115" s="511"/>
      <c r="TCE115" s="511"/>
      <c r="TCF115" s="511"/>
      <c r="TCG115" s="511"/>
      <c r="TCH115" s="511"/>
      <c r="TCI115" s="511"/>
      <c r="TCJ115" s="511"/>
      <c r="TCK115" s="511"/>
      <c r="TCL115" s="511"/>
      <c r="TCM115" s="511"/>
      <c r="TCN115" s="511"/>
      <c r="TCO115" s="511"/>
      <c r="TCP115" s="511"/>
      <c r="TCQ115" s="511"/>
      <c r="TCR115" s="511"/>
      <c r="TCS115" s="511"/>
      <c r="TCT115" s="511"/>
      <c r="TCU115" s="511"/>
      <c r="TCV115" s="511"/>
      <c r="TCW115" s="511"/>
      <c r="TCX115" s="511"/>
      <c r="TCY115" s="511"/>
      <c r="TCZ115" s="511"/>
      <c r="TDA115" s="511"/>
      <c r="TDB115" s="511"/>
      <c r="TDC115" s="511"/>
      <c r="TDD115" s="511"/>
      <c r="TDE115" s="511"/>
      <c r="TDF115" s="511"/>
      <c r="TDG115" s="511"/>
      <c r="TDH115" s="511"/>
      <c r="TDI115" s="511"/>
      <c r="TDJ115" s="511"/>
      <c r="TDK115" s="511"/>
      <c r="TDL115" s="511"/>
      <c r="TDM115" s="511"/>
      <c r="TDN115" s="511"/>
      <c r="TDO115" s="511"/>
      <c r="TDP115" s="511"/>
      <c r="TDQ115" s="511"/>
      <c r="TDR115" s="511"/>
      <c r="TDS115" s="511"/>
      <c r="TDT115" s="511"/>
      <c r="TDU115" s="511"/>
      <c r="TDV115" s="511"/>
      <c r="TDW115" s="511"/>
      <c r="TDX115" s="511"/>
      <c r="TDY115" s="511"/>
      <c r="TDZ115" s="511"/>
      <c r="TEA115" s="511"/>
      <c r="TEB115" s="511"/>
      <c r="TEC115" s="511"/>
      <c r="TED115" s="511"/>
      <c r="TEE115" s="511"/>
      <c r="TEF115" s="511"/>
      <c r="TEG115" s="511"/>
      <c r="TEH115" s="511"/>
      <c r="TEI115" s="511"/>
      <c r="TEJ115" s="511"/>
      <c r="TEK115" s="511"/>
      <c r="TEL115" s="511"/>
      <c r="TEM115" s="511"/>
      <c r="TEN115" s="511"/>
      <c r="TEO115" s="511"/>
      <c r="TEP115" s="511"/>
      <c r="TEQ115" s="511"/>
      <c r="TER115" s="511"/>
      <c r="TES115" s="511"/>
      <c r="TET115" s="511"/>
      <c r="TEU115" s="511"/>
      <c r="TEV115" s="511"/>
      <c r="TEW115" s="511"/>
      <c r="TEX115" s="511"/>
      <c r="TEY115" s="511"/>
      <c r="TEZ115" s="511"/>
      <c r="TFA115" s="511"/>
      <c r="TFB115" s="511"/>
      <c r="TFC115" s="511"/>
      <c r="TFD115" s="511"/>
      <c r="TFE115" s="511"/>
      <c r="TFF115" s="511"/>
      <c r="TFG115" s="511"/>
      <c r="TFH115" s="511"/>
      <c r="TFI115" s="511"/>
      <c r="TFJ115" s="511"/>
      <c r="TFK115" s="511"/>
      <c r="TFL115" s="511"/>
      <c r="TFM115" s="511"/>
      <c r="TFN115" s="511"/>
      <c r="TFO115" s="511"/>
      <c r="TFP115" s="511"/>
      <c r="TFQ115" s="511"/>
      <c r="TFR115" s="511"/>
      <c r="TFS115" s="511"/>
      <c r="TFT115" s="511"/>
      <c r="TFU115" s="511"/>
      <c r="TFV115" s="511"/>
      <c r="TFW115" s="511"/>
      <c r="TFX115" s="511"/>
      <c r="TFY115" s="511"/>
      <c r="TFZ115" s="511"/>
      <c r="TGA115" s="511"/>
      <c r="TGB115" s="511"/>
      <c r="TGC115" s="511"/>
      <c r="TGD115" s="511"/>
      <c r="TGE115" s="511"/>
      <c r="TGF115" s="511"/>
      <c r="TGG115" s="511"/>
      <c r="TGH115" s="511"/>
      <c r="TGI115" s="511"/>
      <c r="TGJ115" s="511"/>
      <c r="TGK115" s="511"/>
      <c r="TGL115" s="511"/>
      <c r="TGM115" s="511"/>
      <c r="TGN115" s="511"/>
      <c r="TGO115" s="511"/>
      <c r="TGP115" s="511"/>
      <c r="TGQ115" s="511"/>
      <c r="TGR115" s="511"/>
      <c r="TGS115" s="511"/>
      <c r="TGT115" s="511"/>
      <c r="TGU115" s="511"/>
      <c r="TGV115" s="511"/>
      <c r="TGW115" s="511"/>
      <c r="TGX115" s="511"/>
      <c r="TGY115" s="511"/>
      <c r="TGZ115" s="511"/>
      <c r="THA115" s="511"/>
      <c r="THB115" s="511"/>
      <c r="THC115" s="511"/>
      <c r="THD115" s="511"/>
      <c r="THE115" s="511"/>
      <c r="THF115" s="511"/>
      <c r="THG115" s="511"/>
      <c r="THH115" s="511"/>
      <c r="THI115" s="511"/>
      <c r="THJ115" s="511"/>
      <c r="THK115" s="511"/>
      <c r="THL115" s="511"/>
      <c r="THM115" s="511"/>
      <c r="THN115" s="511"/>
      <c r="THO115" s="511"/>
      <c r="THP115" s="511"/>
      <c r="THQ115" s="511"/>
      <c r="THR115" s="511"/>
      <c r="THS115" s="511"/>
      <c r="THT115" s="511"/>
      <c r="THU115" s="511"/>
      <c r="THV115" s="511"/>
      <c r="THW115" s="511"/>
      <c r="THX115" s="511"/>
      <c r="THY115" s="511"/>
      <c r="THZ115" s="511"/>
      <c r="TIA115" s="511"/>
      <c r="TIB115" s="511"/>
      <c r="TIC115" s="511"/>
      <c r="TID115" s="511"/>
      <c r="TIE115" s="511"/>
      <c r="TIF115" s="511"/>
      <c r="TIG115" s="511"/>
      <c r="TIH115" s="511"/>
      <c r="TII115" s="511"/>
      <c r="TIJ115" s="511"/>
      <c r="TIK115" s="511"/>
      <c r="TIL115" s="511"/>
      <c r="TIM115" s="511"/>
      <c r="TIN115" s="511"/>
      <c r="TIO115" s="511"/>
      <c r="TIP115" s="511"/>
      <c r="TIQ115" s="511"/>
      <c r="TIR115" s="511"/>
      <c r="TIS115" s="511"/>
      <c r="TIT115" s="511"/>
      <c r="TIU115" s="511"/>
      <c r="TIV115" s="511"/>
      <c r="TIW115" s="511"/>
      <c r="TIX115" s="511"/>
      <c r="TIY115" s="511"/>
      <c r="TIZ115" s="511"/>
      <c r="TJA115" s="511"/>
      <c r="TJB115" s="511"/>
      <c r="TJC115" s="511"/>
      <c r="TJD115" s="511"/>
      <c r="TJE115" s="511"/>
      <c r="TJF115" s="511"/>
      <c r="TJG115" s="511"/>
      <c r="TJH115" s="511"/>
      <c r="TJI115" s="511"/>
      <c r="TJJ115" s="511"/>
      <c r="TJK115" s="511"/>
      <c r="TJL115" s="511"/>
      <c r="TJM115" s="511"/>
      <c r="TJN115" s="511"/>
      <c r="TJO115" s="511"/>
      <c r="TJP115" s="511"/>
      <c r="TJQ115" s="511"/>
      <c r="TJR115" s="511"/>
      <c r="TJS115" s="511"/>
      <c r="TJT115" s="511"/>
      <c r="TJU115" s="511"/>
      <c r="TJV115" s="511"/>
      <c r="TJW115" s="511"/>
      <c r="TJX115" s="511"/>
      <c r="TJY115" s="511"/>
      <c r="TJZ115" s="511"/>
      <c r="TKA115" s="511"/>
      <c r="TKB115" s="511"/>
      <c r="TKC115" s="511"/>
      <c r="TKD115" s="511"/>
      <c r="TKE115" s="511"/>
      <c r="TKF115" s="511"/>
      <c r="TKG115" s="511"/>
      <c r="TKH115" s="511"/>
      <c r="TKI115" s="511"/>
      <c r="TKJ115" s="511"/>
      <c r="TKK115" s="511"/>
      <c r="TKL115" s="511"/>
      <c r="TKM115" s="511"/>
      <c r="TKN115" s="511"/>
      <c r="TKO115" s="511"/>
      <c r="TKP115" s="511"/>
      <c r="TKQ115" s="511"/>
      <c r="TKR115" s="511"/>
      <c r="TKS115" s="511"/>
      <c r="TKT115" s="511"/>
      <c r="TKU115" s="511"/>
      <c r="TKV115" s="511"/>
      <c r="TKW115" s="511"/>
      <c r="TKX115" s="511"/>
      <c r="TKY115" s="511"/>
      <c r="TKZ115" s="511"/>
      <c r="TLA115" s="511"/>
      <c r="TLB115" s="511"/>
      <c r="TLC115" s="511"/>
      <c r="TLD115" s="511"/>
      <c r="TLE115" s="511"/>
      <c r="TLF115" s="511"/>
      <c r="TLG115" s="511"/>
      <c r="TLH115" s="511"/>
      <c r="TLI115" s="511"/>
      <c r="TLJ115" s="511"/>
      <c r="TLK115" s="511"/>
      <c r="TLL115" s="511"/>
      <c r="TLM115" s="511"/>
      <c r="TLN115" s="511"/>
      <c r="TLO115" s="511"/>
      <c r="TLP115" s="511"/>
      <c r="TLQ115" s="511"/>
      <c r="TLR115" s="511"/>
      <c r="TLS115" s="511"/>
      <c r="TLT115" s="511"/>
      <c r="TLU115" s="511"/>
      <c r="TLV115" s="511"/>
      <c r="TLW115" s="511"/>
      <c r="TLX115" s="511"/>
      <c r="TLY115" s="511"/>
      <c r="TLZ115" s="511"/>
      <c r="TMA115" s="511"/>
      <c r="TMB115" s="511"/>
      <c r="TMC115" s="511"/>
      <c r="TMD115" s="511"/>
      <c r="TME115" s="511"/>
      <c r="TMF115" s="511"/>
      <c r="TMG115" s="511"/>
      <c r="TMH115" s="511"/>
      <c r="TMI115" s="511"/>
      <c r="TMJ115" s="511"/>
      <c r="TMK115" s="511"/>
      <c r="TML115" s="511"/>
      <c r="TMM115" s="511"/>
      <c r="TMN115" s="511"/>
      <c r="TMO115" s="511"/>
      <c r="TMP115" s="511"/>
      <c r="TMQ115" s="511"/>
      <c r="TMR115" s="511"/>
      <c r="TMS115" s="511"/>
      <c r="TMT115" s="511"/>
      <c r="TMU115" s="511"/>
      <c r="TMV115" s="511"/>
      <c r="TMW115" s="511"/>
      <c r="TMX115" s="511"/>
      <c r="TMY115" s="511"/>
      <c r="TMZ115" s="511"/>
      <c r="TNA115" s="511"/>
      <c r="TNB115" s="511"/>
      <c r="TNC115" s="511"/>
      <c r="TND115" s="511"/>
      <c r="TNE115" s="511"/>
      <c r="TNF115" s="511"/>
      <c r="TNG115" s="511"/>
      <c r="TNH115" s="511"/>
      <c r="TNI115" s="511"/>
      <c r="TNJ115" s="511"/>
      <c r="TNK115" s="511"/>
      <c r="TNL115" s="511"/>
      <c r="TNM115" s="511"/>
      <c r="TNN115" s="511"/>
      <c r="TNO115" s="511"/>
      <c r="TNP115" s="511"/>
      <c r="TNQ115" s="511"/>
      <c r="TNR115" s="511"/>
      <c r="TNS115" s="511"/>
      <c r="TNT115" s="511"/>
      <c r="TNU115" s="511"/>
      <c r="TNV115" s="511"/>
      <c r="TNW115" s="511"/>
      <c r="TNX115" s="511"/>
      <c r="TNY115" s="511"/>
      <c r="TNZ115" s="511"/>
      <c r="TOA115" s="511"/>
      <c r="TOB115" s="511"/>
      <c r="TOC115" s="511"/>
      <c r="TOD115" s="511"/>
      <c r="TOE115" s="511"/>
      <c r="TOF115" s="511"/>
      <c r="TOG115" s="511"/>
      <c r="TOH115" s="511"/>
      <c r="TOI115" s="511"/>
      <c r="TOJ115" s="511"/>
      <c r="TOK115" s="511"/>
      <c r="TOL115" s="511"/>
      <c r="TOM115" s="511"/>
      <c r="TON115" s="511"/>
      <c r="TOO115" s="511"/>
      <c r="TOP115" s="511"/>
      <c r="TOQ115" s="511"/>
      <c r="TOR115" s="511"/>
      <c r="TOS115" s="511"/>
      <c r="TOT115" s="511"/>
      <c r="TOU115" s="511"/>
      <c r="TOV115" s="511"/>
      <c r="TOW115" s="511"/>
      <c r="TOX115" s="511"/>
      <c r="TOY115" s="511"/>
      <c r="TOZ115" s="511"/>
      <c r="TPA115" s="511"/>
      <c r="TPB115" s="511"/>
      <c r="TPC115" s="511"/>
      <c r="TPD115" s="511"/>
      <c r="TPE115" s="511"/>
      <c r="TPF115" s="511"/>
      <c r="TPG115" s="511"/>
      <c r="TPH115" s="511"/>
      <c r="TPI115" s="511"/>
      <c r="TPJ115" s="511"/>
      <c r="TPK115" s="511"/>
      <c r="TPL115" s="511"/>
      <c r="TPM115" s="511"/>
      <c r="TPN115" s="511"/>
      <c r="TPO115" s="511"/>
      <c r="TPP115" s="511"/>
      <c r="TPQ115" s="511"/>
      <c r="TPR115" s="511"/>
      <c r="TPS115" s="511"/>
      <c r="TPT115" s="511"/>
      <c r="TPU115" s="511"/>
      <c r="TPV115" s="511"/>
      <c r="TPW115" s="511"/>
      <c r="TPX115" s="511"/>
      <c r="TPY115" s="511"/>
      <c r="TPZ115" s="511"/>
      <c r="TQA115" s="511"/>
      <c r="TQB115" s="511"/>
      <c r="TQC115" s="511"/>
      <c r="TQD115" s="511"/>
      <c r="TQE115" s="511"/>
      <c r="TQF115" s="511"/>
      <c r="TQG115" s="511"/>
      <c r="TQH115" s="511"/>
      <c r="TQI115" s="511"/>
      <c r="TQJ115" s="511"/>
      <c r="TQK115" s="511"/>
      <c r="TQL115" s="511"/>
      <c r="TQM115" s="511"/>
      <c r="TQN115" s="511"/>
      <c r="TQO115" s="511"/>
      <c r="TQP115" s="511"/>
      <c r="TQQ115" s="511"/>
      <c r="TQR115" s="511"/>
      <c r="TQS115" s="511"/>
      <c r="TQT115" s="511"/>
      <c r="TQU115" s="511"/>
      <c r="TQV115" s="511"/>
      <c r="TQW115" s="511"/>
      <c r="TQX115" s="511"/>
      <c r="TQY115" s="511"/>
      <c r="TQZ115" s="511"/>
      <c r="TRA115" s="511"/>
      <c r="TRB115" s="511"/>
      <c r="TRC115" s="511"/>
      <c r="TRD115" s="511"/>
      <c r="TRE115" s="511"/>
      <c r="TRF115" s="511"/>
      <c r="TRG115" s="511"/>
      <c r="TRH115" s="511"/>
      <c r="TRI115" s="511"/>
      <c r="TRJ115" s="511"/>
      <c r="TRK115" s="511"/>
      <c r="TRL115" s="511"/>
      <c r="TRM115" s="511"/>
      <c r="TRN115" s="511"/>
      <c r="TRO115" s="511"/>
      <c r="TRP115" s="511"/>
      <c r="TRQ115" s="511"/>
      <c r="TRR115" s="511"/>
      <c r="TRS115" s="511"/>
      <c r="TRT115" s="511"/>
      <c r="TRU115" s="511"/>
      <c r="TRV115" s="511"/>
      <c r="TRW115" s="511"/>
      <c r="TRX115" s="511"/>
      <c r="TRY115" s="511"/>
      <c r="TRZ115" s="511"/>
      <c r="TSA115" s="511"/>
      <c r="TSB115" s="511"/>
      <c r="TSC115" s="511"/>
      <c r="TSD115" s="511"/>
      <c r="TSE115" s="511"/>
      <c r="TSF115" s="511"/>
      <c r="TSG115" s="511"/>
      <c r="TSH115" s="511"/>
      <c r="TSI115" s="511"/>
      <c r="TSJ115" s="511"/>
      <c r="TSK115" s="511"/>
      <c r="TSL115" s="511"/>
      <c r="TSM115" s="511"/>
      <c r="TSN115" s="511"/>
      <c r="TSO115" s="511"/>
      <c r="TSP115" s="511"/>
      <c r="TSQ115" s="511"/>
      <c r="TSR115" s="511"/>
      <c r="TSS115" s="511"/>
      <c r="TST115" s="511"/>
      <c r="TSU115" s="511"/>
      <c r="TSV115" s="511"/>
      <c r="TSW115" s="511"/>
      <c r="TSX115" s="511"/>
      <c r="TSY115" s="511"/>
      <c r="TSZ115" s="511"/>
      <c r="TTA115" s="511"/>
      <c r="TTB115" s="511"/>
      <c r="TTC115" s="511"/>
      <c r="TTD115" s="511"/>
      <c r="TTE115" s="511"/>
      <c r="TTF115" s="511"/>
      <c r="TTG115" s="511"/>
      <c r="TTH115" s="511"/>
      <c r="TTI115" s="511"/>
      <c r="TTJ115" s="511"/>
      <c r="TTK115" s="511"/>
      <c r="TTL115" s="511"/>
      <c r="TTM115" s="511"/>
      <c r="TTN115" s="511"/>
      <c r="TTO115" s="511"/>
      <c r="TTP115" s="511"/>
      <c r="TTQ115" s="511"/>
      <c r="TTR115" s="511"/>
      <c r="TTS115" s="511"/>
      <c r="TTT115" s="511"/>
      <c r="TTU115" s="511"/>
      <c r="TTV115" s="511"/>
      <c r="TTW115" s="511"/>
      <c r="TTX115" s="511"/>
      <c r="TTY115" s="511"/>
      <c r="TTZ115" s="511"/>
      <c r="TUA115" s="511"/>
      <c r="TUB115" s="511"/>
      <c r="TUC115" s="511"/>
      <c r="TUD115" s="511"/>
      <c r="TUE115" s="511"/>
      <c r="TUF115" s="511"/>
      <c r="TUG115" s="511"/>
      <c r="TUH115" s="511"/>
      <c r="TUI115" s="511"/>
      <c r="TUJ115" s="511"/>
      <c r="TUK115" s="511"/>
      <c r="TUL115" s="511"/>
      <c r="TUM115" s="511"/>
      <c r="TUN115" s="511"/>
      <c r="TUO115" s="511"/>
      <c r="TUP115" s="511"/>
      <c r="TUQ115" s="511"/>
      <c r="TUR115" s="511"/>
      <c r="TUS115" s="511"/>
      <c r="TUT115" s="511"/>
      <c r="TUU115" s="511"/>
      <c r="TUV115" s="511"/>
      <c r="TUW115" s="511"/>
      <c r="TUX115" s="511"/>
      <c r="TUY115" s="511"/>
      <c r="TUZ115" s="511"/>
      <c r="TVA115" s="511"/>
      <c r="TVB115" s="511"/>
      <c r="TVC115" s="511"/>
      <c r="TVD115" s="511"/>
      <c r="TVE115" s="511"/>
      <c r="TVF115" s="511"/>
      <c r="TVG115" s="511"/>
      <c r="TVH115" s="511"/>
      <c r="TVI115" s="511"/>
      <c r="TVJ115" s="511"/>
      <c r="TVK115" s="511"/>
      <c r="TVL115" s="511"/>
      <c r="TVM115" s="511"/>
      <c r="TVN115" s="511"/>
      <c r="TVO115" s="511"/>
      <c r="TVP115" s="511"/>
      <c r="TVQ115" s="511"/>
      <c r="TVR115" s="511"/>
      <c r="TVS115" s="511"/>
      <c r="TVT115" s="511"/>
      <c r="TVU115" s="511"/>
      <c r="TVV115" s="511"/>
      <c r="TVW115" s="511"/>
      <c r="TVX115" s="511"/>
      <c r="TVY115" s="511"/>
      <c r="TVZ115" s="511"/>
      <c r="TWA115" s="511"/>
      <c r="TWB115" s="511"/>
      <c r="TWC115" s="511"/>
      <c r="TWD115" s="511"/>
      <c r="TWE115" s="511"/>
      <c r="TWF115" s="511"/>
      <c r="TWG115" s="511"/>
      <c r="TWH115" s="511"/>
      <c r="TWI115" s="511"/>
      <c r="TWJ115" s="511"/>
      <c r="TWK115" s="511"/>
      <c r="TWL115" s="511"/>
      <c r="TWM115" s="511"/>
      <c r="TWN115" s="511"/>
      <c r="TWO115" s="511"/>
      <c r="TWP115" s="511"/>
      <c r="TWQ115" s="511"/>
      <c r="TWR115" s="511"/>
      <c r="TWS115" s="511"/>
      <c r="TWT115" s="511"/>
      <c r="TWU115" s="511"/>
      <c r="TWV115" s="511"/>
      <c r="TWW115" s="511"/>
      <c r="TWX115" s="511"/>
      <c r="TWY115" s="511"/>
      <c r="TWZ115" s="511"/>
      <c r="TXA115" s="511"/>
      <c r="TXB115" s="511"/>
      <c r="TXC115" s="511"/>
      <c r="TXD115" s="511"/>
      <c r="TXE115" s="511"/>
      <c r="TXF115" s="511"/>
      <c r="TXG115" s="511"/>
      <c r="TXH115" s="511"/>
      <c r="TXI115" s="511"/>
      <c r="TXJ115" s="511"/>
      <c r="TXK115" s="511"/>
      <c r="TXL115" s="511"/>
      <c r="TXM115" s="511"/>
      <c r="TXN115" s="511"/>
      <c r="TXO115" s="511"/>
      <c r="TXP115" s="511"/>
      <c r="TXQ115" s="511"/>
      <c r="TXR115" s="511"/>
      <c r="TXS115" s="511"/>
      <c r="TXT115" s="511"/>
      <c r="TXU115" s="511"/>
      <c r="TXV115" s="511"/>
      <c r="TXW115" s="511"/>
      <c r="TXX115" s="511"/>
      <c r="TXY115" s="511"/>
      <c r="TXZ115" s="511"/>
      <c r="TYA115" s="511"/>
      <c r="TYB115" s="511"/>
      <c r="TYC115" s="511"/>
      <c r="TYD115" s="511"/>
      <c r="TYE115" s="511"/>
      <c r="TYF115" s="511"/>
      <c r="TYG115" s="511"/>
      <c r="TYH115" s="511"/>
      <c r="TYI115" s="511"/>
      <c r="TYJ115" s="511"/>
      <c r="TYK115" s="511"/>
      <c r="TYL115" s="511"/>
      <c r="TYM115" s="511"/>
      <c r="TYN115" s="511"/>
      <c r="TYO115" s="511"/>
      <c r="TYP115" s="511"/>
      <c r="TYQ115" s="511"/>
      <c r="TYR115" s="511"/>
      <c r="TYS115" s="511"/>
      <c r="TYT115" s="511"/>
      <c r="TYU115" s="511"/>
      <c r="TYV115" s="511"/>
      <c r="TYW115" s="511"/>
      <c r="TYX115" s="511"/>
      <c r="TYY115" s="511"/>
      <c r="TYZ115" s="511"/>
      <c r="TZA115" s="511"/>
      <c r="TZB115" s="511"/>
      <c r="TZC115" s="511"/>
      <c r="TZD115" s="511"/>
      <c r="TZE115" s="511"/>
      <c r="TZF115" s="511"/>
      <c r="TZG115" s="511"/>
      <c r="TZH115" s="511"/>
      <c r="TZI115" s="511"/>
      <c r="TZJ115" s="511"/>
      <c r="TZK115" s="511"/>
      <c r="TZL115" s="511"/>
      <c r="TZM115" s="511"/>
      <c r="TZN115" s="511"/>
      <c r="TZO115" s="511"/>
      <c r="TZP115" s="511"/>
      <c r="TZQ115" s="511"/>
      <c r="TZR115" s="511"/>
      <c r="TZS115" s="511"/>
      <c r="TZT115" s="511"/>
      <c r="TZU115" s="511"/>
      <c r="TZV115" s="511"/>
      <c r="TZW115" s="511"/>
      <c r="TZX115" s="511"/>
      <c r="TZY115" s="511"/>
      <c r="TZZ115" s="511"/>
      <c r="UAA115" s="511"/>
      <c r="UAB115" s="511"/>
      <c r="UAC115" s="511"/>
      <c r="UAD115" s="511"/>
      <c r="UAE115" s="511"/>
      <c r="UAF115" s="511"/>
      <c r="UAG115" s="511"/>
      <c r="UAH115" s="511"/>
      <c r="UAI115" s="511"/>
      <c r="UAJ115" s="511"/>
      <c r="UAK115" s="511"/>
      <c r="UAL115" s="511"/>
      <c r="UAM115" s="511"/>
      <c r="UAN115" s="511"/>
      <c r="UAO115" s="511"/>
      <c r="UAP115" s="511"/>
      <c r="UAQ115" s="511"/>
      <c r="UAR115" s="511"/>
      <c r="UAS115" s="511"/>
      <c r="UAT115" s="511"/>
      <c r="UAU115" s="511"/>
      <c r="UAV115" s="511"/>
      <c r="UAW115" s="511"/>
      <c r="UAX115" s="511"/>
      <c r="UAY115" s="511"/>
      <c r="UAZ115" s="511"/>
      <c r="UBA115" s="511"/>
      <c r="UBB115" s="511"/>
      <c r="UBC115" s="511"/>
      <c r="UBD115" s="511"/>
      <c r="UBE115" s="511"/>
      <c r="UBF115" s="511"/>
      <c r="UBG115" s="511"/>
      <c r="UBH115" s="511"/>
      <c r="UBI115" s="511"/>
      <c r="UBJ115" s="511"/>
      <c r="UBK115" s="511"/>
      <c r="UBL115" s="511"/>
      <c r="UBM115" s="511"/>
      <c r="UBN115" s="511"/>
      <c r="UBO115" s="511"/>
      <c r="UBP115" s="511"/>
      <c r="UBQ115" s="511"/>
      <c r="UBR115" s="511"/>
      <c r="UBS115" s="511"/>
      <c r="UBT115" s="511"/>
      <c r="UBU115" s="511"/>
      <c r="UBV115" s="511"/>
      <c r="UBW115" s="511"/>
      <c r="UBX115" s="511"/>
      <c r="UBY115" s="511"/>
      <c r="UBZ115" s="511"/>
      <c r="UCA115" s="511"/>
      <c r="UCB115" s="511"/>
      <c r="UCC115" s="511"/>
      <c r="UCD115" s="511"/>
      <c r="UCE115" s="511"/>
      <c r="UCF115" s="511"/>
      <c r="UCG115" s="511"/>
      <c r="UCH115" s="511"/>
      <c r="UCI115" s="511"/>
      <c r="UCJ115" s="511"/>
      <c r="UCK115" s="511"/>
      <c r="UCL115" s="511"/>
      <c r="UCM115" s="511"/>
      <c r="UCN115" s="511"/>
      <c r="UCO115" s="511"/>
      <c r="UCP115" s="511"/>
      <c r="UCQ115" s="511"/>
      <c r="UCR115" s="511"/>
      <c r="UCS115" s="511"/>
      <c r="UCT115" s="511"/>
      <c r="UCU115" s="511"/>
      <c r="UCV115" s="511"/>
      <c r="UCW115" s="511"/>
      <c r="UCX115" s="511"/>
      <c r="UCY115" s="511"/>
      <c r="UCZ115" s="511"/>
      <c r="UDA115" s="511"/>
      <c r="UDB115" s="511"/>
      <c r="UDC115" s="511"/>
      <c r="UDD115" s="511"/>
      <c r="UDE115" s="511"/>
      <c r="UDF115" s="511"/>
      <c r="UDG115" s="511"/>
      <c r="UDH115" s="511"/>
      <c r="UDI115" s="511"/>
      <c r="UDJ115" s="511"/>
      <c r="UDK115" s="511"/>
      <c r="UDL115" s="511"/>
      <c r="UDM115" s="511"/>
      <c r="UDN115" s="511"/>
      <c r="UDO115" s="511"/>
      <c r="UDP115" s="511"/>
      <c r="UDQ115" s="511"/>
      <c r="UDR115" s="511"/>
      <c r="UDS115" s="511"/>
      <c r="UDT115" s="511"/>
      <c r="UDU115" s="511"/>
      <c r="UDV115" s="511"/>
      <c r="UDW115" s="511"/>
      <c r="UDX115" s="511"/>
      <c r="UDY115" s="511"/>
      <c r="UDZ115" s="511"/>
      <c r="UEA115" s="511"/>
      <c r="UEB115" s="511"/>
      <c r="UEC115" s="511"/>
      <c r="UED115" s="511"/>
      <c r="UEE115" s="511"/>
      <c r="UEF115" s="511"/>
      <c r="UEG115" s="511"/>
      <c r="UEH115" s="511"/>
      <c r="UEI115" s="511"/>
      <c r="UEJ115" s="511"/>
      <c r="UEK115" s="511"/>
      <c r="UEL115" s="511"/>
      <c r="UEM115" s="511"/>
      <c r="UEN115" s="511"/>
      <c r="UEO115" s="511"/>
      <c r="UEP115" s="511"/>
      <c r="UEQ115" s="511"/>
      <c r="UER115" s="511"/>
      <c r="UES115" s="511"/>
      <c r="UET115" s="511"/>
      <c r="UEU115" s="511"/>
      <c r="UEV115" s="511"/>
      <c r="UEW115" s="511"/>
      <c r="UEX115" s="511"/>
      <c r="UEY115" s="511"/>
      <c r="UEZ115" s="511"/>
      <c r="UFA115" s="511"/>
      <c r="UFB115" s="511"/>
      <c r="UFC115" s="511"/>
      <c r="UFD115" s="511"/>
      <c r="UFE115" s="511"/>
      <c r="UFF115" s="511"/>
      <c r="UFG115" s="511"/>
      <c r="UFH115" s="511"/>
      <c r="UFI115" s="511"/>
      <c r="UFJ115" s="511"/>
      <c r="UFK115" s="511"/>
      <c r="UFL115" s="511"/>
      <c r="UFM115" s="511"/>
      <c r="UFN115" s="511"/>
      <c r="UFO115" s="511"/>
      <c r="UFP115" s="511"/>
      <c r="UFQ115" s="511"/>
      <c r="UFR115" s="511"/>
      <c r="UFS115" s="511"/>
      <c r="UFT115" s="511"/>
      <c r="UFU115" s="511"/>
      <c r="UFV115" s="511"/>
      <c r="UFW115" s="511"/>
      <c r="UFX115" s="511"/>
      <c r="UFY115" s="511"/>
      <c r="UFZ115" s="511"/>
      <c r="UGA115" s="511"/>
      <c r="UGB115" s="511"/>
      <c r="UGC115" s="511"/>
      <c r="UGD115" s="511"/>
      <c r="UGE115" s="511"/>
      <c r="UGF115" s="511"/>
      <c r="UGG115" s="511"/>
      <c r="UGH115" s="511"/>
      <c r="UGI115" s="511"/>
      <c r="UGJ115" s="511"/>
      <c r="UGK115" s="511"/>
      <c r="UGL115" s="511"/>
      <c r="UGM115" s="511"/>
      <c r="UGN115" s="511"/>
      <c r="UGO115" s="511"/>
      <c r="UGP115" s="511"/>
      <c r="UGQ115" s="511"/>
      <c r="UGR115" s="511"/>
      <c r="UGS115" s="511"/>
      <c r="UGT115" s="511"/>
      <c r="UGU115" s="511"/>
      <c r="UGV115" s="511"/>
      <c r="UGW115" s="511"/>
      <c r="UGX115" s="511"/>
      <c r="UGY115" s="511"/>
      <c r="UGZ115" s="511"/>
      <c r="UHA115" s="511"/>
      <c r="UHB115" s="511"/>
      <c r="UHC115" s="511"/>
      <c r="UHD115" s="511"/>
      <c r="UHE115" s="511"/>
      <c r="UHF115" s="511"/>
      <c r="UHG115" s="511"/>
      <c r="UHH115" s="511"/>
      <c r="UHI115" s="511"/>
      <c r="UHJ115" s="511"/>
      <c r="UHK115" s="511"/>
      <c r="UHL115" s="511"/>
      <c r="UHM115" s="511"/>
      <c r="UHN115" s="511"/>
      <c r="UHO115" s="511"/>
      <c r="UHP115" s="511"/>
      <c r="UHQ115" s="511"/>
      <c r="UHR115" s="511"/>
      <c r="UHS115" s="511"/>
      <c r="UHT115" s="511"/>
      <c r="UHU115" s="511"/>
      <c r="UHV115" s="511"/>
      <c r="UHW115" s="511"/>
      <c r="UHX115" s="511"/>
      <c r="UHY115" s="511"/>
      <c r="UHZ115" s="511"/>
      <c r="UIA115" s="511"/>
      <c r="UIB115" s="511"/>
      <c r="UIC115" s="511"/>
      <c r="UID115" s="511"/>
      <c r="UIE115" s="511"/>
      <c r="UIF115" s="511"/>
      <c r="UIG115" s="511"/>
      <c r="UIH115" s="511"/>
      <c r="UII115" s="511"/>
      <c r="UIJ115" s="511"/>
      <c r="UIK115" s="511"/>
      <c r="UIL115" s="511"/>
      <c r="UIM115" s="511"/>
      <c r="UIN115" s="511"/>
      <c r="UIO115" s="511"/>
      <c r="UIP115" s="511"/>
      <c r="UIQ115" s="511"/>
      <c r="UIR115" s="511"/>
      <c r="UIS115" s="511"/>
      <c r="UIT115" s="511"/>
      <c r="UIU115" s="511"/>
      <c r="UIV115" s="511"/>
      <c r="UIW115" s="511"/>
      <c r="UIX115" s="511"/>
      <c r="UIY115" s="511"/>
      <c r="UIZ115" s="511"/>
      <c r="UJA115" s="511"/>
      <c r="UJB115" s="511"/>
      <c r="UJC115" s="511"/>
      <c r="UJD115" s="511"/>
      <c r="UJE115" s="511"/>
      <c r="UJF115" s="511"/>
      <c r="UJG115" s="511"/>
      <c r="UJH115" s="511"/>
      <c r="UJI115" s="511"/>
      <c r="UJJ115" s="511"/>
      <c r="UJK115" s="511"/>
      <c r="UJL115" s="511"/>
      <c r="UJM115" s="511"/>
      <c r="UJN115" s="511"/>
      <c r="UJO115" s="511"/>
      <c r="UJP115" s="511"/>
      <c r="UJQ115" s="511"/>
      <c r="UJR115" s="511"/>
      <c r="UJS115" s="511"/>
      <c r="UJT115" s="511"/>
      <c r="UJU115" s="511"/>
      <c r="UJV115" s="511"/>
      <c r="UJW115" s="511"/>
      <c r="UJX115" s="511"/>
      <c r="UJY115" s="511"/>
      <c r="UJZ115" s="511"/>
      <c r="UKA115" s="511"/>
      <c r="UKB115" s="511"/>
      <c r="UKC115" s="511"/>
      <c r="UKD115" s="511"/>
      <c r="UKE115" s="511"/>
      <c r="UKF115" s="511"/>
      <c r="UKG115" s="511"/>
      <c r="UKH115" s="511"/>
      <c r="UKI115" s="511"/>
      <c r="UKJ115" s="511"/>
      <c r="UKK115" s="511"/>
      <c r="UKL115" s="511"/>
      <c r="UKM115" s="511"/>
      <c r="UKN115" s="511"/>
      <c r="UKO115" s="511"/>
      <c r="UKP115" s="511"/>
      <c r="UKQ115" s="511"/>
      <c r="UKR115" s="511"/>
      <c r="UKS115" s="511"/>
      <c r="UKT115" s="511"/>
      <c r="UKU115" s="511"/>
      <c r="UKV115" s="511"/>
      <c r="UKW115" s="511"/>
      <c r="UKX115" s="511"/>
      <c r="UKY115" s="511"/>
      <c r="UKZ115" s="511"/>
      <c r="ULA115" s="511"/>
      <c r="ULB115" s="511"/>
      <c r="ULC115" s="511"/>
      <c r="ULD115" s="511"/>
      <c r="ULE115" s="511"/>
      <c r="ULF115" s="511"/>
      <c r="ULG115" s="511"/>
      <c r="ULH115" s="511"/>
      <c r="ULI115" s="511"/>
      <c r="ULJ115" s="511"/>
      <c r="ULK115" s="511"/>
      <c r="ULL115" s="511"/>
      <c r="ULM115" s="511"/>
      <c r="ULN115" s="511"/>
      <c r="ULO115" s="511"/>
      <c r="ULP115" s="511"/>
      <c r="ULQ115" s="511"/>
      <c r="ULR115" s="511"/>
      <c r="ULS115" s="511"/>
      <c r="ULT115" s="511"/>
      <c r="ULU115" s="511"/>
      <c r="ULV115" s="511"/>
      <c r="ULW115" s="511"/>
      <c r="ULX115" s="511"/>
      <c r="ULY115" s="511"/>
      <c r="ULZ115" s="511"/>
      <c r="UMA115" s="511"/>
      <c r="UMB115" s="511"/>
      <c r="UMC115" s="511"/>
      <c r="UMD115" s="511"/>
      <c r="UME115" s="511"/>
      <c r="UMF115" s="511"/>
      <c r="UMG115" s="511"/>
      <c r="UMH115" s="511"/>
      <c r="UMI115" s="511"/>
      <c r="UMJ115" s="511"/>
      <c r="UMK115" s="511"/>
      <c r="UML115" s="511"/>
      <c r="UMM115" s="511"/>
      <c r="UMN115" s="511"/>
      <c r="UMO115" s="511"/>
      <c r="UMP115" s="511"/>
      <c r="UMQ115" s="511"/>
      <c r="UMR115" s="511"/>
      <c r="UMS115" s="511"/>
      <c r="UMT115" s="511"/>
      <c r="UMU115" s="511"/>
      <c r="UMV115" s="511"/>
      <c r="UMW115" s="511"/>
      <c r="UMX115" s="511"/>
      <c r="UMY115" s="511"/>
      <c r="UMZ115" s="511"/>
      <c r="UNA115" s="511"/>
      <c r="UNB115" s="511"/>
      <c r="UNC115" s="511"/>
      <c r="UND115" s="511"/>
      <c r="UNE115" s="511"/>
      <c r="UNF115" s="511"/>
      <c r="UNG115" s="511"/>
      <c r="UNH115" s="511"/>
      <c r="UNI115" s="511"/>
      <c r="UNJ115" s="511"/>
      <c r="UNK115" s="511"/>
      <c r="UNL115" s="511"/>
      <c r="UNM115" s="511"/>
      <c r="UNN115" s="511"/>
      <c r="UNO115" s="511"/>
      <c r="UNP115" s="511"/>
      <c r="UNQ115" s="511"/>
      <c r="UNR115" s="511"/>
      <c r="UNS115" s="511"/>
      <c r="UNT115" s="511"/>
      <c r="UNU115" s="511"/>
      <c r="UNV115" s="511"/>
      <c r="UNW115" s="511"/>
      <c r="UNX115" s="511"/>
      <c r="UNY115" s="511"/>
      <c r="UNZ115" s="511"/>
      <c r="UOA115" s="511"/>
      <c r="UOB115" s="511"/>
      <c r="UOC115" s="511"/>
      <c r="UOD115" s="511"/>
      <c r="UOE115" s="511"/>
      <c r="UOF115" s="511"/>
      <c r="UOG115" s="511"/>
      <c r="UOH115" s="511"/>
      <c r="UOI115" s="511"/>
      <c r="UOJ115" s="511"/>
      <c r="UOK115" s="511"/>
      <c r="UOL115" s="511"/>
      <c r="UOM115" s="511"/>
      <c r="UON115" s="511"/>
      <c r="UOO115" s="511"/>
      <c r="UOP115" s="511"/>
      <c r="UOQ115" s="511"/>
      <c r="UOR115" s="511"/>
      <c r="UOS115" s="511"/>
      <c r="UOT115" s="511"/>
      <c r="UOU115" s="511"/>
      <c r="UOV115" s="511"/>
      <c r="UOW115" s="511"/>
      <c r="UOX115" s="511"/>
      <c r="UOY115" s="511"/>
      <c r="UOZ115" s="511"/>
      <c r="UPA115" s="511"/>
      <c r="UPB115" s="511"/>
      <c r="UPC115" s="511"/>
      <c r="UPD115" s="511"/>
      <c r="UPE115" s="511"/>
      <c r="UPF115" s="511"/>
      <c r="UPG115" s="511"/>
      <c r="UPH115" s="511"/>
      <c r="UPI115" s="511"/>
      <c r="UPJ115" s="511"/>
      <c r="UPK115" s="511"/>
      <c r="UPL115" s="511"/>
      <c r="UPM115" s="511"/>
      <c r="UPN115" s="511"/>
      <c r="UPO115" s="511"/>
      <c r="UPP115" s="511"/>
      <c r="UPQ115" s="511"/>
      <c r="UPR115" s="511"/>
      <c r="UPS115" s="511"/>
      <c r="UPT115" s="511"/>
      <c r="UPU115" s="511"/>
      <c r="UPV115" s="511"/>
      <c r="UPW115" s="511"/>
      <c r="UPX115" s="511"/>
      <c r="UPY115" s="511"/>
      <c r="UPZ115" s="511"/>
      <c r="UQA115" s="511"/>
      <c r="UQB115" s="511"/>
      <c r="UQC115" s="511"/>
      <c r="UQD115" s="511"/>
      <c r="UQE115" s="511"/>
      <c r="UQF115" s="511"/>
      <c r="UQG115" s="511"/>
      <c r="UQH115" s="511"/>
      <c r="UQI115" s="511"/>
      <c r="UQJ115" s="511"/>
      <c r="UQK115" s="511"/>
      <c r="UQL115" s="511"/>
      <c r="UQM115" s="511"/>
      <c r="UQN115" s="511"/>
      <c r="UQO115" s="511"/>
      <c r="UQP115" s="511"/>
      <c r="UQQ115" s="511"/>
      <c r="UQR115" s="511"/>
      <c r="UQS115" s="511"/>
      <c r="UQT115" s="511"/>
      <c r="UQU115" s="511"/>
      <c r="UQV115" s="511"/>
      <c r="UQW115" s="511"/>
      <c r="UQX115" s="511"/>
      <c r="UQY115" s="511"/>
      <c r="UQZ115" s="511"/>
      <c r="URA115" s="511"/>
      <c r="URB115" s="511"/>
      <c r="URC115" s="511"/>
      <c r="URD115" s="511"/>
      <c r="URE115" s="511"/>
      <c r="URF115" s="511"/>
      <c r="URG115" s="511"/>
      <c r="URH115" s="511"/>
      <c r="URI115" s="511"/>
      <c r="URJ115" s="511"/>
      <c r="URK115" s="511"/>
      <c r="URL115" s="511"/>
      <c r="URM115" s="511"/>
      <c r="URN115" s="511"/>
      <c r="URO115" s="511"/>
      <c r="URP115" s="511"/>
      <c r="URQ115" s="511"/>
      <c r="URR115" s="511"/>
      <c r="URS115" s="511"/>
      <c r="URT115" s="511"/>
      <c r="URU115" s="511"/>
      <c r="URV115" s="511"/>
      <c r="URW115" s="511"/>
      <c r="URX115" s="511"/>
      <c r="URY115" s="511"/>
      <c r="URZ115" s="511"/>
      <c r="USA115" s="511"/>
      <c r="USB115" s="511"/>
      <c r="USC115" s="511"/>
      <c r="USD115" s="511"/>
      <c r="USE115" s="511"/>
      <c r="USF115" s="511"/>
      <c r="USG115" s="511"/>
      <c r="USH115" s="511"/>
      <c r="USI115" s="511"/>
      <c r="USJ115" s="511"/>
      <c r="USK115" s="511"/>
      <c r="USL115" s="511"/>
      <c r="USM115" s="511"/>
      <c r="USN115" s="511"/>
      <c r="USO115" s="511"/>
      <c r="USP115" s="511"/>
      <c r="USQ115" s="511"/>
      <c r="USR115" s="511"/>
      <c r="USS115" s="511"/>
      <c r="UST115" s="511"/>
      <c r="USU115" s="511"/>
      <c r="USV115" s="511"/>
      <c r="USW115" s="511"/>
      <c r="USX115" s="511"/>
      <c r="USY115" s="511"/>
      <c r="USZ115" s="511"/>
      <c r="UTA115" s="511"/>
      <c r="UTB115" s="511"/>
      <c r="UTC115" s="511"/>
      <c r="UTD115" s="511"/>
      <c r="UTE115" s="511"/>
      <c r="UTF115" s="511"/>
      <c r="UTG115" s="511"/>
      <c r="UTH115" s="511"/>
      <c r="UTI115" s="511"/>
      <c r="UTJ115" s="511"/>
      <c r="UTK115" s="511"/>
      <c r="UTL115" s="511"/>
      <c r="UTM115" s="511"/>
      <c r="UTN115" s="511"/>
      <c r="UTO115" s="511"/>
      <c r="UTP115" s="511"/>
      <c r="UTQ115" s="511"/>
      <c r="UTR115" s="511"/>
      <c r="UTS115" s="511"/>
      <c r="UTT115" s="511"/>
      <c r="UTU115" s="511"/>
      <c r="UTV115" s="511"/>
      <c r="UTW115" s="511"/>
      <c r="UTX115" s="511"/>
      <c r="UTY115" s="511"/>
      <c r="UTZ115" s="511"/>
      <c r="UUA115" s="511"/>
      <c r="UUB115" s="511"/>
      <c r="UUC115" s="511"/>
      <c r="UUD115" s="511"/>
      <c r="UUE115" s="511"/>
      <c r="UUF115" s="511"/>
      <c r="UUG115" s="511"/>
      <c r="UUH115" s="511"/>
      <c r="UUI115" s="511"/>
      <c r="UUJ115" s="511"/>
      <c r="UUK115" s="511"/>
      <c r="UUL115" s="511"/>
      <c r="UUM115" s="511"/>
      <c r="UUN115" s="511"/>
      <c r="UUO115" s="511"/>
      <c r="UUP115" s="511"/>
      <c r="UUQ115" s="511"/>
      <c r="UUR115" s="511"/>
      <c r="UUS115" s="511"/>
      <c r="UUT115" s="511"/>
      <c r="UUU115" s="511"/>
      <c r="UUV115" s="511"/>
      <c r="UUW115" s="511"/>
      <c r="UUX115" s="511"/>
      <c r="UUY115" s="511"/>
      <c r="UUZ115" s="511"/>
      <c r="UVA115" s="511"/>
      <c r="UVB115" s="511"/>
      <c r="UVC115" s="511"/>
      <c r="UVD115" s="511"/>
      <c r="UVE115" s="511"/>
      <c r="UVF115" s="511"/>
      <c r="UVG115" s="511"/>
      <c r="UVH115" s="511"/>
      <c r="UVI115" s="511"/>
      <c r="UVJ115" s="511"/>
      <c r="UVK115" s="511"/>
      <c r="UVL115" s="511"/>
      <c r="UVM115" s="511"/>
      <c r="UVN115" s="511"/>
      <c r="UVO115" s="511"/>
      <c r="UVP115" s="511"/>
      <c r="UVQ115" s="511"/>
      <c r="UVR115" s="511"/>
      <c r="UVS115" s="511"/>
      <c r="UVT115" s="511"/>
      <c r="UVU115" s="511"/>
      <c r="UVV115" s="511"/>
      <c r="UVW115" s="511"/>
      <c r="UVX115" s="511"/>
      <c r="UVY115" s="511"/>
      <c r="UVZ115" s="511"/>
      <c r="UWA115" s="511"/>
      <c r="UWB115" s="511"/>
      <c r="UWC115" s="511"/>
      <c r="UWD115" s="511"/>
      <c r="UWE115" s="511"/>
      <c r="UWF115" s="511"/>
      <c r="UWG115" s="511"/>
      <c r="UWH115" s="511"/>
      <c r="UWI115" s="511"/>
      <c r="UWJ115" s="511"/>
      <c r="UWK115" s="511"/>
      <c r="UWL115" s="511"/>
      <c r="UWM115" s="511"/>
      <c r="UWN115" s="511"/>
      <c r="UWO115" s="511"/>
      <c r="UWP115" s="511"/>
      <c r="UWQ115" s="511"/>
      <c r="UWR115" s="511"/>
      <c r="UWS115" s="511"/>
      <c r="UWT115" s="511"/>
      <c r="UWU115" s="511"/>
      <c r="UWV115" s="511"/>
      <c r="UWW115" s="511"/>
      <c r="UWX115" s="511"/>
      <c r="UWY115" s="511"/>
      <c r="UWZ115" s="511"/>
      <c r="UXA115" s="511"/>
      <c r="UXB115" s="511"/>
      <c r="UXC115" s="511"/>
      <c r="UXD115" s="511"/>
      <c r="UXE115" s="511"/>
      <c r="UXF115" s="511"/>
      <c r="UXG115" s="511"/>
      <c r="UXH115" s="511"/>
      <c r="UXI115" s="511"/>
      <c r="UXJ115" s="511"/>
      <c r="UXK115" s="511"/>
      <c r="UXL115" s="511"/>
      <c r="UXM115" s="511"/>
      <c r="UXN115" s="511"/>
      <c r="UXO115" s="511"/>
      <c r="UXP115" s="511"/>
      <c r="UXQ115" s="511"/>
      <c r="UXR115" s="511"/>
      <c r="UXS115" s="511"/>
      <c r="UXT115" s="511"/>
      <c r="UXU115" s="511"/>
      <c r="UXV115" s="511"/>
      <c r="UXW115" s="511"/>
      <c r="UXX115" s="511"/>
      <c r="UXY115" s="511"/>
      <c r="UXZ115" s="511"/>
      <c r="UYA115" s="511"/>
      <c r="UYB115" s="511"/>
      <c r="UYC115" s="511"/>
      <c r="UYD115" s="511"/>
      <c r="UYE115" s="511"/>
      <c r="UYF115" s="511"/>
      <c r="UYG115" s="511"/>
      <c r="UYH115" s="511"/>
      <c r="UYI115" s="511"/>
      <c r="UYJ115" s="511"/>
      <c r="UYK115" s="511"/>
      <c r="UYL115" s="511"/>
      <c r="UYM115" s="511"/>
      <c r="UYN115" s="511"/>
      <c r="UYO115" s="511"/>
      <c r="UYP115" s="511"/>
      <c r="UYQ115" s="511"/>
      <c r="UYR115" s="511"/>
      <c r="UYS115" s="511"/>
      <c r="UYT115" s="511"/>
      <c r="UYU115" s="511"/>
      <c r="UYV115" s="511"/>
      <c r="UYW115" s="511"/>
      <c r="UYX115" s="511"/>
      <c r="UYY115" s="511"/>
      <c r="UYZ115" s="511"/>
      <c r="UZA115" s="511"/>
      <c r="UZB115" s="511"/>
      <c r="UZC115" s="511"/>
      <c r="UZD115" s="511"/>
      <c r="UZE115" s="511"/>
      <c r="UZF115" s="511"/>
      <c r="UZG115" s="511"/>
      <c r="UZH115" s="511"/>
      <c r="UZI115" s="511"/>
      <c r="UZJ115" s="511"/>
      <c r="UZK115" s="511"/>
      <c r="UZL115" s="511"/>
      <c r="UZM115" s="511"/>
      <c r="UZN115" s="511"/>
      <c r="UZO115" s="511"/>
      <c r="UZP115" s="511"/>
      <c r="UZQ115" s="511"/>
      <c r="UZR115" s="511"/>
      <c r="UZS115" s="511"/>
      <c r="UZT115" s="511"/>
      <c r="UZU115" s="511"/>
      <c r="UZV115" s="511"/>
      <c r="UZW115" s="511"/>
      <c r="UZX115" s="511"/>
      <c r="UZY115" s="511"/>
      <c r="UZZ115" s="511"/>
      <c r="VAA115" s="511"/>
      <c r="VAB115" s="511"/>
      <c r="VAC115" s="511"/>
      <c r="VAD115" s="511"/>
      <c r="VAE115" s="511"/>
      <c r="VAF115" s="511"/>
      <c r="VAG115" s="511"/>
      <c r="VAH115" s="511"/>
      <c r="VAI115" s="511"/>
      <c r="VAJ115" s="511"/>
      <c r="VAK115" s="511"/>
      <c r="VAL115" s="511"/>
      <c r="VAM115" s="511"/>
      <c r="VAN115" s="511"/>
      <c r="VAO115" s="511"/>
      <c r="VAP115" s="511"/>
      <c r="VAQ115" s="511"/>
      <c r="VAR115" s="511"/>
      <c r="VAS115" s="511"/>
      <c r="VAT115" s="511"/>
      <c r="VAU115" s="511"/>
      <c r="VAV115" s="511"/>
      <c r="VAW115" s="511"/>
      <c r="VAX115" s="511"/>
      <c r="VAY115" s="511"/>
      <c r="VAZ115" s="511"/>
      <c r="VBA115" s="511"/>
      <c r="VBB115" s="511"/>
      <c r="VBC115" s="511"/>
      <c r="VBD115" s="511"/>
      <c r="VBE115" s="511"/>
      <c r="VBF115" s="511"/>
      <c r="VBG115" s="511"/>
      <c r="VBH115" s="511"/>
      <c r="VBI115" s="511"/>
      <c r="VBJ115" s="511"/>
      <c r="VBK115" s="511"/>
      <c r="VBL115" s="511"/>
      <c r="VBM115" s="511"/>
      <c r="VBN115" s="511"/>
      <c r="VBO115" s="511"/>
      <c r="VBP115" s="511"/>
      <c r="VBQ115" s="511"/>
      <c r="VBR115" s="511"/>
      <c r="VBS115" s="511"/>
      <c r="VBT115" s="511"/>
      <c r="VBU115" s="511"/>
      <c r="VBV115" s="511"/>
      <c r="VBW115" s="511"/>
      <c r="VBX115" s="511"/>
      <c r="VBY115" s="511"/>
      <c r="VBZ115" s="511"/>
      <c r="VCA115" s="511"/>
      <c r="VCB115" s="511"/>
      <c r="VCC115" s="511"/>
      <c r="VCD115" s="511"/>
      <c r="VCE115" s="511"/>
      <c r="VCF115" s="511"/>
      <c r="VCG115" s="511"/>
      <c r="VCH115" s="511"/>
      <c r="VCI115" s="511"/>
      <c r="VCJ115" s="511"/>
      <c r="VCK115" s="511"/>
      <c r="VCL115" s="511"/>
      <c r="VCM115" s="511"/>
      <c r="VCN115" s="511"/>
      <c r="VCO115" s="511"/>
      <c r="VCP115" s="511"/>
      <c r="VCQ115" s="511"/>
      <c r="VCR115" s="511"/>
      <c r="VCS115" s="511"/>
      <c r="VCT115" s="511"/>
      <c r="VCU115" s="511"/>
      <c r="VCV115" s="511"/>
      <c r="VCW115" s="511"/>
      <c r="VCX115" s="511"/>
      <c r="VCY115" s="511"/>
      <c r="VCZ115" s="511"/>
      <c r="VDA115" s="511"/>
      <c r="VDB115" s="511"/>
      <c r="VDC115" s="511"/>
      <c r="VDD115" s="511"/>
      <c r="VDE115" s="511"/>
      <c r="VDF115" s="511"/>
      <c r="VDG115" s="511"/>
      <c r="VDH115" s="511"/>
      <c r="VDI115" s="511"/>
      <c r="VDJ115" s="511"/>
      <c r="VDK115" s="511"/>
      <c r="VDL115" s="511"/>
      <c r="VDM115" s="511"/>
      <c r="VDN115" s="511"/>
      <c r="VDO115" s="511"/>
      <c r="VDP115" s="511"/>
      <c r="VDQ115" s="511"/>
      <c r="VDR115" s="511"/>
      <c r="VDS115" s="511"/>
      <c r="VDT115" s="511"/>
      <c r="VDU115" s="511"/>
      <c r="VDV115" s="511"/>
      <c r="VDW115" s="511"/>
      <c r="VDX115" s="511"/>
      <c r="VDY115" s="511"/>
      <c r="VDZ115" s="511"/>
      <c r="VEA115" s="511"/>
      <c r="VEB115" s="511"/>
      <c r="VEC115" s="511"/>
      <c r="VED115" s="511"/>
      <c r="VEE115" s="511"/>
      <c r="VEF115" s="511"/>
      <c r="VEG115" s="511"/>
      <c r="VEH115" s="511"/>
      <c r="VEI115" s="511"/>
      <c r="VEJ115" s="511"/>
      <c r="VEK115" s="511"/>
      <c r="VEL115" s="511"/>
      <c r="VEM115" s="511"/>
      <c r="VEN115" s="511"/>
      <c r="VEO115" s="511"/>
      <c r="VEP115" s="511"/>
      <c r="VEQ115" s="511"/>
      <c r="VER115" s="511"/>
      <c r="VES115" s="511"/>
      <c r="VET115" s="511"/>
      <c r="VEU115" s="511"/>
      <c r="VEV115" s="511"/>
      <c r="VEW115" s="511"/>
      <c r="VEX115" s="511"/>
      <c r="VEY115" s="511"/>
      <c r="VEZ115" s="511"/>
      <c r="VFA115" s="511"/>
      <c r="VFB115" s="511"/>
      <c r="VFC115" s="511"/>
      <c r="VFD115" s="511"/>
      <c r="VFE115" s="511"/>
      <c r="VFF115" s="511"/>
      <c r="VFG115" s="511"/>
      <c r="VFH115" s="511"/>
      <c r="VFI115" s="511"/>
      <c r="VFJ115" s="511"/>
      <c r="VFK115" s="511"/>
      <c r="VFL115" s="511"/>
      <c r="VFM115" s="511"/>
      <c r="VFN115" s="511"/>
      <c r="VFO115" s="511"/>
      <c r="VFP115" s="511"/>
      <c r="VFQ115" s="511"/>
      <c r="VFR115" s="511"/>
      <c r="VFS115" s="511"/>
      <c r="VFT115" s="511"/>
      <c r="VFU115" s="511"/>
      <c r="VFV115" s="511"/>
      <c r="VFW115" s="511"/>
      <c r="VFX115" s="511"/>
      <c r="VFY115" s="511"/>
      <c r="VFZ115" s="511"/>
      <c r="VGA115" s="511"/>
      <c r="VGB115" s="511"/>
      <c r="VGC115" s="511"/>
      <c r="VGD115" s="511"/>
      <c r="VGE115" s="511"/>
      <c r="VGF115" s="511"/>
      <c r="VGG115" s="511"/>
      <c r="VGH115" s="511"/>
      <c r="VGI115" s="511"/>
      <c r="VGJ115" s="511"/>
      <c r="VGK115" s="511"/>
      <c r="VGL115" s="511"/>
      <c r="VGM115" s="511"/>
      <c r="VGN115" s="511"/>
      <c r="VGO115" s="511"/>
      <c r="VGP115" s="511"/>
      <c r="VGQ115" s="511"/>
      <c r="VGR115" s="511"/>
      <c r="VGS115" s="511"/>
      <c r="VGT115" s="511"/>
      <c r="VGU115" s="511"/>
      <c r="VGV115" s="511"/>
      <c r="VGW115" s="511"/>
      <c r="VGX115" s="511"/>
      <c r="VGY115" s="511"/>
      <c r="VGZ115" s="511"/>
      <c r="VHA115" s="511"/>
      <c r="VHB115" s="511"/>
      <c r="VHC115" s="511"/>
      <c r="VHD115" s="511"/>
      <c r="VHE115" s="511"/>
      <c r="VHF115" s="511"/>
      <c r="VHG115" s="511"/>
      <c r="VHH115" s="511"/>
      <c r="VHI115" s="511"/>
      <c r="VHJ115" s="511"/>
      <c r="VHK115" s="511"/>
      <c r="VHL115" s="511"/>
      <c r="VHM115" s="511"/>
      <c r="VHN115" s="511"/>
      <c r="VHO115" s="511"/>
      <c r="VHP115" s="511"/>
      <c r="VHQ115" s="511"/>
      <c r="VHR115" s="511"/>
      <c r="VHS115" s="511"/>
      <c r="VHT115" s="511"/>
      <c r="VHU115" s="511"/>
      <c r="VHV115" s="511"/>
      <c r="VHW115" s="511"/>
      <c r="VHX115" s="511"/>
      <c r="VHY115" s="511"/>
      <c r="VHZ115" s="511"/>
      <c r="VIA115" s="511"/>
      <c r="VIB115" s="511"/>
      <c r="VIC115" s="511"/>
      <c r="VID115" s="511"/>
      <c r="VIE115" s="511"/>
      <c r="VIF115" s="511"/>
      <c r="VIG115" s="511"/>
      <c r="VIH115" s="511"/>
      <c r="VII115" s="511"/>
      <c r="VIJ115" s="511"/>
      <c r="VIK115" s="511"/>
      <c r="VIL115" s="511"/>
      <c r="VIM115" s="511"/>
      <c r="VIN115" s="511"/>
      <c r="VIO115" s="511"/>
      <c r="VIP115" s="511"/>
      <c r="VIQ115" s="511"/>
      <c r="VIR115" s="511"/>
      <c r="VIS115" s="511"/>
      <c r="VIT115" s="511"/>
      <c r="VIU115" s="511"/>
      <c r="VIV115" s="511"/>
      <c r="VIW115" s="511"/>
      <c r="VIX115" s="511"/>
      <c r="VIY115" s="511"/>
      <c r="VIZ115" s="511"/>
      <c r="VJA115" s="511"/>
      <c r="VJB115" s="511"/>
      <c r="VJC115" s="511"/>
      <c r="VJD115" s="511"/>
      <c r="VJE115" s="511"/>
      <c r="VJF115" s="511"/>
      <c r="VJG115" s="511"/>
      <c r="VJH115" s="511"/>
      <c r="VJI115" s="511"/>
      <c r="VJJ115" s="511"/>
      <c r="VJK115" s="511"/>
      <c r="VJL115" s="511"/>
      <c r="VJM115" s="511"/>
      <c r="VJN115" s="511"/>
      <c r="VJO115" s="511"/>
      <c r="VJP115" s="511"/>
      <c r="VJQ115" s="511"/>
      <c r="VJR115" s="511"/>
      <c r="VJS115" s="511"/>
      <c r="VJT115" s="511"/>
      <c r="VJU115" s="511"/>
      <c r="VJV115" s="511"/>
      <c r="VJW115" s="511"/>
      <c r="VJX115" s="511"/>
      <c r="VJY115" s="511"/>
      <c r="VJZ115" s="511"/>
      <c r="VKA115" s="511"/>
      <c r="VKB115" s="511"/>
      <c r="VKC115" s="511"/>
      <c r="VKD115" s="511"/>
      <c r="VKE115" s="511"/>
      <c r="VKF115" s="511"/>
      <c r="VKG115" s="511"/>
      <c r="VKH115" s="511"/>
      <c r="VKI115" s="511"/>
      <c r="VKJ115" s="511"/>
      <c r="VKK115" s="511"/>
      <c r="VKL115" s="511"/>
      <c r="VKM115" s="511"/>
      <c r="VKN115" s="511"/>
      <c r="VKO115" s="511"/>
      <c r="VKP115" s="511"/>
      <c r="VKQ115" s="511"/>
      <c r="VKR115" s="511"/>
      <c r="VKS115" s="511"/>
      <c r="VKT115" s="511"/>
      <c r="VKU115" s="511"/>
      <c r="VKV115" s="511"/>
      <c r="VKW115" s="511"/>
      <c r="VKX115" s="511"/>
      <c r="VKY115" s="511"/>
      <c r="VKZ115" s="511"/>
      <c r="VLA115" s="511"/>
      <c r="VLB115" s="511"/>
      <c r="VLC115" s="511"/>
      <c r="VLD115" s="511"/>
      <c r="VLE115" s="511"/>
      <c r="VLF115" s="511"/>
      <c r="VLG115" s="511"/>
      <c r="VLH115" s="511"/>
      <c r="VLI115" s="511"/>
      <c r="VLJ115" s="511"/>
      <c r="VLK115" s="511"/>
      <c r="VLL115" s="511"/>
      <c r="VLM115" s="511"/>
      <c r="VLN115" s="511"/>
      <c r="VLO115" s="511"/>
      <c r="VLP115" s="511"/>
      <c r="VLQ115" s="511"/>
      <c r="VLR115" s="511"/>
      <c r="VLS115" s="511"/>
      <c r="VLT115" s="511"/>
      <c r="VLU115" s="511"/>
      <c r="VLV115" s="511"/>
      <c r="VLW115" s="511"/>
      <c r="VLX115" s="511"/>
      <c r="VLY115" s="511"/>
      <c r="VLZ115" s="511"/>
      <c r="VMA115" s="511"/>
      <c r="VMB115" s="511"/>
      <c r="VMC115" s="511"/>
      <c r="VMD115" s="511"/>
      <c r="VME115" s="511"/>
      <c r="VMF115" s="511"/>
      <c r="VMG115" s="511"/>
      <c r="VMH115" s="511"/>
      <c r="VMI115" s="511"/>
      <c r="VMJ115" s="511"/>
      <c r="VMK115" s="511"/>
      <c r="VML115" s="511"/>
      <c r="VMM115" s="511"/>
      <c r="VMN115" s="511"/>
      <c r="VMO115" s="511"/>
      <c r="VMP115" s="511"/>
      <c r="VMQ115" s="511"/>
      <c r="VMR115" s="511"/>
      <c r="VMS115" s="511"/>
      <c r="VMT115" s="511"/>
      <c r="VMU115" s="511"/>
      <c r="VMV115" s="511"/>
      <c r="VMW115" s="511"/>
      <c r="VMX115" s="511"/>
      <c r="VMY115" s="511"/>
      <c r="VMZ115" s="511"/>
      <c r="VNA115" s="511"/>
      <c r="VNB115" s="511"/>
      <c r="VNC115" s="511"/>
      <c r="VND115" s="511"/>
      <c r="VNE115" s="511"/>
      <c r="VNF115" s="511"/>
      <c r="VNG115" s="511"/>
      <c r="VNH115" s="511"/>
      <c r="VNI115" s="511"/>
      <c r="VNJ115" s="511"/>
      <c r="VNK115" s="511"/>
      <c r="VNL115" s="511"/>
      <c r="VNM115" s="511"/>
      <c r="VNN115" s="511"/>
      <c r="VNO115" s="511"/>
      <c r="VNP115" s="511"/>
      <c r="VNQ115" s="511"/>
      <c r="VNR115" s="511"/>
      <c r="VNS115" s="511"/>
      <c r="VNT115" s="511"/>
      <c r="VNU115" s="511"/>
      <c r="VNV115" s="511"/>
      <c r="VNW115" s="511"/>
      <c r="VNX115" s="511"/>
      <c r="VNY115" s="511"/>
      <c r="VNZ115" s="511"/>
      <c r="VOA115" s="511"/>
      <c r="VOB115" s="511"/>
      <c r="VOC115" s="511"/>
      <c r="VOD115" s="511"/>
      <c r="VOE115" s="511"/>
      <c r="VOF115" s="511"/>
      <c r="VOG115" s="511"/>
      <c r="VOH115" s="511"/>
      <c r="VOI115" s="511"/>
      <c r="VOJ115" s="511"/>
      <c r="VOK115" s="511"/>
      <c r="VOL115" s="511"/>
      <c r="VOM115" s="511"/>
      <c r="VON115" s="511"/>
      <c r="VOO115" s="511"/>
      <c r="VOP115" s="511"/>
      <c r="VOQ115" s="511"/>
      <c r="VOR115" s="511"/>
      <c r="VOS115" s="511"/>
      <c r="VOT115" s="511"/>
      <c r="VOU115" s="511"/>
      <c r="VOV115" s="511"/>
      <c r="VOW115" s="511"/>
      <c r="VOX115" s="511"/>
      <c r="VOY115" s="511"/>
      <c r="VOZ115" s="511"/>
      <c r="VPA115" s="511"/>
      <c r="VPB115" s="511"/>
      <c r="VPC115" s="511"/>
      <c r="VPD115" s="511"/>
      <c r="VPE115" s="511"/>
      <c r="VPF115" s="511"/>
      <c r="VPG115" s="511"/>
      <c r="VPH115" s="511"/>
      <c r="VPI115" s="511"/>
      <c r="VPJ115" s="511"/>
      <c r="VPK115" s="511"/>
      <c r="VPL115" s="511"/>
      <c r="VPM115" s="511"/>
      <c r="VPN115" s="511"/>
      <c r="VPO115" s="511"/>
      <c r="VPP115" s="511"/>
      <c r="VPQ115" s="511"/>
      <c r="VPR115" s="511"/>
      <c r="VPS115" s="511"/>
      <c r="VPT115" s="511"/>
      <c r="VPU115" s="511"/>
      <c r="VPV115" s="511"/>
      <c r="VPW115" s="511"/>
      <c r="VPX115" s="511"/>
      <c r="VPY115" s="511"/>
      <c r="VPZ115" s="511"/>
      <c r="VQA115" s="511"/>
      <c r="VQB115" s="511"/>
      <c r="VQC115" s="511"/>
      <c r="VQD115" s="511"/>
      <c r="VQE115" s="511"/>
      <c r="VQF115" s="511"/>
      <c r="VQG115" s="511"/>
      <c r="VQH115" s="511"/>
      <c r="VQI115" s="511"/>
      <c r="VQJ115" s="511"/>
      <c r="VQK115" s="511"/>
      <c r="VQL115" s="511"/>
      <c r="VQM115" s="511"/>
      <c r="VQN115" s="511"/>
      <c r="VQO115" s="511"/>
      <c r="VQP115" s="511"/>
      <c r="VQQ115" s="511"/>
      <c r="VQR115" s="511"/>
      <c r="VQS115" s="511"/>
      <c r="VQT115" s="511"/>
      <c r="VQU115" s="511"/>
      <c r="VQV115" s="511"/>
      <c r="VQW115" s="511"/>
      <c r="VQX115" s="511"/>
      <c r="VQY115" s="511"/>
      <c r="VQZ115" s="511"/>
      <c r="VRA115" s="511"/>
      <c r="VRB115" s="511"/>
      <c r="VRC115" s="511"/>
      <c r="VRD115" s="511"/>
      <c r="VRE115" s="511"/>
      <c r="VRF115" s="511"/>
      <c r="VRG115" s="511"/>
      <c r="VRH115" s="511"/>
      <c r="VRI115" s="511"/>
      <c r="VRJ115" s="511"/>
      <c r="VRK115" s="511"/>
      <c r="VRL115" s="511"/>
      <c r="VRM115" s="511"/>
      <c r="VRN115" s="511"/>
      <c r="VRO115" s="511"/>
      <c r="VRP115" s="511"/>
      <c r="VRQ115" s="511"/>
      <c r="VRR115" s="511"/>
      <c r="VRS115" s="511"/>
      <c r="VRT115" s="511"/>
      <c r="VRU115" s="511"/>
      <c r="VRV115" s="511"/>
      <c r="VRW115" s="511"/>
      <c r="VRX115" s="511"/>
      <c r="VRY115" s="511"/>
      <c r="VRZ115" s="511"/>
      <c r="VSA115" s="511"/>
      <c r="VSB115" s="511"/>
      <c r="VSC115" s="511"/>
      <c r="VSD115" s="511"/>
      <c r="VSE115" s="511"/>
      <c r="VSF115" s="511"/>
      <c r="VSG115" s="511"/>
      <c r="VSH115" s="511"/>
      <c r="VSI115" s="511"/>
      <c r="VSJ115" s="511"/>
      <c r="VSK115" s="511"/>
      <c r="VSL115" s="511"/>
      <c r="VSM115" s="511"/>
      <c r="VSN115" s="511"/>
      <c r="VSO115" s="511"/>
      <c r="VSP115" s="511"/>
      <c r="VSQ115" s="511"/>
      <c r="VSR115" s="511"/>
      <c r="VSS115" s="511"/>
      <c r="VST115" s="511"/>
      <c r="VSU115" s="511"/>
      <c r="VSV115" s="511"/>
      <c r="VSW115" s="511"/>
      <c r="VSX115" s="511"/>
      <c r="VSY115" s="511"/>
      <c r="VSZ115" s="511"/>
      <c r="VTA115" s="511"/>
      <c r="VTB115" s="511"/>
      <c r="VTC115" s="511"/>
      <c r="VTD115" s="511"/>
      <c r="VTE115" s="511"/>
      <c r="VTF115" s="511"/>
      <c r="VTG115" s="511"/>
      <c r="VTH115" s="511"/>
      <c r="VTI115" s="511"/>
      <c r="VTJ115" s="511"/>
      <c r="VTK115" s="511"/>
      <c r="VTL115" s="511"/>
      <c r="VTM115" s="511"/>
      <c r="VTN115" s="511"/>
      <c r="VTO115" s="511"/>
      <c r="VTP115" s="511"/>
      <c r="VTQ115" s="511"/>
      <c r="VTR115" s="511"/>
      <c r="VTS115" s="511"/>
      <c r="VTT115" s="511"/>
      <c r="VTU115" s="511"/>
      <c r="VTV115" s="511"/>
      <c r="VTW115" s="511"/>
      <c r="VTX115" s="511"/>
      <c r="VTY115" s="511"/>
      <c r="VTZ115" s="511"/>
      <c r="VUA115" s="511"/>
      <c r="VUB115" s="511"/>
      <c r="VUC115" s="511"/>
      <c r="VUD115" s="511"/>
      <c r="VUE115" s="511"/>
      <c r="VUF115" s="511"/>
      <c r="VUG115" s="511"/>
      <c r="VUH115" s="511"/>
      <c r="VUI115" s="511"/>
      <c r="VUJ115" s="511"/>
      <c r="VUK115" s="511"/>
      <c r="VUL115" s="511"/>
      <c r="VUM115" s="511"/>
      <c r="VUN115" s="511"/>
      <c r="VUO115" s="511"/>
      <c r="VUP115" s="511"/>
      <c r="VUQ115" s="511"/>
      <c r="VUR115" s="511"/>
      <c r="VUS115" s="511"/>
      <c r="VUT115" s="511"/>
      <c r="VUU115" s="511"/>
      <c r="VUV115" s="511"/>
      <c r="VUW115" s="511"/>
      <c r="VUX115" s="511"/>
      <c r="VUY115" s="511"/>
      <c r="VUZ115" s="511"/>
      <c r="VVA115" s="511"/>
      <c r="VVB115" s="511"/>
      <c r="VVC115" s="511"/>
      <c r="VVD115" s="511"/>
      <c r="VVE115" s="511"/>
      <c r="VVF115" s="511"/>
      <c r="VVG115" s="511"/>
      <c r="VVH115" s="511"/>
      <c r="VVI115" s="511"/>
      <c r="VVJ115" s="511"/>
      <c r="VVK115" s="511"/>
      <c r="VVL115" s="511"/>
      <c r="VVM115" s="511"/>
      <c r="VVN115" s="511"/>
      <c r="VVO115" s="511"/>
      <c r="VVP115" s="511"/>
      <c r="VVQ115" s="511"/>
      <c r="VVR115" s="511"/>
      <c r="VVS115" s="511"/>
      <c r="VVT115" s="511"/>
      <c r="VVU115" s="511"/>
      <c r="VVV115" s="511"/>
      <c r="VVW115" s="511"/>
      <c r="VVX115" s="511"/>
      <c r="VVY115" s="511"/>
      <c r="VVZ115" s="511"/>
      <c r="VWA115" s="511"/>
      <c r="VWB115" s="511"/>
      <c r="VWC115" s="511"/>
      <c r="VWD115" s="511"/>
      <c r="VWE115" s="511"/>
      <c r="VWF115" s="511"/>
      <c r="VWG115" s="511"/>
      <c r="VWH115" s="511"/>
      <c r="VWI115" s="511"/>
      <c r="VWJ115" s="511"/>
      <c r="VWK115" s="511"/>
      <c r="VWL115" s="511"/>
      <c r="VWM115" s="511"/>
      <c r="VWN115" s="511"/>
      <c r="VWO115" s="511"/>
      <c r="VWP115" s="511"/>
      <c r="VWQ115" s="511"/>
      <c r="VWR115" s="511"/>
      <c r="VWS115" s="511"/>
      <c r="VWT115" s="511"/>
      <c r="VWU115" s="511"/>
      <c r="VWV115" s="511"/>
      <c r="VWW115" s="511"/>
      <c r="VWX115" s="511"/>
      <c r="VWY115" s="511"/>
      <c r="VWZ115" s="511"/>
      <c r="VXA115" s="511"/>
      <c r="VXB115" s="511"/>
      <c r="VXC115" s="511"/>
      <c r="VXD115" s="511"/>
      <c r="VXE115" s="511"/>
      <c r="VXF115" s="511"/>
      <c r="VXG115" s="511"/>
      <c r="VXH115" s="511"/>
      <c r="VXI115" s="511"/>
      <c r="VXJ115" s="511"/>
      <c r="VXK115" s="511"/>
      <c r="VXL115" s="511"/>
      <c r="VXM115" s="511"/>
      <c r="VXN115" s="511"/>
      <c r="VXO115" s="511"/>
      <c r="VXP115" s="511"/>
      <c r="VXQ115" s="511"/>
      <c r="VXR115" s="511"/>
      <c r="VXS115" s="511"/>
      <c r="VXT115" s="511"/>
      <c r="VXU115" s="511"/>
      <c r="VXV115" s="511"/>
      <c r="VXW115" s="511"/>
      <c r="VXX115" s="511"/>
      <c r="VXY115" s="511"/>
      <c r="VXZ115" s="511"/>
      <c r="VYA115" s="511"/>
      <c r="VYB115" s="511"/>
      <c r="VYC115" s="511"/>
      <c r="VYD115" s="511"/>
      <c r="VYE115" s="511"/>
      <c r="VYF115" s="511"/>
      <c r="VYG115" s="511"/>
      <c r="VYH115" s="511"/>
      <c r="VYI115" s="511"/>
      <c r="VYJ115" s="511"/>
      <c r="VYK115" s="511"/>
      <c r="VYL115" s="511"/>
      <c r="VYM115" s="511"/>
      <c r="VYN115" s="511"/>
      <c r="VYO115" s="511"/>
      <c r="VYP115" s="511"/>
      <c r="VYQ115" s="511"/>
      <c r="VYR115" s="511"/>
      <c r="VYS115" s="511"/>
      <c r="VYT115" s="511"/>
      <c r="VYU115" s="511"/>
      <c r="VYV115" s="511"/>
      <c r="VYW115" s="511"/>
      <c r="VYX115" s="511"/>
      <c r="VYY115" s="511"/>
      <c r="VYZ115" s="511"/>
      <c r="VZA115" s="511"/>
      <c r="VZB115" s="511"/>
      <c r="VZC115" s="511"/>
      <c r="VZD115" s="511"/>
      <c r="VZE115" s="511"/>
      <c r="VZF115" s="511"/>
      <c r="VZG115" s="511"/>
      <c r="VZH115" s="511"/>
      <c r="VZI115" s="511"/>
      <c r="VZJ115" s="511"/>
      <c r="VZK115" s="511"/>
      <c r="VZL115" s="511"/>
      <c r="VZM115" s="511"/>
      <c r="VZN115" s="511"/>
      <c r="VZO115" s="511"/>
      <c r="VZP115" s="511"/>
      <c r="VZQ115" s="511"/>
      <c r="VZR115" s="511"/>
      <c r="VZS115" s="511"/>
      <c r="VZT115" s="511"/>
      <c r="VZU115" s="511"/>
      <c r="VZV115" s="511"/>
      <c r="VZW115" s="511"/>
      <c r="VZX115" s="511"/>
      <c r="VZY115" s="511"/>
      <c r="VZZ115" s="511"/>
      <c r="WAA115" s="511"/>
      <c r="WAB115" s="511"/>
      <c r="WAC115" s="511"/>
      <c r="WAD115" s="511"/>
      <c r="WAE115" s="511"/>
      <c r="WAF115" s="511"/>
      <c r="WAG115" s="511"/>
      <c r="WAH115" s="511"/>
      <c r="WAI115" s="511"/>
      <c r="WAJ115" s="511"/>
      <c r="WAK115" s="511"/>
      <c r="WAL115" s="511"/>
      <c r="WAM115" s="511"/>
      <c r="WAN115" s="511"/>
      <c r="WAO115" s="511"/>
      <c r="WAP115" s="511"/>
      <c r="WAQ115" s="511"/>
      <c r="WAR115" s="511"/>
      <c r="WAS115" s="511"/>
      <c r="WAT115" s="511"/>
      <c r="WAU115" s="511"/>
      <c r="WAV115" s="511"/>
      <c r="WAW115" s="511"/>
      <c r="WAX115" s="511"/>
      <c r="WAY115" s="511"/>
      <c r="WAZ115" s="511"/>
      <c r="WBA115" s="511"/>
      <c r="WBB115" s="511"/>
      <c r="WBC115" s="511"/>
      <c r="WBD115" s="511"/>
      <c r="WBE115" s="511"/>
      <c r="WBF115" s="511"/>
      <c r="WBG115" s="511"/>
      <c r="WBH115" s="511"/>
      <c r="WBI115" s="511"/>
      <c r="WBJ115" s="511"/>
      <c r="WBK115" s="511"/>
      <c r="WBL115" s="511"/>
      <c r="WBM115" s="511"/>
      <c r="WBN115" s="511"/>
      <c r="WBO115" s="511"/>
      <c r="WBP115" s="511"/>
      <c r="WBQ115" s="511"/>
      <c r="WBR115" s="511"/>
      <c r="WBS115" s="511"/>
      <c r="WBT115" s="511"/>
      <c r="WBU115" s="511"/>
      <c r="WBV115" s="511"/>
      <c r="WBW115" s="511"/>
      <c r="WBX115" s="511"/>
      <c r="WBY115" s="511"/>
      <c r="WBZ115" s="511"/>
      <c r="WCA115" s="511"/>
      <c r="WCB115" s="511"/>
      <c r="WCC115" s="511"/>
      <c r="WCD115" s="511"/>
      <c r="WCE115" s="511"/>
      <c r="WCF115" s="511"/>
      <c r="WCG115" s="511"/>
      <c r="WCH115" s="511"/>
      <c r="WCI115" s="511"/>
      <c r="WCJ115" s="511"/>
      <c r="WCK115" s="511"/>
      <c r="WCL115" s="511"/>
      <c r="WCM115" s="511"/>
      <c r="WCN115" s="511"/>
      <c r="WCO115" s="511"/>
      <c r="WCP115" s="511"/>
      <c r="WCQ115" s="511"/>
      <c r="WCR115" s="511"/>
      <c r="WCS115" s="511"/>
      <c r="WCT115" s="511"/>
      <c r="WCU115" s="511"/>
      <c r="WCV115" s="511"/>
      <c r="WCW115" s="511"/>
      <c r="WCX115" s="511"/>
      <c r="WCY115" s="511"/>
      <c r="WCZ115" s="511"/>
      <c r="WDA115" s="511"/>
      <c r="WDB115" s="511"/>
      <c r="WDC115" s="511"/>
      <c r="WDD115" s="511"/>
      <c r="WDE115" s="511"/>
      <c r="WDF115" s="511"/>
      <c r="WDG115" s="511"/>
      <c r="WDH115" s="511"/>
      <c r="WDI115" s="511"/>
      <c r="WDJ115" s="511"/>
      <c r="WDK115" s="511"/>
      <c r="WDL115" s="511"/>
      <c r="WDM115" s="511"/>
      <c r="WDN115" s="511"/>
      <c r="WDO115" s="511"/>
      <c r="WDP115" s="511"/>
      <c r="WDQ115" s="511"/>
      <c r="WDR115" s="511"/>
      <c r="WDS115" s="511"/>
      <c r="WDT115" s="511"/>
      <c r="WDU115" s="511"/>
      <c r="WDV115" s="511"/>
      <c r="WDW115" s="511"/>
      <c r="WDX115" s="511"/>
      <c r="WDY115" s="511"/>
      <c r="WDZ115" s="511"/>
      <c r="WEA115" s="511"/>
      <c r="WEB115" s="511"/>
      <c r="WEC115" s="511"/>
      <c r="WED115" s="511"/>
      <c r="WEE115" s="511"/>
      <c r="WEF115" s="511"/>
      <c r="WEG115" s="511"/>
      <c r="WEH115" s="511"/>
      <c r="WEI115" s="511"/>
      <c r="WEJ115" s="511"/>
      <c r="WEK115" s="511"/>
      <c r="WEL115" s="511"/>
      <c r="WEM115" s="511"/>
      <c r="WEN115" s="511"/>
      <c r="WEO115" s="511"/>
      <c r="WEP115" s="511"/>
      <c r="WEQ115" s="511"/>
      <c r="WER115" s="511"/>
      <c r="WES115" s="511"/>
      <c r="WET115" s="511"/>
      <c r="WEU115" s="511"/>
      <c r="WEV115" s="511"/>
      <c r="WEW115" s="511"/>
      <c r="WEX115" s="511"/>
      <c r="WEY115" s="511"/>
      <c r="WEZ115" s="511"/>
      <c r="WFA115" s="511"/>
      <c r="WFB115" s="511"/>
      <c r="WFC115" s="511"/>
      <c r="WFD115" s="511"/>
      <c r="WFE115" s="511"/>
      <c r="WFF115" s="511"/>
      <c r="WFG115" s="511"/>
      <c r="WFH115" s="511"/>
      <c r="WFI115" s="511"/>
      <c r="WFJ115" s="511"/>
      <c r="WFK115" s="511"/>
      <c r="WFL115" s="511"/>
      <c r="WFM115" s="511"/>
      <c r="WFN115" s="511"/>
      <c r="WFO115" s="511"/>
      <c r="WFP115" s="511"/>
      <c r="WFQ115" s="511"/>
      <c r="WFR115" s="511"/>
      <c r="WFS115" s="511"/>
      <c r="WFT115" s="511"/>
      <c r="WFU115" s="511"/>
      <c r="WFV115" s="511"/>
      <c r="WFW115" s="511"/>
      <c r="WFX115" s="511"/>
      <c r="WFY115" s="511"/>
      <c r="WFZ115" s="511"/>
      <c r="WGA115" s="511"/>
      <c r="WGB115" s="511"/>
      <c r="WGC115" s="511"/>
      <c r="WGD115" s="511"/>
      <c r="WGE115" s="511"/>
      <c r="WGF115" s="511"/>
      <c r="WGG115" s="511"/>
      <c r="WGH115" s="511"/>
      <c r="WGI115" s="511"/>
      <c r="WGJ115" s="511"/>
      <c r="WGK115" s="511"/>
      <c r="WGL115" s="511"/>
      <c r="WGM115" s="511"/>
      <c r="WGN115" s="511"/>
      <c r="WGO115" s="511"/>
      <c r="WGP115" s="511"/>
      <c r="WGQ115" s="511"/>
      <c r="WGR115" s="511"/>
      <c r="WGS115" s="511"/>
      <c r="WGT115" s="511"/>
      <c r="WGU115" s="511"/>
      <c r="WGV115" s="511"/>
      <c r="WGW115" s="511"/>
      <c r="WGX115" s="511"/>
      <c r="WGY115" s="511"/>
      <c r="WGZ115" s="511"/>
      <c r="WHA115" s="511"/>
      <c r="WHB115" s="511"/>
      <c r="WHC115" s="511"/>
      <c r="WHD115" s="511"/>
      <c r="WHE115" s="511"/>
      <c r="WHF115" s="511"/>
      <c r="WHG115" s="511"/>
      <c r="WHH115" s="511"/>
      <c r="WHI115" s="511"/>
      <c r="WHJ115" s="511"/>
      <c r="WHK115" s="511"/>
      <c r="WHL115" s="511"/>
      <c r="WHM115" s="511"/>
      <c r="WHN115" s="511"/>
      <c r="WHO115" s="511"/>
      <c r="WHP115" s="511"/>
      <c r="WHQ115" s="511"/>
      <c r="WHR115" s="511"/>
      <c r="WHS115" s="511"/>
      <c r="WHT115" s="511"/>
      <c r="WHU115" s="511"/>
      <c r="WHV115" s="511"/>
      <c r="WHW115" s="511"/>
      <c r="WHX115" s="511"/>
      <c r="WHY115" s="511"/>
      <c r="WHZ115" s="511"/>
      <c r="WIA115" s="511"/>
      <c r="WIB115" s="511"/>
      <c r="WIC115" s="511"/>
      <c r="WID115" s="511"/>
      <c r="WIE115" s="511"/>
      <c r="WIF115" s="511"/>
      <c r="WIG115" s="511"/>
      <c r="WIH115" s="511"/>
      <c r="WII115" s="511"/>
      <c r="WIJ115" s="511"/>
      <c r="WIK115" s="511"/>
      <c r="WIL115" s="511"/>
      <c r="WIM115" s="511"/>
      <c r="WIN115" s="511"/>
      <c r="WIO115" s="511"/>
      <c r="WIP115" s="511"/>
      <c r="WIQ115" s="511"/>
      <c r="WIR115" s="511"/>
      <c r="WIS115" s="511"/>
      <c r="WIT115" s="511"/>
      <c r="WIU115" s="511"/>
      <c r="WIV115" s="511"/>
      <c r="WIW115" s="511"/>
      <c r="WIX115" s="511"/>
      <c r="WIY115" s="511"/>
      <c r="WIZ115" s="511"/>
      <c r="WJA115" s="511"/>
      <c r="WJB115" s="511"/>
      <c r="WJC115" s="511"/>
      <c r="WJD115" s="511"/>
      <c r="WJE115" s="511"/>
      <c r="WJF115" s="511"/>
      <c r="WJG115" s="511"/>
      <c r="WJH115" s="511"/>
      <c r="WJI115" s="511"/>
      <c r="WJJ115" s="511"/>
      <c r="WJK115" s="511"/>
      <c r="WJL115" s="511"/>
      <c r="WJM115" s="511"/>
      <c r="WJN115" s="511"/>
      <c r="WJO115" s="511"/>
      <c r="WJP115" s="511"/>
      <c r="WJQ115" s="511"/>
      <c r="WJR115" s="511"/>
      <c r="WJS115" s="511"/>
      <c r="WJT115" s="511"/>
      <c r="WJU115" s="511"/>
      <c r="WJV115" s="511"/>
      <c r="WJW115" s="511"/>
      <c r="WJX115" s="511"/>
      <c r="WJY115" s="511"/>
      <c r="WJZ115" s="511"/>
      <c r="WKA115" s="511"/>
      <c r="WKB115" s="511"/>
      <c r="WKC115" s="511"/>
      <c r="WKD115" s="511"/>
      <c r="WKE115" s="511"/>
      <c r="WKF115" s="511"/>
      <c r="WKG115" s="511"/>
      <c r="WKH115" s="511"/>
      <c r="WKI115" s="511"/>
      <c r="WKJ115" s="511"/>
      <c r="WKK115" s="511"/>
      <c r="WKL115" s="511"/>
      <c r="WKM115" s="511"/>
      <c r="WKN115" s="511"/>
      <c r="WKO115" s="511"/>
      <c r="WKP115" s="511"/>
      <c r="WKQ115" s="511"/>
      <c r="WKR115" s="511"/>
      <c r="WKS115" s="511"/>
      <c r="WKT115" s="511"/>
      <c r="WKU115" s="511"/>
      <c r="WKV115" s="511"/>
      <c r="WKW115" s="511"/>
      <c r="WKX115" s="511"/>
      <c r="WKY115" s="511"/>
      <c r="WKZ115" s="511"/>
      <c r="WLA115" s="511"/>
      <c r="WLB115" s="511"/>
      <c r="WLC115" s="511"/>
      <c r="WLD115" s="511"/>
      <c r="WLE115" s="511"/>
      <c r="WLF115" s="511"/>
      <c r="WLG115" s="511"/>
      <c r="WLH115" s="511"/>
      <c r="WLI115" s="511"/>
      <c r="WLJ115" s="511"/>
      <c r="WLK115" s="511"/>
      <c r="WLL115" s="511"/>
      <c r="WLM115" s="511"/>
      <c r="WLN115" s="511"/>
      <c r="WLO115" s="511"/>
      <c r="WLP115" s="511"/>
      <c r="WLQ115" s="511"/>
      <c r="WLR115" s="511"/>
      <c r="WLS115" s="511"/>
      <c r="WLT115" s="511"/>
      <c r="WLU115" s="511"/>
      <c r="WLV115" s="511"/>
      <c r="WLW115" s="511"/>
      <c r="WLX115" s="511"/>
      <c r="WLY115" s="511"/>
      <c r="WLZ115" s="511"/>
      <c r="WMA115" s="511"/>
      <c r="WMB115" s="511"/>
      <c r="WMC115" s="511"/>
      <c r="WMD115" s="511"/>
      <c r="WME115" s="511"/>
      <c r="WMF115" s="511"/>
      <c r="WMG115" s="511"/>
      <c r="WMH115" s="511"/>
      <c r="WMI115" s="511"/>
      <c r="WMJ115" s="511"/>
      <c r="WMK115" s="511"/>
      <c r="WML115" s="511"/>
      <c r="WMM115" s="511"/>
      <c r="WMN115" s="511"/>
      <c r="WMO115" s="511"/>
      <c r="WMP115" s="511"/>
      <c r="WMQ115" s="511"/>
      <c r="WMR115" s="511"/>
      <c r="WMS115" s="511"/>
      <c r="WMT115" s="511"/>
      <c r="WMU115" s="511"/>
      <c r="WMV115" s="511"/>
      <c r="WMW115" s="511"/>
      <c r="WMX115" s="511"/>
      <c r="WMY115" s="511"/>
      <c r="WMZ115" s="511"/>
      <c r="WNA115" s="511"/>
      <c r="WNB115" s="511"/>
      <c r="WNC115" s="511"/>
      <c r="WND115" s="511"/>
      <c r="WNE115" s="511"/>
      <c r="WNF115" s="511"/>
      <c r="WNG115" s="511"/>
      <c r="WNH115" s="511"/>
      <c r="WNI115" s="511"/>
      <c r="WNJ115" s="511"/>
      <c r="WNK115" s="511"/>
      <c r="WNL115" s="511"/>
      <c r="WNM115" s="511"/>
      <c r="WNN115" s="511"/>
      <c r="WNO115" s="511"/>
      <c r="WNP115" s="511"/>
      <c r="WNQ115" s="511"/>
      <c r="WNR115" s="511"/>
      <c r="WNS115" s="511"/>
      <c r="WNT115" s="511"/>
      <c r="WNU115" s="511"/>
      <c r="WNV115" s="511"/>
      <c r="WNW115" s="511"/>
      <c r="WNX115" s="511"/>
      <c r="WNY115" s="511"/>
      <c r="WNZ115" s="511"/>
      <c r="WOA115" s="511"/>
      <c r="WOB115" s="511"/>
      <c r="WOC115" s="511"/>
      <c r="WOD115" s="511"/>
      <c r="WOE115" s="511"/>
      <c r="WOF115" s="511"/>
      <c r="WOG115" s="511"/>
      <c r="WOH115" s="511"/>
      <c r="WOI115" s="511"/>
      <c r="WOJ115" s="511"/>
      <c r="WOK115" s="511"/>
      <c r="WOL115" s="511"/>
      <c r="WOM115" s="511"/>
      <c r="WON115" s="511"/>
      <c r="WOO115" s="511"/>
      <c r="WOP115" s="511"/>
      <c r="WOQ115" s="511"/>
      <c r="WOR115" s="511"/>
      <c r="WOS115" s="511"/>
      <c r="WOT115" s="511"/>
      <c r="WOU115" s="511"/>
      <c r="WOV115" s="511"/>
      <c r="WOW115" s="511"/>
      <c r="WOX115" s="511"/>
      <c r="WOY115" s="511"/>
      <c r="WOZ115" s="511"/>
      <c r="WPA115" s="511"/>
      <c r="WPB115" s="511"/>
      <c r="WPC115" s="511"/>
      <c r="WPD115" s="511"/>
      <c r="WPE115" s="511"/>
      <c r="WPF115" s="511"/>
      <c r="WPG115" s="511"/>
      <c r="WPH115" s="511"/>
      <c r="WPI115" s="511"/>
      <c r="WPJ115" s="511"/>
      <c r="WPK115" s="511"/>
      <c r="WPL115" s="511"/>
      <c r="WPM115" s="511"/>
      <c r="WPN115" s="511"/>
      <c r="WPO115" s="511"/>
      <c r="WPP115" s="511"/>
      <c r="WPQ115" s="511"/>
      <c r="WPR115" s="511"/>
      <c r="WPS115" s="511"/>
      <c r="WPT115" s="511"/>
      <c r="WPU115" s="511"/>
      <c r="WPV115" s="511"/>
      <c r="WPW115" s="511"/>
      <c r="WPX115" s="511"/>
      <c r="WPY115" s="511"/>
      <c r="WPZ115" s="511"/>
      <c r="WQA115" s="511"/>
      <c r="WQB115" s="511"/>
      <c r="WQC115" s="511"/>
      <c r="WQD115" s="511"/>
      <c r="WQE115" s="511"/>
      <c r="WQF115" s="511"/>
      <c r="WQG115" s="511"/>
      <c r="WQH115" s="511"/>
      <c r="WQI115" s="511"/>
      <c r="WQJ115" s="511"/>
      <c r="WQK115" s="511"/>
      <c r="WQL115" s="511"/>
      <c r="WQM115" s="511"/>
      <c r="WQN115" s="511"/>
      <c r="WQO115" s="511"/>
      <c r="WQP115" s="511"/>
      <c r="WQQ115" s="511"/>
      <c r="WQR115" s="511"/>
      <c r="WQS115" s="511"/>
      <c r="WQT115" s="511"/>
      <c r="WQU115" s="511"/>
      <c r="WQV115" s="511"/>
      <c r="WQW115" s="511"/>
      <c r="WQX115" s="511"/>
      <c r="WQY115" s="511"/>
      <c r="WQZ115" s="511"/>
      <c r="WRA115" s="511"/>
      <c r="WRB115" s="511"/>
      <c r="WRC115" s="511"/>
      <c r="WRD115" s="511"/>
      <c r="WRE115" s="511"/>
      <c r="WRF115" s="511"/>
      <c r="WRG115" s="511"/>
      <c r="WRH115" s="511"/>
      <c r="WRI115" s="511"/>
      <c r="WRJ115" s="511"/>
      <c r="WRK115" s="511"/>
      <c r="WRL115" s="511"/>
      <c r="WRM115" s="511"/>
      <c r="WRN115" s="511"/>
      <c r="WRO115" s="511"/>
      <c r="WRP115" s="511"/>
      <c r="WRQ115" s="511"/>
      <c r="WRR115" s="511"/>
      <c r="WRS115" s="511"/>
      <c r="WRT115" s="511"/>
      <c r="WRU115" s="511"/>
      <c r="WRV115" s="511"/>
      <c r="WRW115" s="511"/>
      <c r="WRX115" s="511"/>
      <c r="WRY115" s="511"/>
      <c r="WRZ115" s="511"/>
      <c r="WSA115" s="511"/>
      <c r="WSB115" s="511"/>
      <c r="WSC115" s="511"/>
      <c r="WSD115" s="511"/>
      <c r="WSE115" s="511"/>
      <c r="WSF115" s="511"/>
      <c r="WSG115" s="511"/>
      <c r="WSH115" s="511"/>
      <c r="WSI115" s="511"/>
      <c r="WSJ115" s="511"/>
      <c r="WSK115" s="511"/>
      <c r="WSL115" s="511"/>
      <c r="WSM115" s="511"/>
      <c r="WSN115" s="511"/>
      <c r="WSO115" s="511"/>
      <c r="WSP115" s="511"/>
      <c r="WSQ115" s="511"/>
      <c r="WSR115" s="511"/>
      <c r="WSS115" s="511"/>
      <c r="WST115" s="511"/>
      <c r="WSU115" s="511"/>
      <c r="WSV115" s="511"/>
      <c r="WSW115" s="511"/>
      <c r="WSX115" s="511"/>
      <c r="WSY115" s="511"/>
      <c r="WSZ115" s="511"/>
      <c r="WTA115" s="511"/>
      <c r="WTB115" s="511"/>
      <c r="WTC115" s="511"/>
      <c r="WTD115" s="511"/>
      <c r="WTE115" s="511"/>
      <c r="WTF115" s="511"/>
      <c r="WTG115" s="511"/>
      <c r="WTH115" s="511"/>
      <c r="WTI115" s="511"/>
      <c r="WTJ115" s="511"/>
      <c r="WTK115" s="511"/>
      <c r="WTL115" s="511"/>
      <c r="WTM115" s="511"/>
      <c r="WTN115" s="511"/>
      <c r="WTO115" s="511"/>
      <c r="WTP115" s="511"/>
      <c r="WTQ115" s="511"/>
      <c r="WTR115" s="511"/>
      <c r="WTS115" s="511"/>
      <c r="WTT115" s="511"/>
      <c r="WTU115" s="511"/>
      <c r="WTV115" s="511"/>
      <c r="WTW115" s="511"/>
      <c r="WTX115" s="511"/>
      <c r="WTY115" s="511"/>
      <c r="WTZ115" s="511"/>
      <c r="WUA115" s="511"/>
      <c r="WUB115" s="511"/>
      <c r="WUC115" s="511"/>
      <c r="WUD115" s="511"/>
      <c r="WUE115" s="511"/>
      <c r="WUF115" s="511"/>
      <c r="WUG115" s="511"/>
      <c r="WUH115" s="511"/>
      <c r="WUI115" s="511"/>
      <c r="WUJ115" s="511"/>
      <c r="WUK115" s="511"/>
      <c r="WUL115" s="511"/>
      <c r="WUM115" s="511"/>
      <c r="WUN115" s="511"/>
      <c r="WUO115" s="511"/>
      <c r="WUP115" s="511"/>
      <c r="WUQ115" s="511"/>
      <c r="WUR115" s="511"/>
      <c r="WUS115" s="511"/>
      <c r="WUT115" s="511"/>
      <c r="WUU115" s="511"/>
      <c r="WUV115" s="511"/>
      <c r="WUW115" s="511"/>
      <c r="WUX115" s="511"/>
      <c r="WUY115" s="511"/>
      <c r="WUZ115" s="511"/>
      <c r="WVA115" s="511"/>
      <c r="WVB115" s="511"/>
      <c r="WVC115" s="511"/>
      <c r="WVD115" s="511"/>
      <c r="WVE115" s="511"/>
      <c r="WVF115" s="511"/>
      <c r="WVG115" s="511"/>
      <c r="WVH115" s="511"/>
      <c r="WVI115" s="511"/>
      <c r="WVJ115" s="511"/>
      <c r="WVK115" s="511"/>
      <c r="WVL115" s="511"/>
      <c r="WVM115" s="511"/>
      <c r="WVN115" s="511"/>
      <c r="WVO115" s="511"/>
      <c r="WVP115" s="511"/>
      <c r="WVQ115" s="511"/>
      <c r="WVR115" s="511"/>
      <c r="WVS115" s="511"/>
      <c r="WVT115" s="511"/>
      <c r="WVU115" s="511"/>
      <c r="WVV115" s="511"/>
      <c r="WVW115" s="511"/>
      <c r="WVX115" s="511"/>
      <c r="WVY115" s="511"/>
      <c r="WVZ115" s="511"/>
      <c r="WWA115" s="511"/>
      <c r="WWB115" s="511"/>
      <c r="WWC115" s="511"/>
      <c r="WWD115" s="511"/>
      <c r="WWE115" s="511"/>
      <c r="WWF115" s="511"/>
      <c r="WWG115" s="511"/>
      <c r="WWH115" s="511"/>
      <c r="WWI115" s="511"/>
      <c r="WWJ115" s="511"/>
      <c r="WWK115" s="511"/>
      <c r="WWL115" s="511"/>
      <c r="WWM115" s="511"/>
      <c r="WWN115" s="511"/>
      <c r="WWO115" s="511"/>
      <c r="WWP115" s="511"/>
      <c r="WWQ115" s="511"/>
      <c r="WWR115" s="511"/>
      <c r="WWS115" s="511"/>
      <c r="WWT115" s="511"/>
      <c r="WWU115" s="511"/>
      <c r="WWV115" s="511"/>
      <c r="WWW115" s="511"/>
      <c r="WWX115" s="511"/>
      <c r="WWY115" s="511"/>
      <c r="WWZ115" s="511"/>
      <c r="WXA115" s="511"/>
      <c r="WXB115" s="511"/>
      <c r="WXC115" s="511"/>
      <c r="WXD115" s="511"/>
      <c r="WXE115" s="511"/>
      <c r="WXF115" s="511"/>
      <c r="WXG115" s="511"/>
      <c r="WXH115" s="511"/>
      <c r="WXI115" s="511"/>
      <c r="WXJ115" s="511"/>
      <c r="WXK115" s="511"/>
      <c r="WXL115" s="511"/>
      <c r="WXM115" s="511"/>
      <c r="WXN115" s="511"/>
      <c r="WXO115" s="511"/>
      <c r="WXP115" s="511"/>
      <c r="WXQ115" s="511"/>
      <c r="WXR115" s="511"/>
      <c r="WXS115" s="511"/>
      <c r="WXT115" s="511"/>
      <c r="WXU115" s="511"/>
      <c r="WXV115" s="511"/>
      <c r="WXW115" s="511"/>
      <c r="WXX115" s="511"/>
      <c r="WXY115" s="511"/>
      <c r="WXZ115" s="511"/>
      <c r="WYA115" s="511"/>
      <c r="WYB115" s="511"/>
      <c r="WYC115" s="511"/>
      <c r="WYD115" s="511"/>
      <c r="WYE115" s="511"/>
      <c r="WYF115" s="511"/>
      <c r="WYG115" s="511"/>
      <c r="WYH115" s="511"/>
      <c r="WYI115" s="511"/>
      <c r="WYJ115" s="511"/>
      <c r="WYK115" s="511"/>
      <c r="WYL115" s="511"/>
      <c r="WYM115" s="511"/>
      <c r="WYN115" s="511"/>
      <c r="WYO115" s="511"/>
      <c r="WYP115" s="511"/>
      <c r="WYQ115" s="511"/>
      <c r="WYR115" s="511"/>
      <c r="WYS115" s="511"/>
      <c r="WYT115" s="511"/>
      <c r="WYU115" s="511"/>
      <c r="WYV115" s="511"/>
      <c r="WYW115" s="511"/>
      <c r="WYX115" s="511"/>
      <c r="WYY115" s="511"/>
      <c r="WYZ115" s="511"/>
      <c r="WZA115" s="511"/>
      <c r="WZB115" s="511"/>
      <c r="WZC115" s="511"/>
      <c r="WZD115" s="511"/>
      <c r="WZE115" s="511"/>
      <c r="WZF115" s="511"/>
      <c r="WZG115" s="511"/>
      <c r="WZH115" s="511"/>
      <c r="WZI115" s="511"/>
      <c r="WZJ115" s="511"/>
      <c r="WZK115" s="511"/>
      <c r="WZL115" s="511"/>
      <c r="WZM115" s="511"/>
      <c r="WZN115" s="511"/>
      <c r="WZO115" s="511"/>
      <c r="WZP115" s="511"/>
      <c r="WZQ115" s="511"/>
      <c r="WZR115" s="511"/>
      <c r="WZS115" s="511"/>
      <c r="WZT115" s="511"/>
      <c r="WZU115" s="511"/>
      <c r="WZV115" s="511"/>
      <c r="WZW115" s="511"/>
      <c r="WZX115" s="511"/>
      <c r="WZY115" s="511"/>
      <c r="WZZ115" s="511"/>
      <c r="XAA115" s="511"/>
      <c r="XAB115" s="511"/>
      <c r="XAC115" s="511"/>
      <c r="XAD115" s="511"/>
      <c r="XAE115" s="511"/>
      <c r="XAF115" s="511"/>
      <c r="XAG115" s="511"/>
      <c r="XAH115" s="511"/>
      <c r="XAI115" s="511"/>
      <c r="XAJ115" s="511"/>
      <c r="XAK115" s="511"/>
      <c r="XAL115" s="511"/>
      <c r="XAM115" s="511"/>
      <c r="XAN115" s="511"/>
      <c r="XAO115" s="511"/>
      <c r="XAP115" s="511"/>
      <c r="XAQ115" s="511"/>
      <c r="XAR115" s="511"/>
      <c r="XAS115" s="511"/>
      <c r="XAT115" s="511"/>
      <c r="XAU115" s="511"/>
      <c r="XAV115" s="511"/>
      <c r="XAW115" s="511"/>
      <c r="XAX115" s="511"/>
      <c r="XAY115" s="511"/>
      <c r="XAZ115" s="511"/>
      <c r="XBA115" s="511"/>
      <c r="XBB115" s="511"/>
      <c r="XBC115" s="511"/>
      <c r="XBD115" s="511"/>
      <c r="XBE115" s="511"/>
      <c r="XBF115" s="511"/>
      <c r="XBG115" s="511"/>
      <c r="XBH115" s="511"/>
      <c r="XBI115" s="511"/>
      <c r="XBJ115" s="511"/>
      <c r="XBK115" s="511"/>
      <c r="XBL115" s="511"/>
      <c r="XBM115" s="511"/>
      <c r="XBN115" s="511"/>
      <c r="XBO115" s="511"/>
      <c r="XBP115" s="511"/>
      <c r="XBQ115" s="511"/>
      <c r="XBR115" s="511"/>
      <c r="XBS115" s="511"/>
      <c r="XBT115" s="511"/>
      <c r="XBU115" s="511"/>
      <c r="XBV115" s="511"/>
      <c r="XBW115" s="511"/>
      <c r="XBX115" s="511"/>
      <c r="XBY115" s="511"/>
      <c r="XBZ115" s="511"/>
      <c r="XCA115" s="511"/>
      <c r="XCB115" s="511"/>
      <c r="XCC115" s="511"/>
      <c r="XCD115" s="511"/>
      <c r="XCE115" s="511"/>
      <c r="XCF115" s="511"/>
      <c r="XCG115" s="511"/>
      <c r="XCH115" s="511"/>
      <c r="XCI115" s="511"/>
      <c r="XCJ115" s="511"/>
      <c r="XCK115" s="511"/>
      <c r="XCL115" s="511"/>
      <c r="XCM115" s="511"/>
      <c r="XCN115" s="511"/>
      <c r="XCO115" s="511"/>
      <c r="XCP115" s="511"/>
      <c r="XCQ115" s="511"/>
      <c r="XCR115" s="511"/>
      <c r="XCS115" s="511"/>
      <c r="XCT115" s="511"/>
      <c r="XCU115" s="511"/>
      <c r="XCV115" s="511"/>
      <c r="XCW115" s="511"/>
      <c r="XCX115" s="511"/>
      <c r="XCY115" s="511"/>
      <c r="XCZ115" s="511"/>
      <c r="XDA115" s="511"/>
      <c r="XDB115" s="511"/>
      <c r="XDC115" s="511"/>
      <c r="XDD115" s="511"/>
      <c r="XDE115" s="511"/>
      <c r="XDF115" s="511"/>
      <c r="XDG115" s="511"/>
      <c r="XDH115" s="511"/>
      <c r="XDI115" s="511"/>
      <c r="XDJ115" s="511"/>
      <c r="XDK115" s="511"/>
      <c r="XDL115" s="511"/>
      <c r="XDM115" s="511"/>
      <c r="XDN115" s="511"/>
      <c r="XDO115" s="511"/>
      <c r="XDP115" s="511"/>
      <c r="XDQ115" s="511"/>
      <c r="XDR115" s="511"/>
      <c r="XDS115" s="511"/>
      <c r="XDT115" s="511"/>
      <c r="XDU115" s="511"/>
      <c r="XDV115" s="511"/>
      <c r="XDW115" s="511"/>
      <c r="XDX115" s="511"/>
      <c r="XDY115" s="511"/>
      <c r="XDZ115" s="511"/>
      <c r="XEA115" s="511"/>
      <c r="XEB115" s="511"/>
      <c r="XEC115" s="511"/>
      <c r="XED115" s="511"/>
      <c r="XEE115" s="511"/>
      <c r="XEF115" s="511"/>
      <c r="XEG115" s="511"/>
      <c r="XEH115" s="511"/>
      <c r="XEI115" s="511"/>
      <c r="XEJ115" s="511"/>
      <c r="XEK115" s="511"/>
      <c r="XEL115" s="511"/>
      <c r="XEM115" s="511"/>
      <c r="XEN115" s="511"/>
      <c r="XEO115" s="511"/>
      <c r="XEP115" s="511"/>
      <c r="XEQ115" s="511"/>
      <c r="XER115" s="511"/>
      <c r="XES115" s="511"/>
      <c r="XET115" s="511"/>
      <c r="XEU115" s="511"/>
      <c r="XEV115" s="511"/>
      <c r="XEW115" s="511"/>
      <c r="XEX115" s="511"/>
      <c r="XEY115" s="511"/>
      <c r="XEZ115" s="511"/>
      <c r="XFA115" s="511"/>
      <c r="XFB115" s="511"/>
      <c r="XFC115" s="511"/>
      <c r="XFD115" s="511"/>
    </row>
    <row r="116" spans="1:16384" ht="15" customHeight="1">
      <c r="A116" s="79" t="s">
        <v>666</v>
      </c>
      <c r="B116" s="511"/>
      <c r="C116" s="511"/>
      <c r="D116" s="511"/>
      <c r="E116" s="511"/>
      <c r="F116" s="511"/>
      <c r="G116" s="511"/>
      <c r="H116" s="511"/>
      <c r="I116" s="511"/>
      <c r="J116" s="511"/>
      <c r="K116" s="511"/>
      <c r="L116" s="511"/>
      <c r="M116" s="511"/>
      <c r="N116" s="511"/>
      <c r="O116" s="511"/>
      <c r="P116" s="511"/>
      <c r="Q116" s="511"/>
      <c r="R116" s="511"/>
      <c r="S116" s="511"/>
      <c r="T116" s="511"/>
      <c r="U116" s="511"/>
      <c r="V116" s="511"/>
      <c r="W116" s="511"/>
      <c r="X116" s="511"/>
      <c r="Y116" s="511"/>
      <c r="Z116" s="511"/>
      <c r="AA116" s="511"/>
      <c r="AB116" s="511"/>
      <c r="AC116" s="511"/>
      <c r="AD116" s="511"/>
      <c r="AE116" s="511"/>
      <c r="AF116" s="511"/>
      <c r="AG116" s="511"/>
      <c r="AH116" s="511"/>
      <c r="AI116" s="511"/>
      <c r="AJ116" s="511"/>
      <c r="AK116" s="511"/>
      <c r="AL116" s="511"/>
      <c r="AM116" s="511"/>
      <c r="AN116" s="511"/>
      <c r="AO116" s="511"/>
      <c r="AP116" s="511"/>
      <c r="AQ116" s="511"/>
      <c r="AR116" s="511"/>
      <c r="AS116" s="511"/>
      <c r="AT116" s="511"/>
      <c r="AU116" s="511"/>
      <c r="AV116" s="511"/>
      <c r="AW116" s="511"/>
      <c r="AX116" s="511"/>
      <c r="AY116" s="511"/>
      <c r="AZ116" s="511"/>
      <c r="BA116" s="511"/>
      <c r="BB116" s="511"/>
      <c r="BC116" s="511"/>
      <c r="BD116" s="511"/>
      <c r="BE116" s="511"/>
      <c r="BF116" s="511"/>
      <c r="BG116" s="511"/>
      <c r="BH116" s="511"/>
      <c r="BI116" s="511"/>
      <c r="BJ116" s="511"/>
      <c r="BK116" s="511"/>
      <c r="BL116" s="511"/>
      <c r="BM116" s="511"/>
      <c r="BN116" s="511"/>
      <c r="BO116" s="511"/>
      <c r="BP116" s="511"/>
      <c r="BQ116" s="511"/>
      <c r="BR116" s="511"/>
      <c r="BS116" s="511"/>
      <c r="BT116" s="511"/>
      <c r="BU116" s="511"/>
      <c r="BV116" s="511"/>
      <c r="BW116" s="511"/>
      <c r="BX116" s="511"/>
      <c r="BY116" s="511"/>
      <c r="BZ116" s="511"/>
      <c r="CA116" s="511"/>
      <c r="CB116" s="511"/>
      <c r="CC116" s="511"/>
      <c r="CD116" s="511"/>
      <c r="CE116" s="511"/>
      <c r="CF116" s="511"/>
      <c r="CG116" s="511"/>
      <c r="CH116" s="511"/>
      <c r="CI116" s="511"/>
      <c r="CJ116" s="511"/>
      <c r="CK116" s="511"/>
      <c r="CL116" s="511"/>
      <c r="CM116" s="511"/>
      <c r="CN116" s="511"/>
      <c r="CO116" s="511"/>
      <c r="CP116" s="511"/>
      <c r="CQ116" s="511"/>
      <c r="CR116" s="511"/>
      <c r="CS116" s="511"/>
      <c r="CT116" s="511"/>
      <c r="CU116" s="511"/>
      <c r="CV116" s="511"/>
      <c r="CW116" s="511"/>
      <c r="CX116" s="511"/>
      <c r="CY116" s="511"/>
      <c r="CZ116" s="511"/>
      <c r="DA116" s="511"/>
      <c r="DB116" s="511"/>
      <c r="DC116" s="511"/>
      <c r="DD116" s="511"/>
      <c r="DE116" s="511"/>
      <c r="DF116" s="511"/>
      <c r="DG116" s="511"/>
      <c r="DH116" s="511"/>
      <c r="DI116" s="511"/>
      <c r="DJ116" s="511"/>
      <c r="DK116" s="511"/>
      <c r="DL116" s="511"/>
      <c r="DM116" s="511"/>
      <c r="DN116" s="511"/>
      <c r="DO116" s="511"/>
      <c r="DP116" s="511"/>
      <c r="DQ116" s="511"/>
      <c r="DR116" s="511"/>
      <c r="DS116" s="511"/>
      <c r="DT116" s="511"/>
      <c r="DU116" s="511"/>
      <c r="DV116" s="511"/>
      <c r="DW116" s="511"/>
      <c r="DX116" s="511"/>
      <c r="DY116" s="511"/>
      <c r="DZ116" s="511"/>
      <c r="EA116" s="511"/>
      <c r="EB116" s="511"/>
      <c r="EC116" s="511"/>
      <c r="ED116" s="511"/>
      <c r="EE116" s="511"/>
      <c r="EF116" s="511"/>
      <c r="EG116" s="511"/>
      <c r="EH116" s="511"/>
      <c r="EI116" s="511"/>
      <c r="EJ116" s="511"/>
      <c r="EK116" s="511"/>
      <c r="EL116" s="511"/>
      <c r="EM116" s="511"/>
      <c r="EN116" s="511"/>
      <c r="EO116" s="511"/>
      <c r="EP116" s="511"/>
      <c r="EQ116" s="511"/>
      <c r="ER116" s="511"/>
      <c r="ES116" s="511"/>
      <c r="ET116" s="511"/>
      <c r="EU116" s="511"/>
      <c r="EV116" s="511"/>
      <c r="EW116" s="511"/>
      <c r="EX116" s="511"/>
      <c r="EY116" s="511"/>
      <c r="EZ116" s="511"/>
      <c r="FA116" s="511"/>
      <c r="FB116" s="511"/>
      <c r="FC116" s="511"/>
      <c r="FD116" s="511"/>
      <c r="FE116" s="511"/>
      <c r="FF116" s="511"/>
      <c r="FG116" s="511"/>
      <c r="FH116" s="511"/>
      <c r="FI116" s="511"/>
      <c r="FJ116" s="511"/>
      <c r="FK116" s="511"/>
      <c r="FL116" s="511"/>
      <c r="FM116" s="511"/>
      <c r="FN116" s="511"/>
      <c r="FO116" s="511"/>
      <c r="FP116" s="511"/>
      <c r="FQ116" s="511"/>
      <c r="FR116" s="511"/>
      <c r="FS116" s="511"/>
      <c r="FT116" s="511"/>
      <c r="FU116" s="511"/>
      <c r="FV116" s="511"/>
      <c r="FW116" s="511"/>
      <c r="FX116" s="511"/>
      <c r="FY116" s="511"/>
      <c r="FZ116" s="511"/>
      <c r="GA116" s="511"/>
      <c r="GB116" s="511"/>
      <c r="GC116" s="511"/>
      <c r="GD116" s="511"/>
      <c r="GE116" s="511"/>
      <c r="GF116" s="511"/>
      <c r="GG116" s="511"/>
      <c r="GH116" s="511"/>
      <c r="GI116" s="511"/>
      <c r="GJ116" s="511"/>
      <c r="GK116" s="511"/>
      <c r="GL116" s="511"/>
      <c r="GM116" s="511"/>
      <c r="GN116" s="511"/>
      <c r="GO116" s="511"/>
      <c r="GP116" s="511"/>
      <c r="GQ116" s="511"/>
      <c r="GR116" s="511"/>
      <c r="GS116" s="511"/>
      <c r="GT116" s="511"/>
      <c r="GU116" s="511"/>
      <c r="GV116" s="511"/>
      <c r="GW116" s="511"/>
      <c r="GX116" s="511"/>
      <c r="GY116" s="511"/>
      <c r="GZ116" s="511"/>
      <c r="HA116" s="511"/>
      <c r="HB116" s="511"/>
      <c r="HC116" s="511"/>
      <c r="HD116" s="511"/>
      <c r="HE116" s="511"/>
      <c r="HF116" s="511"/>
      <c r="HG116" s="511"/>
      <c r="HH116" s="511"/>
      <c r="HI116" s="511"/>
      <c r="HJ116" s="511"/>
      <c r="HK116" s="511"/>
      <c r="HL116" s="511"/>
      <c r="HM116" s="511"/>
      <c r="HN116" s="511"/>
      <c r="HO116" s="511"/>
      <c r="HP116" s="511"/>
      <c r="HQ116" s="511"/>
      <c r="HR116" s="511"/>
      <c r="HS116" s="511"/>
      <c r="HT116" s="511"/>
      <c r="HU116" s="511"/>
      <c r="HV116" s="511"/>
      <c r="HW116" s="511"/>
      <c r="HX116" s="511"/>
      <c r="HY116" s="511"/>
      <c r="HZ116" s="511"/>
      <c r="IA116" s="511"/>
      <c r="IB116" s="511"/>
      <c r="IC116" s="511"/>
      <c r="ID116" s="511"/>
      <c r="IE116" s="511"/>
      <c r="IF116" s="511"/>
      <c r="IG116" s="511"/>
      <c r="IH116" s="511"/>
      <c r="II116" s="511"/>
      <c r="IJ116" s="511"/>
      <c r="IK116" s="511"/>
      <c r="IL116" s="511"/>
      <c r="IM116" s="511"/>
      <c r="IN116" s="511"/>
      <c r="IO116" s="511"/>
      <c r="IP116" s="511"/>
      <c r="IQ116" s="511"/>
      <c r="IR116" s="511"/>
      <c r="IS116" s="511"/>
      <c r="IT116" s="511"/>
      <c r="IU116" s="511"/>
      <c r="IV116" s="511"/>
      <c r="IW116" s="511"/>
      <c r="IX116" s="511"/>
      <c r="IY116" s="511"/>
      <c r="IZ116" s="511"/>
      <c r="JA116" s="511"/>
      <c r="JB116" s="511"/>
      <c r="JC116" s="511"/>
      <c r="JD116" s="511"/>
      <c r="JE116" s="511"/>
      <c r="JF116" s="511"/>
      <c r="JG116" s="511"/>
      <c r="JH116" s="511"/>
      <c r="JI116" s="511"/>
      <c r="JJ116" s="511"/>
      <c r="JK116" s="511"/>
      <c r="JL116" s="511"/>
      <c r="JM116" s="511"/>
      <c r="JN116" s="511"/>
      <c r="JO116" s="511"/>
      <c r="JP116" s="511"/>
      <c r="JQ116" s="511"/>
      <c r="JR116" s="511"/>
      <c r="JS116" s="511"/>
      <c r="JT116" s="511"/>
      <c r="JU116" s="511"/>
      <c r="JV116" s="511"/>
      <c r="JW116" s="511"/>
      <c r="JX116" s="511"/>
      <c r="JY116" s="511"/>
      <c r="JZ116" s="511"/>
      <c r="KA116" s="511"/>
      <c r="KB116" s="511"/>
      <c r="KC116" s="511"/>
      <c r="KD116" s="511"/>
      <c r="KE116" s="511"/>
      <c r="KF116" s="511"/>
      <c r="KG116" s="511"/>
      <c r="KH116" s="511"/>
      <c r="KI116" s="511"/>
      <c r="KJ116" s="511"/>
      <c r="KK116" s="511"/>
      <c r="KL116" s="511"/>
      <c r="KM116" s="511"/>
      <c r="KN116" s="511"/>
      <c r="KO116" s="511"/>
      <c r="KP116" s="511"/>
      <c r="KQ116" s="511"/>
      <c r="KR116" s="511"/>
      <c r="KS116" s="511"/>
      <c r="KT116" s="511"/>
      <c r="KU116" s="511"/>
      <c r="KV116" s="511"/>
      <c r="KW116" s="511"/>
      <c r="KX116" s="511"/>
      <c r="KY116" s="511"/>
      <c r="KZ116" s="511"/>
      <c r="LA116" s="511"/>
      <c r="LB116" s="511"/>
      <c r="LC116" s="511"/>
      <c r="LD116" s="511"/>
      <c r="LE116" s="511"/>
      <c r="LF116" s="511"/>
      <c r="LG116" s="511"/>
      <c r="LH116" s="511"/>
      <c r="LI116" s="511"/>
      <c r="LJ116" s="511"/>
      <c r="LK116" s="511"/>
      <c r="LL116" s="511"/>
      <c r="LM116" s="511"/>
      <c r="LN116" s="511"/>
      <c r="LO116" s="511"/>
      <c r="LP116" s="511"/>
      <c r="LQ116" s="511"/>
      <c r="LR116" s="511"/>
      <c r="LS116" s="511"/>
      <c r="LT116" s="511"/>
      <c r="LU116" s="511"/>
      <c r="LV116" s="511"/>
      <c r="LW116" s="511"/>
      <c r="LX116" s="511"/>
      <c r="LY116" s="511"/>
      <c r="LZ116" s="511"/>
      <c r="MA116" s="511"/>
      <c r="MB116" s="511"/>
      <c r="MC116" s="511"/>
      <c r="MD116" s="511"/>
      <c r="ME116" s="511"/>
      <c r="MF116" s="511"/>
      <c r="MG116" s="511"/>
      <c r="MH116" s="511"/>
      <c r="MI116" s="511"/>
      <c r="MJ116" s="511"/>
      <c r="MK116" s="511"/>
      <c r="ML116" s="511"/>
      <c r="MM116" s="511"/>
      <c r="MN116" s="511"/>
      <c r="MO116" s="511"/>
      <c r="MP116" s="511"/>
      <c r="MQ116" s="511"/>
      <c r="MR116" s="511"/>
      <c r="MS116" s="511"/>
      <c r="MT116" s="511"/>
      <c r="MU116" s="511"/>
      <c r="MV116" s="511"/>
      <c r="MW116" s="511"/>
      <c r="MX116" s="511"/>
      <c r="MY116" s="511"/>
      <c r="MZ116" s="511"/>
      <c r="NA116" s="511"/>
      <c r="NB116" s="511"/>
      <c r="NC116" s="511"/>
      <c r="ND116" s="511"/>
      <c r="NE116" s="511"/>
      <c r="NF116" s="511"/>
      <c r="NG116" s="511"/>
      <c r="NH116" s="511"/>
      <c r="NI116" s="511"/>
      <c r="NJ116" s="511"/>
      <c r="NK116" s="511"/>
      <c r="NL116" s="511"/>
      <c r="NM116" s="511"/>
      <c r="NN116" s="511"/>
      <c r="NO116" s="511"/>
      <c r="NP116" s="511"/>
      <c r="NQ116" s="511"/>
      <c r="NR116" s="511"/>
      <c r="NS116" s="511"/>
      <c r="NT116" s="511"/>
      <c r="NU116" s="511"/>
      <c r="NV116" s="511"/>
      <c r="NW116" s="511"/>
      <c r="NX116" s="511"/>
      <c r="NY116" s="511"/>
      <c r="NZ116" s="511"/>
      <c r="OA116" s="511"/>
      <c r="OB116" s="511"/>
      <c r="OC116" s="511"/>
      <c r="OD116" s="511"/>
      <c r="OE116" s="511"/>
      <c r="OF116" s="511"/>
      <c r="OG116" s="511"/>
      <c r="OH116" s="511"/>
      <c r="OI116" s="511"/>
      <c r="OJ116" s="511"/>
      <c r="OK116" s="511"/>
      <c r="OL116" s="511"/>
      <c r="OM116" s="511"/>
      <c r="ON116" s="511"/>
      <c r="OO116" s="511"/>
      <c r="OP116" s="511"/>
      <c r="OQ116" s="511"/>
      <c r="OR116" s="511"/>
      <c r="OS116" s="511"/>
      <c r="OT116" s="511"/>
      <c r="OU116" s="511"/>
      <c r="OV116" s="511"/>
      <c r="OW116" s="511"/>
      <c r="OX116" s="511"/>
      <c r="OY116" s="511"/>
      <c r="OZ116" s="511"/>
      <c r="PA116" s="511"/>
      <c r="PB116" s="511"/>
      <c r="PC116" s="511"/>
      <c r="PD116" s="511"/>
      <c r="PE116" s="511"/>
      <c r="PF116" s="511"/>
      <c r="PG116" s="511"/>
      <c r="PH116" s="511"/>
      <c r="PI116" s="511"/>
      <c r="PJ116" s="511"/>
      <c r="PK116" s="511"/>
      <c r="PL116" s="511"/>
      <c r="PM116" s="511"/>
      <c r="PN116" s="511"/>
      <c r="PO116" s="511"/>
      <c r="PP116" s="511"/>
      <c r="PQ116" s="511"/>
      <c r="PR116" s="511"/>
      <c r="PS116" s="511"/>
      <c r="PT116" s="511"/>
      <c r="PU116" s="511"/>
      <c r="PV116" s="511"/>
      <c r="PW116" s="511"/>
      <c r="PX116" s="511"/>
      <c r="PY116" s="511"/>
      <c r="PZ116" s="511"/>
      <c r="QA116" s="511"/>
      <c r="QB116" s="511"/>
      <c r="QC116" s="511"/>
      <c r="QD116" s="511"/>
      <c r="QE116" s="511"/>
      <c r="QF116" s="511"/>
      <c r="QG116" s="511"/>
      <c r="QH116" s="511"/>
      <c r="QI116" s="511"/>
      <c r="QJ116" s="511"/>
      <c r="QK116" s="511"/>
      <c r="QL116" s="511"/>
      <c r="QM116" s="511"/>
      <c r="QN116" s="511"/>
      <c r="QO116" s="511"/>
      <c r="QP116" s="511"/>
      <c r="QQ116" s="511"/>
      <c r="QR116" s="511"/>
      <c r="QS116" s="511"/>
      <c r="QT116" s="511"/>
      <c r="QU116" s="511"/>
      <c r="QV116" s="511"/>
      <c r="QW116" s="511"/>
      <c r="QX116" s="511"/>
      <c r="QY116" s="511"/>
      <c r="QZ116" s="511"/>
      <c r="RA116" s="511"/>
      <c r="RB116" s="511"/>
      <c r="RC116" s="511"/>
      <c r="RD116" s="511"/>
      <c r="RE116" s="511"/>
      <c r="RF116" s="511"/>
      <c r="RG116" s="511"/>
      <c r="RH116" s="511"/>
      <c r="RI116" s="511"/>
      <c r="RJ116" s="511"/>
      <c r="RK116" s="511"/>
      <c r="RL116" s="511"/>
      <c r="RM116" s="511"/>
      <c r="RN116" s="511"/>
      <c r="RO116" s="511"/>
      <c r="RP116" s="511"/>
      <c r="RQ116" s="511"/>
      <c r="RR116" s="511"/>
      <c r="RS116" s="511"/>
      <c r="RT116" s="511"/>
      <c r="RU116" s="511"/>
      <c r="RV116" s="511"/>
      <c r="RW116" s="511"/>
      <c r="RX116" s="511"/>
      <c r="RY116" s="511"/>
      <c r="RZ116" s="511"/>
      <c r="SA116" s="511"/>
      <c r="SB116" s="511"/>
      <c r="SC116" s="511"/>
      <c r="SD116" s="511"/>
      <c r="SE116" s="511"/>
      <c r="SF116" s="511"/>
      <c r="SG116" s="511"/>
      <c r="SH116" s="511"/>
      <c r="SI116" s="511"/>
      <c r="SJ116" s="511"/>
      <c r="SK116" s="511"/>
      <c r="SL116" s="511"/>
      <c r="SM116" s="511"/>
      <c r="SN116" s="511"/>
      <c r="SO116" s="511"/>
      <c r="SP116" s="511"/>
      <c r="SQ116" s="511"/>
      <c r="SR116" s="511"/>
      <c r="SS116" s="511"/>
      <c r="ST116" s="511"/>
      <c r="SU116" s="511"/>
      <c r="SV116" s="511"/>
      <c r="SW116" s="511"/>
      <c r="SX116" s="511"/>
      <c r="SY116" s="511"/>
      <c r="SZ116" s="511"/>
      <c r="TA116" s="511"/>
      <c r="TB116" s="511"/>
      <c r="TC116" s="511"/>
      <c r="TD116" s="511"/>
      <c r="TE116" s="511"/>
      <c r="TF116" s="511"/>
      <c r="TG116" s="511"/>
      <c r="TH116" s="511"/>
      <c r="TI116" s="511"/>
      <c r="TJ116" s="511"/>
      <c r="TK116" s="511"/>
      <c r="TL116" s="511"/>
      <c r="TM116" s="511"/>
      <c r="TN116" s="511"/>
      <c r="TO116" s="511"/>
      <c r="TP116" s="511"/>
      <c r="TQ116" s="511"/>
      <c r="TR116" s="511"/>
      <c r="TS116" s="511"/>
      <c r="TT116" s="511"/>
      <c r="TU116" s="511"/>
      <c r="TV116" s="511"/>
      <c r="TW116" s="511"/>
      <c r="TX116" s="511"/>
      <c r="TY116" s="511"/>
      <c r="TZ116" s="511"/>
      <c r="UA116" s="511"/>
      <c r="UB116" s="511"/>
      <c r="UC116" s="511"/>
      <c r="UD116" s="511"/>
      <c r="UE116" s="511"/>
      <c r="UF116" s="511"/>
      <c r="UG116" s="511"/>
      <c r="UH116" s="511"/>
      <c r="UI116" s="511"/>
      <c r="UJ116" s="511"/>
      <c r="UK116" s="511"/>
      <c r="UL116" s="511"/>
      <c r="UM116" s="511"/>
      <c r="UN116" s="511"/>
      <c r="UO116" s="511"/>
      <c r="UP116" s="511"/>
      <c r="UQ116" s="511"/>
      <c r="UR116" s="511"/>
      <c r="US116" s="511"/>
      <c r="UT116" s="511"/>
      <c r="UU116" s="511"/>
      <c r="UV116" s="511"/>
      <c r="UW116" s="511"/>
      <c r="UX116" s="511"/>
      <c r="UY116" s="511"/>
      <c r="UZ116" s="511"/>
      <c r="VA116" s="511"/>
      <c r="VB116" s="511"/>
      <c r="VC116" s="511"/>
      <c r="VD116" s="511"/>
      <c r="VE116" s="511"/>
      <c r="VF116" s="511"/>
      <c r="VG116" s="511"/>
      <c r="VH116" s="511"/>
      <c r="VI116" s="511"/>
      <c r="VJ116" s="511"/>
      <c r="VK116" s="511"/>
      <c r="VL116" s="511"/>
      <c r="VM116" s="511"/>
      <c r="VN116" s="511"/>
      <c r="VO116" s="511"/>
      <c r="VP116" s="511"/>
      <c r="VQ116" s="511"/>
      <c r="VR116" s="511"/>
      <c r="VS116" s="511"/>
      <c r="VT116" s="511"/>
      <c r="VU116" s="511"/>
      <c r="VV116" s="511"/>
      <c r="VW116" s="511"/>
      <c r="VX116" s="511"/>
      <c r="VY116" s="511"/>
      <c r="VZ116" s="511"/>
      <c r="WA116" s="511"/>
      <c r="WB116" s="511"/>
      <c r="WC116" s="511"/>
      <c r="WD116" s="511"/>
      <c r="WE116" s="511"/>
      <c r="WF116" s="511"/>
      <c r="WG116" s="511"/>
      <c r="WH116" s="511"/>
      <c r="WI116" s="511"/>
      <c r="WJ116" s="511"/>
      <c r="WK116" s="511"/>
      <c r="WL116" s="511"/>
      <c r="WM116" s="511"/>
      <c r="WN116" s="511"/>
      <c r="WO116" s="511"/>
      <c r="WP116" s="511"/>
      <c r="WQ116" s="511"/>
      <c r="WR116" s="511"/>
      <c r="WS116" s="511"/>
      <c r="WT116" s="511"/>
      <c r="WU116" s="511"/>
      <c r="WV116" s="511"/>
      <c r="WW116" s="511"/>
      <c r="WX116" s="511"/>
      <c r="WY116" s="511"/>
      <c r="WZ116" s="511"/>
      <c r="XA116" s="511"/>
      <c r="XB116" s="511"/>
      <c r="XC116" s="511"/>
      <c r="XD116" s="511"/>
      <c r="XE116" s="511"/>
      <c r="XF116" s="511"/>
      <c r="XG116" s="511"/>
      <c r="XH116" s="511"/>
      <c r="XI116" s="511"/>
      <c r="XJ116" s="511"/>
      <c r="XK116" s="511"/>
      <c r="XL116" s="511"/>
      <c r="XM116" s="511"/>
      <c r="XN116" s="511"/>
      <c r="XO116" s="511"/>
      <c r="XP116" s="511"/>
      <c r="XQ116" s="511"/>
      <c r="XR116" s="511"/>
      <c r="XS116" s="511"/>
      <c r="XT116" s="511"/>
      <c r="XU116" s="511"/>
      <c r="XV116" s="511"/>
      <c r="XW116" s="511"/>
      <c r="XX116" s="511"/>
      <c r="XY116" s="511"/>
      <c r="XZ116" s="511"/>
      <c r="YA116" s="511"/>
      <c r="YB116" s="511"/>
      <c r="YC116" s="511"/>
      <c r="YD116" s="511"/>
      <c r="YE116" s="511"/>
      <c r="YF116" s="511"/>
      <c r="YG116" s="511"/>
      <c r="YH116" s="511"/>
      <c r="YI116" s="511"/>
      <c r="YJ116" s="511"/>
      <c r="YK116" s="511"/>
      <c r="YL116" s="511"/>
      <c r="YM116" s="511"/>
      <c r="YN116" s="511"/>
      <c r="YO116" s="511"/>
      <c r="YP116" s="511"/>
      <c r="YQ116" s="511"/>
      <c r="YR116" s="511"/>
      <c r="YS116" s="511"/>
      <c r="YT116" s="511"/>
      <c r="YU116" s="511"/>
      <c r="YV116" s="511"/>
      <c r="YW116" s="511"/>
      <c r="YX116" s="511"/>
      <c r="YY116" s="511"/>
      <c r="YZ116" s="511"/>
      <c r="ZA116" s="511"/>
      <c r="ZB116" s="511"/>
      <c r="ZC116" s="511"/>
      <c r="ZD116" s="511"/>
      <c r="ZE116" s="511"/>
      <c r="ZF116" s="511"/>
      <c r="ZG116" s="511"/>
      <c r="ZH116" s="511"/>
      <c r="ZI116" s="511"/>
      <c r="ZJ116" s="511"/>
      <c r="ZK116" s="511"/>
      <c r="ZL116" s="511"/>
      <c r="ZM116" s="511"/>
      <c r="ZN116" s="511"/>
      <c r="ZO116" s="511"/>
      <c r="ZP116" s="511"/>
      <c r="ZQ116" s="511"/>
      <c r="ZR116" s="511"/>
      <c r="ZS116" s="511"/>
      <c r="ZT116" s="511"/>
      <c r="ZU116" s="511"/>
      <c r="ZV116" s="511"/>
      <c r="ZW116" s="511"/>
      <c r="ZX116" s="511"/>
      <c r="ZY116" s="511"/>
      <c r="ZZ116" s="511"/>
      <c r="AAA116" s="511"/>
      <c r="AAB116" s="511"/>
      <c r="AAC116" s="511"/>
      <c r="AAD116" s="511"/>
      <c r="AAE116" s="511"/>
      <c r="AAF116" s="511"/>
      <c r="AAG116" s="511"/>
      <c r="AAH116" s="511"/>
      <c r="AAI116" s="511"/>
      <c r="AAJ116" s="511"/>
      <c r="AAK116" s="511"/>
      <c r="AAL116" s="511"/>
      <c r="AAM116" s="511"/>
      <c r="AAN116" s="511"/>
      <c r="AAO116" s="511"/>
      <c r="AAP116" s="511"/>
      <c r="AAQ116" s="511"/>
      <c r="AAR116" s="511"/>
      <c r="AAS116" s="511"/>
      <c r="AAT116" s="511"/>
      <c r="AAU116" s="511"/>
      <c r="AAV116" s="511"/>
      <c r="AAW116" s="511"/>
      <c r="AAX116" s="511"/>
      <c r="AAY116" s="511"/>
      <c r="AAZ116" s="511"/>
      <c r="ABA116" s="511"/>
      <c r="ABB116" s="511"/>
      <c r="ABC116" s="511"/>
      <c r="ABD116" s="511"/>
      <c r="ABE116" s="511"/>
      <c r="ABF116" s="511"/>
      <c r="ABG116" s="511"/>
      <c r="ABH116" s="511"/>
      <c r="ABI116" s="511"/>
      <c r="ABJ116" s="511"/>
      <c r="ABK116" s="511"/>
      <c r="ABL116" s="511"/>
      <c r="ABM116" s="511"/>
      <c r="ABN116" s="511"/>
      <c r="ABO116" s="511"/>
      <c r="ABP116" s="511"/>
      <c r="ABQ116" s="511"/>
      <c r="ABR116" s="511"/>
      <c r="ABS116" s="511"/>
      <c r="ABT116" s="511"/>
      <c r="ABU116" s="511"/>
      <c r="ABV116" s="511"/>
      <c r="ABW116" s="511"/>
      <c r="ABX116" s="511"/>
      <c r="ABY116" s="511"/>
      <c r="ABZ116" s="511"/>
      <c r="ACA116" s="511"/>
      <c r="ACB116" s="511"/>
      <c r="ACC116" s="511"/>
      <c r="ACD116" s="511"/>
      <c r="ACE116" s="511"/>
      <c r="ACF116" s="511"/>
      <c r="ACG116" s="511"/>
      <c r="ACH116" s="511"/>
      <c r="ACI116" s="511"/>
      <c r="ACJ116" s="511"/>
      <c r="ACK116" s="511"/>
      <c r="ACL116" s="511"/>
      <c r="ACM116" s="511"/>
      <c r="ACN116" s="511"/>
      <c r="ACO116" s="511"/>
      <c r="ACP116" s="511"/>
      <c r="ACQ116" s="511"/>
      <c r="ACR116" s="511"/>
      <c r="ACS116" s="511"/>
      <c r="ACT116" s="511"/>
      <c r="ACU116" s="511"/>
      <c r="ACV116" s="511"/>
      <c r="ACW116" s="511"/>
      <c r="ACX116" s="511"/>
      <c r="ACY116" s="511"/>
      <c r="ACZ116" s="511"/>
      <c r="ADA116" s="511"/>
      <c r="ADB116" s="511"/>
      <c r="ADC116" s="511"/>
      <c r="ADD116" s="511"/>
      <c r="ADE116" s="511"/>
      <c r="ADF116" s="511"/>
      <c r="ADG116" s="511"/>
      <c r="ADH116" s="511"/>
      <c r="ADI116" s="511"/>
      <c r="ADJ116" s="511"/>
      <c r="ADK116" s="511"/>
      <c r="ADL116" s="511"/>
      <c r="ADM116" s="511"/>
      <c r="ADN116" s="511"/>
      <c r="ADO116" s="511"/>
      <c r="ADP116" s="511"/>
      <c r="ADQ116" s="511"/>
      <c r="ADR116" s="511"/>
      <c r="ADS116" s="511"/>
      <c r="ADT116" s="511"/>
      <c r="ADU116" s="511"/>
      <c r="ADV116" s="511"/>
      <c r="ADW116" s="511"/>
      <c r="ADX116" s="511"/>
      <c r="ADY116" s="511"/>
      <c r="ADZ116" s="511"/>
      <c r="AEA116" s="511"/>
      <c r="AEB116" s="511"/>
      <c r="AEC116" s="511"/>
      <c r="AED116" s="511"/>
      <c r="AEE116" s="511"/>
      <c r="AEF116" s="511"/>
      <c r="AEG116" s="511"/>
      <c r="AEH116" s="511"/>
      <c r="AEI116" s="511"/>
      <c r="AEJ116" s="511"/>
      <c r="AEK116" s="511"/>
      <c r="AEL116" s="511"/>
      <c r="AEM116" s="511"/>
      <c r="AEN116" s="511"/>
      <c r="AEO116" s="511"/>
      <c r="AEP116" s="511"/>
      <c r="AEQ116" s="511"/>
      <c r="AER116" s="511"/>
      <c r="AES116" s="511"/>
      <c r="AET116" s="511"/>
      <c r="AEU116" s="511"/>
      <c r="AEV116" s="511"/>
      <c r="AEW116" s="511"/>
      <c r="AEX116" s="511"/>
      <c r="AEY116" s="511"/>
      <c r="AEZ116" s="511"/>
      <c r="AFA116" s="511"/>
      <c r="AFB116" s="511"/>
      <c r="AFC116" s="511"/>
      <c r="AFD116" s="511"/>
      <c r="AFE116" s="511"/>
      <c r="AFF116" s="511"/>
      <c r="AFG116" s="511"/>
      <c r="AFH116" s="511"/>
      <c r="AFI116" s="511"/>
      <c r="AFJ116" s="511"/>
      <c r="AFK116" s="511"/>
      <c r="AFL116" s="511"/>
      <c r="AFM116" s="511"/>
      <c r="AFN116" s="511"/>
      <c r="AFO116" s="511"/>
      <c r="AFP116" s="511"/>
      <c r="AFQ116" s="511"/>
      <c r="AFR116" s="511"/>
      <c r="AFS116" s="511"/>
      <c r="AFT116" s="511"/>
      <c r="AFU116" s="511"/>
      <c r="AFV116" s="511"/>
      <c r="AFW116" s="511"/>
      <c r="AFX116" s="511"/>
      <c r="AFY116" s="511"/>
      <c r="AFZ116" s="511"/>
      <c r="AGA116" s="511"/>
      <c r="AGB116" s="511"/>
      <c r="AGC116" s="511"/>
      <c r="AGD116" s="511"/>
      <c r="AGE116" s="511"/>
      <c r="AGF116" s="511"/>
      <c r="AGG116" s="511"/>
      <c r="AGH116" s="511"/>
      <c r="AGI116" s="511"/>
      <c r="AGJ116" s="511"/>
      <c r="AGK116" s="511"/>
      <c r="AGL116" s="511"/>
      <c r="AGM116" s="511"/>
      <c r="AGN116" s="511"/>
      <c r="AGO116" s="511"/>
      <c r="AGP116" s="511"/>
      <c r="AGQ116" s="511"/>
      <c r="AGR116" s="511"/>
      <c r="AGS116" s="511"/>
      <c r="AGT116" s="511"/>
      <c r="AGU116" s="511"/>
      <c r="AGV116" s="511"/>
      <c r="AGW116" s="511"/>
      <c r="AGX116" s="511"/>
      <c r="AGY116" s="511"/>
      <c r="AGZ116" s="511"/>
      <c r="AHA116" s="511"/>
      <c r="AHB116" s="511"/>
      <c r="AHC116" s="511"/>
      <c r="AHD116" s="511"/>
      <c r="AHE116" s="511"/>
      <c r="AHF116" s="511"/>
      <c r="AHG116" s="511"/>
      <c r="AHH116" s="511"/>
      <c r="AHI116" s="511"/>
      <c r="AHJ116" s="511"/>
      <c r="AHK116" s="511"/>
      <c r="AHL116" s="511"/>
      <c r="AHM116" s="511"/>
      <c r="AHN116" s="511"/>
      <c r="AHO116" s="511"/>
      <c r="AHP116" s="511"/>
      <c r="AHQ116" s="511"/>
      <c r="AHR116" s="511"/>
      <c r="AHS116" s="511"/>
      <c r="AHT116" s="511"/>
      <c r="AHU116" s="511"/>
      <c r="AHV116" s="511"/>
      <c r="AHW116" s="511"/>
      <c r="AHX116" s="511"/>
      <c r="AHY116" s="511"/>
      <c r="AHZ116" s="511"/>
      <c r="AIA116" s="511"/>
      <c r="AIB116" s="511"/>
      <c r="AIC116" s="511"/>
      <c r="AID116" s="511"/>
      <c r="AIE116" s="511"/>
      <c r="AIF116" s="511"/>
      <c r="AIG116" s="511"/>
      <c r="AIH116" s="511"/>
      <c r="AII116" s="511"/>
      <c r="AIJ116" s="511"/>
      <c r="AIK116" s="511"/>
      <c r="AIL116" s="511"/>
      <c r="AIM116" s="511"/>
      <c r="AIN116" s="511"/>
      <c r="AIO116" s="511"/>
      <c r="AIP116" s="511"/>
      <c r="AIQ116" s="511"/>
      <c r="AIR116" s="511"/>
      <c r="AIS116" s="511"/>
      <c r="AIT116" s="511"/>
      <c r="AIU116" s="511"/>
      <c r="AIV116" s="511"/>
      <c r="AIW116" s="511"/>
      <c r="AIX116" s="511"/>
      <c r="AIY116" s="511"/>
      <c r="AIZ116" s="511"/>
      <c r="AJA116" s="511"/>
      <c r="AJB116" s="511"/>
      <c r="AJC116" s="511"/>
      <c r="AJD116" s="511"/>
      <c r="AJE116" s="511"/>
      <c r="AJF116" s="511"/>
      <c r="AJG116" s="511"/>
      <c r="AJH116" s="511"/>
      <c r="AJI116" s="511"/>
      <c r="AJJ116" s="511"/>
      <c r="AJK116" s="511"/>
      <c r="AJL116" s="511"/>
      <c r="AJM116" s="511"/>
      <c r="AJN116" s="511"/>
      <c r="AJO116" s="511"/>
      <c r="AJP116" s="511"/>
      <c r="AJQ116" s="511"/>
      <c r="AJR116" s="511"/>
      <c r="AJS116" s="511"/>
      <c r="AJT116" s="511"/>
      <c r="AJU116" s="511"/>
      <c r="AJV116" s="511"/>
      <c r="AJW116" s="511"/>
      <c r="AJX116" s="511"/>
      <c r="AJY116" s="511"/>
      <c r="AJZ116" s="511"/>
      <c r="AKA116" s="511"/>
      <c r="AKB116" s="511"/>
      <c r="AKC116" s="511"/>
      <c r="AKD116" s="511"/>
      <c r="AKE116" s="511"/>
      <c r="AKF116" s="511"/>
      <c r="AKG116" s="511"/>
      <c r="AKH116" s="511"/>
      <c r="AKI116" s="511"/>
      <c r="AKJ116" s="511"/>
      <c r="AKK116" s="511"/>
      <c r="AKL116" s="511"/>
      <c r="AKM116" s="511"/>
      <c r="AKN116" s="511"/>
      <c r="AKO116" s="511"/>
      <c r="AKP116" s="511"/>
      <c r="AKQ116" s="511"/>
      <c r="AKR116" s="511"/>
      <c r="AKS116" s="511"/>
      <c r="AKT116" s="511"/>
      <c r="AKU116" s="511"/>
      <c r="AKV116" s="511"/>
      <c r="AKW116" s="511"/>
      <c r="AKX116" s="511"/>
      <c r="AKY116" s="511"/>
      <c r="AKZ116" s="511"/>
      <c r="ALA116" s="511"/>
      <c r="ALB116" s="511"/>
      <c r="ALC116" s="511"/>
      <c r="ALD116" s="511"/>
      <c r="ALE116" s="511"/>
      <c r="ALF116" s="511"/>
      <c r="ALG116" s="511"/>
      <c r="ALH116" s="511"/>
      <c r="ALI116" s="511"/>
      <c r="ALJ116" s="511"/>
      <c r="ALK116" s="511"/>
      <c r="ALL116" s="511"/>
      <c r="ALM116" s="511"/>
      <c r="ALN116" s="511"/>
      <c r="ALO116" s="511"/>
      <c r="ALP116" s="511"/>
      <c r="ALQ116" s="511"/>
      <c r="ALR116" s="511"/>
      <c r="ALS116" s="511"/>
      <c r="ALT116" s="511"/>
      <c r="ALU116" s="511"/>
      <c r="ALV116" s="511"/>
      <c r="ALW116" s="511"/>
      <c r="ALX116" s="511"/>
      <c r="ALY116" s="511"/>
      <c r="ALZ116" s="511"/>
      <c r="AMA116" s="511"/>
      <c r="AMB116" s="511"/>
      <c r="AMC116" s="511"/>
      <c r="AMD116" s="511"/>
      <c r="AME116" s="511"/>
      <c r="AMF116" s="511"/>
      <c r="AMG116" s="511"/>
      <c r="AMH116" s="511"/>
      <c r="AMI116" s="511"/>
      <c r="AMJ116" s="511"/>
      <c r="AMK116" s="511"/>
      <c r="AML116" s="511"/>
      <c r="AMM116" s="511"/>
      <c r="AMN116" s="511"/>
      <c r="AMO116" s="511"/>
      <c r="AMP116" s="511"/>
      <c r="AMQ116" s="511"/>
      <c r="AMR116" s="511"/>
      <c r="AMS116" s="511"/>
      <c r="AMT116" s="511"/>
      <c r="AMU116" s="511"/>
      <c r="AMV116" s="511"/>
      <c r="AMW116" s="511"/>
      <c r="AMX116" s="511"/>
      <c r="AMY116" s="511"/>
      <c r="AMZ116" s="511"/>
      <c r="ANA116" s="511"/>
      <c r="ANB116" s="511"/>
      <c r="ANC116" s="511"/>
      <c r="AND116" s="511"/>
      <c r="ANE116" s="511"/>
      <c r="ANF116" s="511"/>
      <c r="ANG116" s="511"/>
      <c r="ANH116" s="511"/>
      <c r="ANI116" s="511"/>
      <c r="ANJ116" s="511"/>
      <c r="ANK116" s="511"/>
      <c r="ANL116" s="511"/>
      <c r="ANM116" s="511"/>
      <c r="ANN116" s="511"/>
      <c r="ANO116" s="511"/>
      <c r="ANP116" s="511"/>
      <c r="ANQ116" s="511"/>
      <c r="ANR116" s="511"/>
      <c r="ANS116" s="511"/>
      <c r="ANT116" s="511"/>
      <c r="ANU116" s="511"/>
      <c r="ANV116" s="511"/>
      <c r="ANW116" s="511"/>
      <c r="ANX116" s="511"/>
      <c r="ANY116" s="511"/>
      <c r="ANZ116" s="511"/>
      <c r="AOA116" s="511"/>
      <c r="AOB116" s="511"/>
      <c r="AOC116" s="511"/>
      <c r="AOD116" s="511"/>
      <c r="AOE116" s="511"/>
      <c r="AOF116" s="511"/>
      <c r="AOG116" s="511"/>
      <c r="AOH116" s="511"/>
      <c r="AOI116" s="511"/>
      <c r="AOJ116" s="511"/>
      <c r="AOK116" s="511"/>
      <c r="AOL116" s="511"/>
      <c r="AOM116" s="511"/>
      <c r="AON116" s="511"/>
      <c r="AOO116" s="511"/>
      <c r="AOP116" s="511"/>
      <c r="AOQ116" s="511"/>
      <c r="AOR116" s="511"/>
      <c r="AOS116" s="511"/>
      <c r="AOT116" s="511"/>
      <c r="AOU116" s="511"/>
      <c r="AOV116" s="511"/>
      <c r="AOW116" s="511"/>
      <c r="AOX116" s="511"/>
      <c r="AOY116" s="511"/>
      <c r="AOZ116" s="511"/>
      <c r="APA116" s="511"/>
      <c r="APB116" s="511"/>
      <c r="APC116" s="511"/>
      <c r="APD116" s="511"/>
      <c r="APE116" s="511"/>
      <c r="APF116" s="511"/>
      <c r="APG116" s="511"/>
      <c r="APH116" s="511"/>
      <c r="API116" s="511"/>
      <c r="APJ116" s="511"/>
      <c r="APK116" s="511"/>
      <c r="APL116" s="511"/>
      <c r="APM116" s="511"/>
      <c r="APN116" s="511"/>
      <c r="APO116" s="511"/>
      <c r="APP116" s="511"/>
      <c r="APQ116" s="511"/>
      <c r="APR116" s="511"/>
      <c r="APS116" s="511"/>
      <c r="APT116" s="511"/>
      <c r="APU116" s="511"/>
      <c r="APV116" s="511"/>
      <c r="APW116" s="511"/>
      <c r="APX116" s="511"/>
      <c r="APY116" s="511"/>
      <c r="APZ116" s="511"/>
      <c r="AQA116" s="511"/>
      <c r="AQB116" s="511"/>
      <c r="AQC116" s="511"/>
      <c r="AQD116" s="511"/>
      <c r="AQE116" s="511"/>
      <c r="AQF116" s="511"/>
      <c r="AQG116" s="511"/>
      <c r="AQH116" s="511"/>
      <c r="AQI116" s="511"/>
      <c r="AQJ116" s="511"/>
      <c r="AQK116" s="511"/>
      <c r="AQL116" s="511"/>
      <c r="AQM116" s="511"/>
      <c r="AQN116" s="511"/>
      <c r="AQO116" s="511"/>
      <c r="AQP116" s="511"/>
      <c r="AQQ116" s="511"/>
      <c r="AQR116" s="511"/>
      <c r="AQS116" s="511"/>
      <c r="AQT116" s="511"/>
      <c r="AQU116" s="511"/>
      <c r="AQV116" s="511"/>
      <c r="AQW116" s="511"/>
      <c r="AQX116" s="511"/>
      <c r="AQY116" s="511"/>
      <c r="AQZ116" s="511"/>
      <c r="ARA116" s="511"/>
      <c r="ARB116" s="511"/>
      <c r="ARC116" s="511"/>
      <c r="ARD116" s="511"/>
      <c r="ARE116" s="511"/>
      <c r="ARF116" s="511"/>
      <c r="ARG116" s="511"/>
      <c r="ARH116" s="511"/>
      <c r="ARI116" s="511"/>
      <c r="ARJ116" s="511"/>
      <c r="ARK116" s="511"/>
      <c r="ARL116" s="511"/>
      <c r="ARM116" s="511"/>
      <c r="ARN116" s="511"/>
      <c r="ARO116" s="511"/>
      <c r="ARP116" s="511"/>
      <c r="ARQ116" s="511"/>
      <c r="ARR116" s="511"/>
      <c r="ARS116" s="511"/>
      <c r="ART116" s="511"/>
      <c r="ARU116" s="511"/>
      <c r="ARV116" s="511"/>
      <c r="ARW116" s="511"/>
      <c r="ARX116" s="511"/>
      <c r="ARY116" s="511"/>
      <c r="ARZ116" s="511"/>
      <c r="ASA116" s="511"/>
      <c r="ASB116" s="511"/>
      <c r="ASC116" s="511"/>
      <c r="ASD116" s="511"/>
      <c r="ASE116" s="511"/>
      <c r="ASF116" s="511"/>
      <c r="ASG116" s="511"/>
      <c r="ASH116" s="511"/>
      <c r="ASI116" s="511"/>
      <c r="ASJ116" s="511"/>
      <c r="ASK116" s="511"/>
      <c r="ASL116" s="511"/>
      <c r="ASM116" s="511"/>
      <c r="ASN116" s="511"/>
      <c r="ASO116" s="511"/>
      <c r="ASP116" s="511"/>
      <c r="ASQ116" s="511"/>
      <c r="ASR116" s="511"/>
      <c r="ASS116" s="511"/>
      <c r="AST116" s="511"/>
      <c r="ASU116" s="511"/>
      <c r="ASV116" s="511"/>
      <c r="ASW116" s="511"/>
      <c r="ASX116" s="511"/>
      <c r="ASY116" s="511"/>
      <c r="ASZ116" s="511"/>
      <c r="ATA116" s="511"/>
      <c r="ATB116" s="511"/>
      <c r="ATC116" s="511"/>
      <c r="ATD116" s="511"/>
      <c r="ATE116" s="511"/>
      <c r="ATF116" s="511"/>
      <c r="ATG116" s="511"/>
      <c r="ATH116" s="511"/>
      <c r="ATI116" s="511"/>
      <c r="ATJ116" s="511"/>
      <c r="ATK116" s="511"/>
      <c r="ATL116" s="511"/>
      <c r="ATM116" s="511"/>
      <c r="ATN116" s="511"/>
      <c r="ATO116" s="511"/>
      <c r="ATP116" s="511"/>
      <c r="ATQ116" s="511"/>
      <c r="ATR116" s="511"/>
      <c r="ATS116" s="511"/>
      <c r="ATT116" s="511"/>
      <c r="ATU116" s="511"/>
      <c r="ATV116" s="511"/>
      <c r="ATW116" s="511"/>
      <c r="ATX116" s="511"/>
      <c r="ATY116" s="511"/>
      <c r="ATZ116" s="511"/>
      <c r="AUA116" s="511"/>
      <c r="AUB116" s="511"/>
      <c r="AUC116" s="511"/>
      <c r="AUD116" s="511"/>
      <c r="AUE116" s="511"/>
      <c r="AUF116" s="511"/>
      <c r="AUG116" s="511"/>
      <c r="AUH116" s="511"/>
      <c r="AUI116" s="511"/>
      <c r="AUJ116" s="511"/>
      <c r="AUK116" s="511"/>
      <c r="AUL116" s="511"/>
      <c r="AUM116" s="511"/>
      <c r="AUN116" s="511"/>
      <c r="AUO116" s="511"/>
      <c r="AUP116" s="511"/>
      <c r="AUQ116" s="511"/>
      <c r="AUR116" s="511"/>
      <c r="AUS116" s="511"/>
      <c r="AUT116" s="511"/>
      <c r="AUU116" s="511"/>
      <c r="AUV116" s="511"/>
      <c r="AUW116" s="511"/>
      <c r="AUX116" s="511"/>
      <c r="AUY116" s="511"/>
      <c r="AUZ116" s="511"/>
      <c r="AVA116" s="511"/>
      <c r="AVB116" s="511"/>
      <c r="AVC116" s="511"/>
      <c r="AVD116" s="511"/>
      <c r="AVE116" s="511"/>
      <c r="AVF116" s="511"/>
      <c r="AVG116" s="511"/>
      <c r="AVH116" s="511"/>
      <c r="AVI116" s="511"/>
      <c r="AVJ116" s="511"/>
      <c r="AVK116" s="511"/>
      <c r="AVL116" s="511"/>
      <c r="AVM116" s="511"/>
      <c r="AVN116" s="511"/>
      <c r="AVO116" s="511"/>
      <c r="AVP116" s="511"/>
      <c r="AVQ116" s="511"/>
      <c r="AVR116" s="511"/>
      <c r="AVS116" s="511"/>
      <c r="AVT116" s="511"/>
      <c r="AVU116" s="511"/>
      <c r="AVV116" s="511"/>
      <c r="AVW116" s="511"/>
      <c r="AVX116" s="511"/>
      <c r="AVY116" s="511"/>
      <c r="AVZ116" s="511"/>
      <c r="AWA116" s="511"/>
      <c r="AWB116" s="511"/>
      <c r="AWC116" s="511"/>
      <c r="AWD116" s="511"/>
      <c r="AWE116" s="511"/>
      <c r="AWF116" s="511"/>
      <c r="AWG116" s="511"/>
      <c r="AWH116" s="511"/>
      <c r="AWI116" s="511"/>
      <c r="AWJ116" s="511"/>
      <c r="AWK116" s="511"/>
      <c r="AWL116" s="511"/>
      <c r="AWM116" s="511"/>
      <c r="AWN116" s="511"/>
      <c r="AWO116" s="511"/>
      <c r="AWP116" s="511"/>
      <c r="AWQ116" s="511"/>
      <c r="AWR116" s="511"/>
      <c r="AWS116" s="511"/>
      <c r="AWT116" s="511"/>
      <c r="AWU116" s="511"/>
      <c r="AWV116" s="511"/>
      <c r="AWW116" s="511"/>
      <c r="AWX116" s="511"/>
      <c r="AWY116" s="511"/>
      <c r="AWZ116" s="511"/>
      <c r="AXA116" s="511"/>
      <c r="AXB116" s="511"/>
      <c r="AXC116" s="511"/>
      <c r="AXD116" s="511"/>
      <c r="AXE116" s="511"/>
      <c r="AXF116" s="511"/>
      <c r="AXG116" s="511"/>
      <c r="AXH116" s="511"/>
      <c r="AXI116" s="511"/>
      <c r="AXJ116" s="511"/>
      <c r="AXK116" s="511"/>
      <c r="AXL116" s="511"/>
      <c r="AXM116" s="511"/>
      <c r="AXN116" s="511"/>
      <c r="AXO116" s="511"/>
      <c r="AXP116" s="511"/>
      <c r="AXQ116" s="511"/>
      <c r="AXR116" s="511"/>
      <c r="AXS116" s="511"/>
      <c r="AXT116" s="511"/>
      <c r="AXU116" s="511"/>
      <c r="AXV116" s="511"/>
      <c r="AXW116" s="511"/>
      <c r="AXX116" s="511"/>
      <c r="AXY116" s="511"/>
      <c r="AXZ116" s="511"/>
      <c r="AYA116" s="511"/>
      <c r="AYB116" s="511"/>
      <c r="AYC116" s="511"/>
      <c r="AYD116" s="511"/>
      <c r="AYE116" s="511"/>
      <c r="AYF116" s="511"/>
      <c r="AYG116" s="511"/>
      <c r="AYH116" s="511"/>
      <c r="AYI116" s="511"/>
      <c r="AYJ116" s="511"/>
      <c r="AYK116" s="511"/>
      <c r="AYL116" s="511"/>
      <c r="AYM116" s="511"/>
      <c r="AYN116" s="511"/>
      <c r="AYO116" s="511"/>
      <c r="AYP116" s="511"/>
      <c r="AYQ116" s="511"/>
      <c r="AYR116" s="511"/>
      <c r="AYS116" s="511"/>
      <c r="AYT116" s="511"/>
      <c r="AYU116" s="511"/>
      <c r="AYV116" s="511"/>
      <c r="AYW116" s="511"/>
      <c r="AYX116" s="511"/>
      <c r="AYY116" s="511"/>
      <c r="AYZ116" s="511"/>
      <c r="AZA116" s="511"/>
      <c r="AZB116" s="511"/>
      <c r="AZC116" s="511"/>
      <c r="AZD116" s="511"/>
      <c r="AZE116" s="511"/>
      <c r="AZF116" s="511"/>
      <c r="AZG116" s="511"/>
      <c r="AZH116" s="511"/>
      <c r="AZI116" s="511"/>
      <c r="AZJ116" s="511"/>
      <c r="AZK116" s="511"/>
      <c r="AZL116" s="511"/>
      <c r="AZM116" s="511"/>
      <c r="AZN116" s="511"/>
      <c r="AZO116" s="511"/>
      <c r="AZP116" s="511"/>
      <c r="AZQ116" s="511"/>
      <c r="AZR116" s="511"/>
      <c r="AZS116" s="511"/>
      <c r="AZT116" s="511"/>
      <c r="AZU116" s="511"/>
      <c r="AZV116" s="511"/>
      <c r="AZW116" s="511"/>
      <c r="AZX116" s="511"/>
      <c r="AZY116" s="511"/>
      <c r="AZZ116" s="511"/>
      <c r="BAA116" s="511"/>
      <c r="BAB116" s="511"/>
      <c r="BAC116" s="511"/>
      <c r="BAD116" s="511"/>
      <c r="BAE116" s="511"/>
      <c r="BAF116" s="511"/>
      <c r="BAG116" s="511"/>
      <c r="BAH116" s="511"/>
      <c r="BAI116" s="511"/>
      <c r="BAJ116" s="511"/>
      <c r="BAK116" s="511"/>
      <c r="BAL116" s="511"/>
      <c r="BAM116" s="511"/>
      <c r="BAN116" s="511"/>
      <c r="BAO116" s="511"/>
      <c r="BAP116" s="511"/>
      <c r="BAQ116" s="511"/>
      <c r="BAR116" s="511"/>
      <c r="BAS116" s="511"/>
      <c r="BAT116" s="511"/>
      <c r="BAU116" s="511"/>
      <c r="BAV116" s="511"/>
      <c r="BAW116" s="511"/>
      <c r="BAX116" s="511"/>
      <c r="BAY116" s="511"/>
      <c r="BAZ116" s="511"/>
      <c r="BBA116" s="511"/>
      <c r="BBB116" s="511"/>
      <c r="BBC116" s="511"/>
      <c r="BBD116" s="511"/>
      <c r="BBE116" s="511"/>
      <c r="BBF116" s="511"/>
      <c r="BBG116" s="511"/>
      <c r="BBH116" s="511"/>
      <c r="BBI116" s="511"/>
      <c r="BBJ116" s="511"/>
      <c r="BBK116" s="511"/>
      <c r="BBL116" s="511"/>
      <c r="BBM116" s="511"/>
      <c r="BBN116" s="511"/>
      <c r="BBO116" s="511"/>
      <c r="BBP116" s="511"/>
      <c r="BBQ116" s="511"/>
      <c r="BBR116" s="511"/>
      <c r="BBS116" s="511"/>
      <c r="BBT116" s="511"/>
      <c r="BBU116" s="511"/>
      <c r="BBV116" s="511"/>
      <c r="BBW116" s="511"/>
      <c r="BBX116" s="511"/>
      <c r="BBY116" s="511"/>
      <c r="BBZ116" s="511"/>
      <c r="BCA116" s="511"/>
      <c r="BCB116" s="511"/>
      <c r="BCC116" s="511"/>
      <c r="BCD116" s="511"/>
      <c r="BCE116" s="511"/>
      <c r="BCF116" s="511"/>
      <c r="BCG116" s="511"/>
      <c r="BCH116" s="511"/>
      <c r="BCI116" s="511"/>
      <c r="BCJ116" s="511"/>
      <c r="BCK116" s="511"/>
      <c r="BCL116" s="511"/>
      <c r="BCM116" s="511"/>
      <c r="BCN116" s="511"/>
      <c r="BCO116" s="511"/>
      <c r="BCP116" s="511"/>
      <c r="BCQ116" s="511"/>
      <c r="BCR116" s="511"/>
      <c r="BCS116" s="511"/>
      <c r="BCT116" s="511"/>
      <c r="BCU116" s="511"/>
      <c r="BCV116" s="511"/>
      <c r="BCW116" s="511"/>
      <c r="BCX116" s="511"/>
      <c r="BCY116" s="511"/>
      <c r="BCZ116" s="511"/>
      <c r="BDA116" s="511"/>
      <c r="BDB116" s="511"/>
      <c r="BDC116" s="511"/>
      <c r="BDD116" s="511"/>
      <c r="BDE116" s="511"/>
      <c r="BDF116" s="511"/>
      <c r="BDG116" s="511"/>
      <c r="BDH116" s="511"/>
      <c r="BDI116" s="511"/>
      <c r="BDJ116" s="511"/>
      <c r="BDK116" s="511"/>
      <c r="BDL116" s="511"/>
      <c r="BDM116" s="511"/>
      <c r="BDN116" s="511"/>
      <c r="BDO116" s="511"/>
      <c r="BDP116" s="511"/>
      <c r="BDQ116" s="511"/>
      <c r="BDR116" s="511"/>
      <c r="BDS116" s="511"/>
      <c r="BDT116" s="511"/>
      <c r="BDU116" s="511"/>
      <c r="BDV116" s="511"/>
      <c r="BDW116" s="511"/>
      <c r="BDX116" s="511"/>
      <c r="BDY116" s="511"/>
      <c r="BDZ116" s="511"/>
      <c r="BEA116" s="511"/>
      <c r="BEB116" s="511"/>
      <c r="BEC116" s="511"/>
      <c r="BED116" s="511"/>
      <c r="BEE116" s="511"/>
      <c r="BEF116" s="511"/>
      <c r="BEG116" s="511"/>
      <c r="BEH116" s="511"/>
      <c r="BEI116" s="511"/>
      <c r="BEJ116" s="511"/>
      <c r="BEK116" s="511"/>
      <c r="BEL116" s="511"/>
      <c r="BEM116" s="511"/>
      <c r="BEN116" s="511"/>
      <c r="BEO116" s="511"/>
      <c r="BEP116" s="511"/>
      <c r="BEQ116" s="511"/>
      <c r="BER116" s="511"/>
      <c r="BES116" s="511"/>
      <c r="BET116" s="511"/>
      <c r="BEU116" s="511"/>
      <c r="BEV116" s="511"/>
      <c r="BEW116" s="511"/>
      <c r="BEX116" s="511"/>
      <c r="BEY116" s="511"/>
      <c r="BEZ116" s="511"/>
      <c r="BFA116" s="511"/>
      <c r="BFB116" s="511"/>
      <c r="BFC116" s="511"/>
      <c r="BFD116" s="511"/>
      <c r="BFE116" s="511"/>
      <c r="BFF116" s="511"/>
      <c r="BFG116" s="511"/>
      <c r="BFH116" s="511"/>
      <c r="BFI116" s="511"/>
      <c r="BFJ116" s="511"/>
      <c r="BFK116" s="511"/>
      <c r="BFL116" s="511"/>
      <c r="BFM116" s="511"/>
      <c r="BFN116" s="511"/>
      <c r="BFO116" s="511"/>
      <c r="BFP116" s="511"/>
      <c r="BFQ116" s="511"/>
      <c r="BFR116" s="511"/>
      <c r="BFS116" s="511"/>
      <c r="BFT116" s="511"/>
      <c r="BFU116" s="511"/>
      <c r="BFV116" s="511"/>
      <c r="BFW116" s="511"/>
      <c r="BFX116" s="511"/>
      <c r="BFY116" s="511"/>
      <c r="BFZ116" s="511"/>
      <c r="BGA116" s="511"/>
      <c r="BGB116" s="511"/>
      <c r="BGC116" s="511"/>
      <c r="BGD116" s="511"/>
      <c r="BGE116" s="511"/>
      <c r="BGF116" s="511"/>
      <c r="BGG116" s="511"/>
      <c r="BGH116" s="511"/>
      <c r="BGI116" s="511"/>
      <c r="BGJ116" s="511"/>
      <c r="BGK116" s="511"/>
      <c r="BGL116" s="511"/>
      <c r="BGM116" s="511"/>
      <c r="BGN116" s="511"/>
      <c r="BGO116" s="511"/>
      <c r="BGP116" s="511"/>
      <c r="BGQ116" s="511"/>
      <c r="BGR116" s="511"/>
      <c r="BGS116" s="511"/>
      <c r="BGT116" s="511"/>
      <c r="BGU116" s="511"/>
      <c r="BGV116" s="511"/>
      <c r="BGW116" s="511"/>
      <c r="BGX116" s="511"/>
      <c r="BGY116" s="511"/>
      <c r="BGZ116" s="511"/>
      <c r="BHA116" s="511"/>
      <c r="BHB116" s="511"/>
      <c r="BHC116" s="511"/>
      <c r="BHD116" s="511"/>
      <c r="BHE116" s="511"/>
      <c r="BHF116" s="511"/>
      <c r="BHG116" s="511"/>
      <c r="BHH116" s="511"/>
      <c r="BHI116" s="511"/>
      <c r="BHJ116" s="511"/>
      <c r="BHK116" s="511"/>
      <c r="BHL116" s="511"/>
      <c r="BHM116" s="511"/>
      <c r="BHN116" s="511"/>
      <c r="BHO116" s="511"/>
      <c r="BHP116" s="511"/>
      <c r="BHQ116" s="511"/>
      <c r="BHR116" s="511"/>
      <c r="BHS116" s="511"/>
      <c r="BHT116" s="511"/>
      <c r="BHU116" s="511"/>
      <c r="BHV116" s="511"/>
      <c r="BHW116" s="511"/>
      <c r="BHX116" s="511"/>
      <c r="BHY116" s="511"/>
      <c r="BHZ116" s="511"/>
      <c r="BIA116" s="511"/>
      <c r="BIB116" s="511"/>
      <c r="BIC116" s="511"/>
      <c r="BID116" s="511"/>
      <c r="BIE116" s="511"/>
      <c r="BIF116" s="511"/>
      <c r="BIG116" s="511"/>
      <c r="BIH116" s="511"/>
      <c r="BII116" s="511"/>
      <c r="BIJ116" s="511"/>
      <c r="BIK116" s="511"/>
      <c r="BIL116" s="511"/>
      <c r="BIM116" s="511"/>
      <c r="BIN116" s="511"/>
      <c r="BIO116" s="511"/>
      <c r="BIP116" s="511"/>
      <c r="BIQ116" s="511"/>
      <c r="BIR116" s="511"/>
      <c r="BIS116" s="511"/>
      <c r="BIT116" s="511"/>
      <c r="BIU116" s="511"/>
      <c r="BIV116" s="511"/>
      <c r="BIW116" s="511"/>
      <c r="BIX116" s="511"/>
      <c r="BIY116" s="511"/>
      <c r="BIZ116" s="511"/>
      <c r="BJA116" s="511"/>
      <c r="BJB116" s="511"/>
      <c r="BJC116" s="511"/>
      <c r="BJD116" s="511"/>
      <c r="BJE116" s="511"/>
      <c r="BJF116" s="511"/>
      <c r="BJG116" s="511"/>
      <c r="BJH116" s="511"/>
      <c r="BJI116" s="511"/>
      <c r="BJJ116" s="511"/>
      <c r="BJK116" s="511"/>
      <c r="BJL116" s="511"/>
      <c r="BJM116" s="511"/>
      <c r="BJN116" s="511"/>
      <c r="BJO116" s="511"/>
      <c r="BJP116" s="511"/>
      <c r="BJQ116" s="511"/>
      <c r="BJR116" s="511"/>
      <c r="BJS116" s="511"/>
      <c r="BJT116" s="511"/>
      <c r="BJU116" s="511"/>
      <c r="BJV116" s="511"/>
      <c r="BJW116" s="511"/>
      <c r="BJX116" s="511"/>
      <c r="BJY116" s="511"/>
      <c r="BJZ116" s="511"/>
      <c r="BKA116" s="511"/>
      <c r="BKB116" s="511"/>
      <c r="BKC116" s="511"/>
      <c r="BKD116" s="511"/>
      <c r="BKE116" s="511"/>
      <c r="BKF116" s="511"/>
      <c r="BKG116" s="511"/>
      <c r="BKH116" s="511"/>
      <c r="BKI116" s="511"/>
      <c r="BKJ116" s="511"/>
      <c r="BKK116" s="511"/>
      <c r="BKL116" s="511"/>
      <c r="BKM116" s="511"/>
      <c r="BKN116" s="511"/>
      <c r="BKO116" s="511"/>
      <c r="BKP116" s="511"/>
      <c r="BKQ116" s="511"/>
      <c r="BKR116" s="511"/>
      <c r="BKS116" s="511"/>
      <c r="BKT116" s="511"/>
      <c r="BKU116" s="511"/>
      <c r="BKV116" s="511"/>
      <c r="BKW116" s="511"/>
      <c r="BKX116" s="511"/>
      <c r="BKY116" s="511"/>
      <c r="BKZ116" s="511"/>
      <c r="BLA116" s="511"/>
      <c r="BLB116" s="511"/>
      <c r="BLC116" s="511"/>
      <c r="BLD116" s="511"/>
      <c r="BLE116" s="511"/>
      <c r="BLF116" s="511"/>
      <c r="BLG116" s="511"/>
      <c r="BLH116" s="511"/>
      <c r="BLI116" s="511"/>
      <c r="BLJ116" s="511"/>
      <c r="BLK116" s="511"/>
      <c r="BLL116" s="511"/>
      <c r="BLM116" s="511"/>
      <c r="BLN116" s="511"/>
      <c r="BLO116" s="511"/>
      <c r="BLP116" s="511"/>
      <c r="BLQ116" s="511"/>
      <c r="BLR116" s="511"/>
      <c r="BLS116" s="511"/>
      <c r="BLT116" s="511"/>
      <c r="BLU116" s="511"/>
      <c r="BLV116" s="511"/>
      <c r="BLW116" s="511"/>
      <c r="BLX116" s="511"/>
      <c r="BLY116" s="511"/>
      <c r="BLZ116" s="511"/>
      <c r="BMA116" s="511"/>
      <c r="BMB116" s="511"/>
      <c r="BMC116" s="511"/>
      <c r="BMD116" s="511"/>
      <c r="BME116" s="511"/>
      <c r="BMF116" s="511"/>
      <c r="BMG116" s="511"/>
      <c r="BMH116" s="511"/>
      <c r="BMI116" s="511"/>
      <c r="BMJ116" s="511"/>
      <c r="BMK116" s="511"/>
      <c r="BML116" s="511"/>
      <c r="BMM116" s="511"/>
      <c r="BMN116" s="511"/>
      <c r="BMO116" s="511"/>
      <c r="BMP116" s="511"/>
      <c r="BMQ116" s="511"/>
      <c r="BMR116" s="511"/>
      <c r="BMS116" s="511"/>
      <c r="BMT116" s="511"/>
      <c r="BMU116" s="511"/>
      <c r="BMV116" s="511"/>
      <c r="BMW116" s="511"/>
      <c r="BMX116" s="511"/>
      <c r="BMY116" s="511"/>
      <c r="BMZ116" s="511"/>
      <c r="BNA116" s="511"/>
      <c r="BNB116" s="511"/>
      <c r="BNC116" s="511"/>
      <c r="BND116" s="511"/>
      <c r="BNE116" s="511"/>
      <c r="BNF116" s="511"/>
      <c r="BNG116" s="511"/>
      <c r="BNH116" s="511"/>
      <c r="BNI116" s="511"/>
      <c r="BNJ116" s="511"/>
      <c r="BNK116" s="511"/>
      <c r="BNL116" s="511"/>
      <c r="BNM116" s="511"/>
      <c r="BNN116" s="511"/>
      <c r="BNO116" s="511"/>
      <c r="BNP116" s="511"/>
      <c r="BNQ116" s="511"/>
      <c r="BNR116" s="511"/>
      <c r="BNS116" s="511"/>
      <c r="BNT116" s="511"/>
      <c r="BNU116" s="511"/>
      <c r="BNV116" s="511"/>
      <c r="BNW116" s="511"/>
      <c r="BNX116" s="511"/>
      <c r="BNY116" s="511"/>
      <c r="BNZ116" s="511"/>
      <c r="BOA116" s="511"/>
      <c r="BOB116" s="511"/>
      <c r="BOC116" s="511"/>
      <c r="BOD116" s="511"/>
      <c r="BOE116" s="511"/>
      <c r="BOF116" s="511"/>
      <c r="BOG116" s="511"/>
      <c r="BOH116" s="511"/>
      <c r="BOI116" s="511"/>
      <c r="BOJ116" s="511"/>
      <c r="BOK116" s="511"/>
      <c r="BOL116" s="511"/>
      <c r="BOM116" s="511"/>
      <c r="BON116" s="511"/>
      <c r="BOO116" s="511"/>
      <c r="BOP116" s="511"/>
      <c r="BOQ116" s="511"/>
      <c r="BOR116" s="511"/>
      <c r="BOS116" s="511"/>
      <c r="BOT116" s="511"/>
      <c r="BOU116" s="511"/>
      <c r="BOV116" s="511"/>
      <c r="BOW116" s="511"/>
      <c r="BOX116" s="511"/>
      <c r="BOY116" s="511"/>
      <c r="BOZ116" s="511"/>
      <c r="BPA116" s="511"/>
      <c r="BPB116" s="511"/>
      <c r="BPC116" s="511"/>
      <c r="BPD116" s="511"/>
      <c r="BPE116" s="511"/>
      <c r="BPF116" s="511"/>
      <c r="BPG116" s="511"/>
      <c r="BPH116" s="511"/>
      <c r="BPI116" s="511"/>
      <c r="BPJ116" s="511"/>
      <c r="BPK116" s="511"/>
      <c r="BPL116" s="511"/>
      <c r="BPM116" s="511"/>
      <c r="BPN116" s="511"/>
      <c r="BPO116" s="511"/>
      <c r="BPP116" s="511"/>
      <c r="BPQ116" s="511"/>
      <c r="BPR116" s="511"/>
      <c r="BPS116" s="511"/>
      <c r="BPT116" s="511"/>
      <c r="BPU116" s="511"/>
      <c r="BPV116" s="511"/>
      <c r="BPW116" s="511"/>
      <c r="BPX116" s="511"/>
      <c r="BPY116" s="511"/>
      <c r="BPZ116" s="511"/>
      <c r="BQA116" s="511"/>
      <c r="BQB116" s="511"/>
      <c r="BQC116" s="511"/>
      <c r="BQD116" s="511"/>
      <c r="BQE116" s="511"/>
      <c r="BQF116" s="511"/>
      <c r="BQG116" s="511"/>
      <c r="BQH116" s="511"/>
      <c r="BQI116" s="511"/>
      <c r="BQJ116" s="511"/>
      <c r="BQK116" s="511"/>
      <c r="BQL116" s="511"/>
      <c r="BQM116" s="511"/>
      <c r="BQN116" s="511"/>
      <c r="BQO116" s="511"/>
      <c r="BQP116" s="511"/>
      <c r="BQQ116" s="511"/>
      <c r="BQR116" s="511"/>
      <c r="BQS116" s="511"/>
      <c r="BQT116" s="511"/>
      <c r="BQU116" s="511"/>
      <c r="BQV116" s="511"/>
      <c r="BQW116" s="511"/>
      <c r="BQX116" s="511"/>
      <c r="BQY116" s="511"/>
      <c r="BQZ116" s="511"/>
      <c r="BRA116" s="511"/>
      <c r="BRB116" s="511"/>
      <c r="BRC116" s="511"/>
      <c r="BRD116" s="511"/>
      <c r="BRE116" s="511"/>
      <c r="BRF116" s="511"/>
      <c r="BRG116" s="511"/>
      <c r="BRH116" s="511"/>
      <c r="BRI116" s="511"/>
      <c r="BRJ116" s="511"/>
      <c r="BRK116" s="511"/>
      <c r="BRL116" s="511"/>
      <c r="BRM116" s="511"/>
      <c r="BRN116" s="511"/>
      <c r="BRO116" s="511"/>
      <c r="BRP116" s="511"/>
      <c r="BRQ116" s="511"/>
      <c r="BRR116" s="511"/>
      <c r="BRS116" s="511"/>
      <c r="BRT116" s="511"/>
      <c r="BRU116" s="511"/>
      <c r="BRV116" s="511"/>
      <c r="BRW116" s="511"/>
      <c r="BRX116" s="511"/>
      <c r="BRY116" s="511"/>
      <c r="BRZ116" s="511"/>
      <c r="BSA116" s="511"/>
      <c r="BSB116" s="511"/>
      <c r="BSC116" s="511"/>
      <c r="BSD116" s="511"/>
      <c r="BSE116" s="511"/>
      <c r="BSF116" s="511"/>
      <c r="BSG116" s="511"/>
      <c r="BSH116" s="511"/>
      <c r="BSI116" s="511"/>
      <c r="BSJ116" s="511"/>
      <c r="BSK116" s="511"/>
      <c r="BSL116" s="511"/>
      <c r="BSM116" s="511"/>
      <c r="BSN116" s="511"/>
      <c r="BSO116" s="511"/>
      <c r="BSP116" s="511"/>
      <c r="BSQ116" s="511"/>
      <c r="BSR116" s="511"/>
      <c r="BSS116" s="511"/>
      <c r="BST116" s="511"/>
      <c r="BSU116" s="511"/>
      <c r="BSV116" s="511"/>
      <c r="BSW116" s="511"/>
      <c r="BSX116" s="511"/>
      <c r="BSY116" s="511"/>
      <c r="BSZ116" s="511"/>
      <c r="BTA116" s="511"/>
      <c r="BTB116" s="511"/>
      <c r="BTC116" s="511"/>
      <c r="BTD116" s="511"/>
      <c r="BTE116" s="511"/>
      <c r="BTF116" s="511"/>
      <c r="BTG116" s="511"/>
      <c r="BTH116" s="511"/>
      <c r="BTI116" s="511"/>
      <c r="BTJ116" s="511"/>
      <c r="BTK116" s="511"/>
      <c r="BTL116" s="511"/>
      <c r="BTM116" s="511"/>
      <c r="BTN116" s="511"/>
      <c r="BTO116" s="511"/>
      <c r="BTP116" s="511"/>
      <c r="BTQ116" s="511"/>
      <c r="BTR116" s="511"/>
      <c r="BTS116" s="511"/>
      <c r="BTT116" s="511"/>
      <c r="BTU116" s="511"/>
      <c r="BTV116" s="511"/>
      <c r="BTW116" s="511"/>
      <c r="BTX116" s="511"/>
      <c r="BTY116" s="511"/>
      <c r="BTZ116" s="511"/>
      <c r="BUA116" s="511"/>
      <c r="BUB116" s="511"/>
      <c r="BUC116" s="511"/>
      <c r="BUD116" s="511"/>
      <c r="BUE116" s="511"/>
      <c r="BUF116" s="511"/>
      <c r="BUG116" s="511"/>
      <c r="BUH116" s="511"/>
      <c r="BUI116" s="511"/>
      <c r="BUJ116" s="511"/>
      <c r="BUK116" s="511"/>
      <c r="BUL116" s="511"/>
      <c r="BUM116" s="511"/>
      <c r="BUN116" s="511"/>
      <c r="BUO116" s="511"/>
      <c r="BUP116" s="511"/>
      <c r="BUQ116" s="511"/>
      <c r="BUR116" s="511"/>
      <c r="BUS116" s="511"/>
      <c r="BUT116" s="511"/>
      <c r="BUU116" s="511"/>
      <c r="BUV116" s="511"/>
      <c r="BUW116" s="511"/>
      <c r="BUX116" s="511"/>
      <c r="BUY116" s="511"/>
      <c r="BUZ116" s="511"/>
      <c r="BVA116" s="511"/>
      <c r="BVB116" s="511"/>
      <c r="BVC116" s="511"/>
      <c r="BVD116" s="511"/>
      <c r="BVE116" s="511"/>
      <c r="BVF116" s="511"/>
      <c r="BVG116" s="511"/>
      <c r="BVH116" s="511"/>
      <c r="BVI116" s="511"/>
      <c r="BVJ116" s="511"/>
      <c r="BVK116" s="511"/>
      <c r="BVL116" s="511"/>
      <c r="BVM116" s="511"/>
      <c r="BVN116" s="511"/>
      <c r="BVO116" s="511"/>
      <c r="BVP116" s="511"/>
      <c r="BVQ116" s="511"/>
      <c r="BVR116" s="511"/>
      <c r="BVS116" s="511"/>
      <c r="BVT116" s="511"/>
      <c r="BVU116" s="511"/>
      <c r="BVV116" s="511"/>
      <c r="BVW116" s="511"/>
      <c r="BVX116" s="511"/>
      <c r="BVY116" s="511"/>
      <c r="BVZ116" s="511"/>
      <c r="BWA116" s="511"/>
      <c r="BWB116" s="511"/>
      <c r="BWC116" s="511"/>
      <c r="BWD116" s="511"/>
      <c r="BWE116" s="511"/>
      <c r="BWF116" s="511"/>
      <c r="BWG116" s="511"/>
      <c r="BWH116" s="511"/>
      <c r="BWI116" s="511"/>
      <c r="BWJ116" s="511"/>
      <c r="BWK116" s="511"/>
      <c r="BWL116" s="511"/>
      <c r="BWM116" s="511"/>
      <c r="BWN116" s="511"/>
      <c r="BWO116" s="511"/>
      <c r="BWP116" s="511"/>
      <c r="BWQ116" s="511"/>
      <c r="BWR116" s="511"/>
      <c r="BWS116" s="511"/>
      <c r="BWT116" s="511"/>
      <c r="BWU116" s="511"/>
      <c r="BWV116" s="511"/>
      <c r="BWW116" s="511"/>
      <c r="BWX116" s="511"/>
      <c r="BWY116" s="511"/>
      <c r="BWZ116" s="511"/>
      <c r="BXA116" s="511"/>
      <c r="BXB116" s="511"/>
      <c r="BXC116" s="511"/>
      <c r="BXD116" s="511"/>
      <c r="BXE116" s="511"/>
      <c r="BXF116" s="511"/>
      <c r="BXG116" s="511"/>
      <c r="BXH116" s="511"/>
      <c r="BXI116" s="511"/>
      <c r="BXJ116" s="511"/>
      <c r="BXK116" s="511"/>
      <c r="BXL116" s="511"/>
      <c r="BXM116" s="511"/>
      <c r="BXN116" s="511"/>
      <c r="BXO116" s="511"/>
      <c r="BXP116" s="511"/>
      <c r="BXQ116" s="511"/>
      <c r="BXR116" s="511"/>
      <c r="BXS116" s="511"/>
      <c r="BXT116" s="511"/>
      <c r="BXU116" s="511"/>
      <c r="BXV116" s="511"/>
      <c r="BXW116" s="511"/>
      <c r="BXX116" s="511"/>
      <c r="BXY116" s="511"/>
      <c r="BXZ116" s="511"/>
      <c r="BYA116" s="511"/>
      <c r="BYB116" s="511"/>
      <c r="BYC116" s="511"/>
      <c r="BYD116" s="511"/>
      <c r="BYE116" s="511"/>
      <c r="BYF116" s="511"/>
      <c r="BYG116" s="511"/>
      <c r="BYH116" s="511"/>
      <c r="BYI116" s="511"/>
      <c r="BYJ116" s="511"/>
      <c r="BYK116" s="511"/>
      <c r="BYL116" s="511"/>
      <c r="BYM116" s="511"/>
      <c r="BYN116" s="511"/>
      <c r="BYO116" s="511"/>
      <c r="BYP116" s="511"/>
      <c r="BYQ116" s="511"/>
      <c r="BYR116" s="511"/>
      <c r="BYS116" s="511"/>
      <c r="BYT116" s="511"/>
      <c r="BYU116" s="511"/>
      <c r="BYV116" s="511"/>
      <c r="BYW116" s="511"/>
      <c r="BYX116" s="511"/>
      <c r="BYY116" s="511"/>
      <c r="BYZ116" s="511"/>
      <c r="BZA116" s="511"/>
      <c r="BZB116" s="511"/>
      <c r="BZC116" s="511"/>
      <c r="BZD116" s="511"/>
      <c r="BZE116" s="511"/>
      <c r="BZF116" s="511"/>
      <c r="BZG116" s="511"/>
      <c r="BZH116" s="511"/>
      <c r="BZI116" s="511"/>
      <c r="BZJ116" s="511"/>
      <c r="BZK116" s="511"/>
      <c r="BZL116" s="511"/>
      <c r="BZM116" s="511"/>
      <c r="BZN116" s="511"/>
      <c r="BZO116" s="511"/>
      <c r="BZP116" s="511"/>
      <c r="BZQ116" s="511"/>
      <c r="BZR116" s="511"/>
      <c r="BZS116" s="511"/>
      <c r="BZT116" s="511"/>
      <c r="BZU116" s="511"/>
      <c r="BZV116" s="511"/>
      <c r="BZW116" s="511"/>
      <c r="BZX116" s="511"/>
      <c r="BZY116" s="511"/>
      <c r="BZZ116" s="511"/>
      <c r="CAA116" s="511"/>
      <c r="CAB116" s="511"/>
      <c r="CAC116" s="511"/>
      <c r="CAD116" s="511"/>
      <c r="CAE116" s="511"/>
      <c r="CAF116" s="511"/>
      <c r="CAG116" s="511"/>
      <c r="CAH116" s="511"/>
      <c r="CAI116" s="511"/>
      <c r="CAJ116" s="511"/>
      <c r="CAK116" s="511"/>
      <c r="CAL116" s="511"/>
      <c r="CAM116" s="511"/>
      <c r="CAN116" s="511"/>
      <c r="CAO116" s="511"/>
      <c r="CAP116" s="511"/>
      <c r="CAQ116" s="511"/>
      <c r="CAR116" s="511"/>
      <c r="CAS116" s="511"/>
      <c r="CAT116" s="511"/>
      <c r="CAU116" s="511"/>
      <c r="CAV116" s="511"/>
      <c r="CAW116" s="511"/>
      <c r="CAX116" s="511"/>
      <c r="CAY116" s="511"/>
      <c r="CAZ116" s="511"/>
      <c r="CBA116" s="511"/>
      <c r="CBB116" s="511"/>
      <c r="CBC116" s="511"/>
      <c r="CBD116" s="511"/>
      <c r="CBE116" s="511"/>
      <c r="CBF116" s="511"/>
      <c r="CBG116" s="511"/>
      <c r="CBH116" s="511"/>
      <c r="CBI116" s="511"/>
      <c r="CBJ116" s="511"/>
      <c r="CBK116" s="511"/>
      <c r="CBL116" s="511"/>
      <c r="CBM116" s="511"/>
      <c r="CBN116" s="511"/>
      <c r="CBO116" s="511"/>
      <c r="CBP116" s="511"/>
      <c r="CBQ116" s="511"/>
      <c r="CBR116" s="511"/>
      <c r="CBS116" s="511"/>
      <c r="CBT116" s="511"/>
      <c r="CBU116" s="511"/>
      <c r="CBV116" s="511"/>
      <c r="CBW116" s="511"/>
      <c r="CBX116" s="511"/>
      <c r="CBY116" s="511"/>
      <c r="CBZ116" s="511"/>
      <c r="CCA116" s="511"/>
      <c r="CCB116" s="511"/>
      <c r="CCC116" s="511"/>
      <c r="CCD116" s="511"/>
      <c r="CCE116" s="511"/>
      <c r="CCF116" s="511"/>
      <c r="CCG116" s="511"/>
      <c r="CCH116" s="511"/>
      <c r="CCI116" s="511"/>
      <c r="CCJ116" s="511"/>
      <c r="CCK116" s="511"/>
      <c r="CCL116" s="511"/>
      <c r="CCM116" s="511"/>
      <c r="CCN116" s="511"/>
      <c r="CCO116" s="511"/>
      <c r="CCP116" s="511"/>
      <c r="CCQ116" s="511"/>
      <c r="CCR116" s="511"/>
      <c r="CCS116" s="511"/>
      <c r="CCT116" s="511"/>
      <c r="CCU116" s="511"/>
      <c r="CCV116" s="511"/>
      <c r="CCW116" s="511"/>
      <c r="CCX116" s="511"/>
      <c r="CCY116" s="511"/>
      <c r="CCZ116" s="511"/>
      <c r="CDA116" s="511"/>
      <c r="CDB116" s="511"/>
      <c r="CDC116" s="511"/>
      <c r="CDD116" s="511"/>
      <c r="CDE116" s="511"/>
      <c r="CDF116" s="511"/>
      <c r="CDG116" s="511"/>
      <c r="CDH116" s="511"/>
      <c r="CDI116" s="511"/>
      <c r="CDJ116" s="511"/>
      <c r="CDK116" s="511"/>
      <c r="CDL116" s="511"/>
      <c r="CDM116" s="511"/>
      <c r="CDN116" s="511"/>
      <c r="CDO116" s="511"/>
      <c r="CDP116" s="511"/>
      <c r="CDQ116" s="511"/>
      <c r="CDR116" s="511"/>
      <c r="CDS116" s="511"/>
      <c r="CDT116" s="511"/>
      <c r="CDU116" s="511"/>
      <c r="CDV116" s="511"/>
      <c r="CDW116" s="511"/>
      <c r="CDX116" s="511"/>
      <c r="CDY116" s="511"/>
      <c r="CDZ116" s="511"/>
      <c r="CEA116" s="511"/>
      <c r="CEB116" s="511"/>
      <c r="CEC116" s="511"/>
      <c r="CED116" s="511"/>
      <c r="CEE116" s="511"/>
      <c r="CEF116" s="511"/>
      <c r="CEG116" s="511"/>
      <c r="CEH116" s="511"/>
      <c r="CEI116" s="511"/>
      <c r="CEJ116" s="511"/>
      <c r="CEK116" s="511"/>
      <c r="CEL116" s="511"/>
      <c r="CEM116" s="511"/>
      <c r="CEN116" s="511"/>
      <c r="CEO116" s="511"/>
      <c r="CEP116" s="511"/>
      <c r="CEQ116" s="511"/>
      <c r="CER116" s="511"/>
      <c r="CES116" s="511"/>
      <c r="CET116" s="511"/>
      <c r="CEU116" s="511"/>
      <c r="CEV116" s="511"/>
      <c r="CEW116" s="511"/>
      <c r="CEX116" s="511"/>
      <c r="CEY116" s="511"/>
      <c r="CEZ116" s="511"/>
      <c r="CFA116" s="511"/>
      <c r="CFB116" s="511"/>
      <c r="CFC116" s="511"/>
      <c r="CFD116" s="511"/>
      <c r="CFE116" s="511"/>
      <c r="CFF116" s="511"/>
      <c r="CFG116" s="511"/>
      <c r="CFH116" s="511"/>
      <c r="CFI116" s="511"/>
      <c r="CFJ116" s="511"/>
      <c r="CFK116" s="511"/>
      <c r="CFL116" s="511"/>
      <c r="CFM116" s="511"/>
      <c r="CFN116" s="511"/>
      <c r="CFO116" s="511"/>
      <c r="CFP116" s="511"/>
      <c r="CFQ116" s="511"/>
      <c r="CFR116" s="511"/>
      <c r="CFS116" s="511"/>
      <c r="CFT116" s="511"/>
      <c r="CFU116" s="511"/>
      <c r="CFV116" s="511"/>
      <c r="CFW116" s="511"/>
      <c r="CFX116" s="511"/>
      <c r="CFY116" s="511"/>
      <c r="CFZ116" s="511"/>
      <c r="CGA116" s="511"/>
      <c r="CGB116" s="511"/>
      <c r="CGC116" s="511"/>
      <c r="CGD116" s="511"/>
      <c r="CGE116" s="511"/>
      <c r="CGF116" s="511"/>
      <c r="CGG116" s="511"/>
      <c r="CGH116" s="511"/>
      <c r="CGI116" s="511"/>
      <c r="CGJ116" s="511"/>
      <c r="CGK116" s="511"/>
      <c r="CGL116" s="511"/>
      <c r="CGM116" s="511"/>
      <c r="CGN116" s="511"/>
      <c r="CGO116" s="511"/>
      <c r="CGP116" s="511"/>
      <c r="CGQ116" s="511"/>
      <c r="CGR116" s="511"/>
      <c r="CGS116" s="511"/>
      <c r="CGT116" s="511"/>
      <c r="CGU116" s="511"/>
      <c r="CGV116" s="511"/>
      <c r="CGW116" s="511"/>
      <c r="CGX116" s="511"/>
      <c r="CGY116" s="511"/>
      <c r="CGZ116" s="511"/>
      <c r="CHA116" s="511"/>
      <c r="CHB116" s="511"/>
      <c r="CHC116" s="511"/>
      <c r="CHD116" s="511"/>
      <c r="CHE116" s="511"/>
      <c r="CHF116" s="511"/>
      <c r="CHG116" s="511"/>
      <c r="CHH116" s="511"/>
      <c r="CHI116" s="511"/>
      <c r="CHJ116" s="511"/>
      <c r="CHK116" s="511"/>
      <c r="CHL116" s="511"/>
      <c r="CHM116" s="511"/>
      <c r="CHN116" s="511"/>
      <c r="CHO116" s="511"/>
      <c r="CHP116" s="511"/>
      <c r="CHQ116" s="511"/>
      <c r="CHR116" s="511"/>
      <c r="CHS116" s="511"/>
      <c r="CHT116" s="511"/>
      <c r="CHU116" s="511"/>
      <c r="CHV116" s="511"/>
      <c r="CHW116" s="511"/>
      <c r="CHX116" s="511"/>
      <c r="CHY116" s="511"/>
      <c r="CHZ116" s="511"/>
      <c r="CIA116" s="511"/>
      <c r="CIB116" s="511"/>
      <c r="CIC116" s="511"/>
      <c r="CID116" s="511"/>
      <c r="CIE116" s="511"/>
      <c r="CIF116" s="511"/>
      <c r="CIG116" s="511"/>
      <c r="CIH116" s="511"/>
      <c r="CII116" s="511"/>
      <c r="CIJ116" s="511"/>
      <c r="CIK116" s="511"/>
      <c r="CIL116" s="511"/>
      <c r="CIM116" s="511"/>
      <c r="CIN116" s="511"/>
      <c r="CIO116" s="511"/>
      <c r="CIP116" s="511"/>
      <c r="CIQ116" s="511"/>
      <c r="CIR116" s="511"/>
      <c r="CIS116" s="511"/>
      <c r="CIT116" s="511"/>
      <c r="CIU116" s="511"/>
      <c r="CIV116" s="511"/>
      <c r="CIW116" s="511"/>
      <c r="CIX116" s="511"/>
      <c r="CIY116" s="511"/>
      <c r="CIZ116" s="511"/>
      <c r="CJA116" s="511"/>
      <c r="CJB116" s="511"/>
      <c r="CJC116" s="511"/>
      <c r="CJD116" s="511"/>
      <c r="CJE116" s="511"/>
      <c r="CJF116" s="511"/>
      <c r="CJG116" s="511"/>
      <c r="CJH116" s="511"/>
      <c r="CJI116" s="511"/>
      <c r="CJJ116" s="511"/>
      <c r="CJK116" s="511"/>
      <c r="CJL116" s="511"/>
      <c r="CJM116" s="511"/>
      <c r="CJN116" s="511"/>
      <c r="CJO116" s="511"/>
      <c r="CJP116" s="511"/>
      <c r="CJQ116" s="511"/>
      <c r="CJR116" s="511"/>
      <c r="CJS116" s="511"/>
      <c r="CJT116" s="511"/>
      <c r="CJU116" s="511"/>
      <c r="CJV116" s="511"/>
      <c r="CJW116" s="511"/>
      <c r="CJX116" s="511"/>
      <c r="CJY116" s="511"/>
      <c r="CJZ116" s="511"/>
      <c r="CKA116" s="511"/>
      <c r="CKB116" s="511"/>
      <c r="CKC116" s="511"/>
      <c r="CKD116" s="511"/>
      <c r="CKE116" s="511"/>
      <c r="CKF116" s="511"/>
      <c r="CKG116" s="511"/>
      <c r="CKH116" s="511"/>
      <c r="CKI116" s="511"/>
      <c r="CKJ116" s="511"/>
      <c r="CKK116" s="511"/>
      <c r="CKL116" s="511"/>
      <c r="CKM116" s="511"/>
      <c r="CKN116" s="511"/>
      <c r="CKO116" s="511"/>
      <c r="CKP116" s="511"/>
      <c r="CKQ116" s="511"/>
      <c r="CKR116" s="511"/>
      <c r="CKS116" s="511"/>
      <c r="CKT116" s="511"/>
      <c r="CKU116" s="511"/>
      <c r="CKV116" s="511"/>
      <c r="CKW116" s="511"/>
      <c r="CKX116" s="511"/>
      <c r="CKY116" s="511"/>
      <c r="CKZ116" s="511"/>
      <c r="CLA116" s="511"/>
      <c r="CLB116" s="511"/>
      <c r="CLC116" s="511"/>
      <c r="CLD116" s="511"/>
      <c r="CLE116" s="511"/>
      <c r="CLF116" s="511"/>
      <c r="CLG116" s="511"/>
      <c r="CLH116" s="511"/>
      <c r="CLI116" s="511"/>
      <c r="CLJ116" s="511"/>
      <c r="CLK116" s="511"/>
      <c r="CLL116" s="511"/>
      <c r="CLM116" s="511"/>
      <c r="CLN116" s="511"/>
      <c r="CLO116" s="511"/>
      <c r="CLP116" s="511"/>
      <c r="CLQ116" s="511"/>
      <c r="CLR116" s="511"/>
      <c r="CLS116" s="511"/>
      <c r="CLT116" s="511"/>
      <c r="CLU116" s="511"/>
      <c r="CLV116" s="511"/>
      <c r="CLW116" s="511"/>
      <c r="CLX116" s="511"/>
      <c r="CLY116" s="511"/>
      <c r="CLZ116" s="511"/>
      <c r="CMA116" s="511"/>
      <c r="CMB116" s="511"/>
      <c r="CMC116" s="511"/>
      <c r="CMD116" s="511"/>
      <c r="CME116" s="511"/>
      <c r="CMF116" s="511"/>
      <c r="CMG116" s="511"/>
      <c r="CMH116" s="511"/>
      <c r="CMI116" s="511"/>
      <c r="CMJ116" s="511"/>
      <c r="CMK116" s="511"/>
      <c r="CML116" s="511"/>
      <c r="CMM116" s="511"/>
      <c r="CMN116" s="511"/>
      <c r="CMO116" s="511"/>
      <c r="CMP116" s="511"/>
      <c r="CMQ116" s="511"/>
      <c r="CMR116" s="511"/>
      <c r="CMS116" s="511"/>
      <c r="CMT116" s="511"/>
      <c r="CMU116" s="511"/>
      <c r="CMV116" s="511"/>
      <c r="CMW116" s="511"/>
      <c r="CMX116" s="511"/>
      <c r="CMY116" s="511"/>
      <c r="CMZ116" s="511"/>
      <c r="CNA116" s="511"/>
      <c r="CNB116" s="511"/>
      <c r="CNC116" s="511"/>
      <c r="CND116" s="511"/>
      <c r="CNE116" s="511"/>
      <c r="CNF116" s="511"/>
      <c r="CNG116" s="511"/>
      <c r="CNH116" s="511"/>
      <c r="CNI116" s="511"/>
      <c r="CNJ116" s="511"/>
      <c r="CNK116" s="511"/>
      <c r="CNL116" s="511"/>
      <c r="CNM116" s="511"/>
      <c r="CNN116" s="511"/>
      <c r="CNO116" s="511"/>
      <c r="CNP116" s="511"/>
      <c r="CNQ116" s="511"/>
      <c r="CNR116" s="511"/>
      <c r="CNS116" s="511"/>
      <c r="CNT116" s="511"/>
      <c r="CNU116" s="511"/>
      <c r="CNV116" s="511"/>
      <c r="CNW116" s="511"/>
      <c r="CNX116" s="511"/>
      <c r="CNY116" s="511"/>
      <c r="CNZ116" s="511"/>
      <c r="COA116" s="511"/>
      <c r="COB116" s="511"/>
      <c r="COC116" s="511"/>
      <c r="COD116" s="511"/>
      <c r="COE116" s="511"/>
      <c r="COF116" s="511"/>
      <c r="COG116" s="511"/>
      <c r="COH116" s="511"/>
      <c r="COI116" s="511"/>
      <c r="COJ116" s="511"/>
      <c r="COK116" s="511"/>
      <c r="COL116" s="511"/>
      <c r="COM116" s="511"/>
      <c r="CON116" s="511"/>
      <c r="COO116" s="511"/>
      <c r="COP116" s="511"/>
      <c r="COQ116" s="511"/>
      <c r="COR116" s="511"/>
      <c r="COS116" s="511"/>
      <c r="COT116" s="511"/>
      <c r="COU116" s="511"/>
      <c r="COV116" s="511"/>
      <c r="COW116" s="511"/>
      <c r="COX116" s="511"/>
      <c r="COY116" s="511"/>
      <c r="COZ116" s="511"/>
      <c r="CPA116" s="511"/>
      <c r="CPB116" s="511"/>
      <c r="CPC116" s="511"/>
      <c r="CPD116" s="511"/>
      <c r="CPE116" s="511"/>
      <c r="CPF116" s="511"/>
      <c r="CPG116" s="511"/>
      <c r="CPH116" s="511"/>
      <c r="CPI116" s="511"/>
      <c r="CPJ116" s="511"/>
      <c r="CPK116" s="511"/>
      <c r="CPL116" s="511"/>
      <c r="CPM116" s="511"/>
      <c r="CPN116" s="511"/>
      <c r="CPO116" s="511"/>
      <c r="CPP116" s="511"/>
      <c r="CPQ116" s="511"/>
      <c r="CPR116" s="511"/>
      <c r="CPS116" s="511"/>
      <c r="CPT116" s="511"/>
      <c r="CPU116" s="511"/>
      <c r="CPV116" s="511"/>
      <c r="CPW116" s="511"/>
      <c r="CPX116" s="511"/>
      <c r="CPY116" s="511"/>
      <c r="CPZ116" s="511"/>
      <c r="CQA116" s="511"/>
      <c r="CQB116" s="511"/>
      <c r="CQC116" s="511"/>
      <c r="CQD116" s="511"/>
      <c r="CQE116" s="511"/>
      <c r="CQF116" s="511"/>
      <c r="CQG116" s="511"/>
      <c r="CQH116" s="511"/>
      <c r="CQI116" s="511"/>
      <c r="CQJ116" s="511"/>
      <c r="CQK116" s="511"/>
      <c r="CQL116" s="511"/>
      <c r="CQM116" s="511"/>
      <c r="CQN116" s="511"/>
      <c r="CQO116" s="511"/>
      <c r="CQP116" s="511"/>
      <c r="CQQ116" s="511"/>
      <c r="CQR116" s="511"/>
      <c r="CQS116" s="511"/>
      <c r="CQT116" s="511"/>
      <c r="CQU116" s="511"/>
      <c r="CQV116" s="511"/>
      <c r="CQW116" s="511"/>
      <c r="CQX116" s="511"/>
      <c r="CQY116" s="511"/>
      <c r="CQZ116" s="511"/>
      <c r="CRA116" s="511"/>
      <c r="CRB116" s="511"/>
      <c r="CRC116" s="511"/>
      <c r="CRD116" s="511"/>
      <c r="CRE116" s="511"/>
      <c r="CRF116" s="511"/>
      <c r="CRG116" s="511"/>
      <c r="CRH116" s="511"/>
      <c r="CRI116" s="511"/>
      <c r="CRJ116" s="511"/>
      <c r="CRK116" s="511"/>
      <c r="CRL116" s="511"/>
      <c r="CRM116" s="511"/>
      <c r="CRN116" s="511"/>
      <c r="CRO116" s="511"/>
      <c r="CRP116" s="511"/>
      <c r="CRQ116" s="511"/>
      <c r="CRR116" s="511"/>
      <c r="CRS116" s="511"/>
      <c r="CRT116" s="511"/>
      <c r="CRU116" s="511"/>
      <c r="CRV116" s="511"/>
      <c r="CRW116" s="511"/>
      <c r="CRX116" s="511"/>
      <c r="CRY116" s="511"/>
      <c r="CRZ116" s="511"/>
      <c r="CSA116" s="511"/>
      <c r="CSB116" s="511"/>
      <c r="CSC116" s="511"/>
      <c r="CSD116" s="511"/>
      <c r="CSE116" s="511"/>
      <c r="CSF116" s="511"/>
      <c r="CSG116" s="511"/>
      <c r="CSH116" s="511"/>
      <c r="CSI116" s="511"/>
      <c r="CSJ116" s="511"/>
      <c r="CSK116" s="511"/>
      <c r="CSL116" s="511"/>
      <c r="CSM116" s="511"/>
      <c r="CSN116" s="511"/>
      <c r="CSO116" s="511"/>
      <c r="CSP116" s="511"/>
      <c r="CSQ116" s="511"/>
      <c r="CSR116" s="511"/>
      <c r="CSS116" s="511"/>
      <c r="CST116" s="511"/>
      <c r="CSU116" s="511"/>
      <c r="CSV116" s="511"/>
      <c r="CSW116" s="511"/>
      <c r="CSX116" s="511"/>
      <c r="CSY116" s="511"/>
      <c r="CSZ116" s="511"/>
      <c r="CTA116" s="511"/>
      <c r="CTB116" s="511"/>
      <c r="CTC116" s="511"/>
      <c r="CTD116" s="511"/>
      <c r="CTE116" s="511"/>
      <c r="CTF116" s="511"/>
      <c r="CTG116" s="511"/>
      <c r="CTH116" s="511"/>
      <c r="CTI116" s="511"/>
      <c r="CTJ116" s="511"/>
      <c r="CTK116" s="511"/>
      <c r="CTL116" s="511"/>
      <c r="CTM116" s="511"/>
      <c r="CTN116" s="511"/>
      <c r="CTO116" s="511"/>
      <c r="CTP116" s="511"/>
      <c r="CTQ116" s="511"/>
      <c r="CTR116" s="511"/>
      <c r="CTS116" s="511"/>
      <c r="CTT116" s="511"/>
      <c r="CTU116" s="511"/>
      <c r="CTV116" s="511"/>
      <c r="CTW116" s="511"/>
      <c r="CTX116" s="511"/>
      <c r="CTY116" s="511"/>
      <c r="CTZ116" s="511"/>
      <c r="CUA116" s="511"/>
      <c r="CUB116" s="511"/>
      <c r="CUC116" s="511"/>
      <c r="CUD116" s="511"/>
      <c r="CUE116" s="511"/>
      <c r="CUF116" s="511"/>
      <c r="CUG116" s="511"/>
      <c r="CUH116" s="511"/>
      <c r="CUI116" s="511"/>
      <c r="CUJ116" s="511"/>
      <c r="CUK116" s="511"/>
      <c r="CUL116" s="511"/>
      <c r="CUM116" s="511"/>
      <c r="CUN116" s="511"/>
      <c r="CUO116" s="511"/>
      <c r="CUP116" s="511"/>
      <c r="CUQ116" s="511"/>
      <c r="CUR116" s="511"/>
      <c r="CUS116" s="511"/>
      <c r="CUT116" s="511"/>
      <c r="CUU116" s="511"/>
      <c r="CUV116" s="511"/>
      <c r="CUW116" s="511"/>
      <c r="CUX116" s="511"/>
      <c r="CUY116" s="511"/>
      <c r="CUZ116" s="511"/>
      <c r="CVA116" s="511"/>
      <c r="CVB116" s="511"/>
      <c r="CVC116" s="511"/>
      <c r="CVD116" s="511"/>
      <c r="CVE116" s="511"/>
      <c r="CVF116" s="511"/>
      <c r="CVG116" s="511"/>
      <c r="CVH116" s="511"/>
      <c r="CVI116" s="511"/>
      <c r="CVJ116" s="511"/>
      <c r="CVK116" s="511"/>
      <c r="CVL116" s="511"/>
      <c r="CVM116" s="511"/>
      <c r="CVN116" s="511"/>
      <c r="CVO116" s="511"/>
      <c r="CVP116" s="511"/>
      <c r="CVQ116" s="511"/>
      <c r="CVR116" s="511"/>
      <c r="CVS116" s="511"/>
      <c r="CVT116" s="511"/>
      <c r="CVU116" s="511"/>
      <c r="CVV116" s="511"/>
      <c r="CVW116" s="511"/>
      <c r="CVX116" s="511"/>
      <c r="CVY116" s="511"/>
      <c r="CVZ116" s="511"/>
      <c r="CWA116" s="511"/>
      <c r="CWB116" s="511"/>
      <c r="CWC116" s="511"/>
      <c r="CWD116" s="511"/>
      <c r="CWE116" s="511"/>
      <c r="CWF116" s="511"/>
      <c r="CWG116" s="511"/>
      <c r="CWH116" s="511"/>
      <c r="CWI116" s="511"/>
      <c r="CWJ116" s="511"/>
      <c r="CWK116" s="511"/>
      <c r="CWL116" s="511"/>
      <c r="CWM116" s="511"/>
      <c r="CWN116" s="511"/>
      <c r="CWO116" s="511"/>
      <c r="CWP116" s="511"/>
      <c r="CWQ116" s="511"/>
      <c r="CWR116" s="511"/>
      <c r="CWS116" s="511"/>
      <c r="CWT116" s="511"/>
      <c r="CWU116" s="511"/>
      <c r="CWV116" s="511"/>
      <c r="CWW116" s="511"/>
      <c r="CWX116" s="511"/>
      <c r="CWY116" s="511"/>
      <c r="CWZ116" s="511"/>
      <c r="CXA116" s="511"/>
      <c r="CXB116" s="511"/>
      <c r="CXC116" s="511"/>
      <c r="CXD116" s="511"/>
      <c r="CXE116" s="511"/>
      <c r="CXF116" s="511"/>
      <c r="CXG116" s="511"/>
      <c r="CXH116" s="511"/>
      <c r="CXI116" s="511"/>
      <c r="CXJ116" s="511"/>
      <c r="CXK116" s="511"/>
      <c r="CXL116" s="511"/>
      <c r="CXM116" s="511"/>
      <c r="CXN116" s="511"/>
      <c r="CXO116" s="511"/>
      <c r="CXP116" s="511"/>
      <c r="CXQ116" s="511"/>
      <c r="CXR116" s="511"/>
      <c r="CXS116" s="511"/>
      <c r="CXT116" s="511"/>
      <c r="CXU116" s="511"/>
      <c r="CXV116" s="511"/>
      <c r="CXW116" s="511"/>
      <c r="CXX116" s="511"/>
      <c r="CXY116" s="511"/>
      <c r="CXZ116" s="511"/>
      <c r="CYA116" s="511"/>
      <c r="CYB116" s="511"/>
      <c r="CYC116" s="511"/>
      <c r="CYD116" s="511"/>
      <c r="CYE116" s="511"/>
      <c r="CYF116" s="511"/>
      <c r="CYG116" s="511"/>
      <c r="CYH116" s="511"/>
      <c r="CYI116" s="511"/>
      <c r="CYJ116" s="511"/>
      <c r="CYK116" s="511"/>
      <c r="CYL116" s="511"/>
      <c r="CYM116" s="511"/>
      <c r="CYN116" s="511"/>
      <c r="CYO116" s="511"/>
      <c r="CYP116" s="511"/>
      <c r="CYQ116" s="511"/>
      <c r="CYR116" s="511"/>
      <c r="CYS116" s="511"/>
      <c r="CYT116" s="511"/>
      <c r="CYU116" s="511"/>
      <c r="CYV116" s="511"/>
      <c r="CYW116" s="511"/>
      <c r="CYX116" s="511"/>
      <c r="CYY116" s="511"/>
      <c r="CYZ116" s="511"/>
      <c r="CZA116" s="511"/>
      <c r="CZB116" s="511"/>
      <c r="CZC116" s="511"/>
      <c r="CZD116" s="511"/>
      <c r="CZE116" s="511"/>
      <c r="CZF116" s="511"/>
      <c r="CZG116" s="511"/>
      <c r="CZH116" s="511"/>
      <c r="CZI116" s="511"/>
      <c r="CZJ116" s="511"/>
      <c r="CZK116" s="511"/>
      <c r="CZL116" s="511"/>
      <c r="CZM116" s="511"/>
      <c r="CZN116" s="511"/>
      <c r="CZO116" s="511"/>
      <c r="CZP116" s="511"/>
      <c r="CZQ116" s="511"/>
      <c r="CZR116" s="511"/>
      <c r="CZS116" s="511"/>
      <c r="CZT116" s="511"/>
      <c r="CZU116" s="511"/>
      <c r="CZV116" s="511"/>
      <c r="CZW116" s="511"/>
      <c r="CZX116" s="511"/>
      <c r="CZY116" s="511"/>
      <c r="CZZ116" s="511"/>
      <c r="DAA116" s="511"/>
      <c r="DAB116" s="511"/>
      <c r="DAC116" s="511"/>
      <c r="DAD116" s="511"/>
      <c r="DAE116" s="511"/>
      <c r="DAF116" s="511"/>
      <c r="DAG116" s="511"/>
      <c r="DAH116" s="511"/>
      <c r="DAI116" s="511"/>
      <c r="DAJ116" s="511"/>
      <c r="DAK116" s="511"/>
      <c r="DAL116" s="511"/>
      <c r="DAM116" s="511"/>
      <c r="DAN116" s="511"/>
      <c r="DAO116" s="511"/>
      <c r="DAP116" s="511"/>
      <c r="DAQ116" s="511"/>
      <c r="DAR116" s="511"/>
      <c r="DAS116" s="511"/>
      <c r="DAT116" s="511"/>
      <c r="DAU116" s="511"/>
      <c r="DAV116" s="511"/>
      <c r="DAW116" s="511"/>
      <c r="DAX116" s="511"/>
      <c r="DAY116" s="511"/>
      <c r="DAZ116" s="511"/>
      <c r="DBA116" s="511"/>
      <c r="DBB116" s="511"/>
      <c r="DBC116" s="511"/>
      <c r="DBD116" s="511"/>
      <c r="DBE116" s="511"/>
      <c r="DBF116" s="511"/>
      <c r="DBG116" s="511"/>
      <c r="DBH116" s="511"/>
      <c r="DBI116" s="511"/>
      <c r="DBJ116" s="511"/>
      <c r="DBK116" s="511"/>
      <c r="DBL116" s="511"/>
      <c r="DBM116" s="511"/>
      <c r="DBN116" s="511"/>
      <c r="DBO116" s="511"/>
      <c r="DBP116" s="511"/>
      <c r="DBQ116" s="511"/>
      <c r="DBR116" s="511"/>
      <c r="DBS116" s="511"/>
      <c r="DBT116" s="511"/>
      <c r="DBU116" s="511"/>
      <c r="DBV116" s="511"/>
      <c r="DBW116" s="511"/>
      <c r="DBX116" s="511"/>
      <c r="DBY116" s="511"/>
      <c r="DBZ116" s="511"/>
      <c r="DCA116" s="511"/>
      <c r="DCB116" s="511"/>
      <c r="DCC116" s="511"/>
      <c r="DCD116" s="511"/>
      <c r="DCE116" s="511"/>
      <c r="DCF116" s="511"/>
      <c r="DCG116" s="511"/>
      <c r="DCH116" s="511"/>
      <c r="DCI116" s="511"/>
      <c r="DCJ116" s="511"/>
      <c r="DCK116" s="511"/>
      <c r="DCL116" s="511"/>
      <c r="DCM116" s="511"/>
      <c r="DCN116" s="511"/>
      <c r="DCO116" s="511"/>
      <c r="DCP116" s="511"/>
      <c r="DCQ116" s="511"/>
      <c r="DCR116" s="511"/>
      <c r="DCS116" s="511"/>
      <c r="DCT116" s="511"/>
      <c r="DCU116" s="511"/>
      <c r="DCV116" s="511"/>
      <c r="DCW116" s="511"/>
      <c r="DCX116" s="511"/>
      <c r="DCY116" s="511"/>
      <c r="DCZ116" s="511"/>
      <c r="DDA116" s="511"/>
      <c r="DDB116" s="511"/>
      <c r="DDC116" s="511"/>
      <c r="DDD116" s="511"/>
      <c r="DDE116" s="511"/>
      <c r="DDF116" s="511"/>
      <c r="DDG116" s="511"/>
      <c r="DDH116" s="511"/>
      <c r="DDI116" s="511"/>
      <c r="DDJ116" s="511"/>
      <c r="DDK116" s="511"/>
      <c r="DDL116" s="511"/>
      <c r="DDM116" s="511"/>
      <c r="DDN116" s="511"/>
      <c r="DDO116" s="511"/>
      <c r="DDP116" s="511"/>
      <c r="DDQ116" s="511"/>
      <c r="DDR116" s="511"/>
      <c r="DDS116" s="511"/>
      <c r="DDT116" s="511"/>
      <c r="DDU116" s="511"/>
      <c r="DDV116" s="511"/>
      <c r="DDW116" s="511"/>
      <c r="DDX116" s="511"/>
      <c r="DDY116" s="511"/>
      <c r="DDZ116" s="511"/>
      <c r="DEA116" s="511"/>
      <c r="DEB116" s="511"/>
      <c r="DEC116" s="511"/>
      <c r="DED116" s="511"/>
      <c r="DEE116" s="511"/>
      <c r="DEF116" s="511"/>
      <c r="DEG116" s="511"/>
      <c r="DEH116" s="511"/>
      <c r="DEI116" s="511"/>
      <c r="DEJ116" s="511"/>
      <c r="DEK116" s="511"/>
      <c r="DEL116" s="511"/>
      <c r="DEM116" s="511"/>
      <c r="DEN116" s="511"/>
      <c r="DEO116" s="511"/>
      <c r="DEP116" s="511"/>
      <c r="DEQ116" s="511"/>
      <c r="DER116" s="511"/>
      <c r="DES116" s="511"/>
      <c r="DET116" s="511"/>
      <c r="DEU116" s="511"/>
      <c r="DEV116" s="511"/>
      <c r="DEW116" s="511"/>
      <c r="DEX116" s="511"/>
      <c r="DEY116" s="511"/>
      <c r="DEZ116" s="511"/>
      <c r="DFA116" s="511"/>
      <c r="DFB116" s="511"/>
      <c r="DFC116" s="511"/>
      <c r="DFD116" s="511"/>
      <c r="DFE116" s="511"/>
      <c r="DFF116" s="511"/>
      <c r="DFG116" s="511"/>
      <c r="DFH116" s="511"/>
      <c r="DFI116" s="511"/>
      <c r="DFJ116" s="511"/>
      <c r="DFK116" s="511"/>
      <c r="DFL116" s="511"/>
      <c r="DFM116" s="511"/>
      <c r="DFN116" s="511"/>
      <c r="DFO116" s="511"/>
      <c r="DFP116" s="511"/>
      <c r="DFQ116" s="511"/>
      <c r="DFR116" s="511"/>
      <c r="DFS116" s="511"/>
      <c r="DFT116" s="511"/>
      <c r="DFU116" s="511"/>
      <c r="DFV116" s="511"/>
      <c r="DFW116" s="511"/>
      <c r="DFX116" s="511"/>
      <c r="DFY116" s="511"/>
      <c r="DFZ116" s="511"/>
      <c r="DGA116" s="511"/>
      <c r="DGB116" s="511"/>
      <c r="DGC116" s="511"/>
      <c r="DGD116" s="511"/>
      <c r="DGE116" s="511"/>
      <c r="DGF116" s="511"/>
      <c r="DGG116" s="511"/>
      <c r="DGH116" s="511"/>
      <c r="DGI116" s="511"/>
      <c r="DGJ116" s="511"/>
      <c r="DGK116" s="511"/>
      <c r="DGL116" s="511"/>
      <c r="DGM116" s="511"/>
      <c r="DGN116" s="511"/>
      <c r="DGO116" s="511"/>
      <c r="DGP116" s="511"/>
      <c r="DGQ116" s="511"/>
      <c r="DGR116" s="511"/>
      <c r="DGS116" s="511"/>
      <c r="DGT116" s="511"/>
      <c r="DGU116" s="511"/>
      <c r="DGV116" s="511"/>
      <c r="DGW116" s="511"/>
      <c r="DGX116" s="511"/>
      <c r="DGY116" s="511"/>
      <c r="DGZ116" s="511"/>
      <c r="DHA116" s="511"/>
      <c r="DHB116" s="511"/>
      <c r="DHC116" s="511"/>
      <c r="DHD116" s="511"/>
      <c r="DHE116" s="511"/>
      <c r="DHF116" s="511"/>
      <c r="DHG116" s="511"/>
      <c r="DHH116" s="511"/>
      <c r="DHI116" s="511"/>
      <c r="DHJ116" s="511"/>
      <c r="DHK116" s="511"/>
      <c r="DHL116" s="511"/>
      <c r="DHM116" s="511"/>
      <c r="DHN116" s="511"/>
      <c r="DHO116" s="511"/>
      <c r="DHP116" s="511"/>
      <c r="DHQ116" s="511"/>
      <c r="DHR116" s="511"/>
      <c r="DHS116" s="511"/>
      <c r="DHT116" s="511"/>
      <c r="DHU116" s="511"/>
      <c r="DHV116" s="511"/>
      <c r="DHW116" s="511"/>
      <c r="DHX116" s="511"/>
      <c r="DHY116" s="511"/>
      <c r="DHZ116" s="511"/>
      <c r="DIA116" s="511"/>
      <c r="DIB116" s="511"/>
      <c r="DIC116" s="511"/>
      <c r="DID116" s="511"/>
      <c r="DIE116" s="511"/>
      <c r="DIF116" s="511"/>
      <c r="DIG116" s="511"/>
      <c r="DIH116" s="511"/>
      <c r="DII116" s="511"/>
      <c r="DIJ116" s="511"/>
      <c r="DIK116" s="511"/>
      <c r="DIL116" s="511"/>
      <c r="DIM116" s="511"/>
      <c r="DIN116" s="511"/>
      <c r="DIO116" s="511"/>
      <c r="DIP116" s="511"/>
      <c r="DIQ116" s="511"/>
      <c r="DIR116" s="511"/>
      <c r="DIS116" s="511"/>
      <c r="DIT116" s="511"/>
      <c r="DIU116" s="511"/>
      <c r="DIV116" s="511"/>
      <c r="DIW116" s="511"/>
      <c r="DIX116" s="511"/>
      <c r="DIY116" s="511"/>
      <c r="DIZ116" s="511"/>
      <c r="DJA116" s="511"/>
      <c r="DJB116" s="511"/>
      <c r="DJC116" s="511"/>
      <c r="DJD116" s="511"/>
      <c r="DJE116" s="511"/>
      <c r="DJF116" s="511"/>
      <c r="DJG116" s="511"/>
      <c r="DJH116" s="511"/>
      <c r="DJI116" s="511"/>
      <c r="DJJ116" s="511"/>
      <c r="DJK116" s="511"/>
      <c r="DJL116" s="511"/>
      <c r="DJM116" s="511"/>
      <c r="DJN116" s="511"/>
      <c r="DJO116" s="511"/>
      <c r="DJP116" s="511"/>
      <c r="DJQ116" s="511"/>
      <c r="DJR116" s="511"/>
      <c r="DJS116" s="511"/>
      <c r="DJT116" s="511"/>
      <c r="DJU116" s="511"/>
      <c r="DJV116" s="511"/>
      <c r="DJW116" s="511"/>
      <c r="DJX116" s="511"/>
      <c r="DJY116" s="511"/>
      <c r="DJZ116" s="511"/>
      <c r="DKA116" s="511"/>
      <c r="DKB116" s="511"/>
      <c r="DKC116" s="511"/>
      <c r="DKD116" s="511"/>
      <c r="DKE116" s="511"/>
      <c r="DKF116" s="511"/>
      <c r="DKG116" s="511"/>
      <c r="DKH116" s="511"/>
      <c r="DKI116" s="511"/>
      <c r="DKJ116" s="511"/>
      <c r="DKK116" s="511"/>
      <c r="DKL116" s="511"/>
      <c r="DKM116" s="511"/>
      <c r="DKN116" s="511"/>
      <c r="DKO116" s="511"/>
      <c r="DKP116" s="511"/>
      <c r="DKQ116" s="511"/>
      <c r="DKR116" s="511"/>
      <c r="DKS116" s="511"/>
      <c r="DKT116" s="511"/>
      <c r="DKU116" s="511"/>
      <c r="DKV116" s="511"/>
      <c r="DKW116" s="511"/>
      <c r="DKX116" s="511"/>
      <c r="DKY116" s="511"/>
      <c r="DKZ116" s="511"/>
      <c r="DLA116" s="511"/>
      <c r="DLB116" s="511"/>
      <c r="DLC116" s="511"/>
      <c r="DLD116" s="511"/>
      <c r="DLE116" s="511"/>
      <c r="DLF116" s="511"/>
      <c r="DLG116" s="511"/>
      <c r="DLH116" s="511"/>
      <c r="DLI116" s="511"/>
      <c r="DLJ116" s="511"/>
      <c r="DLK116" s="511"/>
      <c r="DLL116" s="511"/>
      <c r="DLM116" s="511"/>
      <c r="DLN116" s="511"/>
      <c r="DLO116" s="511"/>
      <c r="DLP116" s="511"/>
      <c r="DLQ116" s="511"/>
      <c r="DLR116" s="511"/>
      <c r="DLS116" s="511"/>
      <c r="DLT116" s="511"/>
      <c r="DLU116" s="511"/>
      <c r="DLV116" s="511"/>
      <c r="DLW116" s="511"/>
      <c r="DLX116" s="511"/>
      <c r="DLY116" s="511"/>
      <c r="DLZ116" s="511"/>
      <c r="DMA116" s="511"/>
      <c r="DMB116" s="511"/>
      <c r="DMC116" s="511"/>
      <c r="DMD116" s="511"/>
      <c r="DME116" s="511"/>
      <c r="DMF116" s="511"/>
      <c r="DMG116" s="511"/>
      <c r="DMH116" s="511"/>
      <c r="DMI116" s="511"/>
      <c r="DMJ116" s="511"/>
      <c r="DMK116" s="511"/>
      <c r="DML116" s="511"/>
      <c r="DMM116" s="511"/>
      <c r="DMN116" s="511"/>
      <c r="DMO116" s="511"/>
      <c r="DMP116" s="511"/>
      <c r="DMQ116" s="511"/>
      <c r="DMR116" s="511"/>
      <c r="DMS116" s="511"/>
      <c r="DMT116" s="511"/>
      <c r="DMU116" s="511"/>
      <c r="DMV116" s="511"/>
      <c r="DMW116" s="511"/>
      <c r="DMX116" s="511"/>
      <c r="DMY116" s="511"/>
      <c r="DMZ116" s="511"/>
      <c r="DNA116" s="511"/>
      <c r="DNB116" s="511"/>
      <c r="DNC116" s="511"/>
      <c r="DND116" s="511"/>
      <c r="DNE116" s="511"/>
      <c r="DNF116" s="511"/>
      <c r="DNG116" s="511"/>
      <c r="DNH116" s="511"/>
      <c r="DNI116" s="511"/>
      <c r="DNJ116" s="511"/>
      <c r="DNK116" s="511"/>
      <c r="DNL116" s="511"/>
      <c r="DNM116" s="511"/>
      <c r="DNN116" s="511"/>
      <c r="DNO116" s="511"/>
      <c r="DNP116" s="511"/>
      <c r="DNQ116" s="511"/>
      <c r="DNR116" s="511"/>
      <c r="DNS116" s="511"/>
      <c r="DNT116" s="511"/>
      <c r="DNU116" s="511"/>
      <c r="DNV116" s="511"/>
      <c r="DNW116" s="511"/>
      <c r="DNX116" s="511"/>
      <c r="DNY116" s="511"/>
      <c r="DNZ116" s="511"/>
      <c r="DOA116" s="511"/>
      <c r="DOB116" s="511"/>
      <c r="DOC116" s="511"/>
      <c r="DOD116" s="511"/>
      <c r="DOE116" s="511"/>
      <c r="DOF116" s="511"/>
      <c r="DOG116" s="511"/>
      <c r="DOH116" s="511"/>
      <c r="DOI116" s="511"/>
      <c r="DOJ116" s="511"/>
      <c r="DOK116" s="511"/>
      <c r="DOL116" s="511"/>
      <c r="DOM116" s="511"/>
      <c r="DON116" s="511"/>
      <c r="DOO116" s="511"/>
      <c r="DOP116" s="511"/>
      <c r="DOQ116" s="511"/>
      <c r="DOR116" s="511"/>
      <c r="DOS116" s="511"/>
      <c r="DOT116" s="511"/>
      <c r="DOU116" s="511"/>
      <c r="DOV116" s="511"/>
      <c r="DOW116" s="511"/>
      <c r="DOX116" s="511"/>
      <c r="DOY116" s="511"/>
      <c r="DOZ116" s="511"/>
      <c r="DPA116" s="511"/>
      <c r="DPB116" s="511"/>
      <c r="DPC116" s="511"/>
      <c r="DPD116" s="511"/>
      <c r="DPE116" s="511"/>
      <c r="DPF116" s="511"/>
      <c r="DPG116" s="511"/>
      <c r="DPH116" s="511"/>
      <c r="DPI116" s="511"/>
      <c r="DPJ116" s="511"/>
      <c r="DPK116" s="511"/>
      <c r="DPL116" s="511"/>
      <c r="DPM116" s="511"/>
      <c r="DPN116" s="511"/>
      <c r="DPO116" s="511"/>
      <c r="DPP116" s="511"/>
      <c r="DPQ116" s="511"/>
      <c r="DPR116" s="511"/>
      <c r="DPS116" s="511"/>
      <c r="DPT116" s="511"/>
      <c r="DPU116" s="511"/>
      <c r="DPV116" s="511"/>
      <c r="DPW116" s="511"/>
      <c r="DPX116" s="511"/>
      <c r="DPY116" s="511"/>
      <c r="DPZ116" s="511"/>
      <c r="DQA116" s="511"/>
      <c r="DQB116" s="511"/>
      <c r="DQC116" s="511"/>
      <c r="DQD116" s="511"/>
      <c r="DQE116" s="511"/>
      <c r="DQF116" s="511"/>
      <c r="DQG116" s="511"/>
      <c r="DQH116" s="511"/>
      <c r="DQI116" s="511"/>
      <c r="DQJ116" s="511"/>
      <c r="DQK116" s="511"/>
      <c r="DQL116" s="511"/>
      <c r="DQM116" s="511"/>
      <c r="DQN116" s="511"/>
      <c r="DQO116" s="511"/>
      <c r="DQP116" s="511"/>
      <c r="DQQ116" s="511"/>
      <c r="DQR116" s="511"/>
      <c r="DQS116" s="511"/>
      <c r="DQT116" s="511"/>
      <c r="DQU116" s="511"/>
      <c r="DQV116" s="511"/>
      <c r="DQW116" s="511"/>
      <c r="DQX116" s="511"/>
      <c r="DQY116" s="511"/>
      <c r="DQZ116" s="511"/>
      <c r="DRA116" s="511"/>
      <c r="DRB116" s="511"/>
      <c r="DRC116" s="511"/>
      <c r="DRD116" s="511"/>
      <c r="DRE116" s="511"/>
      <c r="DRF116" s="511"/>
      <c r="DRG116" s="511"/>
      <c r="DRH116" s="511"/>
      <c r="DRI116" s="511"/>
      <c r="DRJ116" s="511"/>
      <c r="DRK116" s="511"/>
      <c r="DRL116" s="511"/>
      <c r="DRM116" s="511"/>
      <c r="DRN116" s="511"/>
      <c r="DRO116" s="511"/>
      <c r="DRP116" s="511"/>
      <c r="DRQ116" s="511"/>
      <c r="DRR116" s="511"/>
      <c r="DRS116" s="511"/>
      <c r="DRT116" s="511"/>
      <c r="DRU116" s="511"/>
      <c r="DRV116" s="511"/>
      <c r="DRW116" s="511"/>
      <c r="DRX116" s="511"/>
      <c r="DRY116" s="511"/>
      <c r="DRZ116" s="511"/>
      <c r="DSA116" s="511"/>
      <c r="DSB116" s="511"/>
      <c r="DSC116" s="511"/>
      <c r="DSD116" s="511"/>
      <c r="DSE116" s="511"/>
      <c r="DSF116" s="511"/>
      <c r="DSG116" s="511"/>
      <c r="DSH116" s="511"/>
      <c r="DSI116" s="511"/>
      <c r="DSJ116" s="511"/>
      <c r="DSK116" s="511"/>
      <c r="DSL116" s="511"/>
      <c r="DSM116" s="511"/>
      <c r="DSN116" s="511"/>
      <c r="DSO116" s="511"/>
      <c r="DSP116" s="511"/>
      <c r="DSQ116" s="511"/>
      <c r="DSR116" s="511"/>
      <c r="DSS116" s="511"/>
      <c r="DST116" s="511"/>
      <c r="DSU116" s="511"/>
      <c r="DSV116" s="511"/>
      <c r="DSW116" s="511"/>
      <c r="DSX116" s="511"/>
      <c r="DSY116" s="511"/>
      <c r="DSZ116" s="511"/>
      <c r="DTA116" s="511"/>
      <c r="DTB116" s="511"/>
      <c r="DTC116" s="511"/>
      <c r="DTD116" s="511"/>
      <c r="DTE116" s="511"/>
      <c r="DTF116" s="511"/>
      <c r="DTG116" s="511"/>
      <c r="DTH116" s="511"/>
      <c r="DTI116" s="511"/>
      <c r="DTJ116" s="511"/>
      <c r="DTK116" s="511"/>
      <c r="DTL116" s="511"/>
      <c r="DTM116" s="511"/>
      <c r="DTN116" s="511"/>
      <c r="DTO116" s="511"/>
      <c r="DTP116" s="511"/>
      <c r="DTQ116" s="511"/>
      <c r="DTR116" s="511"/>
      <c r="DTS116" s="511"/>
      <c r="DTT116" s="511"/>
      <c r="DTU116" s="511"/>
      <c r="DTV116" s="511"/>
      <c r="DTW116" s="511"/>
      <c r="DTX116" s="511"/>
      <c r="DTY116" s="511"/>
      <c r="DTZ116" s="511"/>
      <c r="DUA116" s="511"/>
      <c r="DUB116" s="511"/>
      <c r="DUC116" s="511"/>
      <c r="DUD116" s="511"/>
      <c r="DUE116" s="511"/>
      <c r="DUF116" s="511"/>
      <c r="DUG116" s="511"/>
      <c r="DUH116" s="511"/>
      <c r="DUI116" s="511"/>
      <c r="DUJ116" s="511"/>
      <c r="DUK116" s="511"/>
      <c r="DUL116" s="511"/>
      <c r="DUM116" s="511"/>
      <c r="DUN116" s="511"/>
      <c r="DUO116" s="511"/>
      <c r="DUP116" s="511"/>
      <c r="DUQ116" s="511"/>
      <c r="DUR116" s="511"/>
      <c r="DUS116" s="511"/>
      <c r="DUT116" s="511"/>
      <c r="DUU116" s="511"/>
      <c r="DUV116" s="511"/>
      <c r="DUW116" s="511"/>
      <c r="DUX116" s="511"/>
      <c r="DUY116" s="511"/>
      <c r="DUZ116" s="511"/>
      <c r="DVA116" s="511"/>
      <c r="DVB116" s="511"/>
      <c r="DVC116" s="511"/>
      <c r="DVD116" s="511"/>
      <c r="DVE116" s="511"/>
      <c r="DVF116" s="511"/>
      <c r="DVG116" s="511"/>
      <c r="DVH116" s="511"/>
      <c r="DVI116" s="511"/>
      <c r="DVJ116" s="511"/>
      <c r="DVK116" s="511"/>
      <c r="DVL116" s="511"/>
      <c r="DVM116" s="511"/>
      <c r="DVN116" s="511"/>
      <c r="DVO116" s="511"/>
      <c r="DVP116" s="511"/>
      <c r="DVQ116" s="511"/>
      <c r="DVR116" s="511"/>
      <c r="DVS116" s="511"/>
      <c r="DVT116" s="511"/>
      <c r="DVU116" s="511"/>
      <c r="DVV116" s="511"/>
      <c r="DVW116" s="511"/>
      <c r="DVX116" s="511"/>
      <c r="DVY116" s="511"/>
      <c r="DVZ116" s="511"/>
      <c r="DWA116" s="511"/>
      <c r="DWB116" s="511"/>
      <c r="DWC116" s="511"/>
      <c r="DWD116" s="511"/>
      <c r="DWE116" s="511"/>
      <c r="DWF116" s="511"/>
      <c r="DWG116" s="511"/>
      <c r="DWH116" s="511"/>
      <c r="DWI116" s="511"/>
      <c r="DWJ116" s="511"/>
      <c r="DWK116" s="511"/>
      <c r="DWL116" s="511"/>
      <c r="DWM116" s="511"/>
      <c r="DWN116" s="511"/>
      <c r="DWO116" s="511"/>
      <c r="DWP116" s="511"/>
      <c r="DWQ116" s="511"/>
      <c r="DWR116" s="511"/>
      <c r="DWS116" s="511"/>
      <c r="DWT116" s="511"/>
      <c r="DWU116" s="511"/>
      <c r="DWV116" s="511"/>
      <c r="DWW116" s="511"/>
      <c r="DWX116" s="511"/>
      <c r="DWY116" s="511"/>
      <c r="DWZ116" s="511"/>
      <c r="DXA116" s="511"/>
      <c r="DXB116" s="511"/>
      <c r="DXC116" s="511"/>
      <c r="DXD116" s="511"/>
      <c r="DXE116" s="511"/>
      <c r="DXF116" s="511"/>
      <c r="DXG116" s="511"/>
      <c r="DXH116" s="511"/>
      <c r="DXI116" s="511"/>
      <c r="DXJ116" s="511"/>
      <c r="DXK116" s="511"/>
      <c r="DXL116" s="511"/>
      <c r="DXM116" s="511"/>
      <c r="DXN116" s="511"/>
      <c r="DXO116" s="511"/>
      <c r="DXP116" s="511"/>
      <c r="DXQ116" s="511"/>
      <c r="DXR116" s="511"/>
      <c r="DXS116" s="511"/>
      <c r="DXT116" s="511"/>
      <c r="DXU116" s="511"/>
      <c r="DXV116" s="511"/>
      <c r="DXW116" s="511"/>
      <c r="DXX116" s="511"/>
      <c r="DXY116" s="511"/>
      <c r="DXZ116" s="511"/>
      <c r="DYA116" s="511"/>
      <c r="DYB116" s="511"/>
      <c r="DYC116" s="511"/>
      <c r="DYD116" s="511"/>
      <c r="DYE116" s="511"/>
      <c r="DYF116" s="511"/>
      <c r="DYG116" s="511"/>
      <c r="DYH116" s="511"/>
      <c r="DYI116" s="511"/>
      <c r="DYJ116" s="511"/>
      <c r="DYK116" s="511"/>
      <c r="DYL116" s="511"/>
      <c r="DYM116" s="511"/>
      <c r="DYN116" s="511"/>
      <c r="DYO116" s="511"/>
      <c r="DYP116" s="511"/>
      <c r="DYQ116" s="511"/>
      <c r="DYR116" s="511"/>
      <c r="DYS116" s="511"/>
      <c r="DYT116" s="511"/>
      <c r="DYU116" s="511"/>
      <c r="DYV116" s="511"/>
      <c r="DYW116" s="511"/>
      <c r="DYX116" s="511"/>
      <c r="DYY116" s="511"/>
      <c r="DYZ116" s="511"/>
      <c r="DZA116" s="511"/>
      <c r="DZB116" s="511"/>
      <c r="DZC116" s="511"/>
      <c r="DZD116" s="511"/>
      <c r="DZE116" s="511"/>
      <c r="DZF116" s="511"/>
      <c r="DZG116" s="511"/>
      <c r="DZH116" s="511"/>
      <c r="DZI116" s="511"/>
      <c r="DZJ116" s="511"/>
      <c r="DZK116" s="511"/>
      <c r="DZL116" s="511"/>
      <c r="DZM116" s="511"/>
      <c r="DZN116" s="511"/>
      <c r="DZO116" s="511"/>
      <c r="DZP116" s="511"/>
      <c r="DZQ116" s="511"/>
      <c r="DZR116" s="511"/>
      <c r="DZS116" s="511"/>
      <c r="DZT116" s="511"/>
      <c r="DZU116" s="511"/>
      <c r="DZV116" s="511"/>
      <c r="DZW116" s="511"/>
      <c r="DZX116" s="511"/>
      <c r="DZY116" s="511"/>
      <c r="DZZ116" s="511"/>
      <c r="EAA116" s="511"/>
      <c r="EAB116" s="511"/>
      <c r="EAC116" s="511"/>
      <c r="EAD116" s="511"/>
      <c r="EAE116" s="511"/>
      <c r="EAF116" s="511"/>
      <c r="EAG116" s="511"/>
      <c r="EAH116" s="511"/>
      <c r="EAI116" s="511"/>
      <c r="EAJ116" s="511"/>
      <c r="EAK116" s="511"/>
      <c r="EAL116" s="511"/>
      <c r="EAM116" s="511"/>
      <c r="EAN116" s="511"/>
      <c r="EAO116" s="511"/>
      <c r="EAP116" s="511"/>
      <c r="EAQ116" s="511"/>
      <c r="EAR116" s="511"/>
      <c r="EAS116" s="511"/>
      <c r="EAT116" s="511"/>
      <c r="EAU116" s="511"/>
      <c r="EAV116" s="511"/>
      <c r="EAW116" s="511"/>
      <c r="EAX116" s="511"/>
      <c r="EAY116" s="511"/>
      <c r="EAZ116" s="511"/>
      <c r="EBA116" s="511"/>
      <c r="EBB116" s="511"/>
      <c r="EBC116" s="511"/>
      <c r="EBD116" s="511"/>
      <c r="EBE116" s="511"/>
      <c r="EBF116" s="511"/>
      <c r="EBG116" s="511"/>
      <c r="EBH116" s="511"/>
      <c r="EBI116" s="511"/>
      <c r="EBJ116" s="511"/>
      <c r="EBK116" s="511"/>
      <c r="EBL116" s="511"/>
      <c r="EBM116" s="511"/>
      <c r="EBN116" s="511"/>
      <c r="EBO116" s="511"/>
      <c r="EBP116" s="511"/>
      <c r="EBQ116" s="511"/>
      <c r="EBR116" s="511"/>
      <c r="EBS116" s="511"/>
      <c r="EBT116" s="511"/>
      <c r="EBU116" s="511"/>
      <c r="EBV116" s="511"/>
      <c r="EBW116" s="511"/>
      <c r="EBX116" s="511"/>
      <c r="EBY116" s="511"/>
      <c r="EBZ116" s="511"/>
      <c r="ECA116" s="511"/>
      <c r="ECB116" s="511"/>
      <c r="ECC116" s="511"/>
      <c r="ECD116" s="511"/>
      <c r="ECE116" s="511"/>
      <c r="ECF116" s="511"/>
      <c r="ECG116" s="511"/>
      <c r="ECH116" s="511"/>
      <c r="ECI116" s="511"/>
      <c r="ECJ116" s="511"/>
      <c r="ECK116" s="511"/>
      <c r="ECL116" s="511"/>
      <c r="ECM116" s="511"/>
      <c r="ECN116" s="511"/>
      <c r="ECO116" s="511"/>
      <c r="ECP116" s="511"/>
      <c r="ECQ116" s="511"/>
      <c r="ECR116" s="511"/>
      <c r="ECS116" s="511"/>
      <c r="ECT116" s="511"/>
      <c r="ECU116" s="511"/>
      <c r="ECV116" s="511"/>
      <c r="ECW116" s="511"/>
      <c r="ECX116" s="511"/>
      <c r="ECY116" s="511"/>
      <c r="ECZ116" s="511"/>
      <c r="EDA116" s="511"/>
      <c r="EDB116" s="511"/>
      <c r="EDC116" s="511"/>
      <c r="EDD116" s="511"/>
      <c r="EDE116" s="511"/>
      <c r="EDF116" s="511"/>
      <c r="EDG116" s="511"/>
      <c r="EDH116" s="511"/>
      <c r="EDI116" s="511"/>
      <c r="EDJ116" s="511"/>
      <c r="EDK116" s="511"/>
      <c r="EDL116" s="511"/>
      <c r="EDM116" s="511"/>
      <c r="EDN116" s="511"/>
      <c r="EDO116" s="511"/>
      <c r="EDP116" s="511"/>
      <c r="EDQ116" s="511"/>
      <c r="EDR116" s="511"/>
      <c r="EDS116" s="511"/>
      <c r="EDT116" s="511"/>
      <c r="EDU116" s="511"/>
      <c r="EDV116" s="511"/>
      <c r="EDW116" s="511"/>
      <c r="EDX116" s="511"/>
      <c r="EDY116" s="511"/>
      <c r="EDZ116" s="511"/>
      <c r="EEA116" s="511"/>
      <c r="EEB116" s="511"/>
      <c r="EEC116" s="511"/>
      <c r="EED116" s="511"/>
      <c r="EEE116" s="511"/>
      <c r="EEF116" s="511"/>
      <c r="EEG116" s="511"/>
      <c r="EEH116" s="511"/>
      <c r="EEI116" s="511"/>
      <c r="EEJ116" s="511"/>
      <c r="EEK116" s="511"/>
      <c r="EEL116" s="511"/>
      <c r="EEM116" s="511"/>
      <c r="EEN116" s="511"/>
      <c r="EEO116" s="511"/>
      <c r="EEP116" s="511"/>
      <c r="EEQ116" s="511"/>
      <c r="EER116" s="511"/>
      <c r="EES116" s="511"/>
      <c r="EET116" s="511"/>
      <c r="EEU116" s="511"/>
      <c r="EEV116" s="511"/>
      <c r="EEW116" s="511"/>
      <c r="EEX116" s="511"/>
      <c r="EEY116" s="511"/>
      <c r="EEZ116" s="511"/>
      <c r="EFA116" s="511"/>
      <c r="EFB116" s="511"/>
      <c r="EFC116" s="511"/>
      <c r="EFD116" s="511"/>
      <c r="EFE116" s="511"/>
      <c r="EFF116" s="511"/>
      <c r="EFG116" s="511"/>
      <c r="EFH116" s="511"/>
      <c r="EFI116" s="511"/>
      <c r="EFJ116" s="511"/>
      <c r="EFK116" s="511"/>
      <c r="EFL116" s="511"/>
      <c r="EFM116" s="511"/>
      <c r="EFN116" s="511"/>
      <c r="EFO116" s="511"/>
      <c r="EFP116" s="511"/>
      <c r="EFQ116" s="511"/>
      <c r="EFR116" s="511"/>
      <c r="EFS116" s="511"/>
      <c r="EFT116" s="511"/>
      <c r="EFU116" s="511"/>
      <c r="EFV116" s="511"/>
      <c r="EFW116" s="511"/>
      <c r="EFX116" s="511"/>
      <c r="EFY116" s="511"/>
      <c r="EFZ116" s="511"/>
      <c r="EGA116" s="511"/>
      <c r="EGB116" s="511"/>
      <c r="EGC116" s="511"/>
      <c r="EGD116" s="511"/>
      <c r="EGE116" s="511"/>
      <c r="EGF116" s="511"/>
      <c r="EGG116" s="511"/>
      <c r="EGH116" s="511"/>
      <c r="EGI116" s="511"/>
      <c r="EGJ116" s="511"/>
      <c r="EGK116" s="511"/>
      <c r="EGL116" s="511"/>
      <c r="EGM116" s="511"/>
      <c r="EGN116" s="511"/>
      <c r="EGO116" s="511"/>
      <c r="EGP116" s="511"/>
      <c r="EGQ116" s="511"/>
      <c r="EGR116" s="511"/>
      <c r="EGS116" s="511"/>
      <c r="EGT116" s="511"/>
      <c r="EGU116" s="511"/>
      <c r="EGV116" s="511"/>
      <c r="EGW116" s="511"/>
      <c r="EGX116" s="511"/>
      <c r="EGY116" s="511"/>
      <c r="EGZ116" s="511"/>
      <c r="EHA116" s="511"/>
      <c r="EHB116" s="511"/>
      <c r="EHC116" s="511"/>
      <c r="EHD116" s="511"/>
      <c r="EHE116" s="511"/>
      <c r="EHF116" s="511"/>
      <c r="EHG116" s="511"/>
      <c r="EHH116" s="511"/>
      <c r="EHI116" s="511"/>
      <c r="EHJ116" s="511"/>
      <c r="EHK116" s="511"/>
      <c r="EHL116" s="511"/>
      <c r="EHM116" s="511"/>
      <c r="EHN116" s="511"/>
      <c r="EHO116" s="511"/>
      <c r="EHP116" s="511"/>
      <c r="EHQ116" s="511"/>
      <c r="EHR116" s="511"/>
      <c r="EHS116" s="511"/>
      <c r="EHT116" s="511"/>
      <c r="EHU116" s="511"/>
      <c r="EHV116" s="511"/>
      <c r="EHW116" s="511"/>
      <c r="EHX116" s="511"/>
      <c r="EHY116" s="511"/>
      <c r="EHZ116" s="511"/>
      <c r="EIA116" s="511"/>
      <c r="EIB116" s="511"/>
      <c r="EIC116" s="511"/>
      <c r="EID116" s="511"/>
      <c r="EIE116" s="511"/>
      <c r="EIF116" s="511"/>
      <c r="EIG116" s="511"/>
      <c r="EIH116" s="511"/>
      <c r="EII116" s="511"/>
      <c r="EIJ116" s="511"/>
      <c r="EIK116" s="511"/>
      <c r="EIL116" s="511"/>
      <c r="EIM116" s="511"/>
      <c r="EIN116" s="511"/>
      <c r="EIO116" s="511"/>
      <c r="EIP116" s="511"/>
      <c r="EIQ116" s="511"/>
      <c r="EIR116" s="511"/>
      <c r="EIS116" s="511"/>
      <c r="EIT116" s="511"/>
      <c r="EIU116" s="511"/>
      <c r="EIV116" s="511"/>
      <c r="EIW116" s="511"/>
      <c r="EIX116" s="511"/>
      <c r="EIY116" s="511"/>
      <c r="EIZ116" s="511"/>
      <c r="EJA116" s="511"/>
      <c r="EJB116" s="511"/>
      <c r="EJC116" s="511"/>
      <c r="EJD116" s="511"/>
      <c r="EJE116" s="511"/>
      <c r="EJF116" s="511"/>
      <c r="EJG116" s="511"/>
      <c r="EJH116" s="511"/>
      <c r="EJI116" s="511"/>
      <c r="EJJ116" s="511"/>
      <c r="EJK116" s="511"/>
      <c r="EJL116" s="511"/>
      <c r="EJM116" s="511"/>
      <c r="EJN116" s="511"/>
      <c r="EJO116" s="511"/>
      <c r="EJP116" s="511"/>
      <c r="EJQ116" s="511"/>
      <c r="EJR116" s="511"/>
      <c r="EJS116" s="511"/>
      <c r="EJT116" s="511"/>
      <c r="EJU116" s="511"/>
      <c r="EJV116" s="511"/>
      <c r="EJW116" s="511"/>
      <c r="EJX116" s="511"/>
      <c r="EJY116" s="511"/>
      <c r="EJZ116" s="511"/>
      <c r="EKA116" s="511"/>
      <c r="EKB116" s="511"/>
      <c r="EKC116" s="511"/>
      <c r="EKD116" s="511"/>
      <c r="EKE116" s="511"/>
      <c r="EKF116" s="511"/>
      <c r="EKG116" s="511"/>
      <c r="EKH116" s="511"/>
      <c r="EKI116" s="511"/>
      <c r="EKJ116" s="511"/>
      <c r="EKK116" s="511"/>
      <c r="EKL116" s="511"/>
      <c r="EKM116" s="511"/>
      <c r="EKN116" s="511"/>
      <c r="EKO116" s="511"/>
      <c r="EKP116" s="511"/>
      <c r="EKQ116" s="511"/>
      <c r="EKR116" s="511"/>
      <c r="EKS116" s="511"/>
      <c r="EKT116" s="511"/>
      <c r="EKU116" s="511"/>
      <c r="EKV116" s="511"/>
      <c r="EKW116" s="511"/>
      <c r="EKX116" s="511"/>
      <c r="EKY116" s="511"/>
      <c r="EKZ116" s="511"/>
      <c r="ELA116" s="511"/>
      <c r="ELB116" s="511"/>
      <c r="ELC116" s="511"/>
      <c r="ELD116" s="511"/>
      <c r="ELE116" s="511"/>
      <c r="ELF116" s="511"/>
      <c r="ELG116" s="511"/>
      <c r="ELH116" s="511"/>
      <c r="ELI116" s="511"/>
      <c r="ELJ116" s="511"/>
      <c r="ELK116" s="511"/>
      <c r="ELL116" s="511"/>
      <c r="ELM116" s="511"/>
      <c r="ELN116" s="511"/>
      <c r="ELO116" s="511"/>
      <c r="ELP116" s="511"/>
      <c r="ELQ116" s="511"/>
      <c r="ELR116" s="511"/>
      <c r="ELS116" s="511"/>
      <c r="ELT116" s="511"/>
      <c r="ELU116" s="511"/>
      <c r="ELV116" s="511"/>
      <c r="ELW116" s="511"/>
      <c r="ELX116" s="511"/>
      <c r="ELY116" s="511"/>
      <c r="ELZ116" s="511"/>
      <c r="EMA116" s="511"/>
      <c r="EMB116" s="511"/>
      <c r="EMC116" s="511"/>
      <c r="EMD116" s="511"/>
      <c r="EME116" s="511"/>
      <c r="EMF116" s="511"/>
      <c r="EMG116" s="511"/>
      <c r="EMH116" s="511"/>
      <c r="EMI116" s="511"/>
      <c r="EMJ116" s="511"/>
      <c r="EMK116" s="511"/>
      <c r="EML116" s="511"/>
      <c r="EMM116" s="511"/>
      <c r="EMN116" s="511"/>
      <c r="EMO116" s="511"/>
      <c r="EMP116" s="511"/>
      <c r="EMQ116" s="511"/>
      <c r="EMR116" s="511"/>
      <c r="EMS116" s="511"/>
      <c r="EMT116" s="511"/>
      <c r="EMU116" s="511"/>
      <c r="EMV116" s="511"/>
      <c r="EMW116" s="511"/>
      <c r="EMX116" s="511"/>
      <c r="EMY116" s="511"/>
      <c r="EMZ116" s="511"/>
      <c r="ENA116" s="511"/>
      <c r="ENB116" s="511"/>
      <c r="ENC116" s="511"/>
      <c r="END116" s="511"/>
      <c r="ENE116" s="511"/>
      <c r="ENF116" s="511"/>
      <c r="ENG116" s="511"/>
      <c r="ENH116" s="511"/>
      <c r="ENI116" s="511"/>
      <c r="ENJ116" s="511"/>
      <c r="ENK116" s="511"/>
      <c r="ENL116" s="511"/>
      <c r="ENM116" s="511"/>
      <c r="ENN116" s="511"/>
      <c r="ENO116" s="511"/>
      <c r="ENP116" s="511"/>
      <c r="ENQ116" s="511"/>
      <c r="ENR116" s="511"/>
      <c r="ENS116" s="511"/>
      <c r="ENT116" s="511"/>
      <c r="ENU116" s="511"/>
      <c r="ENV116" s="511"/>
      <c r="ENW116" s="511"/>
      <c r="ENX116" s="511"/>
      <c r="ENY116" s="511"/>
      <c r="ENZ116" s="511"/>
      <c r="EOA116" s="511"/>
      <c r="EOB116" s="511"/>
      <c r="EOC116" s="511"/>
      <c r="EOD116" s="511"/>
      <c r="EOE116" s="511"/>
      <c r="EOF116" s="511"/>
      <c r="EOG116" s="511"/>
      <c r="EOH116" s="511"/>
      <c r="EOI116" s="511"/>
      <c r="EOJ116" s="511"/>
      <c r="EOK116" s="511"/>
      <c r="EOL116" s="511"/>
      <c r="EOM116" s="511"/>
      <c r="EON116" s="511"/>
      <c r="EOO116" s="511"/>
      <c r="EOP116" s="511"/>
      <c r="EOQ116" s="511"/>
      <c r="EOR116" s="511"/>
      <c r="EOS116" s="511"/>
      <c r="EOT116" s="511"/>
      <c r="EOU116" s="511"/>
      <c r="EOV116" s="511"/>
      <c r="EOW116" s="511"/>
      <c r="EOX116" s="511"/>
      <c r="EOY116" s="511"/>
      <c r="EOZ116" s="511"/>
      <c r="EPA116" s="511"/>
      <c r="EPB116" s="511"/>
      <c r="EPC116" s="511"/>
      <c r="EPD116" s="511"/>
      <c r="EPE116" s="511"/>
      <c r="EPF116" s="511"/>
      <c r="EPG116" s="511"/>
      <c r="EPH116" s="511"/>
      <c r="EPI116" s="511"/>
      <c r="EPJ116" s="511"/>
      <c r="EPK116" s="511"/>
      <c r="EPL116" s="511"/>
      <c r="EPM116" s="511"/>
      <c r="EPN116" s="511"/>
      <c r="EPO116" s="511"/>
      <c r="EPP116" s="511"/>
      <c r="EPQ116" s="511"/>
      <c r="EPR116" s="511"/>
      <c r="EPS116" s="511"/>
      <c r="EPT116" s="511"/>
      <c r="EPU116" s="511"/>
      <c r="EPV116" s="511"/>
      <c r="EPW116" s="511"/>
      <c r="EPX116" s="511"/>
      <c r="EPY116" s="511"/>
      <c r="EPZ116" s="511"/>
      <c r="EQA116" s="511"/>
      <c r="EQB116" s="511"/>
      <c r="EQC116" s="511"/>
      <c r="EQD116" s="511"/>
      <c r="EQE116" s="511"/>
      <c r="EQF116" s="511"/>
      <c r="EQG116" s="511"/>
      <c r="EQH116" s="511"/>
      <c r="EQI116" s="511"/>
      <c r="EQJ116" s="511"/>
      <c r="EQK116" s="511"/>
      <c r="EQL116" s="511"/>
      <c r="EQM116" s="511"/>
      <c r="EQN116" s="511"/>
      <c r="EQO116" s="511"/>
      <c r="EQP116" s="511"/>
      <c r="EQQ116" s="511"/>
      <c r="EQR116" s="511"/>
      <c r="EQS116" s="511"/>
      <c r="EQT116" s="511"/>
      <c r="EQU116" s="511"/>
      <c r="EQV116" s="511"/>
      <c r="EQW116" s="511"/>
      <c r="EQX116" s="511"/>
      <c r="EQY116" s="511"/>
      <c r="EQZ116" s="511"/>
      <c r="ERA116" s="511"/>
      <c r="ERB116" s="511"/>
      <c r="ERC116" s="511"/>
      <c r="ERD116" s="511"/>
      <c r="ERE116" s="511"/>
      <c r="ERF116" s="511"/>
      <c r="ERG116" s="511"/>
      <c r="ERH116" s="511"/>
      <c r="ERI116" s="511"/>
      <c r="ERJ116" s="511"/>
      <c r="ERK116" s="511"/>
      <c r="ERL116" s="511"/>
      <c r="ERM116" s="511"/>
      <c r="ERN116" s="511"/>
      <c r="ERO116" s="511"/>
      <c r="ERP116" s="511"/>
      <c r="ERQ116" s="511"/>
      <c r="ERR116" s="511"/>
      <c r="ERS116" s="511"/>
      <c r="ERT116" s="511"/>
      <c r="ERU116" s="511"/>
      <c r="ERV116" s="511"/>
      <c r="ERW116" s="511"/>
      <c r="ERX116" s="511"/>
      <c r="ERY116" s="511"/>
      <c r="ERZ116" s="511"/>
      <c r="ESA116" s="511"/>
      <c r="ESB116" s="511"/>
      <c r="ESC116" s="511"/>
      <c r="ESD116" s="511"/>
      <c r="ESE116" s="511"/>
      <c r="ESF116" s="511"/>
      <c r="ESG116" s="511"/>
      <c r="ESH116" s="511"/>
      <c r="ESI116" s="511"/>
      <c r="ESJ116" s="511"/>
      <c r="ESK116" s="511"/>
      <c r="ESL116" s="511"/>
      <c r="ESM116" s="511"/>
      <c r="ESN116" s="511"/>
      <c r="ESO116" s="511"/>
      <c r="ESP116" s="511"/>
      <c r="ESQ116" s="511"/>
      <c r="ESR116" s="511"/>
      <c r="ESS116" s="511"/>
      <c r="EST116" s="511"/>
      <c r="ESU116" s="511"/>
      <c r="ESV116" s="511"/>
      <c r="ESW116" s="511"/>
      <c r="ESX116" s="511"/>
      <c r="ESY116" s="511"/>
      <c r="ESZ116" s="511"/>
      <c r="ETA116" s="511"/>
      <c r="ETB116" s="511"/>
      <c r="ETC116" s="511"/>
      <c r="ETD116" s="511"/>
      <c r="ETE116" s="511"/>
      <c r="ETF116" s="511"/>
      <c r="ETG116" s="511"/>
      <c r="ETH116" s="511"/>
      <c r="ETI116" s="511"/>
      <c r="ETJ116" s="511"/>
      <c r="ETK116" s="511"/>
      <c r="ETL116" s="511"/>
      <c r="ETM116" s="511"/>
      <c r="ETN116" s="511"/>
      <c r="ETO116" s="511"/>
      <c r="ETP116" s="511"/>
      <c r="ETQ116" s="511"/>
      <c r="ETR116" s="511"/>
      <c r="ETS116" s="511"/>
      <c r="ETT116" s="511"/>
      <c r="ETU116" s="511"/>
      <c r="ETV116" s="511"/>
      <c r="ETW116" s="511"/>
      <c r="ETX116" s="511"/>
      <c r="ETY116" s="511"/>
      <c r="ETZ116" s="511"/>
      <c r="EUA116" s="511"/>
      <c r="EUB116" s="511"/>
      <c r="EUC116" s="511"/>
      <c r="EUD116" s="511"/>
      <c r="EUE116" s="511"/>
      <c r="EUF116" s="511"/>
      <c r="EUG116" s="511"/>
      <c r="EUH116" s="511"/>
      <c r="EUI116" s="511"/>
      <c r="EUJ116" s="511"/>
      <c r="EUK116" s="511"/>
      <c r="EUL116" s="511"/>
      <c r="EUM116" s="511"/>
      <c r="EUN116" s="511"/>
      <c r="EUO116" s="511"/>
      <c r="EUP116" s="511"/>
      <c r="EUQ116" s="511"/>
      <c r="EUR116" s="511"/>
      <c r="EUS116" s="511"/>
      <c r="EUT116" s="511"/>
      <c r="EUU116" s="511"/>
      <c r="EUV116" s="511"/>
      <c r="EUW116" s="511"/>
      <c r="EUX116" s="511"/>
      <c r="EUY116" s="511"/>
      <c r="EUZ116" s="511"/>
      <c r="EVA116" s="511"/>
      <c r="EVB116" s="511"/>
      <c r="EVC116" s="511"/>
      <c r="EVD116" s="511"/>
      <c r="EVE116" s="511"/>
      <c r="EVF116" s="511"/>
      <c r="EVG116" s="511"/>
      <c r="EVH116" s="511"/>
      <c r="EVI116" s="511"/>
      <c r="EVJ116" s="511"/>
      <c r="EVK116" s="511"/>
      <c r="EVL116" s="511"/>
      <c r="EVM116" s="511"/>
      <c r="EVN116" s="511"/>
      <c r="EVO116" s="511"/>
      <c r="EVP116" s="511"/>
      <c r="EVQ116" s="511"/>
      <c r="EVR116" s="511"/>
      <c r="EVS116" s="511"/>
      <c r="EVT116" s="511"/>
      <c r="EVU116" s="511"/>
      <c r="EVV116" s="511"/>
      <c r="EVW116" s="511"/>
      <c r="EVX116" s="511"/>
      <c r="EVY116" s="511"/>
      <c r="EVZ116" s="511"/>
      <c r="EWA116" s="511"/>
      <c r="EWB116" s="511"/>
      <c r="EWC116" s="511"/>
      <c r="EWD116" s="511"/>
      <c r="EWE116" s="511"/>
      <c r="EWF116" s="511"/>
      <c r="EWG116" s="511"/>
      <c r="EWH116" s="511"/>
      <c r="EWI116" s="511"/>
      <c r="EWJ116" s="511"/>
      <c r="EWK116" s="511"/>
      <c r="EWL116" s="511"/>
      <c r="EWM116" s="511"/>
      <c r="EWN116" s="511"/>
      <c r="EWO116" s="511"/>
      <c r="EWP116" s="511"/>
      <c r="EWQ116" s="511"/>
      <c r="EWR116" s="511"/>
      <c r="EWS116" s="511"/>
      <c r="EWT116" s="511"/>
      <c r="EWU116" s="511"/>
      <c r="EWV116" s="511"/>
      <c r="EWW116" s="511"/>
      <c r="EWX116" s="511"/>
      <c r="EWY116" s="511"/>
      <c r="EWZ116" s="511"/>
      <c r="EXA116" s="511"/>
      <c r="EXB116" s="511"/>
      <c r="EXC116" s="511"/>
      <c r="EXD116" s="511"/>
      <c r="EXE116" s="511"/>
      <c r="EXF116" s="511"/>
      <c r="EXG116" s="511"/>
      <c r="EXH116" s="511"/>
      <c r="EXI116" s="511"/>
      <c r="EXJ116" s="511"/>
      <c r="EXK116" s="511"/>
      <c r="EXL116" s="511"/>
      <c r="EXM116" s="511"/>
      <c r="EXN116" s="511"/>
      <c r="EXO116" s="511"/>
      <c r="EXP116" s="511"/>
      <c r="EXQ116" s="511"/>
      <c r="EXR116" s="511"/>
      <c r="EXS116" s="511"/>
      <c r="EXT116" s="511"/>
      <c r="EXU116" s="511"/>
      <c r="EXV116" s="511"/>
      <c r="EXW116" s="511"/>
      <c r="EXX116" s="511"/>
      <c r="EXY116" s="511"/>
      <c r="EXZ116" s="511"/>
      <c r="EYA116" s="511"/>
      <c r="EYB116" s="511"/>
      <c r="EYC116" s="511"/>
      <c r="EYD116" s="511"/>
      <c r="EYE116" s="511"/>
      <c r="EYF116" s="511"/>
      <c r="EYG116" s="511"/>
      <c r="EYH116" s="511"/>
      <c r="EYI116" s="511"/>
      <c r="EYJ116" s="511"/>
      <c r="EYK116" s="511"/>
      <c r="EYL116" s="511"/>
      <c r="EYM116" s="511"/>
      <c r="EYN116" s="511"/>
      <c r="EYO116" s="511"/>
      <c r="EYP116" s="511"/>
      <c r="EYQ116" s="511"/>
      <c r="EYR116" s="511"/>
      <c r="EYS116" s="511"/>
      <c r="EYT116" s="511"/>
      <c r="EYU116" s="511"/>
      <c r="EYV116" s="511"/>
      <c r="EYW116" s="511"/>
      <c r="EYX116" s="511"/>
      <c r="EYY116" s="511"/>
      <c r="EYZ116" s="511"/>
      <c r="EZA116" s="511"/>
      <c r="EZB116" s="511"/>
      <c r="EZC116" s="511"/>
      <c r="EZD116" s="511"/>
      <c r="EZE116" s="511"/>
      <c r="EZF116" s="511"/>
      <c r="EZG116" s="511"/>
      <c r="EZH116" s="511"/>
      <c r="EZI116" s="511"/>
      <c r="EZJ116" s="511"/>
      <c r="EZK116" s="511"/>
      <c r="EZL116" s="511"/>
      <c r="EZM116" s="511"/>
      <c r="EZN116" s="511"/>
      <c r="EZO116" s="511"/>
      <c r="EZP116" s="511"/>
      <c r="EZQ116" s="511"/>
      <c r="EZR116" s="511"/>
      <c r="EZS116" s="511"/>
      <c r="EZT116" s="511"/>
      <c r="EZU116" s="511"/>
      <c r="EZV116" s="511"/>
      <c r="EZW116" s="511"/>
      <c r="EZX116" s="511"/>
      <c r="EZY116" s="511"/>
      <c r="EZZ116" s="511"/>
      <c r="FAA116" s="511"/>
      <c r="FAB116" s="511"/>
      <c r="FAC116" s="511"/>
      <c r="FAD116" s="511"/>
      <c r="FAE116" s="511"/>
      <c r="FAF116" s="511"/>
      <c r="FAG116" s="511"/>
      <c r="FAH116" s="511"/>
      <c r="FAI116" s="511"/>
      <c r="FAJ116" s="511"/>
      <c r="FAK116" s="511"/>
      <c r="FAL116" s="511"/>
      <c r="FAM116" s="511"/>
      <c r="FAN116" s="511"/>
      <c r="FAO116" s="511"/>
      <c r="FAP116" s="511"/>
      <c r="FAQ116" s="511"/>
      <c r="FAR116" s="511"/>
      <c r="FAS116" s="511"/>
      <c r="FAT116" s="511"/>
      <c r="FAU116" s="511"/>
      <c r="FAV116" s="511"/>
      <c r="FAW116" s="511"/>
      <c r="FAX116" s="511"/>
      <c r="FAY116" s="511"/>
      <c r="FAZ116" s="511"/>
      <c r="FBA116" s="511"/>
      <c r="FBB116" s="511"/>
      <c r="FBC116" s="511"/>
      <c r="FBD116" s="511"/>
      <c r="FBE116" s="511"/>
      <c r="FBF116" s="511"/>
      <c r="FBG116" s="511"/>
      <c r="FBH116" s="511"/>
      <c r="FBI116" s="511"/>
      <c r="FBJ116" s="511"/>
      <c r="FBK116" s="511"/>
      <c r="FBL116" s="511"/>
      <c r="FBM116" s="511"/>
      <c r="FBN116" s="511"/>
      <c r="FBO116" s="511"/>
      <c r="FBP116" s="511"/>
      <c r="FBQ116" s="511"/>
      <c r="FBR116" s="511"/>
      <c r="FBS116" s="511"/>
      <c r="FBT116" s="511"/>
      <c r="FBU116" s="511"/>
      <c r="FBV116" s="511"/>
      <c r="FBW116" s="511"/>
      <c r="FBX116" s="511"/>
      <c r="FBY116" s="511"/>
      <c r="FBZ116" s="511"/>
      <c r="FCA116" s="511"/>
      <c r="FCB116" s="511"/>
      <c r="FCC116" s="511"/>
      <c r="FCD116" s="511"/>
      <c r="FCE116" s="511"/>
      <c r="FCF116" s="511"/>
      <c r="FCG116" s="511"/>
      <c r="FCH116" s="511"/>
      <c r="FCI116" s="511"/>
      <c r="FCJ116" s="511"/>
      <c r="FCK116" s="511"/>
      <c r="FCL116" s="511"/>
      <c r="FCM116" s="511"/>
      <c r="FCN116" s="511"/>
      <c r="FCO116" s="511"/>
      <c r="FCP116" s="511"/>
      <c r="FCQ116" s="511"/>
      <c r="FCR116" s="511"/>
      <c r="FCS116" s="511"/>
      <c r="FCT116" s="511"/>
      <c r="FCU116" s="511"/>
      <c r="FCV116" s="511"/>
      <c r="FCW116" s="511"/>
      <c r="FCX116" s="511"/>
      <c r="FCY116" s="511"/>
      <c r="FCZ116" s="511"/>
      <c r="FDA116" s="511"/>
      <c r="FDB116" s="511"/>
      <c r="FDC116" s="511"/>
      <c r="FDD116" s="511"/>
      <c r="FDE116" s="511"/>
      <c r="FDF116" s="511"/>
      <c r="FDG116" s="511"/>
      <c r="FDH116" s="511"/>
      <c r="FDI116" s="511"/>
      <c r="FDJ116" s="511"/>
      <c r="FDK116" s="511"/>
      <c r="FDL116" s="511"/>
      <c r="FDM116" s="511"/>
      <c r="FDN116" s="511"/>
      <c r="FDO116" s="511"/>
      <c r="FDP116" s="511"/>
      <c r="FDQ116" s="511"/>
      <c r="FDR116" s="511"/>
      <c r="FDS116" s="511"/>
      <c r="FDT116" s="511"/>
      <c r="FDU116" s="511"/>
      <c r="FDV116" s="511"/>
      <c r="FDW116" s="511"/>
      <c r="FDX116" s="511"/>
      <c r="FDY116" s="511"/>
      <c r="FDZ116" s="511"/>
      <c r="FEA116" s="511"/>
      <c r="FEB116" s="511"/>
      <c r="FEC116" s="511"/>
      <c r="FED116" s="511"/>
      <c r="FEE116" s="511"/>
      <c r="FEF116" s="511"/>
      <c r="FEG116" s="511"/>
      <c r="FEH116" s="511"/>
      <c r="FEI116" s="511"/>
      <c r="FEJ116" s="511"/>
      <c r="FEK116" s="511"/>
      <c r="FEL116" s="511"/>
      <c r="FEM116" s="511"/>
      <c r="FEN116" s="511"/>
      <c r="FEO116" s="511"/>
      <c r="FEP116" s="511"/>
      <c r="FEQ116" s="511"/>
      <c r="FER116" s="511"/>
      <c r="FES116" s="511"/>
      <c r="FET116" s="511"/>
      <c r="FEU116" s="511"/>
      <c r="FEV116" s="511"/>
      <c r="FEW116" s="511"/>
      <c r="FEX116" s="511"/>
      <c r="FEY116" s="511"/>
      <c r="FEZ116" s="511"/>
      <c r="FFA116" s="511"/>
      <c r="FFB116" s="511"/>
      <c r="FFC116" s="511"/>
      <c r="FFD116" s="511"/>
      <c r="FFE116" s="511"/>
      <c r="FFF116" s="511"/>
      <c r="FFG116" s="511"/>
      <c r="FFH116" s="511"/>
      <c r="FFI116" s="511"/>
      <c r="FFJ116" s="511"/>
      <c r="FFK116" s="511"/>
      <c r="FFL116" s="511"/>
      <c r="FFM116" s="511"/>
      <c r="FFN116" s="511"/>
      <c r="FFO116" s="511"/>
      <c r="FFP116" s="511"/>
      <c r="FFQ116" s="511"/>
      <c r="FFR116" s="511"/>
      <c r="FFS116" s="511"/>
      <c r="FFT116" s="511"/>
      <c r="FFU116" s="511"/>
      <c r="FFV116" s="511"/>
      <c r="FFW116" s="511"/>
      <c r="FFX116" s="511"/>
      <c r="FFY116" s="511"/>
      <c r="FFZ116" s="511"/>
      <c r="FGA116" s="511"/>
      <c r="FGB116" s="511"/>
      <c r="FGC116" s="511"/>
      <c r="FGD116" s="511"/>
      <c r="FGE116" s="511"/>
      <c r="FGF116" s="511"/>
      <c r="FGG116" s="511"/>
      <c r="FGH116" s="511"/>
      <c r="FGI116" s="511"/>
      <c r="FGJ116" s="511"/>
      <c r="FGK116" s="511"/>
      <c r="FGL116" s="511"/>
      <c r="FGM116" s="511"/>
      <c r="FGN116" s="511"/>
      <c r="FGO116" s="511"/>
      <c r="FGP116" s="511"/>
      <c r="FGQ116" s="511"/>
      <c r="FGR116" s="511"/>
      <c r="FGS116" s="511"/>
      <c r="FGT116" s="511"/>
      <c r="FGU116" s="511"/>
      <c r="FGV116" s="511"/>
      <c r="FGW116" s="511"/>
      <c r="FGX116" s="511"/>
      <c r="FGY116" s="511"/>
      <c r="FGZ116" s="511"/>
      <c r="FHA116" s="511"/>
      <c r="FHB116" s="511"/>
      <c r="FHC116" s="511"/>
      <c r="FHD116" s="511"/>
      <c r="FHE116" s="511"/>
      <c r="FHF116" s="511"/>
      <c r="FHG116" s="511"/>
      <c r="FHH116" s="511"/>
      <c r="FHI116" s="511"/>
      <c r="FHJ116" s="511"/>
      <c r="FHK116" s="511"/>
      <c r="FHL116" s="511"/>
      <c r="FHM116" s="511"/>
      <c r="FHN116" s="511"/>
      <c r="FHO116" s="511"/>
      <c r="FHP116" s="511"/>
      <c r="FHQ116" s="511"/>
      <c r="FHR116" s="511"/>
      <c r="FHS116" s="511"/>
      <c r="FHT116" s="511"/>
      <c r="FHU116" s="511"/>
      <c r="FHV116" s="511"/>
      <c r="FHW116" s="511"/>
      <c r="FHX116" s="511"/>
      <c r="FHY116" s="511"/>
      <c r="FHZ116" s="511"/>
      <c r="FIA116" s="511"/>
      <c r="FIB116" s="511"/>
      <c r="FIC116" s="511"/>
      <c r="FID116" s="511"/>
      <c r="FIE116" s="511"/>
      <c r="FIF116" s="511"/>
      <c r="FIG116" s="511"/>
      <c r="FIH116" s="511"/>
      <c r="FII116" s="511"/>
      <c r="FIJ116" s="511"/>
      <c r="FIK116" s="511"/>
      <c r="FIL116" s="511"/>
      <c r="FIM116" s="511"/>
      <c r="FIN116" s="511"/>
      <c r="FIO116" s="511"/>
      <c r="FIP116" s="511"/>
      <c r="FIQ116" s="511"/>
      <c r="FIR116" s="511"/>
      <c r="FIS116" s="511"/>
      <c r="FIT116" s="511"/>
      <c r="FIU116" s="511"/>
      <c r="FIV116" s="511"/>
      <c r="FIW116" s="511"/>
      <c r="FIX116" s="511"/>
      <c r="FIY116" s="511"/>
      <c r="FIZ116" s="511"/>
      <c r="FJA116" s="511"/>
      <c r="FJB116" s="511"/>
      <c r="FJC116" s="511"/>
      <c r="FJD116" s="511"/>
      <c r="FJE116" s="511"/>
      <c r="FJF116" s="511"/>
      <c r="FJG116" s="511"/>
      <c r="FJH116" s="511"/>
      <c r="FJI116" s="511"/>
      <c r="FJJ116" s="511"/>
      <c r="FJK116" s="511"/>
      <c r="FJL116" s="511"/>
      <c r="FJM116" s="511"/>
      <c r="FJN116" s="511"/>
      <c r="FJO116" s="511"/>
      <c r="FJP116" s="511"/>
      <c r="FJQ116" s="511"/>
      <c r="FJR116" s="511"/>
      <c r="FJS116" s="511"/>
      <c r="FJT116" s="511"/>
      <c r="FJU116" s="511"/>
      <c r="FJV116" s="511"/>
      <c r="FJW116" s="511"/>
      <c r="FJX116" s="511"/>
      <c r="FJY116" s="511"/>
      <c r="FJZ116" s="511"/>
      <c r="FKA116" s="511"/>
      <c r="FKB116" s="511"/>
      <c r="FKC116" s="511"/>
      <c r="FKD116" s="511"/>
      <c r="FKE116" s="511"/>
      <c r="FKF116" s="511"/>
      <c r="FKG116" s="511"/>
      <c r="FKH116" s="511"/>
      <c r="FKI116" s="511"/>
      <c r="FKJ116" s="511"/>
      <c r="FKK116" s="511"/>
      <c r="FKL116" s="511"/>
      <c r="FKM116" s="511"/>
      <c r="FKN116" s="511"/>
      <c r="FKO116" s="511"/>
      <c r="FKP116" s="511"/>
      <c r="FKQ116" s="511"/>
      <c r="FKR116" s="511"/>
      <c r="FKS116" s="511"/>
      <c r="FKT116" s="511"/>
      <c r="FKU116" s="511"/>
      <c r="FKV116" s="511"/>
      <c r="FKW116" s="511"/>
      <c r="FKX116" s="511"/>
      <c r="FKY116" s="511"/>
      <c r="FKZ116" s="511"/>
      <c r="FLA116" s="511"/>
      <c r="FLB116" s="511"/>
      <c r="FLC116" s="511"/>
      <c r="FLD116" s="511"/>
      <c r="FLE116" s="511"/>
      <c r="FLF116" s="511"/>
      <c r="FLG116" s="511"/>
      <c r="FLH116" s="511"/>
      <c r="FLI116" s="511"/>
      <c r="FLJ116" s="511"/>
      <c r="FLK116" s="511"/>
      <c r="FLL116" s="511"/>
      <c r="FLM116" s="511"/>
      <c r="FLN116" s="511"/>
      <c r="FLO116" s="511"/>
      <c r="FLP116" s="511"/>
      <c r="FLQ116" s="511"/>
      <c r="FLR116" s="511"/>
      <c r="FLS116" s="511"/>
      <c r="FLT116" s="511"/>
      <c r="FLU116" s="511"/>
      <c r="FLV116" s="511"/>
      <c r="FLW116" s="511"/>
      <c r="FLX116" s="511"/>
      <c r="FLY116" s="511"/>
      <c r="FLZ116" s="511"/>
      <c r="FMA116" s="511"/>
      <c r="FMB116" s="511"/>
      <c r="FMC116" s="511"/>
      <c r="FMD116" s="511"/>
      <c r="FME116" s="511"/>
      <c r="FMF116" s="511"/>
      <c r="FMG116" s="511"/>
      <c r="FMH116" s="511"/>
      <c r="FMI116" s="511"/>
      <c r="FMJ116" s="511"/>
      <c r="FMK116" s="511"/>
      <c r="FML116" s="511"/>
      <c r="FMM116" s="511"/>
      <c r="FMN116" s="511"/>
      <c r="FMO116" s="511"/>
      <c r="FMP116" s="511"/>
      <c r="FMQ116" s="511"/>
      <c r="FMR116" s="511"/>
      <c r="FMS116" s="511"/>
      <c r="FMT116" s="511"/>
      <c r="FMU116" s="511"/>
      <c r="FMV116" s="511"/>
      <c r="FMW116" s="511"/>
      <c r="FMX116" s="511"/>
      <c r="FMY116" s="511"/>
      <c r="FMZ116" s="511"/>
      <c r="FNA116" s="511"/>
      <c r="FNB116" s="511"/>
      <c r="FNC116" s="511"/>
      <c r="FND116" s="511"/>
      <c r="FNE116" s="511"/>
      <c r="FNF116" s="511"/>
      <c r="FNG116" s="511"/>
      <c r="FNH116" s="511"/>
      <c r="FNI116" s="511"/>
      <c r="FNJ116" s="511"/>
      <c r="FNK116" s="511"/>
      <c r="FNL116" s="511"/>
      <c r="FNM116" s="511"/>
      <c r="FNN116" s="511"/>
      <c r="FNO116" s="511"/>
      <c r="FNP116" s="511"/>
      <c r="FNQ116" s="511"/>
      <c r="FNR116" s="511"/>
      <c r="FNS116" s="511"/>
      <c r="FNT116" s="511"/>
      <c r="FNU116" s="511"/>
      <c r="FNV116" s="511"/>
      <c r="FNW116" s="511"/>
      <c r="FNX116" s="511"/>
      <c r="FNY116" s="511"/>
      <c r="FNZ116" s="511"/>
      <c r="FOA116" s="511"/>
      <c r="FOB116" s="511"/>
      <c r="FOC116" s="511"/>
      <c r="FOD116" s="511"/>
      <c r="FOE116" s="511"/>
      <c r="FOF116" s="511"/>
      <c r="FOG116" s="511"/>
      <c r="FOH116" s="511"/>
      <c r="FOI116" s="511"/>
      <c r="FOJ116" s="511"/>
      <c r="FOK116" s="511"/>
      <c r="FOL116" s="511"/>
      <c r="FOM116" s="511"/>
      <c r="FON116" s="511"/>
      <c r="FOO116" s="511"/>
      <c r="FOP116" s="511"/>
      <c r="FOQ116" s="511"/>
      <c r="FOR116" s="511"/>
      <c r="FOS116" s="511"/>
      <c r="FOT116" s="511"/>
      <c r="FOU116" s="511"/>
      <c r="FOV116" s="511"/>
      <c r="FOW116" s="511"/>
      <c r="FOX116" s="511"/>
      <c r="FOY116" s="511"/>
      <c r="FOZ116" s="511"/>
      <c r="FPA116" s="511"/>
      <c r="FPB116" s="511"/>
      <c r="FPC116" s="511"/>
      <c r="FPD116" s="511"/>
      <c r="FPE116" s="511"/>
      <c r="FPF116" s="511"/>
      <c r="FPG116" s="511"/>
      <c r="FPH116" s="511"/>
      <c r="FPI116" s="511"/>
      <c r="FPJ116" s="511"/>
      <c r="FPK116" s="511"/>
      <c r="FPL116" s="511"/>
      <c r="FPM116" s="511"/>
      <c r="FPN116" s="511"/>
      <c r="FPO116" s="511"/>
      <c r="FPP116" s="511"/>
      <c r="FPQ116" s="511"/>
      <c r="FPR116" s="511"/>
      <c r="FPS116" s="511"/>
      <c r="FPT116" s="511"/>
      <c r="FPU116" s="511"/>
      <c r="FPV116" s="511"/>
      <c r="FPW116" s="511"/>
      <c r="FPX116" s="511"/>
      <c r="FPY116" s="511"/>
      <c r="FPZ116" s="511"/>
      <c r="FQA116" s="511"/>
      <c r="FQB116" s="511"/>
      <c r="FQC116" s="511"/>
      <c r="FQD116" s="511"/>
      <c r="FQE116" s="511"/>
      <c r="FQF116" s="511"/>
      <c r="FQG116" s="511"/>
      <c r="FQH116" s="511"/>
      <c r="FQI116" s="511"/>
      <c r="FQJ116" s="511"/>
      <c r="FQK116" s="511"/>
      <c r="FQL116" s="511"/>
      <c r="FQM116" s="511"/>
      <c r="FQN116" s="511"/>
      <c r="FQO116" s="511"/>
      <c r="FQP116" s="511"/>
      <c r="FQQ116" s="511"/>
      <c r="FQR116" s="511"/>
      <c r="FQS116" s="511"/>
      <c r="FQT116" s="511"/>
      <c r="FQU116" s="511"/>
      <c r="FQV116" s="511"/>
      <c r="FQW116" s="511"/>
      <c r="FQX116" s="511"/>
      <c r="FQY116" s="511"/>
      <c r="FQZ116" s="511"/>
      <c r="FRA116" s="511"/>
      <c r="FRB116" s="511"/>
      <c r="FRC116" s="511"/>
      <c r="FRD116" s="511"/>
      <c r="FRE116" s="511"/>
      <c r="FRF116" s="511"/>
      <c r="FRG116" s="511"/>
      <c r="FRH116" s="511"/>
      <c r="FRI116" s="511"/>
      <c r="FRJ116" s="511"/>
      <c r="FRK116" s="511"/>
      <c r="FRL116" s="511"/>
      <c r="FRM116" s="511"/>
      <c r="FRN116" s="511"/>
      <c r="FRO116" s="511"/>
      <c r="FRP116" s="511"/>
      <c r="FRQ116" s="511"/>
      <c r="FRR116" s="511"/>
      <c r="FRS116" s="511"/>
      <c r="FRT116" s="511"/>
      <c r="FRU116" s="511"/>
      <c r="FRV116" s="511"/>
      <c r="FRW116" s="511"/>
      <c r="FRX116" s="511"/>
      <c r="FRY116" s="511"/>
      <c r="FRZ116" s="511"/>
      <c r="FSA116" s="511"/>
      <c r="FSB116" s="511"/>
      <c r="FSC116" s="511"/>
      <c r="FSD116" s="511"/>
      <c r="FSE116" s="511"/>
      <c r="FSF116" s="511"/>
      <c r="FSG116" s="511"/>
      <c r="FSH116" s="511"/>
      <c r="FSI116" s="511"/>
      <c r="FSJ116" s="511"/>
      <c r="FSK116" s="511"/>
      <c r="FSL116" s="511"/>
      <c r="FSM116" s="511"/>
      <c r="FSN116" s="511"/>
      <c r="FSO116" s="511"/>
      <c r="FSP116" s="511"/>
      <c r="FSQ116" s="511"/>
      <c r="FSR116" s="511"/>
      <c r="FSS116" s="511"/>
      <c r="FST116" s="511"/>
      <c r="FSU116" s="511"/>
      <c r="FSV116" s="511"/>
      <c r="FSW116" s="511"/>
      <c r="FSX116" s="511"/>
      <c r="FSY116" s="511"/>
      <c r="FSZ116" s="511"/>
      <c r="FTA116" s="511"/>
      <c r="FTB116" s="511"/>
      <c r="FTC116" s="511"/>
      <c r="FTD116" s="511"/>
      <c r="FTE116" s="511"/>
      <c r="FTF116" s="511"/>
      <c r="FTG116" s="511"/>
      <c r="FTH116" s="511"/>
      <c r="FTI116" s="511"/>
      <c r="FTJ116" s="511"/>
      <c r="FTK116" s="511"/>
      <c r="FTL116" s="511"/>
      <c r="FTM116" s="511"/>
      <c r="FTN116" s="511"/>
      <c r="FTO116" s="511"/>
      <c r="FTP116" s="511"/>
      <c r="FTQ116" s="511"/>
      <c r="FTR116" s="511"/>
      <c r="FTS116" s="511"/>
      <c r="FTT116" s="511"/>
      <c r="FTU116" s="511"/>
      <c r="FTV116" s="511"/>
      <c r="FTW116" s="511"/>
      <c r="FTX116" s="511"/>
      <c r="FTY116" s="511"/>
      <c r="FTZ116" s="511"/>
      <c r="FUA116" s="511"/>
      <c r="FUB116" s="511"/>
      <c r="FUC116" s="511"/>
      <c r="FUD116" s="511"/>
      <c r="FUE116" s="511"/>
      <c r="FUF116" s="511"/>
      <c r="FUG116" s="511"/>
      <c r="FUH116" s="511"/>
      <c r="FUI116" s="511"/>
      <c r="FUJ116" s="511"/>
      <c r="FUK116" s="511"/>
      <c r="FUL116" s="511"/>
      <c r="FUM116" s="511"/>
      <c r="FUN116" s="511"/>
      <c r="FUO116" s="511"/>
      <c r="FUP116" s="511"/>
      <c r="FUQ116" s="511"/>
      <c r="FUR116" s="511"/>
      <c r="FUS116" s="511"/>
      <c r="FUT116" s="511"/>
      <c r="FUU116" s="511"/>
      <c r="FUV116" s="511"/>
      <c r="FUW116" s="511"/>
      <c r="FUX116" s="511"/>
      <c r="FUY116" s="511"/>
      <c r="FUZ116" s="511"/>
      <c r="FVA116" s="511"/>
      <c r="FVB116" s="511"/>
      <c r="FVC116" s="511"/>
      <c r="FVD116" s="511"/>
      <c r="FVE116" s="511"/>
      <c r="FVF116" s="511"/>
      <c r="FVG116" s="511"/>
      <c r="FVH116" s="511"/>
      <c r="FVI116" s="511"/>
      <c r="FVJ116" s="511"/>
      <c r="FVK116" s="511"/>
      <c r="FVL116" s="511"/>
      <c r="FVM116" s="511"/>
      <c r="FVN116" s="511"/>
      <c r="FVO116" s="511"/>
      <c r="FVP116" s="511"/>
      <c r="FVQ116" s="511"/>
      <c r="FVR116" s="511"/>
      <c r="FVS116" s="511"/>
      <c r="FVT116" s="511"/>
      <c r="FVU116" s="511"/>
      <c r="FVV116" s="511"/>
      <c r="FVW116" s="511"/>
      <c r="FVX116" s="511"/>
      <c r="FVY116" s="511"/>
      <c r="FVZ116" s="511"/>
      <c r="FWA116" s="511"/>
      <c r="FWB116" s="511"/>
      <c r="FWC116" s="511"/>
      <c r="FWD116" s="511"/>
      <c r="FWE116" s="511"/>
      <c r="FWF116" s="511"/>
      <c r="FWG116" s="511"/>
      <c r="FWH116" s="511"/>
      <c r="FWI116" s="511"/>
      <c r="FWJ116" s="511"/>
      <c r="FWK116" s="511"/>
      <c r="FWL116" s="511"/>
      <c r="FWM116" s="511"/>
      <c r="FWN116" s="511"/>
      <c r="FWO116" s="511"/>
      <c r="FWP116" s="511"/>
      <c r="FWQ116" s="511"/>
      <c r="FWR116" s="511"/>
      <c r="FWS116" s="511"/>
      <c r="FWT116" s="511"/>
      <c r="FWU116" s="511"/>
      <c r="FWV116" s="511"/>
      <c r="FWW116" s="511"/>
      <c r="FWX116" s="511"/>
      <c r="FWY116" s="511"/>
      <c r="FWZ116" s="511"/>
      <c r="FXA116" s="511"/>
      <c r="FXB116" s="511"/>
      <c r="FXC116" s="511"/>
      <c r="FXD116" s="511"/>
      <c r="FXE116" s="511"/>
      <c r="FXF116" s="511"/>
      <c r="FXG116" s="511"/>
      <c r="FXH116" s="511"/>
      <c r="FXI116" s="511"/>
      <c r="FXJ116" s="511"/>
      <c r="FXK116" s="511"/>
      <c r="FXL116" s="511"/>
      <c r="FXM116" s="511"/>
      <c r="FXN116" s="511"/>
      <c r="FXO116" s="511"/>
      <c r="FXP116" s="511"/>
      <c r="FXQ116" s="511"/>
      <c r="FXR116" s="511"/>
      <c r="FXS116" s="511"/>
      <c r="FXT116" s="511"/>
      <c r="FXU116" s="511"/>
      <c r="FXV116" s="511"/>
      <c r="FXW116" s="511"/>
      <c r="FXX116" s="511"/>
      <c r="FXY116" s="511"/>
      <c r="FXZ116" s="511"/>
      <c r="FYA116" s="511"/>
      <c r="FYB116" s="511"/>
      <c r="FYC116" s="511"/>
      <c r="FYD116" s="511"/>
      <c r="FYE116" s="511"/>
      <c r="FYF116" s="511"/>
      <c r="FYG116" s="511"/>
      <c r="FYH116" s="511"/>
      <c r="FYI116" s="511"/>
      <c r="FYJ116" s="511"/>
      <c r="FYK116" s="511"/>
      <c r="FYL116" s="511"/>
      <c r="FYM116" s="511"/>
      <c r="FYN116" s="511"/>
      <c r="FYO116" s="511"/>
      <c r="FYP116" s="511"/>
      <c r="FYQ116" s="511"/>
      <c r="FYR116" s="511"/>
      <c r="FYS116" s="511"/>
      <c r="FYT116" s="511"/>
      <c r="FYU116" s="511"/>
      <c r="FYV116" s="511"/>
      <c r="FYW116" s="511"/>
      <c r="FYX116" s="511"/>
      <c r="FYY116" s="511"/>
      <c r="FYZ116" s="511"/>
      <c r="FZA116" s="511"/>
      <c r="FZB116" s="511"/>
      <c r="FZC116" s="511"/>
      <c r="FZD116" s="511"/>
      <c r="FZE116" s="511"/>
      <c r="FZF116" s="511"/>
      <c r="FZG116" s="511"/>
      <c r="FZH116" s="511"/>
      <c r="FZI116" s="511"/>
      <c r="FZJ116" s="511"/>
      <c r="FZK116" s="511"/>
      <c r="FZL116" s="511"/>
      <c r="FZM116" s="511"/>
      <c r="FZN116" s="511"/>
      <c r="FZO116" s="511"/>
      <c r="FZP116" s="511"/>
      <c r="FZQ116" s="511"/>
      <c r="FZR116" s="511"/>
      <c r="FZS116" s="511"/>
      <c r="FZT116" s="511"/>
      <c r="FZU116" s="511"/>
      <c r="FZV116" s="511"/>
      <c r="FZW116" s="511"/>
      <c r="FZX116" s="511"/>
      <c r="FZY116" s="511"/>
      <c r="FZZ116" s="511"/>
      <c r="GAA116" s="511"/>
      <c r="GAB116" s="511"/>
      <c r="GAC116" s="511"/>
      <c r="GAD116" s="511"/>
      <c r="GAE116" s="511"/>
      <c r="GAF116" s="511"/>
      <c r="GAG116" s="511"/>
      <c r="GAH116" s="511"/>
      <c r="GAI116" s="511"/>
      <c r="GAJ116" s="511"/>
      <c r="GAK116" s="511"/>
      <c r="GAL116" s="511"/>
      <c r="GAM116" s="511"/>
      <c r="GAN116" s="511"/>
      <c r="GAO116" s="511"/>
      <c r="GAP116" s="511"/>
      <c r="GAQ116" s="511"/>
      <c r="GAR116" s="511"/>
      <c r="GAS116" s="511"/>
      <c r="GAT116" s="511"/>
      <c r="GAU116" s="511"/>
      <c r="GAV116" s="511"/>
      <c r="GAW116" s="511"/>
      <c r="GAX116" s="511"/>
      <c r="GAY116" s="511"/>
      <c r="GAZ116" s="511"/>
      <c r="GBA116" s="511"/>
      <c r="GBB116" s="511"/>
      <c r="GBC116" s="511"/>
      <c r="GBD116" s="511"/>
      <c r="GBE116" s="511"/>
      <c r="GBF116" s="511"/>
      <c r="GBG116" s="511"/>
      <c r="GBH116" s="511"/>
      <c r="GBI116" s="511"/>
      <c r="GBJ116" s="511"/>
      <c r="GBK116" s="511"/>
      <c r="GBL116" s="511"/>
      <c r="GBM116" s="511"/>
      <c r="GBN116" s="511"/>
      <c r="GBO116" s="511"/>
      <c r="GBP116" s="511"/>
      <c r="GBQ116" s="511"/>
      <c r="GBR116" s="511"/>
      <c r="GBS116" s="511"/>
      <c r="GBT116" s="511"/>
      <c r="GBU116" s="511"/>
      <c r="GBV116" s="511"/>
      <c r="GBW116" s="511"/>
      <c r="GBX116" s="511"/>
      <c r="GBY116" s="511"/>
      <c r="GBZ116" s="511"/>
      <c r="GCA116" s="511"/>
      <c r="GCB116" s="511"/>
      <c r="GCC116" s="511"/>
      <c r="GCD116" s="511"/>
      <c r="GCE116" s="511"/>
      <c r="GCF116" s="511"/>
      <c r="GCG116" s="511"/>
      <c r="GCH116" s="511"/>
      <c r="GCI116" s="511"/>
      <c r="GCJ116" s="511"/>
      <c r="GCK116" s="511"/>
      <c r="GCL116" s="511"/>
      <c r="GCM116" s="511"/>
      <c r="GCN116" s="511"/>
      <c r="GCO116" s="511"/>
      <c r="GCP116" s="511"/>
      <c r="GCQ116" s="511"/>
      <c r="GCR116" s="511"/>
      <c r="GCS116" s="511"/>
      <c r="GCT116" s="511"/>
      <c r="GCU116" s="511"/>
      <c r="GCV116" s="511"/>
      <c r="GCW116" s="511"/>
      <c r="GCX116" s="511"/>
      <c r="GCY116" s="511"/>
      <c r="GCZ116" s="511"/>
      <c r="GDA116" s="511"/>
      <c r="GDB116" s="511"/>
      <c r="GDC116" s="511"/>
      <c r="GDD116" s="511"/>
      <c r="GDE116" s="511"/>
      <c r="GDF116" s="511"/>
      <c r="GDG116" s="511"/>
      <c r="GDH116" s="511"/>
      <c r="GDI116" s="511"/>
      <c r="GDJ116" s="511"/>
      <c r="GDK116" s="511"/>
      <c r="GDL116" s="511"/>
      <c r="GDM116" s="511"/>
      <c r="GDN116" s="511"/>
      <c r="GDO116" s="511"/>
      <c r="GDP116" s="511"/>
      <c r="GDQ116" s="511"/>
      <c r="GDR116" s="511"/>
      <c r="GDS116" s="511"/>
      <c r="GDT116" s="511"/>
      <c r="GDU116" s="511"/>
      <c r="GDV116" s="511"/>
      <c r="GDW116" s="511"/>
      <c r="GDX116" s="511"/>
      <c r="GDY116" s="511"/>
      <c r="GDZ116" s="511"/>
      <c r="GEA116" s="511"/>
      <c r="GEB116" s="511"/>
      <c r="GEC116" s="511"/>
      <c r="GED116" s="511"/>
      <c r="GEE116" s="511"/>
      <c r="GEF116" s="511"/>
      <c r="GEG116" s="511"/>
      <c r="GEH116" s="511"/>
      <c r="GEI116" s="511"/>
      <c r="GEJ116" s="511"/>
      <c r="GEK116" s="511"/>
      <c r="GEL116" s="511"/>
      <c r="GEM116" s="511"/>
      <c r="GEN116" s="511"/>
      <c r="GEO116" s="511"/>
      <c r="GEP116" s="511"/>
      <c r="GEQ116" s="511"/>
      <c r="GER116" s="511"/>
      <c r="GES116" s="511"/>
      <c r="GET116" s="511"/>
      <c r="GEU116" s="511"/>
      <c r="GEV116" s="511"/>
      <c r="GEW116" s="511"/>
      <c r="GEX116" s="511"/>
      <c r="GEY116" s="511"/>
      <c r="GEZ116" s="511"/>
      <c r="GFA116" s="511"/>
      <c r="GFB116" s="511"/>
      <c r="GFC116" s="511"/>
      <c r="GFD116" s="511"/>
      <c r="GFE116" s="511"/>
      <c r="GFF116" s="511"/>
      <c r="GFG116" s="511"/>
      <c r="GFH116" s="511"/>
      <c r="GFI116" s="511"/>
      <c r="GFJ116" s="511"/>
      <c r="GFK116" s="511"/>
      <c r="GFL116" s="511"/>
      <c r="GFM116" s="511"/>
      <c r="GFN116" s="511"/>
      <c r="GFO116" s="511"/>
      <c r="GFP116" s="511"/>
      <c r="GFQ116" s="511"/>
      <c r="GFR116" s="511"/>
      <c r="GFS116" s="511"/>
      <c r="GFT116" s="511"/>
      <c r="GFU116" s="511"/>
      <c r="GFV116" s="511"/>
      <c r="GFW116" s="511"/>
      <c r="GFX116" s="511"/>
      <c r="GFY116" s="511"/>
      <c r="GFZ116" s="511"/>
      <c r="GGA116" s="511"/>
      <c r="GGB116" s="511"/>
      <c r="GGC116" s="511"/>
      <c r="GGD116" s="511"/>
      <c r="GGE116" s="511"/>
      <c r="GGF116" s="511"/>
      <c r="GGG116" s="511"/>
      <c r="GGH116" s="511"/>
      <c r="GGI116" s="511"/>
      <c r="GGJ116" s="511"/>
      <c r="GGK116" s="511"/>
      <c r="GGL116" s="511"/>
      <c r="GGM116" s="511"/>
      <c r="GGN116" s="511"/>
      <c r="GGO116" s="511"/>
      <c r="GGP116" s="511"/>
      <c r="GGQ116" s="511"/>
      <c r="GGR116" s="511"/>
      <c r="GGS116" s="511"/>
      <c r="GGT116" s="511"/>
      <c r="GGU116" s="511"/>
      <c r="GGV116" s="511"/>
      <c r="GGW116" s="511"/>
      <c r="GGX116" s="511"/>
      <c r="GGY116" s="511"/>
      <c r="GGZ116" s="511"/>
      <c r="GHA116" s="511"/>
      <c r="GHB116" s="511"/>
      <c r="GHC116" s="511"/>
      <c r="GHD116" s="511"/>
      <c r="GHE116" s="511"/>
      <c r="GHF116" s="511"/>
      <c r="GHG116" s="511"/>
      <c r="GHH116" s="511"/>
      <c r="GHI116" s="511"/>
      <c r="GHJ116" s="511"/>
      <c r="GHK116" s="511"/>
      <c r="GHL116" s="511"/>
      <c r="GHM116" s="511"/>
      <c r="GHN116" s="511"/>
      <c r="GHO116" s="511"/>
      <c r="GHP116" s="511"/>
      <c r="GHQ116" s="511"/>
      <c r="GHR116" s="511"/>
      <c r="GHS116" s="511"/>
      <c r="GHT116" s="511"/>
      <c r="GHU116" s="511"/>
      <c r="GHV116" s="511"/>
      <c r="GHW116" s="511"/>
      <c r="GHX116" s="511"/>
      <c r="GHY116" s="511"/>
      <c r="GHZ116" s="511"/>
      <c r="GIA116" s="511"/>
      <c r="GIB116" s="511"/>
      <c r="GIC116" s="511"/>
      <c r="GID116" s="511"/>
      <c r="GIE116" s="511"/>
      <c r="GIF116" s="511"/>
      <c r="GIG116" s="511"/>
      <c r="GIH116" s="511"/>
      <c r="GII116" s="511"/>
      <c r="GIJ116" s="511"/>
      <c r="GIK116" s="511"/>
      <c r="GIL116" s="511"/>
      <c r="GIM116" s="511"/>
      <c r="GIN116" s="511"/>
      <c r="GIO116" s="511"/>
      <c r="GIP116" s="511"/>
      <c r="GIQ116" s="511"/>
      <c r="GIR116" s="511"/>
      <c r="GIS116" s="511"/>
      <c r="GIT116" s="511"/>
      <c r="GIU116" s="511"/>
      <c r="GIV116" s="511"/>
      <c r="GIW116" s="511"/>
      <c r="GIX116" s="511"/>
      <c r="GIY116" s="511"/>
      <c r="GIZ116" s="511"/>
      <c r="GJA116" s="511"/>
      <c r="GJB116" s="511"/>
      <c r="GJC116" s="511"/>
      <c r="GJD116" s="511"/>
      <c r="GJE116" s="511"/>
      <c r="GJF116" s="511"/>
      <c r="GJG116" s="511"/>
      <c r="GJH116" s="511"/>
      <c r="GJI116" s="511"/>
      <c r="GJJ116" s="511"/>
      <c r="GJK116" s="511"/>
      <c r="GJL116" s="511"/>
      <c r="GJM116" s="511"/>
      <c r="GJN116" s="511"/>
      <c r="GJO116" s="511"/>
      <c r="GJP116" s="511"/>
      <c r="GJQ116" s="511"/>
      <c r="GJR116" s="511"/>
      <c r="GJS116" s="511"/>
      <c r="GJT116" s="511"/>
      <c r="GJU116" s="511"/>
      <c r="GJV116" s="511"/>
      <c r="GJW116" s="511"/>
      <c r="GJX116" s="511"/>
      <c r="GJY116" s="511"/>
      <c r="GJZ116" s="511"/>
      <c r="GKA116" s="511"/>
      <c r="GKB116" s="511"/>
      <c r="GKC116" s="511"/>
      <c r="GKD116" s="511"/>
      <c r="GKE116" s="511"/>
      <c r="GKF116" s="511"/>
      <c r="GKG116" s="511"/>
      <c r="GKH116" s="511"/>
      <c r="GKI116" s="511"/>
      <c r="GKJ116" s="511"/>
      <c r="GKK116" s="511"/>
      <c r="GKL116" s="511"/>
      <c r="GKM116" s="511"/>
      <c r="GKN116" s="511"/>
      <c r="GKO116" s="511"/>
      <c r="GKP116" s="511"/>
      <c r="GKQ116" s="511"/>
      <c r="GKR116" s="511"/>
      <c r="GKS116" s="511"/>
      <c r="GKT116" s="511"/>
      <c r="GKU116" s="511"/>
      <c r="GKV116" s="511"/>
      <c r="GKW116" s="511"/>
      <c r="GKX116" s="511"/>
      <c r="GKY116" s="511"/>
      <c r="GKZ116" s="511"/>
      <c r="GLA116" s="511"/>
      <c r="GLB116" s="511"/>
      <c r="GLC116" s="511"/>
      <c r="GLD116" s="511"/>
      <c r="GLE116" s="511"/>
      <c r="GLF116" s="511"/>
      <c r="GLG116" s="511"/>
      <c r="GLH116" s="511"/>
      <c r="GLI116" s="511"/>
      <c r="GLJ116" s="511"/>
      <c r="GLK116" s="511"/>
      <c r="GLL116" s="511"/>
      <c r="GLM116" s="511"/>
      <c r="GLN116" s="511"/>
      <c r="GLO116" s="511"/>
      <c r="GLP116" s="511"/>
      <c r="GLQ116" s="511"/>
      <c r="GLR116" s="511"/>
      <c r="GLS116" s="511"/>
      <c r="GLT116" s="511"/>
      <c r="GLU116" s="511"/>
      <c r="GLV116" s="511"/>
      <c r="GLW116" s="511"/>
      <c r="GLX116" s="511"/>
      <c r="GLY116" s="511"/>
      <c r="GLZ116" s="511"/>
      <c r="GMA116" s="511"/>
      <c r="GMB116" s="511"/>
      <c r="GMC116" s="511"/>
      <c r="GMD116" s="511"/>
      <c r="GME116" s="511"/>
      <c r="GMF116" s="511"/>
      <c r="GMG116" s="511"/>
      <c r="GMH116" s="511"/>
      <c r="GMI116" s="511"/>
      <c r="GMJ116" s="511"/>
      <c r="GMK116" s="511"/>
      <c r="GML116" s="511"/>
      <c r="GMM116" s="511"/>
      <c r="GMN116" s="511"/>
      <c r="GMO116" s="511"/>
      <c r="GMP116" s="511"/>
      <c r="GMQ116" s="511"/>
      <c r="GMR116" s="511"/>
      <c r="GMS116" s="511"/>
      <c r="GMT116" s="511"/>
      <c r="GMU116" s="511"/>
      <c r="GMV116" s="511"/>
      <c r="GMW116" s="511"/>
      <c r="GMX116" s="511"/>
      <c r="GMY116" s="511"/>
      <c r="GMZ116" s="511"/>
      <c r="GNA116" s="511"/>
      <c r="GNB116" s="511"/>
      <c r="GNC116" s="511"/>
      <c r="GND116" s="511"/>
      <c r="GNE116" s="511"/>
      <c r="GNF116" s="511"/>
      <c r="GNG116" s="511"/>
      <c r="GNH116" s="511"/>
      <c r="GNI116" s="511"/>
      <c r="GNJ116" s="511"/>
      <c r="GNK116" s="511"/>
      <c r="GNL116" s="511"/>
      <c r="GNM116" s="511"/>
      <c r="GNN116" s="511"/>
      <c r="GNO116" s="511"/>
      <c r="GNP116" s="511"/>
      <c r="GNQ116" s="511"/>
      <c r="GNR116" s="511"/>
      <c r="GNS116" s="511"/>
      <c r="GNT116" s="511"/>
      <c r="GNU116" s="511"/>
      <c r="GNV116" s="511"/>
      <c r="GNW116" s="511"/>
      <c r="GNX116" s="511"/>
      <c r="GNY116" s="511"/>
      <c r="GNZ116" s="511"/>
      <c r="GOA116" s="511"/>
      <c r="GOB116" s="511"/>
      <c r="GOC116" s="511"/>
      <c r="GOD116" s="511"/>
      <c r="GOE116" s="511"/>
      <c r="GOF116" s="511"/>
      <c r="GOG116" s="511"/>
      <c r="GOH116" s="511"/>
      <c r="GOI116" s="511"/>
      <c r="GOJ116" s="511"/>
      <c r="GOK116" s="511"/>
      <c r="GOL116" s="511"/>
      <c r="GOM116" s="511"/>
      <c r="GON116" s="511"/>
      <c r="GOO116" s="511"/>
      <c r="GOP116" s="511"/>
      <c r="GOQ116" s="511"/>
      <c r="GOR116" s="511"/>
      <c r="GOS116" s="511"/>
      <c r="GOT116" s="511"/>
      <c r="GOU116" s="511"/>
      <c r="GOV116" s="511"/>
      <c r="GOW116" s="511"/>
      <c r="GOX116" s="511"/>
      <c r="GOY116" s="511"/>
      <c r="GOZ116" s="511"/>
      <c r="GPA116" s="511"/>
      <c r="GPB116" s="511"/>
      <c r="GPC116" s="511"/>
      <c r="GPD116" s="511"/>
      <c r="GPE116" s="511"/>
      <c r="GPF116" s="511"/>
      <c r="GPG116" s="511"/>
      <c r="GPH116" s="511"/>
      <c r="GPI116" s="511"/>
      <c r="GPJ116" s="511"/>
      <c r="GPK116" s="511"/>
      <c r="GPL116" s="511"/>
      <c r="GPM116" s="511"/>
      <c r="GPN116" s="511"/>
      <c r="GPO116" s="511"/>
      <c r="GPP116" s="511"/>
      <c r="GPQ116" s="511"/>
      <c r="GPR116" s="511"/>
      <c r="GPS116" s="511"/>
      <c r="GPT116" s="511"/>
      <c r="GPU116" s="511"/>
      <c r="GPV116" s="511"/>
      <c r="GPW116" s="511"/>
      <c r="GPX116" s="511"/>
      <c r="GPY116" s="511"/>
      <c r="GPZ116" s="511"/>
      <c r="GQA116" s="511"/>
      <c r="GQB116" s="511"/>
      <c r="GQC116" s="511"/>
      <c r="GQD116" s="511"/>
      <c r="GQE116" s="511"/>
      <c r="GQF116" s="511"/>
      <c r="GQG116" s="511"/>
      <c r="GQH116" s="511"/>
      <c r="GQI116" s="511"/>
      <c r="GQJ116" s="511"/>
      <c r="GQK116" s="511"/>
      <c r="GQL116" s="511"/>
      <c r="GQM116" s="511"/>
      <c r="GQN116" s="511"/>
      <c r="GQO116" s="511"/>
      <c r="GQP116" s="511"/>
      <c r="GQQ116" s="511"/>
      <c r="GQR116" s="511"/>
      <c r="GQS116" s="511"/>
      <c r="GQT116" s="511"/>
      <c r="GQU116" s="511"/>
      <c r="GQV116" s="511"/>
      <c r="GQW116" s="511"/>
      <c r="GQX116" s="511"/>
      <c r="GQY116" s="511"/>
      <c r="GQZ116" s="511"/>
      <c r="GRA116" s="511"/>
      <c r="GRB116" s="511"/>
      <c r="GRC116" s="511"/>
      <c r="GRD116" s="511"/>
      <c r="GRE116" s="511"/>
      <c r="GRF116" s="511"/>
      <c r="GRG116" s="511"/>
      <c r="GRH116" s="511"/>
      <c r="GRI116" s="511"/>
      <c r="GRJ116" s="511"/>
      <c r="GRK116" s="511"/>
      <c r="GRL116" s="511"/>
      <c r="GRM116" s="511"/>
      <c r="GRN116" s="511"/>
      <c r="GRO116" s="511"/>
      <c r="GRP116" s="511"/>
      <c r="GRQ116" s="511"/>
      <c r="GRR116" s="511"/>
      <c r="GRS116" s="511"/>
      <c r="GRT116" s="511"/>
      <c r="GRU116" s="511"/>
      <c r="GRV116" s="511"/>
      <c r="GRW116" s="511"/>
      <c r="GRX116" s="511"/>
      <c r="GRY116" s="511"/>
      <c r="GRZ116" s="511"/>
      <c r="GSA116" s="511"/>
      <c r="GSB116" s="511"/>
      <c r="GSC116" s="511"/>
      <c r="GSD116" s="511"/>
      <c r="GSE116" s="511"/>
      <c r="GSF116" s="511"/>
      <c r="GSG116" s="511"/>
      <c r="GSH116" s="511"/>
      <c r="GSI116" s="511"/>
      <c r="GSJ116" s="511"/>
      <c r="GSK116" s="511"/>
      <c r="GSL116" s="511"/>
      <c r="GSM116" s="511"/>
      <c r="GSN116" s="511"/>
      <c r="GSO116" s="511"/>
      <c r="GSP116" s="511"/>
      <c r="GSQ116" s="511"/>
      <c r="GSR116" s="511"/>
      <c r="GSS116" s="511"/>
      <c r="GST116" s="511"/>
      <c r="GSU116" s="511"/>
      <c r="GSV116" s="511"/>
      <c r="GSW116" s="511"/>
      <c r="GSX116" s="511"/>
      <c r="GSY116" s="511"/>
      <c r="GSZ116" s="511"/>
      <c r="GTA116" s="511"/>
      <c r="GTB116" s="511"/>
      <c r="GTC116" s="511"/>
      <c r="GTD116" s="511"/>
      <c r="GTE116" s="511"/>
      <c r="GTF116" s="511"/>
      <c r="GTG116" s="511"/>
      <c r="GTH116" s="511"/>
      <c r="GTI116" s="511"/>
      <c r="GTJ116" s="511"/>
      <c r="GTK116" s="511"/>
      <c r="GTL116" s="511"/>
      <c r="GTM116" s="511"/>
      <c r="GTN116" s="511"/>
      <c r="GTO116" s="511"/>
      <c r="GTP116" s="511"/>
      <c r="GTQ116" s="511"/>
      <c r="GTR116" s="511"/>
      <c r="GTS116" s="511"/>
      <c r="GTT116" s="511"/>
      <c r="GTU116" s="511"/>
      <c r="GTV116" s="511"/>
      <c r="GTW116" s="511"/>
      <c r="GTX116" s="511"/>
      <c r="GTY116" s="511"/>
      <c r="GTZ116" s="511"/>
      <c r="GUA116" s="511"/>
      <c r="GUB116" s="511"/>
      <c r="GUC116" s="511"/>
      <c r="GUD116" s="511"/>
      <c r="GUE116" s="511"/>
      <c r="GUF116" s="511"/>
      <c r="GUG116" s="511"/>
      <c r="GUH116" s="511"/>
      <c r="GUI116" s="511"/>
      <c r="GUJ116" s="511"/>
      <c r="GUK116" s="511"/>
      <c r="GUL116" s="511"/>
      <c r="GUM116" s="511"/>
      <c r="GUN116" s="511"/>
      <c r="GUO116" s="511"/>
      <c r="GUP116" s="511"/>
      <c r="GUQ116" s="511"/>
      <c r="GUR116" s="511"/>
      <c r="GUS116" s="511"/>
      <c r="GUT116" s="511"/>
      <c r="GUU116" s="511"/>
      <c r="GUV116" s="511"/>
      <c r="GUW116" s="511"/>
      <c r="GUX116" s="511"/>
      <c r="GUY116" s="511"/>
      <c r="GUZ116" s="511"/>
      <c r="GVA116" s="511"/>
      <c r="GVB116" s="511"/>
      <c r="GVC116" s="511"/>
      <c r="GVD116" s="511"/>
      <c r="GVE116" s="511"/>
      <c r="GVF116" s="511"/>
      <c r="GVG116" s="511"/>
      <c r="GVH116" s="511"/>
      <c r="GVI116" s="511"/>
      <c r="GVJ116" s="511"/>
      <c r="GVK116" s="511"/>
      <c r="GVL116" s="511"/>
      <c r="GVM116" s="511"/>
      <c r="GVN116" s="511"/>
      <c r="GVO116" s="511"/>
      <c r="GVP116" s="511"/>
      <c r="GVQ116" s="511"/>
      <c r="GVR116" s="511"/>
      <c r="GVS116" s="511"/>
      <c r="GVT116" s="511"/>
      <c r="GVU116" s="511"/>
      <c r="GVV116" s="511"/>
      <c r="GVW116" s="511"/>
      <c r="GVX116" s="511"/>
      <c r="GVY116" s="511"/>
      <c r="GVZ116" s="511"/>
      <c r="GWA116" s="511"/>
      <c r="GWB116" s="511"/>
      <c r="GWC116" s="511"/>
      <c r="GWD116" s="511"/>
      <c r="GWE116" s="511"/>
      <c r="GWF116" s="511"/>
      <c r="GWG116" s="511"/>
      <c r="GWH116" s="511"/>
      <c r="GWI116" s="511"/>
      <c r="GWJ116" s="511"/>
      <c r="GWK116" s="511"/>
      <c r="GWL116" s="511"/>
      <c r="GWM116" s="511"/>
      <c r="GWN116" s="511"/>
      <c r="GWO116" s="511"/>
      <c r="GWP116" s="511"/>
      <c r="GWQ116" s="511"/>
      <c r="GWR116" s="511"/>
      <c r="GWS116" s="511"/>
      <c r="GWT116" s="511"/>
      <c r="GWU116" s="511"/>
      <c r="GWV116" s="511"/>
      <c r="GWW116" s="511"/>
      <c r="GWX116" s="511"/>
      <c r="GWY116" s="511"/>
      <c r="GWZ116" s="511"/>
      <c r="GXA116" s="511"/>
      <c r="GXB116" s="511"/>
      <c r="GXC116" s="511"/>
      <c r="GXD116" s="511"/>
      <c r="GXE116" s="511"/>
      <c r="GXF116" s="511"/>
      <c r="GXG116" s="511"/>
      <c r="GXH116" s="511"/>
      <c r="GXI116" s="511"/>
      <c r="GXJ116" s="511"/>
      <c r="GXK116" s="511"/>
      <c r="GXL116" s="511"/>
      <c r="GXM116" s="511"/>
      <c r="GXN116" s="511"/>
      <c r="GXO116" s="511"/>
      <c r="GXP116" s="511"/>
      <c r="GXQ116" s="511"/>
      <c r="GXR116" s="511"/>
      <c r="GXS116" s="511"/>
      <c r="GXT116" s="511"/>
      <c r="GXU116" s="511"/>
      <c r="GXV116" s="511"/>
      <c r="GXW116" s="511"/>
      <c r="GXX116" s="511"/>
      <c r="GXY116" s="511"/>
      <c r="GXZ116" s="511"/>
      <c r="GYA116" s="511"/>
      <c r="GYB116" s="511"/>
      <c r="GYC116" s="511"/>
      <c r="GYD116" s="511"/>
      <c r="GYE116" s="511"/>
      <c r="GYF116" s="511"/>
      <c r="GYG116" s="511"/>
      <c r="GYH116" s="511"/>
      <c r="GYI116" s="511"/>
      <c r="GYJ116" s="511"/>
      <c r="GYK116" s="511"/>
      <c r="GYL116" s="511"/>
      <c r="GYM116" s="511"/>
      <c r="GYN116" s="511"/>
      <c r="GYO116" s="511"/>
      <c r="GYP116" s="511"/>
      <c r="GYQ116" s="511"/>
      <c r="GYR116" s="511"/>
      <c r="GYS116" s="511"/>
      <c r="GYT116" s="511"/>
      <c r="GYU116" s="511"/>
      <c r="GYV116" s="511"/>
      <c r="GYW116" s="511"/>
      <c r="GYX116" s="511"/>
      <c r="GYY116" s="511"/>
      <c r="GYZ116" s="511"/>
      <c r="GZA116" s="511"/>
      <c r="GZB116" s="511"/>
      <c r="GZC116" s="511"/>
      <c r="GZD116" s="511"/>
      <c r="GZE116" s="511"/>
      <c r="GZF116" s="511"/>
      <c r="GZG116" s="511"/>
      <c r="GZH116" s="511"/>
      <c r="GZI116" s="511"/>
      <c r="GZJ116" s="511"/>
      <c r="GZK116" s="511"/>
      <c r="GZL116" s="511"/>
      <c r="GZM116" s="511"/>
      <c r="GZN116" s="511"/>
      <c r="GZO116" s="511"/>
      <c r="GZP116" s="511"/>
      <c r="GZQ116" s="511"/>
      <c r="GZR116" s="511"/>
      <c r="GZS116" s="511"/>
      <c r="GZT116" s="511"/>
      <c r="GZU116" s="511"/>
      <c r="GZV116" s="511"/>
      <c r="GZW116" s="511"/>
      <c r="GZX116" s="511"/>
      <c r="GZY116" s="511"/>
      <c r="GZZ116" s="511"/>
      <c r="HAA116" s="511"/>
      <c r="HAB116" s="511"/>
      <c r="HAC116" s="511"/>
      <c r="HAD116" s="511"/>
      <c r="HAE116" s="511"/>
      <c r="HAF116" s="511"/>
      <c r="HAG116" s="511"/>
      <c r="HAH116" s="511"/>
      <c r="HAI116" s="511"/>
      <c r="HAJ116" s="511"/>
      <c r="HAK116" s="511"/>
      <c r="HAL116" s="511"/>
      <c r="HAM116" s="511"/>
      <c r="HAN116" s="511"/>
      <c r="HAO116" s="511"/>
      <c r="HAP116" s="511"/>
      <c r="HAQ116" s="511"/>
      <c r="HAR116" s="511"/>
      <c r="HAS116" s="511"/>
      <c r="HAT116" s="511"/>
      <c r="HAU116" s="511"/>
      <c r="HAV116" s="511"/>
      <c r="HAW116" s="511"/>
      <c r="HAX116" s="511"/>
      <c r="HAY116" s="511"/>
      <c r="HAZ116" s="511"/>
      <c r="HBA116" s="511"/>
      <c r="HBB116" s="511"/>
      <c r="HBC116" s="511"/>
      <c r="HBD116" s="511"/>
      <c r="HBE116" s="511"/>
      <c r="HBF116" s="511"/>
      <c r="HBG116" s="511"/>
      <c r="HBH116" s="511"/>
      <c r="HBI116" s="511"/>
      <c r="HBJ116" s="511"/>
      <c r="HBK116" s="511"/>
      <c r="HBL116" s="511"/>
      <c r="HBM116" s="511"/>
      <c r="HBN116" s="511"/>
      <c r="HBO116" s="511"/>
      <c r="HBP116" s="511"/>
      <c r="HBQ116" s="511"/>
      <c r="HBR116" s="511"/>
      <c r="HBS116" s="511"/>
      <c r="HBT116" s="511"/>
      <c r="HBU116" s="511"/>
      <c r="HBV116" s="511"/>
      <c r="HBW116" s="511"/>
      <c r="HBX116" s="511"/>
      <c r="HBY116" s="511"/>
      <c r="HBZ116" s="511"/>
      <c r="HCA116" s="511"/>
      <c r="HCB116" s="511"/>
      <c r="HCC116" s="511"/>
      <c r="HCD116" s="511"/>
      <c r="HCE116" s="511"/>
      <c r="HCF116" s="511"/>
      <c r="HCG116" s="511"/>
      <c r="HCH116" s="511"/>
      <c r="HCI116" s="511"/>
      <c r="HCJ116" s="511"/>
      <c r="HCK116" s="511"/>
      <c r="HCL116" s="511"/>
      <c r="HCM116" s="511"/>
      <c r="HCN116" s="511"/>
      <c r="HCO116" s="511"/>
      <c r="HCP116" s="511"/>
      <c r="HCQ116" s="511"/>
      <c r="HCR116" s="511"/>
      <c r="HCS116" s="511"/>
      <c r="HCT116" s="511"/>
      <c r="HCU116" s="511"/>
      <c r="HCV116" s="511"/>
      <c r="HCW116" s="511"/>
      <c r="HCX116" s="511"/>
      <c r="HCY116" s="511"/>
      <c r="HCZ116" s="511"/>
      <c r="HDA116" s="511"/>
      <c r="HDB116" s="511"/>
      <c r="HDC116" s="511"/>
      <c r="HDD116" s="511"/>
      <c r="HDE116" s="511"/>
      <c r="HDF116" s="511"/>
      <c r="HDG116" s="511"/>
      <c r="HDH116" s="511"/>
      <c r="HDI116" s="511"/>
      <c r="HDJ116" s="511"/>
      <c r="HDK116" s="511"/>
      <c r="HDL116" s="511"/>
      <c r="HDM116" s="511"/>
      <c r="HDN116" s="511"/>
      <c r="HDO116" s="511"/>
      <c r="HDP116" s="511"/>
      <c r="HDQ116" s="511"/>
      <c r="HDR116" s="511"/>
      <c r="HDS116" s="511"/>
      <c r="HDT116" s="511"/>
      <c r="HDU116" s="511"/>
      <c r="HDV116" s="511"/>
      <c r="HDW116" s="511"/>
      <c r="HDX116" s="511"/>
      <c r="HDY116" s="511"/>
      <c r="HDZ116" s="511"/>
      <c r="HEA116" s="511"/>
      <c r="HEB116" s="511"/>
      <c r="HEC116" s="511"/>
      <c r="HED116" s="511"/>
      <c r="HEE116" s="511"/>
      <c r="HEF116" s="511"/>
      <c r="HEG116" s="511"/>
      <c r="HEH116" s="511"/>
      <c r="HEI116" s="511"/>
      <c r="HEJ116" s="511"/>
      <c r="HEK116" s="511"/>
      <c r="HEL116" s="511"/>
      <c r="HEM116" s="511"/>
      <c r="HEN116" s="511"/>
      <c r="HEO116" s="511"/>
      <c r="HEP116" s="511"/>
      <c r="HEQ116" s="511"/>
      <c r="HER116" s="511"/>
      <c r="HES116" s="511"/>
      <c r="HET116" s="511"/>
      <c r="HEU116" s="511"/>
      <c r="HEV116" s="511"/>
      <c r="HEW116" s="511"/>
      <c r="HEX116" s="511"/>
      <c r="HEY116" s="511"/>
      <c r="HEZ116" s="511"/>
      <c r="HFA116" s="511"/>
      <c r="HFB116" s="511"/>
      <c r="HFC116" s="511"/>
      <c r="HFD116" s="511"/>
      <c r="HFE116" s="511"/>
      <c r="HFF116" s="511"/>
      <c r="HFG116" s="511"/>
      <c r="HFH116" s="511"/>
      <c r="HFI116" s="511"/>
      <c r="HFJ116" s="511"/>
      <c r="HFK116" s="511"/>
      <c r="HFL116" s="511"/>
      <c r="HFM116" s="511"/>
      <c r="HFN116" s="511"/>
      <c r="HFO116" s="511"/>
      <c r="HFP116" s="511"/>
      <c r="HFQ116" s="511"/>
      <c r="HFR116" s="511"/>
      <c r="HFS116" s="511"/>
      <c r="HFT116" s="511"/>
      <c r="HFU116" s="511"/>
      <c r="HFV116" s="511"/>
      <c r="HFW116" s="511"/>
      <c r="HFX116" s="511"/>
      <c r="HFY116" s="511"/>
      <c r="HFZ116" s="511"/>
      <c r="HGA116" s="511"/>
      <c r="HGB116" s="511"/>
      <c r="HGC116" s="511"/>
      <c r="HGD116" s="511"/>
      <c r="HGE116" s="511"/>
      <c r="HGF116" s="511"/>
      <c r="HGG116" s="511"/>
      <c r="HGH116" s="511"/>
      <c r="HGI116" s="511"/>
      <c r="HGJ116" s="511"/>
      <c r="HGK116" s="511"/>
      <c r="HGL116" s="511"/>
      <c r="HGM116" s="511"/>
      <c r="HGN116" s="511"/>
      <c r="HGO116" s="511"/>
      <c r="HGP116" s="511"/>
      <c r="HGQ116" s="511"/>
      <c r="HGR116" s="511"/>
      <c r="HGS116" s="511"/>
      <c r="HGT116" s="511"/>
      <c r="HGU116" s="511"/>
      <c r="HGV116" s="511"/>
      <c r="HGW116" s="511"/>
      <c r="HGX116" s="511"/>
      <c r="HGY116" s="511"/>
      <c r="HGZ116" s="511"/>
      <c r="HHA116" s="511"/>
      <c r="HHB116" s="511"/>
      <c r="HHC116" s="511"/>
      <c r="HHD116" s="511"/>
      <c r="HHE116" s="511"/>
      <c r="HHF116" s="511"/>
      <c r="HHG116" s="511"/>
      <c r="HHH116" s="511"/>
      <c r="HHI116" s="511"/>
      <c r="HHJ116" s="511"/>
      <c r="HHK116" s="511"/>
      <c r="HHL116" s="511"/>
      <c r="HHM116" s="511"/>
      <c r="HHN116" s="511"/>
      <c r="HHO116" s="511"/>
      <c r="HHP116" s="511"/>
      <c r="HHQ116" s="511"/>
      <c r="HHR116" s="511"/>
      <c r="HHS116" s="511"/>
      <c r="HHT116" s="511"/>
      <c r="HHU116" s="511"/>
      <c r="HHV116" s="511"/>
      <c r="HHW116" s="511"/>
      <c r="HHX116" s="511"/>
      <c r="HHY116" s="511"/>
      <c r="HHZ116" s="511"/>
      <c r="HIA116" s="511"/>
      <c r="HIB116" s="511"/>
      <c r="HIC116" s="511"/>
      <c r="HID116" s="511"/>
      <c r="HIE116" s="511"/>
      <c r="HIF116" s="511"/>
      <c r="HIG116" s="511"/>
      <c r="HIH116" s="511"/>
      <c r="HII116" s="511"/>
      <c r="HIJ116" s="511"/>
      <c r="HIK116" s="511"/>
      <c r="HIL116" s="511"/>
      <c r="HIM116" s="511"/>
      <c r="HIN116" s="511"/>
      <c r="HIO116" s="511"/>
      <c r="HIP116" s="511"/>
      <c r="HIQ116" s="511"/>
      <c r="HIR116" s="511"/>
      <c r="HIS116" s="511"/>
      <c r="HIT116" s="511"/>
      <c r="HIU116" s="511"/>
      <c r="HIV116" s="511"/>
      <c r="HIW116" s="511"/>
      <c r="HIX116" s="511"/>
      <c r="HIY116" s="511"/>
      <c r="HIZ116" s="511"/>
      <c r="HJA116" s="511"/>
      <c r="HJB116" s="511"/>
      <c r="HJC116" s="511"/>
      <c r="HJD116" s="511"/>
      <c r="HJE116" s="511"/>
      <c r="HJF116" s="511"/>
      <c r="HJG116" s="511"/>
      <c r="HJH116" s="511"/>
      <c r="HJI116" s="511"/>
      <c r="HJJ116" s="511"/>
      <c r="HJK116" s="511"/>
      <c r="HJL116" s="511"/>
      <c r="HJM116" s="511"/>
      <c r="HJN116" s="511"/>
      <c r="HJO116" s="511"/>
      <c r="HJP116" s="511"/>
      <c r="HJQ116" s="511"/>
      <c r="HJR116" s="511"/>
      <c r="HJS116" s="511"/>
      <c r="HJT116" s="511"/>
      <c r="HJU116" s="511"/>
      <c r="HJV116" s="511"/>
      <c r="HJW116" s="511"/>
      <c r="HJX116" s="511"/>
      <c r="HJY116" s="511"/>
      <c r="HJZ116" s="511"/>
      <c r="HKA116" s="511"/>
      <c r="HKB116" s="511"/>
      <c r="HKC116" s="511"/>
      <c r="HKD116" s="511"/>
      <c r="HKE116" s="511"/>
      <c r="HKF116" s="511"/>
      <c r="HKG116" s="511"/>
      <c r="HKH116" s="511"/>
      <c r="HKI116" s="511"/>
      <c r="HKJ116" s="511"/>
      <c r="HKK116" s="511"/>
      <c r="HKL116" s="511"/>
      <c r="HKM116" s="511"/>
      <c r="HKN116" s="511"/>
      <c r="HKO116" s="511"/>
      <c r="HKP116" s="511"/>
      <c r="HKQ116" s="511"/>
      <c r="HKR116" s="511"/>
      <c r="HKS116" s="511"/>
      <c r="HKT116" s="511"/>
      <c r="HKU116" s="511"/>
      <c r="HKV116" s="511"/>
      <c r="HKW116" s="511"/>
      <c r="HKX116" s="511"/>
      <c r="HKY116" s="511"/>
      <c r="HKZ116" s="511"/>
      <c r="HLA116" s="511"/>
      <c r="HLB116" s="511"/>
      <c r="HLC116" s="511"/>
      <c r="HLD116" s="511"/>
      <c r="HLE116" s="511"/>
      <c r="HLF116" s="511"/>
      <c r="HLG116" s="511"/>
      <c r="HLH116" s="511"/>
      <c r="HLI116" s="511"/>
      <c r="HLJ116" s="511"/>
      <c r="HLK116" s="511"/>
      <c r="HLL116" s="511"/>
      <c r="HLM116" s="511"/>
      <c r="HLN116" s="511"/>
      <c r="HLO116" s="511"/>
      <c r="HLP116" s="511"/>
      <c r="HLQ116" s="511"/>
      <c r="HLR116" s="511"/>
      <c r="HLS116" s="511"/>
      <c r="HLT116" s="511"/>
      <c r="HLU116" s="511"/>
      <c r="HLV116" s="511"/>
      <c r="HLW116" s="511"/>
      <c r="HLX116" s="511"/>
      <c r="HLY116" s="511"/>
      <c r="HLZ116" s="511"/>
      <c r="HMA116" s="511"/>
      <c r="HMB116" s="511"/>
      <c r="HMC116" s="511"/>
      <c r="HMD116" s="511"/>
      <c r="HME116" s="511"/>
      <c r="HMF116" s="511"/>
      <c r="HMG116" s="511"/>
      <c r="HMH116" s="511"/>
      <c r="HMI116" s="511"/>
      <c r="HMJ116" s="511"/>
      <c r="HMK116" s="511"/>
      <c r="HML116" s="511"/>
      <c r="HMM116" s="511"/>
      <c r="HMN116" s="511"/>
      <c r="HMO116" s="511"/>
      <c r="HMP116" s="511"/>
      <c r="HMQ116" s="511"/>
      <c r="HMR116" s="511"/>
      <c r="HMS116" s="511"/>
      <c r="HMT116" s="511"/>
      <c r="HMU116" s="511"/>
      <c r="HMV116" s="511"/>
      <c r="HMW116" s="511"/>
      <c r="HMX116" s="511"/>
      <c r="HMY116" s="511"/>
      <c r="HMZ116" s="511"/>
      <c r="HNA116" s="511"/>
      <c r="HNB116" s="511"/>
      <c r="HNC116" s="511"/>
      <c r="HND116" s="511"/>
      <c r="HNE116" s="511"/>
      <c r="HNF116" s="511"/>
      <c r="HNG116" s="511"/>
      <c r="HNH116" s="511"/>
      <c r="HNI116" s="511"/>
      <c r="HNJ116" s="511"/>
      <c r="HNK116" s="511"/>
      <c r="HNL116" s="511"/>
      <c r="HNM116" s="511"/>
      <c r="HNN116" s="511"/>
      <c r="HNO116" s="511"/>
      <c r="HNP116" s="511"/>
      <c r="HNQ116" s="511"/>
      <c r="HNR116" s="511"/>
      <c r="HNS116" s="511"/>
      <c r="HNT116" s="511"/>
      <c r="HNU116" s="511"/>
      <c r="HNV116" s="511"/>
      <c r="HNW116" s="511"/>
      <c r="HNX116" s="511"/>
      <c r="HNY116" s="511"/>
      <c r="HNZ116" s="511"/>
      <c r="HOA116" s="511"/>
      <c r="HOB116" s="511"/>
      <c r="HOC116" s="511"/>
      <c r="HOD116" s="511"/>
      <c r="HOE116" s="511"/>
      <c r="HOF116" s="511"/>
      <c r="HOG116" s="511"/>
      <c r="HOH116" s="511"/>
      <c r="HOI116" s="511"/>
      <c r="HOJ116" s="511"/>
      <c r="HOK116" s="511"/>
      <c r="HOL116" s="511"/>
      <c r="HOM116" s="511"/>
      <c r="HON116" s="511"/>
      <c r="HOO116" s="511"/>
      <c r="HOP116" s="511"/>
      <c r="HOQ116" s="511"/>
      <c r="HOR116" s="511"/>
      <c r="HOS116" s="511"/>
      <c r="HOT116" s="511"/>
      <c r="HOU116" s="511"/>
      <c r="HOV116" s="511"/>
      <c r="HOW116" s="511"/>
      <c r="HOX116" s="511"/>
      <c r="HOY116" s="511"/>
      <c r="HOZ116" s="511"/>
      <c r="HPA116" s="511"/>
      <c r="HPB116" s="511"/>
      <c r="HPC116" s="511"/>
      <c r="HPD116" s="511"/>
      <c r="HPE116" s="511"/>
      <c r="HPF116" s="511"/>
      <c r="HPG116" s="511"/>
      <c r="HPH116" s="511"/>
      <c r="HPI116" s="511"/>
      <c r="HPJ116" s="511"/>
      <c r="HPK116" s="511"/>
      <c r="HPL116" s="511"/>
      <c r="HPM116" s="511"/>
      <c r="HPN116" s="511"/>
      <c r="HPO116" s="511"/>
      <c r="HPP116" s="511"/>
      <c r="HPQ116" s="511"/>
      <c r="HPR116" s="511"/>
      <c r="HPS116" s="511"/>
      <c r="HPT116" s="511"/>
      <c r="HPU116" s="511"/>
      <c r="HPV116" s="511"/>
      <c r="HPW116" s="511"/>
      <c r="HPX116" s="511"/>
      <c r="HPY116" s="511"/>
      <c r="HPZ116" s="511"/>
      <c r="HQA116" s="511"/>
      <c r="HQB116" s="511"/>
      <c r="HQC116" s="511"/>
      <c r="HQD116" s="511"/>
      <c r="HQE116" s="511"/>
      <c r="HQF116" s="511"/>
      <c r="HQG116" s="511"/>
      <c r="HQH116" s="511"/>
      <c r="HQI116" s="511"/>
      <c r="HQJ116" s="511"/>
      <c r="HQK116" s="511"/>
      <c r="HQL116" s="511"/>
      <c r="HQM116" s="511"/>
      <c r="HQN116" s="511"/>
      <c r="HQO116" s="511"/>
      <c r="HQP116" s="511"/>
      <c r="HQQ116" s="511"/>
      <c r="HQR116" s="511"/>
      <c r="HQS116" s="511"/>
      <c r="HQT116" s="511"/>
      <c r="HQU116" s="511"/>
      <c r="HQV116" s="511"/>
      <c r="HQW116" s="511"/>
      <c r="HQX116" s="511"/>
      <c r="HQY116" s="511"/>
      <c r="HQZ116" s="511"/>
      <c r="HRA116" s="511"/>
      <c r="HRB116" s="511"/>
      <c r="HRC116" s="511"/>
      <c r="HRD116" s="511"/>
      <c r="HRE116" s="511"/>
      <c r="HRF116" s="511"/>
      <c r="HRG116" s="511"/>
      <c r="HRH116" s="511"/>
      <c r="HRI116" s="511"/>
      <c r="HRJ116" s="511"/>
      <c r="HRK116" s="511"/>
      <c r="HRL116" s="511"/>
      <c r="HRM116" s="511"/>
      <c r="HRN116" s="511"/>
      <c r="HRO116" s="511"/>
      <c r="HRP116" s="511"/>
      <c r="HRQ116" s="511"/>
      <c r="HRR116" s="511"/>
      <c r="HRS116" s="511"/>
      <c r="HRT116" s="511"/>
      <c r="HRU116" s="511"/>
      <c r="HRV116" s="511"/>
      <c r="HRW116" s="511"/>
      <c r="HRX116" s="511"/>
      <c r="HRY116" s="511"/>
      <c r="HRZ116" s="511"/>
      <c r="HSA116" s="511"/>
      <c r="HSB116" s="511"/>
      <c r="HSC116" s="511"/>
      <c r="HSD116" s="511"/>
      <c r="HSE116" s="511"/>
      <c r="HSF116" s="511"/>
      <c r="HSG116" s="511"/>
      <c r="HSH116" s="511"/>
      <c r="HSI116" s="511"/>
      <c r="HSJ116" s="511"/>
      <c r="HSK116" s="511"/>
      <c r="HSL116" s="511"/>
      <c r="HSM116" s="511"/>
      <c r="HSN116" s="511"/>
      <c r="HSO116" s="511"/>
      <c r="HSP116" s="511"/>
      <c r="HSQ116" s="511"/>
      <c r="HSR116" s="511"/>
      <c r="HSS116" s="511"/>
      <c r="HST116" s="511"/>
      <c r="HSU116" s="511"/>
      <c r="HSV116" s="511"/>
      <c r="HSW116" s="511"/>
      <c r="HSX116" s="511"/>
      <c r="HSY116" s="511"/>
      <c r="HSZ116" s="511"/>
      <c r="HTA116" s="511"/>
      <c r="HTB116" s="511"/>
      <c r="HTC116" s="511"/>
      <c r="HTD116" s="511"/>
      <c r="HTE116" s="511"/>
      <c r="HTF116" s="511"/>
      <c r="HTG116" s="511"/>
      <c r="HTH116" s="511"/>
      <c r="HTI116" s="511"/>
      <c r="HTJ116" s="511"/>
      <c r="HTK116" s="511"/>
      <c r="HTL116" s="511"/>
      <c r="HTM116" s="511"/>
      <c r="HTN116" s="511"/>
      <c r="HTO116" s="511"/>
      <c r="HTP116" s="511"/>
      <c r="HTQ116" s="511"/>
      <c r="HTR116" s="511"/>
      <c r="HTS116" s="511"/>
      <c r="HTT116" s="511"/>
      <c r="HTU116" s="511"/>
      <c r="HTV116" s="511"/>
      <c r="HTW116" s="511"/>
      <c r="HTX116" s="511"/>
      <c r="HTY116" s="511"/>
      <c r="HTZ116" s="511"/>
      <c r="HUA116" s="511"/>
      <c r="HUB116" s="511"/>
      <c r="HUC116" s="511"/>
      <c r="HUD116" s="511"/>
      <c r="HUE116" s="511"/>
      <c r="HUF116" s="511"/>
      <c r="HUG116" s="511"/>
      <c r="HUH116" s="511"/>
      <c r="HUI116" s="511"/>
      <c r="HUJ116" s="511"/>
      <c r="HUK116" s="511"/>
      <c r="HUL116" s="511"/>
      <c r="HUM116" s="511"/>
      <c r="HUN116" s="511"/>
      <c r="HUO116" s="511"/>
      <c r="HUP116" s="511"/>
      <c r="HUQ116" s="511"/>
      <c r="HUR116" s="511"/>
      <c r="HUS116" s="511"/>
      <c r="HUT116" s="511"/>
      <c r="HUU116" s="511"/>
      <c r="HUV116" s="511"/>
      <c r="HUW116" s="511"/>
      <c r="HUX116" s="511"/>
      <c r="HUY116" s="511"/>
      <c r="HUZ116" s="511"/>
      <c r="HVA116" s="511"/>
      <c r="HVB116" s="511"/>
      <c r="HVC116" s="511"/>
      <c r="HVD116" s="511"/>
      <c r="HVE116" s="511"/>
      <c r="HVF116" s="511"/>
      <c r="HVG116" s="511"/>
      <c r="HVH116" s="511"/>
      <c r="HVI116" s="511"/>
      <c r="HVJ116" s="511"/>
      <c r="HVK116" s="511"/>
      <c r="HVL116" s="511"/>
      <c r="HVM116" s="511"/>
      <c r="HVN116" s="511"/>
      <c r="HVO116" s="511"/>
      <c r="HVP116" s="511"/>
      <c r="HVQ116" s="511"/>
      <c r="HVR116" s="511"/>
      <c r="HVS116" s="511"/>
      <c r="HVT116" s="511"/>
      <c r="HVU116" s="511"/>
      <c r="HVV116" s="511"/>
      <c r="HVW116" s="511"/>
      <c r="HVX116" s="511"/>
      <c r="HVY116" s="511"/>
      <c r="HVZ116" s="511"/>
      <c r="HWA116" s="511"/>
      <c r="HWB116" s="511"/>
      <c r="HWC116" s="511"/>
      <c r="HWD116" s="511"/>
      <c r="HWE116" s="511"/>
      <c r="HWF116" s="511"/>
      <c r="HWG116" s="511"/>
      <c r="HWH116" s="511"/>
      <c r="HWI116" s="511"/>
      <c r="HWJ116" s="511"/>
      <c r="HWK116" s="511"/>
      <c r="HWL116" s="511"/>
      <c r="HWM116" s="511"/>
      <c r="HWN116" s="511"/>
      <c r="HWO116" s="511"/>
      <c r="HWP116" s="511"/>
      <c r="HWQ116" s="511"/>
      <c r="HWR116" s="511"/>
      <c r="HWS116" s="511"/>
      <c r="HWT116" s="511"/>
      <c r="HWU116" s="511"/>
      <c r="HWV116" s="511"/>
      <c r="HWW116" s="511"/>
      <c r="HWX116" s="511"/>
      <c r="HWY116" s="511"/>
      <c r="HWZ116" s="511"/>
      <c r="HXA116" s="511"/>
      <c r="HXB116" s="511"/>
      <c r="HXC116" s="511"/>
      <c r="HXD116" s="511"/>
      <c r="HXE116" s="511"/>
      <c r="HXF116" s="511"/>
      <c r="HXG116" s="511"/>
      <c r="HXH116" s="511"/>
      <c r="HXI116" s="511"/>
      <c r="HXJ116" s="511"/>
      <c r="HXK116" s="511"/>
      <c r="HXL116" s="511"/>
      <c r="HXM116" s="511"/>
      <c r="HXN116" s="511"/>
      <c r="HXO116" s="511"/>
      <c r="HXP116" s="511"/>
      <c r="HXQ116" s="511"/>
      <c r="HXR116" s="511"/>
      <c r="HXS116" s="511"/>
      <c r="HXT116" s="511"/>
      <c r="HXU116" s="511"/>
      <c r="HXV116" s="511"/>
      <c r="HXW116" s="511"/>
      <c r="HXX116" s="511"/>
      <c r="HXY116" s="511"/>
      <c r="HXZ116" s="511"/>
      <c r="HYA116" s="511"/>
      <c r="HYB116" s="511"/>
      <c r="HYC116" s="511"/>
      <c r="HYD116" s="511"/>
      <c r="HYE116" s="511"/>
      <c r="HYF116" s="511"/>
      <c r="HYG116" s="511"/>
      <c r="HYH116" s="511"/>
      <c r="HYI116" s="511"/>
      <c r="HYJ116" s="511"/>
      <c r="HYK116" s="511"/>
      <c r="HYL116" s="511"/>
      <c r="HYM116" s="511"/>
      <c r="HYN116" s="511"/>
      <c r="HYO116" s="511"/>
      <c r="HYP116" s="511"/>
      <c r="HYQ116" s="511"/>
      <c r="HYR116" s="511"/>
      <c r="HYS116" s="511"/>
      <c r="HYT116" s="511"/>
      <c r="HYU116" s="511"/>
      <c r="HYV116" s="511"/>
      <c r="HYW116" s="511"/>
      <c r="HYX116" s="511"/>
      <c r="HYY116" s="511"/>
      <c r="HYZ116" s="511"/>
      <c r="HZA116" s="511"/>
      <c r="HZB116" s="511"/>
      <c r="HZC116" s="511"/>
      <c r="HZD116" s="511"/>
      <c r="HZE116" s="511"/>
      <c r="HZF116" s="511"/>
      <c r="HZG116" s="511"/>
      <c r="HZH116" s="511"/>
      <c r="HZI116" s="511"/>
      <c r="HZJ116" s="511"/>
      <c r="HZK116" s="511"/>
      <c r="HZL116" s="511"/>
      <c r="HZM116" s="511"/>
      <c r="HZN116" s="511"/>
      <c r="HZO116" s="511"/>
      <c r="HZP116" s="511"/>
      <c r="HZQ116" s="511"/>
      <c r="HZR116" s="511"/>
      <c r="HZS116" s="511"/>
      <c r="HZT116" s="511"/>
      <c r="HZU116" s="511"/>
      <c r="HZV116" s="511"/>
      <c r="HZW116" s="511"/>
      <c r="HZX116" s="511"/>
      <c r="HZY116" s="511"/>
      <c r="HZZ116" s="511"/>
      <c r="IAA116" s="511"/>
      <c r="IAB116" s="511"/>
      <c r="IAC116" s="511"/>
      <c r="IAD116" s="511"/>
      <c r="IAE116" s="511"/>
      <c r="IAF116" s="511"/>
      <c r="IAG116" s="511"/>
      <c r="IAH116" s="511"/>
      <c r="IAI116" s="511"/>
      <c r="IAJ116" s="511"/>
      <c r="IAK116" s="511"/>
      <c r="IAL116" s="511"/>
      <c r="IAM116" s="511"/>
      <c r="IAN116" s="511"/>
      <c r="IAO116" s="511"/>
      <c r="IAP116" s="511"/>
      <c r="IAQ116" s="511"/>
      <c r="IAR116" s="511"/>
      <c r="IAS116" s="511"/>
      <c r="IAT116" s="511"/>
      <c r="IAU116" s="511"/>
      <c r="IAV116" s="511"/>
      <c r="IAW116" s="511"/>
      <c r="IAX116" s="511"/>
      <c r="IAY116" s="511"/>
      <c r="IAZ116" s="511"/>
      <c r="IBA116" s="511"/>
      <c r="IBB116" s="511"/>
      <c r="IBC116" s="511"/>
      <c r="IBD116" s="511"/>
      <c r="IBE116" s="511"/>
      <c r="IBF116" s="511"/>
      <c r="IBG116" s="511"/>
      <c r="IBH116" s="511"/>
      <c r="IBI116" s="511"/>
      <c r="IBJ116" s="511"/>
      <c r="IBK116" s="511"/>
      <c r="IBL116" s="511"/>
      <c r="IBM116" s="511"/>
      <c r="IBN116" s="511"/>
      <c r="IBO116" s="511"/>
      <c r="IBP116" s="511"/>
      <c r="IBQ116" s="511"/>
      <c r="IBR116" s="511"/>
      <c r="IBS116" s="511"/>
      <c r="IBT116" s="511"/>
      <c r="IBU116" s="511"/>
      <c r="IBV116" s="511"/>
      <c r="IBW116" s="511"/>
      <c r="IBX116" s="511"/>
      <c r="IBY116" s="511"/>
      <c r="IBZ116" s="511"/>
      <c r="ICA116" s="511"/>
      <c r="ICB116" s="511"/>
      <c r="ICC116" s="511"/>
      <c r="ICD116" s="511"/>
      <c r="ICE116" s="511"/>
      <c r="ICF116" s="511"/>
      <c r="ICG116" s="511"/>
      <c r="ICH116" s="511"/>
      <c r="ICI116" s="511"/>
      <c r="ICJ116" s="511"/>
      <c r="ICK116" s="511"/>
      <c r="ICL116" s="511"/>
      <c r="ICM116" s="511"/>
      <c r="ICN116" s="511"/>
      <c r="ICO116" s="511"/>
      <c r="ICP116" s="511"/>
      <c r="ICQ116" s="511"/>
      <c r="ICR116" s="511"/>
      <c r="ICS116" s="511"/>
      <c r="ICT116" s="511"/>
      <c r="ICU116" s="511"/>
      <c r="ICV116" s="511"/>
      <c r="ICW116" s="511"/>
      <c r="ICX116" s="511"/>
      <c r="ICY116" s="511"/>
      <c r="ICZ116" s="511"/>
      <c r="IDA116" s="511"/>
      <c r="IDB116" s="511"/>
      <c r="IDC116" s="511"/>
      <c r="IDD116" s="511"/>
      <c r="IDE116" s="511"/>
      <c r="IDF116" s="511"/>
      <c r="IDG116" s="511"/>
      <c r="IDH116" s="511"/>
      <c r="IDI116" s="511"/>
      <c r="IDJ116" s="511"/>
      <c r="IDK116" s="511"/>
      <c r="IDL116" s="511"/>
      <c r="IDM116" s="511"/>
      <c r="IDN116" s="511"/>
      <c r="IDO116" s="511"/>
      <c r="IDP116" s="511"/>
      <c r="IDQ116" s="511"/>
      <c r="IDR116" s="511"/>
      <c r="IDS116" s="511"/>
      <c r="IDT116" s="511"/>
      <c r="IDU116" s="511"/>
      <c r="IDV116" s="511"/>
      <c r="IDW116" s="511"/>
      <c r="IDX116" s="511"/>
      <c r="IDY116" s="511"/>
      <c r="IDZ116" s="511"/>
      <c r="IEA116" s="511"/>
      <c r="IEB116" s="511"/>
      <c r="IEC116" s="511"/>
      <c r="IED116" s="511"/>
      <c r="IEE116" s="511"/>
      <c r="IEF116" s="511"/>
      <c r="IEG116" s="511"/>
      <c r="IEH116" s="511"/>
      <c r="IEI116" s="511"/>
      <c r="IEJ116" s="511"/>
      <c r="IEK116" s="511"/>
      <c r="IEL116" s="511"/>
      <c r="IEM116" s="511"/>
      <c r="IEN116" s="511"/>
      <c r="IEO116" s="511"/>
      <c r="IEP116" s="511"/>
      <c r="IEQ116" s="511"/>
      <c r="IER116" s="511"/>
      <c r="IES116" s="511"/>
      <c r="IET116" s="511"/>
      <c r="IEU116" s="511"/>
      <c r="IEV116" s="511"/>
      <c r="IEW116" s="511"/>
      <c r="IEX116" s="511"/>
      <c r="IEY116" s="511"/>
      <c r="IEZ116" s="511"/>
      <c r="IFA116" s="511"/>
      <c r="IFB116" s="511"/>
      <c r="IFC116" s="511"/>
      <c r="IFD116" s="511"/>
      <c r="IFE116" s="511"/>
      <c r="IFF116" s="511"/>
      <c r="IFG116" s="511"/>
      <c r="IFH116" s="511"/>
      <c r="IFI116" s="511"/>
      <c r="IFJ116" s="511"/>
      <c r="IFK116" s="511"/>
      <c r="IFL116" s="511"/>
      <c r="IFM116" s="511"/>
      <c r="IFN116" s="511"/>
      <c r="IFO116" s="511"/>
      <c r="IFP116" s="511"/>
      <c r="IFQ116" s="511"/>
      <c r="IFR116" s="511"/>
      <c r="IFS116" s="511"/>
      <c r="IFT116" s="511"/>
      <c r="IFU116" s="511"/>
      <c r="IFV116" s="511"/>
      <c r="IFW116" s="511"/>
      <c r="IFX116" s="511"/>
      <c r="IFY116" s="511"/>
      <c r="IFZ116" s="511"/>
      <c r="IGA116" s="511"/>
      <c r="IGB116" s="511"/>
      <c r="IGC116" s="511"/>
      <c r="IGD116" s="511"/>
      <c r="IGE116" s="511"/>
      <c r="IGF116" s="511"/>
      <c r="IGG116" s="511"/>
      <c r="IGH116" s="511"/>
      <c r="IGI116" s="511"/>
      <c r="IGJ116" s="511"/>
      <c r="IGK116" s="511"/>
      <c r="IGL116" s="511"/>
      <c r="IGM116" s="511"/>
      <c r="IGN116" s="511"/>
      <c r="IGO116" s="511"/>
      <c r="IGP116" s="511"/>
      <c r="IGQ116" s="511"/>
      <c r="IGR116" s="511"/>
      <c r="IGS116" s="511"/>
      <c r="IGT116" s="511"/>
      <c r="IGU116" s="511"/>
      <c r="IGV116" s="511"/>
      <c r="IGW116" s="511"/>
      <c r="IGX116" s="511"/>
      <c r="IGY116" s="511"/>
      <c r="IGZ116" s="511"/>
      <c r="IHA116" s="511"/>
      <c r="IHB116" s="511"/>
      <c r="IHC116" s="511"/>
      <c r="IHD116" s="511"/>
      <c r="IHE116" s="511"/>
      <c r="IHF116" s="511"/>
      <c r="IHG116" s="511"/>
      <c r="IHH116" s="511"/>
      <c r="IHI116" s="511"/>
      <c r="IHJ116" s="511"/>
      <c r="IHK116" s="511"/>
      <c r="IHL116" s="511"/>
      <c r="IHM116" s="511"/>
      <c r="IHN116" s="511"/>
      <c r="IHO116" s="511"/>
      <c r="IHP116" s="511"/>
      <c r="IHQ116" s="511"/>
      <c r="IHR116" s="511"/>
      <c r="IHS116" s="511"/>
      <c r="IHT116" s="511"/>
      <c r="IHU116" s="511"/>
      <c r="IHV116" s="511"/>
      <c r="IHW116" s="511"/>
      <c r="IHX116" s="511"/>
      <c r="IHY116" s="511"/>
      <c r="IHZ116" s="511"/>
      <c r="IIA116" s="511"/>
      <c r="IIB116" s="511"/>
      <c r="IIC116" s="511"/>
      <c r="IID116" s="511"/>
      <c r="IIE116" s="511"/>
      <c r="IIF116" s="511"/>
      <c r="IIG116" s="511"/>
      <c r="IIH116" s="511"/>
      <c r="III116" s="511"/>
      <c r="IIJ116" s="511"/>
      <c r="IIK116" s="511"/>
      <c r="IIL116" s="511"/>
      <c r="IIM116" s="511"/>
      <c r="IIN116" s="511"/>
      <c r="IIO116" s="511"/>
      <c r="IIP116" s="511"/>
      <c r="IIQ116" s="511"/>
      <c r="IIR116" s="511"/>
      <c r="IIS116" s="511"/>
      <c r="IIT116" s="511"/>
      <c r="IIU116" s="511"/>
      <c r="IIV116" s="511"/>
      <c r="IIW116" s="511"/>
      <c r="IIX116" s="511"/>
      <c r="IIY116" s="511"/>
      <c r="IIZ116" s="511"/>
      <c r="IJA116" s="511"/>
      <c r="IJB116" s="511"/>
      <c r="IJC116" s="511"/>
      <c r="IJD116" s="511"/>
      <c r="IJE116" s="511"/>
      <c r="IJF116" s="511"/>
      <c r="IJG116" s="511"/>
      <c r="IJH116" s="511"/>
      <c r="IJI116" s="511"/>
      <c r="IJJ116" s="511"/>
      <c r="IJK116" s="511"/>
      <c r="IJL116" s="511"/>
      <c r="IJM116" s="511"/>
      <c r="IJN116" s="511"/>
      <c r="IJO116" s="511"/>
      <c r="IJP116" s="511"/>
      <c r="IJQ116" s="511"/>
      <c r="IJR116" s="511"/>
      <c r="IJS116" s="511"/>
      <c r="IJT116" s="511"/>
      <c r="IJU116" s="511"/>
      <c r="IJV116" s="511"/>
      <c r="IJW116" s="511"/>
      <c r="IJX116" s="511"/>
      <c r="IJY116" s="511"/>
      <c r="IJZ116" s="511"/>
      <c r="IKA116" s="511"/>
      <c r="IKB116" s="511"/>
      <c r="IKC116" s="511"/>
      <c r="IKD116" s="511"/>
      <c r="IKE116" s="511"/>
      <c r="IKF116" s="511"/>
      <c r="IKG116" s="511"/>
      <c r="IKH116" s="511"/>
      <c r="IKI116" s="511"/>
      <c r="IKJ116" s="511"/>
      <c r="IKK116" s="511"/>
      <c r="IKL116" s="511"/>
      <c r="IKM116" s="511"/>
      <c r="IKN116" s="511"/>
      <c r="IKO116" s="511"/>
      <c r="IKP116" s="511"/>
      <c r="IKQ116" s="511"/>
      <c r="IKR116" s="511"/>
      <c r="IKS116" s="511"/>
      <c r="IKT116" s="511"/>
      <c r="IKU116" s="511"/>
      <c r="IKV116" s="511"/>
      <c r="IKW116" s="511"/>
      <c r="IKX116" s="511"/>
      <c r="IKY116" s="511"/>
      <c r="IKZ116" s="511"/>
      <c r="ILA116" s="511"/>
      <c r="ILB116" s="511"/>
      <c r="ILC116" s="511"/>
      <c r="ILD116" s="511"/>
      <c r="ILE116" s="511"/>
      <c r="ILF116" s="511"/>
      <c r="ILG116" s="511"/>
      <c r="ILH116" s="511"/>
      <c r="ILI116" s="511"/>
      <c r="ILJ116" s="511"/>
      <c r="ILK116" s="511"/>
      <c r="ILL116" s="511"/>
      <c r="ILM116" s="511"/>
      <c r="ILN116" s="511"/>
      <c r="ILO116" s="511"/>
      <c r="ILP116" s="511"/>
      <c r="ILQ116" s="511"/>
      <c r="ILR116" s="511"/>
      <c r="ILS116" s="511"/>
      <c r="ILT116" s="511"/>
      <c r="ILU116" s="511"/>
      <c r="ILV116" s="511"/>
      <c r="ILW116" s="511"/>
      <c r="ILX116" s="511"/>
      <c r="ILY116" s="511"/>
      <c r="ILZ116" s="511"/>
      <c r="IMA116" s="511"/>
      <c r="IMB116" s="511"/>
      <c r="IMC116" s="511"/>
      <c r="IMD116" s="511"/>
      <c r="IME116" s="511"/>
      <c r="IMF116" s="511"/>
      <c r="IMG116" s="511"/>
      <c r="IMH116" s="511"/>
      <c r="IMI116" s="511"/>
      <c r="IMJ116" s="511"/>
      <c r="IMK116" s="511"/>
      <c r="IML116" s="511"/>
      <c r="IMM116" s="511"/>
      <c r="IMN116" s="511"/>
      <c r="IMO116" s="511"/>
      <c r="IMP116" s="511"/>
      <c r="IMQ116" s="511"/>
      <c r="IMR116" s="511"/>
      <c r="IMS116" s="511"/>
      <c r="IMT116" s="511"/>
      <c r="IMU116" s="511"/>
      <c r="IMV116" s="511"/>
      <c r="IMW116" s="511"/>
      <c r="IMX116" s="511"/>
      <c r="IMY116" s="511"/>
      <c r="IMZ116" s="511"/>
      <c r="INA116" s="511"/>
      <c r="INB116" s="511"/>
      <c r="INC116" s="511"/>
      <c r="IND116" s="511"/>
      <c r="INE116" s="511"/>
      <c r="INF116" s="511"/>
      <c r="ING116" s="511"/>
      <c r="INH116" s="511"/>
      <c r="INI116" s="511"/>
      <c r="INJ116" s="511"/>
      <c r="INK116" s="511"/>
      <c r="INL116" s="511"/>
      <c r="INM116" s="511"/>
      <c r="INN116" s="511"/>
      <c r="INO116" s="511"/>
      <c r="INP116" s="511"/>
      <c r="INQ116" s="511"/>
      <c r="INR116" s="511"/>
      <c r="INS116" s="511"/>
      <c r="INT116" s="511"/>
      <c r="INU116" s="511"/>
      <c r="INV116" s="511"/>
      <c r="INW116" s="511"/>
      <c r="INX116" s="511"/>
      <c r="INY116" s="511"/>
      <c r="INZ116" s="511"/>
      <c r="IOA116" s="511"/>
      <c r="IOB116" s="511"/>
      <c r="IOC116" s="511"/>
      <c r="IOD116" s="511"/>
      <c r="IOE116" s="511"/>
      <c r="IOF116" s="511"/>
      <c r="IOG116" s="511"/>
      <c r="IOH116" s="511"/>
      <c r="IOI116" s="511"/>
      <c r="IOJ116" s="511"/>
      <c r="IOK116" s="511"/>
      <c r="IOL116" s="511"/>
      <c r="IOM116" s="511"/>
      <c r="ION116" s="511"/>
      <c r="IOO116" s="511"/>
      <c r="IOP116" s="511"/>
      <c r="IOQ116" s="511"/>
      <c r="IOR116" s="511"/>
      <c r="IOS116" s="511"/>
      <c r="IOT116" s="511"/>
      <c r="IOU116" s="511"/>
      <c r="IOV116" s="511"/>
      <c r="IOW116" s="511"/>
      <c r="IOX116" s="511"/>
      <c r="IOY116" s="511"/>
      <c r="IOZ116" s="511"/>
      <c r="IPA116" s="511"/>
      <c r="IPB116" s="511"/>
      <c r="IPC116" s="511"/>
      <c r="IPD116" s="511"/>
      <c r="IPE116" s="511"/>
      <c r="IPF116" s="511"/>
      <c r="IPG116" s="511"/>
      <c r="IPH116" s="511"/>
      <c r="IPI116" s="511"/>
      <c r="IPJ116" s="511"/>
      <c r="IPK116" s="511"/>
      <c r="IPL116" s="511"/>
      <c r="IPM116" s="511"/>
      <c r="IPN116" s="511"/>
      <c r="IPO116" s="511"/>
      <c r="IPP116" s="511"/>
      <c r="IPQ116" s="511"/>
      <c r="IPR116" s="511"/>
      <c r="IPS116" s="511"/>
      <c r="IPT116" s="511"/>
      <c r="IPU116" s="511"/>
      <c r="IPV116" s="511"/>
      <c r="IPW116" s="511"/>
      <c r="IPX116" s="511"/>
      <c r="IPY116" s="511"/>
      <c r="IPZ116" s="511"/>
      <c r="IQA116" s="511"/>
      <c r="IQB116" s="511"/>
      <c r="IQC116" s="511"/>
      <c r="IQD116" s="511"/>
      <c r="IQE116" s="511"/>
      <c r="IQF116" s="511"/>
      <c r="IQG116" s="511"/>
      <c r="IQH116" s="511"/>
      <c r="IQI116" s="511"/>
      <c r="IQJ116" s="511"/>
      <c r="IQK116" s="511"/>
      <c r="IQL116" s="511"/>
      <c r="IQM116" s="511"/>
      <c r="IQN116" s="511"/>
      <c r="IQO116" s="511"/>
      <c r="IQP116" s="511"/>
      <c r="IQQ116" s="511"/>
      <c r="IQR116" s="511"/>
      <c r="IQS116" s="511"/>
      <c r="IQT116" s="511"/>
      <c r="IQU116" s="511"/>
      <c r="IQV116" s="511"/>
      <c r="IQW116" s="511"/>
      <c r="IQX116" s="511"/>
      <c r="IQY116" s="511"/>
      <c r="IQZ116" s="511"/>
      <c r="IRA116" s="511"/>
      <c r="IRB116" s="511"/>
      <c r="IRC116" s="511"/>
      <c r="IRD116" s="511"/>
      <c r="IRE116" s="511"/>
      <c r="IRF116" s="511"/>
      <c r="IRG116" s="511"/>
      <c r="IRH116" s="511"/>
      <c r="IRI116" s="511"/>
      <c r="IRJ116" s="511"/>
      <c r="IRK116" s="511"/>
      <c r="IRL116" s="511"/>
      <c r="IRM116" s="511"/>
      <c r="IRN116" s="511"/>
      <c r="IRO116" s="511"/>
      <c r="IRP116" s="511"/>
      <c r="IRQ116" s="511"/>
      <c r="IRR116" s="511"/>
      <c r="IRS116" s="511"/>
      <c r="IRT116" s="511"/>
      <c r="IRU116" s="511"/>
      <c r="IRV116" s="511"/>
      <c r="IRW116" s="511"/>
      <c r="IRX116" s="511"/>
      <c r="IRY116" s="511"/>
      <c r="IRZ116" s="511"/>
      <c r="ISA116" s="511"/>
      <c r="ISB116" s="511"/>
      <c r="ISC116" s="511"/>
      <c r="ISD116" s="511"/>
      <c r="ISE116" s="511"/>
      <c r="ISF116" s="511"/>
      <c r="ISG116" s="511"/>
      <c r="ISH116" s="511"/>
      <c r="ISI116" s="511"/>
      <c r="ISJ116" s="511"/>
      <c r="ISK116" s="511"/>
      <c r="ISL116" s="511"/>
      <c r="ISM116" s="511"/>
      <c r="ISN116" s="511"/>
      <c r="ISO116" s="511"/>
      <c r="ISP116" s="511"/>
      <c r="ISQ116" s="511"/>
      <c r="ISR116" s="511"/>
      <c r="ISS116" s="511"/>
      <c r="IST116" s="511"/>
      <c r="ISU116" s="511"/>
      <c r="ISV116" s="511"/>
      <c r="ISW116" s="511"/>
      <c r="ISX116" s="511"/>
      <c r="ISY116" s="511"/>
      <c r="ISZ116" s="511"/>
      <c r="ITA116" s="511"/>
      <c r="ITB116" s="511"/>
      <c r="ITC116" s="511"/>
      <c r="ITD116" s="511"/>
      <c r="ITE116" s="511"/>
      <c r="ITF116" s="511"/>
      <c r="ITG116" s="511"/>
      <c r="ITH116" s="511"/>
      <c r="ITI116" s="511"/>
      <c r="ITJ116" s="511"/>
      <c r="ITK116" s="511"/>
      <c r="ITL116" s="511"/>
      <c r="ITM116" s="511"/>
      <c r="ITN116" s="511"/>
      <c r="ITO116" s="511"/>
      <c r="ITP116" s="511"/>
      <c r="ITQ116" s="511"/>
      <c r="ITR116" s="511"/>
      <c r="ITS116" s="511"/>
      <c r="ITT116" s="511"/>
      <c r="ITU116" s="511"/>
      <c r="ITV116" s="511"/>
      <c r="ITW116" s="511"/>
      <c r="ITX116" s="511"/>
      <c r="ITY116" s="511"/>
      <c r="ITZ116" s="511"/>
      <c r="IUA116" s="511"/>
      <c r="IUB116" s="511"/>
      <c r="IUC116" s="511"/>
      <c r="IUD116" s="511"/>
      <c r="IUE116" s="511"/>
      <c r="IUF116" s="511"/>
      <c r="IUG116" s="511"/>
      <c r="IUH116" s="511"/>
      <c r="IUI116" s="511"/>
      <c r="IUJ116" s="511"/>
      <c r="IUK116" s="511"/>
      <c r="IUL116" s="511"/>
      <c r="IUM116" s="511"/>
      <c r="IUN116" s="511"/>
      <c r="IUO116" s="511"/>
      <c r="IUP116" s="511"/>
      <c r="IUQ116" s="511"/>
      <c r="IUR116" s="511"/>
      <c r="IUS116" s="511"/>
      <c r="IUT116" s="511"/>
      <c r="IUU116" s="511"/>
      <c r="IUV116" s="511"/>
      <c r="IUW116" s="511"/>
      <c r="IUX116" s="511"/>
      <c r="IUY116" s="511"/>
      <c r="IUZ116" s="511"/>
      <c r="IVA116" s="511"/>
      <c r="IVB116" s="511"/>
      <c r="IVC116" s="511"/>
      <c r="IVD116" s="511"/>
      <c r="IVE116" s="511"/>
      <c r="IVF116" s="511"/>
      <c r="IVG116" s="511"/>
      <c r="IVH116" s="511"/>
      <c r="IVI116" s="511"/>
      <c r="IVJ116" s="511"/>
      <c r="IVK116" s="511"/>
      <c r="IVL116" s="511"/>
      <c r="IVM116" s="511"/>
      <c r="IVN116" s="511"/>
      <c r="IVO116" s="511"/>
      <c r="IVP116" s="511"/>
      <c r="IVQ116" s="511"/>
      <c r="IVR116" s="511"/>
      <c r="IVS116" s="511"/>
      <c r="IVT116" s="511"/>
      <c r="IVU116" s="511"/>
      <c r="IVV116" s="511"/>
      <c r="IVW116" s="511"/>
      <c r="IVX116" s="511"/>
      <c r="IVY116" s="511"/>
      <c r="IVZ116" s="511"/>
      <c r="IWA116" s="511"/>
      <c r="IWB116" s="511"/>
      <c r="IWC116" s="511"/>
      <c r="IWD116" s="511"/>
      <c r="IWE116" s="511"/>
      <c r="IWF116" s="511"/>
      <c r="IWG116" s="511"/>
      <c r="IWH116" s="511"/>
      <c r="IWI116" s="511"/>
      <c r="IWJ116" s="511"/>
      <c r="IWK116" s="511"/>
      <c r="IWL116" s="511"/>
      <c r="IWM116" s="511"/>
      <c r="IWN116" s="511"/>
      <c r="IWO116" s="511"/>
      <c r="IWP116" s="511"/>
      <c r="IWQ116" s="511"/>
      <c r="IWR116" s="511"/>
      <c r="IWS116" s="511"/>
      <c r="IWT116" s="511"/>
      <c r="IWU116" s="511"/>
      <c r="IWV116" s="511"/>
      <c r="IWW116" s="511"/>
      <c r="IWX116" s="511"/>
      <c r="IWY116" s="511"/>
      <c r="IWZ116" s="511"/>
      <c r="IXA116" s="511"/>
      <c r="IXB116" s="511"/>
      <c r="IXC116" s="511"/>
      <c r="IXD116" s="511"/>
      <c r="IXE116" s="511"/>
      <c r="IXF116" s="511"/>
      <c r="IXG116" s="511"/>
      <c r="IXH116" s="511"/>
      <c r="IXI116" s="511"/>
      <c r="IXJ116" s="511"/>
      <c r="IXK116" s="511"/>
      <c r="IXL116" s="511"/>
      <c r="IXM116" s="511"/>
      <c r="IXN116" s="511"/>
      <c r="IXO116" s="511"/>
      <c r="IXP116" s="511"/>
      <c r="IXQ116" s="511"/>
      <c r="IXR116" s="511"/>
      <c r="IXS116" s="511"/>
      <c r="IXT116" s="511"/>
      <c r="IXU116" s="511"/>
      <c r="IXV116" s="511"/>
      <c r="IXW116" s="511"/>
      <c r="IXX116" s="511"/>
      <c r="IXY116" s="511"/>
      <c r="IXZ116" s="511"/>
      <c r="IYA116" s="511"/>
      <c r="IYB116" s="511"/>
      <c r="IYC116" s="511"/>
      <c r="IYD116" s="511"/>
      <c r="IYE116" s="511"/>
      <c r="IYF116" s="511"/>
      <c r="IYG116" s="511"/>
      <c r="IYH116" s="511"/>
      <c r="IYI116" s="511"/>
      <c r="IYJ116" s="511"/>
      <c r="IYK116" s="511"/>
      <c r="IYL116" s="511"/>
      <c r="IYM116" s="511"/>
      <c r="IYN116" s="511"/>
      <c r="IYO116" s="511"/>
      <c r="IYP116" s="511"/>
      <c r="IYQ116" s="511"/>
      <c r="IYR116" s="511"/>
      <c r="IYS116" s="511"/>
      <c r="IYT116" s="511"/>
      <c r="IYU116" s="511"/>
      <c r="IYV116" s="511"/>
      <c r="IYW116" s="511"/>
      <c r="IYX116" s="511"/>
      <c r="IYY116" s="511"/>
      <c r="IYZ116" s="511"/>
      <c r="IZA116" s="511"/>
      <c r="IZB116" s="511"/>
      <c r="IZC116" s="511"/>
      <c r="IZD116" s="511"/>
      <c r="IZE116" s="511"/>
      <c r="IZF116" s="511"/>
      <c r="IZG116" s="511"/>
      <c r="IZH116" s="511"/>
      <c r="IZI116" s="511"/>
      <c r="IZJ116" s="511"/>
      <c r="IZK116" s="511"/>
      <c r="IZL116" s="511"/>
      <c r="IZM116" s="511"/>
      <c r="IZN116" s="511"/>
      <c r="IZO116" s="511"/>
      <c r="IZP116" s="511"/>
      <c r="IZQ116" s="511"/>
      <c r="IZR116" s="511"/>
      <c r="IZS116" s="511"/>
      <c r="IZT116" s="511"/>
      <c r="IZU116" s="511"/>
      <c r="IZV116" s="511"/>
      <c r="IZW116" s="511"/>
      <c r="IZX116" s="511"/>
      <c r="IZY116" s="511"/>
      <c r="IZZ116" s="511"/>
      <c r="JAA116" s="511"/>
      <c r="JAB116" s="511"/>
      <c r="JAC116" s="511"/>
      <c r="JAD116" s="511"/>
      <c r="JAE116" s="511"/>
      <c r="JAF116" s="511"/>
      <c r="JAG116" s="511"/>
      <c r="JAH116" s="511"/>
      <c r="JAI116" s="511"/>
      <c r="JAJ116" s="511"/>
      <c r="JAK116" s="511"/>
      <c r="JAL116" s="511"/>
      <c r="JAM116" s="511"/>
      <c r="JAN116" s="511"/>
      <c r="JAO116" s="511"/>
      <c r="JAP116" s="511"/>
      <c r="JAQ116" s="511"/>
      <c r="JAR116" s="511"/>
      <c r="JAS116" s="511"/>
      <c r="JAT116" s="511"/>
      <c r="JAU116" s="511"/>
      <c r="JAV116" s="511"/>
      <c r="JAW116" s="511"/>
      <c r="JAX116" s="511"/>
      <c r="JAY116" s="511"/>
      <c r="JAZ116" s="511"/>
      <c r="JBA116" s="511"/>
      <c r="JBB116" s="511"/>
      <c r="JBC116" s="511"/>
      <c r="JBD116" s="511"/>
      <c r="JBE116" s="511"/>
      <c r="JBF116" s="511"/>
      <c r="JBG116" s="511"/>
      <c r="JBH116" s="511"/>
      <c r="JBI116" s="511"/>
      <c r="JBJ116" s="511"/>
      <c r="JBK116" s="511"/>
      <c r="JBL116" s="511"/>
      <c r="JBM116" s="511"/>
      <c r="JBN116" s="511"/>
      <c r="JBO116" s="511"/>
      <c r="JBP116" s="511"/>
      <c r="JBQ116" s="511"/>
      <c r="JBR116" s="511"/>
      <c r="JBS116" s="511"/>
      <c r="JBT116" s="511"/>
      <c r="JBU116" s="511"/>
      <c r="JBV116" s="511"/>
      <c r="JBW116" s="511"/>
      <c r="JBX116" s="511"/>
      <c r="JBY116" s="511"/>
      <c r="JBZ116" s="511"/>
      <c r="JCA116" s="511"/>
      <c r="JCB116" s="511"/>
      <c r="JCC116" s="511"/>
      <c r="JCD116" s="511"/>
      <c r="JCE116" s="511"/>
      <c r="JCF116" s="511"/>
      <c r="JCG116" s="511"/>
      <c r="JCH116" s="511"/>
      <c r="JCI116" s="511"/>
      <c r="JCJ116" s="511"/>
      <c r="JCK116" s="511"/>
      <c r="JCL116" s="511"/>
      <c r="JCM116" s="511"/>
      <c r="JCN116" s="511"/>
      <c r="JCO116" s="511"/>
      <c r="JCP116" s="511"/>
      <c r="JCQ116" s="511"/>
      <c r="JCR116" s="511"/>
      <c r="JCS116" s="511"/>
      <c r="JCT116" s="511"/>
      <c r="JCU116" s="511"/>
      <c r="JCV116" s="511"/>
      <c r="JCW116" s="511"/>
      <c r="JCX116" s="511"/>
      <c r="JCY116" s="511"/>
      <c r="JCZ116" s="511"/>
      <c r="JDA116" s="511"/>
      <c r="JDB116" s="511"/>
      <c r="JDC116" s="511"/>
      <c r="JDD116" s="511"/>
      <c r="JDE116" s="511"/>
      <c r="JDF116" s="511"/>
      <c r="JDG116" s="511"/>
      <c r="JDH116" s="511"/>
      <c r="JDI116" s="511"/>
      <c r="JDJ116" s="511"/>
      <c r="JDK116" s="511"/>
      <c r="JDL116" s="511"/>
      <c r="JDM116" s="511"/>
      <c r="JDN116" s="511"/>
      <c r="JDO116" s="511"/>
      <c r="JDP116" s="511"/>
      <c r="JDQ116" s="511"/>
      <c r="JDR116" s="511"/>
      <c r="JDS116" s="511"/>
      <c r="JDT116" s="511"/>
      <c r="JDU116" s="511"/>
      <c r="JDV116" s="511"/>
      <c r="JDW116" s="511"/>
      <c r="JDX116" s="511"/>
      <c r="JDY116" s="511"/>
      <c r="JDZ116" s="511"/>
      <c r="JEA116" s="511"/>
      <c r="JEB116" s="511"/>
      <c r="JEC116" s="511"/>
      <c r="JED116" s="511"/>
      <c r="JEE116" s="511"/>
      <c r="JEF116" s="511"/>
      <c r="JEG116" s="511"/>
      <c r="JEH116" s="511"/>
      <c r="JEI116" s="511"/>
      <c r="JEJ116" s="511"/>
      <c r="JEK116" s="511"/>
      <c r="JEL116" s="511"/>
      <c r="JEM116" s="511"/>
      <c r="JEN116" s="511"/>
      <c r="JEO116" s="511"/>
      <c r="JEP116" s="511"/>
      <c r="JEQ116" s="511"/>
      <c r="JER116" s="511"/>
      <c r="JES116" s="511"/>
      <c r="JET116" s="511"/>
      <c r="JEU116" s="511"/>
      <c r="JEV116" s="511"/>
      <c r="JEW116" s="511"/>
      <c r="JEX116" s="511"/>
      <c r="JEY116" s="511"/>
      <c r="JEZ116" s="511"/>
      <c r="JFA116" s="511"/>
      <c r="JFB116" s="511"/>
      <c r="JFC116" s="511"/>
      <c r="JFD116" s="511"/>
      <c r="JFE116" s="511"/>
      <c r="JFF116" s="511"/>
      <c r="JFG116" s="511"/>
      <c r="JFH116" s="511"/>
      <c r="JFI116" s="511"/>
      <c r="JFJ116" s="511"/>
      <c r="JFK116" s="511"/>
      <c r="JFL116" s="511"/>
      <c r="JFM116" s="511"/>
      <c r="JFN116" s="511"/>
      <c r="JFO116" s="511"/>
      <c r="JFP116" s="511"/>
      <c r="JFQ116" s="511"/>
      <c r="JFR116" s="511"/>
      <c r="JFS116" s="511"/>
      <c r="JFT116" s="511"/>
      <c r="JFU116" s="511"/>
      <c r="JFV116" s="511"/>
      <c r="JFW116" s="511"/>
      <c r="JFX116" s="511"/>
      <c r="JFY116" s="511"/>
      <c r="JFZ116" s="511"/>
      <c r="JGA116" s="511"/>
      <c r="JGB116" s="511"/>
      <c r="JGC116" s="511"/>
      <c r="JGD116" s="511"/>
      <c r="JGE116" s="511"/>
      <c r="JGF116" s="511"/>
      <c r="JGG116" s="511"/>
      <c r="JGH116" s="511"/>
      <c r="JGI116" s="511"/>
      <c r="JGJ116" s="511"/>
      <c r="JGK116" s="511"/>
      <c r="JGL116" s="511"/>
      <c r="JGM116" s="511"/>
      <c r="JGN116" s="511"/>
      <c r="JGO116" s="511"/>
      <c r="JGP116" s="511"/>
      <c r="JGQ116" s="511"/>
      <c r="JGR116" s="511"/>
      <c r="JGS116" s="511"/>
      <c r="JGT116" s="511"/>
      <c r="JGU116" s="511"/>
      <c r="JGV116" s="511"/>
      <c r="JGW116" s="511"/>
      <c r="JGX116" s="511"/>
      <c r="JGY116" s="511"/>
      <c r="JGZ116" s="511"/>
      <c r="JHA116" s="511"/>
      <c r="JHB116" s="511"/>
      <c r="JHC116" s="511"/>
      <c r="JHD116" s="511"/>
      <c r="JHE116" s="511"/>
      <c r="JHF116" s="511"/>
      <c r="JHG116" s="511"/>
      <c r="JHH116" s="511"/>
      <c r="JHI116" s="511"/>
      <c r="JHJ116" s="511"/>
      <c r="JHK116" s="511"/>
      <c r="JHL116" s="511"/>
      <c r="JHM116" s="511"/>
      <c r="JHN116" s="511"/>
      <c r="JHO116" s="511"/>
      <c r="JHP116" s="511"/>
      <c r="JHQ116" s="511"/>
      <c r="JHR116" s="511"/>
      <c r="JHS116" s="511"/>
      <c r="JHT116" s="511"/>
      <c r="JHU116" s="511"/>
      <c r="JHV116" s="511"/>
      <c r="JHW116" s="511"/>
      <c r="JHX116" s="511"/>
      <c r="JHY116" s="511"/>
      <c r="JHZ116" s="511"/>
      <c r="JIA116" s="511"/>
      <c r="JIB116" s="511"/>
      <c r="JIC116" s="511"/>
      <c r="JID116" s="511"/>
      <c r="JIE116" s="511"/>
      <c r="JIF116" s="511"/>
      <c r="JIG116" s="511"/>
      <c r="JIH116" s="511"/>
      <c r="JII116" s="511"/>
      <c r="JIJ116" s="511"/>
      <c r="JIK116" s="511"/>
      <c r="JIL116" s="511"/>
      <c r="JIM116" s="511"/>
      <c r="JIN116" s="511"/>
      <c r="JIO116" s="511"/>
      <c r="JIP116" s="511"/>
      <c r="JIQ116" s="511"/>
      <c r="JIR116" s="511"/>
      <c r="JIS116" s="511"/>
      <c r="JIT116" s="511"/>
      <c r="JIU116" s="511"/>
      <c r="JIV116" s="511"/>
      <c r="JIW116" s="511"/>
      <c r="JIX116" s="511"/>
      <c r="JIY116" s="511"/>
      <c r="JIZ116" s="511"/>
      <c r="JJA116" s="511"/>
      <c r="JJB116" s="511"/>
      <c r="JJC116" s="511"/>
      <c r="JJD116" s="511"/>
      <c r="JJE116" s="511"/>
      <c r="JJF116" s="511"/>
      <c r="JJG116" s="511"/>
      <c r="JJH116" s="511"/>
      <c r="JJI116" s="511"/>
      <c r="JJJ116" s="511"/>
      <c r="JJK116" s="511"/>
      <c r="JJL116" s="511"/>
      <c r="JJM116" s="511"/>
      <c r="JJN116" s="511"/>
      <c r="JJO116" s="511"/>
      <c r="JJP116" s="511"/>
      <c r="JJQ116" s="511"/>
      <c r="JJR116" s="511"/>
      <c r="JJS116" s="511"/>
      <c r="JJT116" s="511"/>
      <c r="JJU116" s="511"/>
      <c r="JJV116" s="511"/>
      <c r="JJW116" s="511"/>
      <c r="JJX116" s="511"/>
      <c r="JJY116" s="511"/>
      <c r="JJZ116" s="511"/>
      <c r="JKA116" s="511"/>
      <c r="JKB116" s="511"/>
      <c r="JKC116" s="511"/>
      <c r="JKD116" s="511"/>
      <c r="JKE116" s="511"/>
      <c r="JKF116" s="511"/>
      <c r="JKG116" s="511"/>
      <c r="JKH116" s="511"/>
      <c r="JKI116" s="511"/>
      <c r="JKJ116" s="511"/>
      <c r="JKK116" s="511"/>
      <c r="JKL116" s="511"/>
      <c r="JKM116" s="511"/>
      <c r="JKN116" s="511"/>
      <c r="JKO116" s="511"/>
      <c r="JKP116" s="511"/>
      <c r="JKQ116" s="511"/>
      <c r="JKR116" s="511"/>
      <c r="JKS116" s="511"/>
      <c r="JKT116" s="511"/>
      <c r="JKU116" s="511"/>
      <c r="JKV116" s="511"/>
      <c r="JKW116" s="511"/>
      <c r="JKX116" s="511"/>
      <c r="JKY116" s="511"/>
      <c r="JKZ116" s="511"/>
      <c r="JLA116" s="511"/>
      <c r="JLB116" s="511"/>
      <c r="JLC116" s="511"/>
      <c r="JLD116" s="511"/>
      <c r="JLE116" s="511"/>
      <c r="JLF116" s="511"/>
      <c r="JLG116" s="511"/>
      <c r="JLH116" s="511"/>
      <c r="JLI116" s="511"/>
      <c r="JLJ116" s="511"/>
      <c r="JLK116" s="511"/>
      <c r="JLL116" s="511"/>
      <c r="JLM116" s="511"/>
      <c r="JLN116" s="511"/>
      <c r="JLO116" s="511"/>
      <c r="JLP116" s="511"/>
      <c r="JLQ116" s="511"/>
      <c r="JLR116" s="511"/>
      <c r="JLS116" s="511"/>
      <c r="JLT116" s="511"/>
      <c r="JLU116" s="511"/>
      <c r="JLV116" s="511"/>
      <c r="JLW116" s="511"/>
      <c r="JLX116" s="511"/>
      <c r="JLY116" s="511"/>
      <c r="JLZ116" s="511"/>
      <c r="JMA116" s="511"/>
      <c r="JMB116" s="511"/>
      <c r="JMC116" s="511"/>
      <c r="JMD116" s="511"/>
      <c r="JME116" s="511"/>
      <c r="JMF116" s="511"/>
      <c r="JMG116" s="511"/>
      <c r="JMH116" s="511"/>
      <c r="JMI116" s="511"/>
      <c r="JMJ116" s="511"/>
      <c r="JMK116" s="511"/>
      <c r="JML116" s="511"/>
      <c r="JMM116" s="511"/>
      <c r="JMN116" s="511"/>
      <c r="JMO116" s="511"/>
      <c r="JMP116" s="511"/>
      <c r="JMQ116" s="511"/>
      <c r="JMR116" s="511"/>
      <c r="JMS116" s="511"/>
      <c r="JMT116" s="511"/>
      <c r="JMU116" s="511"/>
      <c r="JMV116" s="511"/>
      <c r="JMW116" s="511"/>
      <c r="JMX116" s="511"/>
      <c r="JMY116" s="511"/>
      <c r="JMZ116" s="511"/>
      <c r="JNA116" s="511"/>
      <c r="JNB116" s="511"/>
      <c r="JNC116" s="511"/>
      <c r="JND116" s="511"/>
      <c r="JNE116" s="511"/>
      <c r="JNF116" s="511"/>
      <c r="JNG116" s="511"/>
      <c r="JNH116" s="511"/>
      <c r="JNI116" s="511"/>
      <c r="JNJ116" s="511"/>
      <c r="JNK116" s="511"/>
      <c r="JNL116" s="511"/>
      <c r="JNM116" s="511"/>
      <c r="JNN116" s="511"/>
      <c r="JNO116" s="511"/>
      <c r="JNP116" s="511"/>
      <c r="JNQ116" s="511"/>
      <c r="JNR116" s="511"/>
      <c r="JNS116" s="511"/>
      <c r="JNT116" s="511"/>
      <c r="JNU116" s="511"/>
      <c r="JNV116" s="511"/>
      <c r="JNW116" s="511"/>
      <c r="JNX116" s="511"/>
      <c r="JNY116" s="511"/>
      <c r="JNZ116" s="511"/>
      <c r="JOA116" s="511"/>
      <c r="JOB116" s="511"/>
      <c r="JOC116" s="511"/>
      <c r="JOD116" s="511"/>
      <c r="JOE116" s="511"/>
      <c r="JOF116" s="511"/>
      <c r="JOG116" s="511"/>
      <c r="JOH116" s="511"/>
      <c r="JOI116" s="511"/>
      <c r="JOJ116" s="511"/>
      <c r="JOK116" s="511"/>
      <c r="JOL116" s="511"/>
      <c r="JOM116" s="511"/>
      <c r="JON116" s="511"/>
      <c r="JOO116" s="511"/>
      <c r="JOP116" s="511"/>
      <c r="JOQ116" s="511"/>
      <c r="JOR116" s="511"/>
      <c r="JOS116" s="511"/>
      <c r="JOT116" s="511"/>
      <c r="JOU116" s="511"/>
      <c r="JOV116" s="511"/>
      <c r="JOW116" s="511"/>
      <c r="JOX116" s="511"/>
      <c r="JOY116" s="511"/>
      <c r="JOZ116" s="511"/>
      <c r="JPA116" s="511"/>
      <c r="JPB116" s="511"/>
      <c r="JPC116" s="511"/>
      <c r="JPD116" s="511"/>
      <c r="JPE116" s="511"/>
      <c r="JPF116" s="511"/>
      <c r="JPG116" s="511"/>
      <c r="JPH116" s="511"/>
      <c r="JPI116" s="511"/>
      <c r="JPJ116" s="511"/>
      <c r="JPK116" s="511"/>
      <c r="JPL116" s="511"/>
      <c r="JPM116" s="511"/>
      <c r="JPN116" s="511"/>
      <c r="JPO116" s="511"/>
      <c r="JPP116" s="511"/>
      <c r="JPQ116" s="511"/>
      <c r="JPR116" s="511"/>
      <c r="JPS116" s="511"/>
      <c r="JPT116" s="511"/>
      <c r="JPU116" s="511"/>
      <c r="JPV116" s="511"/>
      <c r="JPW116" s="511"/>
      <c r="JPX116" s="511"/>
      <c r="JPY116" s="511"/>
      <c r="JPZ116" s="511"/>
      <c r="JQA116" s="511"/>
      <c r="JQB116" s="511"/>
      <c r="JQC116" s="511"/>
      <c r="JQD116" s="511"/>
      <c r="JQE116" s="511"/>
      <c r="JQF116" s="511"/>
      <c r="JQG116" s="511"/>
      <c r="JQH116" s="511"/>
      <c r="JQI116" s="511"/>
      <c r="JQJ116" s="511"/>
      <c r="JQK116" s="511"/>
      <c r="JQL116" s="511"/>
      <c r="JQM116" s="511"/>
      <c r="JQN116" s="511"/>
      <c r="JQO116" s="511"/>
      <c r="JQP116" s="511"/>
      <c r="JQQ116" s="511"/>
      <c r="JQR116" s="511"/>
      <c r="JQS116" s="511"/>
      <c r="JQT116" s="511"/>
      <c r="JQU116" s="511"/>
      <c r="JQV116" s="511"/>
      <c r="JQW116" s="511"/>
      <c r="JQX116" s="511"/>
      <c r="JQY116" s="511"/>
      <c r="JQZ116" s="511"/>
      <c r="JRA116" s="511"/>
      <c r="JRB116" s="511"/>
      <c r="JRC116" s="511"/>
      <c r="JRD116" s="511"/>
      <c r="JRE116" s="511"/>
      <c r="JRF116" s="511"/>
      <c r="JRG116" s="511"/>
      <c r="JRH116" s="511"/>
      <c r="JRI116" s="511"/>
      <c r="JRJ116" s="511"/>
      <c r="JRK116" s="511"/>
      <c r="JRL116" s="511"/>
      <c r="JRM116" s="511"/>
      <c r="JRN116" s="511"/>
      <c r="JRO116" s="511"/>
      <c r="JRP116" s="511"/>
      <c r="JRQ116" s="511"/>
      <c r="JRR116" s="511"/>
      <c r="JRS116" s="511"/>
      <c r="JRT116" s="511"/>
      <c r="JRU116" s="511"/>
      <c r="JRV116" s="511"/>
      <c r="JRW116" s="511"/>
      <c r="JRX116" s="511"/>
      <c r="JRY116" s="511"/>
      <c r="JRZ116" s="511"/>
      <c r="JSA116" s="511"/>
      <c r="JSB116" s="511"/>
      <c r="JSC116" s="511"/>
      <c r="JSD116" s="511"/>
      <c r="JSE116" s="511"/>
      <c r="JSF116" s="511"/>
      <c r="JSG116" s="511"/>
      <c r="JSH116" s="511"/>
      <c r="JSI116" s="511"/>
      <c r="JSJ116" s="511"/>
      <c r="JSK116" s="511"/>
      <c r="JSL116" s="511"/>
      <c r="JSM116" s="511"/>
      <c r="JSN116" s="511"/>
      <c r="JSO116" s="511"/>
      <c r="JSP116" s="511"/>
      <c r="JSQ116" s="511"/>
      <c r="JSR116" s="511"/>
      <c r="JSS116" s="511"/>
      <c r="JST116" s="511"/>
      <c r="JSU116" s="511"/>
      <c r="JSV116" s="511"/>
      <c r="JSW116" s="511"/>
      <c r="JSX116" s="511"/>
      <c r="JSY116" s="511"/>
      <c r="JSZ116" s="511"/>
      <c r="JTA116" s="511"/>
      <c r="JTB116" s="511"/>
      <c r="JTC116" s="511"/>
      <c r="JTD116" s="511"/>
      <c r="JTE116" s="511"/>
      <c r="JTF116" s="511"/>
      <c r="JTG116" s="511"/>
      <c r="JTH116" s="511"/>
      <c r="JTI116" s="511"/>
      <c r="JTJ116" s="511"/>
      <c r="JTK116" s="511"/>
      <c r="JTL116" s="511"/>
      <c r="JTM116" s="511"/>
      <c r="JTN116" s="511"/>
      <c r="JTO116" s="511"/>
      <c r="JTP116" s="511"/>
      <c r="JTQ116" s="511"/>
      <c r="JTR116" s="511"/>
      <c r="JTS116" s="511"/>
      <c r="JTT116" s="511"/>
      <c r="JTU116" s="511"/>
      <c r="JTV116" s="511"/>
      <c r="JTW116" s="511"/>
      <c r="JTX116" s="511"/>
      <c r="JTY116" s="511"/>
      <c r="JTZ116" s="511"/>
      <c r="JUA116" s="511"/>
      <c r="JUB116" s="511"/>
      <c r="JUC116" s="511"/>
      <c r="JUD116" s="511"/>
      <c r="JUE116" s="511"/>
      <c r="JUF116" s="511"/>
      <c r="JUG116" s="511"/>
      <c r="JUH116" s="511"/>
      <c r="JUI116" s="511"/>
      <c r="JUJ116" s="511"/>
      <c r="JUK116" s="511"/>
      <c r="JUL116" s="511"/>
      <c r="JUM116" s="511"/>
      <c r="JUN116" s="511"/>
      <c r="JUO116" s="511"/>
      <c r="JUP116" s="511"/>
      <c r="JUQ116" s="511"/>
      <c r="JUR116" s="511"/>
      <c r="JUS116" s="511"/>
      <c r="JUT116" s="511"/>
      <c r="JUU116" s="511"/>
      <c r="JUV116" s="511"/>
      <c r="JUW116" s="511"/>
      <c r="JUX116" s="511"/>
      <c r="JUY116" s="511"/>
      <c r="JUZ116" s="511"/>
      <c r="JVA116" s="511"/>
      <c r="JVB116" s="511"/>
      <c r="JVC116" s="511"/>
      <c r="JVD116" s="511"/>
      <c r="JVE116" s="511"/>
      <c r="JVF116" s="511"/>
      <c r="JVG116" s="511"/>
      <c r="JVH116" s="511"/>
      <c r="JVI116" s="511"/>
      <c r="JVJ116" s="511"/>
      <c r="JVK116" s="511"/>
      <c r="JVL116" s="511"/>
      <c r="JVM116" s="511"/>
      <c r="JVN116" s="511"/>
      <c r="JVO116" s="511"/>
      <c r="JVP116" s="511"/>
      <c r="JVQ116" s="511"/>
      <c r="JVR116" s="511"/>
      <c r="JVS116" s="511"/>
      <c r="JVT116" s="511"/>
      <c r="JVU116" s="511"/>
      <c r="JVV116" s="511"/>
      <c r="JVW116" s="511"/>
      <c r="JVX116" s="511"/>
      <c r="JVY116" s="511"/>
      <c r="JVZ116" s="511"/>
      <c r="JWA116" s="511"/>
      <c r="JWB116" s="511"/>
      <c r="JWC116" s="511"/>
      <c r="JWD116" s="511"/>
      <c r="JWE116" s="511"/>
      <c r="JWF116" s="511"/>
      <c r="JWG116" s="511"/>
      <c r="JWH116" s="511"/>
      <c r="JWI116" s="511"/>
      <c r="JWJ116" s="511"/>
      <c r="JWK116" s="511"/>
      <c r="JWL116" s="511"/>
      <c r="JWM116" s="511"/>
      <c r="JWN116" s="511"/>
      <c r="JWO116" s="511"/>
      <c r="JWP116" s="511"/>
      <c r="JWQ116" s="511"/>
      <c r="JWR116" s="511"/>
      <c r="JWS116" s="511"/>
      <c r="JWT116" s="511"/>
      <c r="JWU116" s="511"/>
      <c r="JWV116" s="511"/>
      <c r="JWW116" s="511"/>
      <c r="JWX116" s="511"/>
      <c r="JWY116" s="511"/>
      <c r="JWZ116" s="511"/>
      <c r="JXA116" s="511"/>
      <c r="JXB116" s="511"/>
      <c r="JXC116" s="511"/>
      <c r="JXD116" s="511"/>
      <c r="JXE116" s="511"/>
      <c r="JXF116" s="511"/>
      <c r="JXG116" s="511"/>
      <c r="JXH116" s="511"/>
      <c r="JXI116" s="511"/>
      <c r="JXJ116" s="511"/>
      <c r="JXK116" s="511"/>
      <c r="JXL116" s="511"/>
      <c r="JXM116" s="511"/>
      <c r="JXN116" s="511"/>
      <c r="JXO116" s="511"/>
      <c r="JXP116" s="511"/>
      <c r="JXQ116" s="511"/>
      <c r="JXR116" s="511"/>
      <c r="JXS116" s="511"/>
      <c r="JXT116" s="511"/>
      <c r="JXU116" s="511"/>
      <c r="JXV116" s="511"/>
      <c r="JXW116" s="511"/>
      <c r="JXX116" s="511"/>
      <c r="JXY116" s="511"/>
      <c r="JXZ116" s="511"/>
      <c r="JYA116" s="511"/>
      <c r="JYB116" s="511"/>
      <c r="JYC116" s="511"/>
      <c r="JYD116" s="511"/>
      <c r="JYE116" s="511"/>
      <c r="JYF116" s="511"/>
      <c r="JYG116" s="511"/>
      <c r="JYH116" s="511"/>
      <c r="JYI116" s="511"/>
      <c r="JYJ116" s="511"/>
      <c r="JYK116" s="511"/>
      <c r="JYL116" s="511"/>
      <c r="JYM116" s="511"/>
      <c r="JYN116" s="511"/>
      <c r="JYO116" s="511"/>
      <c r="JYP116" s="511"/>
      <c r="JYQ116" s="511"/>
      <c r="JYR116" s="511"/>
      <c r="JYS116" s="511"/>
      <c r="JYT116" s="511"/>
      <c r="JYU116" s="511"/>
      <c r="JYV116" s="511"/>
      <c r="JYW116" s="511"/>
      <c r="JYX116" s="511"/>
      <c r="JYY116" s="511"/>
      <c r="JYZ116" s="511"/>
      <c r="JZA116" s="511"/>
      <c r="JZB116" s="511"/>
      <c r="JZC116" s="511"/>
      <c r="JZD116" s="511"/>
      <c r="JZE116" s="511"/>
      <c r="JZF116" s="511"/>
      <c r="JZG116" s="511"/>
      <c r="JZH116" s="511"/>
      <c r="JZI116" s="511"/>
      <c r="JZJ116" s="511"/>
      <c r="JZK116" s="511"/>
      <c r="JZL116" s="511"/>
      <c r="JZM116" s="511"/>
      <c r="JZN116" s="511"/>
      <c r="JZO116" s="511"/>
      <c r="JZP116" s="511"/>
      <c r="JZQ116" s="511"/>
      <c r="JZR116" s="511"/>
      <c r="JZS116" s="511"/>
      <c r="JZT116" s="511"/>
      <c r="JZU116" s="511"/>
      <c r="JZV116" s="511"/>
      <c r="JZW116" s="511"/>
      <c r="JZX116" s="511"/>
      <c r="JZY116" s="511"/>
      <c r="JZZ116" s="511"/>
      <c r="KAA116" s="511"/>
      <c r="KAB116" s="511"/>
      <c r="KAC116" s="511"/>
      <c r="KAD116" s="511"/>
      <c r="KAE116" s="511"/>
      <c r="KAF116" s="511"/>
      <c r="KAG116" s="511"/>
      <c r="KAH116" s="511"/>
      <c r="KAI116" s="511"/>
      <c r="KAJ116" s="511"/>
      <c r="KAK116" s="511"/>
      <c r="KAL116" s="511"/>
      <c r="KAM116" s="511"/>
      <c r="KAN116" s="511"/>
      <c r="KAO116" s="511"/>
      <c r="KAP116" s="511"/>
      <c r="KAQ116" s="511"/>
      <c r="KAR116" s="511"/>
      <c r="KAS116" s="511"/>
      <c r="KAT116" s="511"/>
      <c r="KAU116" s="511"/>
      <c r="KAV116" s="511"/>
      <c r="KAW116" s="511"/>
      <c r="KAX116" s="511"/>
      <c r="KAY116" s="511"/>
      <c r="KAZ116" s="511"/>
      <c r="KBA116" s="511"/>
      <c r="KBB116" s="511"/>
      <c r="KBC116" s="511"/>
      <c r="KBD116" s="511"/>
      <c r="KBE116" s="511"/>
      <c r="KBF116" s="511"/>
      <c r="KBG116" s="511"/>
      <c r="KBH116" s="511"/>
      <c r="KBI116" s="511"/>
      <c r="KBJ116" s="511"/>
      <c r="KBK116" s="511"/>
      <c r="KBL116" s="511"/>
      <c r="KBM116" s="511"/>
      <c r="KBN116" s="511"/>
      <c r="KBO116" s="511"/>
      <c r="KBP116" s="511"/>
      <c r="KBQ116" s="511"/>
      <c r="KBR116" s="511"/>
      <c r="KBS116" s="511"/>
      <c r="KBT116" s="511"/>
      <c r="KBU116" s="511"/>
      <c r="KBV116" s="511"/>
      <c r="KBW116" s="511"/>
      <c r="KBX116" s="511"/>
      <c r="KBY116" s="511"/>
      <c r="KBZ116" s="511"/>
      <c r="KCA116" s="511"/>
      <c r="KCB116" s="511"/>
      <c r="KCC116" s="511"/>
      <c r="KCD116" s="511"/>
      <c r="KCE116" s="511"/>
      <c r="KCF116" s="511"/>
      <c r="KCG116" s="511"/>
      <c r="KCH116" s="511"/>
      <c r="KCI116" s="511"/>
      <c r="KCJ116" s="511"/>
      <c r="KCK116" s="511"/>
      <c r="KCL116" s="511"/>
      <c r="KCM116" s="511"/>
      <c r="KCN116" s="511"/>
      <c r="KCO116" s="511"/>
      <c r="KCP116" s="511"/>
      <c r="KCQ116" s="511"/>
      <c r="KCR116" s="511"/>
      <c r="KCS116" s="511"/>
      <c r="KCT116" s="511"/>
      <c r="KCU116" s="511"/>
      <c r="KCV116" s="511"/>
      <c r="KCW116" s="511"/>
      <c r="KCX116" s="511"/>
      <c r="KCY116" s="511"/>
      <c r="KCZ116" s="511"/>
      <c r="KDA116" s="511"/>
      <c r="KDB116" s="511"/>
      <c r="KDC116" s="511"/>
      <c r="KDD116" s="511"/>
      <c r="KDE116" s="511"/>
      <c r="KDF116" s="511"/>
      <c r="KDG116" s="511"/>
      <c r="KDH116" s="511"/>
      <c r="KDI116" s="511"/>
      <c r="KDJ116" s="511"/>
      <c r="KDK116" s="511"/>
      <c r="KDL116" s="511"/>
      <c r="KDM116" s="511"/>
      <c r="KDN116" s="511"/>
      <c r="KDO116" s="511"/>
      <c r="KDP116" s="511"/>
      <c r="KDQ116" s="511"/>
      <c r="KDR116" s="511"/>
      <c r="KDS116" s="511"/>
      <c r="KDT116" s="511"/>
      <c r="KDU116" s="511"/>
      <c r="KDV116" s="511"/>
      <c r="KDW116" s="511"/>
      <c r="KDX116" s="511"/>
      <c r="KDY116" s="511"/>
      <c r="KDZ116" s="511"/>
      <c r="KEA116" s="511"/>
      <c r="KEB116" s="511"/>
      <c r="KEC116" s="511"/>
      <c r="KED116" s="511"/>
      <c r="KEE116" s="511"/>
      <c r="KEF116" s="511"/>
      <c r="KEG116" s="511"/>
      <c r="KEH116" s="511"/>
      <c r="KEI116" s="511"/>
      <c r="KEJ116" s="511"/>
      <c r="KEK116" s="511"/>
      <c r="KEL116" s="511"/>
      <c r="KEM116" s="511"/>
      <c r="KEN116" s="511"/>
      <c r="KEO116" s="511"/>
      <c r="KEP116" s="511"/>
      <c r="KEQ116" s="511"/>
      <c r="KER116" s="511"/>
      <c r="KES116" s="511"/>
      <c r="KET116" s="511"/>
      <c r="KEU116" s="511"/>
      <c r="KEV116" s="511"/>
      <c r="KEW116" s="511"/>
      <c r="KEX116" s="511"/>
      <c r="KEY116" s="511"/>
      <c r="KEZ116" s="511"/>
      <c r="KFA116" s="511"/>
      <c r="KFB116" s="511"/>
      <c r="KFC116" s="511"/>
      <c r="KFD116" s="511"/>
      <c r="KFE116" s="511"/>
      <c r="KFF116" s="511"/>
      <c r="KFG116" s="511"/>
      <c r="KFH116" s="511"/>
      <c r="KFI116" s="511"/>
      <c r="KFJ116" s="511"/>
      <c r="KFK116" s="511"/>
      <c r="KFL116" s="511"/>
      <c r="KFM116" s="511"/>
      <c r="KFN116" s="511"/>
      <c r="KFO116" s="511"/>
      <c r="KFP116" s="511"/>
      <c r="KFQ116" s="511"/>
      <c r="KFR116" s="511"/>
      <c r="KFS116" s="511"/>
      <c r="KFT116" s="511"/>
      <c r="KFU116" s="511"/>
      <c r="KFV116" s="511"/>
      <c r="KFW116" s="511"/>
      <c r="KFX116" s="511"/>
      <c r="KFY116" s="511"/>
      <c r="KFZ116" s="511"/>
      <c r="KGA116" s="511"/>
      <c r="KGB116" s="511"/>
      <c r="KGC116" s="511"/>
      <c r="KGD116" s="511"/>
      <c r="KGE116" s="511"/>
      <c r="KGF116" s="511"/>
      <c r="KGG116" s="511"/>
      <c r="KGH116" s="511"/>
      <c r="KGI116" s="511"/>
      <c r="KGJ116" s="511"/>
      <c r="KGK116" s="511"/>
      <c r="KGL116" s="511"/>
      <c r="KGM116" s="511"/>
      <c r="KGN116" s="511"/>
      <c r="KGO116" s="511"/>
      <c r="KGP116" s="511"/>
      <c r="KGQ116" s="511"/>
      <c r="KGR116" s="511"/>
      <c r="KGS116" s="511"/>
      <c r="KGT116" s="511"/>
      <c r="KGU116" s="511"/>
      <c r="KGV116" s="511"/>
      <c r="KGW116" s="511"/>
      <c r="KGX116" s="511"/>
      <c r="KGY116" s="511"/>
      <c r="KGZ116" s="511"/>
      <c r="KHA116" s="511"/>
      <c r="KHB116" s="511"/>
      <c r="KHC116" s="511"/>
      <c r="KHD116" s="511"/>
      <c r="KHE116" s="511"/>
      <c r="KHF116" s="511"/>
      <c r="KHG116" s="511"/>
      <c r="KHH116" s="511"/>
      <c r="KHI116" s="511"/>
      <c r="KHJ116" s="511"/>
      <c r="KHK116" s="511"/>
      <c r="KHL116" s="511"/>
      <c r="KHM116" s="511"/>
      <c r="KHN116" s="511"/>
      <c r="KHO116" s="511"/>
      <c r="KHP116" s="511"/>
      <c r="KHQ116" s="511"/>
      <c r="KHR116" s="511"/>
      <c r="KHS116" s="511"/>
      <c r="KHT116" s="511"/>
      <c r="KHU116" s="511"/>
      <c r="KHV116" s="511"/>
      <c r="KHW116" s="511"/>
      <c r="KHX116" s="511"/>
      <c r="KHY116" s="511"/>
      <c r="KHZ116" s="511"/>
      <c r="KIA116" s="511"/>
      <c r="KIB116" s="511"/>
      <c r="KIC116" s="511"/>
      <c r="KID116" s="511"/>
      <c r="KIE116" s="511"/>
      <c r="KIF116" s="511"/>
      <c r="KIG116" s="511"/>
      <c r="KIH116" s="511"/>
      <c r="KII116" s="511"/>
      <c r="KIJ116" s="511"/>
      <c r="KIK116" s="511"/>
      <c r="KIL116" s="511"/>
      <c r="KIM116" s="511"/>
      <c r="KIN116" s="511"/>
      <c r="KIO116" s="511"/>
      <c r="KIP116" s="511"/>
      <c r="KIQ116" s="511"/>
      <c r="KIR116" s="511"/>
      <c r="KIS116" s="511"/>
      <c r="KIT116" s="511"/>
      <c r="KIU116" s="511"/>
      <c r="KIV116" s="511"/>
      <c r="KIW116" s="511"/>
      <c r="KIX116" s="511"/>
      <c r="KIY116" s="511"/>
      <c r="KIZ116" s="511"/>
      <c r="KJA116" s="511"/>
      <c r="KJB116" s="511"/>
      <c r="KJC116" s="511"/>
      <c r="KJD116" s="511"/>
      <c r="KJE116" s="511"/>
      <c r="KJF116" s="511"/>
      <c r="KJG116" s="511"/>
      <c r="KJH116" s="511"/>
      <c r="KJI116" s="511"/>
      <c r="KJJ116" s="511"/>
      <c r="KJK116" s="511"/>
      <c r="KJL116" s="511"/>
      <c r="KJM116" s="511"/>
      <c r="KJN116" s="511"/>
      <c r="KJO116" s="511"/>
      <c r="KJP116" s="511"/>
      <c r="KJQ116" s="511"/>
      <c r="KJR116" s="511"/>
      <c r="KJS116" s="511"/>
      <c r="KJT116" s="511"/>
      <c r="KJU116" s="511"/>
      <c r="KJV116" s="511"/>
      <c r="KJW116" s="511"/>
      <c r="KJX116" s="511"/>
      <c r="KJY116" s="511"/>
      <c r="KJZ116" s="511"/>
      <c r="KKA116" s="511"/>
      <c r="KKB116" s="511"/>
      <c r="KKC116" s="511"/>
      <c r="KKD116" s="511"/>
      <c r="KKE116" s="511"/>
      <c r="KKF116" s="511"/>
      <c r="KKG116" s="511"/>
      <c r="KKH116" s="511"/>
      <c r="KKI116" s="511"/>
      <c r="KKJ116" s="511"/>
      <c r="KKK116" s="511"/>
      <c r="KKL116" s="511"/>
      <c r="KKM116" s="511"/>
      <c r="KKN116" s="511"/>
      <c r="KKO116" s="511"/>
      <c r="KKP116" s="511"/>
      <c r="KKQ116" s="511"/>
      <c r="KKR116" s="511"/>
      <c r="KKS116" s="511"/>
      <c r="KKT116" s="511"/>
      <c r="KKU116" s="511"/>
      <c r="KKV116" s="511"/>
      <c r="KKW116" s="511"/>
      <c r="KKX116" s="511"/>
      <c r="KKY116" s="511"/>
      <c r="KKZ116" s="511"/>
      <c r="KLA116" s="511"/>
      <c r="KLB116" s="511"/>
      <c r="KLC116" s="511"/>
      <c r="KLD116" s="511"/>
      <c r="KLE116" s="511"/>
      <c r="KLF116" s="511"/>
      <c r="KLG116" s="511"/>
      <c r="KLH116" s="511"/>
      <c r="KLI116" s="511"/>
      <c r="KLJ116" s="511"/>
      <c r="KLK116" s="511"/>
      <c r="KLL116" s="511"/>
      <c r="KLM116" s="511"/>
      <c r="KLN116" s="511"/>
      <c r="KLO116" s="511"/>
      <c r="KLP116" s="511"/>
      <c r="KLQ116" s="511"/>
      <c r="KLR116" s="511"/>
      <c r="KLS116" s="511"/>
      <c r="KLT116" s="511"/>
      <c r="KLU116" s="511"/>
      <c r="KLV116" s="511"/>
      <c r="KLW116" s="511"/>
      <c r="KLX116" s="511"/>
      <c r="KLY116" s="511"/>
      <c r="KLZ116" s="511"/>
      <c r="KMA116" s="511"/>
      <c r="KMB116" s="511"/>
      <c r="KMC116" s="511"/>
      <c r="KMD116" s="511"/>
      <c r="KME116" s="511"/>
      <c r="KMF116" s="511"/>
      <c r="KMG116" s="511"/>
      <c r="KMH116" s="511"/>
      <c r="KMI116" s="511"/>
      <c r="KMJ116" s="511"/>
      <c r="KMK116" s="511"/>
      <c r="KML116" s="511"/>
      <c r="KMM116" s="511"/>
      <c r="KMN116" s="511"/>
      <c r="KMO116" s="511"/>
      <c r="KMP116" s="511"/>
      <c r="KMQ116" s="511"/>
      <c r="KMR116" s="511"/>
      <c r="KMS116" s="511"/>
      <c r="KMT116" s="511"/>
      <c r="KMU116" s="511"/>
      <c r="KMV116" s="511"/>
      <c r="KMW116" s="511"/>
      <c r="KMX116" s="511"/>
      <c r="KMY116" s="511"/>
      <c r="KMZ116" s="511"/>
      <c r="KNA116" s="511"/>
      <c r="KNB116" s="511"/>
      <c r="KNC116" s="511"/>
      <c r="KND116" s="511"/>
      <c r="KNE116" s="511"/>
      <c r="KNF116" s="511"/>
      <c r="KNG116" s="511"/>
      <c r="KNH116" s="511"/>
      <c r="KNI116" s="511"/>
      <c r="KNJ116" s="511"/>
      <c r="KNK116" s="511"/>
      <c r="KNL116" s="511"/>
      <c r="KNM116" s="511"/>
      <c r="KNN116" s="511"/>
      <c r="KNO116" s="511"/>
      <c r="KNP116" s="511"/>
      <c r="KNQ116" s="511"/>
      <c r="KNR116" s="511"/>
      <c r="KNS116" s="511"/>
      <c r="KNT116" s="511"/>
      <c r="KNU116" s="511"/>
      <c r="KNV116" s="511"/>
      <c r="KNW116" s="511"/>
      <c r="KNX116" s="511"/>
      <c r="KNY116" s="511"/>
      <c r="KNZ116" s="511"/>
      <c r="KOA116" s="511"/>
      <c r="KOB116" s="511"/>
      <c r="KOC116" s="511"/>
      <c r="KOD116" s="511"/>
      <c r="KOE116" s="511"/>
      <c r="KOF116" s="511"/>
      <c r="KOG116" s="511"/>
      <c r="KOH116" s="511"/>
      <c r="KOI116" s="511"/>
      <c r="KOJ116" s="511"/>
      <c r="KOK116" s="511"/>
      <c r="KOL116" s="511"/>
      <c r="KOM116" s="511"/>
      <c r="KON116" s="511"/>
      <c r="KOO116" s="511"/>
      <c r="KOP116" s="511"/>
      <c r="KOQ116" s="511"/>
      <c r="KOR116" s="511"/>
      <c r="KOS116" s="511"/>
      <c r="KOT116" s="511"/>
      <c r="KOU116" s="511"/>
      <c r="KOV116" s="511"/>
      <c r="KOW116" s="511"/>
      <c r="KOX116" s="511"/>
      <c r="KOY116" s="511"/>
      <c r="KOZ116" s="511"/>
      <c r="KPA116" s="511"/>
      <c r="KPB116" s="511"/>
      <c r="KPC116" s="511"/>
      <c r="KPD116" s="511"/>
      <c r="KPE116" s="511"/>
      <c r="KPF116" s="511"/>
      <c r="KPG116" s="511"/>
      <c r="KPH116" s="511"/>
      <c r="KPI116" s="511"/>
      <c r="KPJ116" s="511"/>
      <c r="KPK116" s="511"/>
      <c r="KPL116" s="511"/>
      <c r="KPM116" s="511"/>
      <c r="KPN116" s="511"/>
      <c r="KPO116" s="511"/>
      <c r="KPP116" s="511"/>
      <c r="KPQ116" s="511"/>
      <c r="KPR116" s="511"/>
      <c r="KPS116" s="511"/>
      <c r="KPT116" s="511"/>
      <c r="KPU116" s="511"/>
      <c r="KPV116" s="511"/>
      <c r="KPW116" s="511"/>
      <c r="KPX116" s="511"/>
      <c r="KPY116" s="511"/>
      <c r="KPZ116" s="511"/>
      <c r="KQA116" s="511"/>
      <c r="KQB116" s="511"/>
      <c r="KQC116" s="511"/>
      <c r="KQD116" s="511"/>
      <c r="KQE116" s="511"/>
      <c r="KQF116" s="511"/>
      <c r="KQG116" s="511"/>
      <c r="KQH116" s="511"/>
      <c r="KQI116" s="511"/>
      <c r="KQJ116" s="511"/>
      <c r="KQK116" s="511"/>
      <c r="KQL116" s="511"/>
      <c r="KQM116" s="511"/>
      <c r="KQN116" s="511"/>
      <c r="KQO116" s="511"/>
      <c r="KQP116" s="511"/>
      <c r="KQQ116" s="511"/>
      <c r="KQR116" s="511"/>
      <c r="KQS116" s="511"/>
      <c r="KQT116" s="511"/>
      <c r="KQU116" s="511"/>
      <c r="KQV116" s="511"/>
      <c r="KQW116" s="511"/>
      <c r="KQX116" s="511"/>
      <c r="KQY116" s="511"/>
      <c r="KQZ116" s="511"/>
      <c r="KRA116" s="511"/>
      <c r="KRB116" s="511"/>
      <c r="KRC116" s="511"/>
      <c r="KRD116" s="511"/>
      <c r="KRE116" s="511"/>
      <c r="KRF116" s="511"/>
      <c r="KRG116" s="511"/>
      <c r="KRH116" s="511"/>
      <c r="KRI116" s="511"/>
      <c r="KRJ116" s="511"/>
      <c r="KRK116" s="511"/>
      <c r="KRL116" s="511"/>
      <c r="KRM116" s="511"/>
      <c r="KRN116" s="511"/>
      <c r="KRO116" s="511"/>
      <c r="KRP116" s="511"/>
      <c r="KRQ116" s="511"/>
      <c r="KRR116" s="511"/>
      <c r="KRS116" s="511"/>
      <c r="KRT116" s="511"/>
      <c r="KRU116" s="511"/>
      <c r="KRV116" s="511"/>
      <c r="KRW116" s="511"/>
      <c r="KRX116" s="511"/>
      <c r="KRY116" s="511"/>
      <c r="KRZ116" s="511"/>
      <c r="KSA116" s="511"/>
      <c r="KSB116" s="511"/>
      <c r="KSC116" s="511"/>
      <c r="KSD116" s="511"/>
      <c r="KSE116" s="511"/>
      <c r="KSF116" s="511"/>
      <c r="KSG116" s="511"/>
      <c r="KSH116" s="511"/>
      <c r="KSI116" s="511"/>
      <c r="KSJ116" s="511"/>
      <c r="KSK116" s="511"/>
      <c r="KSL116" s="511"/>
      <c r="KSM116" s="511"/>
      <c r="KSN116" s="511"/>
      <c r="KSO116" s="511"/>
      <c r="KSP116" s="511"/>
      <c r="KSQ116" s="511"/>
      <c r="KSR116" s="511"/>
      <c r="KSS116" s="511"/>
      <c r="KST116" s="511"/>
      <c r="KSU116" s="511"/>
      <c r="KSV116" s="511"/>
      <c r="KSW116" s="511"/>
      <c r="KSX116" s="511"/>
      <c r="KSY116" s="511"/>
      <c r="KSZ116" s="511"/>
      <c r="KTA116" s="511"/>
      <c r="KTB116" s="511"/>
      <c r="KTC116" s="511"/>
      <c r="KTD116" s="511"/>
      <c r="KTE116" s="511"/>
      <c r="KTF116" s="511"/>
      <c r="KTG116" s="511"/>
      <c r="KTH116" s="511"/>
      <c r="KTI116" s="511"/>
      <c r="KTJ116" s="511"/>
      <c r="KTK116" s="511"/>
      <c r="KTL116" s="511"/>
      <c r="KTM116" s="511"/>
      <c r="KTN116" s="511"/>
      <c r="KTO116" s="511"/>
      <c r="KTP116" s="511"/>
      <c r="KTQ116" s="511"/>
      <c r="KTR116" s="511"/>
      <c r="KTS116" s="511"/>
      <c r="KTT116" s="511"/>
      <c r="KTU116" s="511"/>
      <c r="KTV116" s="511"/>
      <c r="KTW116" s="511"/>
      <c r="KTX116" s="511"/>
      <c r="KTY116" s="511"/>
      <c r="KTZ116" s="511"/>
      <c r="KUA116" s="511"/>
      <c r="KUB116" s="511"/>
      <c r="KUC116" s="511"/>
      <c r="KUD116" s="511"/>
      <c r="KUE116" s="511"/>
      <c r="KUF116" s="511"/>
      <c r="KUG116" s="511"/>
      <c r="KUH116" s="511"/>
      <c r="KUI116" s="511"/>
      <c r="KUJ116" s="511"/>
      <c r="KUK116" s="511"/>
      <c r="KUL116" s="511"/>
      <c r="KUM116" s="511"/>
      <c r="KUN116" s="511"/>
      <c r="KUO116" s="511"/>
      <c r="KUP116" s="511"/>
      <c r="KUQ116" s="511"/>
      <c r="KUR116" s="511"/>
      <c r="KUS116" s="511"/>
      <c r="KUT116" s="511"/>
      <c r="KUU116" s="511"/>
      <c r="KUV116" s="511"/>
      <c r="KUW116" s="511"/>
      <c r="KUX116" s="511"/>
      <c r="KUY116" s="511"/>
      <c r="KUZ116" s="511"/>
      <c r="KVA116" s="511"/>
      <c r="KVB116" s="511"/>
      <c r="KVC116" s="511"/>
      <c r="KVD116" s="511"/>
      <c r="KVE116" s="511"/>
      <c r="KVF116" s="511"/>
      <c r="KVG116" s="511"/>
      <c r="KVH116" s="511"/>
      <c r="KVI116" s="511"/>
      <c r="KVJ116" s="511"/>
      <c r="KVK116" s="511"/>
      <c r="KVL116" s="511"/>
      <c r="KVM116" s="511"/>
      <c r="KVN116" s="511"/>
      <c r="KVO116" s="511"/>
      <c r="KVP116" s="511"/>
      <c r="KVQ116" s="511"/>
      <c r="KVR116" s="511"/>
      <c r="KVS116" s="511"/>
      <c r="KVT116" s="511"/>
      <c r="KVU116" s="511"/>
      <c r="KVV116" s="511"/>
      <c r="KVW116" s="511"/>
      <c r="KVX116" s="511"/>
      <c r="KVY116" s="511"/>
      <c r="KVZ116" s="511"/>
      <c r="KWA116" s="511"/>
      <c r="KWB116" s="511"/>
      <c r="KWC116" s="511"/>
      <c r="KWD116" s="511"/>
      <c r="KWE116" s="511"/>
      <c r="KWF116" s="511"/>
      <c r="KWG116" s="511"/>
      <c r="KWH116" s="511"/>
      <c r="KWI116" s="511"/>
      <c r="KWJ116" s="511"/>
      <c r="KWK116" s="511"/>
      <c r="KWL116" s="511"/>
      <c r="KWM116" s="511"/>
      <c r="KWN116" s="511"/>
      <c r="KWO116" s="511"/>
      <c r="KWP116" s="511"/>
      <c r="KWQ116" s="511"/>
      <c r="KWR116" s="511"/>
      <c r="KWS116" s="511"/>
      <c r="KWT116" s="511"/>
      <c r="KWU116" s="511"/>
      <c r="KWV116" s="511"/>
      <c r="KWW116" s="511"/>
      <c r="KWX116" s="511"/>
      <c r="KWY116" s="511"/>
      <c r="KWZ116" s="511"/>
      <c r="KXA116" s="511"/>
      <c r="KXB116" s="511"/>
      <c r="KXC116" s="511"/>
      <c r="KXD116" s="511"/>
      <c r="KXE116" s="511"/>
      <c r="KXF116" s="511"/>
      <c r="KXG116" s="511"/>
      <c r="KXH116" s="511"/>
      <c r="KXI116" s="511"/>
      <c r="KXJ116" s="511"/>
      <c r="KXK116" s="511"/>
      <c r="KXL116" s="511"/>
      <c r="KXM116" s="511"/>
      <c r="KXN116" s="511"/>
      <c r="KXO116" s="511"/>
      <c r="KXP116" s="511"/>
      <c r="KXQ116" s="511"/>
      <c r="KXR116" s="511"/>
      <c r="KXS116" s="511"/>
      <c r="KXT116" s="511"/>
      <c r="KXU116" s="511"/>
      <c r="KXV116" s="511"/>
      <c r="KXW116" s="511"/>
      <c r="KXX116" s="511"/>
      <c r="KXY116" s="511"/>
      <c r="KXZ116" s="511"/>
      <c r="KYA116" s="511"/>
      <c r="KYB116" s="511"/>
      <c r="KYC116" s="511"/>
      <c r="KYD116" s="511"/>
      <c r="KYE116" s="511"/>
      <c r="KYF116" s="511"/>
      <c r="KYG116" s="511"/>
      <c r="KYH116" s="511"/>
      <c r="KYI116" s="511"/>
      <c r="KYJ116" s="511"/>
      <c r="KYK116" s="511"/>
      <c r="KYL116" s="511"/>
      <c r="KYM116" s="511"/>
      <c r="KYN116" s="511"/>
      <c r="KYO116" s="511"/>
      <c r="KYP116" s="511"/>
      <c r="KYQ116" s="511"/>
      <c r="KYR116" s="511"/>
      <c r="KYS116" s="511"/>
      <c r="KYT116" s="511"/>
      <c r="KYU116" s="511"/>
      <c r="KYV116" s="511"/>
      <c r="KYW116" s="511"/>
      <c r="KYX116" s="511"/>
      <c r="KYY116" s="511"/>
      <c r="KYZ116" s="511"/>
      <c r="KZA116" s="511"/>
      <c r="KZB116" s="511"/>
      <c r="KZC116" s="511"/>
      <c r="KZD116" s="511"/>
      <c r="KZE116" s="511"/>
      <c r="KZF116" s="511"/>
      <c r="KZG116" s="511"/>
      <c r="KZH116" s="511"/>
      <c r="KZI116" s="511"/>
      <c r="KZJ116" s="511"/>
      <c r="KZK116" s="511"/>
      <c r="KZL116" s="511"/>
      <c r="KZM116" s="511"/>
      <c r="KZN116" s="511"/>
      <c r="KZO116" s="511"/>
      <c r="KZP116" s="511"/>
      <c r="KZQ116" s="511"/>
      <c r="KZR116" s="511"/>
      <c r="KZS116" s="511"/>
      <c r="KZT116" s="511"/>
      <c r="KZU116" s="511"/>
      <c r="KZV116" s="511"/>
      <c r="KZW116" s="511"/>
      <c r="KZX116" s="511"/>
      <c r="KZY116" s="511"/>
      <c r="KZZ116" s="511"/>
      <c r="LAA116" s="511"/>
      <c r="LAB116" s="511"/>
      <c r="LAC116" s="511"/>
      <c r="LAD116" s="511"/>
      <c r="LAE116" s="511"/>
      <c r="LAF116" s="511"/>
      <c r="LAG116" s="511"/>
      <c r="LAH116" s="511"/>
      <c r="LAI116" s="511"/>
      <c r="LAJ116" s="511"/>
      <c r="LAK116" s="511"/>
      <c r="LAL116" s="511"/>
      <c r="LAM116" s="511"/>
      <c r="LAN116" s="511"/>
      <c r="LAO116" s="511"/>
      <c r="LAP116" s="511"/>
      <c r="LAQ116" s="511"/>
      <c r="LAR116" s="511"/>
      <c r="LAS116" s="511"/>
      <c r="LAT116" s="511"/>
      <c r="LAU116" s="511"/>
      <c r="LAV116" s="511"/>
      <c r="LAW116" s="511"/>
      <c r="LAX116" s="511"/>
      <c r="LAY116" s="511"/>
      <c r="LAZ116" s="511"/>
      <c r="LBA116" s="511"/>
      <c r="LBB116" s="511"/>
      <c r="LBC116" s="511"/>
      <c r="LBD116" s="511"/>
      <c r="LBE116" s="511"/>
      <c r="LBF116" s="511"/>
      <c r="LBG116" s="511"/>
      <c r="LBH116" s="511"/>
      <c r="LBI116" s="511"/>
      <c r="LBJ116" s="511"/>
      <c r="LBK116" s="511"/>
      <c r="LBL116" s="511"/>
      <c r="LBM116" s="511"/>
      <c r="LBN116" s="511"/>
      <c r="LBO116" s="511"/>
      <c r="LBP116" s="511"/>
      <c r="LBQ116" s="511"/>
      <c r="LBR116" s="511"/>
      <c r="LBS116" s="511"/>
      <c r="LBT116" s="511"/>
      <c r="LBU116" s="511"/>
      <c r="LBV116" s="511"/>
      <c r="LBW116" s="511"/>
      <c r="LBX116" s="511"/>
      <c r="LBY116" s="511"/>
      <c r="LBZ116" s="511"/>
      <c r="LCA116" s="511"/>
      <c r="LCB116" s="511"/>
      <c r="LCC116" s="511"/>
      <c r="LCD116" s="511"/>
      <c r="LCE116" s="511"/>
      <c r="LCF116" s="511"/>
      <c r="LCG116" s="511"/>
      <c r="LCH116" s="511"/>
      <c r="LCI116" s="511"/>
      <c r="LCJ116" s="511"/>
      <c r="LCK116" s="511"/>
      <c r="LCL116" s="511"/>
      <c r="LCM116" s="511"/>
      <c r="LCN116" s="511"/>
      <c r="LCO116" s="511"/>
      <c r="LCP116" s="511"/>
      <c r="LCQ116" s="511"/>
      <c r="LCR116" s="511"/>
      <c r="LCS116" s="511"/>
      <c r="LCT116" s="511"/>
      <c r="LCU116" s="511"/>
      <c r="LCV116" s="511"/>
      <c r="LCW116" s="511"/>
      <c r="LCX116" s="511"/>
      <c r="LCY116" s="511"/>
      <c r="LCZ116" s="511"/>
      <c r="LDA116" s="511"/>
      <c r="LDB116" s="511"/>
      <c r="LDC116" s="511"/>
      <c r="LDD116" s="511"/>
      <c r="LDE116" s="511"/>
      <c r="LDF116" s="511"/>
      <c r="LDG116" s="511"/>
      <c r="LDH116" s="511"/>
      <c r="LDI116" s="511"/>
      <c r="LDJ116" s="511"/>
      <c r="LDK116" s="511"/>
      <c r="LDL116" s="511"/>
      <c r="LDM116" s="511"/>
      <c r="LDN116" s="511"/>
      <c r="LDO116" s="511"/>
      <c r="LDP116" s="511"/>
      <c r="LDQ116" s="511"/>
      <c r="LDR116" s="511"/>
      <c r="LDS116" s="511"/>
      <c r="LDT116" s="511"/>
      <c r="LDU116" s="511"/>
      <c r="LDV116" s="511"/>
      <c r="LDW116" s="511"/>
      <c r="LDX116" s="511"/>
      <c r="LDY116" s="511"/>
      <c r="LDZ116" s="511"/>
      <c r="LEA116" s="511"/>
      <c r="LEB116" s="511"/>
      <c r="LEC116" s="511"/>
      <c r="LED116" s="511"/>
      <c r="LEE116" s="511"/>
      <c r="LEF116" s="511"/>
      <c r="LEG116" s="511"/>
      <c r="LEH116" s="511"/>
      <c r="LEI116" s="511"/>
      <c r="LEJ116" s="511"/>
      <c r="LEK116" s="511"/>
      <c r="LEL116" s="511"/>
      <c r="LEM116" s="511"/>
      <c r="LEN116" s="511"/>
      <c r="LEO116" s="511"/>
      <c r="LEP116" s="511"/>
      <c r="LEQ116" s="511"/>
      <c r="LER116" s="511"/>
      <c r="LES116" s="511"/>
      <c r="LET116" s="511"/>
      <c r="LEU116" s="511"/>
      <c r="LEV116" s="511"/>
      <c r="LEW116" s="511"/>
      <c r="LEX116" s="511"/>
      <c r="LEY116" s="511"/>
      <c r="LEZ116" s="511"/>
      <c r="LFA116" s="511"/>
      <c r="LFB116" s="511"/>
      <c r="LFC116" s="511"/>
      <c r="LFD116" s="511"/>
      <c r="LFE116" s="511"/>
      <c r="LFF116" s="511"/>
      <c r="LFG116" s="511"/>
      <c r="LFH116" s="511"/>
      <c r="LFI116" s="511"/>
      <c r="LFJ116" s="511"/>
      <c r="LFK116" s="511"/>
      <c r="LFL116" s="511"/>
      <c r="LFM116" s="511"/>
      <c r="LFN116" s="511"/>
      <c r="LFO116" s="511"/>
      <c r="LFP116" s="511"/>
      <c r="LFQ116" s="511"/>
      <c r="LFR116" s="511"/>
      <c r="LFS116" s="511"/>
      <c r="LFT116" s="511"/>
      <c r="LFU116" s="511"/>
      <c r="LFV116" s="511"/>
      <c r="LFW116" s="511"/>
      <c r="LFX116" s="511"/>
      <c r="LFY116" s="511"/>
      <c r="LFZ116" s="511"/>
      <c r="LGA116" s="511"/>
      <c r="LGB116" s="511"/>
      <c r="LGC116" s="511"/>
      <c r="LGD116" s="511"/>
      <c r="LGE116" s="511"/>
      <c r="LGF116" s="511"/>
      <c r="LGG116" s="511"/>
      <c r="LGH116" s="511"/>
      <c r="LGI116" s="511"/>
      <c r="LGJ116" s="511"/>
      <c r="LGK116" s="511"/>
      <c r="LGL116" s="511"/>
      <c r="LGM116" s="511"/>
      <c r="LGN116" s="511"/>
      <c r="LGO116" s="511"/>
      <c r="LGP116" s="511"/>
      <c r="LGQ116" s="511"/>
      <c r="LGR116" s="511"/>
      <c r="LGS116" s="511"/>
      <c r="LGT116" s="511"/>
      <c r="LGU116" s="511"/>
      <c r="LGV116" s="511"/>
      <c r="LGW116" s="511"/>
      <c r="LGX116" s="511"/>
      <c r="LGY116" s="511"/>
      <c r="LGZ116" s="511"/>
      <c r="LHA116" s="511"/>
      <c r="LHB116" s="511"/>
      <c r="LHC116" s="511"/>
      <c r="LHD116" s="511"/>
      <c r="LHE116" s="511"/>
      <c r="LHF116" s="511"/>
      <c r="LHG116" s="511"/>
      <c r="LHH116" s="511"/>
      <c r="LHI116" s="511"/>
      <c r="LHJ116" s="511"/>
      <c r="LHK116" s="511"/>
      <c r="LHL116" s="511"/>
      <c r="LHM116" s="511"/>
      <c r="LHN116" s="511"/>
      <c r="LHO116" s="511"/>
      <c r="LHP116" s="511"/>
      <c r="LHQ116" s="511"/>
      <c r="LHR116" s="511"/>
      <c r="LHS116" s="511"/>
      <c r="LHT116" s="511"/>
      <c r="LHU116" s="511"/>
      <c r="LHV116" s="511"/>
      <c r="LHW116" s="511"/>
      <c r="LHX116" s="511"/>
      <c r="LHY116" s="511"/>
      <c r="LHZ116" s="511"/>
      <c r="LIA116" s="511"/>
      <c r="LIB116" s="511"/>
      <c r="LIC116" s="511"/>
      <c r="LID116" s="511"/>
      <c r="LIE116" s="511"/>
      <c r="LIF116" s="511"/>
      <c r="LIG116" s="511"/>
      <c r="LIH116" s="511"/>
      <c r="LII116" s="511"/>
      <c r="LIJ116" s="511"/>
      <c r="LIK116" s="511"/>
      <c r="LIL116" s="511"/>
      <c r="LIM116" s="511"/>
      <c r="LIN116" s="511"/>
      <c r="LIO116" s="511"/>
      <c r="LIP116" s="511"/>
      <c r="LIQ116" s="511"/>
      <c r="LIR116" s="511"/>
      <c r="LIS116" s="511"/>
      <c r="LIT116" s="511"/>
      <c r="LIU116" s="511"/>
      <c r="LIV116" s="511"/>
      <c r="LIW116" s="511"/>
      <c r="LIX116" s="511"/>
      <c r="LIY116" s="511"/>
      <c r="LIZ116" s="511"/>
      <c r="LJA116" s="511"/>
      <c r="LJB116" s="511"/>
      <c r="LJC116" s="511"/>
      <c r="LJD116" s="511"/>
      <c r="LJE116" s="511"/>
      <c r="LJF116" s="511"/>
      <c r="LJG116" s="511"/>
      <c r="LJH116" s="511"/>
      <c r="LJI116" s="511"/>
      <c r="LJJ116" s="511"/>
      <c r="LJK116" s="511"/>
      <c r="LJL116" s="511"/>
      <c r="LJM116" s="511"/>
      <c r="LJN116" s="511"/>
      <c r="LJO116" s="511"/>
      <c r="LJP116" s="511"/>
      <c r="LJQ116" s="511"/>
      <c r="LJR116" s="511"/>
      <c r="LJS116" s="511"/>
      <c r="LJT116" s="511"/>
      <c r="LJU116" s="511"/>
      <c r="LJV116" s="511"/>
      <c r="LJW116" s="511"/>
      <c r="LJX116" s="511"/>
      <c r="LJY116" s="511"/>
      <c r="LJZ116" s="511"/>
      <c r="LKA116" s="511"/>
      <c r="LKB116" s="511"/>
      <c r="LKC116" s="511"/>
      <c r="LKD116" s="511"/>
      <c r="LKE116" s="511"/>
      <c r="LKF116" s="511"/>
      <c r="LKG116" s="511"/>
      <c r="LKH116" s="511"/>
      <c r="LKI116" s="511"/>
      <c r="LKJ116" s="511"/>
      <c r="LKK116" s="511"/>
      <c r="LKL116" s="511"/>
      <c r="LKM116" s="511"/>
      <c r="LKN116" s="511"/>
      <c r="LKO116" s="511"/>
      <c r="LKP116" s="511"/>
      <c r="LKQ116" s="511"/>
      <c r="LKR116" s="511"/>
      <c r="LKS116" s="511"/>
      <c r="LKT116" s="511"/>
      <c r="LKU116" s="511"/>
      <c r="LKV116" s="511"/>
      <c r="LKW116" s="511"/>
      <c r="LKX116" s="511"/>
      <c r="LKY116" s="511"/>
      <c r="LKZ116" s="511"/>
      <c r="LLA116" s="511"/>
      <c r="LLB116" s="511"/>
      <c r="LLC116" s="511"/>
      <c r="LLD116" s="511"/>
      <c r="LLE116" s="511"/>
      <c r="LLF116" s="511"/>
      <c r="LLG116" s="511"/>
      <c r="LLH116" s="511"/>
      <c r="LLI116" s="511"/>
      <c r="LLJ116" s="511"/>
      <c r="LLK116" s="511"/>
      <c r="LLL116" s="511"/>
      <c r="LLM116" s="511"/>
      <c r="LLN116" s="511"/>
      <c r="LLO116" s="511"/>
      <c r="LLP116" s="511"/>
      <c r="LLQ116" s="511"/>
      <c r="LLR116" s="511"/>
      <c r="LLS116" s="511"/>
      <c r="LLT116" s="511"/>
      <c r="LLU116" s="511"/>
      <c r="LLV116" s="511"/>
      <c r="LLW116" s="511"/>
      <c r="LLX116" s="511"/>
      <c r="LLY116" s="511"/>
      <c r="LLZ116" s="511"/>
      <c r="LMA116" s="511"/>
      <c r="LMB116" s="511"/>
      <c r="LMC116" s="511"/>
      <c r="LMD116" s="511"/>
      <c r="LME116" s="511"/>
      <c r="LMF116" s="511"/>
      <c r="LMG116" s="511"/>
      <c r="LMH116" s="511"/>
      <c r="LMI116" s="511"/>
      <c r="LMJ116" s="511"/>
      <c r="LMK116" s="511"/>
      <c r="LML116" s="511"/>
      <c r="LMM116" s="511"/>
      <c r="LMN116" s="511"/>
      <c r="LMO116" s="511"/>
      <c r="LMP116" s="511"/>
      <c r="LMQ116" s="511"/>
      <c r="LMR116" s="511"/>
      <c r="LMS116" s="511"/>
      <c r="LMT116" s="511"/>
      <c r="LMU116" s="511"/>
      <c r="LMV116" s="511"/>
      <c r="LMW116" s="511"/>
      <c r="LMX116" s="511"/>
      <c r="LMY116" s="511"/>
      <c r="LMZ116" s="511"/>
      <c r="LNA116" s="511"/>
      <c r="LNB116" s="511"/>
      <c r="LNC116" s="511"/>
      <c r="LND116" s="511"/>
      <c r="LNE116" s="511"/>
      <c r="LNF116" s="511"/>
      <c r="LNG116" s="511"/>
      <c r="LNH116" s="511"/>
      <c r="LNI116" s="511"/>
      <c r="LNJ116" s="511"/>
      <c r="LNK116" s="511"/>
      <c r="LNL116" s="511"/>
      <c r="LNM116" s="511"/>
      <c r="LNN116" s="511"/>
      <c r="LNO116" s="511"/>
      <c r="LNP116" s="511"/>
      <c r="LNQ116" s="511"/>
      <c r="LNR116" s="511"/>
      <c r="LNS116" s="511"/>
      <c r="LNT116" s="511"/>
      <c r="LNU116" s="511"/>
      <c r="LNV116" s="511"/>
      <c r="LNW116" s="511"/>
      <c r="LNX116" s="511"/>
      <c r="LNY116" s="511"/>
      <c r="LNZ116" s="511"/>
      <c r="LOA116" s="511"/>
      <c r="LOB116" s="511"/>
      <c r="LOC116" s="511"/>
      <c r="LOD116" s="511"/>
      <c r="LOE116" s="511"/>
      <c r="LOF116" s="511"/>
      <c r="LOG116" s="511"/>
      <c r="LOH116" s="511"/>
      <c r="LOI116" s="511"/>
      <c r="LOJ116" s="511"/>
      <c r="LOK116" s="511"/>
      <c r="LOL116" s="511"/>
      <c r="LOM116" s="511"/>
      <c r="LON116" s="511"/>
      <c r="LOO116" s="511"/>
      <c r="LOP116" s="511"/>
      <c r="LOQ116" s="511"/>
      <c r="LOR116" s="511"/>
      <c r="LOS116" s="511"/>
      <c r="LOT116" s="511"/>
      <c r="LOU116" s="511"/>
      <c r="LOV116" s="511"/>
      <c r="LOW116" s="511"/>
      <c r="LOX116" s="511"/>
      <c r="LOY116" s="511"/>
      <c r="LOZ116" s="511"/>
      <c r="LPA116" s="511"/>
      <c r="LPB116" s="511"/>
      <c r="LPC116" s="511"/>
      <c r="LPD116" s="511"/>
      <c r="LPE116" s="511"/>
      <c r="LPF116" s="511"/>
      <c r="LPG116" s="511"/>
      <c r="LPH116" s="511"/>
      <c r="LPI116" s="511"/>
      <c r="LPJ116" s="511"/>
      <c r="LPK116" s="511"/>
      <c r="LPL116" s="511"/>
      <c r="LPM116" s="511"/>
      <c r="LPN116" s="511"/>
      <c r="LPO116" s="511"/>
      <c r="LPP116" s="511"/>
      <c r="LPQ116" s="511"/>
      <c r="LPR116" s="511"/>
      <c r="LPS116" s="511"/>
      <c r="LPT116" s="511"/>
      <c r="LPU116" s="511"/>
      <c r="LPV116" s="511"/>
      <c r="LPW116" s="511"/>
      <c r="LPX116" s="511"/>
      <c r="LPY116" s="511"/>
      <c r="LPZ116" s="511"/>
      <c r="LQA116" s="511"/>
      <c r="LQB116" s="511"/>
      <c r="LQC116" s="511"/>
      <c r="LQD116" s="511"/>
      <c r="LQE116" s="511"/>
      <c r="LQF116" s="511"/>
      <c r="LQG116" s="511"/>
      <c r="LQH116" s="511"/>
      <c r="LQI116" s="511"/>
      <c r="LQJ116" s="511"/>
      <c r="LQK116" s="511"/>
      <c r="LQL116" s="511"/>
      <c r="LQM116" s="511"/>
      <c r="LQN116" s="511"/>
      <c r="LQO116" s="511"/>
      <c r="LQP116" s="511"/>
      <c r="LQQ116" s="511"/>
      <c r="LQR116" s="511"/>
      <c r="LQS116" s="511"/>
      <c r="LQT116" s="511"/>
      <c r="LQU116" s="511"/>
      <c r="LQV116" s="511"/>
      <c r="LQW116" s="511"/>
      <c r="LQX116" s="511"/>
      <c r="LQY116" s="511"/>
      <c r="LQZ116" s="511"/>
      <c r="LRA116" s="511"/>
      <c r="LRB116" s="511"/>
      <c r="LRC116" s="511"/>
      <c r="LRD116" s="511"/>
      <c r="LRE116" s="511"/>
      <c r="LRF116" s="511"/>
      <c r="LRG116" s="511"/>
      <c r="LRH116" s="511"/>
      <c r="LRI116" s="511"/>
      <c r="LRJ116" s="511"/>
      <c r="LRK116" s="511"/>
      <c r="LRL116" s="511"/>
      <c r="LRM116" s="511"/>
      <c r="LRN116" s="511"/>
      <c r="LRO116" s="511"/>
      <c r="LRP116" s="511"/>
      <c r="LRQ116" s="511"/>
      <c r="LRR116" s="511"/>
      <c r="LRS116" s="511"/>
      <c r="LRT116" s="511"/>
      <c r="LRU116" s="511"/>
      <c r="LRV116" s="511"/>
      <c r="LRW116" s="511"/>
      <c r="LRX116" s="511"/>
      <c r="LRY116" s="511"/>
      <c r="LRZ116" s="511"/>
      <c r="LSA116" s="511"/>
      <c r="LSB116" s="511"/>
      <c r="LSC116" s="511"/>
      <c r="LSD116" s="511"/>
      <c r="LSE116" s="511"/>
      <c r="LSF116" s="511"/>
      <c r="LSG116" s="511"/>
      <c r="LSH116" s="511"/>
      <c r="LSI116" s="511"/>
      <c r="LSJ116" s="511"/>
      <c r="LSK116" s="511"/>
      <c r="LSL116" s="511"/>
      <c r="LSM116" s="511"/>
      <c r="LSN116" s="511"/>
      <c r="LSO116" s="511"/>
      <c r="LSP116" s="511"/>
      <c r="LSQ116" s="511"/>
      <c r="LSR116" s="511"/>
      <c r="LSS116" s="511"/>
      <c r="LST116" s="511"/>
      <c r="LSU116" s="511"/>
      <c r="LSV116" s="511"/>
      <c r="LSW116" s="511"/>
      <c r="LSX116" s="511"/>
      <c r="LSY116" s="511"/>
      <c r="LSZ116" s="511"/>
      <c r="LTA116" s="511"/>
      <c r="LTB116" s="511"/>
      <c r="LTC116" s="511"/>
      <c r="LTD116" s="511"/>
      <c r="LTE116" s="511"/>
      <c r="LTF116" s="511"/>
      <c r="LTG116" s="511"/>
      <c r="LTH116" s="511"/>
      <c r="LTI116" s="511"/>
      <c r="LTJ116" s="511"/>
      <c r="LTK116" s="511"/>
      <c r="LTL116" s="511"/>
      <c r="LTM116" s="511"/>
      <c r="LTN116" s="511"/>
      <c r="LTO116" s="511"/>
      <c r="LTP116" s="511"/>
      <c r="LTQ116" s="511"/>
      <c r="LTR116" s="511"/>
      <c r="LTS116" s="511"/>
      <c r="LTT116" s="511"/>
      <c r="LTU116" s="511"/>
      <c r="LTV116" s="511"/>
      <c r="LTW116" s="511"/>
      <c r="LTX116" s="511"/>
      <c r="LTY116" s="511"/>
      <c r="LTZ116" s="511"/>
      <c r="LUA116" s="511"/>
      <c r="LUB116" s="511"/>
      <c r="LUC116" s="511"/>
      <c r="LUD116" s="511"/>
      <c r="LUE116" s="511"/>
      <c r="LUF116" s="511"/>
      <c r="LUG116" s="511"/>
      <c r="LUH116" s="511"/>
      <c r="LUI116" s="511"/>
      <c r="LUJ116" s="511"/>
      <c r="LUK116" s="511"/>
      <c r="LUL116" s="511"/>
      <c r="LUM116" s="511"/>
      <c r="LUN116" s="511"/>
      <c r="LUO116" s="511"/>
      <c r="LUP116" s="511"/>
      <c r="LUQ116" s="511"/>
      <c r="LUR116" s="511"/>
      <c r="LUS116" s="511"/>
      <c r="LUT116" s="511"/>
      <c r="LUU116" s="511"/>
      <c r="LUV116" s="511"/>
      <c r="LUW116" s="511"/>
      <c r="LUX116" s="511"/>
      <c r="LUY116" s="511"/>
      <c r="LUZ116" s="511"/>
      <c r="LVA116" s="511"/>
      <c r="LVB116" s="511"/>
      <c r="LVC116" s="511"/>
      <c r="LVD116" s="511"/>
      <c r="LVE116" s="511"/>
      <c r="LVF116" s="511"/>
      <c r="LVG116" s="511"/>
      <c r="LVH116" s="511"/>
      <c r="LVI116" s="511"/>
      <c r="LVJ116" s="511"/>
      <c r="LVK116" s="511"/>
      <c r="LVL116" s="511"/>
      <c r="LVM116" s="511"/>
      <c r="LVN116" s="511"/>
      <c r="LVO116" s="511"/>
      <c r="LVP116" s="511"/>
      <c r="LVQ116" s="511"/>
      <c r="LVR116" s="511"/>
      <c r="LVS116" s="511"/>
      <c r="LVT116" s="511"/>
      <c r="LVU116" s="511"/>
      <c r="LVV116" s="511"/>
      <c r="LVW116" s="511"/>
      <c r="LVX116" s="511"/>
      <c r="LVY116" s="511"/>
      <c r="LVZ116" s="511"/>
      <c r="LWA116" s="511"/>
      <c r="LWB116" s="511"/>
      <c r="LWC116" s="511"/>
      <c r="LWD116" s="511"/>
      <c r="LWE116" s="511"/>
      <c r="LWF116" s="511"/>
      <c r="LWG116" s="511"/>
      <c r="LWH116" s="511"/>
      <c r="LWI116" s="511"/>
      <c r="LWJ116" s="511"/>
      <c r="LWK116" s="511"/>
      <c r="LWL116" s="511"/>
      <c r="LWM116" s="511"/>
      <c r="LWN116" s="511"/>
      <c r="LWO116" s="511"/>
      <c r="LWP116" s="511"/>
      <c r="LWQ116" s="511"/>
      <c r="LWR116" s="511"/>
      <c r="LWS116" s="511"/>
      <c r="LWT116" s="511"/>
      <c r="LWU116" s="511"/>
      <c r="LWV116" s="511"/>
      <c r="LWW116" s="511"/>
      <c r="LWX116" s="511"/>
      <c r="LWY116" s="511"/>
      <c r="LWZ116" s="511"/>
      <c r="LXA116" s="511"/>
      <c r="LXB116" s="511"/>
      <c r="LXC116" s="511"/>
      <c r="LXD116" s="511"/>
      <c r="LXE116" s="511"/>
      <c r="LXF116" s="511"/>
      <c r="LXG116" s="511"/>
      <c r="LXH116" s="511"/>
      <c r="LXI116" s="511"/>
      <c r="LXJ116" s="511"/>
      <c r="LXK116" s="511"/>
      <c r="LXL116" s="511"/>
      <c r="LXM116" s="511"/>
      <c r="LXN116" s="511"/>
      <c r="LXO116" s="511"/>
      <c r="LXP116" s="511"/>
      <c r="LXQ116" s="511"/>
      <c r="LXR116" s="511"/>
      <c r="LXS116" s="511"/>
      <c r="LXT116" s="511"/>
      <c r="LXU116" s="511"/>
      <c r="LXV116" s="511"/>
      <c r="LXW116" s="511"/>
      <c r="LXX116" s="511"/>
      <c r="LXY116" s="511"/>
      <c r="LXZ116" s="511"/>
      <c r="LYA116" s="511"/>
      <c r="LYB116" s="511"/>
      <c r="LYC116" s="511"/>
      <c r="LYD116" s="511"/>
      <c r="LYE116" s="511"/>
      <c r="LYF116" s="511"/>
      <c r="LYG116" s="511"/>
      <c r="LYH116" s="511"/>
      <c r="LYI116" s="511"/>
      <c r="LYJ116" s="511"/>
      <c r="LYK116" s="511"/>
      <c r="LYL116" s="511"/>
      <c r="LYM116" s="511"/>
      <c r="LYN116" s="511"/>
      <c r="LYO116" s="511"/>
      <c r="LYP116" s="511"/>
      <c r="LYQ116" s="511"/>
      <c r="LYR116" s="511"/>
      <c r="LYS116" s="511"/>
      <c r="LYT116" s="511"/>
      <c r="LYU116" s="511"/>
      <c r="LYV116" s="511"/>
      <c r="LYW116" s="511"/>
      <c r="LYX116" s="511"/>
      <c r="LYY116" s="511"/>
      <c r="LYZ116" s="511"/>
      <c r="LZA116" s="511"/>
      <c r="LZB116" s="511"/>
      <c r="LZC116" s="511"/>
      <c r="LZD116" s="511"/>
      <c r="LZE116" s="511"/>
      <c r="LZF116" s="511"/>
      <c r="LZG116" s="511"/>
      <c r="LZH116" s="511"/>
      <c r="LZI116" s="511"/>
      <c r="LZJ116" s="511"/>
      <c r="LZK116" s="511"/>
      <c r="LZL116" s="511"/>
      <c r="LZM116" s="511"/>
      <c r="LZN116" s="511"/>
      <c r="LZO116" s="511"/>
      <c r="LZP116" s="511"/>
      <c r="LZQ116" s="511"/>
      <c r="LZR116" s="511"/>
      <c r="LZS116" s="511"/>
      <c r="LZT116" s="511"/>
      <c r="LZU116" s="511"/>
      <c r="LZV116" s="511"/>
      <c r="LZW116" s="511"/>
      <c r="LZX116" s="511"/>
      <c r="LZY116" s="511"/>
      <c r="LZZ116" s="511"/>
      <c r="MAA116" s="511"/>
      <c r="MAB116" s="511"/>
      <c r="MAC116" s="511"/>
      <c r="MAD116" s="511"/>
      <c r="MAE116" s="511"/>
      <c r="MAF116" s="511"/>
      <c r="MAG116" s="511"/>
      <c r="MAH116" s="511"/>
      <c r="MAI116" s="511"/>
      <c r="MAJ116" s="511"/>
      <c r="MAK116" s="511"/>
      <c r="MAL116" s="511"/>
      <c r="MAM116" s="511"/>
      <c r="MAN116" s="511"/>
      <c r="MAO116" s="511"/>
      <c r="MAP116" s="511"/>
      <c r="MAQ116" s="511"/>
      <c r="MAR116" s="511"/>
      <c r="MAS116" s="511"/>
      <c r="MAT116" s="511"/>
      <c r="MAU116" s="511"/>
      <c r="MAV116" s="511"/>
      <c r="MAW116" s="511"/>
      <c r="MAX116" s="511"/>
      <c r="MAY116" s="511"/>
      <c r="MAZ116" s="511"/>
      <c r="MBA116" s="511"/>
      <c r="MBB116" s="511"/>
      <c r="MBC116" s="511"/>
      <c r="MBD116" s="511"/>
      <c r="MBE116" s="511"/>
      <c r="MBF116" s="511"/>
      <c r="MBG116" s="511"/>
      <c r="MBH116" s="511"/>
      <c r="MBI116" s="511"/>
      <c r="MBJ116" s="511"/>
      <c r="MBK116" s="511"/>
      <c r="MBL116" s="511"/>
      <c r="MBM116" s="511"/>
      <c r="MBN116" s="511"/>
      <c r="MBO116" s="511"/>
      <c r="MBP116" s="511"/>
      <c r="MBQ116" s="511"/>
      <c r="MBR116" s="511"/>
      <c r="MBS116" s="511"/>
      <c r="MBT116" s="511"/>
      <c r="MBU116" s="511"/>
      <c r="MBV116" s="511"/>
      <c r="MBW116" s="511"/>
      <c r="MBX116" s="511"/>
      <c r="MBY116" s="511"/>
      <c r="MBZ116" s="511"/>
      <c r="MCA116" s="511"/>
      <c r="MCB116" s="511"/>
      <c r="MCC116" s="511"/>
      <c r="MCD116" s="511"/>
      <c r="MCE116" s="511"/>
      <c r="MCF116" s="511"/>
      <c r="MCG116" s="511"/>
      <c r="MCH116" s="511"/>
      <c r="MCI116" s="511"/>
      <c r="MCJ116" s="511"/>
      <c r="MCK116" s="511"/>
      <c r="MCL116" s="511"/>
      <c r="MCM116" s="511"/>
      <c r="MCN116" s="511"/>
      <c r="MCO116" s="511"/>
      <c r="MCP116" s="511"/>
      <c r="MCQ116" s="511"/>
      <c r="MCR116" s="511"/>
      <c r="MCS116" s="511"/>
      <c r="MCT116" s="511"/>
      <c r="MCU116" s="511"/>
      <c r="MCV116" s="511"/>
      <c r="MCW116" s="511"/>
      <c r="MCX116" s="511"/>
      <c r="MCY116" s="511"/>
      <c r="MCZ116" s="511"/>
      <c r="MDA116" s="511"/>
      <c r="MDB116" s="511"/>
      <c r="MDC116" s="511"/>
      <c r="MDD116" s="511"/>
      <c r="MDE116" s="511"/>
      <c r="MDF116" s="511"/>
      <c r="MDG116" s="511"/>
      <c r="MDH116" s="511"/>
      <c r="MDI116" s="511"/>
      <c r="MDJ116" s="511"/>
      <c r="MDK116" s="511"/>
      <c r="MDL116" s="511"/>
      <c r="MDM116" s="511"/>
      <c r="MDN116" s="511"/>
      <c r="MDO116" s="511"/>
      <c r="MDP116" s="511"/>
      <c r="MDQ116" s="511"/>
      <c r="MDR116" s="511"/>
      <c r="MDS116" s="511"/>
      <c r="MDT116" s="511"/>
      <c r="MDU116" s="511"/>
      <c r="MDV116" s="511"/>
      <c r="MDW116" s="511"/>
      <c r="MDX116" s="511"/>
      <c r="MDY116" s="511"/>
      <c r="MDZ116" s="511"/>
      <c r="MEA116" s="511"/>
      <c r="MEB116" s="511"/>
      <c r="MEC116" s="511"/>
      <c r="MED116" s="511"/>
      <c r="MEE116" s="511"/>
      <c r="MEF116" s="511"/>
      <c r="MEG116" s="511"/>
      <c r="MEH116" s="511"/>
      <c r="MEI116" s="511"/>
      <c r="MEJ116" s="511"/>
      <c r="MEK116" s="511"/>
      <c r="MEL116" s="511"/>
      <c r="MEM116" s="511"/>
      <c r="MEN116" s="511"/>
      <c r="MEO116" s="511"/>
      <c r="MEP116" s="511"/>
      <c r="MEQ116" s="511"/>
      <c r="MER116" s="511"/>
      <c r="MES116" s="511"/>
      <c r="MET116" s="511"/>
      <c r="MEU116" s="511"/>
      <c r="MEV116" s="511"/>
      <c r="MEW116" s="511"/>
      <c r="MEX116" s="511"/>
      <c r="MEY116" s="511"/>
      <c r="MEZ116" s="511"/>
      <c r="MFA116" s="511"/>
      <c r="MFB116" s="511"/>
      <c r="MFC116" s="511"/>
      <c r="MFD116" s="511"/>
      <c r="MFE116" s="511"/>
      <c r="MFF116" s="511"/>
      <c r="MFG116" s="511"/>
      <c r="MFH116" s="511"/>
      <c r="MFI116" s="511"/>
      <c r="MFJ116" s="511"/>
      <c r="MFK116" s="511"/>
      <c r="MFL116" s="511"/>
      <c r="MFM116" s="511"/>
      <c r="MFN116" s="511"/>
      <c r="MFO116" s="511"/>
      <c r="MFP116" s="511"/>
      <c r="MFQ116" s="511"/>
      <c r="MFR116" s="511"/>
      <c r="MFS116" s="511"/>
      <c r="MFT116" s="511"/>
      <c r="MFU116" s="511"/>
      <c r="MFV116" s="511"/>
      <c r="MFW116" s="511"/>
      <c r="MFX116" s="511"/>
      <c r="MFY116" s="511"/>
      <c r="MFZ116" s="511"/>
      <c r="MGA116" s="511"/>
      <c r="MGB116" s="511"/>
      <c r="MGC116" s="511"/>
      <c r="MGD116" s="511"/>
      <c r="MGE116" s="511"/>
      <c r="MGF116" s="511"/>
      <c r="MGG116" s="511"/>
      <c r="MGH116" s="511"/>
      <c r="MGI116" s="511"/>
      <c r="MGJ116" s="511"/>
      <c r="MGK116" s="511"/>
      <c r="MGL116" s="511"/>
      <c r="MGM116" s="511"/>
      <c r="MGN116" s="511"/>
      <c r="MGO116" s="511"/>
      <c r="MGP116" s="511"/>
      <c r="MGQ116" s="511"/>
      <c r="MGR116" s="511"/>
      <c r="MGS116" s="511"/>
      <c r="MGT116" s="511"/>
      <c r="MGU116" s="511"/>
      <c r="MGV116" s="511"/>
      <c r="MGW116" s="511"/>
      <c r="MGX116" s="511"/>
      <c r="MGY116" s="511"/>
      <c r="MGZ116" s="511"/>
      <c r="MHA116" s="511"/>
      <c r="MHB116" s="511"/>
      <c r="MHC116" s="511"/>
      <c r="MHD116" s="511"/>
      <c r="MHE116" s="511"/>
      <c r="MHF116" s="511"/>
      <c r="MHG116" s="511"/>
      <c r="MHH116" s="511"/>
      <c r="MHI116" s="511"/>
      <c r="MHJ116" s="511"/>
      <c r="MHK116" s="511"/>
      <c r="MHL116" s="511"/>
      <c r="MHM116" s="511"/>
      <c r="MHN116" s="511"/>
      <c r="MHO116" s="511"/>
      <c r="MHP116" s="511"/>
      <c r="MHQ116" s="511"/>
      <c r="MHR116" s="511"/>
      <c r="MHS116" s="511"/>
      <c r="MHT116" s="511"/>
      <c r="MHU116" s="511"/>
      <c r="MHV116" s="511"/>
      <c r="MHW116" s="511"/>
      <c r="MHX116" s="511"/>
      <c r="MHY116" s="511"/>
      <c r="MHZ116" s="511"/>
      <c r="MIA116" s="511"/>
      <c r="MIB116" s="511"/>
      <c r="MIC116" s="511"/>
      <c r="MID116" s="511"/>
      <c r="MIE116" s="511"/>
      <c r="MIF116" s="511"/>
      <c r="MIG116" s="511"/>
      <c r="MIH116" s="511"/>
      <c r="MII116" s="511"/>
      <c r="MIJ116" s="511"/>
      <c r="MIK116" s="511"/>
      <c r="MIL116" s="511"/>
      <c r="MIM116" s="511"/>
      <c r="MIN116" s="511"/>
      <c r="MIO116" s="511"/>
      <c r="MIP116" s="511"/>
      <c r="MIQ116" s="511"/>
      <c r="MIR116" s="511"/>
      <c r="MIS116" s="511"/>
      <c r="MIT116" s="511"/>
      <c r="MIU116" s="511"/>
      <c r="MIV116" s="511"/>
      <c r="MIW116" s="511"/>
      <c r="MIX116" s="511"/>
      <c r="MIY116" s="511"/>
      <c r="MIZ116" s="511"/>
      <c r="MJA116" s="511"/>
      <c r="MJB116" s="511"/>
      <c r="MJC116" s="511"/>
      <c r="MJD116" s="511"/>
      <c r="MJE116" s="511"/>
      <c r="MJF116" s="511"/>
      <c r="MJG116" s="511"/>
      <c r="MJH116" s="511"/>
      <c r="MJI116" s="511"/>
      <c r="MJJ116" s="511"/>
      <c r="MJK116" s="511"/>
      <c r="MJL116" s="511"/>
      <c r="MJM116" s="511"/>
      <c r="MJN116" s="511"/>
      <c r="MJO116" s="511"/>
      <c r="MJP116" s="511"/>
      <c r="MJQ116" s="511"/>
      <c r="MJR116" s="511"/>
      <c r="MJS116" s="511"/>
      <c r="MJT116" s="511"/>
      <c r="MJU116" s="511"/>
      <c r="MJV116" s="511"/>
      <c r="MJW116" s="511"/>
      <c r="MJX116" s="511"/>
      <c r="MJY116" s="511"/>
      <c r="MJZ116" s="511"/>
      <c r="MKA116" s="511"/>
      <c r="MKB116" s="511"/>
      <c r="MKC116" s="511"/>
      <c r="MKD116" s="511"/>
      <c r="MKE116" s="511"/>
      <c r="MKF116" s="511"/>
      <c r="MKG116" s="511"/>
      <c r="MKH116" s="511"/>
      <c r="MKI116" s="511"/>
      <c r="MKJ116" s="511"/>
      <c r="MKK116" s="511"/>
      <c r="MKL116" s="511"/>
      <c r="MKM116" s="511"/>
      <c r="MKN116" s="511"/>
      <c r="MKO116" s="511"/>
      <c r="MKP116" s="511"/>
      <c r="MKQ116" s="511"/>
      <c r="MKR116" s="511"/>
      <c r="MKS116" s="511"/>
      <c r="MKT116" s="511"/>
      <c r="MKU116" s="511"/>
      <c r="MKV116" s="511"/>
      <c r="MKW116" s="511"/>
      <c r="MKX116" s="511"/>
      <c r="MKY116" s="511"/>
      <c r="MKZ116" s="511"/>
      <c r="MLA116" s="511"/>
      <c r="MLB116" s="511"/>
      <c r="MLC116" s="511"/>
      <c r="MLD116" s="511"/>
      <c r="MLE116" s="511"/>
      <c r="MLF116" s="511"/>
      <c r="MLG116" s="511"/>
      <c r="MLH116" s="511"/>
      <c r="MLI116" s="511"/>
      <c r="MLJ116" s="511"/>
      <c r="MLK116" s="511"/>
      <c r="MLL116" s="511"/>
      <c r="MLM116" s="511"/>
      <c r="MLN116" s="511"/>
      <c r="MLO116" s="511"/>
      <c r="MLP116" s="511"/>
      <c r="MLQ116" s="511"/>
      <c r="MLR116" s="511"/>
      <c r="MLS116" s="511"/>
      <c r="MLT116" s="511"/>
      <c r="MLU116" s="511"/>
      <c r="MLV116" s="511"/>
      <c r="MLW116" s="511"/>
      <c r="MLX116" s="511"/>
      <c r="MLY116" s="511"/>
      <c r="MLZ116" s="511"/>
      <c r="MMA116" s="511"/>
      <c r="MMB116" s="511"/>
      <c r="MMC116" s="511"/>
      <c r="MMD116" s="511"/>
      <c r="MME116" s="511"/>
      <c r="MMF116" s="511"/>
      <c r="MMG116" s="511"/>
      <c r="MMH116" s="511"/>
      <c r="MMI116" s="511"/>
      <c r="MMJ116" s="511"/>
      <c r="MMK116" s="511"/>
      <c r="MML116" s="511"/>
      <c r="MMM116" s="511"/>
      <c r="MMN116" s="511"/>
      <c r="MMO116" s="511"/>
      <c r="MMP116" s="511"/>
      <c r="MMQ116" s="511"/>
      <c r="MMR116" s="511"/>
      <c r="MMS116" s="511"/>
      <c r="MMT116" s="511"/>
      <c r="MMU116" s="511"/>
      <c r="MMV116" s="511"/>
      <c r="MMW116" s="511"/>
      <c r="MMX116" s="511"/>
      <c r="MMY116" s="511"/>
      <c r="MMZ116" s="511"/>
      <c r="MNA116" s="511"/>
      <c r="MNB116" s="511"/>
      <c r="MNC116" s="511"/>
      <c r="MND116" s="511"/>
      <c r="MNE116" s="511"/>
      <c r="MNF116" s="511"/>
      <c r="MNG116" s="511"/>
      <c r="MNH116" s="511"/>
      <c r="MNI116" s="511"/>
      <c r="MNJ116" s="511"/>
      <c r="MNK116" s="511"/>
      <c r="MNL116" s="511"/>
      <c r="MNM116" s="511"/>
      <c r="MNN116" s="511"/>
      <c r="MNO116" s="511"/>
      <c r="MNP116" s="511"/>
      <c r="MNQ116" s="511"/>
      <c r="MNR116" s="511"/>
      <c r="MNS116" s="511"/>
      <c r="MNT116" s="511"/>
      <c r="MNU116" s="511"/>
      <c r="MNV116" s="511"/>
      <c r="MNW116" s="511"/>
      <c r="MNX116" s="511"/>
      <c r="MNY116" s="511"/>
      <c r="MNZ116" s="511"/>
      <c r="MOA116" s="511"/>
      <c r="MOB116" s="511"/>
      <c r="MOC116" s="511"/>
      <c r="MOD116" s="511"/>
      <c r="MOE116" s="511"/>
      <c r="MOF116" s="511"/>
      <c r="MOG116" s="511"/>
      <c r="MOH116" s="511"/>
      <c r="MOI116" s="511"/>
      <c r="MOJ116" s="511"/>
      <c r="MOK116" s="511"/>
      <c r="MOL116" s="511"/>
      <c r="MOM116" s="511"/>
      <c r="MON116" s="511"/>
      <c r="MOO116" s="511"/>
      <c r="MOP116" s="511"/>
      <c r="MOQ116" s="511"/>
      <c r="MOR116" s="511"/>
      <c r="MOS116" s="511"/>
      <c r="MOT116" s="511"/>
      <c r="MOU116" s="511"/>
      <c r="MOV116" s="511"/>
      <c r="MOW116" s="511"/>
      <c r="MOX116" s="511"/>
      <c r="MOY116" s="511"/>
      <c r="MOZ116" s="511"/>
      <c r="MPA116" s="511"/>
      <c r="MPB116" s="511"/>
      <c r="MPC116" s="511"/>
      <c r="MPD116" s="511"/>
      <c r="MPE116" s="511"/>
      <c r="MPF116" s="511"/>
      <c r="MPG116" s="511"/>
      <c r="MPH116" s="511"/>
      <c r="MPI116" s="511"/>
      <c r="MPJ116" s="511"/>
      <c r="MPK116" s="511"/>
      <c r="MPL116" s="511"/>
      <c r="MPM116" s="511"/>
      <c r="MPN116" s="511"/>
      <c r="MPO116" s="511"/>
      <c r="MPP116" s="511"/>
      <c r="MPQ116" s="511"/>
      <c r="MPR116" s="511"/>
      <c r="MPS116" s="511"/>
      <c r="MPT116" s="511"/>
      <c r="MPU116" s="511"/>
      <c r="MPV116" s="511"/>
      <c r="MPW116" s="511"/>
      <c r="MPX116" s="511"/>
      <c r="MPY116" s="511"/>
      <c r="MPZ116" s="511"/>
      <c r="MQA116" s="511"/>
      <c r="MQB116" s="511"/>
      <c r="MQC116" s="511"/>
      <c r="MQD116" s="511"/>
      <c r="MQE116" s="511"/>
      <c r="MQF116" s="511"/>
      <c r="MQG116" s="511"/>
      <c r="MQH116" s="511"/>
      <c r="MQI116" s="511"/>
      <c r="MQJ116" s="511"/>
      <c r="MQK116" s="511"/>
      <c r="MQL116" s="511"/>
      <c r="MQM116" s="511"/>
      <c r="MQN116" s="511"/>
      <c r="MQO116" s="511"/>
      <c r="MQP116" s="511"/>
      <c r="MQQ116" s="511"/>
      <c r="MQR116" s="511"/>
      <c r="MQS116" s="511"/>
      <c r="MQT116" s="511"/>
      <c r="MQU116" s="511"/>
      <c r="MQV116" s="511"/>
      <c r="MQW116" s="511"/>
      <c r="MQX116" s="511"/>
      <c r="MQY116" s="511"/>
      <c r="MQZ116" s="511"/>
      <c r="MRA116" s="511"/>
      <c r="MRB116" s="511"/>
      <c r="MRC116" s="511"/>
      <c r="MRD116" s="511"/>
      <c r="MRE116" s="511"/>
      <c r="MRF116" s="511"/>
      <c r="MRG116" s="511"/>
      <c r="MRH116" s="511"/>
      <c r="MRI116" s="511"/>
      <c r="MRJ116" s="511"/>
      <c r="MRK116" s="511"/>
      <c r="MRL116" s="511"/>
      <c r="MRM116" s="511"/>
      <c r="MRN116" s="511"/>
      <c r="MRO116" s="511"/>
      <c r="MRP116" s="511"/>
      <c r="MRQ116" s="511"/>
      <c r="MRR116" s="511"/>
      <c r="MRS116" s="511"/>
      <c r="MRT116" s="511"/>
      <c r="MRU116" s="511"/>
      <c r="MRV116" s="511"/>
      <c r="MRW116" s="511"/>
      <c r="MRX116" s="511"/>
      <c r="MRY116" s="511"/>
      <c r="MRZ116" s="511"/>
      <c r="MSA116" s="511"/>
      <c r="MSB116" s="511"/>
      <c r="MSC116" s="511"/>
      <c r="MSD116" s="511"/>
      <c r="MSE116" s="511"/>
      <c r="MSF116" s="511"/>
      <c r="MSG116" s="511"/>
      <c r="MSH116" s="511"/>
      <c r="MSI116" s="511"/>
      <c r="MSJ116" s="511"/>
      <c r="MSK116" s="511"/>
      <c r="MSL116" s="511"/>
      <c r="MSM116" s="511"/>
      <c r="MSN116" s="511"/>
      <c r="MSO116" s="511"/>
      <c r="MSP116" s="511"/>
      <c r="MSQ116" s="511"/>
      <c r="MSR116" s="511"/>
      <c r="MSS116" s="511"/>
      <c r="MST116" s="511"/>
      <c r="MSU116" s="511"/>
      <c r="MSV116" s="511"/>
      <c r="MSW116" s="511"/>
      <c r="MSX116" s="511"/>
      <c r="MSY116" s="511"/>
      <c r="MSZ116" s="511"/>
      <c r="MTA116" s="511"/>
      <c r="MTB116" s="511"/>
      <c r="MTC116" s="511"/>
      <c r="MTD116" s="511"/>
      <c r="MTE116" s="511"/>
      <c r="MTF116" s="511"/>
      <c r="MTG116" s="511"/>
      <c r="MTH116" s="511"/>
      <c r="MTI116" s="511"/>
      <c r="MTJ116" s="511"/>
      <c r="MTK116" s="511"/>
      <c r="MTL116" s="511"/>
      <c r="MTM116" s="511"/>
      <c r="MTN116" s="511"/>
      <c r="MTO116" s="511"/>
      <c r="MTP116" s="511"/>
      <c r="MTQ116" s="511"/>
      <c r="MTR116" s="511"/>
      <c r="MTS116" s="511"/>
      <c r="MTT116" s="511"/>
      <c r="MTU116" s="511"/>
      <c r="MTV116" s="511"/>
      <c r="MTW116" s="511"/>
      <c r="MTX116" s="511"/>
      <c r="MTY116" s="511"/>
      <c r="MTZ116" s="511"/>
      <c r="MUA116" s="511"/>
      <c r="MUB116" s="511"/>
      <c r="MUC116" s="511"/>
      <c r="MUD116" s="511"/>
      <c r="MUE116" s="511"/>
      <c r="MUF116" s="511"/>
      <c r="MUG116" s="511"/>
      <c r="MUH116" s="511"/>
      <c r="MUI116" s="511"/>
      <c r="MUJ116" s="511"/>
      <c r="MUK116" s="511"/>
      <c r="MUL116" s="511"/>
      <c r="MUM116" s="511"/>
      <c r="MUN116" s="511"/>
      <c r="MUO116" s="511"/>
      <c r="MUP116" s="511"/>
      <c r="MUQ116" s="511"/>
      <c r="MUR116" s="511"/>
      <c r="MUS116" s="511"/>
      <c r="MUT116" s="511"/>
      <c r="MUU116" s="511"/>
      <c r="MUV116" s="511"/>
      <c r="MUW116" s="511"/>
      <c r="MUX116" s="511"/>
      <c r="MUY116" s="511"/>
      <c r="MUZ116" s="511"/>
      <c r="MVA116" s="511"/>
      <c r="MVB116" s="511"/>
      <c r="MVC116" s="511"/>
      <c r="MVD116" s="511"/>
      <c r="MVE116" s="511"/>
      <c r="MVF116" s="511"/>
      <c r="MVG116" s="511"/>
      <c r="MVH116" s="511"/>
      <c r="MVI116" s="511"/>
      <c r="MVJ116" s="511"/>
      <c r="MVK116" s="511"/>
      <c r="MVL116" s="511"/>
      <c r="MVM116" s="511"/>
      <c r="MVN116" s="511"/>
      <c r="MVO116" s="511"/>
      <c r="MVP116" s="511"/>
      <c r="MVQ116" s="511"/>
      <c r="MVR116" s="511"/>
      <c r="MVS116" s="511"/>
      <c r="MVT116" s="511"/>
      <c r="MVU116" s="511"/>
      <c r="MVV116" s="511"/>
      <c r="MVW116" s="511"/>
      <c r="MVX116" s="511"/>
      <c r="MVY116" s="511"/>
      <c r="MVZ116" s="511"/>
      <c r="MWA116" s="511"/>
      <c r="MWB116" s="511"/>
      <c r="MWC116" s="511"/>
      <c r="MWD116" s="511"/>
      <c r="MWE116" s="511"/>
      <c r="MWF116" s="511"/>
      <c r="MWG116" s="511"/>
      <c r="MWH116" s="511"/>
      <c r="MWI116" s="511"/>
      <c r="MWJ116" s="511"/>
      <c r="MWK116" s="511"/>
      <c r="MWL116" s="511"/>
      <c r="MWM116" s="511"/>
      <c r="MWN116" s="511"/>
      <c r="MWO116" s="511"/>
      <c r="MWP116" s="511"/>
      <c r="MWQ116" s="511"/>
      <c r="MWR116" s="511"/>
      <c r="MWS116" s="511"/>
      <c r="MWT116" s="511"/>
      <c r="MWU116" s="511"/>
      <c r="MWV116" s="511"/>
      <c r="MWW116" s="511"/>
      <c r="MWX116" s="511"/>
      <c r="MWY116" s="511"/>
      <c r="MWZ116" s="511"/>
      <c r="MXA116" s="511"/>
      <c r="MXB116" s="511"/>
      <c r="MXC116" s="511"/>
      <c r="MXD116" s="511"/>
      <c r="MXE116" s="511"/>
      <c r="MXF116" s="511"/>
      <c r="MXG116" s="511"/>
      <c r="MXH116" s="511"/>
      <c r="MXI116" s="511"/>
      <c r="MXJ116" s="511"/>
      <c r="MXK116" s="511"/>
      <c r="MXL116" s="511"/>
      <c r="MXM116" s="511"/>
      <c r="MXN116" s="511"/>
      <c r="MXO116" s="511"/>
      <c r="MXP116" s="511"/>
      <c r="MXQ116" s="511"/>
      <c r="MXR116" s="511"/>
      <c r="MXS116" s="511"/>
      <c r="MXT116" s="511"/>
      <c r="MXU116" s="511"/>
      <c r="MXV116" s="511"/>
      <c r="MXW116" s="511"/>
      <c r="MXX116" s="511"/>
      <c r="MXY116" s="511"/>
      <c r="MXZ116" s="511"/>
      <c r="MYA116" s="511"/>
      <c r="MYB116" s="511"/>
      <c r="MYC116" s="511"/>
      <c r="MYD116" s="511"/>
      <c r="MYE116" s="511"/>
      <c r="MYF116" s="511"/>
      <c r="MYG116" s="511"/>
      <c r="MYH116" s="511"/>
      <c r="MYI116" s="511"/>
      <c r="MYJ116" s="511"/>
      <c r="MYK116" s="511"/>
      <c r="MYL116" s="511"/>
      <c r="MYM116" s="511"/>
      <c r="MYN116" s="511"/>
      <c r="MYO116" s="511"/>
      <c r="MYP116" s="511"/>
      <c r="MYQ116" s="511"/>
      <c r="MYR116" s="511"/>
      <c r="MYS116" s="511"/>
      <c r="MYT116" s="511"/>
      <c r="MYU116" s="511"/>
      <c r="MYV116" s="511"/>
      <c r="MYW116" s="511"/>
      <c r="MYX116" s="511"/>
      <c r="MYY116" s="511"/>
      <c r="MYZ116" s="511"/>
      <c r="MZA116" s="511"/>
      <c r="MZB116" s="511"/>
      <c r="MZC116" s="511"/>
      <c r="MZD116" s="511"/>
      <c r="MZE116" s="511"/>
      <c r="MZF116" s="511"/>
      <c r="MZG116" s="511"/>
      <c r="MZH116" s="511"/>
      <c r="MZI116" s="511"/>
      <c r="MZJ116" s="511"/>
      <c r="MZK116" s="511"/>
      <c r="MZL116" s="511"/>
      <c r="MZM116" s="511"/>
      <c r="MZN116" s="511"/>
      <c r="MZO116" s="511"/>
      <c r="MZP116" s="511"/>
      <c r="MZQ116" s="511"/>
      <c r="MZR116" s="511"/>
      <c r="MZS116" s="511"/>
      <c r="MZT116" s="511"/>
      <c r="MZU116" s="511"/>
      <c r="MZV116" s="511"/>
      <c r="MZW116" s="511"/>
      <c r="MZX116" s="511"/>
      <c r="MZY116" s="511"/>
      <c r="MZZ116" s="511"/>
      <c r="NAA116" s="511"/>
      <c r="NAB116" s="511"/>
      <c r="NAC116" s="511"/>
      <c r="NAD116" s="511"/>
      <c r="NAE116" s="511"/>
      <c r="NAF116" s="511"/>
      <c r="NAG116" s="511"/>
      <c r="NAH116" s="511"/>
      <c r="NAI116" s="511"/>
      <c r="NAJ116" s="511"/>
      <c r="NAK116" s="511"/>
      <c r="NAL116" s="511"/>
      <c r="NAM116" s="511"/>
      <c r="NAN116" s="511"/>
      <c r="NAO116" s="511"/>
      <c r="NAP116" s="511"/>
      <c r="NAQ116" s="511"/>
      <c r="NAR116" s="511"/>
      <c r="NAS116" s="511"/>
      <c r="NAT116" s="511"/>
      <c r="NAU116" s="511"/>
      <c r="NAV116" s="511"/>
      <c r="NAW116" s="511"/>
      <c r="NAX116" s="511"/>
      <c r="NAY116" s="511"/>
      <c r="NAZ116" s="511"/>
      <c r="NBA116" s="511"/>
      <c r="NBB116" s="511"/>
      <c r="NBC116" s="511"/>
      <c r="NBD116" s="511"/>
      <c r="NBE116" s="511"/>
      <c r="NBF116" s="511"/>
      <c r="NBG116" s="511"/>
      <c r="NBH116" s="511"/>
      <c r="NBI116" s="511"/>
      <c r="NBJ116" s="511"/>
      <c r="NBK116" s="511"/>
      <c r="NBL116" s="511"/>
      <c r="NBM116" s="511"/>
      <c r="NBN116" s="511"/>
      <c r="NBO116" s="511"/>
      <c r="NBP116" s="511"/>
      <c r="NBQ116" s="511"/>
      <c r="NBR116" s="511"/>
      <c r="NBS116" s="511"/>
      <c r="NBT116" s="511"/>
      <c r="NBU116" s="511"/>
      <c r="NBV116" s="511"/>
      <c r="NBW116" s="511"/>
      <c r="NBX116" s="511"/>
      <c r="NBY116" s="511"/>
      <c r="NBZ116" s="511"/>
      <c r="NCA116" s="511"/>
      <c r="NCB116" s="511"/>
      <c r="NCC116" s="511"/>
      <c r="NCD116" s="511"/>
      <c r="NCE116" s="511"/>
      <c r="NCF116" s="511"/>
      <c r="NCG116" s="511"/>
      <c r="NCH116" s="511"/>
      <c r="NCI116" s="511"/>
      <c r="NCJ116" s="511"/>
      <c r="NCK116" s="511"/>
      <c r="NCL116" s="511"/>
      <c r="NCM116" s="511"/>
      <c r="NCN116" s="511"/>
      <c r="NCO116" s="511"/>
      <c r="NCP116" s="511"/>
      <c r="NCQ116" s="511"/>
      <c r="NCR116" s="511"/>
      <c r="NCS116" s="511"/>
      <c r="NCT116" s="511"/>
      <c r="NCU116" s="511"/>
      <c r="NCV116" s="511"/>
      <c r="NCW116" s="511"/>
      <c r="NCX116" s="511"/>
      <c r="NCY116" s="511"/>
      <c r="NCZ116" s="511"/>
      <c r="NDA116" s="511"/>
      <c r="NDB116" s="511"/>
      <c r="NDC116" s="511"/>
      <c r="NDD116" s="511"/>
      <c r="NDE116" s="511"/>
      <c r="NDF116" s="511"/>
      <c r="NDG116" s="511"/>
      <c r="NDH116" s="511"/>
      <c r="NDI116" s="511"/>
      <c r="NDJ116" s="511"/>
      <c r="NDK116" s="511"/>
      <c r="NDL116" s="511"/>
      <c r="NDM116" s="511"/>
      <c r="NDN116" s="511"/>
      <c r="NDO116" s="511"/>
      <c r="NDP116" s="511"/>
      <c r="NDQ116" s="511"/>
      <c r="NDR116" s="511"/>
      <c r="NDS116" s="511"/>
      <c r="NDT116" s="511"/>
      <c r="NDU116" s="511"/>
      <c r="NDV116" s="511"/>
      <c r="NDW116" s="511"/>
      <c r="NDX116" s="511"/>
      <c r="NDY116" s="511"/>
      <c r="NDZ116" s="511"/>
      <c r="NEA116" s="511"/>
      <c r="NEB116" s="511"/>
      <c r="NEC116" s="511"/>
      <c r="NED116" s="511"/>
      <c r="NEE116" s="511"/>
      <c r="NEF116" s="511"/>
      <c r="NEG116" s="511"/>
      <c r="NEH116" s="511"/>
      <c r="NEI116" s="511"/>
      <c r="NEJ116" s="511"/>
      <c r="NEK116" s="511"/>
      <c r="NEL116" s="511"/>
      <c r="NEM116" s="511"/>
      <c r="NEN116" s="511"/>
      <c r="NEO116" s="511"/>
      <c r="NEP116" s="511"/>
      <c r="NEQ116" s="511"/>
      <c r="NER116" s="511"/>
      <c r="NES116" s="511"/>
      <c r="NET116" s="511"/>
      <c r="NEU116" s="511"/>
      <c r="NEV116" s="511"/>
      <c r="NEW116" s="511"/>
      <c r="NEX116" s="511"/>
      <c r="NEY116" s="511"/>
      <c r="NEZ116" s="511"/>
      <c r="NFA116" s="511"/>
      <c r="NFB116" s="511"/>
      <c r="NFC116" s="511"/>
      <c r="NFD116" s="511"/>
      <c r="NFE116" s="511"/>
      <c r="NFF116" s="511"/>
      <c r="NFG116" s="511"/>
      <c r="NFH116" s="511"/>
      <c r="NFI116" s="511"/>
      <c r="NFJ116" s="511"/>
      <c r="NFK116" s="511"/>
      <c r="NFL116" s="511"/>
      <c r="NFM116" s="511"/>
      <c r="NFN116" s="511"/>
      <c r="NFO116" s="511"/>
      <c r="NFP116" s="511"/>
      <c r="NFQ116" s="511"/>
      <c r="NFR116" s="511"/>
      <c r="NFS116" s="511"/>
      <c r="NFT116" s="511"/>
      <c r="NFU116" s="511"/>
      <c r="NFV116" s="511"/>
      <c r="NFW116" s="511"/>
      <c r="NFX116" s="511"/>
      <c r="NFY116" s="511"/>
      <c r="NFZ116" s="511"/>
      <c r="NGA116" s="511"/>
      <c r="NGB116" s="511"/>
      <c r="NGC116" s="511"/>
      <c r="NGD116" s="511"/>
      <c r="NGE116" s="511"/>
      <c r="NGF116" s="511"/>
      <c r="NGG116" s="511"/>
      <c r="NGH116" s="511"/>
      <c r="NGI116" s="511"/>
      <c r="NGJ116" s="511"/>
      <c r="NGK116" s="511"/>
      <c r="NGL116" s="511"/>
      <c r="NGM116" s="511"/>
      <c r="NGN116" s="511"/>
      <c r="NGO116" s="511"/>
      <c r="NGP116" s="511"/>
      <c r="NGQ116" s="511"/>
      <c r="NGR116" s="511"/>
      <c r="NGS116" s="511"/>
      <c r="NGT116" s="511"/>
      <c r="NGU116" s="511"/>
      <c r="NGV116" s="511"/>
      <c r="NGW116" s="511"/>
      <c r="NGX116" s="511"/>
      <c r="NGY116" s="511"/>
      <c r="NGZ116" s="511"/>
      <c r="NHA116" s="511"/>
      <c r="NHB116" s="511"/>
      <c r="NHC116" s="511"/>
      <c r="NHD116" s="511"/>
      <c r="NHE116" s="511"/>
      <c r="NHF116" s="511"/>
      <c r="NHG116" s="511"/>
      <c r="NHH116" s="511"/>
      <c r="NHI116" s="511"/>
      <c r="NHJ116" s="511"/>
      <c r="NHK116" s="511"/>
      <c r="NHL116" s="511"/>
      <c r="NHM116" s="511"/>
      <c r="NHN116" s="511"/>
      <c r="NHO116" s="511"/>
      <c r="NHP116" s="511"/>
      <c r="NHQ116" s="511"/>
      <c r="NHR116" s="511"/>
      <c r="NHS116" s="511"/>
      <c r="NHT116" s="511"/>
      <c r="NHU116" s="511"/>
      <c r="NHV116" s="511"/>
      <c r="NHW116" s="511"/>
      <c r="NHX116" s="511"/>
      <c r="NHY116" s="511"/>
      <c r="NHZ116" s="511"/>
      <c r="NIA116" s="511"/>
      <c r="NIB116" s="511"/>
      <c r="NIC116" s="511"/>
      <c r="NID116" s="511"/>
      <c r="NIE116" s="511"/>
      <c r="NIF116" s="511"/>
      <c r="NIG116" s="511"/>
      <c r="NIH116" s="511"/>
      <c r="NII116" s="511"/>
      <c r="NIJ116" s="511"/>
      <c r="NIK116" s="511"/>
      <c r="NIL116" s="511"/>
      <c r="NIM116" s="511"/>
      <c r="NIN116" s="511"/>
      <c r="NIO116" s="511"/>
      <c r="NIP116" s="511"/>
      <c r="NIQ116" s="511"/>
      <c r="NIR116" s="511"/>
      <c r="NIS116" s="511"/>
      <c r="NIT116" s="511"/>
      <c r="NIU116" s="511"/>
      <c r="NIV116" s="511"/>
      <c r="NIW116" s="511"/>
      <c r="NIX116" s="511"/>
      <c r="NIY116" s="511"/>
      <c r="NIZ116" s="511"/>
      <c r="NJA116" s="511"/>
      <c r="NJB116" s="511"/>
      <c r="NJC116" s="511"/>
      <c r="NJD116" s="511"/>
      <c r="NJE116" s="511"/>
      <c r="NJF116" s="511"/>
      <c r="NJG116" s="511"/>
      <c r="NJH116" s="511"/>
      <c r="NJI116" s="511"/>
      <c r="NJJ116" s="511"/>
      <c r="NJK116" s="511"/>
      <c r="NJL116" s="511"/>
      <c r="NJM116" s="511"/>
      <c r="NJN116" s="511"/>
      <c r="NJO116" s="511"/>
      <c r="NJP116" s="511"/>
      <c r="NJQ116" s="511"/>
      <c r="NJR116" s="511"/>
      <c r="NJS116" s="511"/>
      <c r="NJT116" s="511"/>
      <c r="NJU116" s="511"/>
      <c r="NJV116" s="511"/>
      <c r="NJW116" s="511"/>
      <c r="NJX116" s="511"/>
      <c r="NJY116" s="511"/>
      <c r="NJZ116" s="511"/>
      <c r="NKA116" s="511"/>
      <c r="NKB116" s="511"/>
      <c r="NKC116" s="511"/>
      <c r="NKD116" s="511"/>
      <c r="NKE116" s="511"/>
      <c r="NKF116" s="511"/>
      <c r="NKG116" s="511"/>
      <c r="NKH116" s="511"/>
      <c r="NKI116" s="511"/>
      <c r="NKJ116" s="511"/>
      <c r="NKK116" s="511"/>
      <c r="NKL116" s="511"/>
      <c r="NKM116" s="511"/>
      <c r="NKN116" s="511"/>
      <c r="NKO116" s="511"/>
      <c r="NKP116" s="511"/>
      <c r="NKQ116" s="511"/>
      <c r="NKR116" s="511"/>
      <c r="NKS116" s="511"/>
      <c r="NKT116" s="511"/>
      <c r="NKU116" s="511"/>
      <c r="NKV116" s="511"/>
      <c r="NKW116" s="511"/>
      <c r="NKX116" s="511"/>
      <c r="NKY116" s="511"/>
      <c r="NKZ116" s="511"/>
      <c r="NLA116" s="511"/>
      <c r="NLB116" s="511"/>
      <c r="NLC116" s="511"/>
      <c r="NLD116" s="511"/>
      <c r="NLE116" s="511"/>
      <c r="NLF116" s="511"/>
      <c r="NLG116" s="511"/>
      <c r="NLH116" s="511"/>
      <c r="NLI116" s="511"/>
      <c r="NLJ116" s="511"/>
      <c r="NLK116" s="511"/>
      <c r="NLL116" s="511"/>
      <c r="NLM116" s="511"/>
      <c r="NLN116" s="511"/>
      <c r="NLO116" s="511"/>
      <c r="NLP116" s="511"/>
      <c r="NLQ116" s="511"/>
      <c r="NLR116" s="511"/>
      <c r="NLS116" s="511"/>
      <c r="NLT116" s="511"/>
      <c r="NLU116" s="511"/>
      <c r="NLV116" s="511"/>
      <c r="NLW116" s="511"/>
      <c r="NLX116" s="511"/>
      <c r="NLY116" s="511"/>
      <c r="NLZ116" s="511"/>
      <c r="NMA116" s="511"/>
      <c r="NMB116" s="511"/>
      <c r="NMC116" s="511"/>
      <c r="NMD116" s="511"/>
      <c r="NME116" s="511"/>
      <c r="NMF116" s="511"/>
      <c r="NMG116" s="511"/>
      <c r="NMH116" s="511"/>
      <c r="NMI116" s="511"/>
      <c r="NMJ116" s="511"/>
      <c r="NMK116" s="511"/>
      <c r="NML116" s="511"/>
      <c r="NMM116" s="511"/>
      <c r="NMN116" s="511"/>
      <c r="NMO116" s="511"/>
      <c r="NMP116" s="511"/>
      <c r="NMQ116" s="511"/>
      <c r="NMR116" s="511"/>
      <c r="NMS116" s="511"/>
      <c r="NMT116" s="511"/>
      <c r="NMU116" s="511"/>
      <c r="NMV116" s="511"/>
      <c r="NMW116" s="511"/>
      <c r="NMX116" s="511"/>
      <c r="NMY116" s="511"/>
      <c r="NMZ116" s="511"/>
      <c r="NNA116" s="511"/>
      <c r="NNB116" s="511"/>
      <c r="NNC116" s="511"/>
      <c r="NND116" s="511"/>
      <c r="NNE116" s="511"/>
      <c r="NNF116" s="511"/>
      <c r="NNG116" s="511"/>
      <c r="NNH116" s="511"/>
      <c r="NNI116" s="511"/>
      <c r="NNJ116" s="511"/>
      <c r="NNK116" s="511"/>
      <c r="NNL116" s="511"/>
      <c r="NNM116" s="511"/>
      <c r="NNN116" s="511"/>
      <c r="NNO116" s="511"/>
      <c r="NNP116" s="511"/>
      <c r="NNQ116" s="511"/>
      <c r="NNR116" s="511"/>
      <c r="NNS116" s="511"/>
      <c r="NNT116" s="511"/>
      <c r="NNU116" s="511"/>
      <c r="NNV116" s="511"/>
      <c r="NNW116" s="511"/>
      <c r="NNX116" s="511"/>
      <c r="NNY116" s="511"/>
      <c r="NNZ116" s="511"/>
      <c r="NOA116" s="511"/>
      <c r="NOB116" s="511"/>
      <c r="NOC116" s="511"/>
      <c r="NOD116" s="511"/>
      <c r="NOE116" s="511"/>
      <c r="NOF116" s="511"/>
      <c r="NOG116" s="511"/>
      <c r="NOH116" s="511"/>
      <c r="NOI116" s="511"/>
      <c r="NOJ116" s="511"/>
      <c r="NOK116" s="511"/>
      <c r="NOL116" s="511"/>
      <c r="NOM116" s="511"/>
      <c r="NON116" s="511"/>
      <c r="NOO116" s="511"/>
      <c r="NOP116" s="511"/>
      <c r="NOQ116" s="511"/>
      <c r="NOR116" s="511"/>
      <c r="NOS116" s="511"/>
      <c r="NOT116" s="511"/>
      <c r="NOU116" s="511"/>
      <c r="NOV116" s="511"/>
      <c r="NOW116" s="511"/>
      <c r="NOX116" s="511"/>
      <c r="NOY116" s="511"/>
      <c r="NOZ116" s="511"/>
      <c r="NPA116" s="511"/>
      <c r="NPB116" s="511"/>
      <c r="NPC116" s="511"/>
      <c r="NPD116" s="511"/>
      <c r="NPE116" s="511"/>
      <c r="NPF116" s="511"/>
      <c r="NPG116" s="511"/>
      <c r="NPH116" s="511"/>
      <c r="NPI116" s="511"/>
      <c r="NPJ116" s="511"/>
      <c r="NPK116" s="511"/>
      <c r="NPL116" s="511"/>
      <c r="NPM116" s="511"/>
      <c r="NPN116" s="511"/>
      <c r="NPO116" s="511"/>
      <c r="NPP116" s="511"/>
      <c r="NPQ116" s="511"/>
      <c r="NPR116" s="511"/>
      <c r="NPS116" s="511"/>
      <c r="NPT116" s="511"/>
      <c r="NPU116" s="511"/>
      <c r="NPV116" s="511"/>
      <c r="NPW116" s="511"/>
      <c r="NPX116" s="511"/>
      <c r="NPY116" s="511"/>
      <c r="NPZ116" s="511"/>
      <c r="NQA116" s="511"/>
      <c r="NQB116" s="511"/>
      <c r="NQC116" s="511"/>
      <c r="NQD116" s="511"/>
      <c r="NQE116" s="511"/>
      <c r="NQF116" s="511"/>
      <c r="NQG116" s="511"/>
      <c r="NQH116" s="511"/>
      <c r="NQI116" s="511"/>
      <c r="NQJ116" s="511"/>
      <c r="NQK116" s="511"/>
      <c r="NQL116" s="511"/>
      <c r="NQM116" s="511"/>
      <c r="NQN116" s="511"/>
      <c r="NQO116" s="511"/>
      <c r="NQP116" s="511"/>
      <c r="NQQ116" s="511"/>
      <c r="NQR116" s="511"/>
      <c r="NQS116" s="511"/>
      <c r="NQT116" s="511"/>
      <c r="NQU116" s="511"/>
      <c r="NQV116" s="511"/>
      <c r="NQW116" s="511"/>
      <c r="NQX116" s="511"/>
      <c r="NQY116" s="511"/>
      <c r="NQZ116" s="511"/>
      <c r="NRA116" s="511"/>
      <c r="NRB116" s="511"/>
      <c r="NRC116" s="511"/>
      <c r="NRD116" s="511"/>
      <c r="NRE116" s="511"/>
      <c r="NRF116" s="511"/>
      <c r="NRG116" s="511"/>
      <c r="NRH116" s="511"/>
      <c r="NRI116" s="511"/>
      <c r="NRJ116" s="511"/>
      <c r="NRK116" s="511"/>
      <c r="NRL116" s="511"/>
      <c r="NRM116" s="511"/>
      <c r="NRN116" s="511"/>
      <c r="NRO116" s="511"/>
      <c r="NRP116" s="511"/>
      <c r="NRQ116" s="511"/>
      <c r="NRR116" s="511"/>
      <c r="NRS116" s="511"/>
      <c r="NRT116" s="511"/>
      <c r="NRU116" s="511"/>
      <c r="NRV116" s="511"/>
      <c r="NRW116" s="511"/>
      <c r="NRX116" s="511"/>
      <c r="NRY116" s="511"/>
      <c r="NRZ116" s="511"/>
      <c r="NSA116" s="511"/>
      <c r="NSB116" s="511"/>
      <c r="NSC116" s="511"/>
      <c r="NSD116" s="511"/>
      <c r="NSE116" s="511"/>
      <c r="NSF116" s="511"/>
      <c r="NSG116" s="511"/>
      <c r="NSH116" s="511"/>
      <c r="NSI116" s="511"/>
      <c r="NSJ116" s="511"/>
      <c r="NSK116" s="511"/>
      <c r="NSL116" s="511"/>
      <c r="NSM116" s="511"/>
      <c r="NSN116" s="511"/>
      <c r="NSO116" s="511"/>
      <c r="NSP116" s="511"/>
      <c r="NSQ116" s="511"/>
      <c r="NSR116" s="511"/>
      <c r="NSS116" s="511"/>
      <c r="NST116" s="511"/>
      <c r="NSU116" s="511"/>
      <c r="NSV116" s="511"/>
      <c r="NSW116" s="511"/>
      <c r="NSX116" s="511"/>
      <c r="NSY116" s="511"/>
      <c r="NSZ116" s="511"/>
      <c r="NTA116" s="511"/>
      <c r="NTB116" s="511"/>
      <c r="NTC116" s="511"/>
      <c r="NTD116" s="511"/>
      <c r="NTE116" s="511"/>
      <c r="NTF116" s="511"/>
      <c r="NTG116" s="511"/>
      <c r="NTH116" s="511"/>
      <c r="NTI116" s="511"/>
      <c r="NTJ116" s="511"/>
      <c r="NTK116" s="511"/>
      <c r="NTL116" s="511"/>
      <c r="NTM116" s="511"/>
      <c r="NTN116" s="511"/>
      <c r="NTO116" s="511"/>
      <c r="NTP116" s="511"/>
      <c r="NTQ116" s="511"/>
      <c r="NTR116" s="511"/>
      <c r="NTS116" s="511"/>
      <c r="NTT116" s="511"/>
      <c r="NTU116" s="511"/>
      <c r="NTV116" s="511"/>
      <c r="NTW116" s="511"/>
      <c r="NTX116" s="511"/>
      <c r="NTY116" s="511"/>
      <c r="NTZ116" s="511"/>
      <c r="NUA116" s="511"/>
      <c r="NUB116" s="511"/>
      <c r="NUC116" s="511"/>
      <c r="NUD116" s="511"/>
      <c r="NUE116" s="511"/>
      <c r="NUF116" s="511"/>
      <c r="NUG116" s="511"/>
      <c r="NUH116" s="511"/>
      <c r="NUI116" s="511"/>
      <c r="NUJ116" s="511"/>
      <c r="NUK116" s="511"/>
      <c r="NUL116" s="511"/>
      <c r="NUM116" s="511"/>
      <c r="NUN116" s="511"/>
      <c r="NUO116" s="511"/>
      <c r="NUP116" s="511"/>
      <c r="NUQ116" s="511"/>
      <c r="NUR116" s="511"/>
      <c r="NUS116" s="511"/>
      <c r="NUT116" s="511"/>
      <c r="NUU116" s="511"/>
      <c r="NUV116" s="511"/>
      <c r="NUW116" s="511"/>
      <c r="NUX116" s="511"/>
      <c r="NUY116" s="511"/>
      <c r="NUZ116" s="511"/>
      <c r="NVA116" s="511"/>
      <c r="NVB116" s="511"/>
      <c r="NVC116" s="511"/>
      <c r="NVD116" s="511"/>
      <c r="NVE116" s="511"/>
      <c r="NVF116" s="511"/>
      <c r="NVG116" s="511"/>
      <c r="NVH116" s="511"/>
      <c r="NVI116" s="511"/>
      <c r="NVJ116" s="511"/>
      <c r="NVK116" s="511"/>
      <c r="NVL116" s="511"/>
      <c r="NVM116" s="511"/>
      <c r="NVN116" s="511"/>
      <c r="NVO116" s="511"/>
      <c r="NVP116" s="511"/>
      <c r="NVQ116" s="511"/>
      <c r="NVR116" s="511"/>
      <c r="NVS116" s="511"/>
      <c r="NVT116" s="511"/>
      <c r="NVU116" s="511"/>
      <c r="NVV116" s="511"/>
      <c r="NVW116" s="511"/>
      <c r="NVX116" s="511"/>
      <c r="NVY116" s="511"/>
      <c r="NVZ116" s="511"/>
      <c r="NWA116" s="511"/>
      <c r="NWB116" s="511"/>
      <c r="NWC116" s="511"/>
      <c r="NWD116" s="511"/>
      <c r="NWE116" s="511"/>
      <c r="NWF116" s="511"/>
      <c r="NWG116" s="511"/>
      <c r="NWH116" s="511"/>
      <c r="NWI116" s="511"/>
      <c r="NWJ116" s="511"/>
      <c r="NWK116" s="511"/>
      <c r="NWL116" s="511"/>
      <c r="NWM116" s="511"/>
      <c r="NWN116" s="511"/>
      <c r="NWO116" s="511"/>
      <c r="NWP116" s="511"/>
      <c r="NWQ116" s="511"/>
      <c r="NWR116" s="511"/>
      <c r="NWS116" s="511"/>
      <c r="NWT116" s="511"/>
      <c r="NWU116" s="511"/>
      <c r="NWV116" s="511"/>
      <c r="NWW116" s="511"/>
      <c r="NWX116" s="511"/>
      <c r="NWY116" s="511"/>
      <c r="NWZ116" s="511"/>
      <c r="NXA116" s="511"/>
      <c r="NXB116" s="511"/>
      <c r="NXC116" s="511"/>
      <c r="NXD116" s="511"/>
      <c r="NXE116" s="511"/>
      <c r="NXF116" s="511"/>
      <c r="NXG116" s="511"/>
      <c r="NXH116" s="511"/>
      <c r="NXI116" s="511"/>
      <c r="NXJ116" s="511"/>
      <c r="NXK116" s="511"/>
      <c r="NXL116" s="511"/>
      <c r="NXM116" s="511"/>
      <c r="NXN116" s="511"/>
      <c r="NXO116" s="511"/>
      <c r="NXP116" s="511"/>
      <c r="NXQ116" s="511"/>
      <c r="NXR116" s="511"/>
      <c r="NXS116" s="511"/>
      <c r="NXT116" s="511"/>
      <c r="NXU116" s="511"/>
      <c r="NXV116" s="511"/>
      <c r="NXW116" s="511"/>
      <c r="NXX116" s="511"/>
      <c r="NXY116" s="511"/>
      <c r="NXZ116" s="511"/>
      <c r="NYA116" s="511"/>
      <c r="NYB116" s="511"/>
      <c r="NYC116" s="511"/>
      <c r="NYD116" s="511"/>
      <c r="NYE116" s="511"/>
      <c r="NYF116" s="511"/>
      <c r="NYG116" s="511"/>
      <c r="NYH116" s="511"/>
      <c r="NYI116" s="511"/>
      <c r="NYJ116" s="511"/>
      <c r="NYK116" s="511"/>
      <c r="NYL116" s="511"/>
      <c r="NYM116" s="511"/>
      <c r="NYN116" s="511"/>
      <c r="NYO116" s="511"/>
      <c r="NYP116" s="511"/>
      <c r="NYQ116" s="511"/>
      <c r="NYR116" s="511"/>
      <c r="NYS116" s="511"/>
      <c r="NYT116" s="511"/>
      <c r="NYU116" s="511"/>
      <c r="NYV116" s="511"/>
      <c r="NYW116" s="511"/>
      <c r="NYX116" s="511"/>
      <c r="NYY116" s="511"/>
      <c r="NYZ116" s="511"/>
      <c r="NZA116" s="511"/>
      <c r="NZB116" s="511"/>
      <c r="NZC116" s="511"/>
      <c r="NZD116" s="511"/>
      <c r="NZE116" s="511"/>
      <c r="NZF116" s="511"/>
      <c r="NZG116" s="511"/>
      <c r="NZH116" s="511"/>
      <c r="NZI116" s="511"/>
      <c r="NZJ116" s="511"/>
      <c r="NZK116" s="511"/>
      <c r="NZL116" s="511"/>
      <c r="NZM116" s="511"/>
      <c r="NZN116" s="511"/>
      <c r="NZO116" s="511"/>
      <c r="NZP116" s="511"/>
      <c r="NZQ116" s="511"/>
      <c r="NZR116" s="511"/>
      <c r="NZS116" s="511"/>
      <c r="NZT116" s="511"/>
      <c r="NZU116" s="511"/>
      <c r="NZV116" s="511"/>
      <c r="NZW116" s="511"/>
      <c r="NZX116" s="511"/>
      <c r="NZY116" s="511"/>
      <c r="NZZ116" s="511"/>
      <c r="OAA116" s="511"/>
      <c r="OAB116" s="511"/>
      <c r="OAC116" s="511"/>
      <c r="OAD116" s="511"/>
      <c r="OAE116" s="511"/>
      <c r="OAF116" s="511"/>
      <c r="OAG116" s="511"/>
      <c r="OAH116" s="511"/>
      <c r="OAI116" s="511"/>
      <c r="OAJ116" s="511"/>
      <c r="OAK116" s="511"/>
      <c r="OAL116" s="511"/>
      <c r="OAM116" s="511"/>
      <c r="OAN116" s="511"/>
      <c r="OAO116" s="511"/>
      <c r="OAP116" s="511"/>
      <c r="OAQ116" s="511"/>
      <c r="OAR116" s="511"/>
      <c r="OAS116" s="511"/>
      <c r="OAT116" s="511"/>
      <c r="OAU116" s="511"/>
      <c r="OAV116" s="511"/>
      <c r="OAW116" s="511"/>
      <c r="OAX116" s="511"/>
      <c r="OAY116" s="511"/>
      <c r="OAZ116" s="511"/>
      <c r="OBA116" s="511"/>
      <c r="OBB116" s="511"/>
      <c r="OBC116" s="511"/>
      <c r="OBD116" s="511"/>
      <c r="OBE116" s="511"/>
      <c r="OBF116" s="511"/>
      <c r="OBG116" s="511"/>
      <c r="OBH116" s="511"/>
      <c r="OBI116" s="511"/>
      <c r="OBJ116" s="511"/>
      <c r="OBK116" s="511"/>
      <c r="OBL116" s="511"/>
      <c r="OBM116" s="511"/>
      <c r="OBN116" s="511"/>
      <c r="OBO116" s="511"/>
      <c r="OBP116" s="511"/>
      <c r="OBQ116" s="511"/>
      <c r="OBR116" s="511"/>
      <c r="OBS116" s="511"/>
      <c r="OBT116" s="511"/>
      <c r="OBU116" s="511"/>
      <c r="OBV116" s="511"/>
      <c r="OBW116" s="511"/>
      <c r="OBX116" s="511"/>
      <c r="OBY116" s="511"/>
      <c r="OBZ116" s="511"/>
      <c r="OCA116" s="511"/>
      <c r="OCB116" s="511"/>
      <c r="OCC116" s="511"/>
      <c r="OCD116" s="511"/>
      <c r="OCE116" s="511"/>
      <c r="OCF116" s="511"/>
      <c r="OCG116" s="511"/>
      <c r="OCH116" s="511"/>
      <c r="OCI116" s="511"/>
      <c r="OCJ116" s="511"/>
      <c r="OCK116" s="511"/>
      <c r="OCL116" s="511"/>
      <c r="OCM116" s="511"/>
      <c r="OCN116" s="511"/>
      <c r="OCO116" s="511"/>
      <c r="OCP116" s="511"/>
      <c r="OCQ116" s="511"/>
      <c r="OCR116" s="511"/>
      <c r="OCS116" s="511"/>
      <c r="OCT116" s="511"/>
      <c r="OCU116" s="511"/>
      <c r="OCV116" s="511"/>
      <c r="OCW116" s="511"/>
      <c r="OCX116" s="511"/>
      <c r="OCY116" s="511"/>
      <c r="OCZ116" s="511"/>
      <c r="ODA116" s="511"/>
      <c r="ODB116" s="511"/>
      <c r="ODC116" s="511"/>
      <c r="ODD116" s="511"/>
      <c r="ODE116" s="511"/>
      <c r="ODF116" s="511"/>
      <c r="ODG116" s="511"/>
      <c r="ODH116" s="511"/>
      <c r="ODI116" s="511"/>
      <c r="ODJ116" s="511"/>
      <c r="ODK116" s="511"/>
      <c r="ODL116" s="511"/>
      <c r="ODM116" s="511"/>
      <c r="ODN116" s="511"/>
      <c r="ODO116" s="511"/>
      <c r="ODP116" s="511"/>
      <c r="ODQ116" s="511"/>
      <c r="ODR116" s="511"/>
      <c r="ODS116" s="511"/>
      <c r="ODT116" s="511"/>
      <c r="ODU116" s="511"/>
      <c r="ODV116" s="511"/>
      <c r="ODW116" s="511"/>
      <c r="ODX116" s="511"/>
      <c r="ODY116" s="511"/>
      <c r="ODZ116" s="511"/>
      <c r="OEA116" s="511"/>
      <c r="OEB116" s="511"/>
      <c r="OEC116" s="511"/>
      <c r="OED116" s="511"/>
      <c r="OEE116" s="511"/>
      <c r="OEF116" s="511"/>
      <c r="OEG116" s="511"/>
      <c r="OEH116" s="511"/>
      <c r="OEI116" s="511"/>
      <c r="OEJ116" s="511"/>
      <c r="OEK116" s="511"/>
      <c r="OEL116" s="511"/>
      <c r="OEM116" s="511"/>
      <c r="OEN116" s="511"/>
      <c r="OEO116" s="511"/>
      <c r="OEP116" s="511"/>
      <c r="OEQ116" s="511"/>
      <c r="OER116" s="511"/>
      <c r="OES116" s="511"/>
      <c r="OET116" s="511"/>
      <c r="OEU116" s="511"/>
      <c r="OEV116" s="511"/>
      <c r="OEW116" s="511"/>
      <c r="OEX116" s="511"/>
      <c r="OEY116" s="511"/>
      <c r="OEZ116" s="511"/>
      <c r="OFA116" s="511"/>
      <c r="OFB116" s="511"/>
      <c r="OFC116" s="511"/>
      <c r="OFD116" s="511"/>
      <c r="OFE116" s="511"/>
      <c r="OFF116" s="511"/>
      <c r="OFG116" s="511"/>
      <c r="OFH116" s="511"/>
      <c r="OFI116" s="511"/>
      <c r="OFJ116" s="511"/>
      <c r="OFK116" s="511"/>
      <c r="OFL116" s="511"/>
      <c r="OFM116" s="511"/>
      <c r="OFN116" s="511"/>
      <c r="OFO116" s="511"/>
      <c r="OFP116" s="511"/>
      <c r="OFQ116" s="511"/>
      <c r="OFR116" s="511"/>
      <c r="OFS116" s="511"/>
      <c r="OFT116" s="511"/>
      <c r="OFU116" s="511"/>
      <c r="OFV116" s="511"/>
      <c r="OFW116" s="511"/>
      <c r="OFX116" s="511"/>
      <c r="OFY116" s="511"/>
      <c r="OFZ116" s="511"/>
      <c r="OGA116" s="511"/>
      <c r="OGB116" s="511"/>
      <c r="OGC116" s="511"/>
      <c r="OGD116" s="511"/>
      <c r="OGE116" s="511"/>
      <c r="OGF116" s="511"/>
      <c r="OGG116" s="511"/>
      <c r="OGH116" s="511"/>
      <c r="OGI116" s="511"/>
      <c r="OGJ116" s="511"/>
      <c r="OGK116" s="511"/>
      <c r="OGL116" s="511"/>
      <c r="OGM116" s="511"/>
      <c r="OGN116" s="511"/>
      <c r="OGO116" s="511"/>
      <c r="OGP116" s="511"/>
      <c r="OGQ116" s="511"/>
      <c r="OGR116" s="511"/>
      <c r="OGS116" s="511"/>
      <c r="OGT116" s="511"/>
      <c r="OGU116" s="511"/>
      <c r="OGV116" s="511"/>
      <c r="OGW116" s="511"/>
      <c r="OGX116" s="511"/>
      <c r="OGY116" s="511"/>
      <c r="OGZ116" s="511"/>
      <c r="OHA116" s="511"/>
      <c r="OHB116" s="511"/>
      <c r="OHC116" s="511"/>
      <c r="OHD116" s="511"/>
      <c r="OHE116" s="511"/>
      <c r="OHF116" s="511"/>
      <c r="OHG116" s="511"/>
      <c r="OHH116" s="511"/>
      <c r="OHI116" s="511"/>
      <c r="OHJ116" s="511"/>
      <c r="OHK116" s="511"/>
      <c r="OHL116" s="511"/>
      <c r="OHM116" s="511"/>
      <c r="OHN116" s="511"/>
      <c r="OHO116" s="511"/>
      <c r="OHP116" s="511"/>
      <c r="OHQ116" s="511"/>
      <c r="OHR116" s="511"/>
      <c r="OHS116" s="511"/>
      <c r="OHT116" s="511"/>
      <c r="OHU116" s="511"/>
      <c r="OHV116" s="511"/>
      <c r="OHW116" s="511"/>
      <c r="OHX116" s="511"/>
      <c r="OHY116" s="511"/>
      <c r="OHZ116" s="511"/>
      <c r="OIA116" s="511"/>
      <c r="OIB116" s="511"/>
      <c r="OIC116" s="511"/>
      <c r="OID116" s="511"/>
      <c r="OIE116" s="511"/>
      <c r="OIF116" s="511"/>
      <c r="OIG116" s="511"/>
      <c r="OIH116" s="511"/>
      <c r="OII116" s="511"/>
      <c r="OIJ116" s="511"/>
      <c r="OIK116" s="511"/>
      <c r="OIL116" s="511"/>
      <c r="OIM116" s="511"/>
      <c r="OIN116" s="511"/>
      <c r="OIO116" s="511"/>
      <c r="OIP116" s="511"/>
      <c r="OIQ116" s="511"/>
      <c r="OIR116" s="511"/>
      <c r="OIS116" s="511"/>
      <c r="OIT116" s="511"/>
      <c r="OIU116" s="511"/>
      <c r="OIV116" s="511"/>
      <c r="OIW116" s="511"/>
      <c r="OIX116" s="511"/>
      <c r="OIY116" s="511"/>
      <c r="OIZ116" s="511"/>
      <c r="OJA116" s="511"/>
      <c r="OJB116" s="511"/>
      <c r="OJC116" s="511"/>
      <c r="OJD116" s="511"/>
      <c r="OJE116" s="511"/>
      <c r="OJF116" s="511"/>
      <c r="OJG116" s="511"/>
      <c r="OJH116" s="511"/>
      <c r="OJI116" s="511"/>
      <c r="OJJ116" s="511"/>
      <c r="OJK116" s="511"/>
      <c r="OJL116" s="511"/>
      <c r="OJM116" s="511"/>
      <c r="OJN116" s="511"/>
      <c r="OJO116" s="511"/>
      <c r="OJP116" s="511"/>
      <c r="OJQ116" s="511"/>
      <c r="OJR116" s="511"/>
      <c r="OJS116" s="511"/>
      <c r="OJT116" s="511"/>
      <c r="OJU116" s="511"/>
      <c r="OJV116" s="511"/>
      <c r="OJW116" s="511"/>
      <c r="OJX116" s="511"/>
      <c r="OJY116" s="511"/>
      <c r="OJZ116" s="511"/>
      <c r="OKA116" s="511"/>
      <c r="OKB116" s="511"/>
      <c r="OKC116" s="511"/>
      <c r="OKD116" s="511"/>
      <c r="OKE116" s="511"/>
      <c r="OKF116" s="511"/>
      <c r="OKG116" s="511"/>
      <c r="OKH116" s="511"/>
      <c r="OKI116" s="511"/>
      <c r="OKJ116" s="511"/>
      <c r="OKK116" s="511"/>
      <c r="OKL116" s="511"/>
      <c r="OKM116" s="511"/>
      <c r="OKN116" s="511"/>
      <c r="OKO116" s="511"/>
      <c r="OKP116" s="511"/>
      <c r="OKQ116" s="511"/>
      <c r="OKR116" s="511"/>
      <c r="OKS116" s="511"/>
      <c r="OKT116" s="511"/>
      <c r="OKU116" s="511"/>
      <c r="OKV116" s="511"/>
      <c r="OKW116" s="511"/>
      <c r="OKX116" s="511"/>
      <c r="OKY116" s="511"/>
      <c r="OKZ116" s="511"/>
      <c r="OLA116" s="511"/>
      <c r="OLB116" s="511"/>
      <c r="OLC116" s="511"/>
      <c r="OLD116" s="511"/>
      <c r="OLE116" s="511"/>
      <c r="OLF116" s="511"/>
      <c r="OLG116" s="511"/>
      <c r="OLH116" s="511"/>
      <c r="OLI116" s="511"/>
      <c r="OLJ116" s="511"/>
      <c r="OLK116" s="511"/>
      <c r="OLL116" s="511"/>
      <c r="OLM116" s="511"/>
      <c r="OLN116" s="511"/>
      <c r="OLO116" s="511"/>
      <c r="OLP116" s="511"/>
      <c r="OLQ116" s="511"/>
      <c r="OLR116" s="511"/>
      <c r="OLS116" s="511"/>
      <c r="OLT116" s="511"/>
      <c r="OLU116" s="511"/>
      <c r="OLV116" s="511"/>
      <c r="OLW116" s="511"/>
      <c r="OLX116" s="511"/>
      <c r="OLY116" s="511"/>
      <c r="OLZ116" s="511"/>
      <c r="OMA116" s="511"/>
      <c r="OMB116" s="511"/>
      <c r="OMC116" s="511"/>
      <c r="OMD116" s="511"/>
      <c r="OME116" s="511"/>
      <c r="OMF116" s="511"/>
      <c r="OMG116" s="511"/>
      <c r="OMH116" s="511"/>
      <c r="OMI116" s="511"/>
      <c r="OMJ116" s="511"/>
      <c r="OMK116" s="511"/>
      <c r="OML116" s="511"/>
      <c r="OMM116" s="511"/>
      <c r="OMN116" s="511"/>
      <c r="OMO116" s="511"/>
      <c r="OMP116" s="511"/>
      <c r="OMQ116" s="511"/>
      <c r="OMR116" s="511"/>
      <c r="OMS116" s="511"/>
      <c r="OMT116" s="511"/>
      <c r="OMU116" s="511"/>
      <c r="OMV116" s="511"/>
      <c r="OMW116" s="511"/>
      <c r="OMX116" s="511"/>
      <c r="OMY116" s="511"/>
      <c r="OMZ116" s="511"/>
      <c r="ONA116" s="511"/>
      <c r="ONB116" s="511"/>
      <c r="ONC116" s="511"/>
      <c r="OND116" s="511"/>
      <c r="ONE116" s="511"/>
      <c r="ONF116" s="511"/>
      <c r="ONG116" s="511"/>
      <c r="ONH116" s="511"/>
      <c r="ONI116" s="511"/>
      <c r="ONJ116" s="511"/>
      <c r="ONK116" s="511"/>
      <c r="ONL116" s="511"/>
      <c r="ONM116" s="511"/>
      <c r="ONN116" s="511"/>
      <c r="ONO116" s="511"/>
      <c r="ONP116" s="511"/>
      <c r="ONQ116" s="511"/>
      <c r="ONR116" s="511"/>
      <c r="ONS116" s="511"/>
      <c r="ONT116" s="511"/>
      <c r="ONU116" s="511"/>
      <c r="ONV116" s="511"/>
      <c r="ONW116" s="511"/>
      <c r="ONX116" s="511"/>
      <c r="ONY116" s="511"/>
      <c r="ONZ116" s="511"/>
      <c r="OOA116" s="511"/>
      <c r="OOB116" s="511"/>
      <c r="OOC116" s="511"/>
      <c r="OOD116" s="511"/>
      <c r="OOE116" s="511"/>
      <c r="OOF116" s="511"/>
      <c r="OOG116" s="511"/>
      <c r="OOH116" s="511"/>
      <c r="OOI116" s="511"/>
      <c r="OOJ116" s="511"/>
      <c r="OOK116" s="511"/>
      <c r="OOL116" s="511"/>
      <c r="OOM116" s="511"/>
      <c r="OON116" s="511"/>
      <c r="OOO116" s="511"/>
      <c r="OOP116" s="511"/>
      <c r="OOQ116" s="511"/>
      <c r="OOR116" s="511"/>
      <c r="OOS116" s="511"/>
      <c r="OOT116" s="511"/>
      <c r="OOU116" s="511"/>
      <c r="OOV116" s="511"/>
      <c r="OOW116" s="511"/>
      <c r="OOX116" s="511"/>
      <c r="OOY116" s="511"/>
      <c r="OOZ116" s="511"/>
      <c r="OPA116" s="511"/>
      <c r="OPB116" s="511"/>
      <c r="OPC116" s="511"/>
      <c r="OPD116" s="511"/>
      <c r="OPE116" s="511"/>
      <c r="OPF116" s="511"/>
      <c r="OPG116" s="511"/>
      <c r="OPH116" s="511"/>
      <c r="OPI116" s="511"/>
      <c r="OPJ116" s="511"/>
      <c r="OPK116" s="511"/>
      <c r="OPL116" s="511"/>
      <c r="OPM116" s="511"/>
      <c r="OPN116" s="511"/>
      <c r="OPO116" s="511"/>
      <c r="OPP116" s="511"/>
      <c r="OPQ116" s="511"/>
      <c r="OPR116" s="511"/>
      <c r="OPS116" s="511"/>
      <c r="OPT116" s="511"/>
      <c r="OPU116" s="511"/>
      <c r="OPV116" s="511"/>
      <c r="OPW116" s="511"/>
      <c r="OPX116" s="511"/>
      <c r="OPY116" s="511"/>
      <c r="OPZ116" s="511"/>
      <c r="OQA116" s="511"/>
      <c r="OQB116" s="511"/>
      <c r="OQC116" s="511"/>
      <c r="OQD116" s="511"/>
      <c r="OQE116" s="511"/>
      <c r="OQF116" s="511"/>
      <c r="OQG116" s="511"/>
      <c r="OQH116" s="511"/>
      <c r="OQI116" s="511"/>
      <c r="OQJ116" s="511"/>
      <c r="OQK116" s="511"/>
      <c r="OQL116" s="511"/>
      <c r="OQM116" s="511"/>
      <c r="OQN116" s="511"/>
      <c r="OQO116" s="511"/>
      <c r="OQP116" s="511"/>
      <c r="OQQ116" s="511"/>
      <c r="OQR116" s="511"/>
      <c r="OQS116" s="511"/>
      <c r="OQT116" s="511"/>
      <c r="OQU116" s="511"/>
      <c r="OQV116" s="511"/>
      <c r="OQW116" s="511"/>
      <c r="OQX116" s="511"/>
      <c r="OQY116" s="511"/>
      <c r="OQZ116" s="511"/>
      <c r="ORA116" s="511"/>
      <c r="ORB116" s="511"/>
      <c r="ORC116" s="511"/>
      <c r="ORD116" s="511"/>
      <c r="ORE116" s="511"/>
      <c r="ORF116" s="511"/>
      <c r="ORG116" s="511"/>
      <c r="ORH116" s="511"/>
      <c r="ORI116" s="511"/>
      <c r="ORJ116" s="511"/>
      <c r="ORK116" s="511"/>
      <c r="ORL116" s="511"/>
      <c r="ORM116" s="511"/>
      <c r="ORN116" s="511"/>
      <c r="ORO116" s="511"/>
      <c r="ORP116" s="511"/>
      <c r="ORQ116" s="511"/>
      <c r="ORR116" s="511"/>
      <c r="ORS116" s="511"/>
      <c r="ORT116" s="511"/>
      <c r="ORU116" s="511"/>
      <c r="ORV116" s="511"/>
      <c r="ORW116" s="511"/>
      <c r="ORX116" s="511"/>
      <c r="ORY116" s="511"/>
      <c r="ORZ116" s="511"/>
      <c r="OSA116" s="511"/>
      <c r="OSB116" s="511"/>
      <c r="OSC116" s="511"/>
      <c r="OSD116" s="511"/>
      <c r="OSE116" s="511"/>
      <c r="OSF116" s="511"/>
      <c r="OSG116" s="511"/>
      <c r="OSH116" s="511"/>
      <c r="OSI116" s="511"/>
      <c r="OSJ116" s="511"/>
      <c r="OSK116" s="511"/>
      <c r="OSL116" s="511"/>
      <c r="OSM116" s="511"/>
      <c r="OSN116" s="511"/>
      <c r="OSO116" s="511"/>
      <c r="OSP116" s="511"/>
      <c r="OSQ116" s="511"/>
      <c r="OSR116" s="511"/>
      <c r="OSS116" s="511"/>
      <c r="OST116" s="511"/>
      <c r="OSU116" s="511"/>
      <c r="OSV116" s="511"/>
      <c r="OSW116" s="511"/>
      <c r="OSX116" s="511"/>
      <c r="OSY116" s="511"/>
      <c r="OSZ116" s="511"/>
      <c r="OTA116" s="511"/>
      <c r="OTB116" s="511"/>
      <c r="OTC116" s="511"/>
      <c r="OTD116" s="511"/>
      <c r="OTE116" s="511"/>
      <c r="OTF116" s="511"/>
      <c r="OTG116" s="511"/>
      <c r="OTH116" s="511"/>
      <c r="OTI116" s="511"/>
      <c r="OTJ116" s="511"/>
      <c r="OTK116" s="511"/>
      <c r="OTL116" s="511"/>
      <c r="OTM116" s="511"/>
      <c r="OTN116" s="511"/>
      <c r="OTO116" s="511"/>
      <c r="OTP116" s="511"/>
      <c r="OTQ116" s="511"/>
      <c r="OTR116" s="511"/>
      <c r="OTS116" s="511"/>
      <c r="OTT116" s="511"/>
      <c r="OTU116" s="511"/>
      <c r="OTV116" s="511"/>
      <c r="OTW116" s="511"/>
      <c r="OTX116" s="511"/>
      <c r="OTY116" s="511"/>
      <c r="OTZ116" s="511"/>
      <c r="OUA116" s="511"/>
      <c r="OUB116" s="511"/>
      <c r="OUC116" s="511"/>
      <c r="OUD116" s="511"/>
      <c r="OUE116" s="511"/>
      <c r="OUF116" s="511"/>
      <c r="OUG116" s="511"/>
      <c r="OUH116" s="511"/>
      <c r="OUI116" s="511"/>
      <c r="OUJ116" s="511"/>
      <c r="OUK116" s="511"/>
      <c r="OUL116" s="511"/>
      <c r="OUM116" s="511"/>
      <c r="OUN116" s="511"/>
      <c r="OUO116" s="511"/>
      <c r="OUP116" s="511"/>
      <c r="OUQ116" s="511"/>
      <c r="OUR116" s="511"/>
      <c r="OUS116" s="511"/>
      <c r="OUT116" s="511"/>
      <c r="OUU116" s="511"/>
      <c r="OUV116" s="511"/>
      <c r="OUW116" s="511"/>
      <c r="OUX116" s="511"/>
      <c r="OUY116" s="511"/>
      <c r="OUZ116" s="511"/>
      <c r="OVA116" s="511"/>
      <c r="OVB116" s="511"/>
      <c r="OVC116" s="511"/>
      <c r="OVD116" s="511"/>
      <c r="OVE116" s="511"/>
      <c r="OVF116" s="511"/>
      <c r="OVG116" s="511"/>
      <c r="OVH116" s="511"/>
      <c r="OVI116" s="511"/>
      <c r="OVJ116" s="511"/>
      <c r="OVK116" s="511"/>
      <c r="OVL116" s="511"/>
      <c r="OVM116" s="511"/>
      <c r="OVN116" s="511"/>
      <c r="OVO116" s="511"/>
      <c r="OVP116" s="511"/>
      <c r="OVQ116" s="511"/>
      <c r="OVR116" s="511"/>
      <c r="OVS116" s="511"/>
      <c r="OVT116" s="511"/>
      <c r="OVU116" s="511"/>
      <c r="OVV116" s="511"/>
      <c r="OVW116" s="511"/>
      <c r="OVX116" s="511"/>
      <c r="OVY116" s="511"/>
      <c r="OVZ116" s="511"/>
      <c r="OWA116" s="511"/>
      <c r="OWB116" s="511"/>
      <c r="OWC116" s="511"/>
      <c r="OWD116" s="511"/>
      <c r="OWE116" s="511"/>
      <c r="OWF116" s="511"/>
      <c r="OWG116" s="511"/>
      <c r="OWH116" s="511"/>
      <c r="OWI116" s="511"/>
      <c r="OWJ116" s="511"/>
      <c r="OWK116" s="511"/>
      <c r="OWL116" s="511"/>
      <c r="OWM116" s="511"/>
      <c r="OWN116" s="511"/>
      <c r="OWO116" s="511"/>
      <c r="OWP116" s="511"/>
      <c r="OWQ116" s="511"/>
      <c r="OWR116" s="511"/>
      <c r="OWS116" s="511"/>
      <c r="OWT116" s="511"/>
      <c r="OWU116" s="511"/>
      <c r="OWV116" s="511"/>
      <c r="OWW116" s="511"/>
      <c r="OWX116" s="511"/>
      <c r="OWY116" s="511"/>
      <c r="OWZ116" s="511"/>
      <c r="OXA116" s="511"/>
      <c r="OXB116" s="511"/>
      <c r="OXC116" s="511"/>
      <c r="OXD116" s="511"/>
      <c r="OXE116" s="511"/>
      <c r="OXF116" s="511"/>
      <c r="OXG116" s="511"/>
      <c r="OXH116" s="511"/>
      <c r="OXI116" s="511"/>
      <c r="OXJ116" s="511"/>
      <c r="OXK116" s="511"/>
      <c r="OXL116" s="511"/>
      <c r="OXM116" s="511"/>
      <c r="OXN116" s="511"/>
      <c r="OXO116" s="511"/>
      <c r="OXP116" s="511"/>
      <c r="OXQ116" s="511"/>
      <c r="OXR116" s="511"/>
      <c r="OXS116" s="511"/>
      <c r="OXT116" s="511"/>
      <c r="OXU116" s="511"/>
      <c r="OXV116" s="511"/>
      <c r="OXW116" s="511"/>
      <c r="OXX116" s="511"/>
      <c r="OXY116" s="511"/>
      <c r="OXZ116" s="511"/>
      <c r="OYA116" s="511"/>
      <c r="OYB116" s="511"/>
      <c r="OYC116" s="511"/>
      <c r="OYD116" s="511"/>
      <c r="OYE116" s="511"/>
      <c r="OYF116" s="511"/>
      <c r="OYG116" s="511"/>
      <c r="OYH116" s="511"/>
      <c r="OYI116" s="511"/>
      <c r="OYJ116" s="511"/>
      <c r="OYK116" s="511"/>
      <c r="OYL116" s="511"/>
      <c r="OYM116" s="511"/>
      <c r="OYN116" s="511"/>
      <c r="OYO116" s="511"/>
      <c r="OYP116" s="511"/>
      <c r="OYQ116" s="511"/>
      <c r="OYR116" s="511"/>
      <c r="OYS116" s="511"/>
      <c r="OYT116" s="511"/>
      <c r="OYU116" s="511"/>
      <c r="OYV116" s="511"/>
      <c r="OYW116" s="511"/>
      <c r="OYX116" s="511"/>
      <c r="OYY116" s="511"/>
      <c r="OYZ116" s="511"/>
      <c r="OZA116" s="511"/>
      <c r="OZB116" s="511"/>
      <c r="OZC116" s="511"/>
      <c r="OZD116" s="511"/>
      <c r="OZE116" s="511"/>
      <c r="OZF116" s="511"/>
      <c r="OZG116" s="511"/>
      <c r="OZH116" s="511"/>
      <c r="OZI116" s="511"/>
      <c r="OZJ116" s="511"/>
      <c r="OZK116" s="511"/>
      <c r="OZL116" s="511"/>
      <c r="OZM116" s="511"/>
      <c r="OZN116" s="511"/>
      <c r="OZO116" s="511"/>
      <c r="OZP116" s="511"/>
      <c r="OZQ116" s="511"/>
      <c r="OZR116" s="511"/>
      <c r="OZS116" s="511"/>
      <c r="OZT116" s="511"/>
      <c r="OZU116" s="511"/>
      <c r="OZV116" s="511"/>
      <c r="OZW116" s="511"/>
      <c r="OZX116" s="511"/>
      <c r="OZY116" s="511"/>
      <c r="OZZ116" s="511"/>
      <c r="PAA116" s="511"/>
      <c r="PAB116" s="511"/>
      <c r="PAC116" s="511"/>
      <c r="PAD116" s="511"/>
      <c r="PAE116" s="511"/>
      <c r="PAF116" s="511"/>
      <c r="PAG116" s="511"/>
      <c r="PAH116" s="511"/>
      <c r="PAI116" s="511"/>
      <c r="PAJ116" s="511"/>
      <c r="PAK116" s="511"/>
      <c r="PAL116" s="511"/>
      <c r="PAM116" s="511"/>
      <c r="PAN116" s="511"/>
      <c r="PAO116" s="511"/>
      <c r="PAP116" s="511"/>
      <c r="PAQ116" s="511"/>
      <c r="PAR116" s="511"/>
      <c r="PAS116" s="511"/>
      <c r="PAT116" s="511"/>
      <c r="PAU116" s="511"/>
      <c r="PAV116" s="511"/>
      <c r="PAW116" s="511"/>
      <c r="PAX116" s="511"/>
      <c r="PAY116" s="511"/>
      <c r="PAZ116" s="511"/>
      <c r="PBA116" s="511"/>
      <c r="PBB116" s="511"/>
      <c r="PBC116" s="511"/>
      <c r="PBD116" s="511"/>
      <c r="PBE116" s="511"/>
      <c r="PBF116" s="511"/>
      <c r="PBG116" s="511"/>
      <c r="PBH116" s="511"/>
      <c r="PBI116" s="511"/>
      <c r="PBJ116" s="511"/>
      <c r="PBK116" s="511"/>
      <c r="PBL116" s="511"/>
      <c r="PBM116" s="511"/>
      <c r="PBN116" s="511"/>
      <c r="PBO116" s="511"/>
      <c r="PBP116" s="511"/>
      <c r="PBQ116" s="511"/>
      <c r="PBR116" s="511"/>
      <c r="PBS116" s="511"/>
      <c r="PBT116" s="511"/>
      <c r="PBU116" s="511"/>
      <c r="PBV116" s="511"/>
      <c r="PBW116" s="511"/>
      <c r="PBX116" s="511"/>
      <c r="PBY116" s="511"/>
      <c r="PBZ116" s="511"/>
      <c r="PCA116" s="511"/>
      <c r="PCB116" s="511"/>
      <c r="PCC116" s="511"/>
      <c r="PCD116" s="511"/>
      <c r="PCE116" s="511"/>
      <c r="PCF116" s="511"/>
      <c r="PCG116" s="511"/>
      <c r="PCH116" s="511"/>
      <c r="PCI116" s="511"/>
      <c r="PCJ116" s="511"/>
      <c r="PCK116" s="511"/>
      <c r="PCL116" s="511"/>
      <c r="PCM116" s="511"/>
      <c r="PCN116" s="511"/>
      <c r="PCO116" s="511"/>
      <c r="PCP116" s="511"/>
      <c r="PCQ116" s="511"/>
      <c r="PCR116" s="511"/>
      <c r="PCS116" s="511"/>
      <c r="PCT116" s="511"/>
      <c r="PCU116" s="511"/>
      <c r="PCV116" s="511"/>
      <c r="PCW116" s="511"/>
      <c r="PCX116" s="511"/>
      <c r="PCY116" s="511"/>
      <c r="PCZ116" s="511"/>
      <c r="PDA116" s="511"/>
      <c r="PDB116" s="511"/>
      <c r="PDC116" s="511"/>
      <c r="PDD116" s="511"/>
      <c r="PDE116" s="511"/>
      <c r="PDF116" s="511"/>
      <c r="PDG116" s="511"/>
      <c r="PDH116" s="511"/>
      <c r="PDI116" s="511"/>
      <c r="PDJ116" s="511"/>
      <c r="PDK116" s="511"/>
      <c r="PDL116" s="511"/>
      <c r="PDM116" s="511"/>
      <c r="PDN116" s="511"/>
      <c r="PDO116" s="511"/>
      <c r="PDP116" s="511"/>
      <c r="PDQ116" s="511"/>
      <c r="PDR116" s="511"/>
      <c r="PDS116" s="511"/>
      <c r="PDT116" s="511"/>
      <c r="PDU116" s="511"/>
      <c r="PDV116" s="511"/>
      <c r="PDW116" s="511"/>
      <c r="PDX116" s="511"/>
      <c r="PDY116" s="511"/>
      <c r="PDZ116" s="511"/>
      <c r="PEA116" s="511"/>
      <c r="PEB116" s="511"/>
      <c r="PEC116" s="511"/>
      <c r="PED116" s="511"/>
      <c r="PEE116" s="511"/>
      <c r="PEF116" s="511"/>
      <c r="PEG116" s="511"/>
      <c r="PEH116" s="511"/>
      <c r="PEI116" s="511"/>
      <c r="PEJ116" s="511"/>
      <c r="PEK116" s="511"/>
      <c r="PEL116" s="511"/>
      <c r="PEM116" s="511"/>
      <c r="PEN116" s="511"/>
      <c r="PEO116" s="511"/>
      <c r="PEP116" s="511"/>
      <c r="PEQ116" s="511"/>
      <c r="PER116" s="511"/>
      <c r="PES116" s="511"/>
      <c r="PET116" s="511"/>
      <c r="PEU116" s="511"/>
      <c r="PEV116" s="511"/>
      <c r="PEW116" s="511"/>
      <c r="PEX116" s="511"/>
      <c r="PEY116" s="511"/>
      <c r="PEZ116" s="511"/>
      <c r="PFA116" s="511"/>
      <c r="PFB116" s="511"/>
      <c r="PFC116" s="511"/>
      <c r="PFD116" s="511"/>
      <c r="PFE116" s="511"/>
      <c r="PFF116" s="511"/>
      <c r="PFG116" s="511"/>
      <c r="PFH116" s="511"/>
      <c r="PFI116" s="511"/>
      <c r="PFJ116" s="511"/>
      <c r="PFK116" s="511"/>
      <c r="PFL116" s="511"/>
      <c r="PFM116" s="511"/>
      <c r="PFN116" s="511"/>
      <c r="PFO116" s="511"/>
      <c r="PFP116" s="511"/>
      <c r="PFQ116" s="511"/>
      <c r="PFR116" s="511"/>
      <c r="PFS116" s="511"/>
      <c r="PFT116" s="511"/>
      <c r="PFU116" s="511"/>
      <c r="PFV116" s="511"/>
      <c r="PFW116" s="511"/>
      <c r="PFX116" s="511"/>
      <c r="PFY116" s="511"/>
      <c r="PFZ116" s="511"/>
      <c r="PGA116" s="511"/>
      <c r="PGB116" s="511"/>
      <c r="PGC116" s="511"/>
      <c r="PGD116" s="511"/>
      <c r="PGE116" s="511"/>
      <c r="PGF116" s="511"/>
      <c r="PGG116" s="511"/>
      <c r="PGH116" s="511"/>
      <c r="PGI116" s="511"/>
      <c r="PGJ116" s="511"/>
      <c r="PGK116" s="511"/>
      <c r="PGL116" s="511"/>
      <c r="PGM116" s="511"/>
      <c r="PGN116" s="511"/>
      <c r="PGO116" s="511"/>
      <c r="PGP116" s="511"/>
      <c r="PGQ116" s="511"/>
      <c r="PGR116" s="511"/>
      <c r="PGS116" s="511"/>
      <c r="PGT116" s="511"/>
      <c r="PGU116" s="511"/>
      <c r="PGV116" s="511"/>
      <c r="PGW116" s="511"/>
      <c r="PGX116" s="511"/>
      <c r="PGY116" s="511"/>
      <c r="PGZ116" s="511"/>
      <c r="PHA116" s="511"/>
      <c r="PHB116" s="511"/>
      <c r="PHC116" s="511"/>
      <c r="PHD116" s="511"/>
      <c r="PHE116" s="511"/>
      <c r="PHF116" s="511"/>
      <c r="PHG116" s="511"/>
      <c r="PHH116" s="511"/>
      <c r="PHI116" s="511"/>
      <c r="PHJ116" s="511"/>
      <c r="PHK116" s="511"/>
      <c r="PHL116" s="511"/>
      <c r="PHM116" s="511"/>
      <c r="PHN116" s="511"/>
      <c r="PHO116" s="511"/>
      <c r="PHP116" s="511"/>
      <c r="PHQ116" s="511"/>
      <c r="PHR116" s="511"/>
      <c r="PHS116" s="511"/>
      <c r="PHT116" s="511"/>
      <c r="PHU116" s="511"/>
      <c r="PHV116" s="511"/>
      <c r="PHW116" s="511"/>
      <c r="PHX116" s="511"/>
      <c r="PHY116" s="511"/>
      <c r="PHZ116" s="511"/>
      <c r="PIA116" s="511"/>
      <c r="PIB116" s="511"/>
      <c r="PIC116" s="511"/>
      <c r="PID116" s="511"/>
      <c r="PIE116" s="511"/>
      <c r="PIF116" s="511"/>
      <c r="PIG116" s="511"/>
      <c r="PIH116" s="511"/>
      <c r="PII116" s="511"/>
      <c r="PIJ116" s="511"/>
      <c r="PIK116" s="511"/>
      <c r="PIL116" s="511"/>
      <c r="PIM116" s="511"/>
      <c r="PIN116" s="511"/>
      <c r="PIO116" s="511"/>
      <c r="PIP116" s="511"/>
      <c r="PIQ116" s="511"/>
      <c r="PIR116" s="511"/>
      <c r="PIS116" s="511"/>
      <c r="PIT116" s="511"/>
      <c r="PIU116" s="511"/>
      <c r="PIV116" s="511"/>
      <c r="PIW116" s="511"/>
      <c r="PIX116" s="511"/>
      <c r="PIY116" s="511"/>
      <c r="PIZ116" s="511"/>
      <c r="PJA116" s="511"/>
      <c r="PJB116" s="511"/>
      <c r="PJC116" s="511"/>
      <c r="PJD116" s="511"/>
      <c r="PJE116" s="511"/>
      <c r="PJF116" s="511"/>
      <c r="PJG116" s="511"/>
      <c r="PJH116" s="511"/>
      <c r="PJI116" s="511"/>
      <c r="PJJ116" s="511"/>
      <c r="PJK116" s="511"/>
      <c r="PJL116" s="511"/>
      <c r="PJM116" s="511"/>
      <c r="PJN116" s="511"/>
      <c r="PJO116" s="511"/>
      <c r="PJP116" s="511"/>
      <c r="PJQ116" s="511"/>
      <c r="PJR116" s="511"/>
      <c r="PJS116" s="511"/>
      <c r="PJT116" s="511"/>
      <c r="PJU116" s="511"/>
      <c r="PJV116" s="511"/>
      <c r="PJW116" s="511"/>
      <c r="PJX116" s="511"/>
      <c r="PJY116" s="511"/>
      <c r="PJZ116" s="511"/>
      <c r="PKA116" s="511"/>
      <c r="PKB116" s="511"/>
      <c r="PKC116" s="511"/>
      <c r="PKD116" s="511"/>
      <c r="PKE116" s="511"/>
      <c r="PKF116" s="511"/>
      <c r="PKG116" s="511"/>
      <c r="PKH116" s="511"/>
      <c r="PKI116" s="511"/>
      <c r="PKJ116" s="511"/>
      <c r="PKK116" s="511"/>
      <c r="PKL116" s="511"/>
      <c r="PKM116" s="511"/>
      <c r="PKN116" s="511"/>
      <c r="PKO116" s="511"/>
      <c r="PKP116" s="511"/>
      <c r="PKQ116" s="511"/>
      <c r="PKR116" s="511"/>
      <c r="PKS116" s="511"/>
      <c r="PKT116" s="511"/>
      <c r="PKU116" s="511"/>
      <c r="PKV116" s="511"/>
      <c r="PKW116" s="511"/>
      <c r="PKX116" s="511"/>
      <c r="PKY116" s="511"/>
      <c r="PKZ116" s="511"/>
      <c r="PLA116" s="511"/>
      <c r="PLB116" s="511"/>
      <c r="PLC116" s="511"/>
      <c r="PLD116" s="511"/>
      <c r="PLE116" s="511"/>
      <c r="PLF116" s="511"/>
      <c r="PLG116" s="511"/>
      <c r="PLH116" s="511"/>
      <c r="PLI116" s="511"/>
      <c r="PLJ116" s="511"/>
      <c r="PLK116" s="511"/>
      <c r="PLL116" s="511"/>
      <c r="PLM116" s="511"/>
      <c r="PLN116" s="511"/>
      <c r="PLO116" s="511"/>
      <c r="PLP116" s="511"/>
      <c r="PLQ116" s="511"/>
      <c r="PLR116" s="511"/>
      <c r="PLS116" s="511"/>
      <c r="PLT116" s="511"/>
      <c r="PLU116" s="511"/>
      <c r="PLV116" s="511"/>
      <c r="PLW116" s="511"/>
      <c r="PLX116" s="511"/>
      <c r="PLY116" s="511"/>
      <c r="PLZ116" s="511"/>
      <c r="PMA116" s="511"/>
      <c r="PMB116" s="511"/>
      <c r="PMC116" s="511"/>
      <c r="PMD116" s="511"/>
      <c r="PME116" s="511"/>
      <c r="PMF116" s="511"/>
      <c r="PMG116" s="511"/>
      <c r="PMH116" s="511"/>
      <c r="PMI116" s="511"/>
      <c r="PMJ116" s="511"/>
      <c r="PMK116" s="511"/>
      <c r="PML116" s="511"/>
      <c r="PMM116" s="511"/>
      <c r="PMN116" s="511"/>
      <c r="PMO116" s="511"/>
      <c r="PMP116" s="511"/>
      <c r="PMQ116" s="511"/>
      <c r="PMR116" s="511"/>
      <c r="PMS116" s="511"/>
      <c r="PMT116" s="511"/>
      <c r="PMU116" s="511"/>
      <c r="PMV116" s="511"/>
      <c r="PMW116" s="511"/>
      <c r="PMX116" s="511"/>
      <c r="PMY116" s="511"/>
      <c r="PMZ116" s="511"/>
      <c r="PNA116" s="511"/>
      <c r="PNB116" s="511"/>
      <c r="PNC116" s="511"/>
      <c r="PND116" s="511"/>
      <c r="PNE116" s="511"/>
      <c r="PNF116" s="511"/>
      <c r="PNG116" s="511"/>
      <c r="PNH116" s="511"/>
      <c r="PNI116" s="511"/>
      <c r="PNJ116" s="511"/>
      <c r="PNK116" s="511"/>
      <c r="PNL116" s="511"/>
      <c r="PNM116" s="511"/>
      <c r="PNN116" s="511"/>
      <c r="PNO116" s="511"/>
      <c r="PNP116" s="511"/>
      <c r="PNQ116" s="511"/>
      <c r="PNR116" s="511"/>
      <c r="PNS116" s="511"/>
      <c r="PNT116" s="511"/>
      <c r="PNU116" s="511"/>
      <c r="PNV116" s="511"/>
      <c r="PNW116" s="511"/>
      <c r="PNX116" s="511"/>
      <c r="PNY116" s="511"/>
      <c r="PNZ116" s="511"/>
      <c r="POA116" s="511"/>
      <c r="POB116" s="511"/>
      <c r="POC116" s="511"/>
      <c r="POD116" s="511"/>
      <c r="POE116" s="511"/>
      <c r="POF116" s="511"/>
      <c r="POG116" s="511"/>
      <c r="POH116" s="511"/>
      <c r="POI116" s="511"/>
      <c r="POJ116" s="511"/>
      <c r="POK116" s="511"/>
      <c r="POL116" s="511"/>
      <c r="POM116" s="511"/>
      <c r="PON116" s="511"/>
      <c r="POO116" s="511"/>
      <c r="POP116" s="511"/>
      <c r="POQ116" s="511"/>
      <c r="POR116" s="511"/>
      <c r="POS116" s="511"/>
      <c r="POT116" s="511"/>
      <c r="POU116" s="511"/>
      <c r="POV116" s="511"/>
      <c r="POW116" s="511"/>
      <c r="POX116" s="511"/>
      <c r="POY116" s="511"/>
      <c r="POZ116" s="511"/>
      <c r="PPA116" s="511"/>
      <c r="PPB116" s="511"/>
      <c r="PPC116" s="511"/>
      <c r="PPD116" s="511"/>
      <c r="PPE116" s="511"/>
      <c r="PPF116" s="511"/>
      <c r="PPG116" s="511"/>
      <c r="PPH116" s="511"/>
      <c r="PPI116" s="511"/>
      <c r="PPJ116" s="511"/>
      <c r="PPK116" s="511"/>
      <c r="PPL116" s="511"/>
      <c r="PPM116" s="511"/>
      <c r="PPN116" s="511"/>
      <c r="PPO116" s="511"/>
      <c r="PPP116" s="511"/>
      <c r="PPQ116" s="511"/>
      <c r="PPR116" s="511"/>
      <c r="PPS116" s="511"/>
      <c r="PPT116" s="511"/>
      <c r="PPU116" s="511"/>
      <c r="PPV116" s="511"/>
      <c r="PPW116" s="511"/>
      <c r="PPX116" s="511"/>
      <c r="PPY116" s="511"/>
      <c r="PPZ116" s="511"/>
      <c r="PQA116" s="511"/>
      <c r="PQB116" s="511"/>
      <c r="PQC116" s="511"/>
      <c r="PQD116" s="511"/>
      <c r="PQE116" s="511"/>
      <c r="PQF116" s="511"/>
      <c r="PQG116" s="511"/>
      <c r="PQH116" s="511"/>
      <c r="PQI116" s="511"/>
      <c r="PQJ116" s="511"/>
      <c r="PQK116" s="511"/>
      <c r="PQL116" s="511"/>
      <c r="PQM116" s="511"/>
      <c r="PQN116" s="511"/>
      <c r="PQO116" s="511"/>
      <c r="PQP116" s="511"/>
      <c r="PQQ116" s="511"/>
      <c r="PQR116" s="511"/>
      <c r="PQS116" s="511"/>
      <c r="PQT116" s="511"/>
      <c r="PQU116" s="511"/>
      <c r="PQV116" s="511"/>
      <c r="PQW116" s="511"/>
      <c r="PQX116" s="511"/>
      <c r="PQY116" s="511"/>
      <c r="PQZ116" s="511"/>
      <c r="PRA116" s="511"/>
      <c r="PRB116" s="511"/>
      <c r="PRC116" s="511"/>
      <c r="PRD116" s="511"/>
      <c r="PRE116" s="511"/>
      <c r="PRF116" s="511"/>
      <c r="PRG116" s="511"/>
      <c r="PRH116" s="511"/>
      <c r="PRI116" s="511"/>
      <c r="PRJ116" s="511"/>
      <c r="PRK116" s="511"/>
      <c r="PRL116" s="511"/>
      <c r="PRM116" s="511"/>
      <c r="PRN116" s="511"/>
      <c r="PRO116" s="511"/>
      <c r="PRP116" s="511"/>
      <c r="PRQ116" s="511"/>
      <c r="PRR116" s="511"/>
      <c r="PRS116" s="511"/>
      <c r="PRT116" s="511"/>
      <c r="PRU116" s="511"/>
      <c r="PRV116" s="511"/>
      <c r="PRW116" s="511"/>
      <c r="PRX116" s="511"/>
      <c r="PRY116" s="511"/>
      <c r="PRZ116" s="511"/>
      <c r="PSA116" s="511"/>
      <c r="PSB116" s="511"/>
      <c r="PSC116" s="511"/>
      <c r="PSD116" s="511"/>
      <c r="PSE116" s="511"/>
      <c r="PSF116" s="511"/>
      <c r="PSG116" s="511"/>
      <c r="PSH116" s="511"/>
      <c r="PSI116" s="511"/>
      <c r="PSJ116" s="511"/>
      <c r="PSK116" s="511"/>
      <c r="PSL116" s="511"/>
      <c r="PSM116" s="511"/>
      <c r="PSN116" s="511"/>
      <c r="PSO116" s="511"/>
      <c r="PSP116" s="511"/>
      <c r="PSQ116" s="511"/>
      <c r="PSR116" s="511"/>
      <c r="PSS116" s="511"/>
      <c r="PST116" s="511"/>
      <c r="PSU116" s="511"/>
      <c r="PSV116" s="511"/>
      <c r="PSW116" s="511"/>
      <c r="PSX116" s="511"/>
      <c r="PSY116" s="511"/>
      <c r="PSZ116" s="511"/>
      <c r="PTA116" s="511"/>
      <c r="PTB116" s="511"/>
      <c r="PTC116" s="511"/>
      <c r="PTD116" s="511"/>
      <c r="PTE116" s="511"/>
      <c r="PTF116" s="511"/>
      <c r="PTG116" s="511"/>
      <c r="PTH116" s="511"/>
      <c r="PTI116" s="511"/>
      <c r="PTJ116" s="511"/>
      <c r="PTK116" s="511"/>
      <c r="PTL116" s="511"/>
      <c r="PTM116" s="511"/>
      <c r="PTN116" s="511"/>
      <c r="PTO116" s="511"/>
      <c r="PTP116" s="511"/>
      <c r="PTQ116" s="511"/>
      <c r="PTR116" s="511"/>
      <c r="PTS116" s="511"/>
      <c r="PTT116" s="511"/>
      <c r="PTU116" s="511"/>
      <c r="PTV116" s="511"/>
      <c r="PTW116" s="511"/>
      <c r="PTX116" s="511"/>
      <c r="PTY116" s="511"/>
      <c r="PTZ116" s="511"/>
      <c r="PUA116" s="511"/>
      <c r="PUB116" s="511"/>
      <c r="PUC116" s="511"/>
      <c r="PUD116" s="511"/>
      <c r="PUE116" s="511"/>
      <c r="PUF116" s="511"/>
      <c r="PUG116" s="511"/>
      <c r="PUH116" s="511"/>
      <c r="PUI116" s="511"/>
      <c r="PUJ116" s="511"/>
      <c r="PUK116" s="511"/>
      <c r="PUL116" s="511"/>
      <c r="PUM116" s="511"/>
      <c r="PUN116" s="511"/>
      <c r="PUO116" s="511"/>
      <c r="PUP116" s="511"/>
      <c r="PUQ116" s="511"/>
      <c r="PUR116" s="511"/>
      <c r="PUS116" s="511"/>
      <c r="PUT116" s="511"/>
      <c r="PUU116" s="511"/>
      <c r="PUV116" s="511"/>
      <c r="PUW116" s="511"/>
      <c r="PUX116" s="511"/>
      <c r="PUY116" s="511"/>
      <c r="PUZ116" s="511"/>
      <c r="PVA116" s="511"/>
      <c r="PVB116" s="511"/>
      <c r="PVC116" s="511"/>
      <c r="PVD116" s="511"/>
      <c r="PVE116" s="511"/>
      <c r="PVF116" s="511"/>
      <c r="PVG116" s="511"/>
      <c r="PVH116" s="511"/>
      <c r="PVI116" s="511"/>
      <c r="PVJ116" s="511"/>
      <c r="PVK116" s="511"/>
      <c r="PVL116" s="511"/>
      <c r="PVM116" s="511"/>
      <c r="PVN116" s="511"/>
      <c r="PVO116" s="511"/>
      <c r="PVP116" s="511"/>
      <c r="PVQ116" s="511"/>
      <c r="PVR116" s="511"/>
      <c r="PVS116" s="511"/>
      <c r="PVT116" s="511"/>
      <c r="PVU116" s="511"/>
      <c r="PVV116" s="511"/>
      <c r="PVW116" s="511"/>
      <c r="PVX116" s="511"/>
      <c r="PVY116" s="511"/>
      <c r="PVZ116" s="511"/>
      <c r="PWA116" s="511"/>
      <c r="PWB116" s="511"/>
      <c r="PWC116" s="511"/>
      <c r="PWD116" s="511"/>
      <c r="PWE116" s="511"/>
      <c r="PWF116" s="511"/>
      <c r="PWG116" s="511"/>
      <c r="PWH116" s="511"/>
      <c r="PWI116" s="511"/>
      <c r="PWJ116" s="511"/>
      <c r="PWK116" s="511"/>
      <c r="PWL116" s="511"/>
      <c r="PWM116" s="511"/>
      <c r="PWN116" s="511"/>
      <c r="PWO116" s="511"/>
      <c r="PWP116" s="511"/>
      <c r="PWQ116" s="511"/>
      <c r="PWR116" s="511"/>
      <c r="PWS116" s="511"/>
      <c r="PWT116" s="511"/>
      <c r="PWU116" s="511"/>
      <c r="PWV116" s="511"/>
      <c r="PWW116" s="511"/>
      <c r="PWX116" s="511"/>
      <c r="PWY116" s="511"/>
      <c r="PWZ116" s="511"/>
      <c r="PXA116" s="511"/>
      <c r="PXB116" s="511"/>
      <c r="PXC116" s="511"/>
      <c r="PXD116" s="511"/>
      <c r="PXE116" s="511"/>
      <c r="PXF116" s="511"/>
      <c r="PXG116" s="511"/>
      <c r="PXH116" s="511"/>
      <c r="PXI116" s="511"/>
      <c r="PXJ116" s="511"/>
      <c r="PXK116" s="511"/>
      <c r="PXL116" s="511"/>
      <c r="PXM116" s="511"/>
      <c r="PXN116" s="511"/>
      <c r="PXO116" s="511"/>
      <c r="PXP116" s="511"/>
      <c r="PXQ116" s="511"/>
      <c r="PXR116" s="511"/>
      <c r="PXS116" s="511"/>
      <c r="PXT116" s="511"/>
      <c r="PXU116" s="511"/>
      <c r="PXV116" s="511"/>
      <c r="PXW116" s="511"/>
      <c r="PXX116" s="511"/>
      <c r="PXY116" s="511"/>
      <c r="PXZ116" s="511"/>
      <c r="PYA116" s="511"/>
      <c r="PYB116" s="511"/>
      <c r="PYC116" s="511"/>
      <c r="PYD116" s="511"/>
      <c r="PYE116" s="511"/>
      <c r="PYF116" s="511"/>
      <c r="PYG116" s="511"/>
      <c r="PYH116" s="511"/>
      <c r="PYI116" s="511"/>
      <c r="PYJ116" s="511"/>
      <c r="PYK116" s="511"/>
      <c r="PYL116" s="511"/>
      <c r="PYM116" s="511"/>
      <c r="PYN116" s="511"/>
      <c r="PYO116" s="511"/>
      <c r="PYP116" s="511"/>
      <c r="PYQ116" s="511"/>
      <c r="PYR116" s="511"/>
      <c r="PYS116" s="511"/>
      <c r="PYT116" s="511"/>
      <c r="PYU116" s="511"/>
      <c r="PYV116" s="511"/>
      <c r="PYW116" s="511"/>
      <c r="PYX116" s="511"/>
      <c r="PYY116" s="511"/>
      <c r="PYZ116" s="511"/>
      <c r="PZA116" s="511"/>
      <c r="PZB116" s="511"/>
      <c r="PZC116" s="511"/>
      <c r="PZD116" s="511"/>
      <c r="PZE116" s="511"/>
      <c r="PZF116" s="511"/>
      <c r="PZG116" s="511"/>
      <c r="PZH116" s="511"/>
      <c r="PZI116" s="511"/>
      <c r="PZJ116" s="511"/>
      <c r="PZK116" s="511"/>
      <c r="PZL116" s="511"/>
      <c r="PZM116" s="511"/>
      <c r="PZN116" s="511"/>
      <c r="PZO116" s="511"/>
      <c r="PZP116" s="511"/>
      <c r="PZQ116" s="511"/>
      <c r="PZR116" s="511"/>
      <c r="PZS116" s="511"/>
      <c r="PZT116" s="511"/>
      <c r="PZU116" s="511"/>
      <c r="PZV116" s="511"/>
      <c r="PZW116" s="511"/>
      <c r="PZX116" s="511"/>
      <c r="PZY116" s="511"/>
      <c r="PZZ116" s="511"/>
      <c r="QAA116" s="511"/>
      <c r="QAB116" s="511"/>
      <c r="QAC116" s="511"/>
      <c r="QAD116" s="511"/>
      <c r="QAE116" s="511"/>
      <c r="QAF116" s="511"/>
      <c r="QAG116" s="511"/>
      <c r="QAH116" s="511"/>
      <c r="QAI116" s="511"/>
      <c r="QAJ116" s="511"/>
      <c r="QAK116" s="511"/>
      <c r="QAL116" s="511"/>
      <c r="QAM116" s="511"/>
      <c r="QAN116" s="511"/>
      <c r="QAO116" s="511"/>
      <c r="QAP116" s="511"/>
      <c r="QAQ116" s="511"/>
      <c r="QAR116" s="511"/>
      <c r="QAS116" s="511"/>
      <c r="QAT116" s="511"/>
      <c r="QAU116" s="511"/>
      <c r="QAV116" s="511"/>
      <c r="QAW116" s="511"/>
      <c r="QAX116" s="511"/>
      <c r="QAY116" s="511"/>
      <c r="QAZ116" s="511"/>
      <c r="QBA116" s="511"/>
      <c r="QBB116" s="511"/>
      <c r="QBC116" s="511"/>
      <c r="QBD116" s="511"/>
      <c r="QBE116" s="511"/>
      <c r="QBF116" s="511"/>
      <c r="QBG116" s="511"/>
      <c r="QBH116" s="511"/>
      <c r="QBI116" s="511"/>
      <c r="QBJ116" s="511"/>
      <c r="QBK116" s="511"/>
      <c r="QBL116" s="511"/>
      <c r="QBM116" s="511"/>
      <c r="QBN116" s="511"/>
      <c r="QBO116" s="511"/>
      <c r="QBP116" s="511"/>
      <c r="QBQ116" s="511"/>
      <c r="QBR116" s="511"/>
      <c r="QBS116" s="511"/>
      <c r="QBT116" s="511"/>
      <c r="QBU116" s="511"/>
      <c r="QBV116" s="511"/>
      <c r="QBW116" s="511"/>
      <c r="QBX116" s="511"/>
      <c r="QBY116" s="511"/>
      <c r="QBZ116" s="511"/>
      <c r="QCA116" s="511"/>
      <c r="QCB116" s="511"/>
      <c r="QCC116" s="511"/>
      <c r="QCD116" s="511"/>
      <c r="QCE116" s="511"/>
      <c r="QCF116" s="511"/>
      <c r="QCG116" s="511"/>
      <c r="QCH116" s="511"/>
      <c r="QCI116" s="511"/>
      <c r="QCJ116" s="511"/>
      <c r="QCK116" s="511"/>
      <c r="QCL116" s="511"/>
      <c r="QCM116" s="511"/>
      <c r="QCN116" s="511"/>
      <c r="QCO116" s="511"/>
      <c r="QCP116" s="511"/>
      <c r="QCQ116" s="511"/>
      <c r="QCR116" s="511"/>
      <c r="QCS116" s="511"/>
      <c r="QCT116" s="511"/>
      <c r="QCU116" s="511"/>
      <c r="QCV116" s="511"/>
      <c r="QCW116" s="511"/>
      <c r="QCX116" s="511"/>
      <c r="QCY116" s="511"/>
      <c r="QCZ116" s="511"/>
      <c r="QDA116" s="511"/>
      <c r="QDB116" s="511"/>
      <c r="QDC116" s="511"/>
      <c r="QDD116" s="511"/>
      <c r="QDE116" s="511"/>
      <c r="QDF116" s="511"/>
      <c r="QDG116" s="511"/>
      <c r="QDH116" s="511"/>
      <c r="QDI116" s="511"/>
      <c r="QDJ116" s="511"/>
      <c r="QDK116" s="511"/>
      <c r="QDL116" s="511"/>
      <c r="QDM116" s="511"/>
      <c r="QDN116" s="511"/>
      <c r="QDO116" s="511"/>
      <c r="QDP116" s="511"/>
      <c r="QDQ116" s="511"/>
      <c r="QDR116" s="511"/>
      <c r="QDS116" s="511"/>
      <c r="QDT116" s="511"/>
      <c r="QDU116" s="511"/>
      <c r="QDV116" s="511"/>
      <c r="QDW116" s="511"/>
      <c r="QDX116" s="511"/>
      <c r="QDY116" s="511"/>
      <c r="QDZ116" s="511"/>
      <c r="QEA116" s="511"/>
      <c r="QEB116" s="511"/>
      <c r="QEC116" s="511"/>
      <c r="QED116" s="511"/>
      <c r="QEE116" s="511"/>
      <c r="QEF116" s="511"/>
      <c r="QEG116" s="511"/>
      <c r="QEH116" s="511"/>
      <c r="QEI116" s="511"/>
      <c r="QEJ116" s="511"/>
      <c r="QEK116" s="511"/>
      <c r="QEL116" s="511"/>
      <c r="QEM116" s="511"/>
      <c r="QEN116" s="511"/>
      <c r="QEO116" s="511"/>
      <c r="QEP116" s="511"/>
      <c r="QEQ116" s="511"/>
      <c r="QER116" s="511"/>
      <c r="QES116" s="511"/>
      <c r="QET116" s="511"/>
      <c r="QEU116" s="511"/>
      <c r="QEV116" s="511"/>
      <c r="QEW116" s="511"/>
      <c r="QEX116" s="511"/>
      <c r="QEY116" s="511"/>
      <c r="QEZ116" s="511"/>
      <c r="QFA116" s="511"/>
      <c r="QFB116" s="511"/>
      <c r="QFC116" s="511"/>
      <c r="QFD116" s="511"/>
      <c r="QFE116" s="511"/>
      <c r="QFF116" s="511"/>
      <c r="QFG116" s="511"/>
      <c r="QFH116" s="511"/>
      <c r="QFI116" s="511"/>
      <c r="QFJ116" s="511"/>
      <c r="QFK116" s="511"/>
      <c r="QFL116" s="511"/>
      <c r="QFM116" s="511"/>
      <c r="QFN116" s="511"/>
      <c r="QFO116" s="511"/>
      <c r="QFP116" s="511"/>
      <c r="QFQ116" s="511"/>
      <c r="QFR116" s="511"/>
      <c r="QFS116" s="511"/>
      <c r="QFT116" s="511"/>
      <c r="QFU116" s="511"/>
      <c r="QFV116" s="511"/>
      <c r="QFW116" s="511"/>
      <c r="QFX116" s="511"/>
      <c r="QFY116" s="511"/>
      <c r="QFZ116" s="511"/>
      <c r="QGA116" s="511"/>
      <c r="QGB116" s="511"/>
      <c r="QGC116" s="511"/>
      <c r="QGD116" s="511"/>
      <c r="QGE116" s="511"/>
      <c r="QGF116" s="511"/>
      <c r="QGG116" s="511"/>
      <c r="QGH116" s="511"/>
      <c r="QGI116" s="511"/>
      <c r="QGJ116" s="511"/>
      <c r="QGK116" s="511"/>
      <c r="QGL116" s="511"/>
      <c r="QGM116" s="511"/>
      <c r="QGN116" s="511"/>
      <c r="QGO116" s="511"/>
      <c r="QGP116" s="511"/>
      <c r="QGQ116" s="511"/>
      <c r="QGR116" s="511"/>
      <c r="QGS116" s="511"/>
      <c r="QGT116" s="511"/>
      <c r="QGU116" s="511"/>
      <c r="QGV116" s="511"/>
      <c r="QGW116" s="511"/>
      <c r="QGX116" s="511"/>
      <c r="QGY116" s="511"/>
      <c r="QGZ116" s="511"/>
      <c r="QHA116" s="511"/>
      <c r="QHB116" s="511"/>
      <c r="QHC116" s="511"/>
      <c r="QHD116" s="511"/>
      <c r="QHE116" s="511"/>
      <c r="QHF116" s="511"/>
      <c r="QHG116" s="511"/>
      <c r="QHH116" s="511"/>
      <c r="QHI116" s="511"/>
      <c r="QHJ116" s="511"/>
      <c r="QHK116" s="511"/>
      <c r="QHL116" s="511"/>
      <c r="QHM116" s="511"/>
      <c r="QHN116" s="511"/>
      <c r="QHO116" s="511"/>
      <c r="QHP116" s="511"/>
      <c r="QHQ116" s="511"/>
      <c r="QHR116" s="511"/>
      <c r="QHS116" s="511"/>
      <c r="QHT116" s="511"/>
      <c r="QHU116" s="511"/>
      <c r="QHV116" s="511"/>
      <c r="QHW116" s="511"/>
      <c r="QHX116" s="511"/>
      <c r="QHY116" s="511"/>
      <c r="QHZ116" s="511"/>
      <c r="QIA116" s="511"/>
      <c r="QIB116" s="511"/>
      <c r="QIC116" s="511"/>
      <c r="QID116" s="511"/>
      <c r="QIE116" s="511"/>
      <c r="QIF116" s="511"/>
      <c r="QIG116" s="511"/>
      <c r="QIH116" s="511"/>
      <c r="QII116" s="511"/>
      <c r="QIJ116" s="511"/>
      <c r="QIK116" s="511"/>
      <c r="QIL116" s="511"/>
      <c r="QIM116" s="511"/>
      <c r="QIN116" s="511"/>
      <c r="QIO116" s="511"/>
      <c r="QIP116" s="511"/>
      <c r="QIQ116" s="511"/>
      <c r="QIR116" s="511"/>
      <c r="QIS116" s="511"/>
      <c r="QIT116" s="511"/>
      <c r="QIU116" s="511"/>
      <c r="QIV116" s="511"/>
      <c r="QIW116" s="511"/>
      <c r="QIX116" s="511"/>
      <c r="QIY116" s="511"/>
      <c r="QIZ116" s="511"/>
      <c r="QJA116" s="511"/>
      <c r="QJB116" s="511"/>
      <c r="QJC116" s="511"/>
      <c r="QJD116" s="511"/>
      <c r="QJE116" s="511"/>
      <c r="QJF116" s="511"/>
      <c r="QJG116" s="511"/>
      <c r="QJH116" s="511"/>
      <c r="QJI116" s="511"/>
      <c r="QJJ116" s="511"/>
      <c r="QJK116" s="511"/>
      <c r="QJL116" s="511"/>
      <c r="QJM116" s="511"/>
      <c r="QJN116" s="511"/>
      <c r="QJO116" s="511"/>
      <c r="QJP116" s="511"/>
      <c r="QJQ116" s="511"/>
      <c r="QJR116" s="511"/>
      <c r="QJS116" s="511"/>
      <c r="QJT116" s="511"/>
      <c r="QJU116" s="511"/>
      <c r="QJV116" s="511"/>
      <c r="QJW116" s="511"/>
      <c r="QJX116" s="511"/>
      <c r="QJY116" s="511"/>
      <c r="QJZ116" s="511"/>
      <c r="QKA116" s="511"/>
      <c r="QKB116" s="511"/>
      <c r="QKC116" s="511"/>
      <c r="QKD116" s="511"/>
      <c r="QKE116" s="511"/>
      <c r="QKF116" s="511"/>
      <c r="QKG116" s="511"/>
      <c r="QKH116" s="511"/>
      <c r="QKI116" s="511"/>
      <c r="QKJ116" s="511"/>
      <c r="QKK116" s="511"/>
      <c r="QKL116" s="511"/>
      <c r="QKM116" s="511"/>
      <c r="QKN116" s="511"/>
      <c r="QKO116" s="511"/>
      <c r="QKP116" s="511"/>
      <c r="QKQ116" s="511"/>
      <c r="QKR116" s="511"/>
      <c r="QKS116" s="511"/>
      <c r="QKT116" s="511"/>
      <c r="QKU116" s="511"/>
      <c r="QKV116" s="511"/>
      <c r="QKW116" s="511"/>
      <c r="QKX116" s="511"/>
      <c r="QKY116" s="511"/>
      <c r="QKZ116" s="511"/>
      <c r="QLA116" s="511"/>
      <c r="QLB116" s="511"/>
      <c r="QLC116" s="511"/>
      <c r="QLD116" s="511"/>
      <c r="QLE116" s="511"/>
      <c r="QLF116" s="511"/>
      <c r="QLG116" s="511"/>
      <c r="QLH116" s="511"/>
      <c r="QLI116" s="511"/>
      <c r="QLJ116" s="511"/>
      <c r="QLK116" s="511"/>
      <c r="QLL116" s="511"/>
      <c r="QLM116" s="511"/>
      <c r="QLN116" s="511"/>
      <c r="QLO116" s="511"/>
      <c r="QLP116" s="511"/>
      <c r="QLQ116" s="511"/>
      <c r="QLR116" s="511"/>
      <c r="QLS116" s="511"/>
      <c r="QLT116" s="511"/>
      <c r="QLU116" s="511"/>
      <c r="QLV116" s="511"/>
      <c r="QLW116" s="511"/>
      <c r="QLX116" s="511"/>
      <c r="QLY116" s="511"/>
      <c r="QLZ116" s="511"/>
      <c r="QMA116" s="511"/>
      <c r="QMB116" s="511"/>
      <c r="QMC116" s="511"/>
      <c r="QMD116" s="511"/>
      <c r="QME116" s="511"/>
      <c r="QMF116" s="511"/>
      <c r="QMG116" s="511"/>
      <c r="QMH116" s="511"/>
      <c r="QMI116" s="511"/>
      <c r="QMJ116" s="511"/>
      <c r="QMK116" s="511"/>
      <c r="QML116" s="511"/>
      <c r="QMM116" s="511"/>
      <c r="QMN116" s="511"/>
      <c r="QMO116" s="511"/>
      <c r="QMP116" s="511"/>
      <c r="QMQ116" s="511"/>
      <c r="QMR116" s="511"/>
      <c r="QMS116" s="511"/>
      <c r="QMT116" s="511"/>
      <c r="QMU116" s="511"/>
      <c r="QMV116" s="511"/>
      <c r="QMW116" s="511"/>
      <c r="QMX116" s="511"/>
      <c r="QMY116" s="511"/>
      <c r="QMZ116" s="511"/>
      <c r="QNA116" s="511"/>
      <c r="QNB116" s="511"/>
      <c r="QNC116" s="511"/>
      <c r="QND116" s="511"/>
      <c r="QNE116" s="511"/>
      <c r="QNF116" s="511"/>
      <c r="QNG116" s="511"/>
      <c r="QNH116" s="511"/>
      <c r="QNI116" s="511"/>
      <c r="QNJ116" s="511"/>
      <c r="QNK116" s="511"/>
      <c r="QNL116" s="511"/>
      <c r="QNM116" s="511"/>
      <c r="QNN116" s="511"/>
      <c r="QNO116" s="511"/>
      <c r="QNP116" s="511"/>
      <c r="QNQ116" s="511"/>
      <c r="QNR116" s="511"/>
      <c r="QNS116" s="511"/>
      <c r="QNT116" s="511"/>
      <c r="QNU116" s="511"/>
      <c r="QNV116" s="511"/>
      <c r="QNW116" s="511"/>
      <c r="QNX116" s="511"/>
      <c r="QNY116" s="511"/>
      <c r="QNZ116" s="511"/>
      <c r="QOA116" s="511"/>
      <c r="QOB116" s="511"/>
      <c r="QOC116" s="511"/>
      <c r="QOD116" s="511"/>
      <c r="QOE116" s="511"/>
      <c r="QOF116" s="511"/>
      <c r="QOG116" s="511"/>
      <c r="QOH116" s="511"/>
      <c r="QOI116" s="511"/>
      <c r="QOJ116" s="511"/>
      <c r="QOK116" s="511"/>
      <c r="QOL116" s="511"/>
      <c r="QOM116" s="511"/>
      <c r="QON116" s="511"/>
      <c r="QOO116" s="511"/>
      <c r="QOP116" s="511"/>
      <c r="QOQ116" s="511"/>
      <c r="QOR116" s="511"/>
      <c r="QOS116" s="511"/>
      <c r="QOT116" s="511"/>
      <c r="QOU116" s="511"/>
      <c r="QOV116" s="511"/>
      <c r="QOW116" s="511"/>
      <c r="QOX116" s="511"/>
      <c r="QOY116" s="511"/>
      <c r="QOZ116" s="511"/>
      <c r="QPA116" s="511"/>
      <c r="QPB116" s="511"/>
      <c r="QPC116" s="511"/>
      <c r="QPD116" s="511"/>
      <c r="QPE116" s="511"/>
      <c r="QPF116" s="511"/>
      <c r="QPG116" s="511"/>
      <c r="QPH116" s="511"/>
      <c r="QPI116" s="511"/>
      <c r="QPJ116" s="511"/>
      <c r="QPK116" s="511"/>
      <c r="QPL116" s="511"/>
      <c r="QPM116" s="511"/>
      <c r="QPN116" s="511"/>
      <c r="QPO116" s="511"/>
      <c r="QPP116" s="511"/>
      <c r="QPQ116" s="511"/>
      <c r="QPR116" s="511"/>
      <c r="QPS116" s="511"/>
      <c r="QPT116" s="511"/>
      <c r="QPU116" s="511"/>
      <c r="QPV116" s="511"/>
      <c r="QPW116" s="511"/>
      <c r="QPX116" s="511"/>
      <c r="QPY116" s="511"/>
      <c r="QPZ116" s="511"/>
      <c r="QQA116" s="511"/>
      <c r="QQB116" s="511"/>
      <c r="QQC116" s="511"/>
      <c r="QQD116" s="511"/>
      <c r="QQE116" s="511"/>
      <c r="QQF116" s="511"/>
      <c r="QQG116" s="511"/>
      <c r="QQH116" s="511"/>
      <c r="QQI116" s="511"/>
      <c r="QQJ116" s="511"/>
      <c r="QQK116" s="511"/>
      <c r="QQL116" s="511"/>
      <c r="QQM116" s="511"/>
      <c r="QQN116" s="511"/>
      <c r="QQO116" s="511"/>
      <c r="QQP116" s="511"/>
      <c r="QQQ116" s="511"/>
      <c r="QQR116" s="511"/>
      <c r="QQS116" s="511"/>
      <c r="QQT116" s="511"/>
      <c r="QQU116" s="511"/>
      <c r="QQV116" s="511"/>
      <c r="QQW116" s="511"/>
      <c r="QQX116" s="511"/>
      <c r="QQY116" s="511"/>
      <c r="QQZ116" s="511"/>
      <c r="QRA116" s="511"/>
      <c r="QRB116" s="511"/>
      <c r="QRC116" s="511"/>
      <c r="QRD116" s="511"/>
      <c r="QRE116" s="511"/>
      <c r="QRF116" s="511"/>
      <c r="QRG116" s="511"/>
      <c r="QRH116" s="511"/>
      <c r="QRI116" s="511"/>
      <c r="QRJ116" s="511"/>
      <c r="QRK116" s="511"/>
      <c r="QRL116" s="511"/>
      <c r="QRM116" s="511"/>
      <c r="QRN116" s="511"/>
      <c r="QRO116" s="511"/>
      <c r="QRP116" s="511"/>
      <c r="QRQ116" s="511"/>
      <c r="QRR116" s="511"/>
      <c r="QRS116" s="511"/>
      <c r="QRT116" s="511"/>
      <c r="QRU116" s="511"/>
      <c r="QRV116" s="511"/>
      <c r="QRW116" s="511"/>
      <c r="QRX116" s="511"/>
      <c r="QRY116" s="511"/>
      <c r="QRZ116" s="511"/>
      <c r="QSA116" s="511"/>
      <c r="QSB116" s="511"/>
      <c r="QSC116" s="511"/>
      <c r="QSD116" s="511"/>
      <c r="QSE116" s="511"/>
      <c r="QSF116" s="511"/>
      <c r="QSG116" s="511"/>
      <c r="QSH116" s="511"/>
      <c r="QSI116" s="511"/>
      <c r="QSJ116" s="511"/>
      <c r="QSK116" s="511"/>
      <c r="QSL116" s="511"/>
      <c r="QSM116" s="511"/>
      <c r="QSN116" s="511"/>
      <c r="QSO116" s="511"/>
      <c r="QSP116" s="511"/>
      <c r="QSQ116" s="511"/>
      <c r="QSR116" s="511"/>
      <c r="QSS116" s="511"/>
      <c r="QST116" s="511"/>
      <c r="QSU116" s="511"/>
      <c r="QSV116" s="511"/>
      <c r="QSW116" s="511"/>
      <c r="QSX116" s="511"/>
      <c r="QSY116" s="511"/>
      <c r="QSZ116" s="511"/>
      <c r="QTA116" s="511"/>
      <c r="QTB116" s="511"/>
      <c r="QTC116" s="511"/>
      <c r="QTD116" s="511"/>
      <c r="QTE116" s="511"/>
      <c r="QTF116" s="511"/>
      <c r="QTG116" s="511"/>
      <c r="QTH116" s="511"/>
      <c r="QTI116" s="511"/>
      <c r="QTJ116" s="511"/>
      <c r="QTK116" s="511"/>
      <c r="QTL116" s="511"/>
      <c r="QTM116" s="511"/>
      <c r="QTN116" s="511"/>
      <c r="QTO116" s="511"/>
      <c r="QTP116" s="511"/>
      <c r="QTQ116" s="511"/>
      <c r="QTR116" s="511"/>
      <c r="QTS116" s="511"/>
      <c r="QTT116" s="511"/>
      <c r="QTU116" s="511"/>
      <c r="QTV116" s="511"/>
      <c r="QTW116" s="511"/>
      <c r="QTX116" s="511"/>
      <c r="QTY116" s="511"/>
      <c r="QTZ116" s="511"/>
      <c r="QUA116" s="511"/>
      <c r="QUB116" s="511"/>
      <c r="QUC116" s="511"/>
      <c r="QUD116" s="511"/>
      <c r="QUE116" s="511"/>
      <c r="QUF116" s="511"/>
      <c r="QUG116" s="511"/>
      <c r="QUH116" s="511"/>
      <c r="QUI116" s="511"/>
      <c r="QUJ116" s="511"/>
      <c r="QUK116" s="511"/>
      <c r="QUL116" s="511"/>
      <c r="QUM116" s="511"/>
      <c r="QUN116" s="511"/>
      <c r="QUO116" s="511"/>
      <c r="QUP116" s="511"/>
      <c r="QUQ116" s="511"/>
      <c r="QUR116" s="511"/>
      <c r="QUS116" s="511"/>
      <c r="QUT116" s="511"/>
      <c r="QUU116" s="511"/>
      <c r="QUV116" s="511"/>
      <c r="QUW116" s="511"/>
      <c r="QUX116" s="511"/>
      <c r="QUY116" s="511"/>
      <c r="QUZ116" s="511"/>
      <c r="QVA116" s="511"/>
      <c r="QVB116" s="511"/>
      <c r="QVC116" s="511"/>
      <c r="QVD116" s="511"/>
      <c r="QVE116" s="511"/>
      <c r="QVF116" s="511"/>
      <c r="QVG116" s="511"/>
      <c r="QVH116" s="511"/>
      <c r="QVI116" s="511"/>
      <c r="QVJ116" s="511"/>
      <c r="QVK116" s="511"/>
      <c r="QVL116" s="511"/>
      <c r="QVM116" s="511"/>
      <c r="QVN116" s="511"/>
      <c r="QVO116" s="511"/>
      <c r="QVP116" s="511"/>
      <c r="QVQ116" s="511"/>
      <c r="QVR116" s="511"/>
      <c r="QVS116" s="511"/>
      <c r="QVT116" s="511"/>
      <c r="QVU116" s="511"/>
      <c r="QVV116" s="511"/>
      <c r="QVW116" s="511"/>
      <c r="QVX116" s="511"/>
      <c r="QVY116" s="511"/>
      <c r="QVZ116" s="511"/>
      <c r="QWA116" s="511"/>
      <c r="QWB116" s="511"/>
      <c r="QWC116" s="511"/>
      <c r="QWD116" s="511"/>
      <c r="QWE116" s="511"/>
      <c r="QWF116" s="511"/>
      <c r="QWG116" s="511"/>
      <c r="QWH116" s="511"/>
      <c r="QWI116" s="511"/>
      <c r="QWJ116" s="511"/>
      <c r="QWK116" s="511"/>
      <c r="QWL116" s="511"/>
      <c r="QWM116" s="511"/>
      <c r="QWN116" s="511"/>
      <c r="QWO116" s="511"/>
      <c r="QWP116" s="511"/>
      <c r="QWQ116" s="511"/>
      <c r="QWR116" s="511"/>
      <c r="QWS116" s="511"/>
      <c r="QWT116" s="511"/>
      <c r="QWU116" s="511"/>
      <c r="QWV116" s="511"/>
      <c r="QWW116" s="511"/>
      <c r="QWX116" s="511"/>
      <c r="QWY116" s="511"/>
      <c r="QWZ116" s="511"/>
      <c r="QXA116" s="511"/>
      <c r="QXB116" s="511"/>
      <c r="QXC116" s="511"/>
      <c r="QXD116" s="511"/>
      <c r="QXE116" s="511"/>
      <c r="QXF116" s="511"/>
      <c r="QXG116" s="511"/>
      <c r="QXH116" s="511"/>
      <c r="QXI116" s="511"/>
      <c r="QXJ116" s="511"/>
      <c r="QXK116" s="511"/>
      <c r="QXL116" s="511"/>
      <c r="QXM116" s="511"/>
      <c r="QXN116" s="511"/>
      <c r="QXO116" s="511"/>
      <c r="QXP116" s="511"/>
      <c r="QXQ116" s="511"/>
      <c r="QXR116" s="511"/>
      <c r="QXS116" s="511"/>
      <c r="QXT116" s="511"/>
      <c r="QXU116" s="511"/>
      <c r="QXV116" s="511"/>
      <c r="QXW116" s="511"/>
      <c r="QXX116" s="511"/>
      <c r="QXY116" s="511"/>
      <c r="QXZ116" s="511"/>
      <c r="QYA116" s="511"/>
      <c r="QYB116" s="511"/>
      <c r="QYC116" s="511"/>
      <c r="QYD116" s="511"/>
      <c r="QYE116" s="511"/>
      <c r="QYF116" s="511"/>
      <c r="QYG116" s="511"/>
      <c r="QYH116" s="511"/>
      <c r="QYI116" s="511"/>
      <c r="QYJ116" s="511"/>
      <c r="QYK116" s="511"/>
      <c r="QYL116" s="511"/>
      <c r="QYM116" s="511"/>
      <c r="QYN116" s="511"/>
      <c r="QYO116" s="511"/>
      <c r="QYP116" s="511"/>
      <c r="QYQ116" s="511"/>
      <c r="QYR116" s="511"/>
      <c r="QYS116" s="511"/>
      <c r="QYT116" s="511"/>
      <c r="QYU116" s="511"/>
      <c r="QYV116" s="511"/>
      <c r="QYW116" s="511"/>
      <c r="QYX116" s="511"/>
      <c r="QYY116" s="511"/>
      <c r="QYZ116" s="511"/>
      <c r="QZA116" s="511"/>
      <c r="QZB116" s="511"/>
      <c r="QZC116" s="511"/>
      <c r="QZD116" s="511"/>
      <c r="QZE116" s="511"/>
      <c r="QZF116" s="511"/>
      <c r="QZG116" s="511"/>
      <c r="QZH116" s="511"/>
      <c r="QZI116" s="511"/>
      <c r="QZJ116" s="511"/>
      <c r="QZK116" s="511"/>
      <c r="QZL116" s="511"/>
      <c r="QZM116" s="511"/>
      <c r="QZN116" s="511"/>
      <c r="QZO116" s="511"/>
      <c r="QZP116" s="511"/>
      <c r="QZQ116" s="511"/>
      <c r="QZR116" s="511"/>
      <c r="QZS116" s="511"/>
      <c r="QZT116" s="511"/>
      <c r="QZU116" s="511"/>
      <c r="QZV116" s="511"/>
      <c r="QZW116" s="511"/>
      <c r="QZX116" s="511"/>
      <c r="QZY116" s="511"/>
      <c r="QZZ116" s="511"/>
      <c r="RAA116" s="511"/>
      <c r="RAB116" s="511"/>
      <c r="RAC116" s="511"/>
      <c r="RAD116" s="511"/>
      <c r="RAE116" s="511"/>
      <c r="RAF116" s="511"/>
      <c r="RAG116" s="511"/>
      <c r="RAH116" s="511"/>
      <c r="RAI116" s="511"/>
      <c r="RAJ116" s="511"/>
      <c r="RAK116" s="511"/>
      <c r="RAL116" s="511"/>
      <c r="RAM116" s="511"/>
      <c r="RAN116" s="511"/>
      <c r="RAO116" s="511"/>
      <c r="RAP116" s="511"/>
      <c r="RAQ116" s="511"/>
      <c r="RAR116" s="511"/>
      <c r="RAS116" s="511"/>
      <c r="RAT116" s="511"/>
      <c r="RAU116" s="511"/>
      <c r="RAV116" s="511"/>
      <c r="RAW116" s="511"/>
      <c r="RAX116" s="511"/>
      <c r="RAY116" s="511"/>
      <c r="RAZ116" s="511"/>
      <c r="RBA116" s="511"/>
      <c r="RBB116" s="511"/>
      <c r="RBC116" s="511"/>
      <c r="RBD116" s="511"/>
      <c r="RBE116" s="511"/>
      <c r="RBF116" s="511"/>
      <c r="RBG116" s="511"/>
      <c r="RBH116" s="511"/>
      <c r="RBI116" s="511"/>
      <c r="RBJ116" s="511"/>
      <c r="RBK116" s="511"/>
      <c r="RBL116" s="511"/>
      <c r="RBM116" s="511"/>
      <c r="RBN116" s="511"/>
      <c r="RBO116" s="511"/>
      <c r="RBP116" s="511"/>
      <c r="RBQ116" s="511"/>
      <c r="RBR116" s="511"/>
      <c r="RBS116" s="511"/>
      <c r="RBT116" s="511"/>
      <c r="RBU116" s="511"/>
      <c r="RBV116" s="511"/>
      <c r="RBW116" s="511"/>
      <c r="RBX116" s="511"/>
      <c r="RBY116" s="511"/>
      <c r="RBZ116" s="511"/>
      <c r="RCA116" s="511"/>
      <c r="RCB116" s="511"/>
      <c r="RCC116" s="511"/>
      <c r="RCD116" s="511"/>
      <c r="RCE116" s="511"/>
      <c r="RCF116" s="511"/>
      <c r="RCG116" s="511"/>
      <c r="RCH116" s="511"/>
      <c r="RCI116" s="511"/>
      <c r="RCJ116" s="511"/>
      <c r="RCK116" s="511"/>
      <c r="RCL116" s="511"/>
      <c r="RCM116" s="511"/>
      <c r="RCN116" s="511"/>
      <c r="RCO116" s="511"/>
      <c r="RCP116" s="511"/>
      <c r="RCQ116" s="511"/>
      <c r="RCR116" s="511"/>
      <c r="RCS116" s="511"/>
      <c r="RCT116" s="511"/>
      <c r="RCU116" s="511"/>
      <c r="RCV116" s="511"/>
      <c r="RCW116" s="511"/>
      <c r="RCX116" s="511"/>
      <c r="RCY116" s="511"/>
      <c r="RCZ116" s="511"/>
      <c r="RDA116" s="511"/>
      <c r="RDB116" s="511"/>
      <c r="RDC116" s="511"/>
      <c r="RDD116" s="511"/>
      <c r="RDE116" s="511"/>
      <c r="RDF116" s="511"/>
      <c r="RDG116" s="511"/>
      <c r="RDH116" s="511"/>
      <c r="RDI116" s="511"/>
      <c r="RDJ116" s="511"/>
      <c r="RDK116" s="511"/>
      <c r="RDL116" s="511"/>
      <c r="RDM116" s="511"/>
      <c r="RDN116" s="511"/>
      <c r="RDO116" s="511"/>
      <c r="RDP116" s="511"/>
      <c r="RDQ116" s="511"/>
      <c r="RDR116" s="511"/>
      <c r="RDS116" s="511"/>
      <c r="RDT116" s="511"/>
      <c r="RDU116" s="511"/>
      <c r="RDV116" s="511"/>
      <c r="RDW116" s="511"/>
      <c r="RDX116" s="511"/>
      <c r="RDY116" s="511"/>
      <c r="RDZ116" s="511"/>
      <c r="REA116" s="511"/>
      <c r="REB116" s="511"/>
      <c r="REC116" s="511"/>
      <c r="RED116" s="511"/>
      <c r="REE116" s="511"/>
      <c r="REF116" s="511"/>
      <c r="REG116" s="511"/>
      <c r="REH116" s="511"/>
      <c r="REI116" s="511"/>
      <c r="REJ116" s="511"/>
      <c r="REK116" s="511"/>
      <c r="REL116" s="511"/>
      <c r="REM116" s="511"/>
      <c r="REN116" s="511"/>
      <c r="REO116" s="511"/>
      <c r="REP116" s="511"/>
      <c r="REQ116" s="511"/>
      <c r="RER116" s="511"/>
      <c r="RES116" s="511"/>
      <c r="RET116" s="511"/>
      <c r="REU116" s="511"/>
      <c r="REV116" s="511"/>
      <c r="REW116" s="511"/>
      <c r="REX116" s="511"/>
      <c r="REY116" s="511"/>
      <c r="REZ116" s="511"/>
      <c r="RFA116" s="511"/>
      <c r="RFB116" s="511"/>
      <c r="RFC116" s="511"/>
      <c r="RFD116" s="511"/>
      <c r="RFE116" s="511"/>
      <c r="RFF116" s="511"/>
      <c r="RFG116" s="511"/>
      <c r="RFH116" s="511"/>
      <c r="RFI116" s="511"/>
      <c r="RFJ116" s="511"/>
      <c r="RFK116" s="511"/>
      <c r="RFL116" s="511"/>
      <c r="RFM116" s="511"/>
      <c r="RFN116" s="511"/>
      <c r="RFO116" s="511"/>
      <c r="RFP116" s="511"/>
      <c r="RFQ116" s="511"/>
      <c r="RFR116" s="511"/>
      <c r="RFS116" s="511"/>
      <c r="RFT116" s="511"/>
      <c r="RFU116" s="511"/>
      <c r="RFV116" s="511"/>
      <c r="RFW116" s="511"/>
      <c r="RFX116" s="511"/>
      <c r="RFY116" s="511"/>
      <c r="RFZ116" s="511"/>
      <c r="RGA116" s="511"/>
      <c r="RGB116" s="511"/>
      <c r="RGC116" s="511"/>
      <c r="RGD116" s="511"/>
      <c r="RGE116" s="511"/>
      <c r="RGF116" s="511"/>
      <c r="RGG116" s="511"/>
      <c r="RGH116" s="511"/>
      <c r="RGI116" s="511"/>
      <c r="RGJ116" s="511"/>
      <c r="RGK116" s="511"/>
      <c r="RGL116" s="511"/>
      <c r="RGM116" s="511"/>
      <c r="RGN116" s="511"/>
      <c r="RGO116" s="511"/>
      <c r="RGP116" s="511"/>
      <c r="RGQ116" s="511"/>
      <c r="RGR116" s="511"/>
      <c r="RGS116" s="511"/>
      <c r="RGT116" s="511"/>
      <c r="RGU116" s="511"/>
      <c r="RGV116" s="511"/>
      <c r="RGW116" s="511"/>
      <c r="RGX116" s="511"/>
      <c r="RGY116" s="511"/>
      <c r="RGZ116" s="511"/>
      <c r="RHA116" s="511"/>
      <c r="RHB116" s="511"/>
      <c r="RHC116" s="511"/>
      <c r="RHD116" s="511"/>
      <c r="RHE116" s="511"/>
      <c r="RHF116" s="511"/>
      <c r="RHG116" s="511"/>
      <c r="RHH116" s="511"/>
      <c r="RHI116" s="511"/>
      <c r="RHJ116" s="511"/>
      <c r="RHK116" s="511"/>
      <c r="RHL116" s="511"/>
      <c r="RHM116" s="511"/>
      <c r="RHN116" s="511"/>
      <c r="RHO116" s="511"/>
      <c r="RHP116" s="511"/>
      <c r="RHQ116" s="511"/>
      <c r="RHR116" s="511"/>
      <c r="RHS116" s="511"/>
      <c r="RHT116" s="511"/>
      <c r="RHU116" s="511"/>
      <c r="RHV116" s="511"/>
      <c r="RHW116" s="511"/>
      <c r="RHX116" s="511"/>
      <c r="RHY116" s="511"/>
      <c r="RHZ116" s="511"/>
      <c r="RIA116" s="511"/>
      <c r="RIB116" s="511"/>
      <c r="RIC116" s="511"/>
      <c r="RID116" s="511"/>
      <c r="RIE116" s="511"/>
      <c r="RIF116" s="511"/>
      <c r="RIG116" s="511"/>
      <c r="RIH116" s="511"/>
      <c r="RII116" s="511"/>
      <c r="RIJ116" s="511"/>
      <c r="RIK116" s="511"/>
      <c r="RIL116" s="511"/>
      <c r="RIM116" s="511"/>
      <c r="RIN116" s="511"/>
      <c r="RIO116" s="511"/>
      <c r="RIP116" s="511"/>
      <c r="RIQ116" s="511"/>
      <c r="RIR116" s="511"/>
      <c r="RIS116" s="511"/>
      <c r="RIT116" s="511"/>
      <c r="RIU116" s="511"/>
      <c r="RIV116" s="511"/>
      <c r="RIW116" s="511"/>
      <c r="RIX116" s="511"/>
      <c r="RIY116" s="511"/>
      <c r="RIZ116" s="511"/>
      <c r="RJA116" s="511"/>
      <c r="RJB116" s="511"/>
      <c r="RJC116" s="511"/>
      <c r="RJD116" s="511"/>
      <c r="RJE116" s="511"/>
      <c r="RJF116" s="511"/>
      <c r="RJG116" s="511"/>
      <c r="RJH116" s="511"/>
      <c r="RJI116" s="511"/>
      <c r="RJJ116" s="511"/>
      <c r="RJK116" s="511"/>
      <c r="RJL116" s="511"/>
      <c r="RJM116" s="511"/>
      <c r="RJN116" s="511"/>
      <c r="RJO116" s="511"/>
      <c r="RJP116" s="511"/>
      <c r="RJQ116" s="511"/>
      <c r="RJR116" s="511"/>
      <c r="RJS116" s="511"/>
      <c r="RJT116" s="511"/>
      <c r="RJU116" s="511"/>
      <c r="RJV116" s="511"/>
      <c r="RJW116" s="511"/>
      <c r="RJX116" s="511"/>
      <c r="RJY116" s="511"/>
      <c r="RJZ116" s="511"/>
      <c r="RKA116" s="511"/>
      <c r="RKB116" s="511"/>
      <c r="RKC116" s="511"/>
      <c r="RKD116" s="511"/>
      <c r="RKE116" s="511"/>
      <c r="RKF116" s="511"/>
      <c r="RKG116" s="511"/>
      <c r="RKH116" s="511"/>
      <c r="RKI116" s="511"/>
      <c r="RKJ116" s="511"/>
      <c r="RKK116" s="511"/>
      <c r="RKL116" s="511"/>
      <c r="RKM116" s="511"/>
      <c r="RKN116" s="511"/>
      <c r="RKO116" s="511"/>
      <c r="RKP116" s="511"/>
      <c r="RKQ116" s="511"/>
      <c r="RKR116" s="511"/>
      <c r="RKS116" s="511"/>
      <c r="RKT116" s="511"/>
      <c r="RKU116" s="511"/>
      <c r="RKV116" s="511"/>
      <c r="RKW116" s="511"/>
      <c r="RKX116" s="511"/>
      <c r="RKY116" s="511"/>
      <c r="RKZ116" s="511"/>
      <c r="RLA116" s="511"/>
      <c r="RLB116" s="511"/>
      <c r="RLC116" s="511"/>
      <c r="RLD116" s="511"/>
      <c r="RLE116" s="511"/>
      <c r="RLF116" s="511"/>
      <c r="RLG116" s="511"/>
      <c r="RLH116" s="511"/>
      <c r="RLI116" s="511"/>
      <c r="RLJ116" s="511"/>
      <c r="RLK116" s="511"/>
      <c r="RLL116" s="511"/>
      <c r="RLM116" s="511"/>
      <c r="RLN116" s="511"/>
      <c r="RLO116" s="511"/>
      <c r="RLP116" s="511"/>
      <c r="RLQ116" s="511"/>
      <c r="RLR116" s="511"/>
      <c r="RLS116" s="511"/>
      <c r="RLT116" s="511"/>
      <c r="RLU116" s="511"/>
      <c r="RLV116" s="511"/>
      <c r="RLW116" s="511"/>
      <c r="RLX116" s="511"/>
      <c r="RLY116" s="511"/>
      <c r="RLZ116" s="511"/>
      <c r="RMA116" s="511"/>
      <c r="RMB116" s="511"/>
      <c r="RMC116" s="511"/>
      <c r="RMD116" s="511"/>
      <c r="RME116" s="511"/>
      <c r="RMF116" s="511"/>
      <c r="RMG116" s="511"/>
      <c r="RMH116" s="511"/>
      <c r="RMI116" s="511"/>
      <c r="RMJ116" s="511"/>
      <c r="RMK116" s="511"/>
      <c r="RML116" s="511"/>
      <c r="RMM116" s="511"/>
      <c r="RMN116" s="511"/>
      <c r="RMO116" s="511"/>
      <c r="RMP116" s="511"/>
      <c r="RMQ116" s="511"/>
      <c r="RMR116" s="511"/>
      <c r="RMS116" s="511"/>
      <c r="RMT116" s="511"/>
      <c r="RMU116" s="511"/>
      <c r="RMV116" s="511"/>
      <c r="RMW116" s="511"/>
      <c r="RMX116" s="511"/>
      <c r="RMY116" s="511"/>
      <c r="RMZ116" s="511"/>
      <c r="RNA116" s="511"/>
      <c r="RNB116" s="511"/>
      <c r="RNC116" s="511"/>
      <c r="RND116" s="511"/>
      <c r="RNE116" s="511"/>
      <c r="RNF116" s="511"/>
      <c r="RNG116" s="511"/>
      <c r="RNH116" s="511"/>
      <c r="RNI116" s="511"/>
      <c r="RNJ116" s="511"/>
      <c r="RNK116" s="511"/>
      <c r="RNL116" s="511"/>
      <c r="RNM116" s="511"/>
      <c r="RNN116" s="511"/>
      <c r="RNO116" s="511"/>
      <c r="RNP116" s="511"/>
      <c r="RNQ116" s="511"/>
      <c r="RNR116" s="511"/>
      <c r="RNS116" s="511"/>
      <c r="RNT116" s="511"/>
      <c r="RNU116" s="511"/>
      <c r="RNV116" s="511"/>
      <c r="RNW116" s="511"/>
      <c r="RNX116" s="511"/>
      <c r="RNY116" s="511"/>
      <c r="RNZ116" s="511"/>
      <c r="ROA116" s="511"/>
      <c r="ROB116" s="511"/>
      <c r="ROC116" s="511"/>
      <c r="ROD116" s="511"/>
      <c r="ROE116" s="511"/>
      <c r="ROF116" s="511"/>
      <c r="ROG116" s="511"/>
      <c r="ROH116" s="511"/>
      <c r="ROI116" s="511"/>
      <c r="ROJ116" s="511"/>
      <c r="ROK116" s="511"/>
      <c r="ROL116" s="511"/>
      <c r="ROM116" s="511"/>
      <c r="RON116" s="511"/>
      <c r="ROO116" s="511"/>
      <c r="ROP116" s="511"/>
      <c r="ROQ116" s="511"/>
      <c r="ROR116" s="511"/>
      <c r="ROS116" s="511"/>
      <c r="ROT116" s="511"/>
      <c r="ROU116" s="511"/>
      <c r="ROV116" s="511"/>
      <c r="ROW116" s="511"/>
      <c r="ROX116" s="511"/>
      <c r="ROY116" s="511"/>
      <c r="ROZ116" s="511"/>
      <c r="RPA116" s="511"/>
      <c r="RPB116" s="511"/>
      <c r="RPC116" s="511"/>
      <c r="RPD116" s="511"/>
      <c r="RPE116" s="511"/>
      <c r="RPF116" s="511"/>
      <c r="RPG116" s="511"/>
      <c r="RPH116" s="511"/>
      <c r="RPI116" s="511"/>
      <c r="RPJ116" s="511"/>
      <c r="RPK116" s="511"/>
      <c r="RPL116" s="511"/>
      <c r="RPM116" s="511"/>
      <c r="RPN116" s="511"/>
      <c r="RPO116" s="511"/>
      <c r="RPP116" s="511"/>
      <c r="RPQ116" s="511"/>
      <c r="RPR116" s="511"/>
      <c r="RPS116" s="511"/>
      <c r="RPT116" s="511"/>
      <c r="RPU116" s="511"/>
      <c r="RPV116" s="511"/>
      <c r="RPW116" s="511"/>
      <c r="RPX116" s="511"/>
      <c r="RPY116" s="511"/>
      <c r="RPZ116" s="511"/>
      <c r="RQA116" s="511"/>
      <c r="RQB116" s="511"/>
      <c r="RQC116" s="511"/>
      <c r="RQD116" s="511"/>
      <c r="RQE116" s="511"/>
      <c r="RQF116" s="511"/>
      <c r="RQG116" s="511"/>
      <c r="RQH116" s="511"/>
      <c r="RQI116" s="511"/>
      <c r="RQJ116" s="511"/>
      <c r="RQK116" s="511"/>
      <c r="RQL116" s="511"/>
      <c r="RQM116" s="511"/>
      <c r="RQN116" s="511"/>
      <c r="RQO116" s="511"/>
      <c r="RQP116" s="511"/>
      <c r="RQQ116" s="511"/>
      <c r="RQR116" s="511"/>
      <c r="RQS116" s="511"/>
      <c r="RQT116" s="511"/>
      <c r="RQU116" s="511"/>
      <c r="RQV116" s="511"/>
      <c r="RQW116" s="511"/>
      <c r="RQX116" s="511"/>
      <c r="RQY116" s="511"/>
      <c r="RQZ116" s="511"/>
      <c r="RRA116" s="511"/>
      <c r="RRB116" s="511"/>
      <c r="RRC116" s="511"/>
      <c r="RRD116" s="511"/>
      <c r="RRE116" s="511"/>
      <c r="RRF116" s="511"/>
      <c r="RRG116" s="511"/>
      <c r="RRH116" s="511"/>
      <c r="RRI116" s="511"/>
      <c r="RRJ116" s="511"/>
      <c r="RRK116" s="511"/>
      <c r="RRL116" s="511"/>
      <c r="RRM116" s="511"/>
      <c r="RRN116" s="511"/>
      <c r="RRO116" s="511"/>
      <c r="RRP116" s="511"/>
      <c r="RRQ116" s="511"/>
      <c r="RRR116" s="511"/>
      <c r="RRS116" s="511"/>
      <c r="RRT116" s="511"/>
      <c r="RRU116" s="511"/>
      <c r="RRV116" s="511"/>
      <c r="RRW116" s="511"/>
      <c r="RRX116" s="511"/>
      <c r="RRY116" s="511"/>
      <c r="RRZ116" s="511"/>
      <c r="RSA116" s="511"/>
      <c r="RSB116" s="511"/>
      <c r="RSC116" s="511"/>
      <c r="RSD116" s="511"/>
      <c r="RSE116" s="511"/>
      <c r="RSF116" s="511"/>
      <c r="RSG116" s="511"/>
      <c r="RSH116" s="511"/>
      <c r="RSI116" s="511"/>
      <c r="RSJ116" s="511"/>
      <c r="RSK116" s="511"/>
      <c r="RSL116" s="511"/>
      <c r="RSM116" s="511"/>
      <c r="RSN116" s="511"/>
      <c r="RSO116" s="511"/>
      <c r="RSP116" s="511"/>
      <c r="RSQ116" s="511"/>
      <c r="RSR116" s="511"/>
      <c r="RSS116" s="511"/>
      <c r="RST116" s="511"/>
      <c r="RSU116" s="511"/>
      <c r="RSV116" s="511"/>
      <c r="RSW116" s="511"/>
      <c r="RSX116" s="511"/>
      <c r="RSY116" s="511"/>
      <c r="RSZ116" s="511"/>
      <c r="RTA116" s="511"/>
      <c r="RTB116" s="511"/>
      <c r="RTC116" s="511"/>
      <c r="RTD116" s="511"/>
      <c r="RTE116" s="511"/>
      <c r="RTF116" s="511"/>
      <c r="RTG116" s="511"/>
      <c r="RTH116" s="511"/>
      <c r="RTI116" s="511"/>
      <c r="RTJ116" s="511"/>
      <c r="RTK116" s="511"/>
      <c r="RTL116" s="511"/>
      <c r="RTM116" s="511"/>
      <c r="RTN116" s="511"/>
      <c r="RTO116" s="511"/>
      <c r="RTP116" s="511"/>
      <c r="RTQ116" s="511"/>
      <c r="RTR116" s="511"/>
      <c r="RTS116" s="511"/>
      <c r="RTT116" s="511"/>
      <c r="RTU116" s="511"/>
      <c r="RTV116" s="511"/>
      <c r="RTW116" s="511"/>
      <c r="RTX116" s="511"/>
      <c r="RTY116" s="511"/>
      <c r="RTZ116" s="511"/>
      <c r="RUA116" s="511"/>
      <c r="RUB116" s="511"/>
      <c r="RUC116" s="511"/>
      <c r="RUD116" s="511"/>
      <c r="RUE116" s="511"/>
      <c r="RUF116" s="511"/>
      <c r="RUG116" s="511"/>
      <c r="RUH116" s="511"/>
      <c r="RUI116" s="511"/>
      <c r="RUJ116" s="511"/>
      <c r="RUK116" s="511"/>
      <c r="RUL116" s="511"/>
      <c r="RUM116" s="511"/>
      <c r="RUN116" s="511"/>
      <c r="RUO116" s="511"/>
      <c r="RUP116" s="511"/>
      <c r="RUQ116" s="511"/>
      <c r="RUR116" s="511"/>
      <c r="RUS116" s="511"/>
      <c r="RUT116" s="511"/>
      <c r="RUU116" s="511"/>
      <c r="RUV116" s="511"/>
      <c r="RUW116" s="511"/>
      <c r="RUX116" s="511"/>
      <c r="RUY116" s="511"/>
      <c r="RUZ116" s="511"/>
      <c r="RVA116" s="511"/>
      <c r="RVB116" s="511"/>
      <c r="RVC116" s="511"/>
      <c r="RVD116" s="511"/>
      <c r="RVE116" s="511"/>
      <c r="RVF116" s="511"/>
      <c r="RVG116" s="511"/>
      <c r="RVH116" s="511"/>
      <c r="RVI116" s="511"/>
      <c r="RVJ116" s="511"/>
      <c r="RVK116" s="511"/>
      <c r="RVL116" s="511"/>
      <c r="RVM116" s="511"/>
      <c r="RVN116" s="511"/>
      <c r="RVO116" s="511"/>
      <c r="RVP116" s="511"/>
      <c r="RVQ116" s="511"/>
      <c r="RVR116" s="511"/>
      <c r="RVS116" s="511"/>
      <c r="RVT116" s="511"/>
      <c r="RVU116" s="511"/>
      <c r="RVV116" s="511"/>
      <c r="RVW116" s="511"/>
      <c r="RVX116" s="511"/>
      <c r="RVY116" s="511"/>
      <c r="RVZ116" s="511"/>
      <c r="RWA116" s="511"/>
      <c r="RWB116" s="511"/>
      <c r="RWC116" s="511"/>
      <c r="RWD116" s="511"/>
      <c r="RWE116" s="511"/>
      <c r="RWF116" s="511"/>
      <c r="RWG116" s="511"/>
      <c r="RWH116" s="511"/>
      <c r="RWI116" s="511"/>
      <c r="RWJ116" s="511"/>
      <c r="RWK116" s="511"/>
      <c r="RWL116" s="511"/>
      <c r="RWM116" s="511"/>
      <c r="RWN116" s="511"/>
      <c r="RWO116" s="511"/>
      <c r="RWP116" s="511"/>
      <c r="RWQ116" s="511"/>
      <c r="RWR116" s="511"/>
      <c r="RWS116" s="511"/>
      <c r="RWT116" s="511"/>
      <c r="RWU116" s="511"/>
      <c r="RWV116" s="511"/>
      <c r="RWW116" s="511"/>
      <c r="RWX116" s="511"/>
      <c r="RWY116" s="511"/>
      <c r="RWZ116" s="511"/>
      <c r="RXA116" s="511"/>
      <c r="RXB116" s="511"/>
      <c r="RXC116" s="511"/>
      <c r="RXD116" s="511"/>
      <c r="RXE116" s="511"/>
      <c r="RXF116" s="511"/>
      <c r="RXG116" s="511"/>
      <c r="RXH116" s="511"/>
      <c r="RXI116" s="511"/>
      <c r="RXJ116" s="511"/>
      <c r="RXK116" s="511"/>
      <c r="RXL116" s="511"/>
      <c r="RXM116" s="511"/>
      <c r="RXN116" s="511"/>
      <c r="RXO116" s="511"/>
      <c r="RXP116" s="511"/>
      <c r="RXQ116" s="511"/>
      <c r="RXR116" s="511"/>
      <c r="RXS116" s="511"/>
      <c r="RXT116" s="511"/>
      <c r="RXU116" s="511"/>
      <c r="RXV116" s="511"/>
      <c r="RXW116" s="511"/>
      <c r="RXX116" s="511"/>
      <c r="RXY116" s="511"/>
      <c r="RXZ116" s="511"/>
      <c r="RYA116" s="511"/>
      <c r="RYB116" s="511"/>
      <c r="RYC116" s="511"/>
      <c r="RYD116" s="511"/>
      <c r="RYE116" s="511"/>
      <c r="RYF116" s="511"/>
      <c r="RYG116" s="511"/>
      <c r="RYH116" s="511"/>
      <c r="RYI116" s="511"/>
      <c r="RYJ116" s="511"/>
      <c r="RYK116" s="511"/>
      <c r="RYL116" s="511"/>
      <c r="RYM116" s="511"/>
      <c r="RYN116" s="511"/>
      <c r="RYO116" s="511"/>
      <c r="RYP116" s="511"/>
      <c r="RYQ116" s="511"/>
      <c r="RYR116" s="511"/>
      <c r="RYS116" s="511"/>
      <c r="RYT116" s="511"/>
      <c r="RYU116" s="511"/>
      <c r="RYV116" s="511"/>
      <c r="RYW116" s="511"/>
      <c r="RYX116" s="511"/>
      <c r="RYY116" s="511"/>
      <c r="RYZ116" s="511"/>
      <c r="RZA116" s="511"/>
      <c r="RZB116" s="511"/>
      <c r="RZC116" s="511"/>
      <c r="RZD116" s="511"/>
      <c r="RZE116" s="511"/>
      <c r="RZF116" s="511"/>
      <c r="RZG116" s="511"/>
      <c r="RZH116" s="511"/>
      <c r="RZI116" s="511"/>
      <c r="RZJ116" s="511"/>
      <c r="RZK116" s="511"/>
      <c r="RZL116" s="511"/>
      <c r="RZM116" s="511"/>
      <c r="RZN116" s="511"/>
      <c r="RZO116" s="511"/>
      <c r="RZP116" s="511"/>
      <c r="RZQ116" s="511"/>
      <c r="RZR116" s="511"/>
      <c r="RZS116" s="511"/>
      <c r="RZT116" s="511"/>
      <c r="RZU116" s="511"/>
      <c r="RZV116" s="511"/>
      <c r="RZW116" s="511"/>
      <c r="RZX116" s="511"/>
      <c r="RZY116" s="511"/>
      <c r="RZZ116" s="511"/>
      <c r="SAA116" s="511"/>
      <c r="SAB116" s="511"/>
      <c r="SAC116" s="511"/>
      <c r="SAD116" s="511"/>
      <c r="SAE116" s="511"/>
      <c r="SAF116" s="511"/>
      <c r="SAG116" s="511"/>
      <c r="SAH116" s="511"/>
      <c r="SAI116" s="511"/>
      <c r="SAJ116" s="511"/>
      <c r="SAK116" s="511"/>
      <c r="SAL116" s="511"/>
      <c r="SAM116" s="511"/>
      <c r="SAN116" s="511"/>
      <c r="SAO116" s="511"/>
      <c r="SAP116" s="511"/>
      <c r="SAQ116" s="511"/>
      <c r="SAR116" s="511"/>
      <c r="SAS116" s="511"/>
      <c r="SAT116" s="511"/>
      <c r="SAU116" s="511"/>
      <c r="SAV116" s="511"/>
      <c r="SAW116" s="511"/>
      <c r="SAX116" s="511"/>
      <c r="SAY116" s="511"/>
      <c r="SAZ116" s="511"/>
      <c r="SBA116" s="511"/>
      <c r="SBB116" s="511"/>
      <c r="SBC116" s="511"/>
      <c r="SBD116" s="511"/>
      <c r="SBE116" s="511"/>
      <c r="SBF116" s="511"/>
      <c r="SBG116" s="511"/>
      <c r="SBH116" s="511"/>
      <c r="SBI116" s="511"/>
      <c r="SBJ116" s="511"/>
      <c r="SBK116" s="511"/>
      <c r="SBL116" s="511"/>
      <c r="SBM116" s="511"/>
      <c r="SBN116" s="511"/>
      <c r="SBO116" s="511"/>
      <c r="SBP116" s="511"/>
      <c r="SBQ116" s="511"/>
      <c r="SBR116" s="511"/>
      <c r="SBS116" s="511"/>
      <c r="SBT116" s="511"/>
      <c r="SBU116" s="511"/>
      <c r="SBV116" s="511"/>
      <c r="SBW116" s="511"/>
      <c r="SBX116" s="511"/>
      <c r="SBY116" s="511"/>
      <c r="SBZ116" s="511"/>
      <c r="SCA116" s="511"/>
      <c r="SCB116" s="511"/>
      <c r="SCC116" s="511"/>
      <c r="SCD116" s="511"/>
      <c r="SCE116" s="511"/>
      <c r="SCF116" s="511"/>
      <c r="SCG116" s="511"/>
      <c r="SCH116" s="511"/>
      <c r="SCI116" s="511"/>
      <c r="SCJ116" s="511"/>
      <c r="SCK116" s="511"/>
      <c r="SCL116" s="511"/>
      <c r="SCM116" s="511"/>
      <c r="SCN116" s="511"/>
      <c r="SCO116" s="511"/>
      <c r="SCP116" s="511"/>
      <c r="SCQ116" s="511"/>
      <c r="SCR116" s="511"/>
      <c r="SCS116" s="511"/>
      <c r="SCT116" s="511"/>
      <c r="SCU116" s="511"/>
      <c r="SCV116" s="511"/>
      <c r="SCW116" s="511"/>
      <c r="SCX116" s="511"/>
      <c r="SCY116" s="511"/>
      <c r="SCZ116" s="511"/>
      <c r="SDA116" s="511"/>
      <c r="SDB116" s="511"/>
      <c r="SDC116" s="511"/>
      <c r="SDD116" s="511"/>
      <c r="SDE116" s="511"/>
      <c r="SDF116" s="511"/>
      <c r="SDG116" s="511"/>
      <c r="SDH116" s="511"/>
      <c r="SDI116" s="511"/>
      <c r="SDJ116" s="511"/>
      <c r="SDK116" s="511"/>
      <c r="SDL116" s="511"/>
      <c r="SDM116" s="511"/>
      <c r="SDN116" s="511"/>
      <c r="SDO116" s="511"/>
      <c r="SDP116" s="511"/>
      <c r="SDQ116" s="511"/>
      <c r="SDR116" s="511"/>
      <c r="SDS116" s="511"/>
      <c r="SDT116" s="511"/>
      <c r="SDU116" s="511"/>
      <c r="SDV116" s="511"/>
      <c r="SDW116" s="511"/>
      <c r="SDX116" s="511"/>
      <c r="SDY116" s="511"/>
      <c r="SDZ116" s="511"/>
      <c r="SEA116" s="511"/>
      <c r="SEB116" s="511"/>
      <c r="SEC116" s="511"/>
      <c r="SED116" s="511"/>
      <c r="SEE116" s="511"/>
      <c r="SEF116" s="511"/>
      <c r="SEG116" s="511"/>
      <c r="SEH116" s="511"/>
      <c r="SEI116" s="511"/>
      <c r="SEJ116" s="511"/>
      <c r="SEK116" s="511"/>
      <c r="SEL116" s="511"/>
      <c r="SEM116" s="511"/>
      <c r="SEN116" s="511"/>
      <c r="SEO116" s="511"/>
      <c r="SEP116" s="511"/>
      <c r="SEQ116" s="511"/>
      <c r="SER116" s="511"/>
      <c r="SES116" s="511"/>
      <c r="SET116" s="511"/>
      <c r="SEU116" s="511"/>
      <c r="SEV116" s="511"/>
      <c r="SEW116" s="511"/>
      <c r="SEX116" s="511"/>
      <c r="SEY116" s="511"/>
      <c r="SEZ116" s="511"/>
      <c r="SFA116" s="511"/>
      <c r="SFB116" s="511"/>
      <c r="SFC116" s="511"/>
      <c r="SFD116" s="511"/>
      <c r="SFE116" s="511"/>
      <c r="SFF116" s="511"/>
      <c r="SFG116" s="511"/>
      <c r="SFH116" s="511"/>
      <c r="SFI116" s="511"/>
      <c r="SFJ116" s="511"/>
      <c r="SFK116" s="511"/>
      <c r="SFL116" s="511"/>
      <c r="SFM116" s="511"/>
      <c r="SFN116" s="511"/>
      <c r="SFO116" s="511"/>
      <c r="SFP116" s="511"/>
      <c r="SFQ116" s="511"/>
      <c r="SFR116" s="511"/>
      <c r="SFS116" s="511"/>
      <c r="SFT116" s="511"/>
      <c r="SFU116" s="511"/>
      <c r="SFV116" s="511"/>
      <c r="SFW116" s="511"/>
      <c r="SFX116" s="511"/>
      <c r="SFY116" s="511"/>
      <c r="SFZ116" s="511"/>
      <c r="SGA116" s="511"/>
      <c r="SGB116" s="511"/>
      <c r="SGC116" s="511"/>
      <c r="SGD116" s="511"/>
      <c r="SGE116" s="511"/>
      <c r="SGF116" s="511"/>
      <c r="SGG116" s="511"/>
      <c r="SGH116" s="511"/>
      <c r="SGI116" s="511"/>
      <c r="SGJ116" s="511"/>
      <c r="SGK116" s="511"/>
      <c r="SGL116" s="511"/>
      <c r="SGM116" s="511"/>
      <c r="SGN116" s="511"/>
      <c r="SGO116" s="511"/>
      <c r="SGP116" s="511"/>
      <c r="SGQ116" s="511"/>
      <c r="SGR116" s="511"/>
      <c r="SGS116" s="511"/>
      <c r="SGT116" s="511"/>
      <c r="SGU116" s="511"/>
      <c r="SGV116" s="511"/>
      <c r="SGW116" s="511"/>
      <c r="SGX116" s="511"/>
      <c r="SGY116" s="511"/>
      <c r="SGZ116" s="511"/>
      <c r="SHA116" s="511"/>
      <c r="SHB116" s="511"/>
      <c r="SHC116" s="511"/>
      <c r="SHD116" s="511"/>
      <c r="SHE116" s="511"/>
      <c r="SHF116" s="511"/>
      <c r="SHG116" s="511"/>
      <c r="SHH116" s="511"/>
      <c r="SHI116" s="511"/>
      <c r="SHJ116" s="511"/>
      <c r="SHK116" s="511"/>
      <c r="SHL116" s="511"/>
      <c r="SHM116" s="511"/>
      <c r="SHN116" s="511"/>
      <c r="SHO116" s="511"/>
      <c r="SHP116" s="511"/>
      <c r="SHQ116" s="511"/>
      <c r="SHR116" s="511"/>
      <c r="SHS116" s="511"/>
      <c r="SHT116" s="511"/>
      <c r="SHU116" s="511"/>
      <c r="SHV116" s="511"/>
      <c r="SHW116" s="511"/>
      <c r="SHX116" s="511"/>
      <c r="SHY116" s="511"/>
      <c r="SHZ116" s="511"/>
      <c r="SIA116" s="511"/>
      <c r="SIB116" s="511"/>
      <c r="SIC116" s="511"/>
      <c r="SID116" s="511"/>
      <c r="SIE116" s="511"/>
      <c r="SIF116" s="511"/>
      <c r="SIG116" s="511"/>
      <c r="SIH116" s="511"/>
      <c r="SII116" s="511"/>
      <c r="SIJ116" s="511"/>
      <c r="SIK116" s="511"/>
      <c r="SIL116" s="511"/>
      <c r="SIM116" s="511"/>
      <c r="SIN116" s="511"/>
      <c r="SIO116" s="511"/>
      <c r="SIP116" s="511"/>
      <c r="SIQ116" s="511"/>
      <c r="SIR116" s="511"/>
      <c r="SIS116" s="511"/>
      <c r="SIT116" s="511"/>
      <c r="SIU116" s="511"/>
      <c r="SIV116" s="511"/>
      <c r="SIW116" s="511"/>
      <c r="SIX116" s="511"/>
      <c r="SIY116" s="511"/>
      <c r="SIZ116" s="511"/>
      <c r="SJA116" s="511"/>
      <c r="SJB116" s="511"/>
      <c r="SJC116" s="511"/>
      <c r="SJD116" s="511"/>
      <c r="SJE116" s="511"/>
      <c r="SJF116" s="511"/>
      <c r="SJG116" s="511"/>
      <c r="SJH116" s="511"/>
      <c r="SJI116" s="511"/>
      <c r="SJJ116" s="511"/>
      <c r="SJK116" s="511"/>
      <c r="SJL116" s="511"/>
      <c r="SJM116" s="511"/>
      <c r="SJN116" s="511"/>
      <c r="SJO116" s="511"/>
      <c r="SJP116" s="511"/>
      <c r="SJQ116" s="511"/>
      <c r="SJR116" s="511"/>
      <c r="SJS116" s="511"/>
      <c r="SJT116" s="511"/>
      <c r="SJU116" s="511"/>
      <c r="SJV116" s="511"/>
      <c r="SJW116" s="511"/>
      <c r="SJX116" s="511"/>
      <c r="SJY116" s="511"/>
      <c r="SJZ116" s="511"/>
      <c r="SKA116" s="511"/>
      <c r="SKB116" s="511"/>
      <c r="SKC116" s="511"/>
      <c r="SKD116" s="511"/>
      <c r="SKE116" s="511"/>
      <c r="SKF116" s="511"/>
      <c r="SKG116" s="511"/>
      <c r="SKH116" s="511"/>
      <c r="SKI116" s="511"/>
      <c r="SKJ116" s="511"/>
      <c r="SKK116" s="511"/>
      <c r="SKL116" s="511"/>
      <c r="SKM116" s="511"/>
      <c r="SKN116" s="511"/>
      <c r="SKO116" s="511"/>
      <c r="SKP116" s="511"/>
      <c r="SKQ116" s="511"/>
      <c r="SKR116" s="511"/>
      <c r="SKS116" s="511"/>
      <c r="SKT116" s="511"/>
      <c r="SKU116" s="511"/>
      <c r="SKV116" s="511"/>
      <c r="SKW116" s="511"/>
      <c r="SKX116" s="511"/>
      <c r="SKY116" s="511"/>
      <c r="SKZ116" s="511"/>
      <c r="SLA116" s="511"/>
      <c r="SLB116" s="511"/>
      <c r="SLC116" s="511"/>
      <c r="SLD116" s="511"/>
      <c r="SLE116" s="511"/>
      <c r="SLF116" s="511"/>
      <c r="SLG116" s="511"/>
      <c r="SLH116" s="511"/>
      <c r="SLI116" s="511"/>
      <c r="SLJ116" s="511"/>
      <c r="SLK116" s="511"/>
      <c r="SLL116" s="511"/>
      <c r="SLM116" s="511"/>
      <c r="SLN116" s="511"/>
      <c r="SLO116" s="511"/>
      <c r="SLP116" s="511"/>
      <c r="SLQ116" s="511"/>
      <c r="SLR116" s="511"/>
      <c r="SLS116" s="511"/>
      <c r="SLT116" s="511"/>
      <c r="SLU116" s="511"/>
      <c r="SLV116" s="511"/>
      <c r="SLW116" s="511"/>
      <c r="SLX116" s="511"/>
      <c r="SLY116" s="511"/>
      <c r="SLZ116" s="511"/>
      <c r="SMA116" s="511"/>
      <c r="SMB116" s="511"/>
      <c r="SMC116" s="511"/>
      <c r="SMD116" s="511"/>
      <c r="SME116" s="511"/>
      <c r="SMF116" s="511"/>
      <c r="SMG116" s="511"/>
      <c r="SMH116" s="511"/>
      <c r="SMI116" s="511"/>
      <c r="SMJ116" s="511"/>
      <c r="SMK116" s="511"/>
      <c r="SML116" s="511"/>
      <c r="SMM116" s="511"/>
      <c r="SMN116" s="511"/>
      <c r="SMO116" s="511"/>
      <c r="SMP116" s="511"/>
      <c r="SMQ116" s="511"/>
      <c r="SMR116" s="511"/>
      <c r="SMS116" s="511"/>
      <c r="SMT116" s="511"/>
      <c r="SMU116" s="511"/>
      <c r="SMV116" s="511"/>
      <c r="SMW116" s="511"/>
      <c r="SMX116" s="511"/>
      <c r="SMY116" s="511"/>
      <c r="SMZ116" s="511"/>
      <c r="SNA116" s="511"/>
      <c r="SNB116" s="511"/>
      <c r="SNC116" s="511"/>
      <c r="SND116" s="511"/>
      <c r="SNE116" s="511"/>
      <c r="SNF116" s="511"/>
      <c r="SNG116" s="511"/>
      <c r="SNH116" s="511"/>
      <c r="SNI116" s="511"/>
      <c r="SNJ116" s="511"/>
      <c r="SNK116" s="511"/>
      <c r="SNL116" s="511"/>
      <c r="SNM116" s="511"/>
      <c r="SNN116" s="511"/>
      <c r="SNO116" s="511"/>
      <c r="SNP116" s="511"/>
      <c r="SNQ116" s="511"/>
      <c r="SNR116" s="511"/>
      <c r="SNS116" s="511"/>
      <c r="SNT116" s="511"/>
      <c r="SNU116" s="511"/>
      <c r="SNV116" s="511"/>
      <c r="SNW116" s="511"/>
      <c r="SNX116" s="511"/>
      <c r="SNY116" s="511"/>
      <c r="SNZ116" s="511"/>
      <c r="SOA116" s="511"/>
      <c r="SOB116" s="511"/>
      <c r="SOC116" s="511"/>
      <c r="SOD116" s="511"/>
      <c r="SOE116" s="511"/>
      <c r="SOF116" s="511"/>
      <c r="SOG116" s="511"/>
      <c r="SOH116" s="511"/>
      <c r="SOI116" s="511"/>
      <c r="SOJ116" s="511"/>
      <c r="SOK116" s="511"/>
      <c r="SOL116" s="511"/>
      <c r="SOM116" s="511"/>
      <c r="SON116" s="511"/>
      <c r="SOO116" s="511"/>
      <c r="SOP116" s="511"/>
      <c r="SOQ116" s="511"/>
      <c r="SOR116" s="511"/>
      <c r="SOS116" s="511"/>
      <c r="SOT116" s="511"/>
      <c r="SOU116" s="511"/>
      <c r="SOV116" s="511"/>
      <c r="SOW116" s="511"/>
      <c r="SOX116" s="511"/>
      <c r="SOY116" s="511"/>
      <c r="SOZ116" s="511"/>
      <c r="SPA116" s="511"/>
      <c r="SPB116" s="511"/>
      <c r="SPC116" s="511"/>
      <c r="SPD116" s="511"/>
      <c r="SPE116" s="511"/>
      <c r="SPF116" s="511"/>
      <c r="SPG116" s="511"/>
      <c r="SPH116" s="511"/>
      <c r="SPI116" s="511"/>
      <c r="SPJ116" s="511"/>
      <c r="SPK116" s="511"/>
      <c r="SPL116" s="511"/>
      <c r="SPM116" s="511"/>
      <c r="SPN116" s="511"/>
      <c r="SPO116" s="511"/>
      <c r="SPP116" s="511"/>
      <c r="SPQ116" s="511"/>
      <c r="SPR116" s="511"/>
      <c r="SPS116" s="511"/>
      <c r="SPT116" s="511"/>
      <c r="SPU116" s="511"/>
      <c r="SPV116" s="511"/>
      <c r="SPW116" s="511"/>
      <c r="SPX116" s="511"/>
      <c r="SPY116" s="511"/>
      <c r="SPZ116" s="511"/>
      <c r="SQA116" s="511"/>
      <c r="SQB116" s="511"/>
      <c r="SQC116" s="511"/>
      <c r="SQD116" s="511"/>
      <c r="SQE116" s="511"/>
      <c r="SQF116" s="511"/>
      <c r="SQG116" s="511"/>
      <c r="SQH116" s="511"/>
      <c r="SQI116" s="511"/>
      <c r="SQJ116" s="511"/>
      <c r="SQK116" s="511"/>
      <c r="SQL116" s="511"/>
      <c r="SQM116" s="511"/>
      <c r="SQN116" s="511"/>
      <c r="SQO116" s="511"/>
      <c r="SQP116" s="511"/>
      <c r="SQQ116" s="511"/>
      <c r="SQR116" s="511"/>
      <c r="SQS116" s="511"/>
      <c r="SQT116" s="511"/>
      <c r="SQU116" s="511"/>
      <c r="SQV116" s="511"/>
      <c r="SQW116" s="511"/>
      <c r="SQX116" s="511"/>
      <c r="SQY116" s="511"/>
      <c r="SQZ116" s="511"/>
      <c r="SRA116" s="511"/>
      <c r="SRB116" s="511"/>
      <c r="SRC116" s="511"/>
      <c r="SRD116" s="511"/>
      <c r="SRE116" s="511"/>
      <c r="SRF116" s="511"/>
      <c r="SRG116" s="511"/>
      <c r="SRH116" s="511"/>
      <c r="SRI116" s="511"/>
      <c r="SRJ116" s="511"/>
      <c r="SRK116" s="511"/>
      <c r="SRL116" s="511"/>
      <c r="SRM116" s="511"/>
      <c r="SRN116" s="511"/>
      <c r="SRO116" s="511"/>
      <c r="SRP116" s="511"/>
      <c r="SRQ116" s="511"/>
      <c r="SRR116" s="511"/>
      <c r="SRS116" s="511"/>
      <c r="SRT116" s="511"/>
      <c r="SRU116" s="511"/>
      <c r="SRV116" s="511"/>
      <c r="SRW116" s="511"/>
      <c r="SRX116" s="511"/>
      <c r="SRY116" s="511"/>
      <c r="SRZ116" s="511"/>
      <c r="SSA116" s="511"/>
      <c r="SSB116" s="511"/>
      <c r="SSC116" s="511"/>
      <c r="SSD116" s="511"/>
      <c r="SSE116" s="511"/>
      <c r="SSF116" s="511"/>
      <c r="SSG116" s="511"/>
      <c r="SSH116" s="511"/>
      <c r="SSI116" s="511"/>
      <c r="SSJ116" s="511"/>
      <c r="SSK116" s="511"/>
      <c r="SSL116" s="511"/>
      <c r="SSM116" s="511"/>
      <c r="SSN116" s="511"/>
      <c r="SSO116" s="511"/>
      <c r="SSP116" s="511"/>
      <c r="SSQ116" s="511"/>
      <c r="SSR116" s="511"/>
      <c r="SSS116" s="511"/>
      <c r="SST116" s="511"/>
      <c r="SSU116" s="511"/>
      <c r="SSV116" s="511"/>
      <c r="SSW116" s="511"/>
      <c r="SSX116" s="511"/>
      <c r="SSY116" s="511"/>
      <c r="SSZ116" s="511"/>
      <c r="STA116" s="511"/>
      <c r="STB116" s="511"/>
      <c r="STC116" s="511"/>
      <c r="STD116" s="511"/>
      <c r="STE116" s="511"/>
      <c r="STF116" s="511"/>
      <c r="STG116" s="511"/>
      <c r="STH116" s="511"/>
      <c r="STI116" s="511"/>
      <c r="STJ116" s="511"/>
      <c r="STK116" s="511"/>
      <c r="STL116" s="511"/>
      <c r="STM116" s="511"/>
      <c r="STN116" s="511"/>
      <c r="STO116" s="511"/>
      <c r="STP116" s="511"/>
      <c r="STQ116" s="511"/>
      <c r="STR116" s="511"/>
      <c r="STS116" s="511"/>
      <c r="STT116" s="511"/>
      <c r="STU116" s="511"/>
      <c r="STV116" s="511"/>
      <c r="STW116" s="511"/>
      <c r="STX116" s="511"/>
      <c r="STY116" s="511"/>
      <c r="STZ116" s="511"/>
      <c r="SUA116" s="511"/>
      <c r="SUB116" s="511"/>
      <c r="SUC116" s="511"/>
      <c r="SUD116" s="511"/>
      <c r="SUE116" s="511"/>
      <c r="SUF116" s="511"/>
      <c r="SUG116" s="511"/>
      <c r="SUH116" s="511"/>
      <c r="SUI116" s="511"/>
      <c r="SUJ116" s="511"/>
      <c r="SUK116" s="511"/>
      <c r="SUL116" s="511"/>
      <c r="SUM116" s="511"/>
      <c r="SUN116" s="511"/>
      <c r="SUO116" s="511"/>
      <c r="SUP116" s="511"/>
      <c r="SUQ116" s="511"/>
      <c r="SUR116" s="511"/>
      <c r="SUS116" s="511"/>
      <c r="SUT116" s="511"/>
      <c r="SUU116" s="511"/>
      <c r="SUV116" s="511"/>
      <c r="SUW116" s="511"/>
      <c r="SUX116" s="511"/>
      <c r="SUY116" s="511"/>
      <c r="SUZ116" s="511"/>
      <c r="SVA116" s="511"/>
      <c r="SVB116" s="511"/>
      <c r="SVC116" s="511"/>
      <c r="SVD116" s="511"/>
      <c r="SVE116" s="511"/>
      <c r="SVF116" s="511"/>
      <c r="SVG116" s="511"/>
      <c r="SVH116" s="511"/>
      <c r="SVI116" s="511"/>
      <c r="SVJ116" s="511"/>
      <c r="SVK116" s="511"/>
      <c r="SVL116" s="511"/>
      <c r="SVM116" s="511"/>
      <c r="SVN116" s="511"/>
      <c r="SVO116" s="511"/>
      <c r="SVP116" s="511"/>
      <c r="SVQ116" s="511"/>
      <c r="SVR116" s="511"/>
      <c r="SVS116" s="511"/>
      <c r="SVT116" s="511"/>
      <c r="SVU116" s="511"/>
      <c r="SVV116" s="511"/>
      <c r="SVW116" s="511"/>
      <c r="SVX116" s="511"/>
      <c r="SVY116" s="511"/>
      <c r="SVZ116" s="511"/>
      <c r="SWA116" s="511"/>
      <c r="SWB116" s="511"/>
      <c r="SWC116" s="511"/>
      <c r="SWD116" s="511"/>
      <c r="SWE116" s="511"/>
      <c r="SWF116" s="511"/>
      <c r="SWG116" s="511"/>
      <c r="SWH116" s="511"/>
      <c r="SWI116" s="511"/>
      <c r="SWJ116" s="511"/>
      <c r="SWK116" s="511"/>
      <c r="SWL116" s="511"/>
      <c r="SWM116" s="511"/>
      <c r="SWN116" s="511"/>
      <c r="SWO116" s="511"/>
      <c r="SWP116" s="511"/>
      <c r="SWQ116" s="511"/>
      <c r="SWR116" s="511"/>
      <c r="SWS116" s="511"/>
      <c r="SWT116" s="511"/>
      <c r="SWU116" s="511"/>
      <c r="SWV116" s="511"/>
      <c r="SWW116" s="511"/>
      <c r="SWX116" s="511"/>
      <c r="SWY116" s="511"/>
      <c r="SWZ116" s="511"/>
      <c r="SXA116" s="511"/>
      <c r="SXB116" s="511"/>
      <c r="SXC116" s="511"/>
      <c r="SXD116" s="511"/>
      <c r="SXE116" s="511"/>
      <c r="SXF116" s="511"/>
      <c r="SXG116" s="511"/>
      <c r="SXH116" s="511"/>
      <c r="SXI116" s="511"/>
      <c r="SXJ116" s="511"/>
      <c r="SXK116" s="511"/>
      <c r="SXL116" s="511"/>
      <c r="SXM116" s="511"/>
      <c r="SXN116" s="511"/>
      <c r="SXO116" s="511"/>
      <c r="SXP116" s="511"/>
      <c r="SXQ116" s="511"/>
      <c r="SXR116" s="511"/>
      <c r="SXS116" s="511"/>
      <c r="SXT116" s="511"/>
      <c r="SXU116" s="511"/>
      <c r="SXV116" s="511"/>
      <c r="SXW116" s="511"/>
      <c r="SXX116" s="511"/>
      <c r="SXY116" s="511"/>
      <c r="SXZ116" s="511"/>
      <c r="SYA116" s="511"/>
      <c r="SYB116" s="511"/>
      <c r="SYC116" s="511"/>
      <c r="SYD116" s="511"/>
      <c r="SYE116" s="511"/>
      <c r="SYF116" s="511"/>
      <c r="SYG116" s="511"/>
      <c r="SYH116" s="511"/>
      <c r="SYI116" s="511"/>
      <c r="SYJ116" s="511"/>
      <c r="SYK116" s="511"/>
      <c r="SYL116" s="511"/>
      <c r="SYM116" s="511"/>
      <c r="SYN116" s="511"/>
      <c r="SYO116" s="511"/>
      <c r="SYP116" s="511"/>
      <c r="SYQ116" s="511"/>
      <c r="SYR116" s="511"/>
      <c r="SYS116" s="511"/>
      <c r="SYT116" s="511"/>
      <c r="SYU116" s="511"/>
      <c r="SYV116" s="511"/>
      <c r="SYW116" s="511"/>
      <c r="SYX116" s="511"/>
      <c r="SYY116" s="511"/>
      <c r="SYZ116" s="511"/>
      <c r="SZA116" s="511"/>
      <c r="SZB116" s="511"/>
      <c r="SZC116" s="511"/>
      <c r="SZD116" s="511"/>
      <c r="SZE116" s="511"/>
      <c r="SZF116" s="511"/>
      <c r="SZG116" s="511"/>
      <c r="SZH116" s="511"/>
      <c r="SZI116" s="511"/>
      <c r="SZJ116" s="511"/>
      <c r="SZK116" s="511"/>
      <c r="SZL116" s="511"/>
      <c r="SZM116" s="511"/>
      <c r="SZN116" s="511"/>
      <c r="SZO116" s="511"/>
      <c r="SZP116" s="511"/>
      <c r="SZQ116" s="511"/>
      <c r="SZR116" s="511"/>
      <c r="SZS116" s="511"/>
      <c r="SZT116" s="511"/>
      <c r="SZU116" s="511"/>
      <c r="SZV116" s="511"/>
      <c r="SZW116" s="511"/>
      <c r="SZX116" s="511"/>
      <c r="SZY116" s="511"/>
      <c r="SZZ116" s="511"/>
      <c r="TAA116" s="511"/>
      <c r="TAB116" s="511"/>
      <c r="TAC116" s="511"/>
      <c r="TAD116" s="511"/>
      <c r="TAE116" s="511"/>
      <c r="TAF116" s="511"/>
      <c r="TAG116" s="511"/>
      <c r="TAH116" s="511"/>
      <c r="TAI116" s="511"/>
      <c r="TAJ116" s="511"/>
      <c r="TAK116" s="511"/>
      <c r="TAL116" s="511"/>
      <c r="TAM116" s="511"/>
      <c r="TAN116" s="511"/>
      <c r="TAO116" s="511"/>
      <c r="TAP116" s="511"/>
      <c r="TAQ116" s="511"/>
      <c r="TAR116" s="511"/>
      <c r="TAS116" s="511"/>
      <c r="TAT116" s="511"/>
      <c r="TAU116" s="511"/>
      <c r="TAV116" s="511"/>
      <c r="TAW116" s="511"/>
      <c r="TAX116" s="511"/>
      <c r="TAY116" s="511"/>
      <c r="TAZ116" s="511"/>
      <c r="TBA116" s="511"/>
      <c r="TBB116" s="511"/>
      <c r="TBC116" s="511"/>
      <c r="TBD116" s="511"/>
      <c r="TBE116" s="511"/>
      <c r="TBF116" s="511"/>
      <c r="TBG116" s="511"/>
      <c r="TBH116" s="511"/>
      <c r="TBI116" s="511"/>
      <c r="TBJ116" s="511"/>
      <c r="TBK116" s="511"/>
      <c r="TBL116" s="511"/>
      <c r="TBM116" s="511"/>
      <c r="TBN116" s="511"/>
      <c r="TBO116" s="511"/>
      <c r="TBP116" s="511"/>
      <c r="TBQ116" s="511"/>
      <c r="TBR116" s="511"/>
      <c r="TBS116" s="511"/>
      <c r="TBT116" s="511"/>
      <c r="TBU116" s="511"/>
      <c r="TBV116" s="511"/>
      <c r="TBW116" s="511"/>
      <c r="TBX116" s="511"/>
      <c r="TBY116" s="511"/>
      <c r="TBZ116" s="511"/>
      <c r="TCA116" s="511"/>
      <c r="TCB116" s="511"/>
      <c r="TCC116" s="511"/>
      <c r="TCD116" s="511"/>
      <c r="TCE116" s="511"/>
      <c r="TCF116" s="511"/>
      <c r="TCG116" s="511"/>
      <c r="TCH116" s="511"/>
      <c r="TCI116" s="511"/>
      <c r="TCJ116" s="511"/>
      <c r="TCK116" s="511"/>
      <c r="TCL116" s="511"/>
      <c r="TCM116" s="511"/>
      <c r="TCN116" s="511"/>
      <c r="TCO116" s="511"/>
      <c r="TCP116" s="511"/>
      <c r="TCQ116" s="511"/>
      <c r="TCR116" s="511"/>
      <c r="TCS116" s="511"/>
      <c r="TCT116" s="511"/>
      <c r="TCU116" s="511"/>
      <c r="TCV116" s="511"/>
      <c r="TCW116" s="511"/>
      <c r="TCX116" s="511"/>
      <c r="TCY116" s="511"/>
      <c r="TCZ116" s="511"/>
      <c r="TDA116" s="511"/>
      <c r="TDB116" s="511"/>
      <c r="TDC116" s="511"/>
      <c r="TDD116" s="511"/>
      <c r="TDE116" s="511"/>
      <c r="TDF116" s="511"/>
      <c r="TDG116" s="511"/>
      <c r="TDH116" s="511"/>
      <c r="TDI116" s="511"/>
      <c r="TDJ116" s="511"/>
      <c r="TDK116" s="511"/>
      <c r="TDL116" s="511"/>
      <c r="TDM116" s="511"/>
      <c r="TDN116" s="511"/>
      <c r="TDO116" s="511"/>
      <c r="TDP116" s="511"/>
      <c r="TDQ116" s="511"/>
      <c r="TDR116" s="511"/>
      <c r="TDS116" s="511"/>
      <c r="TDT116" s="511"/>
      <c r="TDU116" s="511"/>
      <c r="TDV116" s="511"/>
      <c r="TDW116" s="511"/>
      <c r="TDX116" s="511"/>
      <c r="TDY116" s="511"/>
      <c r="TDZ116" s="511"/>
      <c r="TEA116" s="511"/>
      <c r="TEB116" s="511"/>
      <c r="TEC116" s="511"/>
      <c r="TED116" s="511"/>
      <c r="TEE116" s="511"/>
      <c r="TEF116" s="511"/>
      <c r="TEG116" s="511"/>
      <c r="TEH116" s="511"/>
      <c r="TEI116" s="511"/>
      <c r="TEJ116" s="511"/>
      <c r="TEK116" s="511"/>
      <c r="TEL116" s="511"/>
      <c r="TEM116" s="511"/>
      <c r="TEN116" s="511"/>
      <c r="TEO116" s="511"/>
      <c r="TEP116" s="511"/>
      <c r="TEQ116" s="511"/>
      <c r="TER116" s="511"/>
      <c r="TES116" s="511"/>
      <c r="TET116" s="511"/>
      <c r="TEU116" s="511"/>
      <c r="TEV116" s="511"/>
      <c r="TEW116" s="511"/>
      <c r="TEX116" s="511"/>
      <c r="TEY116" s="511"/>
      <c r="TEZ116" s="511"/>
      <c r="TFA116" s="511"/>
      <c r="TFB116" s="511"/>
      <c r="TFC116" s="511"/>
      <c r="TFD116" s="511"/>
      <c r="TFE116" s="511"/>
      <c r="TFF116" s="511"/>
      <c r="TFG116" s="511"/>
      <c r="TFH116" s="511"/>
      <c r="TFI116" s="511"/>
      <c r="TFJ116" s="511"/>
      <c r="TFK116" s="511"/>
      <c r="TFL116" s="511"/>
      <c r="TFM116" s="511"/>
      <c r="TFN116" s="511"/>
      <c r="TFO116" s="511"/>
      <c r="TFP116" s="511"/>
      <c r="TFQ116" s="511"/>
      <c r="TFR116" s="511"/>
      <c r="TFS116" s="511"/>
      <c r="TFT116" s="511"/>
      <c r="TFU116" s="511"/>
      <c r="TFV116" s="511"/>
      <c r="TFW116" s="511"/>
      <c r="TFX116" s="511"/>
      <c r="TFY116" s="511"/>
      <c r="TFZ116" s="511"/>
      <c r="TGA116" s="511"/>
      <c r="TGB116" s="511"/>
      <c r="TGC116" s="511"/>
      <c r="TGD116" s="511"/>
      <c r="TGE116" s="511"/>
      <c r="TGF116" s="511"/>
      <c r="TGG116" s="511"/>
      <c r="TGH116" s="511"/>
      <c r="TGI116" s="511"/>
      <c r="TGJ116" s="511"/>
      <c r="TGK116" s="511"/>
      <c r="TGL116" s="511"/>
      <c r="TGM116" s="511"/>
      <c r="TGN116" s="511"/>
      <c r="TGO116" s="511"/>
      <c r="TGP116" s="511"/>
      <c r="TGQ116" s="511"/>
      <c r="TGR116" s="511"/>
      <c r="TGS116" s="511"/>
      <c r="TGT116" s="511"/>
      <c r="TGU116" s="511"/>
      <c r="TGV116" s="511"/>
      <c r="TGW116" s="511"/>
      <c r="TGX116" s="511"/>
      <c r="TGY116" s="511"/>
      <c r="TGZ116" s="511"/>
      <c r="THA116" s="511"/>
      <c r="THB116" s="511"/>
      <c r="THC116" s="511"/>
      <c r="THD116" s="511"/>
      <c r="THE116" s="511"/>
      <c r="THF116" s="511"/>
      <c r="THG116" s="511"/>
      <c r="THH116" s="511"/>
      <c r="THI116" s="511"/>
      <c r="THJ116" s="511"/>
      <c r="THK116" s="511"/>
      <c r="THL116" s="511"/>
      <c r="THM116" s="511"/>
      <c r="THN116" s="511"/>
      <c r="THO116" s="511"/>
      <c r="THP116" s="511"/>
      <c r="THQ116" s="511"/>
      <c r="THR116" s="511"/>
      <c r="THS116" s="511"/>
      <c r="THT116" s="511"/>
      <c r="THU116" s="511"/>
      <c r="THV116" s="511"/>
      <c r="THW116" s="511"/>
      <c r="THX116" s="511"/>
      <c r="THY116" s="511"/>
      <c r="THZ116" s="511"/>
      <c r="TIA116" s="511"/>
      <c r="TIB116" s="511"/>
      <c r="TIC116" s="511"/>
      <c r="TID116" s="511"/>
      <c r="TIE116" s="511"/>
      <c r="TIF116" s="511"/>
      <c r="TIG116" s="511"/>
      <c r="TIH116" s="511"/>
      <c r="TII116" s="511"/>
      <c r="TIJ116" s="511"/>
      <c r="TIK116" s="511"/>
      <c r="TIL116" s="511"/>
      <c r="TIM116" s="511"/>
      <c r="TIN116" s="511"/>
      <c r="TIO116" s="511"/>
      <c r="TIP116" s="511"/>
      <c r="TIQ116" s="511"/>
      <c r="TIR116" s="511"/>
      <c r="TIS116" s="511"/>
      <c r="TIT116" s="511"/>
      <c r="TIU116" s="511"/>
      <c r="TIV116" s="511"/>
      <c r="TIW116" s="511"/>
      <c r="TIX116" s="511"/>
      <c r="TIY116" s="511"/>
      <c r="TIZ116" s="511"/>
      <c r="TJA116" s="511"/>
      <c r="TJB116" s="511"/>
      <c r="TJC116" s="511"/>
      <c r="TJD116" s="511"/>
      <c r="TJE116" s="511"/>
      <c r="TJF116" s="511"/>
      <c r="TJG116" s="511"/>
      <c r="TJH116" s="511"/>
      <c r="TJI116" s="511"/>
      <c r="TJJ116" s="511"/>
      <c r="TJK116" s="511"/>
      <c r="TJL116" s="511"/>
      <c r="TJM116" s="511"/>
      <c r="TJN116" s="511"/>
      <c r="TJO116" s="511"/>
      <c r="TJP116" s="511"/>
      <c r="TJQ116" s="511"/>
      <c r="TJR116" s="511"/>
      <c r="TJS116" s="511"/>
      <c r="TJT116" s="511"/>
      <c r="TJU116" s="511"/>
      <c r="TJV116" s="511"/>
      <c r="TJW116" s="511"/>
      <c r="TJX116" s="511"/>
      <c r="TJY116" s="511"/>
      <c r="TJZ116" s="511"/>
      <c r="TKA116" s="511"/>
      <c r="TKB116" s="511"/>
      <c r="TKC116" s="511"/>
      <c r="TKD116" s="511"/>
      <c r="TKE116" s="511"/>
      <c r="TKF116" s="511"/>
      <c r="TKG116" s="511"/>
      <c r="TKH116" s="511"/>
      <c r="TKI116" s="511"/>
      <c r="TKJ116" s="511"/>
      <c r="TKK116" s="511"/>
      <c r="TKL116" s="511"/>
      <c r="TKM116" s="511"/>
      <c r="TKN116" s="511"/>
      <c r="TKO116" s="511"/>
      <c r="TKP116" s="511"/>
      <c r="TKQ116" s="511"/>
      <c r="TKR116" s="511"/>
      <c r="TKS116" s="511"/>
      <c r="TKT116" s="511"/>
      <c r="TKU116" s="511"/>
      <c r="TKV116" s="511"/>
      <c r="TKW116" s="511"/>
      <c r="TKX116" s="511"/>
      <c r="TKY116" s="511"/>
      <c r="TKZ116" s="511"/>
      <c r="TLA116" s="511"/>
      <c r="TLB116" s="511"/>
      <c r="TLC116" s="511"/>
      <c r="TLD116" s="511"/>
      <c r="TLE116" s="511"/>
      <c r="TLF116" s="511"/>
      <c r="TLG116" s="511"/>
      <c r="TLH116" s="511"/>
      <c r="TLI116" s="511"/>
      <c r="TLJ116" s="511"/>
      <c r="TLK116" s="511"/>
      <c r="TLL116" s="511"/>
      <c r="TLM116" s="511"/>
      <c r="TLN116" s="511"/>
      <c r="TLO116" s="511"/>
      <c r="TLP116" s="511"/>
      <c r="TLQ116" s="511"/>
      <c r="TLR116" s="511"/>
      <c r="TLS116" s="511"/>
      <c r="TLT116" s="511"/>
      <c r="TLU116" s="511"/>
      <c r="TLV116" s="511"/>
      <c r="TLW116" s="511"/>
      <c r="TLX116" s="511"/>
      <c r="TLY116" s="511"/>
      <c r="TLZ116" s="511"/>
      <c r="TMA116" s="511"/>
      <c r="TMB116" s="511"/>
      <c r="TMC116" s="511"/>
      <c r="TMD116" s="511"/>
      <c r="TME116" s="511"/>
      <c r="TMF116" s="511"/>
      <c r="TMG116" s="511"/>
      <c r="TMH116" s="511"/>
      <c r="TMI116" s="511"/>
      <c r="TMJ116" s="511"/>
      <c r="TMK116" s="511"/>
      <c r="TML116" s="511"/>
      <c r="TMM116" s="511"/>
      <c r="TMN116" s="511"/>
      <c r="TMO116" s="511"/>
      <c r="TMP116" s="511"/>
      <c r="TMQ116" s="511"/>
      <c r="TMR116" s="511"/>
      <c r="TMS116" s="511"/>
      <c r="TMT116" s="511"/>
      <c r="TMU116" s="511"/>
      <c r="TMV116" s="511"/>
      <c r="TMW116" s="511"/>
      <c r="TMX116" s="511"/>
      <c r="TMY116" s="511"/>
      <c r="TMZ116" s="511"/>
      <c r="TNA116" s="511"/>
      <c r="TNB116" s="511"/>
      <c r="TNC116" s="511"/>
      <c r="TND116" s="511"/>
      <c r="TNE116" s="511"/>
      <c r="TNF116" s="511"/>
      <c r="TNG116" s="511"/>
      <c r="TNH116" s="511"/>
      <c r="TNI116" s="511"/>
      <c r="TNJ116" s="511"/>
      <c r="TNK116" s="511"/>
      <c r="TNL116" s="511"/>
      <c r="TNM116" s="511"/>
      <c r="TNN116" s="511"/>
      <c r="TNO116" s="511"/>
      <c r="TNP116" s="511"/>
      <c r="TNQ116" s="511"/>
      <c r="TNR116" s="511"/>
      <c r="TNS116" s="511"/>
      <c r="TNT116" s="511"/>
      <c r="TNU116" s="511"/>
      <c r="TNV116" s="511"/>
      <c r="TNW116" s="511"/>
      <c r="TNX116" s="511"/>
      <c r="TNY116" s="511"/>
      <c r="TNZ116" s="511"/>
      <c r="TOA116" s="511"/>
      <c r="TOB116" s="511"/>
      <c r="TOC116" s="511"/>
      <c r="TOD116" s="511"/>
      <c r="TOE116" s="511"/>
      <c r="TOF116" s="511"/>
      <c r="TOG116" s="511"/>
      <c r="TOH116" s="511"/>
      <c r="TOI116" s="511"/>
      <c r="TOJ116" s="511"/>
      <c r="TOK116" s="511"/>
      <c r="TOL116" s="511"/>
      <c r="TOM116" s="511"/>
      <c r="TON116" s="511"/>
      <c r="TOO116" s="511"/>
      <c r="TOP116" s="511"/>
      <c r="TOQ116" s="511"/>
      <c r="TOR116" s="511"/>
      <c r="TOS116" s="511"/>
      <c r="TOT116" s="511"/>
      <c r="TOU116" s="511"/>
      <c r="TOV116" s="511"/>
      <c r="TOW116" s="511"/>
      <c r="TOX116" s="511"/>
      <c r="TOY116" s="511"/>
      <c r="TOZ116" s="511"/>
      <c r="TPA116" s="511"/>
      <c r="TPB116" s="511"/>
      <c r="TPC116" s="511"/>
      <c r="TPD116" s="511"/>
      <c r="TPE116" s="511"/>
      <c r="TPF116" s="511"/>
      <c r="TPG116" s="511"/>
      <c r="TPH116" s="511"/>
      <c r="TPI116" s="511"/>
      <c r="TPJ116" s="511"/>
      <c r="TPK116" s="511"/>
      <c r="TPL116" s="511"/>
      <c r="TPM116" s="511"/>
      <c r="TPN116" s="511"/>
      <c r="TPO116" s="511"/>
      <c r="TPP116" s="511"/>
      <c r="TPQ116" s="511"/>
      <c r="TPR116" s="511"/>
      <c r="TPS116" s="511"/>
      <c r="TPT116" s="511"/>
      <c r="TPU116" s="511"/>
      <c r="TPV116" s="511"/>
      <c r="TPW116" s="511"/>
      <c r="TPX116" s="511"/>
      <c r="TPY116" s="511"/>
      <c r="TPZ116" s="511"/>
      <c r="TQA116" s="511"/>
      <c r="TQB116" s="511"/>
      <c r="TQC116" s="511"/>
      <c r="TQD116" s="511"/>
      <c r="TQE116" s="511"/>
      <c r="TQF116" s="511"/>
      <c r="TQG116" s="511"/>
      <c r="TQH116" s="511"/>
      <c r="TQI116" s="511"/>
      <c r="TQJ116" s="511"/>
      <c r="TQK116" s="511"/>
      <c r="TQL116" s="511"/>
      <c r="TQM116" s="511"/>
      <c r="TQN116" s="511"/>
      <c r="TQO116" s="511"/>
      <c r="TQP116" s="511"/>
      <c r="TQQ116" s="511"/>
      <c r="TQR116" s="511"/>
      <c r="TQS116" s="511"/>
      <c r="TQT116" s="511"/>
      <c r="TQU116" s="511"/>
      <c r="TQV116" s="511"/>
      <c r="TQW116" s="511"/>
      <c r="TQX116" s="511"/>
      <c r="TQY116" s="511"/>
      <c r="TQZ116" s="511"/>
      <c r="TRA116" s="511"/>
      <c r="TRB116" s="511"/>
      <c r="TRC116" s="511"/>
      <c r="TRD116" s="511"/>
      <c r="TRE116" s="511"/>
      <c r="TRF116" s="511"/>
      <c r="TRG116" s="511"/>
      <c r="TRH116" s="511"/>
      <c r="TRI116" s="511"/>
      <c r="TRJ116" s="511"/>
      <c r="TRK116" s="511"/>
      <c r="TRL116" s="511"/>
      <c r="TRM116" s="511"/>
      <c r="TRN116" s="511"/>
      <c r="TRO116" s="511"/>
      <c r="TRP116" s="511"/>
      <c r="TRQ116" s="511"/>
      <c r="TRR116" s="511"/>
      <c r="TRS116" s="511"/>
      <c r="TRT116" s="511"/>
      <c r="TRU116" s="511"/>
      <c r="TRV116" s="511"/>
      <c r="TRW116" s="511"/>
      <c r="TRX116" s="511"/>
      <c r="TRY116" s="511"/>
      <c r="TRZ116" s="511"/>
      <c r="TSA116" s="511"/>
      <c r="TSB116" s="511"/>
      <c r="TSC116" s="511"/>
      <c r="TSD116" s="511"/>
      <c r="TSE116" s="511"/>
      <c r="TSF116" s="511"/>
      <c r="TSG116" s="511"/>
      <c r="TSH116" s="511"/>
      <c r="TSI116" s="511"/>
      <c r="TSJ116" s="511"/>
      <c r="TSK116" s="511"/>
      <c r="TSL116" s="511"/>
      <c r="TSM116" s="511"/>
      <c r="TSN116" s="511"/>
      <c r="TSO116" s="511"/>
      <c r="TSP116" s="511"/>
      <c r="TSQ116" s="511"/>
      <c r="TSR116" s="511"/>
      <c r="TSS116" s="511"/>
      <c r="TST116" s="511"/>
      <c r="TSU116" s="511"/>
      <c r="TSV116" s="511"/>
      <c r="TSW116" s="511"/>
      <c r="TSX116" s="511"/>
      <c r="TSY116" s="511"/>
      <c r="TSZ116" s="511"/>
      <c r="TTA116" s="511"/>
      <c r="TTB116" s="511"/>
      <c r="TTC116" s="511"/>
      <c r="TTD116" s="511"/>
      <c r="TTE116" s="511"/>
      <c r="TTF116" s="511"/>
      <c r="TTG116" s="511"/>
      <c r="TTH116" s="511"/>
      <c r="TTI116" s="511"/>
      <c r="TTJ116" s="511"/>
      <c r="TTK116" s="511"/>
      <c r="TTL116" s="511"/>
      <c r="TTM116" s="511"/>
      <c r="TTN116" s="511"/>
      <c r="TTO116" s="511"/>
      <c r="TTP116" s="511"/>
      <c r="TTQ116" s="511"/>
      <c r="TTR116" s="511"/>
      <c r="TTS116" s="511"/>
      <c r="TTT116" s="511"/>
      <c r="TTU116" s="511"/>
      <c r="TTV116" s="511"/>
      <c r="TTW116" s="511"/>
      <c r="TTX116" s="511"/>
      <c r="TTY116" s="511"/>
      <c r="TTZ116" s="511"/>
      <c r="TUA116" s="511"/>
      <c r="TUB116" s="511"/>
      <c r="TUC116" s="511"/>
      <c r="TUD116" s="511"/>
      <c r="TUE116" s="511"/>
      <c r="TUF116" s="511"/>
      <c r="TUG116" s="511"/>
      <c r="TUH116" s="511"/>
      <c r="TUI116" s="511"/>
      <c r="TUJ116" s="511"/>
      <c r="TUK116" s="511"/>
      <c r="TUL116" s="511"/>
      <c r="TUM116" s="511"/>
      <c r="TUN116" s="511"/>
      <c r="TUO116" s="511"/>
      <c r="TUP116" s="511"/>
      <c r="TUQ116" s="511"/>
      <c r="TUR116" s="511"/>
      <c r="TUS116" s="511"/>
      <c r="TUT116" s="511"/>
      <c r="TUU116" s="511"/>
      <c r="TUV116" s="511"/>
      <c r="TUW116" s="511"/>
      <c r="TUX116" s="511"/>
      <c r="TUY116" s="511"/>
      <c r="TUZ116" s="511"/>
      <c r="TVA116" s="511"/>
      <c r="TVB116" s="511"/>
      <c r="TVC116" s="511"/>
      <c r="TVD116" s="511"/>
      <c r="TVE116" s="511"/>
      <c r="TVF116" s="511"/>
      <c r="TVG116" s="511"/>
      <c r="TVH116" s="511"/>
      <c r="TVI116" s="511"/>
      <c r="TVJ116" s="511"/>
      <c r="TVK116" s="511"/>
      <c r="TVL116" s="511"/>
      <c r="TVM116" s="511"/>
      <c r="TVN116" s="511"/>
      <c r="TVO116" s="511"/>
      <c r="TVP116" s="511"/>
      <c r="TVQ116" s="511"/>
      <c r="TVR116" s="511"/>
      <c r="TVS116" s="511"/>
      <c r="TVT116" s="511"/>
      <c r="TVU116" s="511"/>
      <c r="TVV116" s="511"/>
      <c r="TVW116" s="511"/>
      <c r="TVX116" s="511"/>
      <c r="TVY116" s="511"/>
      <c r="TVZ116" s="511"/>
      <c r="TWA116" s="511"/>
      <c r="TWB116" s="511"/>
      <c r="TWC116" s="511"/>
      <c r="TWD116" s="511"/>
      <c r="TWE116" s="511"/>
      <c r="TWF116" s="511"/>
      <c r="TWG116" s="511"/>
      <c r="TWH116" s="511"/>
      <c r="TWI116" s="511"/>
      <c r="TWJ116" s="511"/>
      <c r="TWK116" s="511"/>
      <c r="TWL116" s="511"/>
      <c r="TWM116" s="511"/>
      <c r="TWN116" s="511"/>
      <c r="TWO116" s="511"/>
      <c r="TWP116" s="511"/>
      <c r="TWQ116" s="511"/>
      <c r="TWR116" s="511"/>
      <c r="TWS116" s="511"/>
      <c r="TWT116" s="511"/>
      <c r="TWU116" s="511"/>
      <c r="TWV116" s="511"/>
      <c r="TWW116" s="511"/>
      <c r="TWX116" s="511"/>
      <c r="TWY116" s="511"/>
      <c r="TWZ116" s="511"/>
      <c r="TXA116" s="511"/>
      <c r="TXB116" s="511"/>
      <c r="TXC116" s="511"/>
      <c r="TXD116" s="511"/>
      <c r="TXE116" s="511"/>
      <c r="TXF116" s="511"/>
      <c r="TXG116" s="511"/>
      <c r="TXH116" s="511"/>
      <c r="TXI116" s="511"/>
      <c r="TXJ116" s="511"/>
      <c r="TXK116" s="511"/>
      <c r="TXL116" s="511"/>
      <c r="TXM116" s="511"/>
      <c r="TXN116" s="511"/>
      <c r="TXO116" s="511"/>
      <c r="TXP116" s="511"/>
      <c r="TXQ116" s="511"/>
      <c r="TXR116" s="511"/>
      <c r="TXS116" s="511"/>
      <c r="TXT116" s="511"/>
      <c r="TXU116" s="511"/>
      <c r="TXV116" s="511"/>
      <c r="TXW116" s="511"/>
      <c r="TXX116" s="511"/>
      <c r="TXY116" s="511"/>
      <c r="TXZ116" s="511"/>
      <c r="TYA116" s="511"/>
      <c r="TYB116" s="511"/>
      <c r="TYC116" s="511"/>
      <c r="TYD116" s="511"/>
      <c r="TYE116" s="511"/>
      <c r="TYF116" s="511"/>
      <c r="TYG116" s="511"/>
      <c r="TYH116" s="511"/>
      <c r="TYI116" s="511"/>
      <c r="TYJ116" s="511"/>
      <c r="TYK116" s="511"/>
      <c r="TYL116" s="511"/>
      <c r="TYM116" s="511"/>
      <c r="TYN116" s="511"/>
      <c r="TYO116" s="511"/>
      <c r="TYP116" s="511"/>
      <c r="TYQ116" s="511"/>
      <c r="TYR116" s="511"/>
      <c r="TYS116" s="511"/>
      <c r="TYT116" s="511"/>
      <c r="TYU116" s="511"/>
      <c r="TYV116" s="511"/>
      <c r="TYW116" s="511"/>
      <c r="TYX116" s="511"/>
      <c r="TYY116" s="511"/>
      <c r="TYZ116" s="511"/>
      <c r="TZA116" s="511"/>
      <c r="TZB116" s="511"/>
      <c r="TZC116" s="511"/>
      <c r="TZD116" s="511"/>
      <c r="TZE116" s="511"/>
      <c r="TZF116" s="511"/>
      <c r="TZG116" s="511"/>
      <c r="TZH116" s="511"/>
      <c r="TZI116" s="511"/>
      <c r="TZJ116" s="511"/>
      <c r="TZK116" s="511"/>
      <c r="TZL116" s="511"/>
      <c r="TZM116" s="511"/>
      <c r="TZN116" s="511"/>
      <c r="TZO116" s="511"/>
      <c r="TZP116" s="511"/>
      <c r="TZQ116" s="511"/>
      <c r="TZR116" s="511"/>
      <c r="TZS116" s="511"/>
      <c r="TZT116" s="511"/>
      <c r="TZU116" s="511"/>
      <c r="TZV116" s="511"/>
      <c r="TZW116" s="511"/>
      <c r="TZX116" s="511"/>
      <c r="TZY116" s="511"/>
      <c r="TZZ116" s="511"/>
      <c r="UAA116" s="511"/>
      <c r="UAB116" s="511"/>
      <c r="UAC116" s="511"/>
      <c r="UAD116" s="511"/>
      <c r="UAE116" s="511"/>
      <c r="UAF116" s="511"/>
      <c r="UAG116" s="511"/>
      <c r="UAH116" s="511"/>
      <c r="UAI116" s="511"/>
      <c r="UAJ116" s="511"/>
      <c r="UAK116" s="511"/>
      <c r="UAL116" s="511"/>
      <c r="UAM116" s="511"/>
      <c r="UAN116" s="511"/>
      <c r="UAO116" s="511"/>
      <c r="UAP116" s="511"/>
      <c r="UAQ116" s="511"/>
      <c r="UAR116" s="511"/>
      <c r="UAS116" s="511"/>
      <c r="UAT116" s="511"/>
      <c r="UAU116" s="511"/>
      <c r="UAV116" s="511"/>
      <c r="UAW116" s="511"/>
      <c r="UAX116" s="511"/>
      <c r="UAY116" s="511"/>
      <c r="UAZ116" s="511"/>
      <c r="UBA116" s="511"/>
      <c r="UBB116" s="511"/>
      <c r="UBC116" s="511"/>
      <c r="UBD116" s="511"/>
      <c r="UBE116" s="511"/>
      <c r="UBF116" s="511"/>
      <c r="UBG116" s="511"/>
      <c r="UBH116" s="511"/>
      <c r="UBI116" s="511"/>
      <c r="UBJ116" s="511"/>
      <c r="UBK116" s="511"/>
      <c r="UBL116" s="511"/>
      <c r="UBM116" s="511"/>
      <c r="UBN116" s="511"/>
      <c r="UBO116" s="511"/>
      <c r="UBP116" s="511"/>
      <c r="UBQ116" s="511"/>
      <c r="UBR116" s="511"/>
      <c r="UBS116" s="511"/>
      <c r="UBT116" s="511"/>
      <c r="UBU116" s="511"/>
      <c r="UBV116" s="511"/>
      <c r="UBW116" s="511"/>
      <c r="UBX116" s="511"/>
      <c r="UBY116" s="511"/>
      <c r="UBZ116" s="511"/>
      <c r="UCA116" s="511"/>
      <c r="UCB116" s="511"/>
      <c r="UCC116" s="511"/>
      <c r="UCD116" s="511"/>
      <c r="UCE116" s="511"/>
      <c r="UCF116" s="511"/>
      <c r="UCG116" s="511"/>
      <c r="UCH116" s="511"/>
      <c r="UCI116" s="511"/>
      <c r="UCJ116" s="511"/>
      <c r="UCK116" s="511"/>
      <c r="UCL116" s="511"/>
      <c r="UCM116" s="511"/>
      <c r="UCN116" s="511"/>
      <c r="UCO116" s="511"/>
      <c r="UCP116" s="511"/>
      <c r="UCQ116" s="511"/>
      <c r="UCR116" s="511"/>
      <c r="UCS116" s="511"/>
      <c r="UCT116" s="511"/>
      <c r="UCU116" s="511"/>
      <c r="UCV116" s="511"/>
      <c r="UCW116" s="511"/>
      <c r="UCX116" s="511"/>
      <c r="UCY116" s="511"/>
      <c r="UCZ116" s="511"/>
      <c r="UDA116" s="511"/>
      <c r="UDB116" s="511"/>
      <c r="UDC116" s="511"/>
      <c r="UDD116" s="511"/>
      <c r="UDE116" s="511"/>
      <c r="UDF116" s="511"/>
      <c r="UDG116" s="511"/>
      <c r="UDH116" s="511"/>
      <c r="UDI116" s="511"/>
      <c r="UDJ116" s="511"/>
      <c r="UDK116" s="511"/>
      <c r="UDL116" s="511"/>
      <c r="UDM116" s="511"/>
      <c r="UDN116" s="511"/>
      <c r="UDO116" s="511"/>
      <c r="UDP116" s="511"/>
      <c r="UDQ116" s="511"/>
      <c r="UDR116" s="511"/>
      <c r="UDS116" s="511"/>
      <c r="UDT116" s="511"/>
      <c r="UDU116" s="511"/>
      <c r="UDV116" s="511"/>
      <c r="UDW116" s="511"/>
      <c r="UDX116" s="511"/>
      <c r="UDY116" s="511"/>
      <c r="UDZ116" s="511"/>
      <c r="UEA116" s="511"/>
      <c r="UEB116" s="511"/>
      <c r="UEC116" s="511"/>
      <c r="UED116" s="511"/>
      <c r="UEE116" s="511"/>
      <c r="UEF116" s="511"/>
      <c r="UEG116" s="511"/>
      <c r="UEH116" s="511"/>
      <c r="UEI116" s="511"/>
      <c r="UEJ116" s="511"/>
      <c r="UEK116" s="511"/>
      <c r="UEL116" s="511"/>
      <c r="UEM116" s="511"/>
      <c r="UEN116" s="511"/>
      <c r="UEO116" s="511"/>
      <c r="UEP116" s="511"/>
      <c r="UEQ116" s="511"/>
      <c r="UER116" s="511"/>
      <c r="UES116" s="511"/>
      <c r="UET116" s="511"/>
      <c r="UEU116" s="511"/>
      <c r="UEV116" s="511"/>
      <c r="UEW116" s="511"/>
      <c r="UEX116" s="511"/>
      <c r="UEY116" s="511"/>
      <c r="UEZ116" s="511"/>
      <c r="UFA116" s="511"/>
      <c r="UFB116" s="511"/>
      <c r="UFC116" s="511"/>
      <c r="UFD116" s="511"/>
      <c r="UFE116" s="511"/>
      <c r="UFF116" s="511"/>
      <c r="UFG116" s="511"/>
      <c r="UFH116" s="511"/>
      <c r="UFI116" s="511"/>
      <c r="UFJ116" s="511"/>
      <c r="UFK116" s="511"/>
      <c r="UFL116" s="511"/>
      <c r="UFM116" s="511"/>
      <c r="UFN116" s="511"/>
      <c r="UFO116" s="511"/>
      <c r="UFP116" s="511"/>
      <c r="UFQ116" s="511"/>
      <c r="UFR116" s="511"/>
      <c r="UFS116" s="511"/>
      <c r="UFT116" s="511"/>
      <c r="UFU116" s="511"/>
      <c r="UFV116" s="511"/>
      <c r="UFW116" s="511"/>
      <c r="UFX116" s="511"/>
      <c r="UFY116" s="511"/>
      <c r="UFZ116" s="511"/>
      <c r="UGA116" s="511"/>
      <c r="UGB116" s="511"/>
      <c r="UGC116" s="511"/>
      <c r="UGD116" s="511"/>
      <c r="UGE116" s="511"/>
      <c r="UGF116" s="511"/>
      <c r="UGG116" s="511"/>
      <c r="UGH116" s="511"/>
      <c r="UGI116" s="511"/>
      <c r="UGJ116" s="511"/>
      <c r="UGK116" s="511"/>
      <c r="UGL116" s="511"/>
      <c r="UGM116" s="511"/>
      <c r="UGN116" s="511"/>
      <c r="UGO116" s="511"/>
      <c r="UGP116" s="511"/>
      <c r="UGQ116" s="511"/>
      <c r="UGR116" s="511"/>
      <c r="UGS116" s="511"/>
      <c r="UGT116" s="511"/>
      <c r="UGU116" s="511"/>
      <c r="UGV116" s="511"/>
      <c r="UGW116" s="511"/>
      <c r="UGX116" s="511"/>
      <c r="UGY116" s="511"/>
      <c r="UGZ116" s="511"/>
      <c r="UHA116" s="511"/>
      <c r="UHB116" s="511"/>
      <c r="UHC116" s="511"/>
      <c r="UHD116" s="511"/>
      <c r="UHE116" s="511"/>
      <c r="UHF116" s="511"/>
      <c r="UHG116" s="511"/>
      <c r="UHH116" s="511"/>
      <c r="UHI116" s="511"/>
      <c r="UHJ116" s="511"/>
      <c r="UHK116" s="511"/>
      <c r="UHL116" s="511"/>
      <c r="UHM116" s="511"/>
      <c r="UHN116" s="511"/>
      <c r="UHO116" s="511"/>
      <c r="UHP116" s="511"/>
      <c r="UHQ116" s="511"/>
      <c r="UHR116" s="511"/>
      <c r="UHS116" s="511"/>
      <c r="UHT116" s="511"/>
      <c r="UHU116" s="511"/>
      <c r="UHV116" s="511"/>
      <c r="UHW116" s="511"/>
      <c r="UHX116" s="511"/>
      <c r="UHY116" s="511"/>
      <c r="UHZ116" s="511"/>
      <c r="UIA116" s="511"/>
      <c r="UIB116" s="511"/>
      <c r="UIC116" s="511"/>
      <c r="UID116" s="511"/>
      <c r="UIE116" s="511"/>
      <c r="UIF116" s="511"/>
      <c r="UIG116" s="511"/>
      <c r="UIH116" s="511"/>
      <c r="UII116" s="511"/>
      <c r="UIJ116" s="511"/>
      <c r="UIK116" s="511"/>
      <c r="UIL116" s="511"/>
      <c r="UIM116" s="511"/>
      <c r="UIN116" s="511"/>
      <c r="UIO116" s="511"/>
      <c r="UIP116" s="511"/>
      <c r="UIQ116" s="511"/>
      <c r="UIR116" s="511"/>
      <c r="UIS116" s="511"/>
      <c r="UIT116" s="511"/>
      <c r="UIU116" s="511"/>
      <c r="UIV116" s="511"/>
      <c r="UIW116" s="511"/>
      <c r="UIX116" s="511"/>
      <c r="UIY116" s="511"/>
      <c r="UIZ116" s="511"/>
      <c r="UJA116" s="511"/>
      <c r="UJB116" s="511"/>
      <c r="UJC116" s="511"/>
      <c r="UJD116" s="511"/>
      <c r="UJE116" s="511"/>
      <c r="UJF116" s="511"/>
      <c r="UJG116" s="511"/>
      <c r="UJH116" s="511"/>
      <c r="UJI116" s="511"/>
      <c r="UJJ116" s="511"/>
      <c r="UJK116" s="511"/>
      <c r="UJL116" s="511"/>
      <c r="UJM116" s="511"/>
      <c r="UJN116" s="511"/>
      <c r="UJO116" s="511"/>
      <c r="UJP116" s="511"/>
      <c r="UJQ116" s="511"/>
      <c r="UJR116" s="511"/>
      <c r="UJS116" s="511"/>
      <c r="UJT116" s="511"/>
      <c r="UJU116" s="511"/>
      <c r="UJV116" s="511"/>
      <c r="UJW116" s="511"/>
      <c r="UJX116" s="511"/>
      <c r="UJY116" s="511"/>
      <c r="UJZ116" s="511"/>
      <c r="UKA116" s="511"/>
      <c r="UKB116" s="511"/>
      <c r="UKC116" s="511"/>
      <c r="UKD116" s="511"/>
      <c r="UKE116" s="511"/>
      <c r="UKF116" s="511"/>
      <c r="UKG116" s="511"/>
      <c r="UKH116" s="511"/>
      <c r="UKI116" s="511"/>
      <c r="UKJ116" s="511"/>
      <c r="UKK116" s="511"/>
      <c r="UKL116" s="511"/>
      <c r="UKM116" s="511"/>
      <c r="UKN116" s="511"/>
      <c r="UKO116" s="511"/>
      <c r="UKP116" s="511"/>
      <c r="UKQ116" s="511"/>
      <c r="UKR116" s="511"/>
      <c r="UKS116" s="511"/>
      <c r="UKT116" s="511"/>
      <c r="UKU116" s="511"/>
      <c r="UKV116" s="511"/>
      <c r="UKW116" s="511"/>
      <c r="UKX116" s="511"/>
      <c r="UKY116" s="511"/>
      <c r="UKZ116" s="511"/>
      <c r="ULA116" s="511"/>
      <c r="ULB116" s="511"/>
      <c r="ULC116" s="511"/>
      <c r="ULD116" s="511"/>
      <c r="ULE116" s="511"/>
      <c r="ULF116" s="511"/>
      <c r="ULG116" s="511"/>
      <c r="ULH116" s="511"/>
      <c r="ULI116" s="511"/>
      <c r="ULJ116" s="511"/>
      <c r="ULK116" s="511"/>
      <c r="ULL116" s="511"/>
      <c r="ULM116" s="511"/>
      <c r="ULN116" s="511"/>
      <c r="ULO116" s="511"/>
      <c r="ULP116" s="511"/>
      <c r="ULQ116" s="511"/>
      <c r="ULR116" s="511"/>
      <c r="ULS116" s="511"/>
      <c r="ULT116" s="511"/>
      <c r="ULU116" s="511"/>
      <c r="ULV116" s="511"/>
      <c r="ULW116" s="511"/>
      <c r="ULX116" s="511"/>
      <c r="ULY116" s="511"/>
      <c r="ULZ116" s="511"/>
      <c r="UMA116" s="511"/>
      <c r="UMB116" s="511"/>
      <c r="UMC116" s="511"/>
      <c r="UMD116" s="511"/>
      <c r="UME116" s="511"/>
      <c r="UMF116" s="511"/>
      <c r="UMG116" s="511"/>
      <c r="UMH116" s="511"/>
      <c r="UMI116" s="511"/>
      <c r="UMJ116" s="511"/>
      <c r="UMK116" s="511"/>
      <c r="UML116" s="511"/>
      <c r="UMM116" s="511"/>
      <c r="UMN116" s="511"/>
      <c r="UMO116" s="511"/>
      <c r="UMP116" s="511"/>
      <c r="UMQ116" s="511"/>
      <c r="UMR116" s="511"/>
      <c r="UMS116" s="511"/>
      <c r="UMT116" s="511"/>
      <c r="UMU116" s="511"/>
      <c r="UMV116" s="511"/>
      <c r="UMW116" s="511"/>
      <c r="UMX116" s="511"/>
      <c r="UMY116" s="511"/>
      <c r="UMZ116" s="511"/>
      <c r="UNA116" s="511"/>
      <c r="UNB116" s="511"/>
      <c r="UNC116" s="511"/>
      <c r="UND116" s="511"/>
      <c r="UNE116" s="511"/>
      <c r="UNF116" s="511"/>
      <c r="UNG116" s="511"/>
      <c r="UNH116" s="511"/>
      <c r="UNI116" s="511"/>
      <c r="UNJ116" s="511"/>
      <c r="UNK116" s="511"/>
      <c r="UNL116" s="511"/>
      <c r="UNM116" s="511"/>
      <c r="UNN116" s="511"/>
      <c r="UNO116" s="511"/>
      <c r="UNP116" s="511"/>
      <c r="UNQ116" s="511"/>
      <c r="UNR116" s="511"/>
      <c r="UNS116" s="511"/>
      <c r="UNT116" s="511"/>
      <c r="UNU116" s="511"/>
      <c r="UNV116" s="511"/>
      <c r="UNW116" s="511"/>
      <c r="UNX116" s="511"/>
      <c r="UNY116" s="511"/>
      <c r="UNZ116" s="511"/>
      <c r="UOA116" s="511"/>
      <c r="UOB116" s="511"/>
      <c r="UOC116" s="511"/>
      <c r="UOD116" s="511"/>
      <c r="UOE116" s="511"/>
      <c r="UOF116" s="511"/>
      <c r="UOG116" s="511"/>
      <c r="UOH116" s="511"/>
      <c r="UOI116" s="511"/>
      <c r="UOJ116" s="511"/>
      <c r="UOK116" s="511"/>
      <c r="UOL116" s="511"/>
      <c r="UOM116" s="511"/>
      <c r="UON116" s="511"/>
      <c r="UOO116" s="511"/>
      <c r="UOP116" s="511"/>
      <c r="UOQ116" s="511"/>
      <c r="UOR116" s="511"/>
      <c r="UOS116" s="511"/>
      <c r="UOT116" s="511"/>
      <c r="UOU116" s="511"/>
      <c r="UOV116" s="511"/>
      <c r="UOW116" s="511"/>
      <c r="UOX116" s="511"/>
      <c r="UOY116" s="511"/>
      <c r="UOZ116" s="511"/>
      <c r="UPA116" s="511"/>
      <c r="UPB116" s="511"/>
      <c r="UPC116" s="511"/>
      <c r="UPD116" s="511"/>
      <c r="UPE116" s="511"/>
      <c r="UPF116" s="511"/>
      <c r="UPG116" s="511"/>
      <c r="UPH116" s="511"/>
      <c r="UPI116" s="511"/>
      <c r="UPJ116" s="511"/>
      <c r="UPK116" s="511"/>
      <c r="UPL116" s="511"/>
      <c r="UPM116" s="511"/>
      <c r="UPN116" s="511"/>
      <c r="UPO116" s="511"/>
      <c r="UPP116" s="511"/>
      <c r="UPQ116" s="511"/>
      <c r="UPR116" s="511"/>
      <c r="UPS116" s="511"/>
      <c r="UPT116" s="511"/>
      <c r="UPU116" s="511"/>
      <c r="UPV116" s="511"/>
      <c r="UPW116" s="511"/>
      <c r="UPX116" s="511"/>
      <c r="UPY116" s="511"/>
      <c r="UPZ116" s="511"/>
      <c r="UQA116" s="511"/>
      <c r="UQB116" s="511"/>
      <c r="UQC116" s="511"/>
      <c r="UQD116" s="511"/>
      <c r="UQE116" s="511"/>
      <c r="UQF116" s="511"/>
      <c r="UQG116" s="511"/>
      <c r="UQH116" s="511"/>
      <c r="UQI116" s="511"/>
      <c r="UQJ116" s="511"/>
      <c r="UQK116" s="511"/>
      <c r="UQL116" s="511"/>
      <c r="UQM116" s="511"/>
      <c r="UQN116" s="511"/>
      <c r="UQO116" s="511"/>
      <c r="UQP116" s="511"/>
      <c r="UQQ116" s="511"/>
      <c r="UQR116" s="511"/>
      <c r="UQS116" s="511"/>
      <c r="UQT116" s="511"/>
      <c r="UQU116" s="511"/>
      <c r="UQV116" s="511"/>
      <c r="UQW116" s="511"/>
      <c r="UQX116" s="511"/>
      <c r="UQY116" s="511"/>
      <c r="UQZ116" s="511"/>
      <c r="URA116" s="511"/>
      <c r="URB116" s="511"/>
      <c r="URC116" s="511"/>
      <c r="URD116" s="511"/>
      <c r="URE116" s="511"/>
      <c r="URF116" s="511"/>
      <c r="URG116" s="511"/>
      <c r="URH116" s="511"/>
      <c r="URI116" s="511"/>
      <c r="URJ116" s="511"/>
      <c r="URK116" s="511"/>
      <c r="URL116" s="511"/>
      <c r="URM116" s="511"/>
      <c r="URN116" s="511"/>
      <c r="URO116" s="511"/>
      <c r="URP116" s="511"/>
      <c r="URQ116" s="511"/>
      <c r="URR116" s="511"/>
      <c r="URS116" s="511"/>
      <c r="URT116" s="511"/>
      <c r="URU116" s="511"/>
      <c r="URV116" s="511"/>
      <c r="URW116" s="511"/>
      <c r="URX116" s="511"/>
      <c r="URY116" s="511"/>
      <c r="URZ116" s="511"/>
      <c r="USA116" s="511"/>
      <c r="USB116" s="511"/>
      <c r="USC116" s="511"/>
      <c r="USD116" s="511"/>
      <c r="USE116" s="511"/>
      <c r="USF116" s="511"/>
      <c r="USG116" s="511"/>
      <c r="USH116" s="511"/>
      <c r="USI116" s="511"/>
      <c r="USJ116" s="511"/>
      <c r="USK116" s="511"/>
      <c r="USL116" s="511"/>
      <c r="USM116" s="511"/>
      <c r="USN116" s="511"/>
      <c r="USO116" s="511"/>
      <c r="USP116" s="511"/>
      <c r="USQ116" s="511"/>
      <c r="USR116" s="511"/>
      <c r="USS116" s="511"/>
      <c r="UST116" s="511"/>
      <c r="USU116" s="511"/>
      <c r="USV116" s="511"/>
      <c r="USW116" s="511"/>
      <c r="USX116" s="511"/>
      <c r="USY116" s="511"/>
      <c r="USZ116" s="511"/>
      <c r="UTA116" s="511"/>
      <c r="UTB116" s="511"/>
      <c r="UTC116" s="511"/>
      <c r="UTD116" s="511"/>
      <c r="UTE116" s="511"/>
      <c r="UTF116" s="511"/>
      <c r="UTG116" s="511"/>
      <c r="UTH116" s="511"/>
      <c r="UTI116" s="511"/>
      <c r="UTJ116" s="511"/>
      <c r="UTK116" s="511"/>
      <c r="UTL116" s="511"/>
      <c r="UTM116" s="511"/>
      <c r="UTN116" s="511"/>
      <c r="UTO116" s="511"/>
      <c r="UTP116" s="511"/>
      <c r="UTQ116" s="511"/>
      <c r="UTR116" s="511"/>
      <c r="UTS116" s="511"/>
      <c r="UTT116" s="511"/>
      <c r="UTU116" s="511"/>
      <c r="UTV116" s="511"/>
      <c r="UTW116" s="511"/>
      <c r="UTX116" s="511"/>
      <c r="UTY116" s="511"/>
      <c r="UTZ116" s="511"/>
      <c r="UUA116" s="511"/>
      <c r="UUB116" s="511"/>
      <c r="UUC116" s="511"/>
      <c r="UUD116" s="511"/>
      <c r="UUE116" s="511"/>
      <c r="UUF116" s="511"/>
      <c r="UUG116" s="511"/>
      <c r="UUH116" s="511"/>
      <c r="UUI116" s="511"/>
      <c r="UUJ116" s="511"/>
      <c r="UUK116" s="511"/>
      <c r="UUL116" s="511"/>
      <c r="UUM116" s="511"/>
      <c r="UUN116" s="511"/>
      <c r="UUO116" s="511"/>
      <c r="UUP116" s="511"/>
      <c r="UUQ116" s="511"/>
      <c r="UUR116" s="511"/>
      <c r="UUS116" s="511"/>
      <c r="UUT116" s="511"/>
      <c r="UUU116" s="511"/>
      <c r="UUV116" s="511"/>
      <c r="UUW116" s="511"/>
      <c r="UUX116" s="511"/>
      <c r="UUY116" s="511"/>
      <c r="UUZ116" s="511"/>
      <c r="UVA116" s="511"/>
      <c r="UVB116" s="511"/>
      <c r="UVC116" s="511"/>
      <c r="UVD116" s="511"/>
      <c r="UVE116" s="511"/>
      <c r="UVF116" s="511"/>
      <c r="UVG116" s="511"/>
      <c r="UVH116" s="511"/>
      <c r="UVI116" s="511"/>
      <c r="UVJ116" s="511"/>
      <c r="UVK116" s="511"/>
      <c r="UVL116" s="511"/>
      <c r="UVM116" s="511"/>
      <c r="UVN116" s="511"/>
      <c r="UVO116" s="511"/>
      <c r="UVP116" s="511"/>
      <c r="UVQ116" s="511"/>
      <c r="UVR116" s="511"/>
      <c r="UVS116" s="511"/>
      <c r="UVT116" s="511"/>
      <c r="UVU116" s="511"/>
      <c r="UVV116" s="511"/>
      <c r="UVW116" s="511"/>
      <c r="UVX116" s="511"/>
      <c r="UVY116" s="511"/>
      <c r="UVZ116" s="511"/>
      <c r="UWA116" s="511"/>
      <c r="UWB116" s="511"/>
      <c r="UWC116" s="511"/>
      <c r="UWD116" s="511"/>
      <c r="UWE116" s="511"/>
      <c r="UWF116" s="511"/>
      <c r="UWG116" s="511"/>
      <c r="UWH116" s="511"/>
      <c r="UWI116" s="511"/>
      <c r="UWJ116" s="511"/>
      <c r="UWK116" s="511"/>
      <c r="UWL116" s="511"/>
      <c r="UWM116" s="511"/>
      <c r="UWN116" s="511"/>
      <c r="UWO116" s="511"/>
      <c r="UWP116" s="511"/>
      <c r="UWQ116" s="511"/>
      <c r="UWR116" s="511"/>
      <c r="UWS116" s="511"/>
      <c r="UWT116" s="511"/>
      <c r="UWU116" s="511"/>
      <c r="UWV116" s="511"/>
      <c r="UWW116" s="511"/>
      <c r="UWX116" s="511"/>
      <c r="UWY116" s="511"/>
      <c r="UWZ116" s="511"/>
      <c r="UXA116" s="511"/>
      <c r="UXB116" s="511"/>
      <c r="UXC116" s="511"/>
      <c r="UXD116" s="511"/>
      <c r="UXE116" s="511"/>
      <c r="UXF116" s="511"/>
      <c r="UXG116" s="511"/>
      <c r="UXH116" s="511"/>
      <c r="UXI116" s="511"/>
      <c r="UXJ116" s="511"/>
      <c r="UXK116" s="511"/>
      <c r="UXL116" s="511"/>
      <c r="UXM116" s="511"/>
      <c r="UXN116" s="511"/>
      <c r="UXO116" s="511"/>
      <c r="UXP116" s="511"/>
      <c r="UXQ116" s="511"/>
      <c r="UXR116" s="511"/>
      <c r="UXS116" s="511"/>
      <c r="UXT116" s="511"/>
      <c r="UXU116" s="511"/>
      <c r="UXV116" s="511"/>
      <c r="UXW116" s="511"/>
      <c r="UXX116" s="511"/>
      <c r="UXY116" s="511"/>
      <c r="UXZ116" s="511"/>
      <c r="UYA116" s="511"/>
      <c r="UYB116" s="511"/>
      <c r="UYC116" s="511"/>
      <c r="UYD116" s="511"/>
      <c r="UYE116" s="511"/>
      <c r="UYF116" s="511"/>
      <c r="UYG116" s="511"/>
      <c r="UYH116" s="511"/>
      <c r="UYI116" s="511"/>
      <c r="UYJ116" s="511"/>
      <c r="UYK116" s="511"/>
      <c r="UYL116" s="511"/>
      <c r="UYM116" s="511"/>
      <c r="UYN116" s="511"/>
      <c r="UYO116" s="511"/>
      <c r="UYP116" s="511"/>
      <c r="UYQ116" s="511"/>
      <c r="UYR116" s="511"/>
      <c r="UYS116" s="511"/>
      <c r="UYT116" s="511"/>
      <c r="UYU116" s="511"/>
      <c r="UYV116" s="511"/>
      <c r="UYW116" s="511"/>
      <c r="UYX116" s="511"/>
      <c r="UYY116" s="511"/>
      <c r="UYZ116" s="511"/>
      <c r="UZA116" s="511"/>
      <c r="UZB116" s="511"/>
      <c r="UZC116" s="511"/>
      <c r="UZD116" s="511"/>
      <c r="UZE116" s="511"/>
      <c r="UZF116" s="511"/>
      <c r="UZG116" s="511"/>
      <c r="UZH116" s="511"/>
      <c r="UZI116" s="511"/>
      <c r="UZJ116" s="511"/>
      <c r="UZK116" s="511"/>
      <c r="UZL116" s="511"/>
      <c r="UZM116" s="511"/>
      <c r="UZN116" s="511"/>
      <c r="UZO116" s="511"/>
      <c r="UZP116" s="511"/>
      <c r="UZQ116" s="511"/>
      <c r="UZR116" s="511"/>
      <c r="UZS116" s="511"/>
      <c r="UZT116" s="511"/>
      <c r="UZU116" s="511"/>
      <c r="UZV116" s="511"/>
      <c r="UZW116" s="511"/>
      <c r="UZX116" s="511"/>
      <c r="UZY116" s="511"/>
      <c r="UZZ116" s="511"/>
      <c r="VAA116" s="511"/>
      <c r="VAB116" s="511"/>
      <c r="VAC116" s="511"/>
      <c r="VAD116" s="511"/>
      <c r="VAE116" s="511"/>
      <c r="VAF116" s="511"/>
      <c r="VAG116" s="511"/>
      <c r="VAH116" s="511"/>
      <c r="VAI116" s="511"/>
      <c r="VAJ116" s="511"/>
      <c r="VAK116" s="511"/>
      <c r="VAL116" s="511"/>
      <c r="VAM116" s="511"/>
      <c r="VAN116" s="511"/>
      <c r="VAO116" s="511"/>
      <c r="VAP116" s="511"/>
      <c r="VAQ116" s="511"/>
      <c r="VAR116" s="511"/>
      <c r="VAS116" s="511"/>
      <c r="VAT116" s="511"/>
      <c r="VAU116" s="511"/>
      <c r="VAV116" s="511"/>
      <c r="VAW116" s="511"/>
      <c r="VAX116" s="511"/>
      <c r="VAY116" s="511"/>
      <c r="VAZ116" s="511"/>
      <c r="VBA116" s="511"/>
      <c r="VBB116" s="511"/>
      <c r="VBC116" s="511"/>
      <c r="VBD116" s="511"/>
      <c r="VBE116" s="511"/>
      <c r="VBF116" s="511"/>
      <c r="VBG116" s="511"/>
      <c r="VBH116" s="511"/>
      <c r="VBI116" s="511"/>
      <c r="VBJ116" s="511"/>
      <c r="VBK116" s="511"/>
      <c r="VBL116" s="511"/>
      <c r="VBM116" s="511"/>
      <c r="VBN116" s="511"/>
      <c r="VBO116" s="511"/>
      <c r="VBP116" s="511"/>
      <c r="VBQ116" s="511"/>
      <c r="VBR116" s="511"/>
      <c r="VBS116" s="511"/>
      <c r="VBT116" s="511"/>
      <c r="VBU116" s="511"/>
      <c r="VBV116" s="511"/>
      <c r="VBW116" s="511"/>
      <c r="VBX116" s="511"/>
      <c r="VBY116" s="511"/>
      <c r="VBZ116" s="511"/>
      <c r="VCA116" s="511"/>
      <c r="VCB116" s="511"/>
      <c r="VCC116" s="511"/>
      <c r="VCD116" s="511"/>
      <c r="VCE116" s="511"/>
      <c r="VCF116" s="511"/>
      <c r="VCG116" s="511"/>
      <c r="VCH116" s="511"/>
      <c r="VCI116" s="511"/>
      <c r="VCJ116" s="511"/>
      <c r="VCK116" s="511"/>
      <c r="VCL116" s="511"/>
      <c r="VCM116" s="511"/>
      <c r="VCN116" s="511"/>
      <c r="VCO116" s="511"/>
      <c r="VCP116" s="511"/>
      <c r="VCQ116" s="511"/>
      <c r="VCR116" s="511"/>
      <c r="VCS116" s="511"/>
      <c r="VCT116" s="511"/>
      <c r="VCU116" s="511"/>
      <c r="VCV116" s="511"/>
      <c r="VCW116" s="511"/>
      <c r="VCX116" s="511"/>
      <c r="VCY116" s="511"/>
      <c r="VCZ116" s="511"/>
      <c r="VDA116" s="511"/>
      <c r="VDB116" s="511"/>
      <c r="VDC116" s="511"/>
      <c r="VDD116" s="511"/>
      <c r="VDE116" s="511"/>
      <c r="VDF116" s="511"/>
      <c r="VDG116" s="511"/>
      <c r="VDH116" s="511"/>
      <c r="VDI116" s="511"/>
      <c r="VDJ116" s="511"/>
      <c r="VDK116" s="511"/>
      <c r="VDL116" s="511"/>
      <c r="VDM116" s="511"/>
      <c r="VDN116" s="511"/>
      <c r="VDO116" s="511"/>
      <c r="VDP116" s="511"/>
      <c r="VDQ116" s="511"/>
      <c r="VDR116" s="511"/>
      <c r="VDS116" s="511"/>
      <c r="VDT116" s="511"/>
      <c r="VDU116" s="511"/>
      <c r="VDV116" s="511"/>
      <c r="VDW116" s="511"/>
      <c r="VDX116" s="511"/>
      <c r="VDY116" s="511"/>
      <c r="VDZ116" s="511"/>
      <c r="VEA116" s="511"/>
      <c r="VEB116" s="511"/>
      <c r="VEC116" s="511"/>
      <c r="VED116" s="511"/>
      <c r="VEE116" s="511"/>
      <c r="VEF116" s="511"/>
      <c r="VEG116" s="511"/>
      <c r="VEH116" s="511"/>
      <c r="VEI116" s="511"/>
      <c r="VEJ116" s="511"/>
      <c r="VEK116" s="511"/>
      <c r="VEL116" s="511"/>
      <c r="VEM116" s="511"/>
      <c r="VEN116" s="511"/>
      <c r="VEO116" s="511"/>
      <c r="VEP116" s="511"/>
      <c r="VEQ116" s="511"/>
      <c r="VER116" s="511"/>
      <c r="VES116" s="511"/>
      <c r="VET116" s="511"/>
      <c r="VEU116" s="511"/>
      <c r="VEV116" s="511"/>
      <c r="VEW116" s="511"/>
      <c r="VEX116" s="511"/>
      <c r="VEY116" s="511"/>
      <c r="VEZ116" s="511"/>
      <c r="VFA116" s="511"/>
      <c r="VFB116" s="511"/>
      <c r="VFC116" s="511"/>
      <c r="VFD116" s="511"/>
      <c r="VFE116" s="511"/>
      <c r="VFF116" s="511"/>
      <c r="VFG116" s="511"/>
      <c r="VFH116" s="511"/>
      <c r="VFI116" s="511"/>
      <c r="VFJ116" s="511"/>
      <c r="VFK116" s="511"/>
      <c r="VFL116" s="511"/>
      <c r="VFM116" s="511"/>
      <c r="VFN116" s="511"/>
      <c r="VFO116" s="511"/>
      <c r="VFP116" s="511"/>
      <c r="VFQ116" s="511"/>
      <c r="VFR116" s="511"/>
      <c r="VFS116" s="511"/>
      <c r="VFT116" s="511"/>
      <c r="VFU116" s="511"/>
      <c r="VFV116" s="511"/>
      <c r="VFW116" s="511"/>
      <c r="VFX116" s="511"/>
      <c r="VFY116" s="511"/>
      <c r="VFZ116" s="511"/>
      <c r="VGA116" s="511"/>
      <c r="VGB116" s="511"/>
      <c r="VGC116" s="511"/>
      <c r="VGD116" s="511"/>
      <c r="VGE116" s="511"/>
      <c r="VGF116" s="511"/>
      <c r="VGG116" s="511"/>
      <c r="VGH116" s="511"/>
      <c r="VGI116" s="511"/>
      <c r="VGJ116" s="511"/>
      <c r="VGK116" s="511"/>
      <c r="VGL116" s="511"/>
      <c r="VGM116" s="511"/>
      <c r="VGN116" s="511"/>
      <c r="VGO116" s="511"/>
      <c r="VGP116" s="511"/>
      <c r="VGQ116" s="511"/>
      <c r="VGR116" s="511"/>
      <c r="VGS116" s="511"/>
      <c r="VGT116" s="511"/>
      <c r="VGU116" s="511"/>
      <c r="VGV116" s="511"/>
      <c r="VGW116" s="511"/>
      <c r="VGX116" s="511"/>
      <c r="VGY116" s="511"/>
      <c r="VGZ116" s="511"/>
      <c r="VHA116" s="511"/>
      <c r="VHB116" s="511"/>
      <c r="VHC116" s="511"/>
      <c r="VHD116" s="511"/>
      <c r="VHE116" s="511"/>
      <c r="VHF116" s="511"/>
      <c r="VHG116" s="511"/>
      <c r="VHH116" s="511"/>
      <c r="VHI116" s="511"/>
      <c r="VHJ116" s="511"/>
      <c r="VHK116" s="511"/>
      <c r="VHL116" s="511"/>
      <c r="VHM116" s="511"/>
      <c r="VHN116" s="511"/>
      <c r="VHO116" s="511"/>
      <c r="VHP116" s="511"/>
      <c r="VHQ116" s="511"/>
      <c r="VHR116" s="511"/>
      <c r="VHS116" s="511"/>
      <c r="VHT116" s="511"/>
      <c r="VHU116" s="511"/>
      <c r="VHV116" s="511"/>
      <c r="VHW116" s="511"/>
      <c r="VHX116" s="511"/>
      <c r="VHY116" s="511"/>
      <c r="VHZ116" s="511"/>
      <c r="VIA116" s="511"/>
      <c r="VIB116" s="511"/>
      <c r="VIC116" s="511"/>
      <c r="VID116" s="511"/>
      <c r="VIE116" s="511"/>
      <c r="VIF116" s="511"/>
      <c r="VIG116" s="511"/>
      <c r="VIH116" s="511"/>
      <c r="VII116" s="511"/>
      <c r="VIJ116" s="511"/>
      <c r="VIK116" s="511"/>
      <c r="VIL116" s="511"/>
      <c r="VIM116" s="511"/>
      <c r="VIN116" s="511"/>
      <c r="VIO116" s="511"/>
      <c r="VIP116" s="511"/>
      <c r="VIQ116" s="511"/>
      <c r="VIR116" s="511"/>
      <c r="VIS116" s="511"/>
      <c r="VIT116" s="511"/>
      <c r="VIU116" s="511"/>
      <c r="VIV116" s="511"/>
      <c r="VIW116" s="511"/>
      <c r="VIX116" s="511"/>
      <c r="VIY116" s="511"/>
      <c r="VIZ116" s="511"/>
      <c r="VJA116" s="511"/>
      <c r="VJB116" s="511"/>
      <c r="VJC116" s="511"/>
      <c r="VJD116" s="511"/>
      <c r="VJE116" s="511"/>
      <c r="VJF116" s="511"/>
      <c r="VJG116" s="511"/>
      <c r="VJH116" s="511"/>
      <c r="VJI116" s="511"/>
      <c r="VJJ116" s="511"/>
      <c r="VJK116" s="511"/>
      <c r="VJL116" s="511"/>
      <c r="VJM116" s="511"/>
      <c r="VJN116" s="511"/>
      <c r="VJO116" s="511"/>
      <c r="VJP116" s="511"/>
      <c r="VJQ116" s="511"/>
      <c r="VJR116" s="511"/>
      <c r="VJS116" s="511"/>
      <c r="VJT116" s="511"/>
      <c r="VJU116" s="511"/>
      <c r="VJV116" s="511"/>
      <c r="VJW116" s="511"/>
      <c r="VJX116" s="511"/>
      <c r="VJY116" s="511"/>
      <c r="VJZ116" s="511"/>
      <c r="VKA116" s="511"/>
      <c r="VKB116" s="511"/>
      <c r="VKC116" s="511"/>
      <c r="VKD116" s="511"/>
      <c r="VKE116" s="511"/>
      <c r="VKF116" s="511"/>
      <c r="VKG116" s="511"/>
      <c r="VKH116" s="511"/>
      <c r="VKI116" s="511"/>
      <c r="VKJ116" s="511"/>
      <c r="VKK116" s="511"/>
      <c r="VKL116" s="511"/>
      <c r="VKM116" s="511"/>
      <c r="VKN116" s="511"/>
      <c r="VKO116" s="511"/>
      <c r="VKP116" s="511"/>
      <c r="VKQ116" s="511"/>
      <c r="VKR116" s="511"/>
      <c r="VKS116" s="511"/>
      <c r="VKT116" s="511"/>
      <c r="VKU116" s="511"/>
      <c r="VKV116" s="511"/>
      <c r="VKW116" s="511"/>
      <c r="VKX116" s="511"/>
      <c r="VKY116" s="511"/>
      <c r="VKZ116" s="511"/>
      <c r="VLA116" s="511"/>
      <c r="VLB116" s="511"/>
      <c r="VLC116" s="511"/>
      <c r="VLD116" s="511"/>
      <c r="VLE116" s="511"/>
      <c r="VLF116" s="511"/>
      <c r="VLG116" s="511"/>
      <c r="VLH116" s="511"/>
      <c r="VLI116" s="511"/>
      <c r="VLJ116" s="511"/>
      <c r="VLK116" s="511"/>
      <c r="VLL116" s="511"/>
      <c r="VLM116" s="511"/>
      <c r="VLN116" s="511"/>
      <c r="VLO116" s="511"/>
      <c r="VLP116" s="511"/>
      <c r="VLQ116" s="511"/>
      <c r="VLR116" s="511"/>
      <c r="VLS116" s="511"/>
      <c r="VLT116" s="511"/>
      <c r="VLU116" s="511"/>
      <c r="VLV116" s="511"/>
      <c r="VLW116" s="511"/>
      <c r="VLX116" s="511"/>
      <c r="VLY116" s="511"/>
      <c r="VLZ116" s="511"/>
      <c r="VMA116" s="511"/>
      <c r="VMB116" s="511"/>
      <c r="VMC116" s="511"/>
      <c r="VMD116" s="511"/>
      <c r="VME116" s="511"/>
      <c r="VMF116" s="511"/>
      <c r="VMG116" s="511"/>
      <c r="VMH116" s="511"/>
      <c r="VMI116" s="511"/>
      <c r="VMJ116" s="511"/>
      <c r="VMK116" s="511"/>
      <c r="VML116" s="511"/>
      <c r="VMM116" s="511"/>
      <c r="VMN116" s="511"/>
      <c r="VMO116" s="511"/>
      <c r="VMP116" s="511"/>
      <c r="VMQ116" s="511"/>
      <c r="VMR116" s="511"/>
      <c r="VMS116" s="511"/>
      <c r="VMT116" s="511"/>
      <c r="VMU116" s="511"/>
      <c r="VMV116" s="511"/>
      <c r="VMW116" s="511"/>
      <c r="VMX116" s="511"/>
      <c r="VMY116" s="511"/>
      <c r="VMZ116" s="511"/>
      <c r="VNA116" s="511"/>
      <c r="VNB116" s="511"/>
      <c r="VNC116" s="511"/>
      <c r="VND116" s="511"/>
      <c r="VNE116" s="511"/>
      <c r="VNF116" s="511"/>
      <c r="VNG116" s="511"/>
      <c r="VNH116" s="511"/>
      <c r="VNI116" s="511"/>
      <c r="VNJ116" s="511"/>
      <c r="VNK116" s="511"/>
      <c r="VNL116" s="511"/>
      <c r="VNM116" s="511"/>
      <c r="VNN116" s="511"/>
      <c r="VNO116" s="511"/>
      <c r="VNP116" s="511"/>
      <c r="VNQ116" s="511"/>
      <c r="VNR116" s="511"/>
      <c r="VNS116" s="511"/>
      <c r="VNT116" s="511"/>
      <c r="VNU116" s="511"/>
      <c r="VNV116" s="511"/>
      <c r="VNW116" s="511"/>
      <c r="VNX116" s="511"/>
      <c r="VNY116" s="511"/>
      <c r="VNZ116" s="511"/>
      <c r="VOA116" s="511"/>
      <c r="VOB116" s="511"/>
      <c r="VOC116" s="511"/>
      <c r="VOD116" s="511"/>
      <c r="VOE116" s="511"/>
      <c r="VOF116" s="511"/>
      <c r="VOG116" s="511"/>
      <c r="VOH116" s="511"/>
      <c r="VOI116" s="511"/>
      <c r="VOJ116" s="511"/>
      <c r="VOK116" s="511"/>
      <c r="VOL116" s="511"/>
      <c r="VOM116" s="511"/>
      <c r="VON116" s="511"/>
      <c r="VOO116" s="511"/>
      <c r="VOP116" s="511"/>
      <c r="VOQ116" s="511"/>
      <c r="VOR116" s="511"/>
      <c r="VOS116" s="511"/>
      <c r="VOT116" s="511"/>
      <c r="VOU116" s="511"/>
      <c r="VOV116" s="511"/>
      <c r="VOW116" s="511"/>
      <c r="VOX116" s="511"/>
      <c r="VOY116" s="511"/>
      <c r="VOZ116" s="511"/>
      <c r="VPA116" s="511"/>
      <c r="VPB116" s="511"/>
      <c r="VPC116" s="511"/>
      <c r="VPD116" s="511"/>
      <c r="VPE116" s="511"/>
      <c r="VPF116" s="511"/>
      <c r="VPG116" s="511"/>
      <c r="VPH116" s="511"/>
      <c r="VPI116" s="511"/>
      <c r="VPJ116" s="511"/>
      <c r="VPK116" s="511"/>
      <c r="VPL116" s="511"/>
      <c r="VPM116" s="511"/>
      <c r="VPN116" s="511"/>
      <c r="VPO116" s="511"/>
      <c r="VPP116" s="511"/>
      <c r="VPQ116" s="511"/>
      <c r="VPR116" s="511"/>
      <c r="VPS116" s="511"/>
      <c r="VPT116" s="511"/>
      <c r="VPU116" s="511"/>
      <c r="VPV116" s="511"/>
      <c r="VPW116" s="511"/>
      <c r="VPX116" s="511"/>
      <c r="VPY116" s="511"/>
      <c r="VPZ116" s="511"/>
      <c r="VQA116" s="511"/>
      <c r="VQB116" s="511"/>
      <c r="VQC116" s="511"/>
      <c r="VQD116" s="511"/>
      <c r="VQE116" s="511"/>
      <c r="VQF116" s="511"/>
      <c r="VQG116" s="511"/>
      <c r="VQH116" s="511"/>
      <c r="VQI116" s="511"/>
      <c r="VQJ116" s="511"/>
      <c r="VQK116" s="511"/>
      <c r="VQL116" s="511"/>
      <c r="VQM116" s="511"/>
      <c r="VQN116" s="511"/>
      <c r="VQO116" s="511"/>
      <c r="VQP116" s="511"/>
      <c r="VQQ116" s="511"/>
      <c r="VQR116" s="511"/>
      <c r="VQS116" s="511"/>
      <c r="VQT116" s="511"/>
      <c r="VQU116" s="511"/>
      <c r="VQV116" s="511"/>
      <c r="VQW116" s="511"/>
      <c r="VQX116" s="511"/>
      <c r="VQY116" s="511"/>
      <c r="VQZ116" s="511"/>
      <c r="VRA116" s="511"/>
      <c r="VRB116" s="511"/>
      <c r="VRC116" s="511"/>
      <c r="VRD116" s="511"/>
      <c r="VRE116" s="511"/>
      <c r="VRF116" s="511"/>
      <c r="VRG116" s="511"/>
      <c r="VRH116" s="511"/>
      <c r="VRI116" s="511"/>
      <c r="VRJ116" s="511"/>
      <c r="VRK116" s="511"/>
      <c r="VRL116" s="511"/>
      <c r="VRM116" s="511"/>
      <c r="VRN116" s="511"/>
      <c r="VRO116" s="511"/>
      <c r="VRP116" s="511"/>
      <c r="VRQ116" s="511"/>
      <c r="VRR116" s="511"/>
      <c r="VRS116" s="511"/>
      <c r="VRT116" s="511"/>
      <c r="VRU116" s="511"/>
      <c r="VRV116" s="511"/>
      <c r="VRW116" s="511"/>
      <c r="VRX116" s="511"/>
      <c r="VRY116" s="511"/>
      <c r="VRZ116" s="511"/>
      <c r="VSA116" s="511"/>
      <c r="VSB116" s="511"/>
      <c r="VSC116" s="511"/>
      <c r="VSD116" s="511"/>
      <c r="VSE116" s="511"/>
      <c r="VSF116" s="511"/>
      <c r="VSG116" s="511"/>
      <c r="VSH116" s="511"/>
      <c r="VSI116" s="511"/>
      <c r="VSJ116" s="511"/>
      <c r="VSK116" s="511"/>
      <c r="VSL116" s="511"/>
      <c r="VSM116" s="511"/>
      <c r="VSN116" s="511"/>
      <c r="VSO116" s="511"/>
      <c r="VSP116" s="511"/>
      <c r="VSQ116" s="511"/>
      <c r="VSR116" s="511"/>
      <c r="VSS116" s="511"/>
      <c r="VST116" s="511"/>
      <c r="VSU116" s="511"/>
      <c r="VSV116" s="511"/>
      <c r="VSW116" s="511"/>
      <c r="VSX116" s="511"/>
      <c r="VSY116" s="511"/>
      <c r="VSZ116" s="511"/>
      <c r="VTA116" s="511"/>
      <c r="VTB116" s="511"/>
      <c r="VTC116" s="511"/>
      <c r="VTD116" s="511"/>
      <c r="VTE116" s="511"/>
      <c r="VTF116" s="511"/>
      <c r="VTG116" s="511"/>
      <c r="VTH116" s="511"/>
      <c r="VTI116" s="511"/>
      <c r="VTJ116" s="511"/>
      <c r="VTK116" s="511"/>
      <c r="VTL116" s="511"/>
      <c r="VTM116" s="511"/>
      <c r="VTN116" s="511"/>
      <c r="VTO116" s="511"/>
      <c r="VTP116" s="511"/>
      <c r="VTQ116" s="511"/>
      <c r="VTR116" s="511"/>
      <c r="VTS116" s="511"/>
      <c r="VTT116" s="511"/>
      <c r="VTU116" s="511"/>
      <c r="VTV116" s="511"/>
      <c r="VTW116" s="511"/>
      <c r="VTX116" s="511"/>
      <c r="VTY116" s="511"/>
      <c r="VTZ116" s="511"/>
      <c r="VUA116" s="511"/>
      <c r="VUB116" s="511"/>
      <c r="VUC116" s="511"/>
      <c r="VUD116" s="511"/>
      <c r="VUE116" s="511"/>
      <c r="VUF116" s="511"/>
      <c r="VUG116" s="511"/>
      <c r="VUH116" s="511"/>
      <c r="VUI116" s="511"/>
      <c r="VUJ116" s="511"/>
      <c r="VUK116" s="511"/>
      <c r="VUL116" s="511"/>
      <c r="VUM116" s="511"/>
      <c r="VUN116" s="511"/>
      <c r="VUO116" s="511"/>
      <c r="VUP116" s="511"/>
      <c r="VUQ116" s="511"/>
      <c r="VUR116" s="511"/>
      <c r="VUS116" s="511"/>
      <c r="VUT116" s="511"/>
      <c r="VUU116" s="511"/>
      <c r="VUV116" s="511"/>
      <c r="VUW116" s="511"/>
      <c r="VUX116" s="511"/>
      <c r="VUY116" s="511"/>
      <c r="VUZ116" s="511"/>
      <c r="VVA116" s="511"/>
      <c r="VVB116" s="511"/>
      <c r="VVC116" s="511"/>
      <c r="VVD116" s="511"/>
      <c r="VVE116" s="511"/>
      <c r="VVF116" s="511"/>
      <c r="VVG116" s="511"/>
      <c r="VVH116" s="511"/>
      <c r="VVI116" s="511"/>
      <c r="VVJ116" s="511"/>
      <c r="VVK116" s="511"/>
      <c r="VVL116" s="511"/>
      <c r="VVM116" s="511"/>
      <c r="VVN116" s="511"/>
      <c r="VVO116" s="511"/>
      <c r="VVP116" s="511"/>
      <c r="VVQ116" s="511"/>
      <c r="VVR116" s="511"/>
      <c r="VVS116" s="511"/>
      <c r="VVT116" s="511"/>
      <c r="VVU116" s="511"/>
      <c r="VVV116" s="511"/>
      <c r="VVW116" s="511"/>
      <c r="VVX116" s="511"/>
      <c r="VVY116" s="511"/>
      <c r="VVZ116" s="511"/>
      <c r="VWA116" s="511"/>
      <c r="VWB116" s="511"/>
      <c r="VWC116" s="511"/>
      <c r="VWD116" s="511"/>
      <c r="VWE116" s="511"/>
      <c r="VWF116" s="511"/>
      <c r="VWG116" s="511"/>
      <c r="VWH116" s="511"/>
      <c r="VWI116" s="511"/>
      <c r="VWJ116" s="511"/>
      <c r="VWK116" s="511"/>
      <c r="VWL116" s="511"/>
      <c r="VWM116" s="511"/>
      <c r="VWN116" s="511"/>
      <c r="VWO116" s="511"/>
      <c r="VWP116" s="511"/>
      <c r="VWQ116" s="511"/>
      <c r="VWR116" s="511"/>
      <c r="VWS116" s="511"/>
      <c r="VWT116" s="511"/>
      <c r="VWU116" s="511"/>
      <c r="VWV116" s="511"/>
      <c r="VWW116" s="511"/>
      <c r="VWX116" s="511"/>
      <c r="VWY116" s="511"/>
      <c r="VWZ116" s="511"/>
      <c r="VXA116" s="511"/>
      <c r="VXB116" s="511"/>
      <c r="VXC116" s="511"/>
      <c r="VXD116" s="511"/>
      <c r="VXE116" s="511"/>
      <c r="VXF116" s="511"/>
      <c r="VXG116" s="511"/>
      <c r="VXH116" s="511"/>
      <c r="VXI116" s="511"/>
      <c r="VXJ116" s="511"/>
      <c r="VXK116" s="511"/>
      <c r="VXL116" s="511"/>
      <c r="VXM116" s="511"/>
      <c r="VXN116" s="511"/>
      <c r="VXO116" s="511"/>
      <c r="VXP116" s="511"/>
      <c r="VXQ116" s="511"/>
      <c r="VXR116" s="511"/>
      <c r="VXS116" s="511"/>
      <c r="VXT116" s="511"/>
      <c r="VXU116" s="511"/>
      <c r="VXV116" s="511"/>
      <c r="VXW116" s="511"/>
      <c r="VXX116" s="511"/>
      <c r="VXY116" s="511"/>
      <c r="VXZ116" s="511"/>
      <c r="VYA116" s="511"/>
      <c r="VYB116" s="511"/>
      <c r="VYC116" s="511"/>
      <c r="VYD116" s="511"/>
      <c r="VYE116" s="511"/>
      <c r="VYF116" s="511"/>
      <c r="VYG116" s="511"/>
      <c r="VYH116" s="511"/>
      <c r="VYI116" s="511"/>
      <c r="VYJ116" s="511"/>
      <c r="VYK116" s="511"/>
      <c r="VYL116" s="511"/>
      <c r="VYM116" s="511"/>
      <c r="VYN116" s="511"/>
      <c r="VYO116" s="511"/>
      <c r="VYP116" s="511"/>
      <c r="VYQ116" s="511"/>
      <c r="VYR116" s="511"/>
      <c r="VYS116" s="511"/>
      <c r="VYT116" s="511"/>
      <c r="VYU116" s="511"/>
      <c r="VYV116" s="511"/>
      <c r="VYW116" s="511"/>
      <c r="VYX116" s="511"/>
      <c r="VYY116" s="511"/>
      <c r="VYZ116" s="511"/>
      <c r="VZA116" s="511"/>
      <c r="VZB116" s="511"/>
      <c r="VZC116" s="511"/>
      <c r="VZD116" s="511"/>
      <c r="VZE116" s="511"/>
      <c r="VZF116" s="511"/>
      <c r="VZG116" s="511"/>
      <c r="VZH116" s="511"/>
      <c r="VZI116" s="511"/>
      <c r="VZJ116" s="511"/>
      <c r="VZK116" s="511"/>
      <c r="VZL116" s="511"/>
      <c r="VZM116" s="511"/>
      <c r="VZN116" s="511"/>
      <c r="VZO116" s="511"/>
      <c r="VZP116" s="511"/>
      <c r="VZQ116" s="511"/>
      <c r="VZR116" s="511"/>
      <c r="VZS116" s="511"/>
      <c r="VZT116" s="511"/>
      <c r="VZU116" s="511"/>
      <c r="VZV116" s="511"/>
      <c r="VZW116" s="511"/>
      <c r="VZX116" s="511"/>
      <c r="VZY116" s="511"/>
      <c r="VZZ116" s="511"/>
      <c r="WAA116" s="511"/>
      <c r="WAB116" s="511"/>
      <c r="WAC116" s="511"/>
      <c r="WAD116" s="511"/>
      <c r="WAE116" s="511"/>
      <c r="WAF116" s="511"/>
      <c r="WAG116" s="511"/>
      <c r="WAH116" s="511"/>
      <c r="WAI116" s="511"/>
      <c r="WAJ116" s="511"/>
      <c r="WAK116" s="511"/>
      <c r="WAL116" s="511"/>
      <c r="WAM116" s="511"/>
      <c r="WAN116" s="511"/>
      <c r="WAO116" s="511"/>
      <c r="WAP116" s="511"/>
      <c r="WAQ116" s="511"/>
      <c r="WAR116" s="511"/>
      <c r="WAS116" s="511"/>
      <c r="WAT116" s="511"/>
      <c r="WAU116" s="511"/>
      <c r="WAV116" s="511"/>
      <c r="WAW116" s="511"/>
      <c r="WAX116" s="511"/>
      <c r="WAY116" s="511"/>
      <c r="WAZ116" s="511"/>
      <c r="WBA116" s="511"/>
      <c r="WBB116" s="511"/>
      <c r="WBC116" s="511"/>
      <c r="WBD116" s="511"/>
      <c r="WBE116" s="511"/>
      <c r="WBF116" s="511"/>
      <c r="WBG116" s="511"/>
      <c r="WBH116" s="511"/>
      <c r="WBI116" s="511"/>
      <c r="WBJ116" s="511"/>
      <c r="WBK116" s="511"/>
      <c r="WBL116" s="511"/>
      <c r="WBM116" s="511"/>
      <c r="WBN116" s="511"/>
      <c r="WBO116" s="511"/>
      <c r="WBP116" s="511"/>
      <c r="WBQ116" s="511"/>
      <c r="WBR116" s="511"/>
      <c r="WBS116" s="511"/>
      <c r="WBT116" s="511"/>
      <c r="WBU116" s="511"/>
      <c r="WBV116" s="511"/>
      <c r="WBW116" s="511"/>
      <c r="WBX116" s="511"/>
      <c r="WBY116" s="511"/>
      <c r="WBZ116" s="511"/>
      <c r="WCA116" s="511"/>
      <c r="WCB116" s="511"/>
      <c r="WCC116" s="511"/>
      <c r="WCD116" s="511"/>
      <c r="WCE116" s="511"/>
      <c r="WCF116" s="511"/>
      <c r="WCG116" s="511"/>
      <c r="WCH116" s="511"/>
      <c r="WCI116" s="511"/>
      <c r="WCJ116" s="511"/>
      <c r="WCK116" s="511"/>
      <c r="WCL116" s="511"/>
      <c r="WCM116" s="511"/>
      <c r="WCN116" s="511"/>
      <c r="WCO116" s="511"/>
      <c r="WCP116" s="511"/>
      <c r="WCQ116" s="511"/>
      <c r="WCR116" s="511"/>
      <c r="WCS116" s="511"/>
      <c r="WCT116" s="511"/>
      <c r="WCU116" s="511"/>
      <c r="WCV116" s="511"/>
      <c r="WCW116" s="511"/>
      <c r="WCX116" s="511"/>
      <c r="WCY116" s="511"/>
      <c r="WCZ116" s="511"/>
      <c r="WDA116" s="511"/>
      <c r="WDB116" s="511"/>
      <c r="WDC116" s="511"/>
      <c r="WDD116" s="511"/>
      <c r="WDE116" s="511"/>
      <c r="WDF116" s="511"/>
      <c r="WDG116" s="511"/>
      <c r="WDH116" s="511"/>
      <c r="WDI116" s="511"/>
      <c r="WDJ116" s="511"/>
      <c r="WDK116" s="511"/>
      <c r="WDL116" s="511"/>
      <c r="WDM116" s="511"/>
      <c r="WDN116" s="511"/>
      <c r="WDO116" s="511"/>
      <c r="WDP116" s="511"/>
      <c r="WDQ116" s="511"/>
      <c r="WDR116" s="511"/>
      <c r="WDS116" s="511"/>
      <c r="WDT116" s="511"/>
      <c r="WDU116" s="511"/>
      <c r="WDV116" s="511"/>
      <c r="WDW116" s="511"/>
      <c r="WDX116" s="511"/>
      <c r="WDY116" s="511"/>
      <c r="WDZ116" s="511"/>
      <c r="WEA116" s="511"/>
      <c r="WEB116" s="511"/>
      <c r="WEC116" s="511"/>
      <c r="WED116" s="511"/>
      <c r="WEE116" s="511"/>
      <c r="WEF116" s="511"/>
      <c r="WEG116" s="511"/>
      <c r="WEH116" s="511"/>
      <c r="WEI116" s="511"/>
      <c r="WEJ116" s="511"/>
      <c r="WEK116" s="511"/>
      <c r="WEL116" s="511"/>
      <c r="WEM116" s="511"/>
      <c r="WEN116" s="511"/>
      <c r="WEO116" s="511"/>
      <c r="WEP116" s="511"/>
      <c r="WEQ116" s="511"/>
      <c r="WER116" s="511"/>
      <c r="WES116" s="511"/>
      <c r="WET116" s="511"/>
      <c r="WEU116" s="511"/>
      <c r="WEV116" s="511"/>
      <c r="WEW116" s="511"/>
      <c r="WEX116" s="511"/>
      <c r="WEY116" s="511"/>
      <c r="WEZ116" s="511"/>
      <c r="WFA116" s="511"/>
      <c r="WFB116" s="511"/>
      <c r="WFC116" s="511"/>
      <c r="WFD116" s="511"/>
      <c r="WFE116" s="511"/>
      <c r="WFF116" s="511"/>
      <c r="WFG116" s="511"/>
      <c r="WFH116" s="511"/>
      <c r="WFI116" s="511"/>
      <c r="WFJ116" s="511"/>
      <c r="WFK116" s="511"/>
      <c r="WFL116" s="511"/>
      <c r="WFM116" s="511"/>
      <c r="WFN116" s="511"/>
      <c r="WFO116" s="511"/>
      <c r="WFP116" s="511"/>
      <c r="WFQ116" s="511"/>
      <c r="WFR116" s="511"/>
      <c r="WFS116" s="511"/>
      <c r="WFT116" s="511"/>
      <c r="WFU116" s="511"/>
      <c r="WFV116" s="511"/>
      <c r="WFW116" s="511"/>
      <c r="WFX116" s="511"/>
      <c r="WFY116" s="511"/>
      <c r="WFZ116" s="511"/>
      <c r="WGA116" s="511"/>
      <c r="WGB116" s="511"/>
      <c r="WGC116" s="511"/>
      <c r="WGD116" s="511"/>
      <c r="WGE116" s="511"/>
      <c r="WGF116" s="511"/>
      <c r="WGG116" s="511"/>
      <c r="WGH116" s="511"/>
      <c r="WGI116" s="511"/>
      <c r="WGJ116" s="511"/>
      <c r="WGK116" s="511"/>
      <c r="WGL116" s="511"/>
      <c r="WGM116" s="511"/>
      <c r="WGN116" s="511"/>
      <c r="WGO116" s="511"/>
      <c r="WGP116" s="511"/>
      <c r="WGQ116" s="511"/>
      <c r="WGR116" s="511"/>
      <c r="WGS116" s="511"/>
      <c r="WGT116" s="511"/>
      <c r="WGU116" s="511"/>
      <c r="WGV116" s="511"/>
      <c r="WGW116" s="511"/>
      <c r="WGX116" s="511"/>
      <c r="WGY116" s="511"/>
      <c r="WGZ116" s="511"/>
      <c r="WHA116" s="511"/>
      <c r="WHB116" s="511"/>
      <c r="WHC116" s="511"/>
      <c r="WHD116" s="511"/>
      <c r="WHE116" s="511"/>
      <c r="WHF116" s="511"/>
      <c r="WHG116" s="511"/>
      <c r="WHH116" s="511"/>
      <c r="WHI116" s="511"/>
      <c r="WHJ116" s="511"/>
      <c r="WHK116" s="511"/>
      <c r="WHL116" s="511"/>
      <c r="WHM116" s="511"/>
      <c r="WHN116" s="511"/>
      <c r="WHO116" s="511"/>
      <c r="WHP116" s="511"/>
      <c r="WHQ116" s="511"/>
      <c r="WHR116" s="511"/>
      <c r="WHS116" s="511"/>
      <c r="WHT116" s="511"/>
      <c r="WHU116" s="511"/>
      <c r="WHV116" s="511"/>
      <c r="WHW116" s="511"/>
      <c r="WHX116" s="511"/>
      <c r="WHY116" s="511"/>
      <c r="WHZ116" s="511"/>
      <c r="WIA116" s="511"/>
      <c r="WIB116" s="511"/>
      <c r="WIC116" s="511"/>
      <c r="WID116" s="511"/>
      <c r="WIE116" s="511"/>
      <c r="WIF116" s="511"/>
      <c r="WIG116" s="511"/>
      <c r="WIH116" s="511"/>
      <c r="WII116" s="511"/>
      <c r="WIJ116" s="511"/>
      <c r="WIK116" s="511"/>
      <c r="WIL116" s="511"/>
      <c r="WIM116" s="511"/>
      <c r="WIN116" s="511"/>
      <c r="WIO116" s="511"/>
      <c r="WIP116" s="511"/>
      <c r="WIQ116" s="511"/>
      <c r="WIR116" s="511"/>
      <c r="WIS116" s="511"/>
      <c r="WIT116" s="511"/>
      <c r="WIU116" s="511"/>
      <c r="WIV116" s="511"/>
      <c r="WIW116" s="511"/>
      <c r="WIX116" s="511"/>
      <c r="WIY116" s="511"/>
      <c r="WIZ116" s="511"/>
      <c r="WJA116" s="511"/>
      <c r="WJB116" s="511"/>
      <c r="WJC116" s="511"/>
      <c r="WJD116" s="511"/>
      <c r="WJE116" s="511"/>
      <c r="WJF116" s="511"/>
      <c r="WJG116" s="511"/>
      <c r="WJH116" s="511"/>
      <c r="WJI116" s="511"/>
      <c r="WJJ116" s="511"/>
      <c r="WJK116" s="511"/>
      <c r="WJL116" s="511"/>
      <c r="WJM116" s="511"/>
      <c r="WJN116" s="511"/>
      <c r="WJO116" s="511"/>
      <c r="WJP116" s="511"/>
      <c r="WJQ116" s="511"/>
      <c r="WJR116" s="511"/>
      <c r="WJS116" s="511"/>
      <c r="WJT116" s="511"/>
      <c r="WJU116" s="511"/>
      <c r="WJV116" s="511"/>
      <c r="WJW116" s="511"/>
      <c r="WJX116" s="511"/>
      <c r="WJY116" s="511"/>
      <c r="WJZ116" s="511"/>
      <c r="WKA116" s="511"/>
      <c r="WKB116" s="511"/>
      <c r="WKC116" s="511"/>
      <c r="WKD116" s="511"/>
      <c r="WKE116" s="511"/>
      <c r="WKF116" s="511"/>
      <c r="WKG116" s="511"/>
      <c r="WKH116" s="511"/>
      <c r="WKI116" s="511"/>
      <c r="WKJ116" s="511"/>
      <c r="WKK116" s="511"/>
      <c r="WKL116" s="511"/>
      <c r="WKM116" s="511"/>
      <c r="WKN116" s="511"/>
      <c r="WKO116" s="511"/>
      <c r="WKP116" s="511"/>
      <c r="WKQ116" s="511"/>
      <c r="WKR116" s="511"/>
      <c r="WKS116" s="511"/>
      <c r="WKT116" s="511"/>
      <c r="WKU116" s="511"/>
      <c r="WKV116" s="511"/>
      <c r="WKW116" s="511"/>
      <c r="WKX116" s="511"/>
      <c r="WKY116" s="511"/>
      <c r="WKZ116" s="511"/>
      <c r="WLA116" s="511"/>
      <c r="WLB116" s="511"/>
      <c r="WLC116" s="511"/>
      <c r="WLD116" s="511"/>
      <c r="WLE116" s="511"/>
      <c r="WLF116" s="511"/>
      <c r="WLG116" s="511"/>
      <c r="WLH116" s="511"/>
      <c r="WLI116" s="511"/>
      <c r="WLJ116" s="511"/>
      <c r="WLK116" s="511"/>
      <c r="WLL116" s="511"/>
      <c r="WLM116" s="511"/>
      <c r="WLN116" s="511"/>
      <c r="WLO116" s="511"/>
      <c r="WLP116" s="511"/>
      <c r="WLQ116" s="511"/>
      <c r="WLR116" s="511"/>
      <c r="WLS116" s="511"/>
      <c r="WLT116" s="511"/>
      <c r="WLU116" s="511"/>
      <c r="WLV116" s="511"/>
      <c r="WLW116" s="511"/>
      <c r="WLX116" s="511"/>
      <c r="WLY116" s="511"/>
      <c r="WLZ116" s="511"/>
      <c r="WMA116" s="511"/>
      <c r="WMB116" s="511"/>
      <c r="WMC116" s="511"/>
      <c r="WMD116" s="511"/>
      <c r="WME116" s="511"/>
      <c r="WMF116" s="511"/>
      <c r="WMG116" s="511"/>
      <c r="WMH116" s="511"/>
      <c r="WMI116" s="511"/>
      <c r="WMJ116" s="511"/>
      <c r="WMK116" s="511"/>
      <c r="WML116" s="511"/>
      <c r="WMM116" s="511"/>
      <c r="WMN116" s="511"/>
      <c r="WMO116" s="511"/>
      <c r="WMP116" s="511"/>
      <c r="WMQ116" s="511"/>
      <c r="WMR116" s="511"/>
      <c r="WMS116" s="511"/>
      <c r="WMT116" s="511"/>
      <c r="WMU116" s="511"/>
      <c r="WMV116" s="511"/>
      <c r="WMW116" s="511"/>
      <c r="WMX116" s="511"/>
      <c r="WMY116" s="511"/>
      <c r="WMZ116" s="511"/>
      <c r="WNA116" s="511"/>
      <c r="WNB116" s="511"/>
      <c r="WNC116" s="511"/>
      <c r="WND116" s="511"/>
      <c r="WNE116" s="511"/>
      <c r="WNF116" s="511"/>
      <c r="WNG116" s="511"/>
      <c r="WNH116" s="511"/>
      <c r="WNI116" s="511"/>
      <c r="WNJ116" s="511"/>
      <c r="WNK116" s="511"/>
      <c r="WNL116" s="511"/>
      <c r="WNM116" s="511"/>
      <c r="WNN116" s="511"/>
      <c r="WNO116" s="511"/>
      <c r="WNP116" s="511"/>
      <c r="WNQ116" s="511"/>
      <c r="WNR116" s="511"/>
      <c r="WNS116" s="511"/>
      <c r="WNT116" s="511"/>
      <c r="WNU116" s="511"/>
      <c r="WNV116" s="511"/>
      <c r="WNW116" s="511"/>
      <c r="WNX116" s="511"/>
      <c r="WNY116" s="511"/>
      <c r="WNZ116" s="511"/>
      <c r="WOA116" s="511"/>
      <c r="WOB116" s="511"/>
      <c r="WOC116" s="511"/>
      <c r="WOD116" s="511"/>
      <c r="WOE116" s="511"/>
      <c r="WOF116" s="511"/>
      <c r="WOG116" s="511"/>
      <c r="WOH116" s="511"/>
      <c r="WOI116" s="511"/>
      <c r="WOJ116" s="511"/>
      <c r="WOK116" s="511"/>
      <c r="WOL116" s="511"/>
      <c r="WOM116" s="511"/>
      <c r="WON116" s="511"/>
      <c r="WOO116" s="511"/>
      <c r="WOP116" s="511"/>
      <c r="WOQ116" s="511"/>
      <c r="WOR116" s="511"/>
      <c r="WOS116" s="511"/>
      <c r="WOT116" s="511"/>
      <c r="WOU116" s="511"/>
      <c r="WOV116" s="511"/>
      <c r="WOW116" s="511"/>
      <c r="WOX116" s="511"/>
      <c r="WOY116" s="511"/>
      <c r="WOZ116" s="511"/>
      <c r="WPA116" s="511"/>
      <c r="WPB116" s="511"/>
      <c r="WPC116" s="511"/>
      <c r="WPD116" s="511"/>
      <c r="WPE116" s="511"/>
      <c r="WPF116" s="511"/>
      <c r="WPG116" s="511"/>
      <c r="WPH116" s="511"/>
      <c r="WPI116" s="511"/>
      <c r="WPJ116" s="511"/>
      <c r="WPK116" s="511"/>
      <c r="WPL116" s="511"/>
      <c r="WPM116" s="511"/>
      <c r="WPN116" s="511"/>
      <c r="WPO116" s="511"/>
      <c r="WPP116" s="511"/>
      <c r="WPQ116" s="511"/>
      <c r="WPR116" s="511"/>
      <c r="WPS116" s="511"/>
      <c r="WPT116" s="511"/>
      <c r="WPU116" s="511"/>
      <c r="WPV116" s="511"/>
      <c r="WPW116" s="511"/>
      <c r="WPX116" s="511"/>
      <c r="WPY116" s="511"/>
      <c r="WPZ116" s="511"/>
      <c r="WQA116" s="511"/>
      <c r="WQB116" s="511"/>
      <c r="WQC116" s="511"/>
      <c r="WQD116" s="511"/>
      <c r="WQE116" s="511"/>
      <c r="WQF116" s="511"/>
      <c r="WQG116" s="511"/>
      <c r="WQH116" s="511"/>
      <c r="WQI116" s="511"/>
      <c r="WQJ116" s="511"/>
      <c r="WQK116" s="511"/>
      <c r="WQL116" s="511"/>
      <c r="WQM116" s="511"/>
      <c r="WQN116" s="511"/>
      <c r="WQO116" s="511"/>
      <c r="WQP116" s="511"/>
      <c r="WQQ116" s="511"/>
      <c r="WQR116" s="511"/>
      <c r="WQS116" s="511"/>
      <c r="WQT116" s="511"/>
      <c r="WQU116" s="511"/>
      <c r="WQV116" s="511"/>
      <c r="WQW116" s="511"/>
      <c r="WQX116" s="511"/>
      <c r="WQY116" s="511"/>
      <c r="WQZ116" s="511"/>
      <c r="WRA116" s="511"/>
      <c r="WRB116" s="511"/>
      <c r="WRC116" s="511"/>
      <c r="WRD116" s="511"/>
      <c r="WRE116" s="511"/>
      <c r="WRF116" s="511"/>
      <c r="WRG116" s="511"/>
      <c r="WRH116" s="511"/>
      <c r="WRI116" s="511"/>
      <c r="WRJ116" s="511"/>
      <c r="WRK116" s="511"/>
      <c r="WRL116" s="511"/>
      <c r="WRM116" s="511"/>
      <c r="WRN116" s="511"/>
      <c r="WRO116" s="511"/>
      <c r="WRP116" s="511"/>
      <c r="WRQ116" s="511"/>
      <c r="WRR116" s="511"/>
      <c r="WRS116" s="511"/>
      <c r="WRT116" s="511"/>
      <c r="WRU116" s="511"/>
      <c r="WRV116" s="511"/>
      <c r="WRW116" s="511"/>
      <c r="WRX116" s="511"/>
      <c r="WRY116" s="511"/>
      <c r="WRZ116" s="511"/>
      <c r="WSA116" s="511"/>
      <c r="WSB116" s="511"/>
      <c r="WSC116" s="511"/>
      <c r="WSD116" s="511"/>
      <c r="WSE116" s="511"/>
      <c r="WSF116" s="511"/>
      <c r="WSG116" s="511"/>
      <c r="WSH116" s="511"/>
      <c r="WSI116" s="511"/>
      <c r="WSJ116" s="511"/>
      <c r="WSK116" s="511"/>
      <c r="WSL116" s="511"/>
      <c r="WSM116" s="511"/>
      <c r="WSN116" s="511"/>
      <c r="WSO116" s="511"/>
      <c r="WSP116" s="511"/>
      <c r="WSQ116" s="511"/>
      <c r="WSR116" s="511"/>
      <c r="WSS116" s="511"/>
      <c r="WST116" s="511"/>
      <c r="WSU116" s="511"/>
      <c r="WSV116" s="511"/>
      <c r="WSW116" s="511"/>
      <c r="WSX116" s="511"/>
      <c r="WSY116" s="511"/>
      <c r="WSZ116" s="511"/>
      <c r="WTA116" s="511"/>
      <c r="WTB116" s="511"/>
      <c r="WTC116" s="511"/>
      <c r="WTD116" s="511"/>
      <c r="WTE116" s="511"/>
      <c r="WTF116" s="511"/>
      <c r="WTG116" s="511"/>
      <c r="WTH116" s="511"/>
      <c r="WTI116" s="511"/>
      <c r="WTJ116" s="511"/>
      <c r="WTK116" s="511"/>
      <c r="WTL116" s="511"/>
      <c r="WTM116" s="511"/>
      <c r="WTN116" s="511"/>
      <c r="WTO116" s="511"/>
      <c r="WTP116" s="511"/>
      <c r="WTQ116" s="511"/>
      <c r="WTR116" s="511"/>
      <c r="WTS116" s="511"/>
      <c r="WTT116" s="511"/>
      <c r="WTU116" s="511"/>
      <c r="WTV116" s="511"/>
      <c r="WTW116" s="511"/>
      <c r="WTX116" s="511"/>
      <c r="WTY116" s="511"/>
      <c r="WTZ116" s="511"/>
      <c r="WUA116" s="511"/>
      <c r="WUB116" s="511"/>
      <c r="WUC116" s="511"/>
      <c r="WUD116" s="511"/>
      <c r="WUE116" s="511"/>
      <c r="WUF116" s="511"/>
      <c r="WUG116" s="511"/>
      <c r="WUH116" s="511"/>
      <c r="WUI116" s="511"/>
      <c r="WUJ116" s="511"/>
      <c r="WUK116" s="511"/>
      <c r="WUL116" s="511"/>
      <c r="WUM116" s="511"/>
      <c r="WUN116" s="511"/>
      <c r="WUO116" s="511"/>
      <c r="WUP116" s="511"/>
      <c r="WUQ116" s="511"/>
      <c r="WUR116" s="511"/>
      <c r="WUS116" s="511"/>
      <c r="WUT116" s="511"/>
      <c r="WUU116" s="511"/>
      <c r="WUV116" s="511"/>
      <c r="WUW116" s="511"/>
      <c r="WUX116" s="511"/>
      <c r="WUY116" s="511"/>
      <c r="WUZ116" s="511"/>
      <c r="WVA116" s="511"/>
      <c r="WVB116" s="511"/>
      <c r="WVC116" s="511"/>
      <c r="WVD116" s="511"/>
      <c r="WVE116" s="511"/>
      <c r="WVF116" s="511"/>
      <c r="WVG116" s="511"/>
      <c r="WVH116" s="511"/>
      <c r="WVI116" s="511"/>
      <c r="WVJ116" s="511"/>
      <c r="WVK116" s="511"/>
      <c r="WVL116" s="511"/>
      <c r="WVM116" s="511"/>
      <c r="WVN116" s="511"/>
      <c r="WVO116" s="511"/>
      <c r="WVP116" s="511"/>
      <c r="WVQ116" s="511"/>
      <c r="WVR116" s="511"/>
      <c r="WVS116" s="511"/>
      <c r="WVT116" s="511"/>
      <c r="WVU116" s="511"/>
      <c r="WVV116" s="511"/>
      <c r="WVW116" s="511"/>
      <c r="WVX116" s="511"/>
      <c r="WVY116" s="511"/>
      <c r="WVZ116" s="511"/>
      <c r="WWA116" s="511"/>
      <c r="WWB116" s="511"/>
      <c r="WWC116" s="511"/>
      <c r="WWD116" s="511"/>
      <c r="WWE116" s="511"/>
      <c r="WWF116" s="511"/>
      <c r="WWG116" s="511"/>
      <c r="WWH116" s="511"/>
      <c r="WWI116" s="511"/>
      <c r="WWJ116" s="511"/>
      <c r="WWK116" s="511"/>
      <c r="WWL116" s="511"/>
      <c r="WWM116" s="511"/>
      <c r="WWN116" s="511"/>
      <c r="WWO116" s="511"/>
      <c r="WWP116" s="511"/>
      <c r="WWQ116" s="511"/>
      <c r="WWR116" s="511"/>
      <c r="WWS116" s="511"/>
      <c r="WWT116" s="511"/>
      <c r="WWU116" s="511"/>
      <c r="WWV116" s="511"/>
      <c r="WWW116" s="511"/>
      <c r="WWX116" s="511"/>
      <c r="WWY116" s="511"/>
      <c r="WWZ116" s="511"/>
      <c r="WXA116" s="511"/>
      <c r="WXB116" s="511"/>
      <c r="WXC116" s="511"/>
      <c r="WXD116" s="511"/>
      <c r="WXE116" s="511"/>
      <c r="WXF116" s="511"/>
      <c r="WXG116" s="511"/>
      <c r="WXH116" s="511"/>
      <c r="WXI116" s="511"/>
      <c r="WXJ116" s="511"/>
      <c r="WXK116" s="511"/>
      <c r="WXL116" s="511"/>
      <c r="WXM116" s="511"/>
      <c r="WXN116" s="511"/>
      <c r="WXO116" s="511"/>
      <c r="WXP116" s="511"/>
      <c r="WXQ116" s="511"/>
      <c r="WXR116" s="511"/>
      <c r="WXS116" s="511"/>
      <c r="WXT116" s="511"/>
      <c r="WXU116" s="511"/>
      <c r="WXV116" s="511"/>
      <c r="WXW116" s="511"/>
      <c r="WXX116" s="511"/>
      <c r="WXY116" s="511"/>
      <c r="WXZ116" s="511"/>
      <c r="WYA116" s="511"/>
      <c r="WYB116" s="511"/>
      <c r="WYC116" s="511"/>
      <c r="WYD116" s="511"/>
      <c r="WYE116" s="511"/>
      <c r="WYF116" s="511"/>
      <c r="WYG116" s="511"/>
      <c r="WYH116" s="511"/>
      <c r="WYI116" s="511"/>
      <c r="WYJ116" s="511"/>
      <c r="WYK116" s="511"/>
      <c r="WYL116" s="511"/>
      <c r="WYM116" s="511"/>
      <c r="WYN116" s="511"/>
      <c r="WYO116" s="511"/>
      <c r="WYP116" s="511"/>
      <c r="WYQ116" s="511"/>
      <c r="WYR116" s="511"/>
      <c r="WYS116" s="511"/>
      <c r="WYT116" s="511"/>
      <c r="WYU116" s="511"/>
      <c r="WYV116" s="511"/>
      <c r="WYW116" s="511"/>
      <c r="WYX116" s="511"/>
      <c r="WYY116" s="511"/>
      <c r="WYZ116" s="511"/>
      <c r="WZA116" s="511"/>
      <c r="WZB116" s="511"/>
      <c r="WZC116" s="511"/>
      <c r="WZD116" s="511"/>
      <c r="WZE116" s="511"/>
      <c r="WZF116" s="511"/>
      <c r="WZG116" s="511"/>
      <c r="WZH116" s="511"/>
      <c r="WZI116" s="511"/>
      <c r="WZJ116" s="511"/>
      <c r="WZK116" s="511"/>
      <c r="WZL116" s="511"/>
      <c r="WZM116" s="511"/>
      <c r="WZN116" s="511"/>
      <c r="WZO116" s="511"/>
      <c r="WZP116" s="511"/>
      <c r="WZQ116" s="511"/>
      <c r="WZR116" s="511"/>
      <c r="WZS116" s="511"/>
      <c r="WZT116" s="511"/>
      <c r="WZU116" s="511"/>
      <c r="WZV116" s="511"/>
      <c r="WZW116" s="511"/>
      <c r="WZX116" s="511"/>
      <c r="WZY116" s="511"/>
      <c r="WZZ116" s="511"/>
      <c r="XAA116" s="511"/>
      <c r="XAB116" s="511"/>
      <c r="XAC116" s="511"/>
      <c r="XAD116" s="511"/>
      <c r="XAE116" s="511"/>
      <c r="XAF116" s="511"/>
      <c r="XAG116" s="511"/>
      <c r="XAH116" s="511"/>
      <c r="XAI116" s="511"/>
      <c r="XAJ116" s="511"/>
      <c r="XAK116" s="511"/>
      <c r="XAL116" s="511"/>
      <c r="XAM116" s="511"/>
      <c r="XAN116" s="511"/>
      <c r="XAO116" s="511"/>
      <c r="XAP116" s="511"/>
      <c r="XAQ116" s="511"/>
      <c r="XAR116" s="511"/>
      <c r="XAS116" s="511"/>
      <c r="XAT116" s="511"/>
      <c r="XAU116" s="511"/>
      <c r="XAV116" s="511"/>
      <c r="XAW116" s="511"/>
      <c r="XAX116" s="511"/>
      <c r="XAY116" s="511"/>
      <c r="XAZ116" s="511"/>
      <c r="XBA116" s="511"/>
      <c r="XBB116" s="511"/>
      <c r="XBC116" s="511"/>
      <c r="XBD116" s="511"/>
      <c r="XBE116" s="511"/>
      <c r="XBF116" s="511"/>
      <c r="XBG116" s="511"/>
      <c r="XBH116" s="511"/>
      <c r="XBI116" s="511"/>
      <c r="XBJ116" s="511"/>
      <c r="XBK116" s="511"/>
      <c r="XBL116" s="511"/>
      <c r="XBM116" s="511"/>
      <c r="XBN116" s="511"/>
      <c r="XBO116" s="511"/>
      <c r="XBP116" s="511"/>
      <c r="XBQ116" s="511"/>
      <c r="XBR116" s="511"/>
      <c r="XBS116" s="511"/>
      <c r="XBT116" s="511"/>
      <c r="XBU116" s="511"/>
      <c r="XBV116" s="511"/>
      <c r="XBW116" s="511"/>
      <c r="XBX116" s="511"/>
      <c r="XBY116" s="511"/>
      <c r="XBZ116" s="511"/>
      <c r="XCA116" s="511"/>
      <c r="XCB116" s="511"/>
      <c r="XCC116" s="511"/>
      <c r="XCD116" s="511"/>
      <c r="XCE116" s="511"/>
      <c r="XCF116" s="511"/>
      <c r="XCG116" s="511"/>
      <c r="XCH116" s="511"/>
      <c r="XCI116" s="511"/>
      <c r="XCJ116" s="511"/>
      <c r="XCK116" s="511"/>
      <c r="XCL116" s="511"/>
      <c r="XCM116" s="511"/>
      <c r="XCN116" s="511"/>
      <c r="XCO116" s="511"/>
      <c r="XCP116" s="511"/>
      <c r="XCQ116" s="511"/>
      <c r="XCR116" s="511"/>
      <c r="XCS116" s="511"/>
      <c r="XCT116" s="511"/>
      <c r="XCU116" s="511"/>
      <c r="XCV116" s="511"/>
      <c r="XCW116" s="511"/>
      <c r="XCX116" s="511"/>
      <c r="XCY116" s="511"/>
      <c r="XCZ116" s="511"/>
      <c r="XDA116" s="511"/>
      <c r="XDB116" s="511"/>
      <c r="XDC116" s="511"/>
      <c r="XDD116" s="511"/>
      <c r="XDE116" s="511"/>
      <c r="XDF116" s="511"/>
      <c r="XDG116" s="511"/>
      <c r="XDH116" s="511"/>
      <c r="XDI116" s="511"/>
      <c r="XDJ116" s="511"/>
      <c r="XDK116" s="511"/>
      <c r="XDL116" s="511"/>
      <c r="XDM116" s="511"/>
      <c r="XDN116" s="511"/>
      <c r="XDO116" s="511"/>
      <c r="XDP116" s="511"/>
      <c r="XDQ116" s="511"/>
      <c r="XDR116" s="511"/>
      <c r="XDS116" s="511"/>
      <c r="XDT116" s="511"/>
      <c r="XDU116" s="511"/>
      <c r="XDV116" s="511"/>
      <c r="XDW116" s="511"/>
      <c r="XDX116" s="511"/>
      <c r="XDY116" s="511"/>
      <c r="XDZ116" s="511"/>
      <c r="XEA116" s="511"/>
      <c r="XEB116" s="511"/>
      <c r="XEC116" s="511"/>
      <c r="XED116" s="511"/>
      <c r="XEE116" s="511"/>
      <c r="XEF116" s="511"/>
      <c r="XEG116" s="511"/>
      <c r="XEH116" s="511"/>
      <c r="XEI116" s="511"/>
      <c r="XEJ116" s="511"/>
      <c r="XEK116" s="511"/>
      <c r="XEL116" s="511"/>
      <c r="XEM116" s="511"/>
      <c r="XEN116" s="511"/>
      <c r="XEO116" s="511"/>
      <c r="XEP116" s="511"/>
      <c r="XEQ116" s="511"/>
      <c r="XER116" s="511"/>
      <c r="XES116" s="511"/>
      <c r="XET116" s="511"/>
      <c r="XEU116" s="511"/>
      <c r="XEV116" s="511"/>
      <c r="XEW116" s="511"/>
      <c r="XEX116" s="511"/>
      <c r="XEY116" s="511"/>
      <c r="XEZ116" s="511"/>
      <c r="XFA116" s="511"/>
      <c r="XFB116" s="511"/>
      <c r="XFC116" s="511"/>
      <c r="XFD116" s="511"/>
    </row>
    <row r="117" spans="1:16384" ht="15" customHeight="1">
      <c r="A117" s="79"/>
      <c r="B117" s="511"/>
      <c r="C117" s="511"/>
      <c r="D117" s="511"/>
      <c r="E117" s="511"/>
      <c r="F117" s="511"/>
      <c r="G117" s="511"/>
      <c r="H117" s="511"/>
      <c r="I117" s="511"/>
      <c r="J117" s="511"/>
      <c r="K117" s="511"/>
      <c r="L117" s="511"/>
      <c r="M117" s="511"/>
      <c r="N117" s="511"/>
      <c r="O117" s="511"/>
      <c r="P117" s="511"/>
      <c r="Q117" s="511"/>
      <c r="R117" s="511"/>
      <c r="S117" s="511"/>
      <c r="T117" s="511"/>
      <c r="U117" s="511"/>
      <c r="V117" s="511"/>
      <c r="W117" s="511"/>
      <c r="X117" s="511"/>
      <c r="Y117" s="511"/>
      <c r="Z117" s="511"/>
      <c r="AA117" s="511"/>
      <c r="AB117" s="511"/>
      <c r="AC117" s="511"/>
      <c r="AD117" s="511"/>
      <c r="AE117" s="511"/>
      <c r="AF117" s="511"/>
      <c r="AG117" s="511"/>
      <c r="AH117" s="511"/>
      <c r="AI117" s="511"/>
      <c r="AJ117" s="511"/>
      <c r="AK117" s="511"/>
      <c r="AL117" s="511"/>
      <c r="AM117" s="511"/>
      <c r="AN117" s="511"/>
      <c r="AO117" s="511"/>
      <c r="AP117" s="511"/>
      <c r="AQ117" s="511"/>
      <c r="AR117" s="511"/>
      <c r="AS117" s="511"/>
      <c r="AT117" s="511"/>
      <c r="AU117" s="511"/>
      <c r="AV117" s="511"/>
      <c r="AW117" s="511"/>
      <c r="AX117" s="511"/>
      <c r="AY117" s="511"/>
      <c r="AZ117" s="511"/>
      <c r="BA117" s="511"/>
      <c r="BB117" s="511"/>
      <c r="BC117" s="511"/>
      <c r="BD117" s="511"/>
      <c r="BE117" s="511"/>
      <c r="BF117" s="511"/>
      <c r="BG117" s="511"/>
      <c r="BH117" s="511"/>
      <c r="BI117" s="511"/>
      <c r="BJ117" s="511"/>
      <c r="BK117" s="511"/>
      <c r="BL117" s="511"/>
      <c r="BM117" s="511"/>
      <c r="BN117" s="511"/>
      <c r="BO117" s="511"/>
      <c r="BP117" s="511"/>
      <c r="BQ117" s="511"/>
      <c r="BR117" s="511"/>
      <c r="BS117" s="511"/>
      <c r="BT117" s="511"/>
      <c r="BU117" s="511"/>
      <c r="BV117" s="511"/>
      <c r="BW117" s="511"/>
      <c r="BX117" s="511"/>
      <c r="BY117" s="511"/>
      <c r="BZ117" s="511"/>
      <c r="CA117" s="511"/>
      <c r="CB117" s="511"/>
      <c r="CC117" s="511"/>
      <c r="CD117" s="511"/>
      <c r="CE117" s="511"/>
      <c r="CF117" s="511"/>
      <c r="CG117" s="511"/>
      <c r="CH117" s="511"/>
      <c r="CI117" s="511"/>
      <c r="CJ117" s="511"/>
      <c r="CK117" s="511"/>
      <c r="CL117" s="511"/>
      <c r="CM117" s="511"/>
      <c r="CN117" s="511"/>
      <c r="CO117" s="511"/>
      <c r="CP117" s="511"/>
      <c r="CQ117" s="511"/>
      <c r="CR117" s="511"/>
      <c r="CS117" s="511"/>
      <c r="CT117" s="511"/>
      <c r="CU117" s="511"/>
      <c r="CV117" s="511"/>
      <c r="CW117" s="511"/>
      <c r="CX117" s="511"/>
      <c r="CY117" s="511"/>
      <c r="CZ117" s="511"/>
      <c r="DA117" s="511"/>
      <c r="DB117" s="511"/>
      <c r="DC117" s="511"/>
      <c r="DD117" s="511"/>
      <c r="DE117" s="511"/>
      <c r="DF117" s="511"/>
      <c r="DG117" s="511"/>
      <c r="DH117" s="511"/>
      <c r="DI117" s="511"/>
      <c r="DJ117" s="511"/>
      <c r="DK117" s="511"/>
      <c r="DL117" s="511"/>
      <c r="DM117" s="511"/>
      <c r="DN117" s="511"/>
      <c r="DO117" s="511"/>
      <c r="DP117" s="511"/>
      <c r="DQ117" s="511"/>
      <c r="DR117" s="511"/>
      <c r="DS117" s="511"/>
      <c r="DT117" s="511"/>
      <c r="DU117" s="511"/>
      <c r="DV117" s="511"/>
      <c r="DW117" s="511"/>
      <c r="DX117" s="511"/>
      <c r="DY117" s="511"/>
      <c r="DZ117" s="511"/>
      <c r="EA117" s="511"/>
      <c r="EB117" s="511"/>
      <c r="EC117" s="511"/>
      <c r="ED117" s="511"/>
      <c r="EE117" s="511"/>
      <c r="EF117" s="511"/>
      <c r="EG117" s="511"/>
      <c r="EH117" s="511"/>
      <c r="EI117" s="511"/>
      <c r="EJ117" s="511"/>
      <c r="EK117" s="511"/>
      <c r="EL117" s="511"/>
      <c r="EM117" s="511"/>
      <c r="EN117" s="511"/>
      <c r="EO117" s="511"/>
      <c r="EP117" s="511"/>
      <c r="EQ117" s="511"/>
      <c r="ER117" s="511"/>
      <c r="ES117" s="511"/>
      <c r="ET117" s="511"/>
      <c r="EU117" s="511"/>
      <c r="EV117" s="511"/>
      <c r="EW117" s="511"/>
      <c r="EX117" s="511"/>
      <c r="EY117" s="511"/>
      <c r="EZ117" s="511"/>
      <c r="FA117" s="511"/>
      <c r="FB117" s="511"/>
      <c r="FC117" s="511"/>
      <c r="FD117" s="511"/>
      <c r="FE117" s="511"/>
      <c r="FF117" s="511"/>
      <c r="FG117" s="511"/>
      <c r="FH117" s="511"/>
      <c r="FI117" s="511"/>
      <c r="FJ117" s="511"/>
      <c r="FK117" s="511"/>
      <c r="FL117" s="511"/>
      <c r="FM117" s="511"/>
      <c r="FN117" s="511"/>
      <c r="FO117" s="511"/>
      <c r="FP117" s="511"/>
      <c r="FQ117" s="511"/>
      <c r="FR117" s="511"/>
      <c r="FS117" s="511"/>
      <c r="FT117" s="511"/>
      <c r="FU117" s="511"/>
      <c r="FV117" s="511"/>
      <c r="FW117" s="511"/>
      <c r="FX117" s="511"/>
      <c r="FY117" s="511"/>
      <c r="FZ117" s="511"/>
      <c r="GA117" s="511"/>
      <c r="GB117" s="511"/>
      <c r="GC117" s="511"/>
      <c r="GD117" s="511"/>
      <c r="GE117" s="511"/>
      <c r="GF117" s="511"/>
      <c r="GG117" s="511"/>
      <c r="GH117" s="511"/>
      <c r="GI117" s="511"/>
      <c r="GJ117" s="511"/>
      <c r="GK117" s="511"/>
      <c r="GL117" s="511"/>
      <c r="GM117" s="511"/>
      <c r="GN117" s="511"/>
      <c r="GO117" s="511"/>
      <c r="GP117" s="511"/>
      <c r="GQ117" s="511"/>
      <c r="GR117" s="511"/>
      <c r="GS117" s="511"/>
      <c r="GT117" s="511"/>
      <c r="GU117" s="511"/>
      <c r="GV117" s="511"/>
      <c r="GW117" s="511"/>
      <c r="GX117" s="511"/>
      <c r="GY117" s="511"/>
      <c r="GZ117" s="511"/>
      <c r="HA117" s="511"/>
      <c r="HB117" s="511"/>
      <c r="HC117" s="511"/>
      <c r="HD117" s="511"/>
      <c r="HE117" s="511"/>
      <c r="HF117" s="511"/>
      <c r="HG117" s="511"/>
      <c r="HH117" s="511"/>
      <c r="HI117" s="511"/>
      <c r="HJ117" s="511"/>
      <c r="HK117" s="511"/>
      <c r="HL117" s="511"/>
      <c r="HM117" s="511"/>
      <c r="HN117" s="511"/>
      <c r="HO117" s="511"/>
      <c r="HP117" s="511"/>
      <c r="HQ117" s="511"/>
      <c r="HR117" s="511"/>
      <c r="HS117" s="511"/>
      <c r="HT117" s="511"/>
      <c r="HU117" s="511"/>
      <c r="HV117" s="511"/>
      <c r="HW117" s="511"/>
      <c r="HX117" s="511"/>
      <c r="HY117" s="511"/>
      <c r="HZ117" s="511"/>
      <c r="IA117" s="511"/>
      <c r="IB117" s="511"/>
      <c r="IC117" s="511"/>
      <c r="ID117" s="511"/>
      <c r="IE117" s="511"/>
      <c r="IF117" s="511"/>
      <c r="IG117" s="511"/>
      <c r="IH117" s="511"/>
      <c r="II117" s="511"/>
      <c r="IJ117" s="511"/>
      <c r="IK117" s="511"/>
      <c r="IL117" s="511"/>
      <c r="IM117" s="511"/>
      <c r="IN117" s="511"/>
      <c r="IO117" s="511"/>
      <c r="IP117" s="511"/>
      <c r="IQ117" s="511"/>
      <c r="IR117" s="511"/>
      <c r="IS117" s="511"/>
      <c r="IT117" s="511"/>
      <c r="IU117" s="511"/>
      <c r="IV117" s="511"/>
      <c r="IW117" s="511"/>
      <c r="IX117" s="511"/>
      <c r="IY117" s="511"/>
      <c r="IZ117" s="511"/>
      <c r="JA117" s="511"/>
      <c r="JB117" s="511"/>
      <c r="JC117" s="511"/>
      <c r="JD117" s="511"/>
      <c r="JE117" s="511"/>
      <c r="JF117" s="511"/>
      <c r="JG117" s="511"/>
      <c r="JH117" s="511"/>
      <c r="JI117" s="511"/>
      <c r="JJ117" s="511"/>
      <c r="JK117" s="511"/>
      <c r="JL117" s="511"/>
      <c r="JM117" s="511"/>
      <c r="JN117" s="511"/>
      <c r="JO117" s="511"/>
      <c r="JP117" s="511"/>
      <c r="JQ117" s="511"/>
      <c r="JR117" s="511"/>
      <c r="JS117" s="511"/>
      <c r="JT117" s="511"/>
      <c r="JU117" s="511"/>
      <c r="JV117" s="511"/>
      <c r="JW117" s="511"/>
      <c r="JX117" s="511"/>
      <c r="JY117" s="511"/>
      <c r="JZ117" s="511"/>
      <c r="KA117" s="511"/>
      <c r="KB117" s="511"/>
      <c r="KC117" s="511"/>
      <c r="KD117" s="511"/>
      <c r="KE117" s="511"/>
      <c r="KF117" s="511"/>
      <c r="KG117" s="511"/>
      <c r="KH117" s="511"/>
      <c r="KI117" s="511"/>
      <c r="KJ117" s="511"/>
      <c r="KK117" s="511"/>
      <c r="KL117" s="511"/>
      <c r="KM117" s="511"/>
      <c r="KN117" s="511"/>
      <c r="KO117" s="511"/>
      <c r="KP117" s="511"/>
      <c r="KQ117" s="511"/>
      <c r="KR117" s="511"/>
      <c r="KS117" s="511"/>
      <c r="KT117" s="511"/>
      <c r="KU117" s="511"/>
      <c r="KV117" s="511"/>
      <c r="KW117" s="511"/>
      <c r="KX117" s="511"/>
      <c r="KY117" s="511"/>
      <c r="KZ117" s="511"/>
      <c r="LA117" s="511"/>
      <c r="LB117" s="511"/>
      <c r="LC117" s="511"/>
      <c r="LD117" s="511"/>
      <c r="LE117" s="511"/>
      <c r="LF117" s="511"/>
      <c r="LG117" s="511"/>
      <c r="LH117" s="511"/>
      <c r="LI117" s="511"/>
      <c r="LJ117" s="511"/>
      <c r="LK117" s="511"/>
      <c r="LL117" s="511"/>
      <c r="LM117" s="511"/>
      <c r="LN117" s="511"/>
      <c r="LO117" s="511"/>
      <c r="LP117" s="511"/>
      <c r="LQ117" s="511"/>
      <c r="LR117" s="511"/>
      <c r="LS117" s="511"/>
      <c r="LT117" s="511"/>
      <c r="LU117" s="511"/>
      <c r="LV117" s="511"/>
      <c r="LW117" s="511"/>
      <c r="LX117" s="511"/>
      <c r="LY117" s="511"/>
      <c r="LZ117" s="511"/>
      <c r="MA117" s="511"/>
      <c r="MB117" s="511"/>
      <c r="MC117" s="511"/>
      <c r="MD117" s="511"/>
      <c r="ME117" s="511"/>
      <c r="MF117" s="511"/>
      <c r="MG117" s="511"/>
      <c r="MH117" s="511"/>
      <c r="MI117" s="511"/>
      <c r="MJ117" s="511"/>
      <c r="MK117" s="511"/>
      <c r="ML117" s="511"/>
      <c r="MM117" s="511"/>
      <c r="MN117" s="511"/>
      <c r="MO117" s="511"/>
      <c r="MP117" s="511"/>
      <c r="MQ117" s="511"/>
      <c r="MR117" s="511"/>
      <c r="MS117" s="511"/>
      <c r="MT117" s="511"/>
      <c r="MU117" s="511"/>
      <c r="MV117" s="511"/>
      <c r="MW117" s="511"/>
      <c r="MX117" s="511"/>
      <c r="MY117" s="511"/>
      <c r="MZ117" s="511"/>
      <c r="NA117" s="511"/>
      <c r="NB117" s="511"/>
      <c r="NC117" s="511"/>
      <c r="ND117" s="511"/>
      <c r="NE117" s="511"/>
      <c r="NF117" s="511"/>
      <c r="NG117" s="511"/>
      <c r="NH117" s="511"/>
      <c r="NI117" s="511"/>
      <c r="NJ117" s="511"/>
      <c r="NK117" s="511"/>
      <c r="NL117" s="511"/>
      <c r="NM117" s="511"/>
      <c r="NN117" s="511"/>
      <c r="NO117" s="511"/>
      <c r="NP117" s="511"/>
      <c r="NQ117" s="511"/>
      <c r="NR117" s="511"/>
      <c r="NS117" s="511"/>
      <c r="NT117" s="511"/>
      <c r="NU117" s="511"/>
      <c r="NV117" s="511"/>
      <c r="NW117" s="511"/>
      <c r="NX117" s="511"/>
      <c r="NY117" s="511"/>
      <c r="NZ117" s="511"/>
      <c r="OA117" s="511"/>
      <c r="OB117" s="511"/>
      <c r="OC117" s="511"/>
      <c r="OD117" s="511"/>
      <c r="OE117" s="511"/>
      <c r="OF117" s="511"/>
      <c r="OG117" s="511"/>
      <c r="OH117" s="511"/>
      <c r="OI117" s="511"/>
      <c r="OJ117" s="511"/>
      <c r="OK117" s="511"/>
      <c r="OL117" s="511"/>
      <c r="OM117" s="511"/>
      <c r="ON117" s="511"/>
      <c r="OO117" s="511"/>
      <c r="OP117" s="511"/>
      <c r="OQ117" s="511"/>
      <c r="OR117" s="511"/>
      <c r="OS117" s="511"/>
      <c r="OT117" s="511"/>
      <c r="OU117" s="511"/>
      <c r="OV117" s="511"/>
      <c r="OW117" s="511"/>
      <c r="OX117" s="511"/>
      <c r="OY117" s="511"/>
      <c r="OZ117" s="511"/>
      <c r="PA117" s="511"/>
      <c r="PB117" s="511"/>
      <c r="PC117" s="511"/>
      <c r="PD117" s="511"/>
      <c r="PE117" s="511"/>
      <c r="PF117" s="511"/>
      <c r="PG117" s="511"/>
      <c r="PH117" s="511"/>
      <c r="PI117" s="511"/>
      <c r="PJ117" s="511"/>
      <c r="PK117" s="511"/>
      <c r="PL117" s="511"/>
      <c r="PM117" s="511"/>
      <c r="PN117" s="511"/>
      <c r="PO117" s="511"/>
      <c r="PP117" s="511"/>
      <c r="PQ117" s="511"/>
      <c r="PR117" s="511"/>
      <c r="PS117" s="511"/>
      <c r="PT117" s="511"/>
      <c r="PU117" s="511"/>
      <c r="PV117" s="511"/>
      <c r="PW117" s="511"/>
      <c r="PX117" s="511"/>
      <c r="PY117" s="511"/>
      <c r="PZ117" s="511"/>
      <c r="QA117" s="511"/>
      <c r="QB117" s="511"/>
      <c r="QC117" s="511"/>
      <c r="QD117" s="511"/>
      <c r="QE117" s="511"/>
      <c r="QF117" s="511"/>
      <c r="QG117" s="511"/>
      <c r="QH117" s="511"/>
      <c r="QI117" s="511"/>
      <c r="QJ117" s="511"/>
      <c r="QK117" s="511"/>
      <c r="QL117" s="511"/>
      <c r="QM117" s="511"/>
      <c r="QN117" s="511"/>
      <c r="QO117" s="511"/>
      <c r="QP117" s="511"/>
      <c r="QQ117" s="511"/>
      <c r="QR117" s="511"/>
      <c r="QS117" s="511"/>
      <c r="QT117" s="511"/>
      <c r="QU117" s="511"/>
      <c r="QV117" s="511"/>
      <c r="QW117" s="511"/>
      <c r="QX117" s="511"/>
      <c r="QY117" s="511"/>
      <c r="QZ117" s="511"/>
      <c r="RA117" s="511"/>
      <c r="RB117" s="511"/>
      <c r="RC117" s="511"/>
      <c r="RD117" s="511"/>
      <c r="RE117" s="511"/>
      <c r="RF117" s="511"/>
      <c r="RG117" s="511"/>
      <c r="RH117" s="511"/>
      <c r="RI117" s="511"/>
      <c r="RJ117" s="511"/>
      <c r="RK117" s="511"/>
      <c r="RL117" s="511"/>
      <c r="RM117" s="511"/>
      <c r="RN117" s="511"/>
      <c r="RO117" s="511"/>
      <c r="RP117" s="511"/>
      <c r="RQ117" s="511"/>
      <c r="RR117" s="511"/>
      <c r="RS117" s="511"/>
      <c r="RT117" s="511"/>
      <c r="RU117" s="511"/>
      <c r="RV117" s="511"/>
      <c r="RW117" s="511"/>
      <c r="RX117" s="511"/>
      <c r="RY117" s="511"/>
      <c r="RZ117" s="511"/>
      <c r="SA117" s="511"/>
      <c r="SB117" s="511"/>
      <c r="SC117" s="511"/>
      <c r="SD117" s="511"/>
      <c r="SE117" s="511"/>
      <c r="SF117" s="511"/>
      <c r="SG117" s="511"/>
      <c r="SH117" s="511"/>
      <c r="SI117" s="511"/>
      <c r="SJ117" s="511"/>
      <c r="SK117" s="511"/>
      <c r="SL117" s="511"/>
      <c r="SM117" s="511"/>
      <c r="SN117" s="511"/>
      <c r="SO117" s="511"/>
      <c r="SP117" s="511"/>
      <c r="SQ117" s="511"/>
      <c r="SR117" s="511"/>
      <c r="SS117" s="511"/>
      <c r="ST117" s="511"/>
      <c r="SU117" s="511"/>
      <c r="SV117" s="511"/>
      <c r="SW117" s="511"/>
      <c r="SX117" s="511"/>
      <c r="SY117" s="511"/>
      <c r="SZ117" s="511"/>
      <c r="TA117" s="511"/>
      <c r="TB117" s="511"/>
      <c r="TC117" s="511"/>
      <c r="TD117" s="511"/>
      <c r="TE117" s="511"/>
      <c r="TF117" s="511"/>
      <c r="TG117" s="511"/>
      <c r="TH117" s="511"/>
      <c r="TI117" s="511"/>
      <c r="TJ117" s="511"/>
      <c r="TK117" s="511"/>
      <c r="TL117" s="511"/>
      <c r="TM117" s="511"/>
      <c r="TN117" s="511"/>
      <c r="TO117" s="511"/>
      <c r="TP117" s="511"/>
      <c r="TQ117" s="511"/>
      <c r="TR117" s="511"/>
      <c r="TS117" s="511"/>
      <c r="TT117" s="511"/>
      <c r="TU117" s="511"/>
      <c r="TV117" s="511"/>
      <c r="TW117" s="511"/>
      <c r="TX117" s="511"/>
      <c r="TY117" s="511"/>
      <c r="TZ117" s="511"/>
      <c r="UA117" s="511"/>
      <c r="UB117" s="511"/>
      <c r="UC117" s="511"/>
      <c r="UD117" s="511"/>
      <c r="UE117" s="511"/>
      <c r="UF117" s="511"/>
      <c r="UG117" s="511"/>
      <c r="UH117" s="511"/>
      <c r="UI117" s="511"/>
      <c r="UJ117" s="511"/>
      <c r="UK117" s="511"/>
      <c r="UL117" s="511"/>
      <c r="UM117" s="511"/>
      <c r="UN117" s="511"/>
      <c r="UO117" s="511"/>
      <c r="UP117" s="511"/>
      <c r="UQ117" s="511"/>
      <c r="UR117" s="511"/>
      <c r="US117" s="511"/>
      <c r="UT117" s="511"/>
      <c r="UU117" s="511"/>
      <c r="UV117" s="511"/>
      <c r="UW117" s="511"/>
      <c r="UX117" s="511"/>
      <c r="UY117" s="511"/>
      <c r="UZ117" s="511"/>
      <c r="VA117" s="511"/>
      <c r="VB117" s="511"/>
      <c r="VC117" s="511"/>
      <c r="VD117" s="511"/>
      <c r="VE117" s="511"/>
      <c r="VF117" s="511"/>
      <c r="VG117" s="511"/>
      <c r="VH117" s="511"/>
      <c r="VI117" s="511"/>
      <c r="VJ117" s="511"/>
      <c r="VK117" s="511"/>
      <c r="VL117" s="511"/>
      <c r="VM117" s="511"/>
      <c r="VN117" s="511"/>
      <c r="VO117" s="511"/>
      <c r="VP117" s="511"/>
      <c r="VQ117" s="511"/>
      <c r="VR117" s="511"/>
      <c r="VS117" s="511"/>
      <c r="VT117" s="511"/>
      <c r="VU117" s="511"/>
      <c r="VV117" s="511"/>
      <c r="VW117" s="511"/>
      <c r="VX117" s="511"/>
      <c r="VY117" s="511"/>
      <c r="VZ117" s="511"/>
      <c r="WA117" s="511"/>
      <c r="WB117" s="511"/>
      <c r="WC117" s="511"/>
      <c r="WD117" s="511"/>
      <c r="WE117" s="511"/>
      <c r="WF117" s="511"/>
      <c r="WG117" s="511"/>
      <c r="WH117" s="511"/>
      <c r="WI117" s="511"/>
      <c r="WJ117" s="511"/>
      <c r="WK117" s="511"/>
      <c r="WL117" s="511"/>
      <c r="WM117" s="511"/>
      <c r="WN117" s="511"/>
      <c r="WO117" s="511"/>
      <c r="WP117" s="511"/>
      <c r="WQ117" s="511"/>
      <c r="WR117" s="511"/>
      <c r="WS117" s="511"/>
      <c r="WT117" s="511"/>
      <c r="WU117" s="511"/>
      <c r="WV117" s="511"/>
      <c r="WW117" s="511"/>
      <c r="WX117" s="511"/>
      <c r="WY117" s="511"/>
      <c r="WZ117" s="511"/>
      <c r="XA117" s="511"/>
      <c r="XB117" s="511"/>
      <c r="XC117" s="511"/>
      <c r="XD117" s="511"/>
      <c r="XE117" s="511"/>
      <c r="XF117" s="511"/>
      <c r="XG117" s="511"/>
      <c r="XH117" s="511"/>
      <c r="XI117" s="511"/>
      <c r="XJ117" s="511"/>
      <c r="XK117" s="511"/>
      <c r="XL117" s="511"/>
      <c r="XM117" s="511"/>
      <c r="XN117" s="511"/>
      <c r="XO117" s="511"/>
      <c r="XP117" s="511"/>
      <c r="XQ117" s="511"/>
      <c r="XR117" s="511"/>
      <c r="XS117" s="511"/>
      <c r="XT117" s="511"/>
      <c r="XU117" s="511"/>
      <c r="XV117" s="511"/>
      <c r="XW117" s="511"/>
      <c r="XX117" s="511"/>
      <c r="XY117" s="511"/>
      <c r="XZ117" s="511"/>
      <c r="YA117" s="511"/>
      <c r="YB117" s="511"/>
      <c r="YC117" s="511"/>
      <c r="YD117" s="511"/>
      <c r="YE117" s="511"/>
      <c r="YF117" s="511"/>
      <c r="YG117" s="511"/>
      <c r="YH117" s="511"/>
      <c r="YI117" s="511"/>
      <c r="YJ117" s="511"/>
      <c r="YK117" s="511"/>
      <c r="YL117" s="511"/>
      <c r="YM117" s="511"/>
      <c r="YN117" s="511"/>
      <c r="YO117" s="511"/>
      <c r="YP117" s="511"/>
      <c r="YQ117" s="511"/>
      <c r="YR117" s="511"/>
      <c r="YS117" s="511"/>
      <c r="YT117" s="511"/>
      <c r="YU117" s="511"/>
      <c r="YV117" s="511"/>
      <c r="YW117" s="511"/>
      <c r="YX117" s="511"/>
      <c r="YY117" s="511"/>
      <c r="YZ117" s="511"/>
      <c r="ZA117" s="511"/>
      <c r="ZB117" s="511"/>
      <c r="ZC117" s="511"/>
      <c r="ZD117" s="511"/>
      <c r="ZE117" s="511"/>
      <c r="ZF117" s="511"/>
      <c r="ZG117" s="511"/>
      <c r="ZH117" s="511"/>
      <c r="ZI117" s="511"/>
      <c r="ZJ117" s="511"/>
      <c r="ZK117" s="511"/>
      <c r="ZL117" s="511"/>
      <c r="ZM117" s="511"/>
      <c r="ZN117" s="511"/>
      <c r="ZO117" s="511"/>
      <c r="ZP117" s="511"/>
      <c r="ZQ117" s="511"/>
      <c r="ZR117" s="511"/>
      <c r="ZS117" s="511"/>
      <c r="ZT117" s="511"/>
      <c r="ZU117" s="511"/>
      <c r="ZV117" s="511"/>
      <c r="ZW117" s="511"/>
      <c r="ZX117" s="511"/>
      <c r="ZY117" s="511"/>
      <c r="ZZ117" s="511"/>
      <c r="AAA117" s="511"/>
      <c r="AAB117" s="511"/>
      <c r="AAC117" s="511"/>
      <c r="AAD117" s="511"/>
      <c r="AAE117" s="511"/>
      <c r="AAF117" s="511"/>
      <c r="AAG117" s="511"/>
      <c r="AAH117" s="511"/>
      <c r="AAI117" s="511"/>
      <c r="AAJ117" s="511"/>
      <c r="AAK117" s="511"/>
      <c r="AAL117" s="511"/>
      <c r="AAM117" s="511"/>
      <c r="AAN117" s="511"/>
      <c r="AAO117" s="511"/>
      <c r="AAP117" s="511"/>
      <c r="AAQ117" s="511"/>
      <c r="AAR117" s="511"/>
      <c r="AAS117" s="511"/>
      <c r="AAT117" s="511"/>
      <c r="AAU117" s="511"/>
      <c r="AAV117" s="511"/>
      <c r="AAW117" s="511"/>
      <c r="AAX117" s="511"/>
      <c r="AAY117" s="511"/>
      <c r="AAZ117" s="511"/>
      <c r="ABA117" s="511"/>
      <c r="ABB117" s="511"/>
      <c r="ABC117" s="511"/>
      <c r="ABD117" s="511"/>
      <c r="ABE117" s="511"/>
      <c r="ABF117" s="511"/>
      <c r="ABG117" s="511"/>
      <c r="ABH117" s="511"/>
      <c r="ABI117" s="511"/>
      <c r="ABJ117" s="511"/>
      <c r="ABK117" s="511"/>
      <c r="ABL117" s="511"/>
      <c r="ABM117" s="511"/>
      <c r="ABN117" s="511"/>
      <c r="ABO117" s="511"/>
      <c r="ABP117" s="511"/>
      <c r="ABQ117" s="511"/>
      <c r="ABR117" s="511"/>
      <c r="ABS117" s="511"/>
      <c r="ABT117" s="511"/>
      <c r="ABU117" s="511"/>
      <c r="ABV117" s="511"/>
      <c r="ABW117" s="511"/>
      <c r="ABX117" s="511"/>
      <c r="ABY117" s="511"/>
      <c r="ABZ117" s="511"/>
      <c r="ACA117" s="511"/>
      <c r="ACB117" s="511"/>
      <c r="ACC117" s="511"/>
      <c r="ACD117" s="511"/>
      <c r="ACE117" s="511"/>
      <c r="ACF117" s="511"/>
      <c r="ACG117" s="511"/>
      <c r="ACH117" s="511"/>
      <c r="ACI117" s="511"/>
      <c r="ACJ117" s="511"/>
      <c r="ACK117" s="511"/>
      <c r="ACL117" s="511"/>
      <c r="ACM117" s="511"/>
      <c r="ACN117" s="511"/>
      <c r="ACO117" s="511"/>
      <c r="ACP117" s="511"/>
      <c r="ACQ117" s="511"/>
      <c r="ACR117" s="511"/>
      <c r="ACS117" s="511"/>
      <c r="ACT117" s="511"/>
      <c r="ACU117" s="511"/>
      <c r="ACV117" s="511"/>
      <c r="ACW117" s="511"/>
      <c r="ACX117" s="511"/>
      <c r="ACY117" s="511"/>
      <c r="ACZ117" s="511"/>
      <c r="ADA117" s="511"/>
      <c r="ADB117" s="511"/>
      <c r="ADC117" s="511"/>
      <c r="ADD117" s="511"/>
      <c r="ADE117" s="511"/>
      <c r="ADF117" s="511"/>
      <c r="ADG117" s="511"/>
      <c r="ADH117" s="511"/>
      <c r="ADI117" s="511"/>
      <c r="ADJ117" s="511"/>
      <c r="ADK117" s="511"/>
      <c r="ADL117" s="511"/>
      <c r="ADM117" s="511"/>
      <c r="ADN117" s="511"/>
      <c r="ADO117" s="511"/>
      <c r="ADP117" s="511"/>
      <c r="ADQ117" s="511"/>
      <c r="ADR117" s="511"/>
      <c r="ADS117" s="511"/>
      <c r="ADT117" s="511"/>
      <c r="ADU117" s="511"/>
      <c r="ADV117" s="511"/>
      <c r="ADW117" s="511"/>
      <c r="ADX117" s="511"/>
      <c r="ADY117" s="511"/>
      <c r="ADZ117" s="511"/>
      <c r="AEA117" s="511"/>
      <c r="AEB117" s="511"/>
      <c r="AEC117" s="511"/>
      <c r="AED117" s="511"/>
      <c r="AEE117" s="511"/>
      <c r="AEF117" s="511"/>
      <c r="AEG117" s="511"/>
      <c r="AEH117" s="511"/>
      <c r="AEI117" s="511"/>
      <c r="AEJ117" s="511"/>
      <c r="AEK117" s="511"/>
      <c r="AEL117" s="511"/>
      <c r="AEM117" s="511"/>
      <c r="AEN117" s="511"/>
      <c r="AEO117" s="511"/>
      <c r="AEP117" s="511"/>
      <c r="AEQ117" s="511"/>
      <c r="AER117" s="511"/>
      <c r="AES117" s="511"/>
      <c r="AET117" s="511"/>
      <c r="AEU117" s="511"/>
      <c r="AEV117" s="511"/>
      <c r="AEW117" s="511"/>
      <c r="AEX117" s="511"/>
      <c r="AEY117" s="511"/>
      <c r="AEZ117" s="511"/>
      <c r="AFA117" s="511"/>
      <c r="AFB117" s="511"/>
      <c r="AFC117" s="511"/>
      <c r="AFD117" s="511"/>
      <c r="AFE117" s="511"/>
      <c r="AFF117" s="511"/>
      <c r="AFG117" s="511"/>
      <c r="AFH117" s="511"/>
      <c r="AFI117" s="511"/>
      <c r="AFJ117" s="511"/>
      <c r="AFK117" s="511"/>
      <c r="AFL117" s="511"/>
      <c r="AFM117" s="511"/>
      <c r="AFN117" s="511"/>
      <c r="AFO117" s="511"/>
      <c r="AFP117" s="511"/>
      <c r="AFQ117" s="511"/>
      <c r="AFR117" s="511"/>
      <c r="AFS117" s="511"/>
      <c r="AFT117" s="511"/>
      <c r="AFU117" s="511"/>
      <c r="AFV117" s="511"/>
      <c r="AFW117" s="511"/>
      <c r="AFX117" s="511"/>
      <c r="AFY117" s="511"/>
      <c r="AFZ117" s="511"/>
      <c r="AGA117" s="511"/>
      <c r="AGB117" s="511"/>
      <c r="AGC117" s="511"/>
      <c r="AGD117" s="511"/>
      <c r="AGE117" s="511"/>
      <c r="AGF117" s="511"/>
      <c r="AGG117" s="511"/>
      <c r="AGH117" s="511"/>
      <c r="AGI117" s="511"/>
      <c r="AGJ117" s="511"/>
      <c r="AGK117" s="511"/>
      <c r="AGL117" s="511"/>
      <c r="AGM117" s="511"/>
      <c r="AGN117" s="511"/>
      <c r="AGO117" s="511"/>
      <c r="AGP117" s="511"/>
      <c r="AGQ117" s="511"/>
      <c r="AGR117" s="511"/>
      <c r="AGS117" s="511"/>
      <c r="AGT117" s="511"/>
      <c r="AGU117" s="511"/>
      <c r="AGV117" s="511"/>
      <c r="AGW117" s="511"/>
      <c r="AGX117" s="511"/>
      <c r="AGY117" s="511"/>
      <c r="AGZ117" s="511"/>
      <c r="AHA117" s="511"/>
      <c r="AHB117" s="511"/>
      <c r="AHC117" s="511"/>
      <c r="AHD117" s="511"/>
      <c r="AHE117" s="511"/>
      <c r="AHF117" s="511"/>
      <c r="AHG117" s="511"/>
      <c r="AHH117" s="511"/>
      <c r="AHI117" s="511"/>
      <c r="AHJ117" s="511"/>
      <c r="AHK117" s="511"/>
      <c r="AHL117" s="511"/>
      <c r="AHM117" s="511"/>
      <c r="AHN117" s="511"/>
      <c r="AHO117" s="511"/>
      <c r="AHP117" s="511"/>
      <c r="AHQ117" s="511"/>
      <c r="AHR117" s="511"/>
      <c r="AHS117" s="511"/>
      <c r="AHT117" s="511"/>
      <c r="AHU117" s="511"/>
      <c r="AHV117" s="511"/>
      <c r="AHW117" s="511"/>
      <c r="AHX117" s="511"/>
      <c r="AHY117" s="511"/>
      <c r="AHZ117" s="511"/>
      <c r="AIA117" s="511"/>
      <c r="AIB117" s="511"/>
      <c r="AIC117" s="511"/>
      <c r="AID117" s="511"/>
      <c r="AIE117" s="511"/>
      <c r="AIF117" s="511"/>
      <c r="AIG117" s="511"/>
      <c r="AIH117" s="511"/>
      <c r="AII117" s="511"/>
      <c r="AIJ117" s="511"/>
      <c r="AIK117" s="511"/>
      <c r="AIL117" s="511"/>
      <c r="AIM117" s="511"/>
      <c r="AIN117" s="511"/>
      <c r="AIO117" s="511"/>
      <c r="AIP117" s="511"/>
      <c r="AIQ117" s="511"/>
      <c r="AIR117" s="511"/>
      <c r="AIS117" s="511"/>
      <c r="AIT117" s="511"/>
      <c r="AIU117" s="511"/>
      <c r="AIV117" s="511"/>
      <c r="AIW117" s="511"/>
      <c r="AIX117" s="511"/>
      <c r="AIY117" s="511"/>
      <c r="AIZ117" s="511"/>
      <c r="AJA117" s="511"/>
      <c r="AJB117" s="511"/>
      <c r="AJC117" s="511"/>
      <c r="AJD117" s="511"/>
      <c r="AJE117" s="511"/>
      <c r="AJF117" s="511"/>
      <c r="AJG117" s="511"/>
      <c r="AJH117" s="511"/>
      <c r="AJI117" s="511"/>
      <c r="AJJ117" s="511"/>
      <c r="AJK117" s="511"/>
      <c r="AJL117" s="511"/>
      <c r="AJM117" s="511"/>
      <c r="AJN117" s="511"/>
      <c r="AJO117" s="511"/>
      <c r="AJP117" s="511"/>
      <c r="AJQ117" s="511"/>
      <c r="AJR117" s="511"/>
      <c r="AJS117" s="511"/>
      <c r="AJT117" s="511"/>
      <c r="AJU117" s="511"/>
      <c r="AJV117" s="511"/>
      <c r="AJW117" s="511"/>
      <c r="AJX117" s="511"/>
      <c r="AJY117" s="511"/>
      <c r="AJZ117" s="511"/>
      <c r="AKA117" s="511"/>
      <c r="AKB117" s="511"/>
      <c r="AKC117" s="511"/>
      <c r="AKD117" s="511"/>
      <c r="AKE117" s="511"/>
      <c r="AKF117" s="511"/>
      <c r="AKG117" s="511"/>
      <c r="AKH117" s="511"/>
      <c r="AKI117" s="511"/>
      <c r="AKJ117" s="511"/>
      <c r="AKK117" s="511"/>
      <c r="AKL117" s="511"/>
      <c r="AKM117" s="511"/>
      <c r="AKN117" s="511"/>
      <c r="AKO117" s="511"/>
      <c r="AKP117" s="511"/>
      <c r="AKQ117" s="511"/>
      <c r="AKR117" s="511"/>
      <c r="AKS117" s="511"/>
      <c r="AKT117" s="511"/>
      <c r="AKU117" s="511"/>
      <c r="AKV117" s="511"/>
      <c r="AKW117" s="511"/>
      <c r="AKX117" s="511"/>
      <c r="AKY117" s="511"/>
      <c r="AKZ117" s="511"/>
      <c r="ALA117" s="511"/>
      <c r="ALB117" s="511"/>
      <c r="ALC117" s="511"/>
      <c r="ALD117" s="511"/>
      <c r="ALE117" s="511"/>
      <c r="ALF117" s="511"/>
      <c r="ALG117" s="511"/>
      <c r="ALH117" s="511"/>
      <c r="ALI117" s="511"/>
      <c r="ALJ117" s="511"/>
      <c r="ALK117" s="511"/>
      <c r="ALL117" s="511"/>
      <c r="ALM117" s="511"/>
      <c r="ALN117" s="511"/>
      <c r="ALO117" s="511"/>
      <c r="ALP117" s="511"/>
      <c r="ALQ117" s="511"/>
      <c r="ALR117" s="511"/>
      <c r="ALS117" s="511"/>
      <c r="ALT117" s="511"/>
      <c r="ALU117" s="511"/>
      <c r="ALV117" s="511"/>
      <c r="ALW117" s="511"/>
      <c r="ALX117" s="511"/>
      <c r="ALY117" s="511"/>
      <c r="ALZ117" s="511"/>
      <c r="AMA117" s="511"/>
      <c r="AMB117" s="511"/>
      <c r="AMC117" s="511"/>
      <c r="AMD117" s="511"/>
      <c r="AME117" s="511"/>
      <c r="AMF117" s="511"/>
      <c r="AMG117" s="511"/>
      <c r="AMH117" s="511"/>
      <c r="AMI117" s="511"/>
      <c r="AMJ117" s="511"/>
      <c r="AMK117" s="511"/>
      <c r="AML117" s="511"/>
      <c r="AMM117" s="511"/>
      <c r="AMN117" s="511"/>
      <c r="AMO117" s="511"/>
      <c r="AMP117" s="511"/>
      <c r="AMQ117" s="511"/>
      <c r="AMR117" s="511"/>
      <c r="AMS117" s="511"/>
      <c r="AMT117" s="511"/>
      <c r="AMU117" s="511"/>
      <c r="AMV117" s="511"/>
      <c r="AMW117" s="511"/>
      <c r="AMX117" s="511"/>
      <c r="AMY117" s="511"/>
      <c r="AMZ117" s="511"/>
      <c r="ANA117" s="511"/>
      <c r="ANB117" s="511"/>
      <c r="ANC117" s="511"/>
      <c r="AND117" s="511"/>
      <c r="ANE117" s="511"/>
      <c r="ANF117" s="511"/>
      <c r="ANG117" s="511"/>
      <c r="ANH117" s="511"/>
      <c r="ANI117" s="511"/>
      <c r="ANJ117" s="511"/>
      <c r="ANK117" s="511"/>
      <c r="ANL117" s="511"/>
      <c r="ANM117" s="511"/>
      <c r="ANN117" s="511"/>
      <c r="ANO117" s="511"/>
      <c r="ANP117" s="511"/>
      <c r="ANQ117" s="511"/>
      <c r="ANR117" s="511"/>
      <c r="ANS117" s="511"/>
      <c r="ANT117" s="511"/>
      <c r="ANU117" s="511"/>
      <c r="ANV117" s="511"/>
      <c r="ANW117" s="511"/>
      <c r="ANX117" s="511"/>
      <c r="ANY117" s="511"/>
      <c r="ANZ117" s="511"/>
      <c r="AOA117" s="511"/>
      <c r="AOB117" s="511"/>
      <c r="AOC117" s="511"/>
      <c r="AOD117" s="511"/>
      <c r="AOE117" s="511"/>
      <c r="AOF117" s="511"/>
      <c r="AOG117" s="511"/>
      <c r="AOH117" s="511"/>
      <c r="AOI117" s="511"/>
      <c r="AOJ117" s="511"/>
      <c r="AOK117" s="511"/>
      <c r="AOL117" s="511"/>
      <c r="AOM117" s="511"/>
      <c r="AON117" s="511"/>
      <c r="AOO117" s="511"/>
      <c r="AOP117" s="511"/>
      <c r="AOQ117" s="511"/>
      <c r="AOR117" s="511"/>
      <c r="AOS117" s="511"/>
      <c r="AOT117" s="511"/>
      <c r="AOU117" s="511"/>
      <c r="AOV117" s="511"/>
      <c r="AOW117" s="511"/>
      <c r="AOX117" s="511"/>
      <c r="AOY117" s="511"/>
      <c r="AOZ117" s="511"/>
      <c r="APA117" s="511"/>
      <c r="APB117" s="511"/>
      <c r="APC117" s="511"/>
      <c r="APD117" s="511"/>
      <c r="APE117" s="511"/>
      <c r="APF117" s="511"/>
      <c r="APG117" s="511"/>
      <c r="APH117" s="511"/>
      <c r="API117" s="511"/>
      <c r="APJ117" s="511"/>
      <c r="APK117" s="511"/>
      <c r="APL117" s="511"/>
      <c r="APM117" s="511"/>
      <c r="APN117" s="511"/>
      <c r="APO117" s="511"/>
      <c r="APP117" s="511"/>
      <c r="APQ117" s="511"/>
      <c r="APR117" s="511"/>
      <c r="APS117" s="511"/>
      <c r="APT117" s="511"/>
      <c r="APU117" s="511"/>
      <c r="APV117" s="511"/>
      <c r="APW117" s="511"/>
      <c r="APX117" s="511"/>
      <c r="APY117" s="511"/>
      <c r="APZ117" s="511"/>
      <c r="AQA117" s="511"/>
      <c r="AQB117" s="511"/>
      <c r="AQC117" s="511"/>
      <c r="AQD117" s="511"/>
      <c r="AQE117" s="511"/>
      <c r="AQF117" s="511"/>
      <c r="AQG117" s="511"/>
      <c r="AQH117" s="511"/>
      <c r="AQI117" s="511"/>
      <c r="AQJ117" s="511"/>
      <c r="AQK117" s="511"/>
      <c r="AQL117" s="511"/>
      <c r="AQM117" s="511"/>
      <c r="AQN117" s="511"/>
      <c r="AQO117" s="511"/>
      <c r="AQP117" s="511"/>
      <c r="AQQ117" s="511"/>
      <c r="AQR117" s="511"/>
      <c r="AQS117" s="511"/>
      <c r="AQT117" s="511"/>
      <c r="AQU117" s="511"/>
      <c r="AQV117" s="511"/>
      <c r="AQW117" s="511"/>
      <c r="AQX117" s="511"/>
      <c r="AQY117" s="511"/>
      <c r="AQZ117" s="511"/>
      <c r="ARA117" s="511"/>
      <c r="ARB117" s="511"/>
      <c r="ARC117" s="511"/>
      <c r="ARD117" s="511"/>
      <c r="ARE117" s="511"/>
      <c r="ARF117" s="511"/>
      <c r="ARG117" s="511"/>
      <c r="ARH117" s="511"/>
      <c r="ARI117" s="511"/>
      <c r="ARJ117" s="511"/>
      <c r="ARK117" s="511"/>
      <c r="ARL117" s="511"/>
      <c r="ARM117" s="511"/>
      <c r="ARN117" s="511"/>
      <c r="ARO117" s="511"/>
      <c r="ARP117" s="511"/>
      <c r="ARQ117" s="511"/>
      <c r="ARR117" s="511"/>
      <c r="ARS117" s="511"/>
      <c r="ART117" s="511"/>
      <c r="ARU117" s="511"/>
      <c r="ARV117" s="511"/>
      <c r="ARW117" s="511"/>
      <c r="ARX117" s="511"/>
      <c r="ARY117" s="511"/>
      <c r="ARZ117" s="511"/>
      <c r="ASA117" s="511"/>
      <c r="ASB117" s="511"/>
      <c r="ASC117" s="511"/>
      <c r="ASD117" s="511"/>
      <c r="ASE117" s="511"/>
      <c r="ASF117" s="511"/>
      <c r="ASG117" s="511"/>
      <c r="ASH117" s="511"/>
      <c r="ASI117" s="511"/>
      <c r="ASJ117" s="511"/>
      <c r="ASK117" s="511"/>
      <c r="ASL117" s="511"/>
      <c r="ASM117" s="511"/>
      <c r="ASN117" s="511"/>
      <c r="ASO117" s="511"/>
      <c r="ASP117" s="511"/>
      <c r="ASQ117" s="511"/>
      <c r="ASR117" s="511"/>
      <c r="ASS117" s="511"/>
      <c r="AST117" s="511"/>
      <c r="ASU117" s="511"/>
      <c r="ASV117" s="511"/>
      <c r="ASW117" s="511"/>
      <c r="ASX117" s="511"/>
      <c r="ASY117" s="511"/>
      <c r="ASZ117" s="511"/>
      <c r="ATA117" s="511"/>
      <c r="ATB117" s="511"/>
      <c r="ATC117" s="511"/>
      <c r="ATD117" s="511"/>
      <c r="ATE117" s="511"/>
      <c r="ATF117" s="511"/>
      <c r="ATG117" s="511"/>
      <c r="ATH117" s="511"/>
      <c r="ATI117" s="511"/>
      <c r="ATJ117" s="511"/>
      <c r="ATK117" s="511"/>
      <c r="ATL117" s="511"/>
      <c r="ATM117" s="511"/>
      <c r="ATN117" s="511"/>
      <c r="ATO117" s="511"/>
      <c r="ATP117" s="511"/>
      <c r="ATQ117" s="511"/>
      <c r="ATR117" s="511"/>
      <c r="ATS117" s="511"/>
      <c r="ATT117" s="511"/>
      <c r="ATU117" s="511"/>
      <c r="ATV117" s="511"/>
      <c r="ATW117" s="511"/>
      <c r="ATX117" s="511"/>
      <c r="ATY117" s="511"/>
      <c r="ATZ117" s="511"/>
      <c r="AUA117" s="511"/>
      <c r="AUB117" s="511"/>
      <c r="AUC117" s="511"/>
      <c r="AUD117" s="511"/>
      <c r="AUE117" s="511"/>
      <c r="AUF117" s="511"/>
      <c r="AUG117" s="511"/>
      <c r="AUH117" s="511"/>
      <c r="AUI117" s="511"/>
      <c r="AUJ117" s="511"/>
      <c r="AUK117" s="511"/>
      <c r="AUL117" s="511"/>
      <c r="AUM117" s="511"/>
      <c r="AUN117" s="511"/>
      <c r="AUO117" s="511"/>
      <c r="AUP117" s="511"/>
      <c r="AUQ117" s="511"/>
      <c r="AUR117" s="511"/>
      <c r="AUS117" s="511"/>
      <c r="AUT117" s="511"/>
      <c r="AUU117" s="511"/>
      <c r="AUV117" s="511"/>
      <c r="AUW117" s="511"/>
      <c r="AUX117" s="511"/>
      <c r="AUY117" s="511"/>
      <c r="AUZ117" s="511"/>
      <c r="AVA117" s="511"/>
      <c r="AVB117" s="511"/>
      <c r="AVC117" s="511"/>
      <c r="AVD117" s="511"/>
      <c r="AVE117" s="511"/>
      <c r="AVF117" s="511"/>
      <c r="AVG117" s="511"/>
      <c r="AVH117" s="511"/>
      <c r="AVI117" s="511"/>
      <c r="AVJ117" s="511"/>
      <c r="AVK117" s="511"/>
      <c r="AVL117" s="511"/>
      <c r="AVM117" s="511"/>
      <c r="AVN117" s="511"/>
      <c r="AVO117" s="511"/>
      <c r="AVP117" s="511"/>
      <c r="AVQ117" s="511"/>
      <c r="AVR117" s="511"/>
      <c r="AVS117" s="511"/>
      <c r="AVT117" s="511"/>
      <c r="AVU117" s="511"/>
      <c r="AVV117" s="511"/>
      <c r="AVW117" s="511"/>
      <c r="AVX117" s="511"/>
      <c r="AVY117" s="511"/>
      <c r="AVZ117" s="511"/>
      <c r="AWA117" s="511"/>
      <c r="AWB117" s="511"/>
      <c r="AWC117" s="511"/>
      <c r="AWD117" s="511"/>
      <c r="AWE117" s="511"/>
      <c r="AWF117" s="511"/>
      <c r="AWG117" s="511"/>
      <c r="AWH117" s="511"/>
      <c r="AWI117" s="511"/>
      <c r="AWJ117" s="511"/>
      <c r="AWK117" s="511"/>
      <c r="AWL117" s="511"/>
      <c r="AWM117" s="511"/>
      <c r="AWN117" s="511"/>
      <c r="AWO117" s="511"/>
      <c r="AWP117" s="511"/>
      <c r="AWQ117" s="511"/>
      <c r="AWR117" s="511"/>
      <c r="AWS117" s="511"/>
      <c r="AWT117" s="511"/>
      <c r="AWU117" s="511"/>
      <c r="AWV117" s="511"/>
      <c r="AWW117" s="511"/>
      <c r="AWX117" s="511"/>
      <c r="AWY117" s="511"/>
      <c r="AWZ117" s="511"/>
      <c r="AXA117" s="511"/>
      <c r="AXB117" s="511"/>
      <c r="AXC117" s="511"/>
      <c r="AXD117" s="511"/>
      <c r="AXE117" s="511"/>
      <c r="AXF117" s="511"/>
      <c r="AXG117" s="511"/>
      <c r="AXH117" s="511"/>
      <c r="AXI117" s="511"/>
      <c r="AXJ117" s="511"/>
      <c r="AXK117" s="511"/>
      <c r="AXL117" s="511"/>
      <c r="AXM117" s="511"/>
      <c r="AXN117" s="511"/>
      <c r="AXO117" s="511"/>
      <c r="AXP117" s="511"/>
      <c r="AXQ117" s="511"/>
      <c r="AXR117" s="511"/>
      <c r="AXS117" s="511"/>
      <c r="AXT117" s="511"/>
      <c r="AXU117" s="511"/>
      <c r="AXV117" s="511"/>
      <c r="AXW117" s="511"/>
      <c r="AXX117" s="511"/>
      <c r="AXY117" s="511"/>
      <c r="AXZ117" s="511"/>
      <c r="AYA117" s="511"/>
      <c r="AYB117" s="511"/>
      <c r="AYC117" s="511"/>
      <c r="AYD117" s="511"/>
      <c r="AYE117" s="511"/>
      <c r="AYF117" s="511"/>
      <c r="AYG117" s="511"/>
      <c r="AYH117" s="511"/>
      <c r="AYI117" s="511"/>
      <c r="AYJ117" s="511"/>
      <c r="AYK117" s="511"/>
      <c r="AYL117" s="511"/>
      <c r="AYM117" s="511"/>
      <c r="AYN117" s="511"/>
      <c r="AYO117" s="511"/>
      <c r="AYP117" s="511"/>
      <c r="AYQ117" s="511"/>
      <c r="AYR117" s="511"/>
      <c r="AYS117" s="511"/>
      <c r="AYT117" s="511"/>
      <c r="AYU117" s="511"/>
      <c r="AYV117" s="511"/>
      <c r="AYW117" s="511"/>
      <c r="AYX117" s="511"/>
      <c r="AYY117" s="511"/>
      <c r="AYZ117" s="511"/>
      <c r="AZA117" s="511"/>
      <c r="AZB117" s="511"/>
      <c r="AZC117" s="511"/>
      <c r="AZD117" s="511"/>
      <c r="AZE117" s="511"/>
      <c r="AZF117" s="511"/>
      <c r="AZG117" s="511"/>
      <c r="AZH117" s="511"/>
      <c r="AZI117" s="511"/>
      <c r="AZJ117" s="511"/>
      <c r="AZK117" s="511"/>
      <c r="AZL117" s="511"/>
      <c r="AZM117" s="511"/>
      <c r="AZN117" s="511"/>
      <c r="AZO117" s="511"/>
      <c r="AZP117" s="511"/>
      <c r="AZQ117" s="511"/>
      <c r="AZR117" s="511"/>
      <c r="AZS117" s="511"/>
      <c r="AZT117" s="511"/>
      <c r="AZU117" s="511"/>
      <c r="AZV117" s="511"/>
      <c r="AZW117" s="511"/>
      <c r="AZX117" s="511"/>
      <c r="AZY117" s="511"/>
      <c r="AZZ117" s="511"/>
      <c r="BAA117" s="511"/>
      <c r="BAB117" s="511"/>
      <c r="BAC117" s="511"/>
      <c r="BAD117" s="511"/>
      <c r="BAE117" s="511"/>
      <c r="BAF117" s="511"/>
      <c r="BAG117" s="511"/>
      <c r="BAH117" s="511"/>
      <c r="BAI117" s="511"/>
      <c r="BAJ117" s="511"/>
      <c r="BAK117" s="511"/>
      <c r="BAL117" s="511"/>
      <c r="BAM117" s="511"/>
      <c r="BAN117" s="511"/>
      <c r="BAO117" s="511"/>
      <c r="BAP117" s="511"/>
      <c r="BAQ117" s="511"/>
      <c r="BAR117" s="511"/>
      <c r="BAS117" s="511"/>
      <c r="BAT117" s="511"/>
      <c r="BAU117" s="511"/>
      <c r="BAV117" s="511"/>
      <c r="BAW117" s="511"/>
      <c r="BAX117" s="511"/>
      <c r="BAY117" s="511"/>
      <c r="BAZ117" s="511"/>
      <c r="BBA117" s="511"/>
      <c r="BBB117" s="511"/>
      <c r="BBC117" s="511"/>
      <c r="BBD117" s="511"/>
      <c r="BBE117" s="511"/>
      <c r="BBF117" s="511"/>
      <c r="BBG117" s="511"/>
      <c r="BBH117" s="511"/>
      <c r="BBI117" s="511"/>
      <c r="BBJ117" s="511"/>
      <c r="BBK117" s="511"/>
      <c r="BBL117" s="511"/>
      <c r="BBM117" s="511"/>
      <c r="BBN117" s="511"/>
      <c r="BBO117" s="511"/>
      <c r="BBP117" s="511"/>
      <c r="BBQ117" s="511"/>
      <c r="BBR117" s="511"/>
      <c r="BBS117" s="511"/>
      <c r="BBT117" s="511"/>
      <c r="BBU117" s="511"/>
      <c r="BBV117" s="511"/>
      <c r="BBW117" s="511"/>
      <c r="BBX117" s="511"/>
      <c r="BBY117" s="511"/>
      <c r="BBZ117" s="511"/>
      <c r="BCA117" s="511"/>
      <c r="BCB117" s="511"/>
      <c r="BCC117" s="511"/>
      <c r="BCD117" s="511"/>
      <c r="BCE117" s="511"/>
      <c r="BCF117" s="511"/>
      <c r="BCG117" s="511"/>
      <c r="BCH117" s="511"/>
      <c r="BCI117" s="511"/>
      <c r="BCJ117" s="511"/>
      <c r="BCK117" s="511"/>
      <c r="BCL117" s="511"/>
      <c r="BCM117" s="511"/>
      <c r="BCN117" s="511"/>
      <c r="BCO117" s="511"/>
      <c r="BCP117" s="511"/>
      <c r="BCQ117" s="511"/>
      <c r="BCR117" s="511"/>
      <c r="BCS117" s="511"/>
      <c r="BCT117" s="511"/>
      <c r="BCU117" s="511"/>
      <c r="BCV117" s="511"/>
      <c r="BCW117" s="511"/>
      <c r="BCX117" s="511"/>
      <c r="BCY117" s="511"/>
      <c r="BCZ117" s="511"/>
      <c r="BDA117" s="511"/>
      <c r="BDB117" s="511"/>
      <c r="BDC117" s="511"/>
      <c r="BDD117" s="511"/>
      <c r="BDE117" s="511"/>
      <c r="BDF117" s="511"/>
      <c r="BDG117" s="511"/>
      <c r="BDH117" s="511"/>
      <c r="BDI117" s="511"/>
      <c r="BDJ117" s="511"/>
      <c r="BDK117" s="511"/>
      <c r="BDL117" s="511"/>
      <c r="BDM117" s="511"/>
      <c r="BDN117" s="511"/>
      <c r="BDO117" s="511"/>
      <c r="BDP117" s="511"/>
      <c r="BDQ117" s="511"/>
      <c r="BDR117" s="511"/>
      <c r="BDS117" s="511"/>
      <c r="BDT117" s="511"/>
      <c r="BDU117" s="511"/>
      <c r="BDV117" s="511"/>
      <c r="BDW117" s="511"/>
      <c r="BDX117" s="511"/>
      <c r="BDY117" s="511"/>
      <c r="BDZ117" s="511"/>
      <c r="BEA117" s="511"/>
      <c r="BEB117" s="511"/>
      <c r="BEC117" s="511"/>
      <c r="BED117" s="511"/>
      <c r="BEE117" s="511"/>
      <c r="BEF117" s="511"/>
      <c r="BEG117" s="511"/>
      <c r="BEH117" s="511"/>
      <c r="BEI117" s="511"/>
      <c r="BEJ117" s="511"/>
      <c r="BEK117" s="511"/>
      <c r="BEL117" s="511"/>
      <c r="BEM117" s="511"/>
      <c r="BEN117" s="511"/>
      <c r="BEO117" s="511"/>
      <c r="BEP117" s="511"/>
      <c r="BEQ117" s="511"/>
      <c r="BER117" s="511"/>
      <c r="BES117" s="511"/>
      <c r="BET117" s="511"/>
      <c r="BEU117" s="511"/>
      <c r="BEV117" s="511"/>
      <c r="BEW117" s="511"/>
      <c r="BEX117" s="511"/>
      <c r="BEY117" s="511"/>
      <c r="BEZ117" s="511"/>
      <c r="BFA117" s="511"/>
      <c r="BFB117" s="511"/>
      <c r="BFC117" s="511"/>
      <c r="BFD117" s="511"/>
      <c r="BFE117" s="511"/>
      <c r="BFF117" s="511"/>
      <c r="BFG117" s="511"/>
      <c r="BFH117" s="511"/>
      <c r="BFI117" s="511"/>
      <c r="BFJ117" s="511"/>
      <c r="BFK117" s="511"/>
      <c r="BFL117" s="511"/>
      <c r="BFM117" s="511"/>
      <c r="BFN117" s="511"/>
      <c r="BFO117" s="511"/>
      <c r="BFP117" s="511"/>
      <c r="BFQ117" s="511"/>
      <c r="BFR117" s="511"/>
      <c r="BFS117" s="511"/>
      <c r="BFT117" s="511"/>
      <c r="BFU117" s="511"/>
      <c r="BFV117" s="511"/>
      <c r="BFW117" s="511"/>
      <c r="BFX117" s="511"/>
      <c r="BFY117" s="511"/>
      <c r="BFZ117" s="511"/>
      <c r="BGA117" s="511"/>
      <c r="BGB117" s="511"/>
      <c r="BGC117" s="511"/>
      <c r="BGD117" s="511"/>
      <c r="BGE117" s="511"/>
      <c r="BGF117" s="511"/>
      <c r="BGG117" s="511"/>
      <c r="BGH117" s="511"/>
      <c r="BGI117" s="511"/>
      <c r="BGJ117" s="511"/>
      <c r="BGK117" s="511"/>
      <c r="BGL117" s="511"/>
      <c r="BGM117" s="511"/>
      <c r="BGN117" s="511"/>
      <c r="BGO117" s="511"/>
      <c r="BGP117" s="511"/>
      <c r="BGQ117" s="511"/>
      <c r="BGR117" s="511"/>
      <c r="BGS117" s="511"/>
      <c r="BGT117" s="511"/>
      <c r="BGU117" s="511"/>
      <c r="BGV117" s="511"/>
      <c r="BGW117" s="511"/>
      <c r="BGX117" s="511"/>
      <c r="BGY117" s="511"/>
      <c r="BGZ117" s="511"/>
      <c r="BHA117" s="511"/>
      <c r="BHB117" s="511"/>
      <c r="BHC117" s="511"/>
      <c r="BHD117" s="511"/>
      <c r="BHE117" s="511"/>
      <c r="BHF117" s="511"/>
      <c r="BHG117" s="511"/>
      <c r="BHH117" s="511"/>
      <c r="BHI117" s="511"/>
      <c r="BHJ117" s="511"/>
      <c r="BHK117" s="511"/>
      <c r="BHL117" s="511"/>
      <c r="BHM117" s="511"/>
      <c r="BHN117" s="511"/>
      <c r="BHO117" s="511"/>
      <c r="BHP117" s="511"/>
      <c r="BHQ117" s="511"/>
      <c r="BHR117" s="511"/>
      <c r="BHS117" s="511"/>
      <c r="BHT117" s="511"/>
      <c r="BHU117" s="511"/>
      <c r="BHV117" s="511"/>
      <c r="BHW117" s="511"/>
      <c r="BHX117" s="511"/>
      <c r="BHY117" s="511"/>
      <c r="BHZ117" s="511"/>
      <c r="BIA117" s="511"/>
      <c r="BIB117" s="511"/>
      <c r="BIC117" s="511"/>
      <c r="BID117" s="511"/>
      <c r="BIE117" s="511"/>
      <c r="BIF117" s="511"/>
      <c r="BIG117" s="511"/>
      <c r="BIH117" s="511"/>
      <c r="BII117" s="511"/>
      <c r="BIJ117" s="511"/>
      <c r="BIK117" s="511"/>
      <c r="BIL117" s="511"/>
      <c r="BIM117" s="511"/>
      <c r="BIN117" s="511"/>
      <c r="BIO117" s="511"/>
      <c r="BIP117" s="511"/>
      <c r="BIQ117" s="511"/>
      <c r="BIR117" s="511"/>
      <c r="BIS117" s="511"/>
      <c r="BIT117" s="511"/>
      <c r="BIU117" s="511"/>
      <c r="BIV117" s="511"/>
      <c r="BIW117" s="511"/>
      <c r="BIX117" s="511"/>
      <c r="BIY117" s="511"/>
      <c r="BIZ117" s="511"/>
      <c r="BJA117" s="511"/>
      <c r="BJB117" s="511"/>
      <c r="BJC117" s="511"/>
      <c r="BJD117" s="511"/>
      <c r="BJE117" s="511"/>
      <c r="BJF117" s="511"/>
      <c r="BJG117" s="511"/>
      <c r="BJH117" s="511"/>
      <c r="BJI117" s="511"/>
      <c r="BJJ117" s="511"/>
      <c r="BJK117" s="511"/>
      <c r="BJL117" s="511"/>
      <c r="BJM117" s="511"/>
      <c r="BJN117" s="511"/>
      <c r="BJO117" s="511"/>
      <c r="BJP117" s="511"/>
      <c r="BJQ117" s="511"/>
      <c r="BJR117" s="511"/>
      <c r="BJS117" s="511"/>
      <c r="BJT117" s="511"/>
      <c r="BJU117" s="511"/>
      <c r="BJV117" s="511"/>
      <c r="BJW117" s="511"/>
      <c r="BJX117" s="511"/>
      <c r="BJY117" s="511"/>
      <c r="BJZ117" s="511"/>
      <c r="BKA117" s="511"/>
      <c r="BKB117" s="511"/>
      <c r="BKC117" s="511"/>
      <c r="BKD117" s="511"/>
      <c r="BKE117" s="511"/>
      <c r="BKF117" s="511"/>
      <c r="BKG117" s="511"/>
      <c r="BKH117" s="511"/>
      <c r="BKI117" s="511"/>
      <c r="BKJ117" s="511"/>
      <c r="BKK117" s="511"/>
      <c r="BKL117" s="511"/>
      <c r="BKM117" s="511"/>
      <c r="BKN117" s="511"/>
      <c r="BKO117" s="511"/>
      <c r="BKP117" s="511"/>
      <c r="BKQ117" s="511"/>
      <c r="BKR117" s="511"/>
      <c r="BKS117" s="511"/>
      <c r="BKT117" s="511"/>
      <c r="BKU117" s="511"/>
      <c r="BKV117" s="511"/>
      <c r="BKW117" s="511"/>
      <c r="BKX117" s="511"/>
      <c r="BKY117" s="511"/>
      <c r="BKZ117" s="511"/>
      <c r="BLA117" s="511"/>
      <c r="BLB117" s="511"/>
      <c r="BLC117" s="511"/>
      <c r="BLD117" s="511"/>
      <c r="BLE117" s="511"/>
      <c r="BLF117" s="511"/>
      <c r="BLG117" s="511"/>
      <c r="BLH117" s="511"/>
      <c r="BLI117" s="511"/>
      <c r="BLJ117" s="511"/>
      <c r="BLK117" s="511"/>
      <c r="BLL117" s="511"/>
      <c r="BLM117" s="511"/>
      <c r="BLN117" s="511"/>
      <c r="BLO117" s="511"/>
      <c r="BLP117" s="511"/>
      <c r="BLQ117" s="511"/>
      <c r="BLR117" s="511"/>
      <c r="BLS117" s="511"/>
      <c r="BLT117" s="511"/>
      <c r="BLU117" s="511"/>
      <c r="BLV117" s="511"/>
      <c r="BLW117" s="511"/>
      <c r="BLX117" s="511"/>
      <c r="BLY117" s="511"/>
      <c r="BLZ117" s="511"/>
      <c r="BMA117" s="511"/>
      <c r="BMB117" s="511"/>
      <c r="BMC117" s="511"/>
      <c r="BMD117" s="511"/>
      <c r="BME117" s="511"/>
      <c r="BMF117" s="511"/>
      <c r="BMG117" s="511"/>
      <c r="BMH117" s="511"/>
      <c r="BMI117" s="511"/>
      <c r="BMJ117" s="511"/>
      <c r="BMK117" s="511"/>
      <c r="BML117" s="511"/>
      <c r="BMM117" s="511"/>
      <c r="BMN117" s="511"/>
      <c r="BMO117" s="511"/>
      <c r="BMP117" s="511"/>
      <c r="BMQ117" s="511"/>
      <c r="BMR117" s="511"/>
      <c r="BMS117" s="511"/>
      <c r="BMT117" s="511"/>
      <c r="BMU117" s="511"/>
      <c r="BMV117" s="511"/>
      <c r="BMW117" s="511"/>
      <c r="BMX117" s="511"/>
      <c r="BMY117" s="511"/>
      <c r="BMZ117" s="511"/>
      <c r="BNA117" s="511"/>
      <c r="BNB117" s="511"/>
      <c r="BNC117" s="511"/>
      <c r="BND117" s="511"/>
      <c r="BNE117" s="511"/>
      <c r="BNF117" s="511"/>
      <c r="BNG117" s="511"/>
      <c r="BNH117" s="511"/>
      <c r="BNI117" s="511"/>
      <c r="BNJ117" s="511"/>
      <c r="BNK117" s="511"/>
      <c r="BNL117" s="511"/>
      <c r="BNM117" s="511"/>
      <c r="BNN117" s="511"/>
      <c r="BNO117" s="511"/>
      <c r="BNP117" s="511"/>
      <c r="BNQ117" s="511"/>
      <c r="BNR117" s="511"/>
      <c r="BNS117" s="511"/>
      <c r="BNT117" s="511"/>
      <c r="BNU117" s="511"/>
      <c r="BNV117" s="511"/>
      <c r="BNW117" s="511"/>
      <c r="BNX117" s="511"/>
      <c r="BNY117" s="511"/>
      <c r="BNZ117" s="511"/>
      <c r="BOA117" s="511"/>
      <c r="BOB117" s="511"/>
      <c r="BOC117" s="511"/>
      <c r="BOD117" s="511"/>
      <c r="BOE117" s="511"/>
      <c r="BOF117" s="511"/>
      <c r="BOG117" s="511"/>
      <c r="BOH117" s="511"/>
      <c r="BOI117" s="511"/>
      <c r="BOJ117" s="511"/>
      <c r="BOK117" s="511"/>
      <c r="BOL117" s="511"/>
      <c r="BOM117" s="511"/>
      <c r="BON117" s="511"/>
      <c r="BOO117" s="511"/>
      <c r="BOP117" s="511"/>
      <c r="BOQ117" s="511"/>
      <c r="BOR117" s="511"/>
      <c r="BOS117" s="511"/>
      <c r="BOT117" s="511"/>
      <c r="BOU117" s="511"/>
      <c r="BOV117" s="511"/>
      <c r="BOW117" s="511"/>
      <c r="BOX117" s="511"/>
      <c r="BOY117" s="511"/>
      <c r="BOZ117" s="511"/>
      <c r="BPA117" s="511"/>
      <c r="BPB117" s="511"/>
      <c r="BPC117" s="511"/>
      <c r="BPD117" s="511"/>
      <c r="BPE117" s="511"/>
      <c r="BPF117" s="511"/>
      <c r="BPG117" s="511"/>
      <c r="BPH117" s="511"/>
      <c r="BPI117" s="511"/>
      <c r="BPJ117" s="511"/>
      <c r="BPK117" s="511"/>
      <c r="BPL117" s="511"/>
      <c r="BPM117" s="511"/>
      <c r="BPN117" s="511"/>
      <c r="BPO117" s="511"/>
      <c r="BPP117" s="511"/>
      <c r="BPQ117" s="511"/>
      <c r="BPR117" s="511"/>
      <c r="BPS117" s="511"/>
      <c r="BPT117" s="511"/>
      <c r="BPU117" s="511"/>
      <c r="BPV117" s="511"/>
      <c r="BPW117" s="511"/>
      <c r="BPX117" s="511"/>
      <c r="BPY117" s="511"/>
      <c r="BPZ117" s="511"/>
      <c r="BQA117" s="511"/>
      <c r="BQB117" s="511"/>
      <c r="BQC117" s="511"/>
      <c r="BQD117" s="511"/>
      <c r="BQE117" s="511"/>
      <c r="BQF117" s="511"/>
      <c r="BQG117" s="511"/>
      <c r="BQH117" s="511"/>
      <c r="BQI117" s="511"/>
      <c r="BQJ117" s="511"/>
      <c r="BQK117" s="511"/>
      <c r="BQL117" s="511"/>
      <c r="BQM117" s="511"/>
      <c r="BQN117" s="511"/>
      <c r="BQO117" s="511"/>
      <c r="BQP117" s="511"/>
      <c r="BQQ117" s="511"/>
      <c r="BQR117" s="511"/>
      <c r="BQS117" s="511"/>
      <c r="BQT117" s="511"/>
      <c r="BQU117" s="511"/>
      <c r="BQV117" s="511"/>
      <c r="BQW117" s="511"/>
      <c r="BQX117" s="511"/>
      <c r="BQY117" s="511"/>
      <c r="BQZ117" s="511"/>
      <c r="BRA117" s="511"/>
      <c r="BRB117" s="511"/>
      <c r="BRC117" s="511"/>
      <c r="BRD117" s="511"/>
      <c r="BRE117" s="511"/>
      <c r="BRF117" s="511"/>
      <c r="BRG117" s="511"/>
      <c r="BRH117" s="511"/>
      <c r="BRI117" s="511"/>
      <c r="BRJ117" s="511"/>
      <c r="BRK117" s="511"/>
      <c r="BRL117" s="511"/>
      <c r="BRM117" s="511"/>
      <c r="BRN117" s="511"/>
      <c r="BRO117" s="511"/>
      <c r="BRP117" s="511"/>
      <c r="BRQ117" s="511"/>
      <c r="BRR117" s="511"/>
      <c r="BRS117" s="511"/>
      <c r="BRT117" s="511"/>
      <c r="BRU117" s="511"/>
      <c r="BRV117" s="511"/>
      <c r="BRW117" s="511"/>
      <c r="BRX117" s="511"/>
      <c r="BRY117" s="511"/>
      <c r="BRZ117" s="511"/>
      <c r="BSA117" s="511"/>
      <c r="BSB117" s="511"/>
      <c r="BSC117" s="511"/>
      <c r="BSD117" s="511"/>
      <c r="BSE117" s="511"/>
      <c r="BSF117" s="511"/>
      <c r="BSG117" s="511"/>
      <c r="BSH117" s="511"/>
      <c r="BSI117" s="511"/>
      <c r="BSJ117" s="511"/>
      <c r="BSK117" s="511"/>
      <c r="BSL117" s="511"/>
      <c r="BSM117" s="511"/>
      <c r="BSN117" s="511"/>
      <c r="BSO117" s="511"/>
      <c r="BSP117" s="511"/>
      <c r="BSQ117" s="511"/>
      <c r="BSR117" s="511"/>
      <c r="BSS117" s="511"/>
      <c r="BST117" s="511"/>
      <c r="BSU117" s="511"/>
      <c r="BSV117" s="511"/>
      <c r="BSW117" s="511"/>
      <c r="BSX117" s="511"/>
      <c r="BSY117" s="511"/>
      <c r="BSZ117" s="511"/>
      <c r="BTA117" s="511"/>
      <c r="BTB117" s="511"/>
      <c r="BTC117" s="511"/>
      <c r="BTD117" s="511"/>
      <c r="BTE117" s="511"/>
      <c r="BTF117" s="511"/>
      <c r="BTG117" s="511"/>
      <c r="BTH117" s="511"/>
      <c r="BTI117" s="511"/>
      <c r="BTJ117" s="511"/>
      <c r="BTK117" s="511"/>
      <c r="BTL117" s="511"/>
      <c r="BTM117" s="511"/>
      <c r="BTN117" s="511"/>
      <c r="BTO117" s="511"/>
      <c r="BTP117" s="511"/>
      <c r="BTQ117" s="511"/>
      <c r="BTR117" s="511"/>
      <c r="BTS117" s="511"/>
      <c r="BTT117" s="511"/>
      <c r="BTU117" s="511"/>
      <c r="BTV117" s="511"/>
      <c r="BTW117" s="511"/>
      <c r="BTX117" s="511"/>
      <c r="BTY117" s="511"/>
      <c r="BTZ117" s="511"/>
      <c r="BUA117" s="511"/>
      <c r="BUB117" s="511"/>
      <c r="BUC117" s="511"/>
      <c r="BUD117" s="511"/>
      <c r="BUE117" s="511"/>
      <c r="BUF117" s="511"/>
      <c r="BUG117" s="511"/>
      <c r="BUH117" s="511"/>
      <c r="BUI117" s="511"/>
      <c r="BUJ117" s="511"/>
      <c r="BUK117" s="511"/>
      <c r="BUL117" s="511"/>
      <c r="BUM117" s="511"/>
      <c r="BUN117" s="511"/>
      <c r="BUO117" s="511"/>
      <c r="BUP117" s="511"/>
      <c r="BUQ117" s="511"/>
      <c r="BUR117" s="511"/>
      <c r="BUS117" s="511"/>
      <c r="BUT117" s="511"/>
      <c r="BUU117" s="511"/>
      <c r="BUV117" s="511"/>
      <c r="BUW117" s="511"/>
      <c r="BUX117" s="511"/>
      <c r="BUY117" s="511"/>
      <c r="BUZ117" s="511"/>
      <c r="BVA117" s="511"/>
      <c r="BVB117" s="511"/>
      <c r="BVC117" s="511"/>
      <c r="BVD117" s="511"/>
      <c r="BVE117" s="511"/>
      <c r="BVF117" s="511"/>
      <c r="BVG117" s="511"/>
      <c r="BVH117" s="511"/>
      <c r="BVI117" s="511"/>
      <c r="BVJ117" s="511"/>
      <c r="BVK117" s="511"/>
      <c r="BVL117" s="511"/>
      <c r="BVM117" s="511"/>
      <c r="BVN117" s="511"/>
      <c r="BVO117" s="511"/>
      <c r="BVP117" s="511"/>
      <c r="BVQ117" s="511"/>
      <c r="BVR117" s="511"/>
      <c r="BVS117" s="511"/>
      <c r="BVT117" s="511"/>
      <c r="BVU117" s="511"/>
      <c r="BVV117" s="511"/>
      <c r="BVW117" s="511"/>
      <c r="BVX117" s="511"/>
      <c r="BVY117" s="511"/>
      <c r="BVZ117" s="511"/>
      <c r="BWA117" s="511"/>
      <c r="BWB117" s="511"/>
      <c r="BWC117" s="511"/>
      <c r="BWD117" s="511"/>
      <c r="BWE117" s="511"/>
      <c r="BWF117" s="511"/>
      <c r="BWG117" s="511"/>
      <c r="BWH117" s="511"/>
      <c r="BWI117" s="511"/>
      <c r="BWJ117" s="511"/>
      <c r="BWK117" s="511"/>
      <c r="BWL117" s="511"/>
      <c r="BWM117" s="511"/>
      <c r="BWN117" s="511"/>
      <c r="BWO117" s="511"/>
      <c r="BWP117" s="511"/>
      <c r="BWQ117" s="511"/>
      <c r="BWR117" s="511"/>
      <c r="BWS117" s="511"/>
      <c r="BWT117" s="511"/>
      <c r="BWU117" s="511"/>
      <c r="BWV117" s="511"/>
      <c r="BWW117" s="511"/>
      <c r="BWX117" s="511"/>
      <c r="BWY117" s="511"/>
      <c r="BWZ117" s="511"/>
      <c r="BXA117" s="511"/>
      <c r="BXB117" s="511"/>
      <c r="BXC117" s="511"/>
      <c r="BXD117" s="511"/>
      <c r="BXE117" s="511"/>
      <c r="BXF117" s="511"/>
      <c r="BXG117" s="511"/>
      <c r="BXH117" s="511"/>
      <c r="BXI117" s="511"/>
      <c r="BXJ117" s="511"/>
      <c r="BXK117" s="511"/>
      <c r="BXL117" s="511"/>
      <c r="BXM117" s="511"/>
      <c r="BXN117" s="511"/>
      <c r="BXO117" s="511"/>
      <c r="BXP117" s="511"/>
      <c r="BXQ117" s="511"/>
      <c r="BXR117" s="511"/>
      <c r="BXS117" s="511"/>
      <c r="BXT117" s="511"/>
      <c r="BXU117" s="511"/>
      <c r="BXV117" s="511"/>
      <c r="BXW117" s="511"/>
      <c r="BXX117" s="511"/>
      <c r="BXY117" s="511"/>
      <c r="BXZ117" s="511"/>
      <c r="BYA117" s="511"/>
      <c r="BYB117" s="511"/>
      <c r="BYC117" s="511"/>
      <c r="BYD117" s="511"/>
      <c r="BYE117" s="511"/>
      <c r="BYF117" s="511"/>
      <c r="BYG117" s="511"/>
      <c r="BYH117" s="511"/>
      <c r="BYI117" s="511"/>
      <c r="BYJ117" s="511"/>
      <c r="BYK117" s="511"/>
      <c r="BYL117" s="511"/>
      <c r="BYM117" s="511"/>
      <c r="BYN117" s="511"/>
      <c r="BYO117" s="511"/>
      <c r="BYP117" s="511"/>
      <c r="BYQ117" s="511"/>
      <c r="BYR117" s="511"/>
      <c r="BYS117" s="511"/>
      <c r="BYT117" s="511"/>
      <c r="BYU117" s="511"/>
      <c r="BYV117" s="511"/>
      <c r="BYW117" s="511"/>
      <c r="BYX117" s="511"/>
      <c r="BYY117" s="511"/>
      <c r="BYZ117" s="511"/>
      <c r="BZA117" s="511"/>
      <c r="BZB117" s="511"/>
      <c r="BZC117" s="511"/>
      <c r="BZD117" s="511"/>
      <c r="BZE117" s="511"/>
      <c r="BZF117" s="511"/>
      <c r="BZG117" s="511"/>
      <c r="BZH117" s="511"/>
      <c r="BZI117" s="511"/>
      <c r="BZJ117" s="511"/>
      <c r="BZK117" s="511"/>
      <c r="BZL117" s="511"/>
      <c r="BZM117" s="511"/>
      <c r="BZN117" s="511"/>
      <c r="BZO117" s="511"/>
      <c r="BZP117" s="511"/>
      <c r="BZQ117" s="511"/>
      <c r="BZR117" s="511"/>
      <c r="BZS117" s="511"/>
      <c r="BZT117" s="511"/>
      <c r="BZU117" s="511"/>
      <c r="BZV117" s="511"/>
      <c r="BZW117" s="511"/>
      <c r="BZX117" s="511"/>
      <c r="BZY117" s="511"/>
      <c r="BZZ117" s="511"/>
      <c r="CAA117" s="511"/>
      <c r="CAB117" s="511"/>
      <c r="CAC117" s="511"/>
      <c r="CAD117" s="511"/>
      <c r="CAE117" s="511"/>
      <c r="CAF117" s="511"/>
      <c r="CAG117" s="511"/>
      <c r="CAH117" s="511"/>
      <c r="CAI117" s="511"/>
      <c r="CAJ117" s="511"/>
      <c r="CAK117" s="511"/>
      <c r="CAL117" s="511"/>
      <c r="CAM117" s="511"/>
      <c r="CAN117" s="511"/>
      <c r="CAO117" s="511"/>
      <c r="CAP117" s="511"/>
      <c r="CAQ117" s="511"/>
      <c r="CAR117" s="511"/>
      <c r="CAS117" s="511"/>
      <c r="CAT117" s="511"/>
      <c r="CAU117" s="511"/>
      <c r="CAV117" s="511"/>
      <c r="CAW117" s="511"/>
      <c r="CAX117" s="511"/>
      <c r="CAY117" s="511"/>
      <c r="CAZ117" s="511"/>
      <c r="CBA117" s="511"/>
      <c r="CBB117" s="511"/>
      <c r="CBC117" s="511"/>
      <c r="CBD117" s="511"/>
      <c r="CBE117" s="511"/>
      <c r="CBF117" s="511"/>
      <c r="CBG117" s="511"/>
      <c r="CBH117" s="511"/>
      <c r="CBI117" s="511"/>
      <c r="CBJ117" s="511"/>
      <c r="CBK117" s="511"/>
      <c r="CBL117" s="511"/>
      <c r="CBM117" s="511"/>
      <c r="CBN117" s="511"/>
      <c r="CBO117" s="511"/>
      <c r="CBP117" s="511"/>
      <c r="CBQ117" s="511"/>
      <c r="CBR117" s="511"/>
      <c r="CBS117" s="511"/>
      <c r="CBT117" s="511"/>
      <c r="CBU117" s="511"/>
      <c r="CBV117" s="511"/>
      <c r="CBW117" s="511"/>
      <c r="CBX117" s="511"/>
      <c r="CBY117" s="511"/>
      <c r="CBZ117" s="511"/>
      <c r="CCA117" s="511"/>
      <c r="CCB117" s="511"/>
      <c r="CCC117" s="511"/>
      <c r="CCD117" s="511"/>
      <c r="CCE117" s="511"/>
      <c r="CCF117" s="511"/>
      <c r="CCG117" s="511"/>
      <c r="CCH117" s="511"/>
      <c r="CCI117" s="511"/>
      <c r="CCJ117" s="511"/>
      <c r="CCK117" s="511"/>
      <c r="CCL117" s="511"/>
      <c r="CCM117" s="511"/>
      <c r="CCN117" s="511"/>
      <c r="CCO117" s="511"/>
      <c r="CCP117" s="511"/>
      <c r="CCQ117" s="511"/>
      <c r="CCR117" s="511"/>
      <c r="CCS117" s="511"/>
      <c r="CCT117" s="511"/>
      <c r="CCU117" s="511"/>
      <c r="CCV117" s="511"/>
      <c r="CCW117" s="511"/>
      <c r="CCX117" s="511"/>
      <c r="CCY117" s="511"/>
      <c r="CCZ117" s="511"/>
      <c r="CDA117" s="511"/>
      <c r="CDB117" s="511"/>
      <c r="CDC117" s="511"/>
      <c r="CDD117" s="511"/>
      <c r="CDE117" s="511"/>
      <c r="CDF117" s="511"/>
      <c r="CDG117" s="511"/>
      <c r="CDH117" s="511"/>
      <c r="CDI117" s="511"/>
      <c r="CDJ117" s="511"/>
      <c r="CDK117" s="511"/>
      <c r="CDL117" s="511"/>
      <c r="CDM117" s="511"/>
      <c r="CDN117" s="511"/>
      <c r="CDO117" s="511"/>
      <c r="CDP117" s="511"/>
      <c r="CDQ117" s="511"/>
      <c r="CDR117" s="511"/>
      <c r="CDS117" s="511"/>
      <c r="CDT117" s="511"/>
      <c r="CDU117" s="511"/>
      <c r="CDV117" s="511"/>
      <c r="CDW117" s="511"/>
      <c r="CDX117" s="511"/>
      <c r="CDY117" s="511"/>
      <c r="CDZ117" s="511"/>
      <c r="CEA117" s="511"/>
      <c r="CEB117" s="511"/>
      <c r="CEC117" s="511"/>
      <c r="CED117" s="511"/>
      <c r="CEE117" s="511"/>
      <c r="CEF117" s="511"/>
      <c r="CEG117" s="511"/>
      <c r="CEH117" s="511"/>
      <c r="CEI117" s="511"/>
      <c r="CEJ117" s="511"/>
      <c r="CEK117" s="511"/>
      <c r="CEL117" s="511"/>
      <c r="CEM117" s="511"/>
      <c r="CEN117" s="511"/>
      <c r="CEO117" s="511"/>
      <c r="CEP117" s="511"/>
      <c r="CEQ117" s="511"/>
      <c r="CER117" s="511"/>
      <c r="CES117" s="511"/>
      <c r="CET117" s="511"/>
      <c r="CEU117" s="511"/>
      <c r="CEV117" s="511"/>
      <c r="CEW117" s="511"/>
      <c r="CEX117" s="511"/>
      <c r="CEY117" s="511"/>
      <c r="CEZ117" s="511"/>
      <c r="CFA117" s="511"/>
      <c r="CFB117" s="511"/>
      <c r="CFC117" s="511"/>
      <c r="CFD117" s="511"/>
      <c r="CFE117" s="511"/>
      <c r="CFF117" s="511"/>
      <c r="CFG117" s="511"/>
      <c r="CFH117" s="511"/>
      <c r="CFI117" s="511"/>
      <c r="CFJ117" s="511"/>
      <c r="CFK117" s="511"/>
      <c r="CFL117" s="511"/>
      <c r="CFM117" s="511"/>
      <c r="CFN117" s="511"/>
      <c r="CFO117" s="511"/>
      <c r="CFP117" s="511"/>
      <c r="CFQ117" s="511"/>
      <c r="CFR117" s="511"/>
      <c r="CFS117" s="511"/>
      <c r="CFT117" s="511"/>
      <c r="CFU117" s="511"/>
      <c r="CFV117" s="511"/>
      <c r="CFW117" s="511"/>
      <c r="CFX117" s="511"/>
      <c r="CFY117" s="511"/>
      <c r="CFZ117" s="511"/>
      <c r="CGA117" s="511"/>
      <c r="CGB117" s="511"/>
      <c r="CGC117" s="511"/>
      <c r="CGD117" s="511"/>
      <c r="CGE117" s="511"/>
      <c r="CGF117" s="511"/>
      <c r="CGG117" s="511"/>
      <c r="CGH117" s="511"/>
      <c r="CGI117" s="511"/>
      <c r="CGJ117" s="511"/>
      <c r="CGK117" s="511"/>
      <c r="CGL117" s="511"/>
      <c r="CGM117" s="511"/>
      <c r="CGN117" s="511"/>
      <c r="CGO117" s="511"/>
      <c r="CGP117" s="511"/>
      <c r="CGQ117" s="511"/>
      <c r="CGR117" s="511"/>
      <c r="CGS117" s="511"/>
      <c r="CGT117" s="511"/>
      <c r="CGU117" s="511"/>
      <c r="CGV117" s="511"/>
      <c r="CGW117" s="511"/>
      <c r="CGX117" s="511"/>
      <c r="CGY117" s="511"/>
      <c r="CGZ117" s="511"/>
      <c r="CHA117" s="511"/>
      <c r="CHB117" s="511"/>
      <c r="CHC117" s="511"/>
      <c r="CHD117" s="511"/>
      <c r="CHE117" s="511"/>
      <c r="CHF117" s="511"/>
      <c r="CHG117" s="511"/>
      <c r="CHH117" s="511"/>
      <c r="CHI117" s="511"/>
      <c r="CHJ117" s="511"/>
      <c r="CHK117" s="511"/>
      <c r="CHL117" s="511"/>
      <c r="CHM117" s="511"/>
      <c r="CHN117" s="511"/>
      <c r="CHO117" s="511"/>
      <c r="CHP117" s="511"/>
      <c r="CHQ117" s="511"/>
      <c r="CHR117" s="511"/>
      <c r="CHS117" s="511"/>
      <c r="CHT117" s="511"/>
      <c r="CHU117" s="511"/>
      <c r="CHV117" s="511"/>
      <c r="CHW117" s="511"/>
      <c r="CHX117" s="511"/>
      <c r="CHY117" s="511"/>
      <c r="CHZ117" s="511"/>
      <c r="CIA117" s="511"/>
      <c r="CIB117" s="511"/>
      <c r="CIC117" s="511"/>
      <c r="CID117" s="511"/>
      <c r="CIE117" s="511"/>
      <c r="CIF117" s="511"/>
      <c r="CIG117" s="511"/>
      <c r="CIH117" s="511"/>
      <c r="CII117" s="511"/>
      <c r="CIJ117" s="511"/>
      <c r="CIK117" s="511"/>
      <c r="CIL117" s="511"/>
      <c r="CIM117" s="511"/>
      <c r="CIN117" s="511"/>
      <c r="CIO117" s="511"/>
      <c r="CIP117" s="511"/>
      <c r="CIQ117" s="511"/>
      <c r="CIR117" s="511"/>
      <c r="CIS117" s="511"/>
      <c r="CIT117" s="511"/>
      <c r="CIU117" s="511"/>
      <c r="CIV117" s="511"/>
      <c r="CIW117" s="511"/>
      <c r="CIX117" s="511"/>
      <c r="CIY117" s="511"/>
      <c r="CIZ117" s="511"/>
      <c r="CJA117" s="511"/>
      <c r="CJB117" s="511"/>
      <c r="CJC117" s="511"/>
      <c r="CJD117" s="511"/>
      <c r="CJE117" s="511"/>
      <c r="CJF117" s="511"/>
      <c r="CJG117" s="511"/>
      <c r="CJH117" s="511"/>
      <c r="CJI117" s="511"/>
      <c r="CJJ117" s="511"/>
      <c r="CJK117" s="511"/>
      <c r="CJL117" s="511"/>
      <c r="CJM117" s="511"/>
      <c r="CJN117" s="511"/>
      <c r="CJO117" s="511"/>
      <c r="CJP117" s="511"/>
      <c r="CJQ117" s="511"/>
      <c r="CJR117" s="511"/>
      <c r="CJS117" s="511"/>
      <c r="CJT117" s="511"/>
      <c r="CJU117" s="511"/>
      <c r="CJV117" s="511"/>
      <c r="CJW117" s="511"/>
      <c r="CJX117" s="511"/>
      <c r="CJY117" s="511"/>
      <c r="CJZ117" s="511"/>
      <c r="CKA117" s="511"/>
      <c r="CKB117" s="511"/>
      <c r="CKC117" s="511"/>
      <c r="CKD117" s="511"/>
      <c r="CKE117" s="511"/>
      <c r="CKF117" s="511"/>
      <c r="CKG117" s="511"/>
      <c r="CKH117" s="511"/>
      <c r="CKI117" s="511"/>
      <c r="CKJ117" s="511"/>
      <c r="CKK117" s="511"/>
      <c r="CKL117" s="511"/>
      <c r="CKM117" s="511"/>
      <c r="CKN117" s="511"/>
      <c r="CKO117" s="511"/>
      <c r="CKP117" s="511"/>
      <c r="CKQ117" s="511"/>
      <c r="CKR117" s="511"/>
      <c r="CKS117" s="511"/>
      <c r="CKT117" s="511"/>
      <c r="CKU117" s="511"/>
      <c r="CKV117" s="511"/>
      <c r="CKW117" s="511"/>
      <c r="CKX117" s="511"/>
      <c r="CKY117" s="511"/>
      <c r="CKZ117" s="511"/>
      <c r="CLA117" s="511"/>
      <c r="CLB117" s="511"/>
      <c r="CLC117" s="511"/>
      <c r="CLD117" s="511"/>
      <c r="CLE117" s="511"/>
      <c r="CLF117" s="511"/>
      <c r="CLG117" s="511"/>
      <c r="CLH117" s="511"/>
      <c r="CLI117" s="511"/>
      <c r="CLJ117" s="511"/>
      <c r="CLK117" s="511"/>
      <c r="CLL117" s="511"/>
      <c r="CLM117" s="511"/>
      <c r="CLN117" s="511"/>
      <c r="CLO117" s="511"/>
      <c r="CLP117" s="511"/>
      <c r="CLQ117" s="511"/>
      <c r="CLR117" s="511"/>
      <c r="CLS117" s="511"/>
      <c r="CLT117" s="511"/>
      <c r="CLU117" s="511"/>
      <c r="CLV117" s="511"/>
      <c r="CLW117" s="511"/>
      <c r="CLX117" s="511"/>
      <c r="CLY117" s="511"/>
      <c r="CLZ117" s="511"/>
      <c r="CMA117" s="511"/>
      <c r="CMB117" s="511"/>
      <c r="CMC117" s="511"/>
      <c r="CMD117" s="511"/>
      <c r="CME117" s="511"/>
      <c r="CMF117" s="511"/>
      <c r="CMG117" s="511"/>
      <c r="CMH117" s="511"/>
      <c r="CMI117" s="511"/>
      <c r="CMJ117" s="511"/>
      <c r="CMK117" s="511"/>
      <c r="CML117" s="511"/>
      <c r="CMM117" s="511"/>
      <c r="CMN117" s="511"/>
      <c r="CMO117" s="511"/>
      <c r="CMP117" s="511"/>
      <c r="CMQ117" s="511"/>
      <c r="CMR117" s="511"/>
      <c r="CMS117" s="511"/>
      <c r="CMT117" s="511"/>
      <c r="CMU117" s="511"/>
      <c r="CMV117" s="511"/>
      <c r="CMW117" s="511"/>
      <c r="CMX117" s="511"/>
      <c r="CMY117" s="511"/>
      <c r="CMZ117" s="511"/>
      <c r="CNA117" s="511"/>
      <c r="CNB117" s="511"/>
      <c r="CNC117" s="511"/>
      <c r="CND117" s="511"/>
      <c r="CNE117" s="511"/>
      <c r="CNF117" s="511"/>
      <c r="CNG117" s="511"/>
      <c r="CNH117" s="511"/>
      <c r="CNI117" s="511"/>
      <c r="CNJ117" s="511"/>
      <c r="CNK117" s="511"/>
      <c r="CNL117" s="511"/>
      <c r="CNM117" s="511"/>
      <c r="CNN117" s="511"/>
      <c r="CNO117" s="511"/>
      <c r="CNP117" s="511"/>
      <c r="CNQ117" s="511"/>
      <c r="CNR117" s="511"/>
      <c r="CNS117" s="511"/>
      <c r="CNT117" s="511"/>
      <c r="CNU117" s="511"/>
      <c r="CNV117" s="511"/>
      <c r="CNW117" s="511"/>
      <c r="CNX117" s="511"/>
      <c r="CNY117" s="511"/>
      <c r="CNZ117" s="511"/>
      <c r="COA117" s="511"/>
      <c r="COB117" s="511"/>
      <c r="COC117" s="511"/>
      <c r="COD117" s="511"/>
      <c r="COE117" s="511"/>
      <c r="COF117" s="511"/>
      <c r="COG117" s="511"/>
      <c r="COH117" s="511"/>
      <c r="COI117" s="511"/>
      <c r="COJ117" s="511"/>
      <c r="COK117" s="511"/>
      <c r="COL117" s="511"/>
      <c r="COM117" s="511"/>
      <c r="CON117" s="511"/>
      <c r="COO117" s="511"/>
      <c r="COP117" s="511"/>
      <c r="COQ117" s="511"/>
      <c r="COR117" s="511"/>
      <c r="COS117" s="511"/>
      <c r="COT117" s="511"/>
      <c r="COU117" s="511"/>
      <c r="COV117" s="511"/>
      <c r="COW117" s="511"/>
      <c r="COX117" s="511"/>
      <c r="COY117" s="511"/>
      <c r="COZ117" s="511"/>
      <c r="CPA117" s="511"/>
      <c r="CPB117" s="511"/>
      <c r="CPC117" s="511"/>
      <c r="CPD117" s="511"/>
      <c r="CPE117" s="511"/>
      <c r="CPF117" s="511"/>
      <c r="CPG117" s="511"/>
      <c r="CPH117" s="511"/>
      <c r="CPI117" s="511"/>
      <c r="CPJ117" s="511"/>
      <c r="CPK117" s="511"/>
      <c r="CPL117" s="511"/>
      <c r="CPM117" s="511"/>
      <c r="CPN117" s="511"/>
      <c r="CPO117" s="511"/>
      <c r="CPP117" s="511"/>
      <c r="CPQ117" s="511"/>
      <c r="CPR117" s="511"/>
      <c r="CPS117" s="511"/>
      <c r="CPT117" s="511"/>
      <c r="CPU117" s="511"/>
      <c r="CPV117" s="511"/>
      <c r="CPW117" s="511"/>
      <c r="CPX117" s="511"/>
      <c r="CPY117" s="511"/>
      <c r="CPZ117" s="511"/>
      <c r="CQA117" s="511"/>
      <c r="CQB117" s="511"/>
      <c r="CQC117" s="511"/>
      <c r="CQD117" s="511"/>
      <c r="CQE117" s="511"/>
      <c r="CQF117" s="511"/>
      <c r="CQG117" s="511"/>
      <c r="CQH117" s="511"/>
      <c r="CQI117" s="511"/>
      <c r="CQJ117" s="511"/>
      <c r="CQK117" s="511"/>
      <c r="CQL117" s="511"/>
      <c r="CQM117" s="511"/>
      <c r="CQN117" s="511"/>
      <c r="CQO117" s="511"/>
      <c r="CQP117" s="511"/>
      <c r="CQQ117" s="511"/>
      <c r="CQR117" s="511"/>
      <c r="CQS117" s="511"/>
      <c r="CQT117" s="511"/>
      <c r="CQU117" s="511"/>
      <c r="CQV117" s="511"/>
      <c r="CQW117" s="511"/>
      <c r="CQX117" s="511"/>
      <c r="CQY117" s="511"/>
      <c r="CQZ117" s="511"/>
      <c r="CRA117" s="511"/>
      <c r="CRB117" s="511"/>
      <c r="CRC117" s="511"/>
      <c r="CRD117" s="511"/>
      <c r="CRE117" s="511"/>
      <c r="CRF117" s="511"/>
      <c r="CRG117" s="511"/>
      <c r="CRH117" s="511"/>
      <c r="CRI117" s="511"/>
      <c r="CRJ117" s="511"/>
      <c r="CRK117" s="511"/>
      <c r="CRL117" s="511"/>
      <c r="CRM117" s="511"/>
      <c r="CRN117" s="511"/>
      <c r="CRO117" s="511"/>
      <c r="CRP117" s="511"/>
      <c r="CRQ117" s="511"/>
      <c r="CRR117" s="511"/>
      <c r="CRS117" s="511"/>
      <c r="CRT117" s="511"/>
      <c r="CRU117" s="511"/>
      <c r="CRV117" s="511"/>
      <c r="CRW117" s="511"/>
      <c r="CRX117" s="511"/>
      <c r="CRY117" s="511"/>
      <c r="CRZ117" s="511"/>
      <c r="CSA117" s="511"/>
      <c r="CSB117" s="511"/>
      <c r="CSC117" s="511"/>
      <c r="CSD117" s="511"/>
      <c r="CSE117" s="511"/>
      <c r="CSF117" s="511"/>
      <c r="CSG117" s="511"/>
      <c r="CSH117" s="511"/>
      <c r="CSI117" s="511"/>
      <c r="CSJ117" s="511"/>
      <c r="CSK117" s="511"/>
      <c r="CSL117" s="511"/>
      <c r="CSM117" s="511"/>
      <c r="CSN117" s="511"/>
      <c r="CSO117" s="511"/>
      <c r="CSP117" s="511"/>
      <c r="CSQ117" s="511"/>
      <c r="CSR117" s="511"/>
      <c r="CSS117" s="511"/>
      <c r="CST117" s="511"/>
      <c r="CSU117" s="511"/>
      <c r="CSV117" s="511"/>
      <c r="CSW117" s="511"/>
      <c r="CSX117" s="511"/>
      <c r="CSY117" s="511"/>
      <c r="CSZ117" s="511"/>
      <c r="CTA117" s="511"/>
      <c r="CTB117" s="511"/>
      <c r="CTC117" s="511"/>
      <c r="CTD117" s="511"/>
      <c r="CTE117" s="511"/>
      <c r="CTF117" s="511"/>
      <c r="CTG117" s="511"/>
      <c r="CTH117" s="511"/>
      <c r="CTI117" s="511"/>
      <c r="CTJ117" s="511"/>
      <c r="CTK117" s="511"/>
      <c r="CTL117" s="511"/>
      <c r="CTM117" s="511"/>
      <c r="CTN117" s="511"/>
      <c r="CTO117" s="511"/>
      <c r="CTP117" s="511"/>
      <c r="CTQ117" s="511"/>
      <c r="CTR117" s="511"/>
      <c r="CTS117" s="511"/>
      <c r="CTT117" s="511"/>
      <c r="CTU117" s="511"/>
      <c r="CTV117" s="511"/>
      <c r="CTW117" s="511"/>
      <c r="CTX117" s="511"/>
      <c r="CTY117" s="511"/>
      <c r="CTZ117" s="511"/>
      <c r="CUA117" s="511"/>
      <c r="CUB117" s="511"/>
      <c r="CUC117" s="511"/>
      <c r="CUD117" s="511"/>
      <c r="CUE117" s="511"/>
      <c r="CUF117" s="511"/>
      <c r="CUG117" s="511"/>
      <c r="CUH117" s="511"/>
      <c r="CUI117" s="511"/>
      <c r="CUJ117" s="511"/>
      <c r="CUK117" s="511"/>
      <c r="CUL117" s="511"/>
      <c r="CUM117" s="511"/>
      <c r="CUN117" s="511"/>
      <c r="CUO117" s="511"/>
      <c r="CUP117" s="511"/>
      <c r="CUQ117" s="511"/>
      <c r="CUR117" s="511"/>
      <c r="CUS117" s="511"/>
      <c r="CUT117" s="511"/>
      <c r="CUU117" s="511"/>
      <c r="CUV117" s="511"/>
      <c r="CUW117" s="511"/>
      <c r="CUX117" s="511"/>
      <c r="CUY117" s="511"/>
      <c r="CUZ117" s="511"/>
      <c r="CVA117" s="511"/>
      <c r="CVB117" s="511"/>
      <c r="CVC117" s="511"/>
      <c r="CVD117" s="511"/>
      <c r="CVE117" s="511"/>
      <c r="CVF117" s="511"/>
      <c r="CVG117" s="511"/>
      <c r="CVH117" s="511"/>
      <c r="CVI117" s="511"/>
      <c r="CVJ117" s="511"/>
      <c r="CVK117" s="511"/>
      <c r="CVL117" s="511"/>
      <c r="CVM117" s="511"/>
      <c r="CVN117" s="511"/>
      <c r="CVO117" s="511"/>
      <c r="CVP117" s="511"/>
      <c r="CVQ117" s="511"/>
      <c r="CVR117" s="511"/>
      <c r="CVS117" s="511"/>
      <c r="CVT117" s="511"/>
      <c r="CVU117" s="511"/>
      <c r="CVV117" s="511"/>
      <c r="CVW117" s="511"/>
      <c r="CVX117" s="511"/>
      <c r="CVY117" s="511"/>
      <c r="CVZ117" s="511"/>
      <c r="CWA117" s="511"/>
      <c r="CWB117" s="511"/>
      <c r="CWC117" s="511"/>
      <c r="CWD117" s="511"/>
      <c r="CWE117" s="511"/>
      <c r="CWF117" s="511"/>
      <c r="CWG117" s="511"/>
      <c r="CWH117" s="511"/>
      <c r="CWI117" s="511"/>
      <c r="CWJ117" s="511"/>
      <c r="CWK117" s="511"/>
      <c r="CWL117" s="511"/>
      <c r="CWM117" s="511"/>
      <c r="CWN117" s="511"/>
      <c r="CWO117" s="511"/>
      <c r="CWP117" s="511"/>
      <c r="CWQ117" s="511"/>
      <c r="CWR117" s="511"/>
      <c r="CWS117" s="511"/>
      <c r="CWT117" s="511"/>
      <c r="CWU117" s="511"/>
      <c r="CWV117" s="511"/>
      <c r="CWW117" s="511"/>
      <c r="CWX117" s="511"/>
      <c r="CWY117" s="511"/>
      <c r="CWZ117" s="511"/>
      <c r="CXA117" s="511"/>
      <c r="CXB117" s="511"/>
      <c r="CXC117" s="511"/>
      <c r="CXD117" s="511"/>
      <c r="CXE117" s="511"/>
      <c r="CXF117" s="511"/>
      <c r="CXG117" s="511"/>
      <c r="CXH117" s="511"/>
      <c r="CXI117" s="511"/>
      <c r="CXJ117" s="511"/>
      <c r="CXK117" s="511"/>
      <c r="CXL117" s="511"/>
      <c r="CXM117" s="511"/>
      <c r="CXN117" s="511"/>
      <c r="CXO117" s="511"/>
      <c r="CXP117" s="511"/>
      <c r="CXQ117" s="511"/>
      <c r="CXR117" s="511"/>
      <c r="CXS117" s="511"/>
      <c r="CXT117" s="511"/>
      <c r="CXU117" s="511"/>
      <c r="CXV117" s="511"/>
      <c r="CXW117" s="511"/>
      <c r="CXX117" s="511"/>
      <c r="CXY117" s="511"/>
      <c r="CXZ117" s="511"/>
      <c r="CYA117" s="511"/>
      <c r="CYB117" s="511"/>
      <c r="CYC117" s="511"/>
      <c r="CYD117" s="511"/>
      <c r="CYE117" s="511"/>
      <c r="CYF117" s="511"/>
      <c r="CYG117" s="511"/>
      <c r="CYH117" s="511"/>
      <c r="CYI117" s="511"/>
      <c r="CYJ117" s="511"/>
      <c r="CYK117" s="511"/>
      <c r="CYL117" s="511"/>
      <c r="CYM117" s="511"/>
      <c r="CYN117" s="511"/>
      <c r="CYO117" s="511"/>
      <c r="CYP117" s="511"/>
      <c r="CYQ117" s="511"/>
      <c r="CYR117" s="511"/>
      <c r="CYS117" s="511"/>
      <c r="CYT117" s="511"/>
      <c r="CYU117" s="511"/>
      <c r="CYV117" s="511"/>
      <c r="CYW117" s="511"/>
      <c r="CYX117" s="511"/>
      <c r="CYY117" s="511"/>
      <c r="CYZ117" s="511"/>
      <c r="CZA117" s="511"/>
      <c r="CZB117" s="511"/>
      <c r="CZC117" s="511"/>
      <c r="CZD117" s="511"/>
      <c r="CZE117" s="511"/>
      <c r="CZF117" s="511"/>
      <c r="CZG117" s="511"/>
      <c r="CZH117" s="511"/>
      <c r="CZI117" s="511"/>
      <c r="CZJ117" s="511"/>
      <c r="CZK117" s="511"/>
      <c r="CZL117" s="511"/>
      <c r="CZM117" s="511"/>
      <c r="CZN117" s="511"/>
      <c r="CZO117" s="511"/>
      <c r="CZP117" s="511"/>
      <c r="CZQ117" s="511"/>
      <c r="CZR117" s="511"/>
      <c r="CZS117" s="511"/>
      <c r="CZT117" s="511"/>
      <c r="CZU117" s="511"/>
      <c r="CZV117" s="511"/>
      <c r="CZW117" s="511"/>
      <c r="CZX117" s="511"/>
      <c r="CZY117" s="511"/>
      <c r="CZZ117" s="511"/>
      <c r="DAA117" s="511"/>
      <c r="DAB117" s="511"/>
      <c r="DAC117" s="511"/>
      <c r="DAD117" s="511"/>
      <c r="DAE117" s="511"/>
      <c r="DAF117" s="511"/>
      <c r="DAG117" s="511"/>
      <c r="DAH117" s="511"/>
      <c r="DAI117" s="511"/>
      <c r="DAJ117" s="511"/>
      <c r="DAK117" s="511"/>
      <c r="DAL117" s="511"/>
      <c r="DAM117" s="511"/>
      <c r="DAN117" s="511"/>
      <c r="DAO117" s="511"/>
      <c r="DAP117" s="511"/>
      <c r="DAQ117" s="511"/>
      <c r="DAR117" s="511"/>
      <c r="DAS117" s="511"/>
      <c r="DAT117" s="511"/>
      <c r="DAU117" s="511"/>
      <c r="DAV117" s="511"/>
      <c r="DAW117" s="511"/>
      <c r="DAX117" s="511"/>
      <c r="DAY117" s="511"/>
      <c r="DAZ117" s="511"/>
      <c r="DBA117" s="511"/>
      <c r="DBB117" s="511"/>
      <c r="DBC117" s="511"/>
      <c r="DBD117" s="511"/>
      <c r="DBE117" s="511"/>
      <c r="DBF117" s="511"/>
      <c r="DBG117" s="511"/>
      <c r="DBH117" s="511"/>
      <c r="DBI117" s="511"/>
      <c r="DBJ117" s="511"/>
      <c r="DBK117" s="511"/>
      <c r="DBL117" s="511"/>
      <c r="DBM117" s="511"/>
      <c r="DBN117" s="511"/>
      <c r="DBO117" s="511"/>
      <c r="DBP117" s="511"/>
      <c r="DBQ117" s="511"/>
      <c r="DBR117" s="511"/>
      <c r="DBS117" s="511"/>
      <c r="DBT117" s="511"/>
      <c r="DBU117" s="511"/>
      <c r="DBV117" s="511"/>
      <c r="DBW117" s="511"/>
      <c r="DBX117" s="511"/>
      <c r="DBY117" s="511"/>
      <c r="DBZ117" s="511"/>
      <c r="DCA117" s="511"/>
      <c r="DCB117" s="511"/>
      <c r="DCC117" s="511"/>
      <c r="DCD117" s="511"/>
      <c r="DCE117" s="511"/>
      <c r="DCF117" s="511"/>
      <c r="DCG117" s="511"/>
      <c r="DCH117" s="511"/>
      <c r="DCI117" s="511"/>
      <c r="DCJ117" s="511"/>
      <c r="DCK117" s="511"/>
      <c r="DCL117" s="511"/>
      <c r="DCM117" s="511"/>
      <c r="DCN117" s="511"/>
      <c r="DCO117" s="511"/>
      <c r="DCP117" s="511"/>
      <c r="DCQ117" s="511"/>
      <c r="DCR117" s="511"/>
      <c r="DCS117" s="511"/>
      <c r="DCT117" s="511"/>
      <c r="DCU117" s="511"/>
      <c r="DCV117" s="511"/>
      <c r="DCW117" s="511"/>
      <c r="DCX117" s="511"/>
      <c r="DCY117" s="511"/>
      <c r="DCZ117" s="511"/>
      <c r="DDA117" s="511"/>
      <c r="DDB117" s="511"/>
      <c r="DDC117" s="511"/>
      <c r="DDD117" s="511"/>
      <c r="DDE117" s="511"/>
      <c r="DDF117" s="511"/>
      <c r="DDG117" s="511"/>
      <c r="DDH117" s="511"/>
      <c r="DDI117" s="511"/>
      <c r="DDJ117" s="511"/>
      <c r="DDK117" s="511"/>
      <c r="DDL117" s="511"/>
      <c r="DDM117" s="511"/>
      <c r="DDN117" s="511"/>
      <c r="DDO117" s="511"/>
      <c r="DDP117" s="511"/>
      <c r="DDQ117" s="511"/>
      <c r="DDR117" s="511"/>
      <c r="DDS117" s="511"/>
      <c r="DDT117" s="511"/>
      <c r="DDU117" s="511"/>
      <c r="DDV117" s="511"/>
      <c r="DDW117" s="511"/>
      <c r="DDX117" s="511"/>
      <c r="DDY117" s="511"/>
      <c r="DDZ117" s="511"/>
      <c r="DEA117" s="511"/>
      <c r="DEB117" s="511"/>
      <c r="DEC117" s="511"/>
      <c r="DED117" s="511"/>
      <c r="DEE117" s="511"/>
      <c r="DEF117" s="511"/>
      <c r="DEG117" s="511"/>
      <c r="DEH117" s="511"/>
      <c r="DEI117" s="511"/>
      <c r="DEJ117" s="511"/>
      <c r="DEK117" s="511"/>
      <c r="DEL117" s="511"/>
      <c r="DEM117" s="511"/>
      <c r="DEN117" s="511"/>
      <c r="DEO117" s="511"/>
      <c r="DEP117" s="511"/>
      <c r="DEQ117" s="511"/>
      <c r="DER117" s="511"/>
      <c r="DES117" s="511"/>
      <c r="DET117" s="511"/>
      <c r="DEU117" s="511"/>
      <c r="DEV117" s="511"/>
      <c r="DEW117" s="511"/>
      <c r="DEX117" s="511"/>
      <c r="DEY117" s="511"/>
      <c r="DEZ117" s="511"/>
      <c r="DFA117" s="511"/>
      <c r="DFB117" s="511"/>
      <c r="DFC117" s="511"/>
      <c r="DFD117" s="511"/>
      <c r="DFE117" s="511"/>
      <c r="DFF117" s="511"/>
      <c r="DFG117" s="511"/>
      <c r="DFH117" s="511"/>
      <c r="DFI117" s="511"/>
      <c r="DFJ117" s="511"/>
      <c r="DFK117" s="511"/>
      <c r="DFL117" s="511"/>
      <c r="DFM117" s="511"/>
      <c r="DFN117" s="511"/>
      <c r="DFO117" s="511"/>
      <c r="DFP117" s="511"/>
      <c r="DFQ117" s="511"/>
      <c r="DFR117" s="511"/>
      <c r="DFS117" s="511"/>
      <c r="DFT117" s="511"/>
      <c r="DFU117" s="511"/>
      <c r="DFV117" s="511"/>
      <c r="DFW117" s="511"/>
      <c r="DFX117" s="511"/>
      <c r="DFY117" s="511"/>
      <c r="DFZ117" s="511"/>
      <c r="DGA117" s="511"/>
      <c r="DGB117" s="511"/>
      <c r="DGC117" s="511"/>
      <c r="DGD117" s="511"/>
      <c r="DGE117" s="511"/>
      <c r="DGF117" s="511"/>
      <c r="DGG117" s="511"/>
      <c r="DGH117" s="511"/>
      <c r="DGI117" s="511"/>
      <c r="DGJ117" s="511"/>
      <c r="DGK117" s="511"/>
      <c r="DGL117" s="511"/>
      <c r="DGM117" s="511"/>
      <c r="DGN117" s="511"/>
      <c r="DGO117" s="511"/>
      <c r="DGP117" s="511"/>
      <c r="DGQ117" s="511"/>
      <c r="DGR117" s="511"/>
      <c r="DGS117" s="511"/>
      <c r="DGT117" s="511"/>
      <c r="DGU117" s="511"/>
      <c r="DGV117" s="511"/>
      <c r="DGW117" s="511"/>
      <c r="DGX117" s="511"/>
      <c r="DGY117" s="511"/>
      <c r="DGZ117" s="511"/>
      <c r="DHA117" s="511"/>
      <c r="DHB117" s="511"/>
      <c r="DHC117" s="511"/>
      <c r="DHD117" s="511"/>
      <c r="DHE117" s="511"/>
      <c r="DHF117" s="511"/>
      <c r="DHG117" s="511"/>
      <c r="DHH117" s="511"/>
      <c r="DHI117" s="511"/>
      <c r="DHJ117" s="511"/>
      <c r="DHK117" s="511"/>
      <c r="DHL117" s="511"/>
      <c r="DHM117" s="511"/>
      <c r="DHN117" s="511"/>
      <c r="DHO117" s="511"/>
      <c r="DHP117" s="511"/>
      <c r="DHQ117" s="511"/>
      <c r="DHR117" s="511"/>
      <c r="DHS117" s="511"/>
      <c r="DHT117" s="511"/>
      <c r="DHU117" s="511"/>
      <c r="DHV117" s="511"/>
      <c r="DHW117" s="511"/>
      <c r="DHX117" s="511"/>
      <c r="DHY117" s="511"/>
      <c r="DHZ117" s="511"/>
      <c r="DIA117" s="511"/>
      <c r="DIB117" s="511"/>
      <c r="DIC117" s="511"/>
      <c r="DID117" s="511"/>
      <c r="DIE117" s="511"/>
      <c r="DIF117" s="511"/>
      <c r="DIG117" s="511"/>
      <c r="DIH117" s="511"/>
      <c r="DII117" s="511"/>
      <c r="DIJ117" s="511"/>
      <c r="DIK117" s="511"/>
      <c r="DIL117" s="511"/>
      <c r="DIM117" s="511"/>
      <c r="DIN117" s="511"/>
      <c r="DIO117" s="511"/>
      <c r="DIP117" s="511"/>
      <c r="DIQ117" s="511"/>
      <c r="DIR117" s="511"/>
      <c r="DIS117" s="511"/>
      <c r="DIT117" s="511"/>
      <c r="DIU117" s="511"/>
      <c r="DIV117" s="511"/>
      <c r="DIW117" s="511"/>
      <c r="DIX117" s="511"/>
      <c r="DIY117" s="511"/>
      <c r="DIZ117" s="511"/>
      <c r="DJA117" s="511"/>
      <c r="DJB117" s="511"/>
      <c r="DJC117" s="511"/>
      <c r="DJD117" s="511"/>
      <c r="DJE117" s="511"/>
      <c r="DJF117" s="511"/>
      <c r="DJG117" s="511"/>
      <c r="DJH117" s="511"/>
      <c r="DJI117" s="511"/>
      <c r="DJJ117" s="511"/>
      <c r="DJK117" s="511"/>
      <c r="DJL117" s="511"/>
      <c r="DJM117" s="511"/>
      <c r="DJN117" s="511"/>
      <c r="DJO117" s="511"/>
      <c r="DJP117" s="511"/>
      <c r="DJQ117" s="511"/>
      <c r="DJR117" s="511"/>
      <c r="DJS117" s="511"/>
      <c r="DJT117" s="511"/>
      <c r="DJU117" s="511"/>
      <c r="DJV117" s="511"/>
      <c r="DJW117" s="511"/>
      <c r="DJX117" s="511"/>
      <c r="DJY117" s="511"/>
      <c r="DJZ117" s="511"/>
      <c r="DKA117" s="511"/>
      <c r="DKB117" s="511"/>
      <c r="DKC117" s="511"/>
      <c r="DKD117" s="511"/>
      <c r="DKE117" s="511"/>
      <c r="DKF117" s="511"/>
      <c r="DKG117" s="511"/>
      <c r="DKH117" s="511"/>
      <c r="DKI117" s="511"/>
      <c r="DKJ117" s="511"/>
      <c r="DKK117" s="511"/>
      <c r="DKL117" s="511"/>
      <c r="DKM117" s="511"/>
      <c r="DKN117" s="511"/>
      <c r="DKO117" s="511"/>
      <c r="DKP117" s="511"/>
      <c r="DKQ117" s="511"/>
      <c r="DKR117" s="511"/>
      <c r="DKS117" s="511"/>
      <c r="DKT117" s="511"/>
      <c r="DKU117" s="511"/>
      <c r="DKV117" s="511"/>
      <c r="DKW117" s="511"/>
      <c r="DKX117" s="511"/>
      <c r="DKY117" s="511"/>
      <c r="DKZ117" s="511"/>
      <c r="DLA117" s="511"/>
      <c r="DLB117" s="511"/>
      <c r="DLC117" s="511"/>
      <c r="DLD117" s="511"/>
      <c r="DLE117" s="511"/>
      <c r="DLF117" s="511"/>
      <c r="DLG117" s="511"/>
      <c r="DLH117" s="511"/>
      <c r="DLI117" s="511"/>
      <c r="DLJ117" s="511"/>
      <c r="DLK117" s="511"/>
      <c r="DLL117" s="511"/>
      <c r="DLM117" s="511"/>
      <c r="DLN117" s="511"/>
      <c r="DLO117" s="511"/>
      <c r="DLP117" s="511"/>
      <c r="DLQ117" s="511"/>
      <c r="DLR117" s="511"/>
      <c r="DLS117" s="511"/>
      <c r="DLT117" s="511"/>
      <c r="DLU117" s="511"/>
      <c r="DLV117" s="511"/>
      <c r="DLW117" s="511"/>
      <c r="DLX117" s="511"/>
      <c r="DLY117" s="511"/>
      <c r="DLZ117" s="511"/>
      <c r="DMA117" s="511"/>
      <c r="DMB117" s="511"/>
      <c r="DMC117" s="511"/>
      <c r="DMD117" s="511"/>
      <c r="DME117" s="511"/>
      <c r="DMF117" s="511"/>
      <c r="DMG117" s="511"/>
      <c r="DMH117" s="511"/>
      <c r="DMI117" s="511"/>
      <c r="DMJ117" s="511"/>
      <c r="DMK117" s="511"/>
      <c r="DML117" s="511"/>
      <c r="DMM117" s="511"/>
      <c r="DMN117" s="511"/>
      <c r="DMO117" s="511"/>
      <c r="DMP117" s="511"/>
      <c r="DMQ117" s="511"/>
      <c r="DMR117" s="511"/>
      <c r="DMS117" s="511"/>
      <c r="DMT117" s="511"/>
      <c r="DMU117" s="511"/>
      <c r="DMV117" s="511"/>
      <c r="DMW117" s="511"/>
      <c r="DMX117" s="511"/>
      <c r="DMY117" s="511"/>
      <c r="DMZ117" s="511"/>
      <c r="DNA117" s="511"/>
      <c r="DNB117" s="511"/>
      <c r="DNC117" s="511"/>
      <c r="DND117" s="511"/>
      <c r="DNE117" s="511"/>
      <c r="DNF117" s="511"/>
      <c r="DNG117" s="511"/>
      <c r="DNH117" s="511"/>
      <c r="DNI117" s="511"/>
      <c r="DNJ117" s="511"/>
      <c r="DNK117" s="511"/>
      <c r="DNL117" s="511"/>
      <c r="DNM117" s="511"/>
      <c r="DNN117" s="511"/>
      <c r="DNO117" s="511"/>
      <c r="DNP117" s="511"/>
      <c r="DNQ117" s="511"/>
      <c r="DNR117" s="511"/>
      <c r="DNS117" s="511"/>
      <c r="DNT117" s="511"/>
      <c r="DNU117" s="511"/>
      <c r="DNV117" s="511"/>
      <c r="DNW117" s="511"/>
      <c r="DNX117" s="511"/>
      <c r="DNY117" s="511"/>
      <c r="DNZ117" s="511"/>
      <c r="DOA117" s="511"/>
      <c r="DOB117" s="511"/>
      <c r="DOC117" s="511"/>
      <c r="DOD117" s="511"/>
      <c r="DOE117" s="511"/>
      <c r="DOF117" s="511"/>
      <c r="DOG117" s="511"/>
      <c r="DOH117" s="511"/>
      <c r="DOI117" s="511"/>
      <c r="DOJ117" s="511"/>
      <c r="DOK117" s="511"/>
      <c r="DOL117" s="511"/>
      <c r="DOM117" s="511"/>
      <c r="DON117" s="511"/>
      <c r="DOO117" s="511"/>
      <c r="DOP117" s="511"/>
      <c r="DOQ117" s="511"/>
      <c r="DOR117" s="511"/>
      <c r="DOS117" s="511"/>
      <c r="DOT117" s="511"/>
      <c r="DOU117" s="511"/>
      <c r="DOV117" s="511"/>
      <c r="DOW117" s="511"/>
      <c r="DOX117" s="511"/>
      <c r="DOY117" s="511"/>
      <c r="DOZ117" s="511"/>
      <c r="DPA117" s="511"/>
      <c r="DPB117" s="511"/>
      <c r="DPC117" s="511"/>
      <c r="DPD117" s="511"/>
      <c r="DPE117" s="511"/>
      <c r="DPF117" s="511"/>
      <c r="DPG117" s="511"/>
      <c r="DPH117" s="511"/>
      <c r="DPI117" s="511"/>
      <c r="DPJ117" s="511"/>
      <c r="DPK117" s="511"/>
      <c r="DPL117" s="511"/>
      <c r="DPM117" s="511"/>
      <c r="DPN117" s="511"/>
      <c r="DPO117" s="511"/>
      <c r="DPP117" s="511"/>
      <c r="DPQ117" s="511"/>
      <c r="DPR117" s="511"/>
      <c r="DPS117" s="511"/>
      <c r="DPT117" s="511"/>
      <c r="DPU117" s="511"/>
      <c r="DPV117" s="511"/>
      <c r="DPW117" s="511"/>
      <c r="DPX117" s="511"/>
      <c r="DPY117" s="511"/>
      <c r="DPZ117" s="511"/>
      <c r="DQA117" s="511"/>
      <c r="DQB117" s="511"/>
      <c r="DQC117" s="511"/>
      <c r="DQD117" s="511"/>
      <c r="DQE117" s="511"/>
      <c r="DQF117" s="511"/>
      <c r="DQG117" s="511"/>
      <c r="DQH117" s="511"/>
      <c r="DQI117" s="511"/>
      <c r="DQJ117" s="511"/>
      <c r="DQK117" s="511"/>
      <c r="DQL117" s="511"/>
      <c r="DQM117" s="511"/>
      <c r="DQN117" s="511"/>
      <c r="DQO117" s="511"/>
      <c r="DQP117" s="511"/>
      <c r="DQQ117" s="511"/>
      <c r="DQR117" s="511"/>
      <c r="DQS117" s="511"/>
      <c r="DQT117" s="511"/>
      <c r="DQU117" s="511"/>
      <c r="DQV117" s="511"/>
      <c r="DQW117" s="511"/>
      <c r="DQX117" s="511"/>
      <c r="DQY117" s="511"/>
      <c r="DQZ117" s="511"/>
      <c r="DRA117" s="511"/>
      <c r="DRB117" s="511"/>
      <c r="DRC117" s="511"/>
      <c r="DRD117" s="511"/>
      <c r="DRE117" s="511"/>
      <c r="DRF117" s="511"/>
      <c r="DRG117" s="511"/>
      <c r="DRH117" s="511"/>
      <c r="DRI117" s="511"/>
      <c r="DRJ117" s="511"/>
      <c r="DRK117" s="511"/>
      <c r="DRL117" s="511"/>
      <c r="DRM117" s="511"/>
      <c r="DRN117" s="511"/>
      <c r="DRO117" s="511"/>
      <c r="DRP117" s="511"/>
      <c r="DRQ117" s="511"/>
      <c r="DRR117" s="511"/>
      <c r="DRS117" s="511"/>
      <c r="DRT117" s="511"/>
      <c r="DRU117" s="511"/>
      <c r="DRV117" s="511"/>
      <c r="DRW117" s="511"/>
      <c r="DRX117" s="511"/>
      <c r="DRY117" s="511"/>
      <c r="DRZ117" s="511"/>
      <c r="DSA117" s="511"/>
      <c r="DSB117" s="511"/>
      <c r="DSC117" s="511"/>
      <c r="DSD117" s="511"/>
      <c r="DSE117" s="511"/>
      <c r="DSF117" s="511"/>
      <c r="DSG117" s="511"/>
      <c r="DSH117" s="511"/>
      <c r="DSI117" s="511"/>
      <c r="DSJ117" s="511"/>
      <c r="DSK117" s="511"/>
      <c r="DSL117" s="511"/>
      <c r="DSM117" s="511"/>
      <c r="DSN117" s="511"/>
      <c r="DSO117" s="511"/>
      <c r="DSP117" s="511"/>
      <c r="DSQ117" s="511"/>
      <c r="DSR117" s="511"/>
      <c r="DSS117" s="511"/>
      <c r="DST117" s="511"/>
      <c r="DSU117" s="511"/>
      <c r="DSV117" s="511"/>
      <c r="DSW117" s="511"/>
      <c r="DSX117" s="511"/>
      <c r="DSY117" s="511"/>
      <c r="DSZ117" s="511"/>
      <c r="DTA117" s="511"/>
      <c r="DTB117" s="511"/>
      <c r="DTC117" s="511"/>
      <c r="DTD117" s="511"/>
      <c r="DTE117" s="511"/>
      <c r="DTF117" s="511"/>
      <c r="DTG117" s="511"/>
      <c r="DTH117" s="511"/>
      <c r="DTI117" s="511"/>
      <c r="DTJ117" s="511"/>
      <c r="DTK117" s="511"/>
      <c r="DTL117" s="511"/>
      <c r="DTM117" s="511"/>
      <c r="DTN117" s="511"/>
      <c r="DTO117" s="511"/>
      <c r="DTP117" s="511"/>
      <c r="DTQ117" s="511"/>
      <c r="DTR117" s="511"/>
      <c r="DTS117" s="511"/>
      <c r="DTT117" s="511"/>
      <c r="DTU117" s="511"/>
      <c r="DTV117" s="511"/>
      <c r="DTW117" s="511"/>
      <c r="DTX117" s="511"/>
      <c r="DTY117" s="511"/>
      <c r="DTZ117" s="511"/>
      <c r="DUA117" s="511"/>
      <c r="DUB117" s="511"/>
      <c r="DUC117" s="511"/>
      <c r="DUD117" s="511"/>
      <c r="DUE117" s="511"/>
      <c r="DUF117" s="511"/>
      <c r="DUG117" s="511"/>
      <c r="DUH117" s="511"/>
      <c r="DUI117" s="511"/>
      <c r="DUJ117" s="511"/>
      <c r="DUK117" s="511"/>
      <c r="DUL117" s="511"/>
      <c r="DUM117" s="511"/>
      <c r="DUN117" s="511"/>
      <c r="DUO117" s="511"/>
      <c r="DUP117" s="511"/>
      <c r="DUQ117" s="511"/>
      <c r="DUR117" s="511"/>
      <c r="DUS117" s="511"/>
      <c r="DUT117" s="511"/>
      <c r="DUU117" s="511"/>
      <c r="DUV117" s="511"/>
      <c r="DUW117" s="511"/>
      <c r="DUX117" s="511"/>
      <c r="DUY117" s="511"/>
      <c r="DUZ117" s="511"/>
      <c r="DVA117" s="511"/>
      <c r="DVB117" s="511"/>
      <c r="DVC117" s="511"/>
      <c r="DVD117" s="511"/>
      <c r="DVE117" s="511"/>
      <c r="DVF117" s="511"/>
      <c r="DVG117" s="511"/>
      <c r="DVH117" s="511"/>
      <c r="DVI117" s="511"/>
      <c r="DVJ117" s="511"/>
      <c r="DVK117" s="511"/>
      <c r="DVL117" s="511"/>
      <c r="DVM117" s="511"/>
      <c r="DVN117" s="511"/>
      <c r="DVO117" s="511"/>
      <c r="DVP117" s="511"/>
      <c r="DVQ117" s="511"/>
      <c r="DVR117" s="511"/>
      <c r="DVS117" s="511"/>
      <c r="DVT117" s="511"/>
      <c r="DVU117" s="511"/>
      <c r="DVV117" s="511"/>
      <c r="DVW117" s="511"/>
      <c r="DVX117" s="511"/>
      <c r="DVY117" s="511"/>
      <c r="DVZ117" s="511"/>
      <c r="DWA117" s="511"/>
      <c r="DWB117" s="511"/>
      <c r="DWC117" s="511"/>
      <c r="DWD117" s="511"/>
      <c r="DWE117" s="511"/>
      <c r="DWF117" s="511"/>
      <c r="DWG117" s="511"/>
      <c r="DWH117" s="511"/>
      <c r="DWI117" s="511"/>
      <c r="DWJ117" s="511"/>
      <c r="DWK117" s="511"/>
      <c r="DWL117" s="511"/>
      <c r="DWM117" s="511"/>
      <c r="DWN117" s="511"/>
      <c r="DWO117" s="511"/>
      <c r="DWP117" s="511"/>
      <c r="DWQ117" s="511"/>
      <c r="DWR117" s="511"/>
      <c r="DWS117" s="511"/>
      <c r="DWT117" s="511"/>
      <c r="DWU117" s="511"/>
      <c r="DWV117" s="511"/>
      <c r="DWW117" s="511"/>
      <c r="DWX117" s="511"/>
      <c r="DWY117" s="511"/>
      <c r="DWZ117" s="511"/>
      <c r="DXA117" s="511"/>
      <c r="DXB117" s="511"/>
      <c r="DXC117" s="511"/>
      <c r="DXD117" s="511"/>
      <c r="DXE117" s="511"/>
      <c r="DXF117" s="511"/>
      <c r="DXG117" s="511"/>
      <c r="DXH117" s="511"/>
      <c r="DXI117" s="511"/>
      <c r="DXJ117" s="511"/>
      <c r="DXK117" s="511"/>
      <c r="DXL117" s="511"/>
      <c r="DXM117" s="511"/>
      <c r="DXN117" s="511"/>
      <c r="DXO117" s="511"/>
      <c r="DXP117" s="511"/>
      <c r="DXQ117" s="511"/>
      <c r="DXR117" s="511"/>
      <c r="DXS117" s="511"/>
      <c r="DXT117" s="511"/>
      <c r="DXU117" s="511"/>
      <c r="DXV117" s="511"/>
      <c r="DXW117" s="511"/>
      <c r="DXX117" s="511"/>
      <c r="DXY117" s="511"/>
      <c r="DXZ117" s="511"/>
      <c r="DYA117" s="511"/>
      <c r="DYB117" s="511"/>
      <c r="DYC117" s="511"/>
      <c r="DYD117" s="511"/>
      <c r="DYE117" s="511"/>
      <c r="DYF117" s="511"/>
      <c r="DYG117" s="511"/>
      <c r="DYH117" s="511"/>
      <c r="DYI117" s="511"/>
      <c r="DYJ117" s="511"/>
      <c r="DYK117" s="511"/>
      <c r="DYL117" s="511"/>
      <c r="DYM117" s="511"/>
      <c r="DYN117" s="511"/>
      <c r="DYO117" s="511"/>
      <c r="DYP117" s="511"/>
      <c r="DYQ117" s="511"/>
      <c r="DYR117" s="511"/>
      <c r="DYS117" s="511"/>
      <c r="DYT117" s="511"/>
      <c r="DYU117" s="511"/>
      <c r="DYV117" s="511"/>
      <c r="DYW117" s="511"/>
      <c r="DYX117" s="511"/>
      <c r="DYY117" s="511"/>
      <c r="DYZ117" s="511"/>
      <c r="DZA117" s="511"/>
      <c r="DZB117" s="511"/>
      <c r="DZC117" s="511"/>
      <c r="DZD117" s="511"/>
      <c r="DZE117" s="511"/>
      <c r="DZF117" s="511"/>
      <c r="DZG117" s="511"/>
      <c r="DZH117" s="511"/>
      <c r="DZI117" s="511"/>
      <c r="DZJ117" s="511"/>
      <c r="DZK117" s="511"/>
      <c r="DZL117" s="511"/>
      <c r="DZM117" s="511"/>
      <c r="DZN117" s="511"/>
      <c r="DZO117" s="511"/>
      <c r="DZP117" s="511"/>
      <c r="DZQ117" s="511"/>
      <c r="DZR117" s="511"/>
      <c r="DZS117" s="511"/>
      <c r="DZT117" s="511"/>
      <c r="DZU117" s="511"/>
      <c r="DZV117" s="511"/>
      <c r="DZW117" s="511"/>
      <c r="DZX117" s="511"/>
      <c r="DZY117" s="511"/>
      <c r="DZZ117" s="511"/>
      <c r="EAA117" s="511"/>
      <c r="EAB117" s="511"/>
      <c r="EAC117" s="511"/>
      <c r="EAD117" s="511"/>
      <c r="EAE117" s="511"/>
      <c r="EAF117" s="511"/>
      <c r="EAG117" s="511"/>
      <c r="EAH117" s="511"/>
      <c r="EAI117" s="511"/>
      <c r="EAJ117" s="511"/>
      <c r="EAK117" s="511"/>
      <c r="EAL117" s="511"/>
      <c r="EAM117" s="511"/>
      <c r="EAN117" s="511"/>
      <c r="EAO117" s="511"/>
      <c r="EAP117" s="511"/>
      <c r="EAQ117" s="511"/>
      <c r="EAR117" s="511"/>
      <c r="EAS117" s="511"/>
      <c r="EAT117" s="511"/>
      <c r="EAU117" s="511"/>
      <c r="EAV117" s="511"/>
      <c r="EAW117" s="511"/>
      <c r="EAX117" s="511"/>
      <c r="EAY117" s="511"/>
      <c r="EAZ117" s="511"/>
      <c r="EBA117" s="511"/>
      <c r="EBB117" s="511"/>
      <c r="EBC117" s="511"/>
      <c r="EBD117" s="511"/>
      <c r="EBE117" s="511"/>
      <c r="EBF117" s="511"/>
      <c r="EBG117" s="511"/>
      <c r="EBH117" s="511"/>
      <c r="EBI117" s="511"/>
      <c r="EBJ117" s="511"/>
      <c r="EBK117" s="511"/>
      <c r="EBL117" s="511"/>
      <c r="EBM117" s="511"/>
      <c r="EBN117" s="511"/>
      <c r="EBO117" s="511"/>
      <c r="EBP117" s="511"/>
      <c r="EBQ117" s="511"/>
      <c r="EBR117" s="511"/>
      <c r="EBS117" s="511"/>
      <c r="EBT117" s="511"/>
      <c r="EBU117" s="511"/>
      <c r="EBV117" s="511"/>
      <c r="EBW117" s="511"/>
      <c r="EBX117" s="511"/>
      <c r="EBY117" s="511"/>
      <c r="EBZ117" s="511"/>
      <c r="ECA117" s="511"/>
      <c r="ECB117" s="511"/>
      <c r="ECC117" s="511"/>
      <c r="ECD117" s="511"/>
      <c r="ECE117" s="511"/>
      <c r="ECF117" s="511"/>
      <c r="ECG117" s="511"/>
      <c r="ECH117" s="511"/>
      <c r="ECI117" s="511"/>
      <c r="ECJ117" s="511"/>
      <c r="ECK117" s="511"/>
      <c r="ECL117" s="511"/>
      <c r="ECM117" s="511"/>
      <c r="ECN117" s="511"/>
      <c r="ECO117" s="511"/>
      <c r="ECP117" s="511"/>
      <c r="ECQ117" s="511"/>
      <c r="ECR117" s="511"/>
      <c r="ECS117" s="511"/>
      <c r="ECT117" s="511"/>
      <c r="ECU117" s="511"/>
      <c r="ECV117" s="511"/>
      <c r="ECW117" s="511"/>
      <c r="ECX117" s="511"/>
      <c r="ECY117" s="511"/>
      <c r="ECZ117" s="511"/>
      <c r="EDA117" s="511"/>
      <c r="EDB117" s="511"/>
      <c r="EDC117" s="511"/>
      <c r="EDD117" s="511"/>
      <c r="EDE117" s="511"/>
      <c r="EDF117" s="511"/>
      <c r="EDG117" s="511"/>
      <c r="EDH117" s="511"/>
      <c r="EDI117" s="511"/>
      <c r="EDJ117" s="511"/>
      <c r="EDK117" s="511"/>
      <c r="EDL117" s="511"/>
      <c r="EDM117" s="511"/>
      <c r="EDN117" s="511"/>
      <c r="EDO117" s="511"/>
      <c r="EDP117" s="511"/>
      <c r="EDQ117" s="511"/>
      <c r="EDR117" s="511"/>
      <c r="EDS117" s="511"/>
      <c r="EDT117" s="511"/>
      <c r="EDU117" s="511"/>
      <c r="EDV117" s="511"/>
      <c r="EDW117" s="511"/>
      <c r="EDX117" s="511"/>
      <c r="EDY117" s="511"/>
      <c r="EDZ117" s="511"/>
      <c r="EEA117" s="511"/>
      <c r="EEB117" s="511"/>
      <c r="EEC117" s="511"/>
      <c r="EED117" s="511"/>
      <c r="EEE117" s="511"/>
      <c r="EEF117" s="511"/>
      <c r="EEG117" s="511"/>
      <c r="EEH117" s="511"/>
      <c r="EEI117" s="511"/>
      <c r="EEJ117" s="511"/>
      <c r="EEK117" s="511"/>
      <c r="EEL117" s="511"/>
      <c r="EEM117" s="511"/>
      <c r="EEN117" s="511"/>
      <c r="EEO117" s="511"/>
      <c r="EEP117" s="511"/>
      <c r="EEQ117" s="511"/>
      <c r="EER117" s="511"/>
      <c r="EES117" s="511"/>
      <c r="EET117" s="511"/>
      <c r="EEU117" s="511"/>
      <c r="EEV117" s="511"/>
      <c r="EEW117" s="511"/>
      <c r="EEX117" s="511"/>
      <c r="EEY117" s="511"/>
      <c r="EEZ117" s="511"/>
      <c r="EFA117" s="511"/>
      <c r="EFB117" s="511"/>
      <c r="EFC117" s="511"/>
      <c r="EFD117" s="511"/>
      <c r="EFE117" s="511"/>
      <c r="EFF117" s="511"/>
      <c r="EFG117" s="511"/>
      <c r="EFH117" s="511"/>
      <c r="EFI117" s="511"/>
      <c r="EFJ117" s="511"/>
      <c r="EFK117" s="511"/>
      <c r="EFL117" s="511"/>
      <c r="EFM117" s="511"/>
      <c r="EFN117" s="511"/>
      <c r="EFO117" s="511"/>
      <c r="EFP117" s="511"/>
      <c r="EFQ117" s="511"/>
      <c r="EFR117" s="511"/>
      <c r="EFS117" s="511"/>
      <c r="EFT117" s="511"/>
      <c r="EFU117" s="511"/>
      <c r="EFV117" s="511"/>
      <c r="EFW117" s="511"/>
      <c r="EFX117" s="511"/>
      <c r="EFY117" s="511"/>
      <c r="EFZ117" s="511"/>
      <c r="EGA117" s="511"/>
      <c r="EGB117" s="511"/>
      <c r="EGC117" s="511"/>
      <c r="EGD117" s="511"/>
      <c r="EGE117" s="511"/>
      <c r="EGF117" s="511"/>
      <c r="EGG117" s="511"/>
      <c r="EGH117" s="511"/>
      <c r="EGI117" s="511"/>
      <c r="EGJ117" s="511"/>
      <c r="EGK117" s="511"/>
      <c r="EGL117" s="511"/>
      <c r="EGM117" s="511"/>
      <c r="EGN117" s="511"/>
      <c r="EGO117" s="511"/>
      <c r="EGP117" s="511"/>
      <c r="EGQ117" s="511"/>
      <c r="EGR117" s="511"/>
      <c r="EGS117" s="511"/>
      <c r="EGT117" s="511"/>
      <c r="EGU117" s="511"/>
      <c r="EGV117" s="511"/>
      <c r="EGW117" s="511"/>
      <c r="EGX117" s="511"/>
      <c r="EGY117" s="511"/>
      <c r="EGZ117" s="511"/>
      <c r="EHA117" s="511"/>
      <c r="EHB117" s="511"/>
      <c r="EHC117" s="511"/>
      <c r="EHD117" s="511"/>
      <c r="EHE117" s="511"/>
      <c r="EHF117" s="511"/>
      <c r="EHG117" s="511"/>
      <c r="EHH117" s="511"/>
      <c r="EHI117" s="511"/>
      <c r="EHJ117" s="511"/>
      <c r="EHK117" s="511"/>
      <c r="EHL117" s="511"/>
      <c r="EHM117" s="511"/>
      <c r="EHN117" s="511"/>
      <c r="EHO117" s="511"/>
      <c r="EHP117" s="511"/>
      <c r="EHQ117" s="511"/>
      <c r="EHR117" s="511"/>
      <c r="EHS117" s="511"/>
      <c r="EHT117" s="511"/>
      <c r="EHU117" s="511"/>
      <c r="EHV117" s="511"/>
      <c r="EHW117" s="511"/>
      <c r="EHX117" s="511"/>
      <c r="EHY117" s="511"/>
      <c r="EHZ117" s="511"/>
      <c r="EIA117" s="511"/>
      <c r="EIB117" s="511"/>
      <c r="EIC117" s="511"/>
      <c r="EID117" s="511"/>
      <c r="EIE117" s="511"/>
      <c r="EIF117" s="511"/>
      <c r="EIG117" s="511"/>
      <c r="EIH117" s="511"/>
      <c r="EII117" s="511"/>
      <c r="EIJ117" s="511"/>
      <c r="EIK117" s="511"/>
      <c r="EIL117" s="511"/>
      <c r="EIM117" s="511"/>
      <c r="EIN117" s="511"/>
      <c r="EIO117" s="511"/>
      <c r="EIP117" s="511"/>
      <c r="EIQ117" s="511"/>
      <c r="EIR117" s="511"/>
      <c r="EIS117" s="511"/>
      <c r="EIT117" s="511"/>
      <c r="EIU117" s="511"/>
      <c r="EIV117" s="511"/>
      <c r="EIW117" s="511"/>
      <c r="EIX117" s="511"/>
      <c r="EIY117" s="511"/>
      <c r="EIZ117" s="511"/>
      <c r="EJA117" s="511"/>
      <c r="EJB117" s="511"/>
      <c r="EJC117" s="511"/>
      <c r="EJD117" s="511"/>
      <c r="EJE117" s="511"/>
      <c r="EJF117" s="511"/>
      <c r="EJG117" s="511"/>
      <c r="EJH117" s="511"/>
      <c r="EJI117" s="511"/>
      <c r="EJJ117" s="511"/>
      <c r="EJK117" s="511"/>
      <c r="EJL117" s="511"/>
      <c r="EJM117" s="511"/>
      <c r="EJN117" s="511"/>
      <c r="EJO117" s="511"/>
      <c r="EJP117" s="511"/>
      <c r="EJQ117" s="511"/>
      <c r="EJR117" s="511"/>
      <c r="EJS117" s="511"/>
      <c r="EJT117" s="511"/>
      <c r="EJU117" s="511"/>
      <c r="EJV117" s="511"/>
      <c r="EJW117" s="511"/>
      <c r="EJX117" s="511"/>
      <c r="EJY117" s="511"/>
      <c r="EJZ117" s="511"/>
      <c r="EKA117" s="511"/>
      <c r="EKB117" s="511"/>
      <c r="EKC117" s="511"/>
      <c r="EKD117" s="511"/>
      <c r="EKE117" s="511"/>
      <c r="EKF117" s="511"/>
      <c r="EKG117" s="511"/>
      <c r="EKH117" s="511"/>
      <c r="EKI117" s="511"/>
      <c r="EKJ117" s="511"/>
      <c r="EKK117" s="511"/>
      <c r="EKL117" s="511"/>
      <c r="EKM117" s="511"/>
      <c r="EKN117" s="511"/>
      <c r="EKO117" s="511"/>
      <c r="EKP117" s="511"/>
      <c r="EKQ117" s="511"/>
      <c r="EKR117" s="511"/>
      <c r="EKS117" s="511"/>
      <c r="EKT117" s="511"/>
      <c r="EKU117" s="511"/>
      <c r="EKV117" s="511"/>
      <c r="EKW117" s="511"/>
      <c r="EKX117" s="511"/>
      <c r="EKY117" s="511"/>
      <c r="EKZ117" s="511"/>
      <c r="ELA117" s="511"/>
      <c r="ELB117" s="511"/>
      <c r="ELC117" s="511"/>
      <c r="ELD117" s="511"/>
      <c r="ELE117" s="511"/>
      <c r="ELF117" s="511"/>
      <c r="ELG117" s="511"/>
      <c r="ELH117" s="511"/>
      <c r="ELI117" s="511"/>
      <c r="ELJ117" s="511"/>
      <c r="ELK117" s="511"/>
      <c r="ELL117" s="511"/>
      <c r="ELM117" s="511"/>
      <c r="ELN117" s="511"/>
      <c r="ELO117" s="511"/>
      <c r="ELP117" s="511"/>
      <c r="ELQ117" s="511"/>
      <c r="ELR117" s="511"/>
      <c r="ELS117" s="511"/>
      <c r="ELT117" s="511"/>
      <c r="ELU117" s="511"/>
      <c r="ELV117" s="511"/>
      <c r="ELW117" s="511"/>
      <c r="ELX117" s="511"/>
      <c r="ELY117" s="511"/>
      <c r="ELZ117" s="511"/>
      <c r="EMA117" s="511"/>
      <c r="EMB117" s="511"/>
      <c r="EMC117" s="511"/>
      <c r="EMD117" s="511"/>
      <c r="EME117" s="511"/>
      <c r="EMF117" s="511"/>
      <c r="EMG117" s="511"/>
      <c r="EMH117" s="511"/>
      <c r="EMI117" s="511"/>
      <c r="EMJ117" s="511"/>
      <c r="EMK117" s="511"/>
      <c r="EML117" s="511"/>
      <c r="EMM117" s="511"/>
      <c r="EMN117" s="511"/>
      <c r="EMO117" s="511"/>
      <c r="EMP117" s="511"/>
      <c r="EMQ117" s="511"/>
      <c r="EMR117" s="511"/>
      <c r="EMS117" s="511"/>
      <c r="EMT117" s="511"/>
      <c r="EMU117" s="511"/>
      <c r="EMV117" s="511"/>
      <c r="EMW117" s="511"/>
      <c r="EMX117" s="511"/>
      <c r="EMY117" s="511"/>
      <c r="EMZ117" s="511"/>
      <c r="ENA117" s="511"/>
      <c r="ENB117" s="511"/>
      <c r="ENC117" s="511"/>
      <c r="END117" s="511"/>
      <c r="ENE117" s="511"/>
      <c r="ENF117" s="511"/>
      <c r="ENG117" s="511"/>
      <c r="ENH117" s="511"/>
      <c r="ENI117" s="511"/>
      <c r="ENJ117" s="511"/>
      <c r="ENK117" s="511"/>
      <c r="ENL117" s="511"/>
      <c r="ENM117" s="511"/>
      <c r="ENN117" s="511"/>
      <c r="ENO117" s="511"/>
      <c r="ENP117" s="511"/>
      <c r="ENQ117" s="511"/>
      <c r="ENR117" s="511"/>
      <c r="ENS117" s="511"/>
      <c r="ENT117" s="511"/>
      <c r="ENU117" s="511"/>
      <c r="ENV117" s="511"/>
      <c r="ENW117" s="511"/>
      <c r="ENX117" s="511"/>
      <c r="ENY117" s="511"/>
      <c r="ENZ117" s="511"/>
      <c r="EOA117" s="511"/>
      <c r="EOB117" s="511"/>
      <c r="EOC117" s="511"/>
      <c r="EOD117" s="511"/>
      <c r="EOE117" s="511"/>
      <c r="EOF117" s="511"/>
      <c r="EOG117" s="511"/>
      <c r="EOH117" s="511"/>
      <c r="EOI117" s="511"/>
      <c r="EOJ117" s="511"/>
      <c r="EOK117" s="511"/>
      <c r="EOL117" s="511"/>
      <c r="EOM117" s="511"/>
      <c r="EON117" s="511"/>
      <c r="EOO117" s="511"/>
      <c r="EOP117" s="511"/>
      <c r="EOQ117" s="511"/>
      <c r="EOR117" s="511"/>
      <c r="EOS117" s="511"/>
      <c r="EOT117" s="511"/>
      <c r="EOU117" s="511"/>
      <c r="EOV117" s="511"/>
      <c r="EOW117" s="511"/>
      <c r="EOX117" s="511"/>
      <c r="EOY117" s="511"/>
      <c r="EOZ117" s="511"/>
      <c r="EPA117" s="511"/>
      <c r="EPB117" s="511"/>
      <c r="EPC117" s="511"/>
      <c r="EPD117" s="511"/>
      <c r="EPE117" s="511"/>
      <c r="EPF117" s="511"/>
      <c r="EPG117" s="511"/>
      <c r="EPH117" s="511"/>
      <c r="EPI117" s="511"/>
      <c r="EPJ117" s="511"/>
      <c r="EPK117" s="511"/>
      <c r="EPL117" s="511"/>
      <c r="EPM117" s="511"/>
      <c r="EPN117" s="511"/>
      <c r="EPO117" s="511"/>
      <c r="EPP117" s="511"/>
      <c r="EPQ117" s="511"/>
      <c r="EPR117" s="511"/>
      <c r="EPS117" s="511"/>
      <c r="EPT117" s="511"/>
      <c r="EPU117" s="511"/>
      <c r="EPV117" s="511"/>
      <c r="EPW117" s="511"/>
      <c r="EPX117" s="511"/>
      <c r="EPY117" s="511"/>
      <c r="EPZ117" s="511"/>
      <c r="EQA117" s="511"/>
      <c r="EQB117" s="511"/>
      <c r="EQC117" s="511"/>
      <c r="EQD117" s="511"/>
      <c r="EQE117" s="511"/>
      <c r="EQF117" s="511"/>
      <c r="EQG117" s="511"/>
      <c r="EQH117" s="511"/>
      <c r="EQI117" s="511"/>
      <c r="EQJ117" s="511"/>
      <c r="EQK117" s="511"/>
      <c r="EQL117" s="511"/>
      <c r="EQM117" s="511"/>
      <c r="EQN117" s="511"/>
      <c r="EQO117" s="511"/>
      <c r="EQP117" s="511"/>
      <c r="EQQ117" s="511"/>
      <c r="EQR117" s="511"/>
      <c r="EQS117" s="511"/>
      <c r="EQT117" s="511"/>
      <c r="EQU117" s="511"/>
      <c r="EQV117" s="511"/>
      <c r="EQW117" s="511"/>
      <c r="EQX117" s="511"/>
      <c r="EQY117" s="511"/>
      <c r="EQZ117" s="511"/>
      <c r="ERA117" s="511"/>
      <c r="ERB117" s="511"/>
      <c r="ERC117" s="511"/>
      <c r="ERD117" s="511"/>
      <c r="ERE117" s="511"/>
      <c r="ERF117" s="511"/>
      <c r="ERG117" s="511"/>
      <c r="ERH117" s="511"/>
      <c r="ERI117" s="511"/>
      <c r="ERJ117" s="511"/>
      <c r="ERK117" s="511"/>
      <c r="ERL117" s="511"/>
      <c r="ERM117" s="511"/>
      <c r="ERN117" s="511"/>
      <c r="ERO117" s="511"/>
      <c r="ERP117" s="511"/>
      <c r="ERQ117" s="511"/>
      <c r="ERR117" s="511"/>
      <c r="ERS117" s="511"/>
      <c r="ERT117" s="511"/>
      <c r="ERU117" s="511"/>
      <c r="ERV117" s="511"/>
      <c r="ERW117" s="511"/>
      <c r="ERX117" s="511"/>
      <c r="ERY117" s="511"/>
      <c r="ERZ117" s="511"/>
      <c r="ESA117" s="511"/>
      <c r="ESB117" s="511"/>
      <c r="ESC117" s="511"/>
      <c r="ESD117" s="511"/>
      <c r="ESE117" s="511"/>
      <c r="ESF117" s="511"/>
      <c r="ESG117" s="511"/>
      <c r="ESH117" s="511"/>
      <c r="ESI117" s="511"/>
      <c r="ESJ117" s="511"/>
      <c r="ESK117" s="511"/>
      <c r="ESL117" s="511"/>
      <c r="ESM117" s="511"/>
      <c r="ESN117" s="511"/>
      <c r="ESO117" s="511"/>
      <c r="ESP117" s="511"/>
      <c r="ESQ117" s="511"/>
      <c r="ESR117" s="511"/>
      <c r="ESS117" s="511"/>
      <c r="EST117" s="511"/>
      <c r="ESU117" s="511"/>
      <c r="ESV117" s="511"/>
      <c r="ESW117" s="511"/>
      <c r="ESX117" s="511"/>
      <c r="ESY117" s="511"/>
      <c r="ESZ117" s="511"/>
      <c r="ETA117" s="511"/>
      <c r="ETB117" s="511"/>
      <c r="ETC117" s="511"/>
      <c r="ETD117" s="511"/>
      <c r="ETE117" s="511"/>
      <c r="ETF117" s="511"/>
      <c r="ETG117" s="511"/>
      <c r="ETH117" s="511"/>
      <c r="ETI117" s="511"/>
      <c r="ETJ117" s="511"/>
      <c r="ETK117" s="511"/>
      <c r="ETL117" s="511"/>
      <c r="ETM117" s="511"/>
      <c r="ETN117" s="511"/>
      <c r="ETO117" s="511"/>
      <c r="ETP117" s="511"/>
      <c r="ETQ117" s="511"/>
      <c r="ETR117" s="511"/>
      <c r="ETS117" s="511"/>
      <c r="ETT117" s="511"/>
      <c r="ETU117" s="511"/>
      <c r="ETV117" s="511"/>
      <c r="ETW117" s="511"/>
      <c r="ETX117" s="511"/>
      <c r="ETY117" s="511"/>
      <c r="ETZ117" s="511"/>
      <c r="EUA117" s="511"/>
      <c r="EUB117" s="511"/>
      <c r="EUC117" s="511"/>
      <c r="EUD117" s="511"/>
      <c r="EUE117" s="511"/>
      <c r="EUF117" s="511"/>
      <c r="EUG117" s="511"/>
      <c r="EUH117" s="511"/>
      <c r="EUI117" s="511"/>
      <c r="EUJ117" s="511"/>
      <c r="EUK117" s="511"/>
      <c r="EUL117" s="511"/>
      <c r="EUM117" s="511"/>
      <c r="EUN117" s="511"/>
      <c r="EUO117" s="511"/>
      <c r="EUP117" s="511"/>
      <c r="EUQ117" s="511"/>
      <c r="EUR117" s="511"/>
      <c r="EUS117" s="511"/>
      <c r="EUT117" s="511"/>
      <c r="EUU117" s="511"/>
      <c r="EUV117" s="511"/>
      <c r="EUW117" s="511"/>
      <c r="EUX117" s="511"/>
      <c r="EUY117" s="511"/>
      <c r="EUZ117" s="511"/>
      <c r="EVA117" s="511"/>
      <c r="EVB117" s="511"/>
      <c r="EVC117" s="511"/>
      <c r="EVD117" s="511"/>
      <c r="EVE117" s="511"/>
      <c r="EVF117" s="511"/>
      <c r="EVG117" s="511"/>
      <c r="EVH117" s="511"/>
      <c r="EVI117" s="511"/>
      <c r="EVJ117" s="511"/>
      <c r="EVK117" s="511"/>
      <c r="EVL117" s="511"/>
      <c r="EVM117" s="511"/>
      <c r="EVN117" s="511"/>
      <c r="EVO117" s="511"/>
      <c r="EVP117" s="511"/>
      <c r="EVQ117" s="511"/>
      <c r="EVR117" s="511"/>
      <c r="EVS117" s="511"/>
      <c r="EVT117" s="511"/>
      <c r="EVU117" s="511"/>
      <c r="EVV117" s="511"/>
      <c r="EVW117" s="511"/>
      <c r="EVX117" s="511"/>
      <c r="EVY117" s="511"/>
      <c r="EVZ117" s="511"/>
      <c r="EWA117" s="511"/>
      <c r="EWB117" s="511"/>
      <c r="EWC117" s="511"/>
      <c r="EWD117" s="511"/>
      <c r="EWE117" s="511"/>
      <c r="EWF117" s="511"/>
      <c r="EWG117" s="511"/>
      <c r="EWH117" s="511"/>
      <c r="EWI117" s="511"/>
      <c r="EWJ117" s="511"/>
      <c r="EWK117" s="511"/>
      <c r="EWL117" s="511"/>
      <c r="EWM117" s="511"/>
      <c r="EWN117" s="511"/>
      <c r="EWO117" s="511"/>
      <c r="EWP117" s="511"/>
      <c r="EWQ117" s="511"/>
      <c r="EWR117" s="511"/>
      <c r="EWS117" s="511"/>
      <c r="EWT117" s="511"/>
      <c r="EWU117" s="511"/>
      <c r="EWV117" s="511"/>
      <c r="EWW117" s="511"/>
      <c r="EWX117" s="511"/>
      <c r="EWY117" s="511"/>
      <c r="EWZ117" s="511"/>
      <c r="EXA117" s="511"/>
      <c r="EXB117" s="511"/>
      <c r="EXC117" s="511"/>
      <c r="EXD117" s="511"/>
      <c r="EXE117" s="511"/>
      <c r="EXF117" s="511"/>
      <c r="EXG117" s="511"/>
      <c r="EXH117" s="511"/>
      <c r="EXI117" s="511"/>
      <c r="EXJ117" s="511"/>
      <c r="EXK117" s="511"/>
      <c r="EXL117" s="511"/>
      <c r="EXM117" s="511"/>
      <c r="EXN117" s="511"/>
      <c r="EXO117" s="511"/>
      <c r="EXP117" s="511"/>
      <c r="EXQ117" s="511"/>
      <c r="EXR117" s="511"/>
      <c r="EXS117" s="511"/>
      <c r="EXT117" s="511"/>
      <c r="EXU117" s="511"/>
      <c r="EXV117" s="511"/>
      <c r="EXW117" s="511"/>
      <c r="EXX117" s="511"/>
      <c r="EXY117" s="511"/>
      <c r="EXZ117" s="511"/>
      <c r="EYA117" s="511"/>
      <c r="EYB117" s="511"/>
      <c r="EYC117" s="511"/>
      <c r="EYD117" s="511"/>
      <c r="EYE117" s="511"/>
      <c r="EYF117" s="511"/>
      <c r="EYG117" s="511"/>
      <c r="EYH117" s="511"/>
      <c r="EYI117" s="511"/>
      <c r="EYJ117" s="511"/>
      <c r="EYK117" s="511"/>
      <c r="EYL117" s="511"/>
      <c r="EYM117" s="511"/>
      <c r="EYN117" s="511"/>
      <c r="EYO117" s="511"/>
      <c r="EYP117" s="511"/>
      <c r="EYQ117" s="511"/>
      <c r="EYR117" s="511"/>
      <c r="EYS117" s="511"/>
      <c r="EYT117" s="511"/>
      <c r="EYU117" s="511"/>
      <c r="EYV117" s="511"/>
      <c r="EYW117" s="511"/>
      <c r="EYX117" s="511"/>
      <c r="EYY117" s="511"/>
      <c r="EYZ117" s="511"/>
      <c r="EZA117" s="511"/>
      <c r="EZB117" s="511"/>
      <c r="EZC117" s="511"/>
      <c r="EZD117" s="511"/>
      <c r="EZE117" s="511"/>
      <c r="EZF117" s="511"/>
      <c r="EZG117" s="511"/>
      <c r="EZH117" s="511"/>
      <c r="EZI117" s="511"/>
      <c r="EZJ117" s="511"/>
      <c r="EZK117" s="511"/>
      <c r="EZL117" s="511"/>
      <c r="EZM117" s="511"/>
      <c r="EZN117" s="511"/>
      <c r="EZO117" s="511"/>
      <c r="EZP117" s="511"/>
      <c r="EZQ117" s="511"/>
      <c r="EZR117" s="511"/>
      <c r="EZS117" s="511"/>
      <c r="EZT117" s="511"/>
      <c r="EZU117" s="511"/>
      <c r="EZV117" s="511"/>
      <c r="EZW117" s="511"/>
      <c r="EZX117" s="511"/>
      <c r="EZY117" s="511"/>
      <c r="EZZ117" s="511"/>
      <c r="FAA117" s="511"/>
      <c r="FAB117" s="511"/>
      <c r="FAC117" s="511"/>
      <c r="FAD117" s="511"/>
      <c r="FAE117" s="511"/>
      <c r="FAF117" s="511"/>
      <c r="FAG117" s="511"/>
      <c r="FAH117" s="511"/>
      <c r="FAI117" s="511"/>
      <c r="FAJ117" s="511"/>
      <c r="FAK117" s="511"/>
      <c r="FAL117" s="511"/>
      <c r="FAM117" s="511"/>
      <c r="FAN117" s="511"/>
      <c r="FAO117" s="511"/>
      <c r="FAP117" s="511"/>
      <c r="FAQ117" s="511"/>
      <c r="FAR117" s="511"/>
      <c r="FAS117" s="511"/>
      <c r="FAT117" s="511"/>
      <c r="FAU117" s="511"/>
      <c r="FAV117" s="511"/>
      <c r="FAW117" s="511"/>
      <c r="FAX117" s="511"/>
      <c r="FAY117" s="511"/>
      <c r="FAZ117" s="511"/>
      <c r="FBA117" s="511"/>
      <c r="FBB117" s="511"/>
      <c r="FBC117" s="511"/>
      <c r="FBD117" s="511"/>
      <c r="FBE117" s="511"/>
      <c r="FBF117" s="511"/>
      <c r="FBG117" s="511"/>
      <c r="FBH117" s="511"/>
      <c r="FBI117" s="511"/>
      <c r="FBJ117" s="511"/>
      <c r="FBK117" s="511"/>
      <c r="FBL117" s="511"/>
      <c r="FBM117" s="511"/>
      <c r="FBN117" s="511"/>
      <c r="FBO117" s="511"/>
      <c r="FBP117" s="511"/>
      <c r="FBQ117" s="511"/>
      <c r="FBR117" s="511"/>
      <c r="FBS117" s="511"/>
      <c r="FBT117" s="511"/>
      <c r="FBU117" s="511"/>
      <c r="FBV117" s="511"/>
      <c r="FBW117" s="511"/>
      <c r="FBX117" s="511"/>
      <c r="FBY117" s="511"/>
      <c r="FBZ117" s="511"/>
      <c r="FCA117" s="511"/>
      <c r="FCB117" s="511"/>
      <c r="FCC117" s="511"/>
      <c r="FCD117" s="511"/>
      <c r="FCE117" s="511"/>
      <c r="FCF117" s="511"/>
      <c r="FCG117" s="511"/>
      <c r="FCH117" s="511"/>
      <c r="FCI117" s="511"/>
      <c r="FCJ117" s="511"/>
      <c r="FCK117" s="511"/>
      <c r="FCL117" s="511"/>
      <c r="FCM117" s="511"/>
      <c r="FCN117" s="511"/>
      <c r="FCO117" s="511"/>
      <c r="FCP117" s="511"/>
      <c r="FCQ117" s="511"/>
      <c r="FCR117" s="511"/>
      <c r="FCS117" s="511"/>
      <c r="FCT117" s="511"/>
      <c r="FCU117" s="511"/>
      <c r="FCV117" s="511"/>
      <c r="FCW117" s="511"/>
      <c r="FCX117" s="511"/>
      <c r="FCY117" s="511"/>
      <c r="FCZ117" s="511"/>
      <c r="FDA117" s="511"/>
      <c r="FDB117" s="511"/>
      <c r="FDC117" s="511"/>
      <c r="FDD117" s="511"/>
      <c r="FDE117" s="511"/>
      <c r="FDF117" s="511"/>
      <c r="FDG117" s="511"/>
      <c r="FDH117" s="511"/>
      <c r="FDI117" s="511"/>
      <c r="FDJ117" s="511"/>
      <c r="FDK117" s="511"/>
      <c r="FDL117" s="511"/>
      <c r="FDM117" s="511"/>
      <c r="FDN117" s="511"/>
      <c r="FDO117" s="511"/>
      <c r="FDP117" s="511"/>
      <c r="FDQ117" s="511"/>
      <c r="FDR117" s="511"/>
      <c r="FDS117" s="511"/>
      <c r="FDT117" s="511"/>
      <c r="FDU117" s="511"/>
      <c r="FDV117" s="511"/>
      <c r="FDW117" s="511"/>
      <c r="FDX117" s="511"/>
      <c r="FDY117" s="511"/>
      <c r="FDZ117" s="511"/>
      <c r="FEA117" s="511"/>
      <c r="FEB117" s="511"/>
      <c r="FEC117" s="511"/>
      <c r="FED117" s="511"/>
      <c r="FEE117" s="511"/>
      <c r="FEF117" s="511"/>
      <c r="FEG117" s="511"/>
      <c r="FEH117" s="511"/>
      <c r="FEI117" s="511"/>
      <c r="FEJ117" s="511"/>
      <c r="FEK117" s="511"/>
      <c r="FEL117" s="511"/>
      <c r="FEM117" s="511"/>
      <c r="FEN117" s="511"/>
      <c r="FEO117" s="511"/>
      <c r="FEP117" s="511"/>
      <c r="FEQ117" s="511"/>
      <c r="FER117" s="511"/>
      <c r="FES117" s="511"/>
      <c r="FET117" s="511"/>
      <c r="FEU117" s="511"/>
      <c r="FEV117" s="511"/>
      <c r="FEW117" s="511"/>
      <c r="FEX117" s="511"/>
      <c r="FEY117" s="511"/>
      <c r="FEZ117" s="511"/>
      <c r="FFA117" s="511"/>
      <c r="FFB117" s="511"/>
      <c r="FFC117" s="511"/>
      <c r="FFD117" s="511"/>
      <c r="FFE117" s="511"/>
      <c r="FFF117" s="511"/>
      <c r="FFG117" s="511"/>
      <c r="FFH117" s="511"/>
      <c r="FFI117" s="511"/>
      <c r="FFJ117" s="511"/>
      <c r="FFK117" s="511"/>
      <c r="FFL117" s="511"/>
      <c r="FFM117" s="511"/>
      <c r="FFN117" s="511"/>
      <c r="FFO117" s="511"/>
      <c r="FFP117" s="511"/>
      <c r="FFQ117" s="511"/>
      <c r="FFR117" s="511"/>
      <c r="FFS117" s="511"/>
      <c r="FFT117" s="511"/>
      <c r="FFU117" s="511"/>
      <c r="FFV117" s="511"/>
      <c r="FFW117" s="511"/>
      <c r="FFX117" s="511"/>
      <c r="FFY117" s="511"/>
      <c r="FFZ117" s="511"/>
      <c r="FGA117" s="511"/>
      <c r="FGB117" s="511"/>
      <c r="FGC117" s="511"/>
      <c r="FGD117" s="511"/>
      <c r="FGE117" s="511"/>
      <c r="FGF117" s="511"/>
      <c r="FGG117" s="511"/>
      <c r="FGH117" s="511"/>
      <c r="FGI117" s="511"/>
      <c r="FGJ117" s="511"/>
      <c r="FGK117" s="511"/>
      <c r="FGL117" s="511"/>
      <c r="FGM117" s="511"/>
      <c r="FGN117" s="511"/>
      <c r="FGO117" s="511"/>
      <c r="FGP117" s="511"/>
      <c r="FGQ117" s="511"/>
      <c r="FGR117" s="511"/>
      <c r="FGS117" s="511"/>
      <c r="FGT117" s="511"/>
      <c r="FGU117" s="511"/>
      <c r="FGV117" s="511"/>
      <c r="FGW117" s="511"/>
      <c r="FGX117" s="511"/>
      <c r="FGY117" s="511"/>
      <c r="FGZ117" s="511"/>
      <c r="FHA117" s="511"/>
      <c r="FHB117" s="511"/>
      <c r="FHC117" s="511"/>
      <c r="FHD117" s="511"/>
      <c r="FHE117" s="511"/>
      <c r="FHF117" s="511"/>
      <c r="FHG117" s="511"/>
      <c r="FHH117" s="511"/>
      <c r="FHI117" s="511"/>
      <c r="FHJ117" s="511"/>
      <c r="FHK117" s="511"/>
      <c r="FHL117" s="511"/>
      <c r="FHM117" s="511"/>
      <c r="FHN117" s="511"/>
      <c r="FHO117" s="511"/>
      <c r="FHP117" s="511"/>
      <c r="FHQ117" s="511"/>
      <c r="FHR117" s="511"/>
      <c r="FHS117" s="511"/>
      <c r="FHT117" s="511"/>
      <c r="FHU117" s="511"/>
      <c r="FHV117" s="511"/>
      <c r="FHW117" s="511"/>
      <c r="FHX117" s="511"/>
      <c r="FHY117" s="511"/>
      <c r="FHZ117" s="511"/>
      <c r="FIA117" s="511"/>
      <c r="FIB117" s="511"/>
      <c r="FIC117" s="511"/>
      <c r="FID117" s="511"/>
      <c r="FIE117" s="511"/>
      <c r="FIF117" s="511"/>
      <c r="FIG117" s="511"/>
      <c r="FIH117" s="511"/>
      <c r="FII117" s="511"/>
      <c r="FIJ117" s="511"/>
      <c r="FIK117" s="511"/>
      <c r="FIL117" s="511"/>
      <c r="FIM117" s="511"/>
      <c r="FIN117" s="511"/>
      <c r="FIO117" s="511"/>
      <c r="FIP117" s="511"/>
      <c r="FIQ117" s="511"/>
      <c r="FIR117" s="511"/>
      <c r="FIS117" s="511"/>
      <c r="FIT117" s="511"/>
      <c r="FIU117" s="511"/>
      <c r="FIV117" s="511"/>
      <c r="FIW117" s="511"/>
      <c r="FIX117" s="511"/>
      <c r="FIY117" s="511"/>
      <c r="FIZ117" s="511"/>
      <c r="FJA117" s="511"/>
      <c r="FJB117" s="511"/>
      <c r="FJC117" s="511"/>
      <c r="FJD117" s="511"/>
      <c r="FJE117" s="511"/>
      <c r="FJF117" s="511"/>
      <c r="FJG117" s="511"/>
      <c r="FJH117" s="511"/>
      <c r="FJI117" s="511"/>
      <c r="FJJ117" s="511"/>
      <c r="FJK117" s="511"/>
      <c r="FJL117" s="511"/>
      <c r="FJM117" s="511"/>
      <c r="FJN117" s="511"/>
      <c r="FJO117" s="511"/>
      <c r="FJP117" s="511"/>
      <c r="FJQ117" s="511"/>
      <c r="FJR117" s="511"/>
      <c r="FJS117" s="511"/>
      <c r="FJT117" s="511"/>
      <c r="FJU117" s="511"/>
      <c r="FJV117" s="511"/>
      <c r="FJW117" s="511"/>
      <c r="FJX117" s="511"/>
      <c r="FJY117" s="511"/>
      <c r="FJZ117" s="511"/>
      <c r="FKA117" s="511"/>
      <c r="FKB117" s="511"/>
      <c r="FKC117" s="511"/>
      <c r="FKD117" s="511"/>
      <c r="FKE117" s="511"/>
      <c r="FKF117" s="511"/>
      <c r="FKG117" s="511"/>
      <c r="FKH117" s="511"/>
      <c r="FKI117" s="511"/>
      <c r="FKJ117" s="511"/>
      <c r="FKK117" s="511"/>
      <c r="FKL117" s="511"/>
      <c r="FKM117" s="511"/>
      <c r="FKN117" s="511"/>
      <c r="FKO117" s="511"/>
      <c r="FKP117" s="511"/>
      <c r="FKQ117" s="511"/>
      <c r="FKR117" s="511"/>
      <c r="FKS117" s="511"/>
      <c r="FKT117" s="511"/>
      <c r="FKU117" s="511"/>
      <c r="FKV117" s="511"/>
      <c r="FKW117" s="511"/>
      <c r="FKX117" s="511"/>
      <c r="FKY117" s="511"/>
      <c r="FKZ117" s="511"/>
      <c r="FLA117" s="511"/>
      <c r="FLB117" s="511"/>
      <c r="FLC117" s="511"/>
      <c r="FLD117" s="511"/>
      <c r="FLE117" s="511"/>
      <c r="FLF117" s="511"/>
      <c r="FLG117" s="511"/>
      <c r="FLH117" s="511"/>
      <c r="FLI117" s="511"/>
      <c r="FLJ117" s="511"/>
      <c r="FLK117" s="511"/>
      <c r="FLL117" s="511"/>
      <c r="FLM117" s="511"/>
      <c r="FLN117" s="511"/>
      <c r="FLO117" s="511"/>
      <c r="FLP117" s="511"/>
      <c r="FLQ117" s="511"/>
      <c r="FLR117" s="511"/>
      <c r="FLS117" s="511"/>
      <c r="FLT117" s="511"/>
      <c r="FLU117" s="511"/>
      <c r="FLV117" s="511"/>
      <c r="FLW117" s="511"/>
      <c r="FLX117" s="511"/>
      <c r="FLY117" s="511"/>
      <c r="FLZ117" s="511"/>
      <c r="FMA117" s="511"/>
      <c r="FMB117" s="511"/>
      <c r="FMC117" s="511"/>
      <c r="FMD117" s="511"/>
      <c r="FME117" s="511"/>
      <c r="FMF117" s="511"/>
      <c r="FMG117" s="511"/>
      <c r="FMH117" s="511"/>
      <c r="FMI117" s="511"/>
      <c r="FMJ117" s="511"/>
      <c r="FMK117" s="511"/>
      <c r="FML117" s="511"/>
      <c r="FMM117" s="511"/>
      <c r="FMN117" s="511"/>
      <c r="FMO117" s="511"/>
      <c r="FMP117" s="511"/>
      <c r="FMQ117" s="511"/>
      <c r="FMR117" s="511"/>
      <c r="FMS117" s="511"/>
      <c r="FMT117" s="511"/>
      <c r="FMU117" s="511"/>
      <c r="FMV117" s="511"/>
      <c r="FMW117" s="511"/>
      <c r="FMX117" s="511"/>
      <c r="FMY117" s="511"/>
      <c r="FMZ117" s="511"/>
      <c r="FNA117" s="511"/>
      <c r="FNB117" s="511"/>
      <c r="FNC117" s="511"/>
      <c r="FND117" s="511"/>
      <c r="FNE117" s="511"/>
      <c r="FNF117" s="511"/>
      <c r="FNG117" s="511"/>
      <c r="FNH117" s="511"/>
      <c r="FNI117" s="511"/>
      <c r="FNJ117" s="511"/>
      <c r="FNK117" s="511"/>
      <c r="FNL117" s="511"/>
      <c r="FNM117" s="511"/>
      <c r="FNN117" s="511"/>
      <c r="FNO117" s="511"/>
      <c r="FNP117" s="511"/>
      <c r="FNQ117" s="511"/>
      <c r="FNR117" s="511"/>
      <c r="FNS117" s="511"/>
      <c r="FNT117" s="511"/>
      <c r="FNU117" s="511"/>
      <c r="FNV117" s="511"/>
      <c r="FNW117" s="511"/>
      <c r="FNX117" s="511"/>
      <c r="FNY117" s="511"/>
      <c r="FNZ117" s="511"/>
      <c r="FOA117" s="511"/>
      <c r="FOB117" s="511"/>
      <c r="FOC117" s="511"/>
      <c r="FOD117" s="511"/>
      <c r="FOE117" s="511"/>
      <c r="FOF117" s="511"/>
      <c r="FOG117" s="511"/>
      <c r="FOH117" s="511"/>
      <c r="FOI117" s="511"/>
      <c r="FOJ117" s="511"/>
      <c r="FOK117" s="511"/>
      <c r="FOL117" s="511"/>
      <c r="FOM117" s="511"/>
      <c r="FON117" s="511"/>
      <c r="FOO117" s="511"/>
      <c r="FOP117" s="511"/>
      <c r="FOQ117" s="511"/>
      <c r="FOR117" s="511"/>
      <c r="FOS117" s="511"/>
      <c r="FOT117" s="511"/>
      <c r="FOU117" s="511"/>
      <c r="FOV117" s="511"/>
      <c r="FOW117" s="511"/>
      <c r="FOX117" s="511"/>
      <c r="FOY117" s="511"/>
      <c r="FOZ117" s="511"/>
      <c r="FPA117" s="511"/>
      <c r="FPB117" s="511"/>
      <c r="FPC117" s="511"/>
      <c r="FPD117" s="511"/>
      <c r="FPE117" s="511"/>
      <c r="FPF117" s="511"/>
      <c r="FPG117" s="511"/>
      <c r="FPH117" s="511"/>
      <c r="FPI117" s="511"/>
      <c r="FPJ117" s="511"/>
      <c r="FPK117" s="511"/>
      <c r="FPL117" s="511"/>
      <c r="FPM117" s="511"/>
      <c r="FPN117" s="511"/>
      <c r="FPO117" s="511"/>
      <c r="FPP117" s="511"/>
      <c r="FPQ117" s="511"/>
      <c r="FPR117" s="511"/>
      <c r="FPS117" s="511"/>
      <c r="FPT117" s="511"/>
      <c r="FPU117" s="511"/>
      <c r="FPV117" s="511"/>
      <c r="FPW117" s="511"/>
      <c r="FPX117" s="511"/>
      <c r="FPY117" s="511"/>
      <c r="FPZ117" s="511"/>
      <c r="FQA117" s="511"/>
      <c r="FQB117" s="511"/>
      <c r="FQC117" s="511"/>
      <c r="FQD117" s="511"/>
      <c r="FQE117" s="511"/>
      <c r="FQF117" s="511"/>
      <c r="FQG117" s="511"/>
      <c r="FQH117" s="511"/>
      <c r="FQI117" s="511"/>
      <c r="FQJ117" s="511"/>
      <c r="FQK117" s="511"/>
      <c r="FQL117" s="511"/>
      <c r="FQM117" s="511"/>
      <c r="FQN117" s="511"/>
      <c r="FQO117" s="511"/>
      <c r="FQP117" s="511"/>
      <c r="FQQ117" s="511"/>
      <c r="FQR117" s="511"/>
      <c r="FQS117" s="511"/>
      <c r="FQT117" s="511"/>
      <c r="FQU117" s="511"/>
      <c r="FQV117" s="511"/>
      <c r="FQW117" s="511"/>
      <c r="FQX117" s="511"/>
      <c r="FQY117" s="511"/>
      <c r="FQZ117" s="511"/>
      <c r="FRA117" s="511"/>
      <c r="FRB117" s="511"/>
      <c r="FRC117" s="511"/>
      <c r="FRD117" s="511"/>
      <c r="FRE117" s="511"/>
      <c r="FRF117" s="511"/>
      <c r="FRG117" s="511"/>
      <c r="FRH117" s="511"/>
      <c r="FRI117" s="511"/>
      <c r="FRJ117" s="511"/>
      <c r="FRK117" s="511"/>
      <c r="FRL117" s="511"/>
      <c r="FRM117" s="511"/>
      <c r="FRN117" s="511"/>
      <c r="FRO117" s="511"/>
      <c r="FRP117" s="511"/>
      <c r="FRQ117" s="511"/>
      <c r="FRR117" s="511"/>
      <c r="FRS117" s="511"/>
      <c r="FRT117" s="511"/>
      <c r="FRU117" s="511"/>
      <c r="FRV117" s="511"/>
      <c r="FRW117" s="511"/>
      <c r="FRX117" s="511"/>
      <c r="FRY117" s="511"/>
      <c r="FRZ117" s="511"/>
      <c r="FSA117" s="511"/>
      <c r="FSB117" s="511"/>
      <c r="FSC117" s="511"/>
      <c r="FSD117" s="511"/>
      <c r="FSE117" s="511"/>
      <c r="FSF117" s="511"/>
      <c r="FSG117" s="511"/>
      <c r="FSH117" s="511"/>
      <c r="FSI117" s="511"/>
      <c r="FSJ117" s="511"/>
      <c r="FSK117" s="511"/>
      <c r="FSL117" s="511"/>
      <c r="FSM117" s="511"/>
      <c r="FSN117" s="511"/>
      <c r="FSO117" s="511"/>
      <c r="FSP117" s="511"/>
      <c r="FSQ117" s="511"/>
      <c r="FSR117" s="511"/>
      <c r="FSS117" s="511"/>
      <c r="FST117" s="511"/>
      <c r="FSU117" s="511"/>
      <c r="FSV117" s="511"/>
      <c r="FSW117" s="511"/>
      <c r="FSX117" s="511"/>
      <c r="FSY117" s="511"/>
      <c r="FSZ117" s="511"/>
      <c r="FTA117" s="511"/>
      <c r="FTB117" s="511"/>
      <c r="FTC117" s="511"/>
      <c r="FTD117" s="511"/>
      <c r="FTE117" s="511"/>
      <c r="FTF117" s="511"/>
      <c r="FTG117" s="511"/>
      <c r="FTH117" s="511"/>
      <c r="FTI117" s="511"/>
      <c r="FTJ117" s="511"/>
      <c r="FTK117" s="511"/>
      <c r="FTL117" s="511"/>
      <c r="FTM117" s="511"/>
      <c r="FTN117" s="511"/>
      <c r="FTO117" s="511"/>
      <c r="FTP117" s="511"/>
      <c r="FTQ117" s="511"/>
      <c r="FTR117" s="511"/>
      <c r="FTS117" s="511"/>
      <c r="FTT117" s="511"/>
      <c r="FTU117" s="511"/>
      <c r="FTV117" s="511"/>
      <c r="FTW117" s="511"/>
      <c r="FTX117" s="511"/>
      <c r="FTY117" s="511"/>
      <c r="FTZ117" s="511"/>
      <c r="FUA117" s="511"/>
      <c r="FUB117" s="511"/>
      <c r="FUC117" s="511"/>
      <c r="FUD117" s="511"/>
      <c r="FUE117" s="511"/>
      <c r="FUF117" s="511"/>
      <c r="FUG117" s="511"/>
      <c r="FUH117" s="511"/>
      <c r="FUI117" s="511"/>
      <c r="FUJ117" s="511"/>
      <c r="FUK117" s="511"/>
      <c r="FUL117" s="511"/>
      <c r="FUM117" s="511"/>
      <c r="FUN117" s="511"/>
      <c r="FUO117" s="511"/>
      <c r="FUP117" s="511"/>
      <c r="FUQ117" s="511"/>
      <c r="FUR117" s="511"/>
      <c r="FUS117" s="511"/>
      <c r="FUT117" s="511"/>
      <c r="FUU117" s="511"/>
      <c r="FUV117" s="511"/>
      <c r="FUW117" s="511"/>
      <c r="FUX117" s="511"/>
      <c r="FUY117" s="511"/>
      <c r="FUZ117" s="511"/>
      <c r="FVA117" s="511"/>
      <c r="FVB117" s="511"/>
      <c r="FVC117" s="511"/>
      <c r="FVD117" s="511"/>
      <c r="FVE117" s="511"/>
      <c r="FVF117" s="511"/>
      <c r="FVG117" s="511"/>
      <c r="FVH117" s="511"/>
      <c r="FVI117" s="511"/>
      <c r="FVJ117" s="511"/>
      <c r="FVK117" s="511"/>
      <c r="FVL117" s="511"/>
      <c r="FVM117" s="511"/>
      <c r="FVN117" s="511"/>
      <c r="FVO117" s="511"/>
      <c r="FVP117" s="511"/>
      <c r="FVQ117" s="511"/>
      <c r="FVR117" s="511"/>
      <c r="FVS117" s="511"/>
      <c r="FVT117" s="511"/>
      <c r="FVU117" s="511"/>
      <c r="FVV117" s="511"/>
      <c r="FVW117" s="511"/>
      <c r="FVX117" s="511"/>
      <c r="FVY117" s="511"/>
      <c r="FVZ117" s="511"/>
      <c r="FWA117" s="511"/>
      <c r="FWB117" s="511"/>
      <c r="FWC117" s="511"/>
      <c r="FWD117" s="511"/>
      <c r="FWE117" s="511"/>
      <c r="FWF117" s="511"/>
      <c r="FWG117" s="511"/>
      <c r="FWH117" s="511"/>
      <c r="FWI117" s="511"/>
      <c r="FWJ117" s="511"/>
      <c r="FWK117" s="511"/>
      <c r="FWL117" s="511"/>
      <c r="FWM117" s="511"/>
      <c r="FWN117" s="511"/>
      <c r="FWO117" s="511"/>
      <c r="FWP117" s="511"/>
      <c r="FWQ117" s="511"/>
      <c r="FWR117" s="511"/>
      <c r="FWS117" s="511"/>
      <c r="FWT117" s="511"/>
      <c r="FWU117" s="511"/>
      <c r="FWV117" s="511"/>
      <c r="FWW117" s="511"/>
      <c r="FWX117" s="511"/>
      <c r="FWY117" s="511"/>
      <c r="FWZ117" s="511"/>
      <c r="FXA117" s="511"/>
      <c r="FXB117" s="511"/>
      <c r="FXC117" s="511"/>
      <c r="FXD117" s="511"/>
      <c r="FXE117" s="511"/>
      <c r="FXF117" s="511"/>
      <c r="FXG117" s="511"/>
      <c r="FXH117" s="511"/>
      <c r="FXI117" s="511"/>
      <c r="FXJ117" s="511"/>
      <c r="FXK117" s="511"/>
      <c r="FXL117" s="511"/>
      <c r="FXM117" s="511"/>
      <c r="FXN117" s="511"/>
      <c r="FXO117" s="511"/>
      <c r="FXP117" s="511"/>
      <c r="FXQ117" s="511"/>
      <c r="FXR117" s="511"/>
      <c r="FXS117" s="511"/>
      <c r="FXT117" s="511"/>
      <c r="FXU117" s="511"/>
      <c r="FXV117" s="511"/>
      <c r="FXW117" s="511"/>
      <c r="FXX117" s="511"/>
      <c r="FXY117" s="511"/>
      <c r="FXZ117" s="511"/>
      <c r="FYA117" s="511"/>
      <c r="FYB117" s="511"/>
      <c r="FYC117" s="511"/>
      <c r="FYD117" s="511"/>
      <c r="FYE117" s="511"/>
      <c r="FYF117" s="511"/>
      <c r="FYG117" s="511"/>
      <c r="FYH117" s="511"/>
      <c r="FYI117" s="511"/>
      <c r="FYJ117" s="511"/>
      <c r="FYK117" s="511"/>
      <c r="FYL117" s="511"/>
      <c r="FYM117" s="511"/>
      <c r="FYN117" s="511"/>
      <c r="FYO117" s="511"/>
      <c r="FYP117" s="511"/>
      <c r="FYQ117" s="511"/>
      <c r="FYR117" s="511"/>
      <c r="FYS117" s="511"/>
      <c r="FYT117" s="511"/>
      <c r="FYU117" s="511"/>
      <c r="FYV117" s="511"/>
      <c r="FYW117" s="511"/>
      <c r="FYX117" s="511"/>
      <c r="FYY117" s="511"/>
      <c r="FYZ117" s="511"/>
      <c r="FZA117" s="511"/>
      <c r="FZB117" s="511"/>
      <c r="FZC117" s="511"/>
      <c r="FZD117" s="511"/>
      <c r="FZE117" s="511"/>
      <c r="FZF117" s="511"/>
      <c r="FZG117" s="511"/>
      <c r="FZH117" s="511"/>
      <c r="FZI117" s="511"/>
      <c r="FZJ117" s="511"/>
      <c r="FZK117" s="511"/>
      <c r="FZL117" s="511"/>
      <c r="FZM117" s="511"/>
      <c r="FZN117" s="511"/>
      <c r="FZO117" s="511"/>
      <c r="FZP117" s="511"/>
      <c r="FZQ117" s="511"/>
      <c r="FZR117" s="511"/>
      <c r="FZS117" s="511"/>
      <c r="FZT117" s="511"/>
      <c r="FZU117" s="511"/>
      <c r="FZV117" s="511"/>
      <c r="FZW117" s="511"/>
      <c r="FZX117" s="511"/>
      <c r="FZY117" s="511"/>
      <c r="FZZ117" s="511"/>
      <c r="GAA117" s="511"/>
      <c r="GAB117" s="511"/>
      <c r="GAC117" s="511"/>
      <c r="GAD117" s="511"/>
      <c r="GAE117" s="511"/>
      <c r="GAF117" s="511"/>
      <c r="GAG117" s="511"/>
      <c r="GAH117" s="511"/>
      <c r="GAI117" s="511"/>
      <c r="GAJ117" s="511"/>
      <c r="GAK117" s="511"/>
      <c r="GAL117" s="511"/>
      <c r="GAM117" s="511"/>
      <c r="GAN117" s="511"/>
      <c r="GAO117" s="511"/>
      <c r="GAP117" s="511"/>
      <c r="GAQ117" s="511"/>
      <c r="GAR117" s="511"/>
      <c r="GAS117" s="511"/>
      <c r="GAT117" s="511"/>
      <c r="GAU117" s="511"/>
      <c r="GAV117" s="511"/>
      <c r="GAW117" s="511"/>
      <c r="GAX117" s="511"/>
      <c r="GAY117" s="511"/>
      <c r="GAZ117" s="511"/>
      <c r="GBA117" s="511"/>
      <c r="GBB117" s="511"/>
      <c r="GBC117" s="511"/>
      <c r="GBD117" s="511"/>
      <c r="GBE117" s="511"/>
      <c r="GBF117" s="511"/>
      <c r="GBG117" s="511"/>
      <c r="GBH117" s="511"/>
      <c r="GBI117" s="511"/>
      <c r="GBJ117" s="511"/>
      <c r="GBK117" s="511"/>
      <c r="GBL117" s="511"/>
      <c r="GBM117" s="511"/>
      <c r="GBN117" s="511"/>
      <c r="GBO117" s="511"/>
      <c r="GBP117" s="511"/>
      <c r="GBQ117" s="511"/>
      <c r="GBR117" s="511"/>
      <c r="GBS117" s="511"/>
      <c r="GBT117" s="511"/>
      <c r="GBU117" s="511"/>
      <c r="GBV117" s="511"/>
      <c r="GBW117" s="511"/>
      <c r="GBX117" s="511"/>
      <c r="GBY117" s="511"/>
      <c r="GBZ117" s="511"/>
      <c r="GCA117" s="511"/>
      <c r="GCB117" s="511"/>
      <c r="GCC117" s="511"/>
      <c r="GCD117" s="511"/>
      <c r="GCE117" s="511"/>
      <c r="GCF117" s="511"/>
      <c r="GCG117" s="511"/>
      <c r="GCH117" s="511"/>
      <c r="GCI117" s="511"/>
      <c r="GCJ117" s="511"/>
      <c r="GCK117" s="511"/>
      <c r="GCL117" s="511"/>
      <c r="GCM117" s="511"/>
      <c r="GCN117" s="511"/>
      <c r="GCO117" s="511"/>
      <c r="GCP117" s="511"/>
      <c r="GCQ117" s="511"/>
      <c r="GCR117" s="511"/>
      <c r="GCS117" s="511"/>
      <c r="GCT117" s="511"/>
      <c r="GCU117" s="511"/>
      <c r="GCV117" s="511"/>
      <c r="GCW117" s="511"/>
      <c r="GCX117" s="511"/>
      <c r="GCY117" s="511"/>
      <c r="GCZ117" s="511"/>
      <c r="GDA117" s="511"/>
      <c r="GDB117" s="511"/>
      <c r="GDC117" s="511"/>
      <c r="GDD117" s="511"/>
      <c r="GDE117" s="511"/>
      <c r="GDF117" s="511"/>
      <c r="GDG117" s="511"/>
      <c r="GDH117" s="511"/>
      <c r="GDI117" s="511"/>
      <c r="GDJ117" s="511"/>
      <c r="GDK117" s="511"/>
      <c r="GDL117" s="511"/>
      <c r="GDM117" s="511"/>
      <c r="GDN117" s="511"/>
      <c r="GDO117" s="511"/>
      <c r="GDP117" s="511"/>
      <c r="GDQ117" s="511"/>
      <c r="GDR117" s="511"/>
      <c r="GDS117" s="511"/>
      <c r="GDT117" s="511"/>
      <c r="GDU117" s="511"/>
      <c r="GDV117" s="511"/>
      <c r="GDW117" s="511"/>
      <c r="GDX117" s="511"/>
      <c r="GDY117" s="511"/>
      <c r="GDZ117" s="511"/>
      <c r="GEA117" s="511"/>
      <c r="GEB117" s="511"/>
      <c r="GEC117" s="511"/>
      <c r="GED117" s="511"/>
      <c r="GEE117" s="511"/>
      <c r="GEF117" s="511"/>
      <c r="GEG117" s="511"/>
      <c r="GEH117" s="511"/>
      <c r="GEI117" s="511"/>
      <c r="GEJ117" s="511"/>
      <c r="GEK117" s="511"/>
      <c r="GEL117" s="511"/>
      <c r="GEM117" s="511"/>
      <c r="GEN117" s="511"/>
      <c r="GEO117" s="511"/>
      <c r="GEP117" s="511"/>
      <c r="GEQ117" s="511"/>
      <c r="GER117" s="511"/>
      <c r="GES117" s="511"/>
      <c r="GET117" s="511"/>
      <c r="GEU117" s="511"/>
      <c r="GEV117" s="511"/>
      <c r="GEW117" s="511"/>
      <c r="GEX117" s="511"/>
      <c r="GEY117" s="511"/>
      <c r="GEZ117" s="511"/>
      <c r="GFA117" s="511"/>
      <c r="GFB117" s="511"/>
      <c r="GFC117" s="511"/>
      <c r="GFD117" s="511"/>
      <c r="GFE117" s="511"/>
      <c r="GFF117" s="511"/>
      <c r="GFG117" s="511"/>
      <c r="GFH117" s="511"/>
      <c r="GFI117" s="511"/>
      <c r="GFJ117" s="511"/>
      <c r="GFK117" s="511"/>
      <c r="GFL117" s="511"/>
      <c r="GFM117" s="511"/>
      <c r="GFN117" s="511"/>
      <c r="GFO117" s="511"/>
      <c r="GFP117" s="511"/>
      <c r="GFQ117" s="511"/>
      <c r="GFR117" s="511"/>
      <c r="GFS117" s="511"/>
      <c r="GFT117" s="511"/>
      <c r="GFU117" s="511"/>
      <c r="GFV117" s="511"/>
      <c r="GFW117" s="511"/>
      <c r="GFX117" s="511"/>
      <c r="GFY117" s="511"/>
      <c r="GFZ117" s="511"/>
      <c r="GGA117" s="511"/>
      <c r="GGB117" s="511"/>
      <c r="GGC117" s="511"/>
      <c r="GGD117" s="511"/>
      <c r="GGE117" s="511"/>
      <c r="GGF117" s="511"/>
      <c r="GGG117" s="511"/>
      <c r="GGH117" s="511"/>
      <c r="GGI117" s="511"/>
      <c r="GGJ117" s="511"/>
      <c r="GGK117" s="511"/>
      <c r="GGL117" s="511"/>
      <c r="GGM117" s="511"/>
      <c r="GGN117" s="511"/>
      <c r="GGO117" s="511"/>
      <c r="GGP117" s="511"/>
      <c r="GGQ117" s="511"/>
      <c r="GGR117" s="511"/>
      <c r="GGS117" s="511"/>
      <c r="GGT117" s="511"/>
      <c r="GGU117" s="511"/>
      <c r="GGV117" s="511"/>
      <c r="GGW117" s="511"/>
      <c r="GGX117" s="511"/>
      <c r="GGY117" s="511"/>
      <c r="GGZ117" s="511"/>
      <c r="GHA117" s="511"/>
      <c r="GHB117" s="511"/>
      <c r="GHC117" s="511"/>
      <c r="GHD117" s="511"/>
      <c r="GHE117" s="511"/>
      <c r="GHF117" s="511"/>
      <c r="GHG117" s="511"/>
      <c r="GHH117" s="511"/>
      <c r="GHI117" s="511"/>
      <c r="GHJ117" s="511"/>
      <c r="GHK117" s="511"/>
      <c r="GHL117" s="511"/>
      <c r="GHM117" s="511"/>
      <c r="GHN117" s="511"/>
      <c r="GHO117" s="511"/>
      <c r="GHP117" s="511"/>
      <c r="GHQ117" s="511"/>
      <c r="GHR117" s="511"/>
      <c r="GHS117" s="511"/>
      <c r="GHT117" s="511"/>
      <c r="GHU117" s="511"/>
      <c r="GHV117" s="511"/>
      <c r="GHW117" s="511"/>
      <c r="GHX117" s="511"/>
      <c r="GHY117" s="511"/>
      <c r="GHZ117" s="511"/>
      <c r="GIA117" s="511"/>
      <c r="GIB117" s="511"/>
      <c r="GIC117" s="511"/>
      <c r="GID117" s="511"/>
      <c r="GIE117" s="511"/>
      <c r="GIF117" s="511"/>
      <c r="GIG117" s="511"/>
      <c r="GIH117" s="511"/>
      <c r="GII117" s="511"/>
      <c r="GIJ117" s="511"/>
      <c r="GIK117" s="511"/>
      <c r="GIL117" s="511"/>
      <c r="GIM117" s="511"/>
      <c r="GIN117" s="511"/>
      <c r="GIO117" s="511"/>
      <c r="GIP117" s="511"/>
      <c r="GIQ117" s="511"/>
      <c r="GIR117" s="511"/>
      <c r="GIS117" s="511"/>
      <c r="GIT117" s="511"/>
      <c r="GIU117" s="511"/>
      <c r="GIV117" s="511"/>
      <c r="GIW117" s="511"/>
      <c r="GIX117" s="511"/>
      <c r="GIY117" s="511"/>
      <c r="GIZ117" s="511"/>
      <c r="GJA117" s="511"/>
      <c r="GJB117" s="511"/>
      <c r="GJC117" s="511"/>
      <c r="GJD117" s="511"/>
      <c r="GJE117" s="511"/>
      <c r="GJF117" s="511"/>
      <c r="GJG117" s="511"/>
      <c r="GJH117" s="511"/>
      <c r="GJI117" s="511"/>
      <c r="GJJ117" s="511"/>
      <c r="GJK117" s="511"/>
      <c r="GJL117" s="511"/>
      <c r="GJM117" s="511"/>
      <c r="GJN117" s="511"/>
      <c r="GJO117" s="511"/>
      <c r="GJP117" s="511"/>
      <c r="GJQ117" s="511"/>
      <c r="GJR117" s="511"/>
      <c r="GJS117" s="511"/>
      <c r="GJT117" s="511"/>
      <c r="GJU117" s="511"/>
      <c r="GJV117" s="511"/>
      <c r="GJW117" s="511"/>
      <c r="GJX117" s="511"/>
      <c r="GJY117" s="511"/>
      <c r="GJZ117" s="511"/>
      <c r="GKA117" s="511"/>
      <c r="GKB117" s="511"/>
      <c r="GKC117" s="511"/>
      <c r="GKD117" s="511"/>
      <c r="GKE117" s="511"/>
      <c r="GKF117" s="511"/>
      <c r="GKG117" s="511"/>
      <c r="GKH117" s="511"/>
      <c r="GKI117" s="511"/>
      <c r="GKJ117" s="511"/>
      <c r="GKK117" s="511"/>
      <c r="GKL117" s="511"/>
      <c r="GKM117" s="511"/>
      <c r="GKN117" s="511"/>
      <c r="GKO117" s="511"/>
      <c r="GKP117" s="511"/>
      <c r="GKQ117" s="511"/>
      <c r="GKR117" s="511"/>
      <c r="GKS117" s="511"/>
      <c r="GKT117" s="511"/>
      <c r="GKU117" s="511"/>
      <c r="GKV117" s="511"/>
      <c r="GKW117" s="511"/>
      <c r="GKX117" s="511"/>
      <c r="GKY117" s="511"/>
      <c r="GKZ117" s="511"/>
      <c r="GLA117" s="511"/>
      <c r="GLB117" s="511"/>
      <c r="GLC117" s="511"/>
      <c r="GLD117" s="511"/>
      <c r="GLE117" s="511"/>
      <c r="GLF117" s="511"/>
      <c r="GLG117" s="511"/>
      <c r="GLH117" s="511"/>
      <c r="GLI117" s="511"/>
      <c r="GLJ117" s="511"/>
      <c r="GLK117" s="511"/>
      <c r="GLL117" s="511"/>
      <c r="GLM117" s="511"/>
      <c r="GLN117" s="511"/>
      <c r="GLO117" s="511"/>
      <c r="GLP117" s="511"/>
      <c r="GLQ117" s="511"/>
      <c r="GLR117" s="511"/>
      <c r="GLS117" s="511"/>
      <c r="GLT117" s="511"/>
      <c r="GLU117" s="511"/>
      <c r="GLV117" s="511"/>
      <c r="GLW117" s="511"/>
      <c r="GLX117" s="511"/>
      <c r="GLY117" s="511"/>
      <c r="GLZ117" s="511"/>
      <c r="GMA117" s="511"/>
      <c r="GMB117" s="511"/>
      <c r="GMC117" s="511"/>
      <c r="GMD117" s="511"/>
      <c r="GME117" s="511"/>
      <c r="GMF117" s="511"/>
      <c r="GMG117" s="511"/>
      <c r="GMH117" s="511"/>
      <c r="GMI117" s="511"/>
      <c r="GMJ117" s="511"/>
      <c r="GMK117" s="511"/>
      <c r="GML117" s="511"/>
      <c r="GMM117" s="511"/>
      <c r="GMN117" s="511"/>
      <c r="GMO117" s="511"/>
      <c r="GMP117" s="511"/>
      <c r="GMQ117" s="511"/>
      <c r="GMR117" s="511"/>
      <c r="GMS117" s="511"/>
      <c r="GMT117" s="511"/>
      <c r="GMU117" s="511"/>
      <c r="GMV117" s="511"/>
      <c r="GMW117" s="511"/>
      <c r="GMX117" s="511"/>
      <c r="GMY117" s="511"/>
      <c r="GMZ117" s="511"/>
      <c r="GNA117" s="511"/>
      <c r="GNB117" s="511"/>
      <c r="GNC117" s="511"/>
      <c r="GND117" s="511"/>
      <c r="GNE117" s="511"/>
      <c r="GNF117" s="511"/>
      <c r="GNG117" s="511"/>
      <c r="GNH117" s="511"/>
      <c r="GNI117" s="511"/>
      <c r="GNJ117" s="511"/>
      <c r="GNK117" s="511"/>
      <c r="GNL117" s="511"/>
      <c r="GNM117" s="511"/>
      <c r="GNN117" s="511"/>
      <c r="GNO117" s="511"/>
      <c r="GNP117" s="511"/>
      <c r="GNQ117" s="511"/>
      <c r="GNR117" s="511"/>
      <c r="GNS117" s="511"/>
      <c r="GNT117" s="511"/>
      <c r="GNU117" s="511"/>
      <c r="GNV117" s="511"/>
      <c r="GNW117" s="511"/>
      <c r="GNX117" s="511"/>
      <c r="GNY117" s="511"/>
      <c r="GNZ117" s="511"/>
      <c r="GOA117" s="511"/>
      <c r="GOB117" s="511"/>
      <c r="GOC117" s="511"/>
      <c r="GOD117" s="511"/>
      <c r="GOE117" s="511"/>
      <c r="GOF117" s="511"/>
      <c r="GOG117" s="511"/>
      <c r="GOH117" s="511"/>
      <c r="GOI117" s="511"/>
      <c r="GOJ117" s="511"/>
      <c r="GOK117" s="511"/>
      <c r="GOL117" s="511"/>
      <c r="GOM117" s="511"/>
      <c r="GON117" s="511"/>
      <c r="GOO117" s="511"/>
      <c r="GOP117" s="511"/>
      <c r="GOQ117" s="511"/>
      <c r="GOR117" s="511"/>
      <c r="GOS117" s="511"/>
      <c r="GOT117" s="511"/>
      <c r="GOU117" s="511"/>
      <c r="GOV117" s="511"/>
      <c r="GOW117" s="511"/>
      <c r="GOX117" s="511"/>
      <c r="GOY117" s="511"/>
      <c r="GOZ117" s="511"/>
      <c r="GPA117" s="511"/>
      <c r="GPB117" s="511"/>
      <c r="GPC117" s="511"/>
      <c r="GPD117" s="511"/>
      <c r="GPE117" s="511"/>
      <c r="GPF117" s="511"/>
      <c r="GPG117" s="511"/>
      <c r="GPH117" s="511"/>
      <c r="GPI117" s="511"/>
      <c r="GPJ117" s="511"/>
      <c r="GPK117" s="511"/>
      <c r="GPL117" s="511"/>
      <c r="GPM117" s="511"/>
      <c r="GPN117" s="511"/>
      <c r="GPO117" s="511"/>
      <c r="GPP117" s="511"/>
      <c r="GPQ117" s="511"/>
      <c r="GPR117" s="511"/>
      <c r="GPS117" s="511"/>
      <c r="GPT117" s="511"/>
      <c r="GPU117" s="511"/>
      <c r="GPV117" s="511"/>
      <c r="GPW117" s="511"/>
      <c r="GPX117" s="511"/>
      <c r="GPY117" s="511"/>
      <c r="GPZ117" s="511"/>
      <c r="GQA117" s="511"/>
      <c r="GQB117" s="511"/>
      <c r="GQC117" s="511"/>
      <c r="GQD117" s="511"/>
      <c r="GQE117" s="511"/>
      <c r="GQF117" s="511"/>
      <c r="GQG117" s="511"/>
      <c r="GQH117" s="511"/>
      <c r="GQI117" s="511"/>
      <c r="GQJ117" s="511"/>
      <c r="GQK117" s="511"/>
      <c r="GQL117" s="511"/>
      <c r="GQM117" s="511"/>
      <c r="GQN117" s="511"/>
      <c r="GQO117" s="511"/>
      <c r="GQP117" s="511"/>
      <c r="GQQ117" s="511"/>
      <c r="GQR117" s="511"/>
      <c r="GQS117" s="511"/>
      <c r="GQT117" s="511"/>
      <c r="GQU117" s="511"/>
      <c r="GQV117" s="511"/>
      <c r="GQW117" s="511"/>
      <c r="GQX117" s="511"/>
      <c r="GQY117" s="511"/>
      <c r="GQZ117" s="511"/>
      <c r="GRA117" s="511"/>
      <c r="GRB117" s="511"/>
      <c r="GRC117" s="511"/>
      <c r="GRD117" s="511"/>
      <c r="GRE117" s="511"/>
      <c r="GRF117" s="511"/>
      <c r="GRG117" s="511"/>
      <c r="GRH117" s="511"/>
      <c r="GRI117" s="511"/>
      <c r="GRJ117" s="511"/>
      <c r="GRK117" s="511"/>
      <c r="GRL117" s="511"/>
      <c r="GRM117" s="511"/>
      <c r="GRN117" s="511"/>
      <c r="GRO117" s="511"/>
      <c r="GRP117" s="511"/>
      <c r="GRQ117" s="511"/>
      <c r="GRR117" s="511"/>
      <c r="GRS117" s="511"/>
      <c r="GRT117" s="511"/>
      <c r="GRU117" s="511"/>
      <c r="GRV117" s="511"/>
      <c r="GRW117" s="511"/>
      <c r="GRX117" s="511"/>
      <c r="GRY117" s="511"/>
      <c r="GRZ117" s="511"/>
      <c r="GSA117" s="511"/>
      <c r="GSB117" s="511"/>
      <c r="GSC117" s="511"/>
      <c r="GSD117" s="511"/>
      <c r="GSE117" s="511"/>
      <c r="GSF117" s="511"/>
      <c r="GSG117" s="511"/>
      <c r="GSH117" s="511"/>
      <c r="GSI117" s="511"/>
      <c r="GSJ117" s="511"/>
      <c r="GSK117" s="511"/>
      <c r="GSL117" s="511"/>
      <c r="GSM117" s="511"/>
      <c r="GSN117" s="511"/>
      <c r="GSO117" s="511"/>
      <c r="GSP117" s="511"/>
      <c r="GSQ117" s="511"/>
      <c r="GSR117" s="511"/>
      <c r="GSS117" s="511"/>
      <c r="GST117" s="511"/>
      <c r="GSU117" s="511"/>
      <c r="GSV117" s="511"/>
      <c r="GSW117" s="511"/>
      <c r="GSX117" s="511"/>
      <c r="GSY117" s="511"/>
      <c r="GSZ117" s="511"/>
      <c r="GTA117" s="511"/>
      <c r="GTB117" s="511"/>
      <c r="GTC117" s="511"/>
      <c r="GTD117" s="511"/>
      <c r="GTE117" s="511"/>
      <c r="GTF117" s="511"/>
      <c r="GTG117" s="511"/>
      <c r="GTH117" s="511"/>
      <c r="GTI117" s="511"/>
      <c r="GTJ117" s="511"/>
      <c r="GTK117" s="511"/>
      <c r="GTL117" s="511"/>
      <c r="GTM117" s="511"/>
      <c r="GTN117" s="511"/>
      <c r="GTO117" s="511"/>
      <c r="GTP117" s="511"/>
      <c r="GTQ117" s="511"/>
      <c r="GTR117" s="511"/>
      <c r="GTS117" s="511"/>
      <c r="GTT117" s="511"/>
      <c r="GTU117" s="511"/>
      <c r="GTV117" s="511"/>
      <c r="GTW117" s="511"/>
      <c r="GTX117" s="511"/>
      <c r="GTY117" s="511"/>
      <c r="GTZ117" s="511"/>
      <c r="GUA117" s="511"/>
      <c r="GUB117" s="511"/>
      <c r="GUC117" s="511"/>
      <c r="GUD117" s="511"/>
      <c r="GUE117" s="511"/>
      <c r="GUF117" s="511"/>
      <c r="GUG117" s="511"/>
      <c r="GUH117" s="511"/>
      <c r="GUI117" s="511"/>
      <c r="GUJ117" s="511"/>
      <c r="GUK117" s="511"/>
      <c r="GUL117" s="511"/>
      <c r="GUM117" s="511"/>
      <c r="GUN117" s="511"/>
      <c r="GUO117" s="511"/>
      <c r="GUP117" s="511"/>
      <c r="GUQ117" s="511"/>
      <c r="GUR117" s="511"/>
      <c r="GUS117" s="511"/>
      <c r="GUT117" s="511"/>
      <c r="GUU117" s="511"/>
      <c r="GUV117" s="511"/>
      <c r="GUW117" s="511"/>
      <c r="GUX117" s="511"/>
      <c r="GUY117" s="511"/>
      <c r="GUZ117" s="511"/>
      <c r="GVA117" s="511"/>
      <c r="GVB117" s="511"/>
      <c r="GVC117" s="511"/>
      <c r="GVD117" s="511"/>
      <c r="GVE117" s="511"/>
      <c r="GVF117" s="511"/>
      <c r="GVG117" s="511"/>
      <c r="GVH117" s="511"/>
      <c r="GVI117" s="511"/>
      <c r="GVJ117" s="511"/>
      <c r="GVK117" s="511"/>
      <c r="GVL117" s="511"/>
      <c r="GVM117" s="511"/>
      <c r="GVN117" s="511"/>
      <c r="GVO117" s="511"/>
      <c r="GVP117" s="511"/>
      <c r="GVQ117" s="511"/>
      <c r="GVR117" s="511"/>
      <c r="GVS117" s="511"/>
      <c r="GVT117" s="511"/>
      <c r="GVU117" s="511"/>
      <c r="GVV117" s="511"/>
      <c r="GVW117" s="511"/>
      <c r="GVX117" s="511"/>
      <c r="GVY117" s="511"/>
      <c r="GVZ117" s="511"/>
      <c r="GWA117" s="511"/>
      <c r="GWB117" s="511"/>
      <c r="GWC117" s="511"/>
      <c r="GWD117" s="511"/>
      <c r="GWE117" s="511"/>
      <c r="GWF117" s="511"/>
      <c r="GWG117" s="511"/>
      <c r="GWH117" s="511"/>
      <c r="GWI117" s="511"/>
      <c r="GWJ117" s="511"/>
      <c r="GWK117" s="511"/>
      <c r="GWL117" s="511"/>
      <c r="GWM117" s="511"/>
      <c r="GWN117" s="511"/>
      <c r="GWO117" s="511"/>
      <c r="GWP117" s="511"/>
      <c r="GWQ117" s="511"/>
      <c r="GWR117" s="511"/>
      <c r="GWS117" s="511"/>
      <c r="GWT117" s="511"/>
      <c r="GWU117" s="511"/>
      <c r="GWV117" s="511"/>
      <c r="GWW117" s="511"/>
      <c r="GWX117" s="511"/>
      <c r="GWY117" s="511"/>
      <c r="GWZ117" s="511"/>
      <c r="GXA117" s="511"/>
      <c r="GXB117" s="511"/>
      <c r="GXC117" s="511"/>
      <c r="GXD117" s="511"/>
      <c r="GXE117" s="511"/>
      <c r="GXF117" s="511"/>
      <c r="GXG117" s="511"/>
      <c r="GXH117" s="511"/>
      <c r="GXI117" s="511"/>
      <c r="GXJ117" s="511"/>
      <c r="GXK117" s="511"/>
      <c r="GXL117" s="511"/>
      <c r="GXM117" s="511"/>
      <c r="GXN117" s="511"/>
      <c r="GXO117" s="511"/>
      <c r="GXP117" s="511"/>
      <c r="GXQ117" s="511"/>
      <c r="GXR117" s="511"/>
      <c r="GXS117" s="511"/>
      <c r="GXT117" s="511"/>
      <c r="GXU117" s="511"/>
      <c r="GXV117" s="511"/>
      <c r="GXW117" s="511"/>
      <c r="GXX117" s="511"/>
      <c r="GXY117" s="511"/>
      <c r="GXZ117" s="511"/>
      <c r="GYA117" s="511"/>
      <c r="GYB117" s="511"/>
      <c r="GYC117" s="511"/>
      <c r="GYD117" s="511"/>
      <c r="GYE117" s="511"/>
      <c r="GYF117" s="511"/>
      <c r="GYG117" s="511"/>
      <c r="GYH117" s="511"/>
      <c r="GYI117" s="511"/>
      <c r="GYJ117" s="511"/>
      <c r="GYK117" s="511"/>
      <c r="GYL117" s="511"/>
      <c r="GYM117" s="511"/>
      <c r="GYN117" s="511"/>
      <c r="GYO117" s="511"/>
      <c r="GYP117" s="511"/>
      <c r="GYQ117" s="511"/>
      <c r="GYR117" s="511"/>
      <c r="GYS117" s="511"/>
      <c r="GYT117" s="511"/>
      <c r="GYU117" s="511"/>
      <c r="GYV117" s="511"/>
      <c r="GYW117" s="511"/>
      <c r="GYX117" s="511"/>
      <c r="GYY117" s="511"/>
      <c r="GYZ117" s="511"/>
      <c r="GZA117" s="511"/>
      <c r="GZB117" s="511"/>
      <c r="GZC117" s="511"/>
      <c r="GZD117" s="511"/>
      <c r="GZE117" s="511"/>
      <c r="GZF117" s="511"/>
      <c r="GZG117" s="511"/>
      <c r="GZH117" s="511"/>
      <c r="GZI117" s="511"/>
      <c r="GZJ117" s="511"/>
      <c r="GZK117" s="511"/>
      <c r="GZL117" s="511"/>
      <c r="GZM117" s="511"/>
      <c r="GZN117" s="511"/>
      <c r="GZO117" s="511"/>
      <c r="GZP117" s="511"/>
      <c r="GZQ117" s="511"/>
      <c r="GZR117" s="511"/>
      <c r="GZS117" s="511"/>
      <c r="GZT117" s="511"/>
      <c r="GZU117" s="511"/>
      <c r="GZV117" s="511"/>
      <c r="GZW117" s="511"/>
      <c r="GZX117" s="511"/>
      <c r="GZY117" s="511"/>
      <c r="GZZ117" s="511"/>
      <c r="HAA117" s="511"/>
      <c r="HAB117" s="511"/>
      <c r="HAC117" s="511"/>
      <c r="HAD117" s="511"/>
      <c r="HAE117" s="511"/>
      <c r="HAF117" s="511"/>
      <c r="HAG117" s="511"/>
      <c r="HAH117" s="511"/>
      <c r="HAI117" s="511"/>
      <c r="HAJ117" s="511"/>
      <c r="HAK117" s="511"/>
      <c r="HAL117" s="511"/>
      <c r="HAM117" s="511"/>
      <c r="HAN117" s="511"/>
      <c r="HAO117" s="511"/>
      <c r="HAP117" s="511"/>
      <c r="HAQ117" s="511"/>
      <c r="HAR117" s="511"/>
      <c r="HAS117" s="511"/>
      <c r="HAT117" s="511"/>
      <c r="HAU117" s="511"/>
      <c r="HAV117" s="511"/>
      <c r="HAW117" s="511"/>
      <c r="HAX117" s="511"/>
      <c r="HAY117" s="511"/>
      <c r="HAZ117" s="511"/>
      <c r="HBA117" s="511"/>
      <c r="HBB117" s="511"/>
      <c r="HBC117" s="511"/>
      <c r="HBD117" s="511"/>
      <c r="HBE117" s="511"/>
      <c r="HBF117" s="511"/>
      <c r="HBG117" s="511"/>
      <c r="HBH117" s="511"/>
      <c r="HBI117" s="511"/>
      <c r="HBJ117" s="511"/>
      <c r="HBK117" s="511"/>
      <c r="HBL117" s="511"/>
      <c r="HBM117" s="511"/>
      <c r="HBN117" s="511"/>
      <c r="HBO117" s="511"/>
      <c r="HBP117" s="511"/>
      <c r="HBQ117" s="511"/>
      <c r="HBR117" s="511"/>
      <c r="HBS117" s="511"/>
      <c r="HBT117" s="511"/>
      <c r="HBU117" s="511"/>
      <c r="HBV117" s="511"/>
      <c r="HBW117" s="511"/>
      <c r="HBX117" s="511"/>
      <c r="HBY117" s="511"/>
      <c r="HBZ117" s="511"/>
      <c r="HCA117" s="511"/>
      <c r="HCB117" s="511"/>
      <c r="HCC117" s="511"/>
      <c r="HCD117" s="511"/>
      <c r="HCE117" s="511"/>
      <c r="HCF117" s="511"/>
      <c r="HCG117" s="511"/>
      <c r="HCH117" s="511"/>
      <c r="HCI117" s="511"/>
      <c r="HCJ117" s="511"/>
      <c r="HCK117" s="511"/>
      <c r="HCL117" s="511"/>
      <c r="HCM117" s="511"/>
      <c r="HCN117" s="511"/>
      <c r="HCO117" s="511"/>
      <c r="HCP117" s="511"/>
      <c r="HCQ117" s="511"/>
      <c r="HCR117" s="511"/>
      <c r="HCS117" s="511"/>
      <c r="HCT117" s="511"/>
      <c r="HCU117" s="511"/>
      <c r="HCV117" s="511"/>
      <c r="HCW117" s="511"/>
      <c r="HCX117" s="511"/>
      <c r="HCY117" s="511"/>
      <c r="HCZ117" s="511"/>
      <c r="HDA117" s="511"/>
      <c r="HDB117" s="511"/>
      <c r="HDC117" s="511"/>
      <c r="HDD117" s="511"/>
      <c r="HDE117" s="511"/>
      <c r="HDF117" s="511"/>
      <c r="HDG117" s="511"/>
      <c r="HDH117" s="511"/>
      <c r="HDI117" s="511"/>
      <c r="HDJ117" s="511"/>
      <c r="HDK117" s="511"/>
      <c r="HDL117" s="511"/>
      <c r="HDM117" s="511"/>
      <c r="HDN117" s="511"/>
      <c r="HDO117" s="511"/>
      <c r="HDP117" s="511"/>
      <c r="HDQ117" s="511"/>
      <c r="HDR117" s="511"/>
      <c r="HDS117" s="511"/>
      <c r="HDT117" s="511"/>
      <c r="HDU117" s="511"/>
      <c r="HDV117" s="511"/>
      <c r="HDW117" s="511"/>
      <c r="HDX117" s="511"/>
      <c r="HDY117" s="511"/>
      <c r="HDZ117" s="511"/>
      <c r="HEA117" s="511"/>
      <c r="HEB117" s="511"/>
      <c r="HEC117" s="511"/>
      <c r="HED117" s="511"/>
      <c r="HEE117" s="511"/>
      <c r="HEF117" s="511"/>
      <c r="HEG117" s="511"/>
      <c r="HEH117" s="511"/>
      <c r="HEI117" s="511"/>
      <c r="HEJ117" s="511"/>
      <c r="HEK117" s="511"/>
      <c r="HEL117" s="511"/>
      <c r="HEM117" s="511"/>
      <c r="HEN117" s="511"/>
      <c r="HEO117" s="511"/>
      <c r="HEP117" s="511"/>
      <c r="HEQ117" s="511"/>
      <c r="HER117" s="511"/>
      <c r="HES117" s="511"/>
      <c r="HET117" s="511"/>
      <c r="HEU117" s="511"/>
      <c r="HEV117" s="511"/>
      <c r="HEW117" s="511"/>
      <c r="HEX117" s="511"/>
      <c r="HEY117" s="511"/>
      <c r="HEZ117" s="511"/>
      <c r="HFA117" s="511"/>
      <c r="HFB117" s="511"/>
      <c r="HFC117" s="511"/>
      <c r="HFD117" s="511"/>
      <c r="HFE117" s="511"/>
      <c r="HFF117" s="511"/>
      <c r="HFG117" s="511"/>
      <c r="HFH117" s="511"/>
      <c r="HFI117" s="511"/>
      <c r="HFJ117" s="511"/>
      <c r="HFK117" s="511"/>
      <c r="HFL117" s="511"/>
      <c r="HFM117" s="511"/>
      <c r="HFN117" s="511"/>
      <c r="HFO117" s="511"/>
      <c r="HFP117" s="511"/>
      <c r="HFQ117" s="511"/>
      <c r="HFR117" s="511"/>
      <c r="HFS117" s="511"/>
      <c r="HFT117" s="511"/>
      <c r="HFU117" s="511"/>
      <c r="HFV117" s="511"/>
      <c r="HFW117" s="511"/>
      <c r="HFX117" s="511"/>
      <c r="HFY117" s="511"/>
      <c r="HFZ117" s="511"/>
      <c r="HGA117" s="511"/>
      <c r="HGB117" s="511"/>
      <c r="HGC117" s="511"/>
      <c r="HGD117" s="511"/>
      <c r="HGE117" s="511"/>
      <c r="HGF117" s="511"/>
      <c r="HGG117" s="511"/>
      <c r="HGH117" s="511"/>
      <c r="HGI117" s="511"/>
      <c r="HGJ117" s="511"/>
      <c r="HGK117" s="511"/>
      <c r="HGL117" s="511"/>
      <c r="HGM117" s="511"/>
      <c r="HGN117" s="511"/>
      <c r="HGO117" s="511"/>
      <c r="HGP117" s="511"/>
      <c r="HGQ117" s="511"/>
      <c r="HGR117" s="511"/>
      <c r="HGS117" s="511"/>
      <c r="HGT117" s="511"/>
      <c r="HGU117" s="511"/>
      <c r="HGV117" s="511"/>
      <c r="HGW117" s="511"/>
      <c r="HGX117" s="511"/>
      <c r="HGY117" s="511"/>
      <c r="HGZ117" s="511"/>
      <c r="HHA117" s="511"/>
      <c r="HHB117" s="511"/>
      <c r="HHC117" s="511"/>
      <c r="HHD117" s="511"/>
      <c r="HHE117" s="511"/>
      <c r="HHF117" s="511"/>
      <c r="HHG117" s="511"/>
      <c r="HHH117" s="511"/>
      <c r="HHI117" s="511"/>
      <c r="HHJ117" s="511"/>
      <c r="HHK117" s="511"/>
      <c r="HHL117" s="511"/>
      <c r="HHM117" s="511"/>
      <c r="HHN117" s="511"/>
      <c r="HHO117" s="511"/>
      <c r="HHP117" s="511"/>
      <c r="HHQ117" s="511"/>
      <c r="HHR117" s="511"/>
      <c r="HHS117" s="511"/>
      <c r="HHT117" s="511"/>
      <c r="HHU117" s="511"/>
      <c r="HHV117" s="511"/>
      <c r="HHW117" s="511"/>
      <c r="HHX117" s="511"/>
      <c r="HHY117" s="511"/>
      <c r="HHZ117" s="511"/>
      <c r="HIA117" s="511"/>
      <c r="HIB117" s="511"/>
      <c r="HIC117" s="511"/>
      <c r="HID117" s="511"/>
      <c r="HIE117" s="511"/>
      <c r="HIF117" s="511"/>
      <c r="HIG117" s="511"/>
      <c r="HIH117" s="511"/>
      <c r="HII117" s="511"/>
      <c r="HIJ117" s="511"/>
      <c r="HIK117" s="511"/>
      <c r="HIL117" s="511"/>
      <c r="HIM117" s="511"/>
      <c r="HIN117" s="511"/>
      <c r="HIO117" s="511"/>
      <c r="HIP117" s="511"/>
      <c r="HIQ117" s="511"/>
      <c r="HIR117" s="511"/>
      <c r="HIS117" s="511"/>
      <c r="HIT117" s="511"/>
      <c r="HIU117" s="511"/>
      <c r="HIV117" s="511"/>
      <c r="HIW117" s="511"/>
      <c r="HIX117" s="511"/>
      <c r="HIY117" s="511"/>
      <c r="HIZ117" s="511"/>
      <c r="HJA117" s="511"/>
      <c r="HJB117" s="511"/>
      <c r="HJC117" s="511"/>
      <c r="HJD117" s="511"/>
      <c r="HJE117" s="511"/>
      <c r="HJF117" s="511"/>
      <c r="HJG117" s="511"/>
      <c r="HJH117" s="511"/>
      <c r="HJI117" s="511"/>
      <c r="HJJ117" s="511"/>
      <c r="HJK117" s="511"/>
      <c r="HJL117" s="511"/>
      <c r="HJM117" s="511"/>
      <c r="HJN117" s="511"/>
      <c r="HJO117" s="511"/>
      <c r="HJP117" s="511"/>
      <c r="HJQ117" s="511"/>
      <c r="HJR117" s="511"/>
      <c r="HJS117" s="511"/>
      <c r="HJT117" s="511"/>
      <c r="HJU117" s="511"/>
      <c r="HJV117" s="511"/>
      <c r="HJW117" s="511"/>
      <c r="HJX117" s="511"/>
      <c r="HJY117" s="511"/>
      <c r="HJZ117" s="511"/>
      <c r="HKA117" s="511"/>
      <c r="HKB117" s="511"/>
      <c r="HKC117" s="511"/>
      <c r="HKD117" s="511"/>
      <c r="HKE117" s="511"/>
      <c r="HKF117" s="511"/>
      <c r="HKG117" s="511"/>
      <c r="HKH117" s="511"/>
      <c r="HKI117" s="511"/>
      <c r="HKJ117" s="511"/>
      <c r="HKK117" s="511"/>
      <c r="HKL117" s="511"/>
      <c r="HKM117" s="511"/>
      <c r="HKN117" s="511"/>
      <c r="HKO117" s="511"/>
      <c r="HKP117" s="511"/>
      <c r="HKQ117" s="511"/>
      <c r="HKR117" s="511"/>
      <c r="HKS117" s="511"/>
      <c r="HKT117" s="511"/>
      <c r="HKU117" s="511"/>
      <c r="HKV117" s="511"/>
      <c r="HKW117" s="511"/>
      <c r="HKX117" s="511"/>
      <c r="HKY117" s="511"/>
      <c r="HKZ117" s="511"/>
      <c r="HLA117" s="511"/>
      <c r="HLB117" s="511"/>
      <c r="HLC117" s="511"/>
      <c r="HLD117" s="511"/>
      <c r="HLE117" s="511"/>
      <c r="HLF117" s="511"/>
      <c r="HLG117" s="511"/>
      <c r="HLH117" s="511"/>
      <c r="HLI117" s="511"/>
      <c r="HLJ117" s="511"/>
      <c r="HLK117" s="511"/>
      <c r="HLL117" s="511"/>
      <c r="HLM117" s="511"/>
      <c r="HLN117" s="511"/>
      <c r="HLO117" s="511"/>
      <c r="HLP117" s="511"/>
      <c r="HLQ117" s="511"/>
      <c r="HLR117" s="511"/>
      <c r="HLS117" s="511"/>
      <c r="HLT117" s="511"/>
      <c r="HLU117" s="511"/>
      <c r="HLV117" s="511"/>
      <c r="HLW117" s="511"/>
      <c r="HLX117" s="511"/>
      <c r="HLY117" s="511"/>
      <c r="HLZ117" s="511"/>
      <c r="HMA117" s="511"/>
      <c r="HMB117" s="511"/>
      <c r="HMC117" s="511"/>
      <c r="HMD117" s="511"/>
      <c r="HME117" s="511"/>
      <c r="HMF117" s="511"/>
      <c r="HMG117" s="511"/>
      <c r="HMH117" s="511"/>
      <c r="HMI117" s="511"/>
      <c r="HMJ117" s="511"/>
      <c r="HMK117" s="511"/>
      <c r="HML117" s="511"/>
      <c r="HMM117" s="511"/>
      <c r="HMN117" s="511"/>
      <c r="HMO117" s="511"/>
      <c r="HMP117" s="511"/>
      <c r="HMQ117" s="511"/>
      <c r="HMR117" s="511"/>
      <c r="HMS117" s="511"/>
      <c r="HMT117" s="511"/>
      <c r="HMU117" s="511"/>
      <c r="HMV117" s="511"/>
      <c r="HMW117" s="511"/>
      <c r="HMX117" s="511"/>
      <c r="HMY117" s="511"/>
      <c r="HMZ117" s="511"/>
      <c r="HNA117" s="511"/>
      <c r="HNB117" s="511"/>
      <c r="HNC117" s="511"/>
      <c r="HND117" s="511"/>
      <c r="HNE117" s="511"/>
      <c r="HNF117" s="511"/>
      <c r="HNG117" s="511"/>
      <c r="HNH117" s="511"/>
      <c r="HNI117" s="511"/>
      <c r="HNJ117" s="511"/>
      <c r="HNK117" s="511"/>
      <c r="HNL117" s="511"/>
      <c r="HNM117" s="511"/>
      <c r="HNN117" s="511"/>
      <c r="HNO117" s="511"/>
      <c r="HNP117" s="511"/>
      <c r="HNQ117" s="511"/>
      <c r="HNR117" s="511"/>
      <c r="HNS117" s="511"/>
      <c r="HNT117" s="511"/>
      <c r="HNU117" s="511"/>
      <c r="HNV117" s="511"/>
      <c r="HNW117" s="511"/>
      <c r="HNX117" s="511"/>
      <c r="HNY117" s="511"/>
      <c r="HNZ117" s="511"/>
      <c r="HOA117" s="511"/>
      <c r="HOB117" s="511"/>
      <c r="HOC117" s="511"/>
      <c r="HOD117" s="511"/>
      <c r="HOE117" s="511"/>
      <c r="HOF117" s="511"/>
      <c r="HOG117" s="511"/>
      <c r="HOH117" s="511"/>
      <c r="HOI117" s="511"/>
      <c r="HOJ117" s="511"/>
      <c r="HOK117" s="511"/>
      <c r="HOL117" s="511"/>
      <c r="HOM117" s="511"/>
      <c r="HON117" s="511"/>
      <c r="HOO117" s="511"/>
      <c r="HOP117" s="511"/>
      <c r="HOQ117" s="511"/>
      <c r="HOR117" s="511"/>
      <c r="HOS117" s="511"/>
      <c r="HOT117" s="511"/>
      <c r="HOU117" s="511"/>
      <c r="HOV117" s="511"/>
      <c r="HOW117" s="511"/>
      <c r="HOX117" s="511"/>
      <c r="HOY117" s="511"/>
      <c r="HOZ117" s="511"/>
      <c r="HPA117" s="511"/>
      <c r="HPB117" s="511"/>
      <c r="HPC117" s="511"/>
      <c r="HPD117" s="511"/>
      <c r="HPE117" s="511"/>
      <c r="HPF117" s="511"/>
      <c r="HPG117" s="511"/>
      <c r="HPH117" s="511"/>
      <c r="HPI117" s="511"/>
      <c r="HPJ117" s="511"/>
      <c r="HPK117" s="511"/>
      <c r="HPL117" s="511"/>
      <c r="HPM117" s="511"/>
      <c r="HPN117" s="511"/>
      <c r="HPO117" s="511"/>
      <c r="HPP117" s="511"/>
      <c r="HPQ117" s="511"/>
      <c r="HPR117" s="511"/>
      <c r="HPS117" s="511"/>
      <c r="HPT117" s="511"/>
      <c r="HPU117" s="511"/>
      <c r="HPV117" s="511"/>
      <c r="HPW117" s="511"/>
      <c r="HPX117" s="511"/>
      <c r="HPY117" s="511"/>
      <c r="HPZ117" s="511"/>
      <c r="HQA117" s="511"/>
      <c r="HQB117" s="511"/>
      <c r="HQC117" s="511"/>
      <c r="HQD117" s="511"/>
      <c r="HQE117" s="511"/>
      <c r="HQF117" s="511"/>
      <c r="HQG117" s="511"/>
      <c r="HQH117" s="511"/>
      <c r="HQI117" s="511"/>
      <c r="HQJ117" s="511"/>
      <c r="HQK117" s="511"/>
      <c r="HQL117" s="511"/>
      <c r="HQM117" s="511"/>
      <c r="HQN117" s="511"/>
      <c r="HQO117" s="511"/>
      <c r="HQP117" s="511"/>
      <c r="HQQ117" s="511"/>
      <c r="HQR117" s="511"/>
      <c r="HQS117" s="511"/>
      <c r="HQT117" s="511"/>
      <c r="HQU117" s="511"/>
      <c r="HQV117" s="511"/>
      <c r="HQW117" s="511"/>
      <c r="HQX117" s="511"/>
      <c r="HQY117" s="511"/>
      <c r="HQZ117" s="511"/>
      <c r="HRA117" s="511"/>
      <c r="HRB117" s="511"/>
      <c r="HRC117" s="511"/>
      <c r="HRD117" s="511"/>
      <c r="HRE117" s="511"/>
      <c r="HRF117" s="511"/>
      <c r="HRG117" s="511"/>
      <c r="HRH117" s="511"/>
      <c r="HRI117" s="511"/>
      <c r="HRJ117" s="511"/>
      <c r="HRK117" s="511"/>
      <c r="HRL117" s="511"/>
      <c r="HRM117" s="511"/>
      <c r="HRN117" s="511"/>
      <c r="HRO117" s="511"/>
      <c r="HRP117" s="511"/>
      <c r="HRQ117" s="511"/>
      <c r="HRR117" s="511"/>
      <c r="HRS117" s="511"/>
      <c r="HRT117" s="511"/>
      <c r="HRU117" s="511"/>
      <c r="HRV117" s="511"/>
      <c r="HRW117" s="511"/>
      <c r="HRX117" s="511"/>
      <c r="HRY117" s="511"/>
      <c r="HRZ117" s="511"/>
      <c r="HSA117" s="511"/>
      <c r="HSB117" s="511"/>
      <c r="HSC117" s="511"/>
      <c r="HSD117" s="511"/>
      <c r="HSE117" s="511"/>
      <c r="HSF117" s="511"/>
      <c r="HSG117" s="511"/>
      <c r="HSH117" s="511"/>
      <c r="HSI117" s="511"/>
      <c r="HSJ117" s="511"/>
      <c r="HSK117" s="511"/>
      <c r="HSL117" s="511"/>
      <c r="HSM117" s="511"/>
      <c r="HSN117" s="511"/>
      <c r="HSO117" s="511"/>
      <c r="HSP117" s="511"/>
      <c r="HSQ117" s="511"/>
      <c r="HSR117" s="511"/>
      <c r="HSS117" s="511"/>
      <c r="HST117" s="511"/>
      <c r="HSU117" s="511"/>
      <c r="HSV117" s="511"/>
      <c r="HSW117" s="511"/>
      <c r="HSX117" s="511"/>
      <c r="HSY117" s="511"/>
      <c r="HSZ117" s="511"/>
      <c r="HTA117" s="511"/>
      <c r="HTB117" s="511"/>
      <c r="HTC117" s="511"/>
      <c r="HTD117" s="511"/>
      <c r="HTE117" s="511"/>
      <c r="HTF117" s="511"/>
      <c r="HTG117" s="511"/>
      <c r="HTH117" s="511"/>
      <c r="HTI117" s="511"/>
      <c r="HTJ117" s="511"/>
      <c r="HTK117" s="511"/>
      <c r="HTL117" s="511"/>
      <c r="HTM117" s="511"/>
      <c r="HTN117" s="511"/>
      <c r="HTO117" s="511"/>
      <c r="HTP117" s="511"/>
      <c r="HTQ117" s="511"/>
      <c r="HTR117" s="511"/>
      <c r="HTS117" s="511"/>
      <c r="HTT117" s="511"/>
      <c r="HTU117" s="511"/>
      <c r="HTV117" s="511"/>
      <c r="HTW117" s="511"/>
      <c r="HTX117" s="511"/>
      <c r="HTY117" s="511"/>
      <c r="HTZ117" s="511"/>
      <c r="HUA117" s="511"/>
      <c r="HUB117" s="511"/>
      <c r="HUC117" s="511"/>
      <c r="HUD117" s="511"/>
      <c r="HUE117" s="511"/>
      <c r="HUF117" s="511"/>
      <c r="HUG117" s="511"/>
      <c r="HUH117" s="511"/>
      <c r="HUI117" s="511"/>
      <c r="HUJ117" s="511"/>
      <c r="HUK117" s="511"/>
      <c r="HUL117" s="511"/>
      <c r="HUM117" s="511"/>
      <c r="HUN117" s="511"/>
      <c r="HUO117" s="511"/>
      <c r="HUP117" s="511"/>
      <c r="HUQ117" s="511"/>
      <c r="HUR117" s="511"/>
      <c r="HUS117" s="511"/>
      <c r="HUT117" s="511"/>
      <c r="HUU117" s="511"/>
      <c r="HUV117" s="511"/>
      <c r="HUW117" s="511"/>
      <c r="HUX117" s="511"/>
      <c r="HUY117" s="511"/>
      <c r="HUZ117" s="511"/>
      <c r="HVA117" s="511"/>
      <c r="HVB117" s="511"/>
      <c r="HVC117" s="511"/>
      <c r="HVD117" s="511"/>
      <c r="HVE117" s="511"/>
      <c r="HVF117" s="511"/>
      <c r="HVG117" s="511"/>
      <c r="HVH117" s="511"/>
      <c r="HVI117" s="511"/>
      <c r="HVJ117" s="511"/>
      <c r="HVK117" s="511"/>
      <c r="HVL117" s="511"/>
      <c r="HVM117" s="511"/>
      <c r="HVN117" s="511"/>
      <c r="HVO117" s="511"/>
      <c r="HVP117" s="511"/>
      <c r="HVQ117" s="511"/>
      <c r="HVR117" s="511"/>
      <c r="HVS117" s="511"/>
      <c r="HVT117" s="511"/>
      <c r="HVU117" s="511"/>
      <c r="HVV117" s="511"/>
      <c r="HVW117" s="511"/>
      <c r="HVX117" s="511"/>
      <c r="HVY117" s="511"/>
      <c r="HVZ117" s="511"/>
      <c r="HWA117" s="511"/>
      <c r="HWB117" s="511"/>
      <c r="HWC117" s="511"/>
      <c r="HWD117" s="511"/>
      <c r="HWE117" s="511"/>
      <c r="HWF117" s="511"/>
      <c r="HWG117" s="511"/>
      <c r="HWH117" s="511"/>
      <c r="HWI117" s="511"/>
      <c r="HWJ117" s="511"/>
      <c r="HWK117" s="511"/>
      <c r="HWL117" s="511"/>
      <c r="HWM117" s="511"/>
      <c r="HWN117" s="511"/>
      <c r="HWO117" s="511"/>
      <c r="HWP117" s="511"/>
      <c r="HWQ117" s="511"/>
      <c r="HWR117" s="511"/>
      <c r="HWS117" s="511"/>
      <c r="HWT117" s="511"/>
      <c r="HWU117" s="511"/>
      <c r="HWV117" s="511"/>
      <c r="HWW117" s="511"/>
      <c r="HWX117" s="511"/>
      <c r="HWY117" s="511"/>
      <c r="HWZ117" s="511"/>
      <c r="HXA117" s="511"/>
      <c r="HXB117" s="511"/>
      <c r="HXC117" s="511"/>
      <c r="HXD117" s="511"/>
      <c r="HXE117" s="511"/>
      <c r="HXF117" s="511"/>
      <c r="HXG117" s="511"/>
      <c r="HXH117" s="511"/>
      <c r="HXI117" s="511"/>
      <c r="HXJ117" s="511"/>
      <c r="HXK117" s="511"/>
      <c r="HXL117" s="511"/>
      <c r="HXM117" s="511"/>
      <c r="HXN117" s="511"/>
      <c r="HXO117" s="511"/>
      <c r="HXP117" s="511"/>
      <c r="HXQ117" s="511"/>
      <c r="HXR117" s="511"/>
      <c r="HXS117" s="511"/>
      <c r="HXT117" s="511"/>
      <c r="HXU117" s="511"/>
      <c r="HXV117" s="511"/>
      <c r="HXW117" s="511"/>
      <c r="HXX117" s="511"/>
      <c r="HXY117" s="511"/>
      <c r="HXZ117" s="511"/>
      <c r="HYA117" s="511"/>
      <c r="HYB117" s="511"/>
      <c r="HYC117" s="511"/>
      <c r="HYD117" s="511"/>
      <c r="HYE117" s="511"/>
      <c r="HYF117" s="511"/>
      <c r="HYG117" s="511"/>
      <c r="HYH117" s="511"/>
      <c r="HYI117" s="511"/>
      <c r="HYJ117" s="511"/>
      <c r="HYK117" s="511"/>
      <c r="HYL117" s="511"/>
      <c r="HYM117" s="511"/>
      <c r="HYN117" s="511"/>
      <c r="HYO117" s="511"/>
      <c r="HYP117" s="511"/>
      <c r="HYQ117" s="511"/>
      <c r="HYR117" s="511"/>
      <c r="HYS117" s="511"/>
      <c r="HYT117" s="511"/>
      <c r="HYU117" s="511"/>
      <c r="HYV117" s="511"/>
      <c r="HYW117" s="511"/>
      <c r="HYX117" s="511"/>
      <c r="HYY117" s="511"/>
      <c r="HYZ117" s="511"/>
      <c r="HZA117" s="511"/>
      <c r="HZB117" s="511"/>
      <c r="HZC117" s="511"/>
      <c r="HZD117" s="511"/>
      <c r="HZE117" s="511"/>
      <c r="HZF117" s="511"/>
      <c r="HZG117" s="511"/>
      <c r="HZH117" s="511"/>
      <c r="HZI117" s="511"/>
      <c r="HZJ117" s="511"/>
      <c r="HZK117" s="511"/>
      <c r="HZL117" s="511"/>
      <c r="HZM117" s="511"/>
      <c r="HZN117" s="511"/>
      <c r="HZO117" s="511"/>
      <c r="HZP117" s="511"/>
      <c r="HZQ117" s="511"/>
      <c r="HZR117" s="511"/>
      <c r="HZS117" s="511"/>
      <c r="HZT117" s="511"/>
      <c r="HZU117" s="511"/>
      <c r="HZV117" s="511"/>
      <c r="HZW117" s="511"/>
      <c r="HZX117" s="511"/>
      <c r="HZY117" s="511"/>
      <c r="HZZ117" s="511"/>
      <c r="IAA117" s="511"/>
      <c r="IAB117" s="511"/>
      <c r="IAC117" s="511"/>
      <c r="IAD117" s="511"/>
      <c r="IAE117" s="511"/>
      <c r="IAF117" s="511"/>
      <c r="IAG117" s="511"/>
      <c r="IAH117" s="511"/>
      <c r="IAI117" s="511"/>
      <c r="IAJ117" s="511"/>
      <c r="IAK117" s="511"/>
      <c r="IAL117" s="511"/>
      <c r="IAM117" s="511"/>
      <c r="IAN117" s="511"/>
      <c r="IAO117" s="511"/>
      <c r="IAP117" s="511"/>
      <c r="IAQ117" s="511"/>
      <c r="IAR117" s="511"/>
      <c r="IAS117" s="511"/>
      <c r="IAT117" s="511"/>
      <c r="IAU117" s="511"/>
      <c r="IAV117" s="511"/>
      <c r="IAW117" s="511"/>
      <c r="IAX117" s="511"/>
      <c r="IAY117" s="511"/>
      <c r="IAZ117" s="511"/>
      <c r="IBA117" s="511"/>
      <c r="IBB117" s="511"/>
      <c r="IBC117" s="511"/>
      <c r="IBD117" s="511"/>
      <c r="IBE117" s="511"/>
      <c r="IBF117" s="511"/>
      <c r="IBG117" s="511"/>
      <c r="IBH117" s="511"/>
      <c r="IBI117" s="511"/>
      <c r="IBJ117" s="511"/>
      <c r="IBK117" s="511"/>
      <c r="IBL117" s="511"/>
      <c r="IBM117" s="511"/>
      <c r="IBN117" s="511"/>
      <c r="IBO117" s="511"/>
      <c r="IBP117" s="511"/>
      <c r="IBQ117" s="511"/>
      <c r="IBR117" s="511"/>
      <c r="IBS117" s="511"/>
      <c r="IBT117" s="511"/>
      <c r="IBU117" s="511"/>
      <c r="IBV117" s="511"/>
      <c r="IBW117" s="511"/>
      <c r="IBX117" s="511"/>
      <c r="IBY117" s="511"/>
      <c r="IBZ117" s="511"/>
      <c r="ICA117" s="511"/>
      <c r="ICB117" s="511"/>
      <c r="ICC117" s="511"/>
      <c r="ICD117" s="511"/>
      <c r="ICE117" s="511"/>
      <c r="ICF117" s="511"/>
      <c r="ICG117" s="511"/>
      <c r="ICH117" s="511"/>
      <c r="ICI117" s="511"/>
      <c r="ICJ117" s="511"/>
      <c r="ICK117" s="511"/>
      <c r="ICL117" s="511"/>
      <c r="ICM117" s="511"/>
      <c r="ICN117" s="511"/>
      <c r="ICO117" s="511"/>
      <c r="ICP117" s="511"/>
      <c r="ICQ117" s="511"/>
      <c r="ICR117" s="511"/>
      <c r="ICS117" s="511"/>
      <c r="ICT117" s="511"/>
      <c r="ICU117" s="511"/>
      <c r="ICV117" s="511"/>
      <c r="ICW117" s="511"/>
      <c r="ICX117" s="511"/>
      <c r="ICY117" s="511"/>
      <c r="ICZ117" s="511"/>
      <c r="IDA117" s="511"/>
      <c r="IDB117" s="511"/>
      <c r="IDC117" s="511"/>
      <c r="IDD117" s="511"/>
      <c r="IDE117" s="511"/>
      <c r="IDF117" s="511"/>
      <c r="IDG117" s="511"/>
      <c r="IDH117" s="511"/>
      <c r="IDI117" s="511"/>
      <c r="IDJ117" s="511"/>
      <c r="IDK117" s="511"/>
      <c r="IDL117" s="511"/>
      <c r="IDM117" s="511"/>
      <c r="IDN117" s="511"/>
      <c r="IDO117" s="511"/>
      <c r="IDP117" s="511"/>
      <c r="IDQ117" s="511"/>
      <c r="IDR117" s="511"/>
      <c r="IDS117" s="511"/>
      <c r="IDT117" s="511"/>
      <c r="IDU117" s="511"/>
      <c r="IDV117" s="511"/>
      <c r="IDW117" s="511"/>
      <c r="IDX117" s="511"/>
      <c r="IDY117" s="511"/>
      <c r="IDZ117" s="511"/>
      <c r="IEA117" s="511"/>
      <c r="IEB117" s="511"/>
      <c r="IEC117" s="511"/>
      <c r="IED117" s="511"/>
      <c r="IEE117" s="511"/>
      <c r="IEF117" s="511"/>
      <c r="IEG117" s="511"/>
      <c r="IEH117" s="511"/>
      <c r="IEI117" s="511"/>
      <c r="IEJ117" s="511"/>
      <c r="IEK117" s="511"/>
      <c r="IEL117" s="511"/>
      <c r="IEM117" s="511"/>
      <c r="IEN117" s="511"/>
      <c r="IEO117" s="511"/>
      <c r="IEP117" s="511"/>
      <c r="IEQ117" s="511"/>
      <c r="IER117" s="511"/>
      <c r="IES117" s="511"/>
      <c r="IET117" s="511"/>
      <c r="IEU117" s="511"/>
      <c r="IEV117" s="511"/>
      <c r="IEW117" s="511"/>
      <c r="IEX117" s="511"/>
      <c r="IEY117" s="511"/>
      <c r="IEZ117" s="511"/>
      <c r="IFA117" s="511"/>
      <c r="IFB117" s="511"/>
      <c r="IFC117" s="511"/>
      <c r="IFD117" s="511"/>
      <c r="IFE117" s="511"/>
      <c r="IFF117" s="511"/>
      <c r="IFG117" s="511"/>
      <c r="IFH117" s="511"/>
      <c r="IFI117" s="511"/>
      <c r="IFJ117" s="511"/>
      <c r="IFK117" s="511"/>
      <c r="IFL117" s="511"/>
      <c r="IFM117" s="511"/>
      <c r="IFN117" s="511"/>
      <c r="IFO117" s="511"/>
      <c r="IFP117" s="511"/>
      <c r="IFQ117" s="511"/>
      <c r="IFR117" s="511"/>
      <c r="IFS117" s="511"/>
      <c r="IFT117" s="511"/>
      <c r="IFU117" s="511"/>
      <c r="IFV117" s="511"/>
      <c r="IFW117" s="511"/>
      <c r="IFX117" s="511"/>
      <c r="IFY117" s="511"/>
      <c r="IFZ117" s="511"/>
      <c r="IGA117" s="511"/>
      <c r="IGB117" s="511"/>
      <c r="IGC117" s="511"/>
      <c r="IGD117" s="511"/>
      <c r="IGE117" s="511"/>
      <c r="IGF117" s="511"/>
      <c r="IGG117" s="511"/>
      <c r="IGH117" s="511"/>
      <c r="IGI117" s="511"/>
      <c r="IGJ117" s="511"/>
      <c r="IGK117" s="511"/>
      <c r="IGL117" s="511"/>
      <c r="IGM117" s="511"/>
      <c r="IGN117" s="511"/>
      <c r="IGO117" s="511"/>
      <c r="IGP117" s="511"/>
      <c r="IGQ117" s="511"/>
      <c r="IGR117" s="511"/>
      <c r="IGS117" s="511"/>
      <c r="IGT117" s="511"/>
      <c r="IGU117" s="511"/>
      <c r="IGV117" s="511"/>
      <c r="IGW117" s="511"/>
      <c r="IGX117" s="511"/>
      <c r="IGY117" s="511"/>
      <c r="IGZ117" s="511"/>
      <c r="IHA117" s="511"/>
      <c r="IHB117" s="511"/>
      <c r="IHC117" s="511"/>
      <c r="IHD117" s="511"/>
      <c r="IHE117" s="511"/>
      <c r="IHF117" s="511"/>
      <c r="IHG117" s="511"/>
      <c r="IHH117" s="511"/>
      <c r="IHI117" s="511"/>
      <c r="IHJ117" s="511"/>
      <c r="IHK117" s="511"/>
      <c r="IHL117" s="511"/>
      <c r="IHM117" s="511"/>
      <c r="IHN117" s="511"/>
      <c r="IHO117" s="511"/>
      <c r="IHP117" s="511"/>
      <c r="IHQ117" s="511"/>
      <c r="IHR117" s="511"/>
      <c r="IHS117" s="511"/>
      <c r="IHT117" s="511"/>
      <c r="IHU117" s="511"/>
      <c r="IHV117" s="511"/>
      <c r="IHW117" s="511"/>
      <c r="IHX117" s="511"/>
      <c r="IHY117" s="511"/>
      <c r="IHZ117" s="511"/>
      <c r="IIA117" s="511"/>
      <c r="IIB117" s="511"/>
      <c r="IIC117" s="511"/>
      <c r="IID117" s="511"/>
      <c r="IIE117" s="511"/>
      <c r="IIF117" s="511"/>
      <c r="IIG117" s="511"/>
      <c r="IIH117" s="511"/>
      <c r="III117" s="511"/>
      <c r="IIJ117" s="511"/>
      <c r="IIK117" s="511"/>
      <c r="IIL117" s="511"/>
      <c r="IIM117" s="511"/>
      <c r="IIN117" s="511"/>
      <c r="IIO117" s="511"/>
      <c r="IIP117" s="511"/>
      <c r="IIQ117" s="511"/>
      <c r="IIR117" s="511"/>
      <c r="IIS117" s="511"/>
      <c r="IIT117" s="511"/>
      <c r="IIU117" s="511"/>
      <c r="IIV117" s="511"/>
      <c r="IIW117" s="511"/>
      <c r="IIX117" s="511"/>
      <c r="IIY117" s="511"/>
      <c r="IIZ117" s="511"/>
      <c r="IJA117" s="511"/>
      <c r="IJB117" s="511"/>
      <c r="IJC117" s="511"/>
      <c r="IJD117" s="511"/>
      <c r="IJE117" s="511"/>
      <c r="IJF117" s="511"/>
      <c r="IJG117" s="511"/>
      <c r="IJH117" s="511"/>
      <c r="IJI117" s="511"/>
      <c r="IJJ117" s="511"/>
      <c r="IJK117" s="511"/>
      <c r="IJL117" s="511"/>
      <c r="IJM117" s="511"/>
      <c r="IJN117" s="511"/>
      <c r="IJO117" s="511"/>
      <c r="IJP117" s="511"/>
      <c r="IJQ117" s="511"/>
      <c r="IJR117" s="511"/>
      <c r="IJS117" s="511"/>
      <c r="IJT117" s="511"/>
      <c r="IJU117" s="511"/>
      <c r="IJV117" s="511"/>
      <c r="IJW117" s="511"/>
      <c r="IJX117" s="511"/>
      <c r="IJY117" s="511"/>
      <c r="IJZ117" s="511"/>
      <c r="IKA117" s="511"/>
      <c r="IKB117" s="511"/>
      <c r="IKC117" s="511"/>
      <c r="IKD117" s="511"/>
      <c r="IKE117" s="511"/>
      <c r="IKF117" s="511"/>
      <c r="IKG117" s="511"/>
      <c r="IKH117" s="511"/>
      <c r="IKI117" s="511"/>
      <c r="IKJ117" s="511"/>
      <c r="IKK117" s="511"/>
      <c r="IKL117" s="511"/>
      <c r="IKM117" s="511"/>
      <c r="IKN117" s="511"/>
      <c r="IKO117" s="511"/>
      <c r="IKP117" s="511"/>
      <c r="IKQ117" s="511"/>
      <c r="IKR117" s="511"/>
      <c r="IKS117" s="511"/>
      <c r="IKT117" s="511"/>
      <c r="IKU117" s="511"/>
      <c r="IKV117" s="511"/>
      <c r="IKW117" s="511"/>
      <c r="IKX117" s="511"/>
      <c r="IKY117" s="511"/>
      <c r="IKZ117" s="511"/>
      <c r="ILA117" s="511"/>
      <c r="ILB117" s="511"/>
      <c r="ILC117" s="511"/>
      <c r="ILD117" s="511"/>
      <c r="ILE117" s="511"/>
      <c r="ILF117" s="511"/>
      <c r="ILG117" s="511"/>
      <c r="ILH117" s="511"/>
      <c r="ILI117" s="511"/>
      <c r="ILJ117" s="511"/>
      <c r="ILK117" s="511"/>
      <c r="ILL117" s="511"/>
      <c r="ILM117" s="511"/>
      <c r="ILN117" s="511"/>
      <c r="ILO117" s="511"/>
      <c r="ILP117" s="511"/>
      <c r="ILQ117" s="511"/>
      <c r="ILR117" s="511"/>
      <c r="ILS117" s="511"/>
      <c r="ILT117" s="511"/>
      <c r="ILU117" s="511"/>
      <c r="ILV117" s="511"/>
      <c r="ILW117" s="511"/>
      <c r="ILX117" s="511"/>
      <c r="ILY117" s="511"/>
      <c r="ILZ117" s="511"/>
      <c r="IMA117" s="511"/>
      <c r="IMB117" s="511"/>
      <c r="IMC117" s="511"/>
      <c r="IMD117" s="511"/>
      <c r="IME117" s="511"/>
      <c r="IMF117" s="511"/>
      <c r="IMG117" s="511"/>
      <c r="IMH117" s="511"/>
      <c r="IMI117" s="511"/>
      <c r="IMJ117" s="511"/>
      <c r="IMK117" s="511"/>
      <c r="IML117" s="511"/>
      <c r="IMM117" s="511"/>
      <c r="IMN117" s="511"/>
      <c r="IMO117" s="511"/>
      <c r="IMP117" s="511"/>
      <c r="IMQ117" s="511"/>
      <c r="IMR117" s="511"/>
      <c r="IMS117" s="511"/>
      <c r="IMT117" s="511"/>
      <c r="IMU117" s="511"/>
      <c r="IMV117" s="511"/>
      <c r="IMW117" s="511"/>
      <c r="IMX117" s="511"/>
      <c r="IMY117" s="511"/>
      <c r="IMZ117" s="511"/>
      <c r="INA117" s="511"/>
      <c r="INB117" s="511"/>
      <c r="INC117" s="511"/>
      <c r="IND117" s="511"/>
      <c r="INE117" s="511"/>
      <c r="INF117" s="511"/>
      <c r="ING117" s="511"/>
      <c r="INH117" s="511"/>
      <c r="INI117" s="511"/>
      <c r="INJ117" s="511"/>
      <c r="INK117" s="511"/>
      <c r="INL117" s="511"/>
      <c r="INM117" s="511"/>
      <c r="INN117" s="511"/>
      <c r="INO117" s="511"/>
      <c r="INP117" s="511"/>
      <c r="INQ117" s="511"/>
      <c r="INR117" s="511"/>
      <c r="INS117" s="511"/>
      <c r="INT117" s="511"/>
      <c r="INU117" s="511"/>
      <c r="INV117" s="511"/>
      <c r="INW117" s="511"/>
      <c r="INX117" s="511"/>
      <c r="INY117" s="511"/>
      <c r="INZ117" s="511"/>
      <c r="IOA117" s="511"/>
      <c r="IOB117" s="511"/>
      <c r="IOC117" s="511"/>
      <c r="IOD117" s="511"/>
      <c r="IOE117" s="511"/>
      <c r="IOF117" s="511"/>
      <c r="IOG117" s="511"/>
      <c r="IOH117" s="511"/>
      <c r="IOI117" s="511"/>
      <c r="IOJ117" s="511"/>
      <c r="IOK117" s="511"/>
      <c r="IOL117" s="511"/>
      <c r="IOM117" s="511"/>
      <c r="ION117" s="511"/>
      <c r="IOO117" s="511"/>
      <c r="IOP117" s="511"/>
      <c r="IOQ117" s="511"/>
      <c r="IOR117" s="511"/>
      <c r="IOS117" s="511"/>
      <c r="IOT117" s="511"/>
      <c r="IOU117" s="511"/>
      <c r="IOV117" s="511"/>
      <c r="IOW117" s="511"/>
      <c r="IOX117" s="511"/>
      <c r="IOY117" s="511"/>
      <c r="IOZ117" s="511"/>
      <c r="IPA117" s="511"/>
      <c r="IPB117" s="511"/>
      <c r="IPC117" s="511"/>
      <c r="IPD117" s="511"/>
      <c r="IPE117" s="511"/>
      <c r="IPF117" s="511"/>
      <c r="IPG117" s="511"/>
      <c r="IPH117" s="511"/>
      <c r="IPI117" s="511"/>
      <c r="IPJ117" s="511"/>
      <c r="IPK117" s="511"/>
      <c r="IPL117" s="511"/>
      <c r="IPM117" s="511"/>
      <c r="IPN117" s="511"/>
      <c r="IPO117" s="511"/>
      <c r="IPP117" s="511"/>
      <c r="IPQ117" s="511"/>
      <c r="IPR117" s="511"/>
      <c r="IPS117" s="511"/>
      <c r="IPT117" s="511"/>
      <c r="IPU117" s="511"/>
      <c r="IPV117" s="511"/>
      <c r="IPW117" s="511"/>
      <c r="IPX117" s="511"/>
      <c r="IPY117" s="511"/>
      <c r="IPZ117" s="511"/>
      <c r="IQA117" s="511"/>
      <c r="IQB117" s="511"/>
      <c r="IQC117" s="511"/>
      <c r="IQD117" s="511"/>
      <c r="IQE117" s="511"/>
      <c r="IQF117" s="511"/>
      <c r="IQG117" s="511"/>
      <c r="IQH117" s="511"/>
      <c r="IQI117" s="511"/>
      <c r="IQJ117" s="511"/>
      <c r="IQK117" s="511"/>
      <c r="IQL117" s="511"/>
      <c r="IQM117" s="511"/>
      <c r="IQN117" s="511"/>
      <c r="IQO117" s="511"/>
      <c r="IQP117" s="511"/>
      <c r="IQQ117" s="511"/>
      <c r="IQR117" s="511"/>
      <c r="IQS117" s="511"/>
      <c r="IQT117" s="511"/>
      <c r="IQU117" s="511"/>
      <c r="IQV117" s="511"/>
      <c r="IQW117" s="511"/>
      <c r="IQX117" s="511"/>
      <c r="IQY117" s="511"/>
      <c r="IQZ117" s="511"/>
      <c r="IRA117" s="511"/>
      <c r="IRB117" s="511"/>
      <c r="IRC117" s="511"/>
      <c r="IRD117" s="511"/>
      <c r="IRE117" s="511"/>
      <c r="IRF117" s="511"/>
      <c r="IRG117" s="511"/>
      <c r="IRH117" s="511"/>
      <c r="IRI117" s="511"/>
      <c r="IRJ117" s="511"/>
      <c r="IRK117" s="511"/>
      <c r="IRL117" s="511"/>
      <c r="IRM117" s="511"/>
      <c r="IRN117" s="511"/>
      <c r="IRO117" s="511"/>
      <c r="IRP117" s="511"/>
      <c r="IRQ117" s="511"/>
      <c r="IRR117" s="511"/>
      <c r="IRS117" s="511"/>
      <c r="IRT117" s="511"/>
      <c r="IRU117" s="511"/>
      <c r="IRV117" s="511"/>
      <c r="IRW117" s="511"/>
      <c r="IRX117" s="511"/>
      <c r="IRY117" s="511"/>
      <c r="IRZ117" s="511"/>
      <c r="ISA117" s="511"/>
      <c r="ISB117" s="511"/>
      <c r="ISC117" s="511"/>
      <c r="ISD117" s="511"/>
      <c r="ISE117" s="511"/>
      <c r="ISF117" s="511"/>
      <c r="ISG117" s="511"/>
      <c r="ISH117" s="511"/>
      <c r="ISI117" s="511"/>
      <c r="ISJ117" s="511"/>
      <c r="ISK117" s="511"/>
      <c r="ISL117" s="511"/>
      <c r="ISM117" s="511"/>
      <c r="ISN117" s="511"/>
      <c r="ISO117" s="511"/>
      <c r="ISP117" s="511"/>
      <c r="ISQ117" s="511"/>
      <c r="ISR117" s="511"/>
      <c r="ISS117" s="511"/>
      <c r="IST117" s="511"/>
      <c r="ISU117" s="511"/>
      <c r="ISV117" s="511"/>
      <c r="ISW117" s="511"/>
      <c r="ISX117" s="511"/>
      <c r="ISY117" s="511"/>
      <c r="ISZ117" s="511"/>
      <c r="ITA117" s="511"/>
      <c r="ITB117" s="511"/>
      <c r="ITC117" s="511"/>
      <c r="ITD117" s="511"/>
      <c r="ITE117" s="511"/>
      <c r="ITF117" s="511"/>
      <c r="ITG117" s="511"/>
      <c r="ITH117" s="511"/>
      <c r="ITI117" s="511"/>
      <c r="ITJ117" s="511"/>
      <c r="ITK117" s="511"/>
      <c r="ITL117" s="511"/>
      <c r="ITM117" s="511"/>
      <c r="ITN117" s="511"/>
      <c r="ITO117" s="511"/>
      <c r="ITP117" s="511"/>
      <c r="ITQ117" s="511"/>
      <c r="ITR117" s="511"/>
      <c r="ITS117" s="511"/>
      <c r="ITT117" s="511"/>
      <c r="ITU117" s="511"/>
      <c r="ITV117" s="511"/>
      <c r="ITW117" s="511"/>
      <c r="ITX117" s="511"/>
      <c r="ITY117" s="511"/>
      <c r="ITZ117" s="511"/>
      <c r="IUA117" s="511"/>
      <c r="IUB117" s="511"/>
      <c r="IUC117" s="511"/>
      <c r="IUD117" s="511"/>
      <c r="IUE117" s="511"/>
      <c r="IUF117" s="511"/>
      <c r="IUG117" s="511"/>
      <c r="IUH117" s="511"/>
      <c r="IUI117" s="511"/>
      <c r="IUJ117" s="511"/>
      <c r="IUK117" s="511"/>
      <c r="IUL117" s="511"/>
      <c r="IUM117" s="511"/>
      <c r="IUN117" s="511"/>
      <c r="IUO117" s="511"/>
      <c r="IUP117" s="511"/>
      <c r="IUQ117" s="511"/>
      <c r="IUR117" s="511"/>
      <c r="IUS117" s="511"/>
      <c r="IUT117" s="511"/>
      <c r="IUU117" s="511"/>
      <c r="IUV117" s="511"/>
      <c r="IUW117" s="511"/>
      <c r="IUX117" s="511"/>
      <c r="IUY117" s="511"/>
      <c r="IUZ117" s="511"/>
      <c r="IVA117" s="511"/>
      <c r="IVB117" s="511"/>
      <c r="IVC117" s="511"/>
      <c r="IVD117" s="511"/>
      <c r="IVE117" s="511"/>
      <c r="IVF117" s="511"/>
      <c r="IVG117" s="511"/>
      <c r="IVH117" s="511"/>
      <c r="IVI117" s="511"/>
      <c r="IVJ117" s="511"/>
      <c r="IVK117" s="511"/>
      <c r="IVL117" s="511"/>
      <c r="IVM117" s="511"/>
      <c r="IVN117" s="511"/>
      <c r="IVO117" s="511"/>
      <c r="IVP117" s="511"/>
      <c r="IVQ117" s="511"/>
      <c r="IVR117" s="511"/>
      <c r="IVS117" s="511"/>
      <c r="IVT117" s="511"/>
      <c r="IVU117" s="511"/>
      <c r="IVV117" s="511"/>
      <c r="IVW117" s="511"/>
      <c r="IVX117" s="511"/>
      <c r="IVY117" s="511"/>
      <c r="IVZ117" s="511"/>
      <c r="IWA117" s="511"/>
      <c r="IWB117" s="511"/>
      <c r="IWC117" s="511"/>
      <c r="IWD117" s="511"/>
      <c r="IWE117" s="511"/>
      <c r="IWF117" s="511"/>
      <c r="IWG117" s="511"/>
      <c r="IWH117" s="511"/>
      <c r="IWI117" s="511"/>
      <c r="IWJ117" s="511"/>
      <c r="IWK117" s="511"/>
      <c r="IWL117" s="511"/>
      <c r="IWM117" s="511"/>
      <c r="IWN117" s="511"/>
      <c r="IWO117" s="511"/>
      <c r="IWP117" s="511"/>
      <c r="IWQ117" s="511"/>
      <c r="IWR117" s="511"/>
      <c r="IWS117" s="511"/>
      <c r="IWT117" s="511"/>
      <c r="IWU117" s="511"/>
      <c r="IWV117" s="511"/>
      <c r="IWW117" s="511"/>
      <c r="IWX117" s="511"/>
      <c r="IWY117" s="511"/>
      <c r="IWZ117" s="511"/>
      <c r="IXA117" s="511"/>
      <c r="IXB117" s="511"/>
      <c r="IXC117" s="511"/>
      <c r="IXD117" s="511"/>
      <c r="IXE117" s="511"/>
      <c r="IXF117" s="511"/>
      <c r="IXG117" s="511"/>
      <c r="IXH117" s="511"/>
      <c r="IXI117" s="511"/>
      <c r="IXJ117" s="511"/>
      <c r="IXK117" s="511"/>
      <c r="IXL117" s="511"/>
      <c r="IXM117" s="511"/>
      <c r="IXN117" s="511"/>
      <c r="IXO117" s="511"/>
      <c r="IXP117" s="511"/>
      <c r="IXQ117" s="511"/>
      <c r="IXR117" s="511"/>
      <c r="IXS117" s="511"/>
      <c r="IXT117" s="511"/>
      <c r="IXU117" s="511"/>
      <c r="IXV117" s="511"/>
      <c r="IXW117" s="511"/>
      <c r="IXX117" s="511"/>
      <c r="IXY117" s="511"/>
      <c r="IXZ117" s="511"/>
      <c r="IYA117" s="511"/>
      <c r="IYB117" s="511"/>
      <c r="IYC117" s="511"/>
      <c r="IYD117" s="511"/>
      <c r="IYE117" s="511"/>
      <c r="IYF117" s="511"/>
      <c r="IYG117" s="511"/>
      <c r="IYH117" s="511"/>
      <c r="IYI117" s="511"/>
      <c r="IYJ117" s="511"/>
      <c r="IYK117" s="511"/>
      <c r="IYL117" s="511"/>
      <c r="IYM117" s="511"/>
      <c r="IYN117" s="511"/>
      <c r="IYO117" s="511"/>
      <c r="IYP117" s="511"/>
      <c r="IYQ117" s="511"/>
      <c r="IYR117" s="511"/>
      <c r="IYS117" s="511"/>
      <c r="IYT117" s="511"/>
      <c r="IYU117" s="511"/>
      <c r="IYV117" s="511"/>
      <c r="IYW117" s="511"/>
      <c r="IYX117" s="511"/>
      <c r="IYY117" s="511"/>
      <c r="IYZ117" s="511"/>
      <c r="IZA117" s="511"/>
      <c r="IZB117" s="511"/>
      <c r="IZC117" s="511"/>
      <c r="IZD117" s="511"/>
      <c r="IZE117" s="511"/>
      <c r="IZF117" s="511"/>
      <c r="IZG117" s="511"/>
      <c r="IZH117" s="511"/>
      <c r="IZI117" s="511"/>
      <c r="IZJ117" s="511"/>
      <c r="IZK117" s="511"/>
      <c r="IZL117" s="511"/>
      <c r="IZM117" s="511"/>
      <c r="IZN117" s="511"/>
      <c r="IZO117" s="511"/>
      <c r="IZP117" s="511"/>
      <c r="IZQ117" s="511"/>
      <c r="IZR117" s="511"/>
      <c r="IZS117" s="511"/>
      <c r="IZT117" s="511"/>
      <c r="IZU117" s="511"/>
      <c r="IZV117" s="511"/>
      <c r="IZW117" s="511"/>
      <c r="IZX117" s="511"/>
      <c r="IZY117" s="511"/>
      <c r="IZZ117" s="511"/>
      <c r="JAA117" s="511"/>
      <c r="JAB117" s="511"/>
      <c r="JAC117" s="511"/>
      <c r="JAD117" s="511"/>
      <c r="JAE117" s="511"/>
      <c r="JAF117" s="511"/>
      <c r="JAG117" s="511"/>
      <c r="JAH117" s="511"/>
      <c r="JAI117" s="511"/>
      <c r="JAJ117" s="511"/>
      <c r="JAK117" s="511"/>
      <c r="JAL117" s="511"/>
      <c r="JAM117" s="511"/>
      <c r="JAN117" s="511"/>
      <c r="JAO117" s="511"/>
      <c r="JAP117" s="511"/>
      <c r="JAQ117" s="511"/>
      <c r="JAR117" s="511"/>
      <c r="JAS117" s="511"/>
      <c r="JAT117" s="511"/>
      <c r="JAU117" s="511"/>
      <c r="JAV117" s="511"/>
      <c r="JAW117" s="511"/>
      <c r="JAX117" s="511"/>
      <c r="JAY117" s="511"/>
      <c r="JAZ117" s="511"/>
      <c r="JBA117" s="511"/>
      <c r="JBB117" s="511"/>
      <c r="JBC117" s="511"/>
      <c r="JBD117" s="511"/>
      <c r="JBE117" s="511"/>
      <c r="JBF117" s="511"/>
      <c r="JBG117" s="511"/>
      <c r="JBH117" s="511"/>
      <c r="JBI117" s="511"/>
      <c r="JBJ117" s="511"/>
      <c r="JBK117" s="511"/>
      <c r="JBL117" s="511"/>
      <c r="JBM117" s="511"/>
      <c r="JBN117" s="511"/>
      <c r="JBO117" s="511"/>
      <c r="JBP117" s="511"/>
      <c r="JBQ117" s="511"/>
      <c r="JBR117" s="511"/>
      <c r="JBS117" s="511"/>
      <c r="JBT117" s="511"/>
      <c r="JBU117" s="511"/>
      <c r="JBV117" s="511"/>
      <c r="JBW117" s="511"/>
      <c r="JBX117" s="511"/>
      <c r="JBY117" s="511"/>
      <c r="JBZ117" s="511"/>
      <c r="JCA117" s="511"/>
      <c r="JCB117" s="511"/>
      <c r="JCC117" s="511"/>
      <c r="JCD117" s="511"/>
      <c r="JCE117" s="511"/>
      <c r="JCF117" s="511"/>
      <c r="JCG117" s="511"/>
      <c r="JCH117" s="511"/>
      <c r="JCI117" s="511"/>
      <c r="JCJ117" s="511"/>
      <c r="JCK117" s="511"/>
      <c r="JCL117" s="511"/>
      <c r="JCM117" s="511"/>
      <c r="JCN117" s="511"/>
      <c r="JCO117" s="511"/>
      <c r="JCP117" s="511"/>
      <c r="JCQ117" s="511"/>
      <c r="JCR117" s="511"/>
      <c r="JCS117" s="511"/>
      <c r="JCT117" s="511"/>
      <c r="JCU117" s="511"/>
      <c r="JCV117" s="511"/>
      <c r="JCW117" s="511"/>
      <c r="JCX117" s="511"/>
      <c r="JCY117" s="511"/>
      <c r="JCZ117" s="511"/>
      <c r="JDA117" s="511"/>
      <c r="JDB117" s="511"/>
      <c r="JDC117" s="511"/>
      <c r="JDD117" s="511"/>
      <c r="JDE117" s="511"/>
      <c r="JDF117" s="511"/>
      <c r="JDG117" s="511"/>
      <c r="JDH117" s="511"/>
      <c r="JDI117" s="511"/>
      <c r="JDJ117" s="511"/>
      <c r="JDK117" s="511"/>
      <c r="JDL117" s="511"/>
      <c r="JDM117" s="511"/>
      <c r="JDN117" s="511"/>
      <c r="JDO117" s="511"/>
      <c r="JDP117" s="511"/>
      <c r="JDQ117" s="511"/>
      <c r="JDR117" s="511"/>
      <c r="JDS117" s="511"/>
      <c r="JDT117" s="511"/>
      <c r="JDU117" s="511"/>
      <c r="JDV117" s="511"/>
      <c r="JDW117" s="511"/>
      <c r="JDX117" s="511"/>
      <c r="JDY117" s="511"/>
      <c r="JDZ117" s="511"/>
      <c r="JEA117" s="511"/>
      <c r="JEB117" s="511"/>
      <c r="JEC117" s="511"/>
      <c r="JED117" s="511"/>
      <c r="JEE117" s="511"/>
      <c r="JEF117" s="511"/>
      <c r="JEG117" s="511"/>
      <c r="JEH117" s="511"/>
      <c r="JEI117" s="511"/>
      <c r="JEJ117" s="511"/>
      <c r="JEK117" s="511"/>
      <c r="JEL117" s="511"/>
      <c r="JEM117" s="511"/>
      <c r="JEN117" s="511"/>
      <c r="JEO117" s="511"/>
      <c r="JEP117" s="511"/>
      <c r="JEQ117" s="511"/>
      <c r="JER117" s="511"/>
      <c r="JES117" s="511"/>
      <c r="JET117" s="511"/>
      <c r="JEU117" s="511"/>
      <c r="JEV117" s="511"/>
      <c r="JEW117" s="511"/>
      <c r="JEX117" s="511"/>
      <c r="JEY117" s="511"/>
      <c r="JEZ117" s="511"/>
      <c r="JFA117" s="511"/>
      <c r="JFB117" s="511"/>
      <c r="JFC117" s="511"/>
      <c r="JFD117" s="511"/>
      <c r="JFE117" s="511"/>
      <c r="JFF117" s="511"/>
      <c r="JFG117" s="511"/>
      <c r="JFH117" s="511"/>
      <c r="JFI117" s="511"/>
      <c r="JFJ117" s="511"/>
      <c r="JFK117" s="511"/>
      <c r="JFL117" s="511"/>
      <c r="JFM117" s="511"/>
      <c r="JFN117" s="511"/>
      <c r="JFO117" s="511"/>
      <c r="JFP117" s="511"/>
      <c r="JFQ117" s="511"/>
      <c r="JFR117" s="511"/>
      <c r="JFS117" s="511"/>
      <c r="JFT117" s="511"/>
      <c r="JFU117" s="511"/>
      <c r="JFV117" s="511"/>
      <c r="JFW117" s="511"/>
      <c r="JFX117" s="511"/>
      <c r="JFY117" s="511"/>
      <c r="JFZ117" s="511"/>
      <c r="JGA117" s="511"/>
      <c r="JGB117" s="511"/>
      <c r="JGC117" s="511"/>
      <c r="JGD117" s="511"/>
      <c r="JGE117" s="511"/>
      <c r="JGF117" s="511"/>
      <c r="JGG117" s="511"/>
      <c r="JGH117" s="511"/>
      <c r="JGI117" s="511"/>
      <c r="JGJ117" s="511"/>
      <c r="JGK117" s="511"/>
      <c r="JGL117" s="511"/>
      <c r="JGM117" s="511"/>
      <c r="JGN117" s="511"/>
      <c r="JGO117" s="511"/>
      <c r="JGP117" s="511"/>
      <c r="JGQ117" s="511"/>
      <c r="JGR117" s="511"/>
      <c r="JGS117" s="511"/>
      <c r="JGT117" s="511"/>
      <c r="JGU117" s="511"/>
      <c r="JGV117" s="511"/>
      <c r="JGW117" s="511"/>
      <c r="JGX117" s="511"/>
      <c r="JGY117" s="511"/>
      <c r="JGZ117" s="511"/>
      <c r="JHA117" s="511"/>
      <c r="JHB117" s="511"/>
      <c r="JHC117" s="511"/>
      <c r="JHD117" s="511"/>
      <c r="JHE117" s="511"/>
      <c r="JHF117" s="511"/>
      <c r="JHG117" s="511"/>
      <c r="JHH117" s="511"/>
      <c r="JHI117" s="511"/>
      <c r="JHJ117" s="511"/>
      <c r="JHK117" s="511"/>
      <c r="JHL117" s="511"/>
      <c r="JHM117" s="511"/>
      <c r="JHN117" s="511"/>
      <c r="JHO117" s="511"/>
      <c r="JHP117" s="511"/>
      <c r="JHQ117" s="511"/>
      <c r="JHR117" s="511"/>
      <c r="JHS117" s="511"/>
      <c r="JHT117" s="511"/>
      <c r="JHU117" s="511"/>
      <c r="JHV117" s="511"/>
      <c r="JHW117" s="511"/>
      <c r="JHX117" s="511"/>
      <c r="JHY117" s="511"/>
      <c r="JHZ117" s="511"/>
      <c r="JIA117" s="511"/>
      <c r="JIB117" s="511"/>
      <c r="JIC117" s="511"/>
      <c r="JID117" s="511"/>
      <c r="JIE117" s="511"/>
      <c r="JIF117" s="511"/>
      <c r="JIG117" s="511"/>
      <c r="JIH117" s="511"/>
      <c r="JII117" s="511"/>
      <c r="JIJ117" s="511"/>
      <c r="JIK117" s="511"/>
      <c r="JIL117" s="511"/>
      <c r="JIM117" s="511"/>
      <c r="JIN117" s="511"/>
      <c r="JIO117" s="511"/>
      <c r="JIP117" s="511"/>
      <c r="JIQ117" s="511"/>
      <c r="JIR117" s="511"/>
      <c r="JIS117" s="511"/>
      <c r="JIT117" s="511"/>
      <c r="JIU117" s="511"/>
      <c r="JIV117" s="511"/>
      <c r="JIW117" s="511"/>
      <c r="JIX117" s="511"/>
      <c r="JIY117" s="511"/>
      <c r="JIZ117" s="511"/>
      <c r="JJA117" s="511"/>
      <c r="JJB117" s="511"/>
      <c r="JJC117" s="511"/>
      <c r="JJD117" s="511"/>
      <c r="JJE117" s="511"/>
      <c r="JJF117" s="511"/>
      <c r="JJG117" s="511"/>
      <c r="JJH117" s="511"/>
      <c r="JJI117" s="511"/>
      <c r="JJJ117" s="511"/>
      <c r="JJK117" s="511"/>
      <c r="JJL117" s="511"/>
      <c r="JJM117" s="511"/>
      <c r="JJN117" s="511"/>
      <c r="JJO117" s="511"/>
      <c r="JJP117" s="511"/>
      <c r="JJQ117" s="511"/>
      <c r="JJR117" s="511"/>
      <c r="JJS117" s="511"/>
      <c r="JJT117" s="511"/>
      <c r="JJU117" s="511"/>
      <c r="JJV117" s="511"/>
      <c r="JJW117" s="511"/>
      <c r="JJX117" s="511"/>
      <c r="JJY117" s="511"/>
      <c r="JJZ117" s="511"/>
      <c r="JKA117" s="511"/>
      <c r="JKB117" s="511"/>
      <c r="JKC117" s="511"/>
      <c r="JKD117" s="511"/>
      <c r="JKE117" s="511"/>
      <c r="JKF117" s="511"/>
      <c r="JKG117" s="511"/>
      <c r="JKH117" s="511"/>
      <c r="JKI117" s="511"/>
      <c r="JKJ117" s="511"/>
      <c r="JKK117" s="511"/>
      <c r="JKL117" s="511"/>
      <c r="JKM117" s="511"/>
      <c r="JKN117" s="511"/>
      <c r="JKO117" s="511"/>
      <c r="JKP117" s="511"/>
      <c r="JKQ117" s="511"/>
      <c r="JKR117" s="511"/>
      <c r="JKS117" s="511"/>
      <c r="JKT117" s="511"/>
      <c r="JKU117" s="511"/>
      <c r="JKV117" s="511"/>
      <c r="JKW117" s="511"/>
      <c r="JKX117" s="511"/>
      <c r="JKY117" s="511"/>
      <c r="JKZ117" s="511"/>
      <c r="JLA117" s="511"/>
      <c r="JLB117" s="511"/>
      <c r="JLC117" s="511"/>
      <c r="JLD117" s="511"/>
      <c r="JLE117" s="511"/>
      <c r="JLF117" s="511"/>
      <c r="JLG117" s="511"/>
      <c r="JLH117" s="511"/>
      <c r="JLI117" s="511"/>
      <c r="JLJ117" s="511"/>
      <c r="JLK117" s="511"/>
      <c r="JLL117" s="511"/>
      <c r="JLM117" s="511"/>
      <c r="JLN117" s="511"/>
      <c r="JLO117" s="511"/>
      <c r="JLP117" s="511"/>
      <c r="JLQ117" s="511"/>
      <c r="JLR117" s="511"/>
      <c r="JLS117" s="511"/>
      <c r="JLT117" s="511"/>
      <c r="JLU117" s="511"/>
      <c r="JLV117" s="511"/>
      <c r="JLW117" s="511"/>
      <c r="JLX117" s="511"/>
      <c r="JLY117" s="511"/>
      <c r="JLZ117" s="511"/>
      <c r="JMA117" s="511"/>
      <c r="JMB117" s="511"/>
      <c r="JMC117" s="511"/>
      <c r="JMD117" s="511"/>
      <c r="JME117" s="511"/>
      <c r="JMF117" s="511"/>
      <c r="JMG117" s="511"/>
      <c r="JMH117" s="511"/>
      <c r="JMI117" s="511"/>
      <c r="JMJ117" s="511"/>
      <c r="JMK117" s="511"/>
      <c r="JML117" s="511"/>
      <c r="JMM117" s="511"/>
      <c r="JMN117" s="511"/>
      <c r="JMO117" s="511"/>
      <c r="JMP117" s="511"/>
      <c r="JMQ117" s="511"/>
      <c r="JMR117" s="511"/>
      <c r="JMS117" s="511"/>
      <c r="JMT117" s="511"/>
      <c r="JMU117" s="511"/>
      <c r="JMV117" s="511"/>
      <c r="JMW117" s="511"/>
      <c r="JMX117" s="511"/>
      <c r="JMY117" s="511"/>
      <c r="JMZ117" s="511"/>
      <c r="JNA117" s="511"/>
      <c r="JNB117" s="511"/>
      <c r="JNC117" s="511"/>
      <c r="JND117" s="511"/>
      <c r="JNE117" s="511"/>
      <c r="JNF117" s="511"/>
      <c r="JNG117" s="511"/>
      <c r="JNH117" s="511"/>
      <c r="JNI117" s="511"/>
      <c r="JNJ117" s="511"/>
      <c r="JNK117" s="511"/>
      <c r="JNL117" s="511"/>
      <c r="JNM117" s="511"/>
      <c r="JNN117" s="511"/>
      <c r="JNO117" s="511"/>
      <c r="JNP117" s="511"/>
      <c r="JNQ117" s="511"/>
      <c r="JNR117" s="511"/>
      <c r="JNS117" s="511"/>
      <c r="JNT117" s="511"/>
      <c r="JNU117" s="511"/>
      <c r="JNV117" s="511"/>
      <c r="JNW117" s="511"/>
      <c r="JNX117" s="511"/>
      <c r="JNY117" s="511"/>
      <c r="JNZ117" s="511"/>
      <c r="JOA117" s="511"/>
      <c r="JOB117" s="511"/>
      <c r="JOC117" s="511"/>
      <c r="JOD117" s="511"/>
      <c r="JOE117" s="511"/>
      <c r="JOF117" s="511"/>
      <c r="JOG117" s="511"/>
      <c r="JOH117" s="511"/>
      <c r="JOI117" s="511"/>
      <c r="JOJ117" s="511"/>
      <c r="JOK117" s="511"/>
      <c r="JOL117" s="511"/>
      <c r="JOM117" s="511"/>
      <c r="JON117" s="511"/>
      <c r="JOO117" s="511"/>
      <c r="JOP117" s="511"/>
      <c r="JOQ117" s="511"/>
      <c r="JOR117" s="511"/>
      <c r="JOS117" s="511"/>
      <c r="JOT117" s="511"/>
      <c r="JOU117" s="511"/>
      <c r="JOV117" s="511"/>
      <c r="JOW117" s="511"/>
      <c r="JOX117" s="511"/>
      <c r="JOY117" s="511"/>
      <c r="JOZ117" s="511"/>
      <c r="JPA117" s="511"/>
      <c r="JPB117" s="511"/>
      <c r="JPC117" s="511"/>
      <c r="JPD117" s="511"/>
      <c r="JPE117" s="511"/>
      <c r="JPF117" s="511"/>
      <c r="JPG117" s="511"/>
      <c r="JPH117" s="511"/>
      <c r="JPI117" s="511"/>
      <c r="JPJ117" s="511"/>
      <c r="JPK117" s="511"/>
      <c r="JPL117" s="511"/>
      <c r="JPM117" s="511"/>
      <c r="JPN117" s="511"/>
      <c r="JPO117" s="511"/>
      <c r="JPP117" s="511"/>
      <c r="JPQ117" s="511"/>
      <c r="JPR117" s="511"/>
      <c r="JPS117" s="511"/>
      <c r="JPT117" s="511"/>
      <c r="JPU117" s="511"/>
      <c r="JPV117" s="511"/>
      <c r="JPW117" s="511"/>
      <c r="JPX117" s="511"/>
      <c r="JPY117" s="511"/>
      <c r="JPZ117" s="511"/>
      <c r="JQA117" s="511"/>
      <c r="JQB117" s="511"/>
      <c r="JQC117" s="511"/>
      <c r="JQD117" s="511"/>
      <c r="JQE117" s="511"/>
      <c r="JQF117" s="511"/>
      <c r="JQG117" s="511"/>
      <c r="JQH117" s="511"/>
      <c r="JQI117" s="511"/>
      <c r="JQJ117" s="511"/>
      <c r="JQK117" s="511"/>
      <c r="JQL117" s="511"/>
      <c r="JQM117" s="511"/>
      <c r="JQN117" s="511"/>
      <c r="JQO117" s="511"/>
      <c r="JQP117" s="511"/>
      <c r="JQQ117" s="511"/>
      <c r="JQR117" s="511"/>
      <c r="JQS117" s="511"/>
      <c r="JQT117" s="511"/>
      <c r="JQU117" s="511"/>
      <c r="JQV117" s="511"/>
      <c r="JQW117" s="511"/>
      <c r="JQX117" s="511"/>
      <c r="JQY117" s="511"/>
      <c r="JQZ117" s="511"/>
      <c r="JRA117" s="511"/>
      <c r="JRB117" s="511"/>
      <c r="JRC117" s="511"/>
      <c r="JRD117" s="511"/>
      <c r="JRE117" s="511"/>
      <c r="JRF117" s="511"/>
      <c r="JRG117" s="511"/>
      <c r="JRH117" s="511"/>
      <c r="JRI117" s="511"/>
      <c r="JRJ117" s="511"/>
      <c r="JRK117" s="511"/>
      <c r="JRL117" s="511"/>
      <c r="JRM117" s="511"/>
      <c r="JRN117" s="511"/>
      <c r="JRO117" s="511"/>
      <c r="JRP117" s="511"/>
      <c r="JRQ117" s="511"/>
      <c r="JRR117" s="511"/>
      <c r="JRS117" s="511"/>
      <c r="JRT117" s="511"/>
      <c r="JRU117" s="511"/>
      <c r="JRV117" s="511"/>
      <c r="JRW117" s="511"/>
      <c r="JRX117" s="511"/>
      <c r="JRY117" s="511"/>
      <c r="JRZ117" s="511"/>
      <c r="JSA117" s="511"/>
      <c r="JSB117" s="511"/>
      <c r="JSC117" s="511"/>
      <c r="JSD117" s="511"/>
      <c r="JSE117" s="511"/>
      <c r="JSF117" s="511"/>
      <c r="JSG117" s="511"/>
      <c r="JSH117" s="511"/>
      <c r="JSI117" s="511"/>
      <c r="JSJ117" s="511"/>
      <c r="JSK117" s="511"/>
      <c r="JSL117" s="511"/>
      <c r="JSM117" s="511"/>
      <c r="JSN117" s="511"/>
      <c r="JSO117" s="511"/>
      <c r="JSP117" s="511"/>
      <c r="JSQ117" s="511"/>
      <c r="JSR117" s="511"/>
      <c r="JSS117" s="511"/>
      <c r="JST117" s="511"/>
      <c r="JSU117" s="511"/>
      <c r="JSV117" s="511"/>
      <c r="JSW117" s="511"/>
      <c r="JSX117" s="511"/>
      <c r="JSY117" s="511"/>
      <c r="JSZ117" s="511"/>
      <c r="JTA117" s="511"/>
      <c r="JTB117" s="511"/>
      <c r="JTC117" s="511"/>
      <c r="JTD117" s="511"/>
      <c r="JTE117" s="511"/>
      <c r="JTF117" s="511"/>
      <c r="JTG117" s="511"/>
      <c r="JTH117" s="511"/>
      <c r="JTI117" s="511"/>
      <c r="JTJ117" s="511"/>
      <c r="JTK117" s="511"/>
      <c r="JTL117" s="511"/>
      <c r="JTM117" s="511"/>
      <c r="JTN117" s="511"/>
      <c r="JTO117" s="511"/>
      <c r="JTP117" s="511"/>
      <c r="JTQ117" s="511"/>
      <c r="JTR117" s="511"/>
      <c r="JTS117" s="511"/>
      <c r="JTT117" s="511"/>
      <c r="JTU117" s="511"/>
      <c r="JTV117" s="511"/>
      <c r="JTW117" s="511"/>
      <c r="JTX117" s="511"/>
      <c r="JTY117" s="511"/>
      <c r="JTZ117" s="511"/>
      <c r="JUA117" s="511"/>
      <c r="JUB117" s="511"/>
      <c r="JUC117" s="511"/>
      <c r="JUD117" s="511"/>
      <c r="JUE117" s="511"/>
      <c r="JUF117" s="511"/>
      <c r="JUG117" s="511"/>
      <c r="JUH117" s="511"/>
      <c r="JUI117" s="511"/>
      <c r="JUJ117" s="511"/>
      <c r="JUK117" s="511"/>
      <c r="JUL117" s="511"/>
      <c r="JUM117" s="511"/>
      <c r="JUN117" s="511"/>
      <c r="JUO117" s="511"/>
      <c r="JUP117" s="511"/>
      <c r="JUQ117" s="511"/>
      <c r="JUR117" s="511"/>
      <c r="JUS117" s="511"/>
      <c r="JUT117" s="511"/>
      <c r="JUU117" s="511"/>
      <c r="JUV117" s="511"/>
      <c r="JUW117" s="511"/>
      <c r="JUX117" s="511"/>
      <c r="JUY117" s="511"/>
      <c r="JUZ117" s="511"/>
      <c r="JVA117" s="511"/>
      <c r="JVB117" s="511"/>
      <c r="JVC117" s="511"/>
      <c r="JVD117" s="511"/>
      <c r="JVE117" s="511"/>
      <c r="JVF117" s="511"/>
      <c r="JVG117" s="511"/>
      <c r="JVH117" s="511"/>
      <c r="JVI117" s="511"/>
      <c r="JVJ117" s="511"/>
      <c r="JVK117" s="511"/>
      <c r="JVL117" s="511"/>
      <c r="JVM117" s="511"/>
      <c r="JVN117" s="511"/>
      <c r="JVO117" s="511"/>
      <c r="JVP117" s="511"/>
      <c r="JVQ117" s="511"/>
      <c r="JVR117" s="511"/>
      <c r="JVS117" s="511"/>
      <c r="JVT117" s="511"/>
      <c r="JVU117" s="511"/>
      <c r="JVV117" s="511"/>
      <c r="JVW117" s="511"/>
      <c r="JVX117" s="511"/>
      <c r="JVY117" s="511"/>
      <c r="JVZ117" s="511"/>
      <c r="JWA117" s="511"/>
      <c r="JWB117" s="511"/>
      <c r="JWC117" s="511"/>
      <c r="JWD117" s="511"/>
      <c r="JWE117" s="511"/>
      <c r="JWF117" s="511"/>
      <c r="JWG117" s="511"/>
      <c r="JWH117" s="511"/>
      <c r="JWI117" s="511"/>
      <c r="JWJ117" s="511"/>
      <c r="JWK117" s="511"/>
      <c r="JWL117" s="511"/>
      <c r="JWM117" s="511"/>
      <c r="JWN117" s="511"/>
      <c r="JWO117" s="511"/>
      <c r="JWP117" s="511"/>
      <c r="JWQ117" s="511"/>
      <c r="JWR117" s="511"/>
      <c r="JWS117" s="511"/>
      <c r="JWT117" s="511"/>
      <c r="JWU117" s="511"/>
      <c r="JWV117" s="511"/>
      <c r="JWW117" s="511"/>
      <c r="JWX117" s="511"/>
      <c r="JWY117" s="511"/>
      <c r="JWZ117" s="511"/>
      <c r="JXA117" s="511"/>
      <c r="JXB117" s="511"/>
      <c r="JXC117" s="511"/>
      <c r="JXD117" s="511"/>
      <c r="JXE117" s="511"/>
      <c r="JXF117" s="511"/>
      <c r="JXG117" s="511"/>
      <c r="JXH117" s="511"/>
      <c r="JXI117" s="511"/>
      <c r="JXJ117" s="511"/>
      <c r="JXK117" s="511"/>
      <c r="JXL117" s="511"/>
      <c r="JXM117" s="511"/>
      <c r="JXN117" s="511"/>
      <c r="JXO117" s="511"/>
      <c r="JXP117" s="511"/>
      <c r="JXQ117" s="511"/>
      <c r="JXR117" s="511"/>
      <c r="JXS117" s="511"/>
      <c r="JXT117" s="511"/>
      <c r="JXU117" s="511"/>
      <c r="JXV117" s="511"/>
      <c r="JXW117" s="511"/>
      <c r="JXX117" s="511"/>
      <c r="JXY117" s="511"/>
      <c r="JXZ117" s="511"/>
      <c r="JYA117" s="511"/>
      <c r="JYB117" s="511"/>
      <c r="JYC117" s="511"/>
      <c r="JYD117" s="511"/>
      <c r="JYE117" s="511"/>
      <c r="JYF117" s="511"/>
      <c r="JYG117" s="511"/>
      <c r="JYH117" s="511"/>
      <c r="JYI117" s="511"/>
      <c r="JYJ117" s="511"/>
      <c r="JYK117" s="511"/>
      <c r="JYL117" s="511"/>
      <c r="JYM117" s="511"/>
      <c r="JYN117" s="511"/>
      <c r="JYO117" s="511"/>
      <c r="JYP117" s="511"/>
      <c r="JYQ117" s="511"/>
      <c r="JYR117" s="511"/>
      <c r="JYS117" s="511"/>
      <c r="JYT117" s="511"/>
      <c r="JYU117" s="511"/>
      <c r="JYV117" s="511"/>
      <c r="JYW117" s="511"/>
      <c r="JYX117" s="511"/>
      <c r="JYY117" s="511"/>
      <c r="JYZ117" s="511"/>
      <c r="JZA117" s="511"/>
      <c r="JZB117" s="511"/>
      <c r="JZC117" s="511"/>
      <c r="JZD117" s="511"/>
      <c r="JZE117" s="511"/>
      <c r="JZF117" s="511"/>
      <c r="JZG117" s="511"/>
      <c r="JZH117" s="511"/>
      <c r="JZI117" s="511"/>
      <c r="JZJ117" s="511"/>
      <c r="JZK117" s="511"/>
      <c r="JZL117" s="511"/>
      <c r="JZM117" s="511"/>
      <c r="JZN117" s="511"/>
      <c r="JZO117" s="511"/>
      <c r="JZP117" s="511"/>
      <c r="JZQ117" s="511"/>
      <c r="JZR117" s="511"/>
      <c r="JZS117" s="511"/>
      <c r="JZT117" s="511"/>
      <c r="JZU117" s="511"/>
      <c r="JZV117" s="511"/>
      <c r="JZW117" s="511"/>
      <c r="JZX117" s="511"/>
      <c r="JZY117" s="511"/>
      <c r="JZZ117" s="511"/>
      <c r="KAA117" s="511"/>
      <c r="KAB117" s="511"/>
      <c r="KAC117" s="511"/>
      <c r="KAD117" s="511"/>
      <c r="KAE117" s="511"/>
      <c r="KAF117" s="511"/>
      <c r="KAG117" s="511"/>
      <c r="KAH117" s="511"/>
      <c r="KAI117" s="511"/>
      <c r="KAJ117" s="511"/>
      <c r="KAK117" s="511"/>
      <c r="KAL117" s="511"/>
      <c r="KAM117" s="511"/>
      <c r="KAN117" s="511"/>
      <c r="KAO117" s="511"/>
      <c r="KAP117" s="511"/>
      <c r="KAQ117" s="511"/>
      <c r="KAR117" s="511"/>
      <c r="KAS117" s="511"/>
      <c r="KAT117" s="511"/>
      <c r="KAU117" s="511"/>
      <c r="KAV117" s="511"/>
      <c r="KAW117" s="511"/>
      <c r="KAX117" s="511"/>
      <c r="KAY117" s="511"/>
      <c r="KAZ117" s="511"/>
      <c r="KBA117" s="511"/>
      <c r="KBB117" s="511"/>
      <c r="KBC117" s="511"/>
      <c r="KBD117" s="511"/>
      <c r="KBE117" s="511"/>
      <c r="KBF117" s="511"/>
      <c r="KBG117" s="511"/>
      <c r="KBH117" s="511"/>
      <c r="KBI117" s="511"/>
      <c r="KBJ117" s="511"/>
      <c r="KBK117" s="511"/>
      <c r="KBL117" s="511"/>
      <c r="KBM117" s="511"/>
      <c r="KBN117" s="511"/>
      <c r="KBO117" s="511"/>
      <c r="KBP117" s="511"/>
      <c r="KBQ117" s="511"/>
      <c r="KBR117" s="511"/>
      <c r="KBS117" s="511"/>
      <c r="KBT117" s="511"/>
      <c r="KBU117" s="511"/>
      <c r="KBV117" s="511"/>
      <c r="KBW117" s="511"/>
      <c r="KBX117" s="511"/>
      <c r="KBY117" s="511"/>
      <c r="KBZ117" s="511"/>
      <c r="KCA117" s="511"/>
      <c r="KCB117" s="511"/>
      <c r="KCC117" s="511"/>
      <c r="KCD117" s="511"/>
      <c r="KCE117" s="511"/>
      <c r="KCF117" s="511"/>
      <c r="KCG117" s="511"/>
      <c r="KCH117" s="511"/>
      <c r="KCI117" s="511"/>
      <c r="KCJ117" s="511"/>
      <c r="KCK117" s="511"/>
      <c r="KCL117" s="511"/>
      <c r="KCM117" s="511"/>
      <c r="KCN117" s="511"/>
      <c r="KCO117" s="511"/>
      <c r="KCP117" s="511"/>
      <c r="KCQ117" s="511"/>
      <c r="KCR117" s="511"/>
      <c r="KCS117" s="511"/>
      <c r="KCT117" s="511"/>
      <c r="KCU117" s="511"/>
      <c r="KCV117" s="511"/>
      <c r="KCW117" s="511"/>
      <c r="KCX117" s="511"/>
      <c r="KCY117" s="511"/>
      <c r="KCZ117" s="511"/>
      <c r="KDA117" s="511"/>
      <c r="KDB117" s="511"/>
      <c r="KDC117" s="511"/>
      <c r="KDD117" s="511"/>
      <c r="KDE117" s="511"/>
      <c r="KDF117" s="511"/>
      <c r="KDG117" s="511"/>
      <c r="KDH117" s="511"/>
      <c r="KDI117" s="511"/>
      <c r="KDJ117" s="511"/>
      <c r="KDK117" s="511"/>
      <c r="KDL117" s="511"/>
      <c r="KDM117" s="511"/>
      <c r="KDN117" s="511"/>
      <c r="KDO117" s="511"/>
      <c r="KDP117" s="511"/>
      <c r="KDQ117" s="511"/>
      <c r="KDR117" s="511"/>
      <c r="KDS117" s="511"/>
      <c r="KDT117" s="511"/>
      <c r="KDU117" s="511"/>
      <c r="KDV117" s="511"/>
      <c r="KDW117" s="511"/>
      <c r="KDX117" s="511"/>
      <c r="KDY117" s="511"/>
      <c r="KDZ117" s="511"/>
      <c r="KEA117" s="511"/>
      <c r="KEB117" s="511"/>
      <c r="KEC117" s="511"/>
      <c r="KED117" s="511"/>
      <c r="KEE117" s="511"/>
      <c r="KEF117" s="511"/>
      <c r="KEG117" s="511"/>
      <c r="KEH117" s="511"/>
      <c r="KEI117" s="511"/>
      <c r="KEJ117" s="511"/>
      <c r="KEK117" s="511"/>
      <c r="KEL117" s="511"/>
      <c r="KEM117" s="511"/>
      <c r="KEN117" s="511"/>
      <c r="KEO117" s="511"/>
      <c r="KEP117" s="511"/>
      <c r="KEQ117" s="511"/>
      <c r="KER117" s="511"/>
      <c r="KES117" s="511"/>
      <c r="KET117" s="511"/>
      <c r="KEU117" s="511"/>
      <c r="KEV117" s="511"/>
      <c r="KEW117" s="511"/>
      <c r="KEX117" s="511"/>
      <c r="KEY117" s="511"/>
      <c r="KEZ117" s="511"/>
      <c r="KFA117" s="511"/>
      <c r="KFB117" s="511"/>
      <c r="KFC117" s="511"/>
      <c r="KFD117" s="511"/>
      <c r="KFE117" s="511"/>
      <c r="KFF117" s="511"/>
      <c r="KFG117" s="511"/>
      <c r="KFH117" s="511"/>
      <c r="KFI117" s="511"/>
      <c r="KFJ117" s="511"/>
      <c r="KFK117" s="511"/>
      <c r="KFL117" s="511"/>
      <c r="KFM117" s="511"/>
      <c r="KFN117" s="511"/>
      <c r="KFO117" s="511"/>
      <c r="KFP117" s="511"/>
      <c r="KFQ117" s="511"/>
      <c r="KFR117" s="511"/>
      <c r="KFS117" s="511"/>
      <c r="KFT117" s="511"/>
      <c r="KFU117" s="511"/>
      <c r="KFV117" s="511"/>
      <c r="KFW117" s="511"/>
      <c r="KFX117" s="511"/>
      <c r="KFY117" s="511"/>
      <c r="KFZ117" s="511"/>
      <c r="KGA117" s="511"/>
      <c r="KGB117" s="511"/>
      <c r="KGC117" s="511"/>
      <c r="KGD117" s="511"/>
      <c r="KGE117" s="511"/>
      <c r="KGF117" s="511"/>
      <c r="KGG117" s="511"/>
      <c r="KGH117" s="511"/>
      <c r="KGI117" s="511"/>
      <c r="KGJ117" s="511"/>
      <c r="KGK117" s="511"/>
      <c r="KGL117" s="511"/>
      <c r="KGM117" s="511"/>
      <c r="KGN117" s="511"/>
      <c r="KGO117" s="511"/>
      <c r="KGP117" s="511"/>
      <c r="KGQ117" s="511"/>
      <c r="KGR117" s="511"/>
      <c r="KGS117" s="511"/>
      <c r="KGT117" s="511"/>
      <c r="KGU117" s="511"/>
      <c r="KGV117" s="511"/>
      <c r="KGW117" s="511"/>
      <c r="KGX117" s="511"/>
      <c r="KGY117" s="511"/>
      <c r="KGZ117" s="511"/>
      <c r="KHA117" s="511"/>
      <c r="KHB117" s="511"/>
      <c r="KHC117" s="511"/>
      <c r="KHD117" s="511"/>
      <c r="KHE117" s="511"/>
      <c r="KHF117" s="511"/>
      <c r="KHG117" s="511"/>
      <c r="KHH117" s="511"/>
      <c r="KHI117" s="511"/>
      <c r="KHJ117" s="511"/>
      <c r="KHK117" s="511"/>
      <c r="KHL117" s="511"/>
      <c r="KHM117" s="511"/>
      <c r="KHN117" s="511"/>
      <c r="KHO117" s="511"/>
      <c r="KHP117" s="511"/>
      <c r="KHQ117" s="511"/>
      <c r="KHR117" s="511"/>
      <c r="KHS117" s="511"/>
      <c r="KHT117" s="511"/>
      <c r="KHU117" s="511"/>
      <c r="KHV117" s="511"/>
      <c r="KHW117" s="511"/>
      <c r="KHX117" s="511"/>
      <c r="KHY117" s="511"/>
      <c r="KHZ117" s="511"/>
      <c r="KIA117" s="511"/>
      <c r="KIB117" s="511"/>
      <c r="KIC117" s="511"/>
      <c r="KID117" s="511"/>
      <c r="KIE117" s="511"/>
      <c r="KIF117" s="511"/>
      <c r="KIG117" s="511"/>
      <c r="KIH117" s="511"/>
      <c r="KII117" s="511"/>
      <c r="KIJ117" s="511"/>
      <c r="KIK117" s="511"/>
      <c r="KIL117" s="511"/>
      <c r="KIM117" s="511"/>
      <c r="KIN117" s="511"/>
      <c r="KIO117" s="511"/>
      <c r="KIP117" s="511"/>
      <c r="KIQ117" s="511"/>
      <c r="KIR117" s="511"/>
      <c r="KIS117" s="511"/>
      <c r="KIT117" s="511"/>
      <c r="KIU117" s="511"/>
      <c r="KIV117" s="511"/>
      <c r="KIW117" s="511"/>
      <c r="KIX117" s="511"/>
      <c r="KIY117" s="511"/>
      <c r="KIZ117" s="511"/>
      <c r="KJA117" s="511"/>
      <c r="KJB117" s="511"/>
      <c r="KJC117" s="511"/>
      <c r="KJD117" s="511"/>
      <c r="KJE117" s="511"/>
      <c r="KJF117" s="511"/>
      <c r="KJG117" s="511"/>
      <c r="KJH117" s="511"/>
      <c r="KJI117" s="511"/>
      <c r="KJJ117" s="511"/>
      <c r="KJK117" s="511"/>
      <c r="KJL117" s="511"/>
      <c r="KJM117" s="511"/>
      <c r="KJN117" s="511"/>
      <c r="KJO117" s="511"/>
      <c r="KJP117" s="511"/>
      <c r="KJQ117" s="511"/>
      <c r="KJR117" s="511"/>
      <c r="KJS117" s="511"/>
      <c r="KJT117" s="511"/>
      <c r="KJU117" s="511"/>
      <c r="KJV117" s="511"/>
      <c r="KJW117" s="511"/>
      <c r="KJX117" s="511"/>
      <c r="KJY117" s="511"/>
      <c r="KJZ117" s="511"/>
      <c r="KKA117" s="511"/>
      <c r="KKB117" s="511"/>
      <c r="KKC117" s="511"/>
      <c r="KKD117" s="511"/>
      <c r="KKE117" s="511"/>
      <c r="KKF117" s="511"/>
      <c r="KKG117" s="511"/>
      <c r="KKH117" s="511"/>
      <c r="KKI117" s="511"/>
      <c r="KKJ117" s="511"/>
      <c r="KKK117" s="511"/>
      <c r="KKL117" s="511"/>
      <c r="KKM117" s="511"/>
      <c r="KKN117" s="511"/>
      <c r="KKO117" s="511"/>
      <c r="KKP117" s="511"/>
      <c r="KKQ117" s="511"/>
      <c r="KKR117" s="511"/>
      <c r="KKS117" s="511"/>
      <c r="KKT117" s="511"/>
      <c r="KKU117" s="511"/>
      <c r="KKV117" s="511"/>
      <c r="KKW117" s="511"/>
      <c r="KKX117" s="511"/>
      <c r="KKY117" s="511"/>
      <c r="KKZ117" s="511"/>
      <c r="KLA117" s="511"/>
      <c r="KLB117" s="511"/>
      <c r="KLC117" s="511"/>
      <c r="KLD117" s="511"/>
      <c r="KLE117" s="511"/>
      <c r="KLF117" s="511"/>
      <c r="KLG117" s="511"/>
      <c r="KLH117" s="511"/>
      <c r="KLI117" s="511"/>
      <c r="KLJ117" s="511"/>
      <c r="KLK117" s="511"/>
      <c r="KLL117" s="511"/>
      <c r="KLM117" s="511"/>
      <c r="KLN117" s="511"/>
      <c r="KLO117" s="511"/>
      <c r="KLP117" s="511"/>
      <c r="KLQ117" s="511"/>
      <c r="KLR117" s="511"/>
      <c r="KLS117" s="511"/>
      <c r="KLT117" s="511"/>
      <c r="KLU117" s="511"/>
      <c r="KLV117" s="511"/>
      <c r="KLW117" s="511"/>
      <c r="KLX117" s="511"/>
      <c r="KLY117" s="511"/>
      <c r="KLZ117" s="511"/>
      <c r="KMA117" s="511"/>
      <c r="KMB117" s="511"/>
      <c r="KMC117" s="511"/>
      <c r="KMD117" s="511"/>
      <c r="KME117" s="511"/>
      <c r="KMF117" s="511"/>
      <c r="KMG117" s="511"/>
      <c r="KMH117" s="511"/>
      <c r="KMI117" s="511"/>
      <c r="KMJ117" s="511"/>
      <c r="KMK117" s="511"/>
      <c r="KML117" s="511"/>
      <c r="KMM117" s="511"/>
      <c r="KMN117" s="511"/>
      <c r="KMO117" s="511"/>
      <c r="KMP117" s="511"/>
      <c r="KMQ117" s="511"/>
      <c r="KMR117" s="511"/>
      <c r="KMS117" s="511"/>
      <c r="KMT117" s="511"/>
      <c r="KMU117" s="511"/>
      <c r="KMV117" s="511"/>
      <c r="KMW117" s="511"/>
      <c r="KMX117" s="511"/>
      <c r="KMY117" s="511"/>
      <c r="KMZ117" s="511"/>
      <c r="KNA117" s="511"/>
      <c r="KNB117" s="511"/>
      <c r="KNC117" s="511"/>
      <c r="KND117" s="511"/>
      <c r="KNE117" s="511"/>
      <c r="KNF117" s="511"/>
      <c r="KNG117" s="511"/>
      <c r="KNH117" s="511"/>
      <c r="KNI117" s="511"/>
      <c r="KNJ117" s="511"/>
      <c r="KNK117" s="511"/>
      <c r="KNL117" s="511"/>
      <c r="KNM117" s="511"/>
      <c r="KNN117" s="511"/>
      <c r="KNO117" s="511"/>
      <c r="KNP117" s="511"/>
      <c r="KNQ117" s="511"/>
      <c r="KNR117" s="511"/>
      <c r="KNS117" s="511"/>
      <c r="KNT117" s="511"/>
      <c r="KNU117" s="511"/>
      <c r="KNV117" s="511"/>
      <c r="KNW117" s="511"/>
      <c r="KNX117" s="511"/>
      <c r="KNY117" s="511"/>
      <c r="KNZ117" s="511"/>
      <c r="KOA117" s="511"/>
      <c r="KOB117" s="511"/>
      <c r="KOC117" s="511"/>
      <c r="KOD117" s="511"/>
      <c r="KOE117" s="511"/>
      <c r="KOF117" s="511"/>
      <c r="KOG117" s="511"/>
      <c r="KOH117" s="511"/>
      <c r="KOI117" s="511"/>
      <c r="KOJ117" s="511"/>
      <c r="KOK117" s="511"/>
      <c r="KOL117" s="511"/>
      <c r="KOM117" s="511"/>
      <c r="KON117" s="511"/>
      <c r="KOO117" s="511"/>
      <c r="KOP117" s="511"/>
      <c r="KOQ117" s="511"/>
      <c r="KOR117" s="511"/>
      <c r="KOS117" s="511"/>
      <c r="KOT117" s="511"/>
      <c r="KOU117" s="511"/>
      <c r="KOV117" s="511"/>
      <c r="KOW117" s="511"/>
      <c r="KOX117" s="511"/>
      <c r="KOY117" s="511"/>
      <c r="KOZ117" s="511"/>
      <c r="KPA117" s="511"/>
      <c r="KPB117" s="511"/>
      <c r="KPC117" s="511"/>
      <c r="KPD117" s="511"/>
      <c r="KPE117" s="511"/>
      <c r="KPF117" s="511"/>
      <c r="KPG117" s="511"/>
      <c r="KPH117" s="511"/>
      <c r="KPI117" s="511"/>
      <c r="KPJ117" s="511"/>
      <c r="KPK117" s="511"/>
      <c r="KPL117" s="511"/>
      <c r="KPM117" s="511"/>
      <c r="KPN117" s="511"/>
      <c r="KPO117" s="511"/>
      <c r="KPP117" s="511"/>
      <c r="KPQ117" s="511"/>
      <c r="KPR117" s="511"/>
      <c r="KPS117" s="511"/>
      <c r="KPT117" s="511"/>
      <c r="KPU117" s="511"/>
      <c r="KPV117" s="511"/>
      <c r="KPW117" s="511"/>
      <c r="KPX117" s="511"/>
      <c r="KPY117" s="511"/>
      <c r="KPZ117" s="511"/>
      <c r="KQA117" s="511"/>
      <c r="KQB117" s="511"/>
      <c r="KQC117" s="511"/>
      <c r="KQD117" s="511"/>
      <c r="KQE117" s="511"/>
      <c r="KQF117" s="511"/>
      <c r="KQG117" s="511"/>
      <c r="KQH117" s="511"/>
      <c r="KQI117" s="511"/>
      <c r="KQJ117" s="511"/>
      <c r="KQK117" s="511"/>
      <c r="KQL117" s="511"/>
      <c r="KQM117" s="511"/>
      <c r="KQN117" s="511"/>
      <c r="KQO117" s="511"/>
      <c r="KQP117" s="511"/>
      <c r="KQQ117" s="511"/>
      <c r="KQR117" s="511"/>
      <c r="KQS117" s="511"/>
      <c r="KQT117" s="511"/>
      <c r="KQU117" s="511"/>
      <c r="KQV117" s="511"/>
      <c r="KQW117" s="511"/>
      <c r="KQX117" s="511"/>
      <c r="KQY117" s="511"/>
      <c r="KQZ117" s="511"/>
      <c r="KRA117" s="511"/>
      <c r="KRB117" s="511"/>
      <c r="KRC117" s="511"/>
      <c r="KRD117" s="511"/>
      <c r="KRE117" s="511"/>
      <c r="KRF117" s="511"/>
      <c r="KRG117" s="511"/>
      <c r="KRH117" s="511"/>
      <c r="KRI117" s="511"/>
      <c r="KRJ117" s="511"/>
      <c r="KRK117" s="511"/>
      <c r="KRL117" s="511"/>
      <c r="KRM117" s="511"/>
      <c r="KRN117" s="511"/>
      <c r="KRO117" s="511"/>
      <c r="KRP117" s="511"/>
      <c r="KRQ117" s="511"/>
      <c r="KRR117" s="511"/>
      <c r="KRS117" s="511"/>
      <c r="KRT117" s="511"/>
      <c r="KRU117" s="511"/>
      <c r="KRV117" s="511"/>
      <c r="KRW117" s="511"/>
      <c r="KRX117" s="511"/>
      <c r="KRY117" s="511"/>
      <c r="KRZ117" s="511"/>
      <c r="KSA117" s="511"/>
      <c r="KSB117" s="511"/>
      <c r="KSC117" s="511"/>
      <c r="KSD117" s="511"/>
      <c r="KSE117" s="511"/>
      <c r="KSF117" s="511"/>
      <c r="KSG117" s="511"/>
      <c r="KSH117" s="511"/>
      <c r="KSI117" s="511"/>
      <c r="KSJ117" s="511"/>
      <c r="KSK117" s="511"/>
      <c r="KSL117" s="511"/>
      <c r="KSM117" s="511"/>
      <c r="KSN117" s="511"/>
      <c r="KSO117" s="511"/>
      <c r="KSP117" s="511"/>
      <c r="KSQ117" s="511"/>
      <c r="KSR117" s="511"/>
      <c r="KSS117" s="511"/>
      <c r="KST117" s="511"/>
      <c r="KSU117" s="511"/>
      <c r="KSV117" s="511"/>
      <c r="KSW117" s="511"/>
      <c r="KSX117" s="511"/>
      <c r="KSY117" s="511"/>
      <c r="KSZ117" s="511"/>
      <c r="KTA117" s="511"/>
      <c r="KTB117" s="511"/>
      <c r="KTC117" s="511"/>
      <c r="KTD117" s="511"/>
      <c r="KTE117" s="511"/>
      <c r="KTF117" s="511"/>
      <c r="KTG117" s="511"/>
      <c r="KTH117" s="511"/>
      <c r="KTI117" s="511"/>
      <c r="KTJ117" s="511"/>
      <c r="KTK117" s="511"/>
      <c r="KTL117" s="511"/>
      <c r="KTM117" s="511"/>
      <c r="KTN117" s="511"/>
      <c r="KTO117" s="511"/>
      <c r="KTP117" s="511"/>
      <c r="KTQ117" s="511"/>
      <c r="KTR117" s="511"/>
      <c r="KTS117" s="511"/>
      <c r="KTT117" s="511"/>
      <c r="KTU117" s="511"/>
      <c r="KTV117" s="511"/>
      <c r="KTW117" s="511"/>
      <c r="KTX117" s="511"/>
      <c r="KTY117" s="511"/>
      <c r="KTZ117" s="511"/>
      <c r="KUA117" s="511"/>
      <c r="KUB117" s="511"/>
      <c r="KUC117" s="511"/>
      <c r="KUD117" s="511"/>
      <c r="KUE117" s="511"/>
      <c r="KUF117" s="511"/>
      <c r="KUG117" s="511"/>
      <c r="KUH117" s="511"/>
      <c r="KUI117" s="511"/>
      <c r="KUJ117" s="511"/>
      <c r="KUK117" s="511"/>
      <c r="KUL117" s="511"/>
      <c r="KUM117" s="511"/>
      <c r="KUN117" s="511"/>
      <c r="KUO117" s="511"/>
      <c r="KUP117" s="511"/>
      <c r="KUQ117" s="511"/>
      <c r="KUR117" s="511"/>
      <c r="KUS117" s="511"/>
      <c r="KUT117" s="511"/>
      <c r="KUU117" s="511"/>
      <c r="KUV117" s="511"/>
      <c r="KUW117" s="511"/>
      <c r="KUX117" s="511"/>
      <c r="KUY117" s="511"/>
      <c r="KUZ117" s="511"/>
      <c r="KVA117" s="511"/>
      <c r="KVB117" s="511"/>
      <c r="KVC117" s="511"/>
      <c r="KVD117" s="511"/>
      <c r="KVE117" s="511"/>
      <c r="KVF117" s="511"/>
      <c r="KVG117" s="511"/>
      <c r="KVH117" s="511"/>
      <c r="KVI117" s="511"/>
      <c r="KVJ117" s="511"/>
      <c r="KVK117" s="511"/>
      <c r="KVL117" s="511"/>
      <c r="KVM117" s="511"/>
      <c r="KVN117" s="511"/>
      <c r="KVO117" s="511"/>
      <c r="KVP117" s="511"/>
      <c r="KVQ117" s="511"/>
      <c r="KVR117" s="511"/>
      <c r="KVS117" s="511"/>
      <c r="KVT117" s="511"/>
      <c r="KVU117" s="511"/>
      <c r="KVV117" s="511"/>
      <c r="KVW117" s="511"/>
      <c r="KVX117" s="511"/>
      <c r="KVY117" s="511"/>
      <c r="KVZ117" s="511"/>
      <c r="KWA117" s="511"/>
      <c r="KWB117" s="511"/>
      <c r="KWC117" s="511"/>
      <c r="KWD117" s="511"/>
      <c r="KWE117" s="511"/>
      <c r="KWF117" s="511"/>
      <c r="KWG117" s="511"/>
      <c r="KWH117" s="511"/>
      <c r="KWI117" s="511"/>
      <c r="KWJ117" s="511"/>
      <c r="KWK117" s="511"/>
      <c r="KWL117" s="511"/>
      <c r="KWM117" s="511"/>
      <c r="KWN117" s="511"/>
      <c r="KWO117" s="511"/>
      <c r="KWP117" s="511"/>
      <c r="KWQ117" s="511"/>
      <c r="KWR117" s="511"/>
      <c r="KWS117" s="511"/>
      <c r="KWT117" s="511"/>
      <c r="KWU117" s="511"/>
      <c r="KWV117" s="511"/>
      <c r="KWW117" s="511"/>
      <c r="KWX117" s="511"/>
      <c r="KWY117" s="511"/>
      <c r="KWZ117" s="511"/>
      <c r="KXA117" s="511"/>
      <c r="KXB117" s="511"/>
      <c r="KXC117" s="511"/>
      <c r="KXD117" s="511"/>
      <c r="KXE117" s="511"/>
      <c r="KXF117" s="511"/>
      <c r="KXG117" s="511"/>
      <c r="KXH117" s="511"/>
      <c r="KXI117" s="511"/>
      <c r="KXJ117" s="511"/>
      <c r="KXK117" s="511"/>
      <c r="KXL117" s="511"/>
      <c r="KXM117" s="511"/>
      <c r="KXN117" s="511"/>
      <c r="KXO117" s="511"/>
      <c r="KXP117" s="511"/>
      <c r="KXQ117" s="511"/>
      <c r="KXR117" s="511"/>
      <c r="KXS117" s="511"/>
      <c r="KXT117" s="511"/>
      <c r="KXU117" s="511"/>
      <c r="KXV117" s="511"/>
      <c r="KXW117" s="511"/>
      <c r="KXX117" s="511"/>
      <c r="KXY117" s="511"/>
      <c r="KXZ117" s="511"/>
      <c r="KYA117" s="511"/>
      <c r="KYB117" s="511"/>
      <c r="KYC117" s="511"/>
      <c r="KYD117" s="511"/>
      <c r="KYE117" s="511"/>
      <c r="KYF117" s="511"/>
      <c r="KYG117" s="511"/>
      <c r="KYH117" s="511"/>
      <c r="KYI117" s="511"/>
      <c r="KYJ117" s="511"/>
      <c r="KYK117" s="511"/>
      <c r="KYL117" s="511"/>
      <c r="KYM117" s="511"/>
      <c r="KYN117" s="511"/>
      <c r="KYO117" s="511"/>
      <c r="KYP117" s="511"/>
      <c r="KYQ117" s="511"/>
      <c r="KYR117" s="511"/>
      <c r="KYS117" s="511"/>
      <c r="KYT117" s="511"/>
      <c r="KYU117" s="511"/>
      <c r="KYV117" s="511"/>
      <c r="KYW117" s="511"/>
      <c r="KYX117" s="511"/>
      <c r="KYY117" s="511"/>
      <c r="KYZ117" s="511"/>
      <c r="KZA117" s="511"/>
      <c r="KZB117" s="511"/>
      <c r="KZC117" s="511"/>
      <c r="KZD117" s="511"/>
      <c r="KZE117" s="511"/>
      <c r="KZF117" s="511"/>
      <c r="KZG117" s="511"/>
      <c r="KZH117" s="511"/>
      <c r="KZI117" s="511"/>
      <c r="KZJ117" s="511"/>
      <c r="KZK117" s="511"/>
      <c r="KZL117" s="511"/>
      <c r="KZM117" s="511"/>
      <c r="KZN117" s="511"/>
      <c r="KZO117" s="511"/>
      <c r="KZP117" s="511"/>
      <c r="KZQ117" s="511"/>
      <c r="KZR117" s="511"/>
      <c r="KZS117" s="511"/>
      <c r="KZT117" s="511"/>
      <c r="KZU117" s="511"/>
      <c r="KZV117" s="511"/>
      <c r="KZW117" s="511"/>
      <c r="KZX117" s="511"/>
      <c r="KZY117" s="511"/>
      <c r="KZZ117" s="511"/>
      <c r="LAA117" s="511"/>
      <c r="LAB117" s="511"/>
      <c r="LAC117" s="511"/>
      <c r="LAD117" s="511"/>
      <c r="LAE117" s="511"/>
      <c r="LAF117" s="511"/>
      <c r="LAG117" s="511"/>
      <c r="LAH117" s="511"/>
      <c r="LAI117" s="511"/>
      <c r="LAJ117" s="511"/>
      <c r="LAK117" s="511"/>
      <c r="LAL117" s="511"/>
      <c r="LAM117" s="511"/>
      <c r="LAN117" s="511"/>
      <c r="LAO117" s="511"/>
      <c r="LAP117" s="511"/>
      <c r="LAQ117" s="511"/>
      <c r="LAR117" s="511"/>
      <c r="LAS117" s="511"/>
      <c r="LAT117" s="511"/>
      <c r="LAU117" s="511"/>
      <c r="LAV117" s="511"/>
      <c r="LAW117" s="511"/>
      <c r="LAX117" s="511"/>
      <c r="LAY117" s="511"/>
      <c r="LAZ117" s="511"/>
      <c r="LBA117" s="511"/>
      <c r="LBB117" s="511"/>
      <c r="LBC117" s="511"/>
      <c r="LBD117" s="511"/>
      <c r="LBE117" s="511"/>
      <c r="LBF117" s="511"/>
      <c r="LBG117" s="511"/>
      <c r="LBH117" s="511"/>
      <c r="LBI117" s="511"/>
      <c r="LBJ117" s="511"/>
      <c r="LBK117" s="511"/>
      <c r="LBL117" s="511"/>
      <c r="LBM117" s="511"/>
      <c r="LBN117" s="511"/>
      <c r="LBO117" s="511"/>
      <c r="LBP117" s="511"/>
      <c r="LBQ117" s="511"/>
      <c r="LBR117" s="511"/>
      <c r="LBS117" s="511"/>
      <c r="LBT117" s="511"/>
      <c r="LBU117" s="511"/>
      <c r="LBV117" s="511"/>
      <c r="LBW117" s="511"/>
      <c r="LBX117" s="511"/>
      <c r="LBY117" s="511"/>
      <c r="LBZ117" s="511"/>
      <c r="LCA117" s="511"/>
      <c r="LCB117" s="511"/>
      <c r="LCC117" s="511"/>
      <c r="LCD117" s="511"/>
      <c r="LCE117" s="511"/>
      <c r="LCF117" s="511"/>
      <c r="LCG117" s="511"/>
      <c r="LCH117" s="511"/>
      <c r="LCI117" s="511"/>
      <c r="LCJ117" s="511"/>
      <c r="LCK117" s="511"/>
      <c r="LCL117" s="511"/>
      <c r="LCM117" s="511"/>
      <c r="LCN117" s="511"/>
      <c r="LCO117" s="511"/>
      <c r="LCP117" s="511"/>
      <c r="LCQ117" s="511"/>
      <c r="LCR117" s="511"/>
      <c r="LCS117" s="511"/>
      <c r="LCT117" s="511"/>
      <c r="LCU117" s="511"/>
      <c r="LCV117" s="511"/>
      <c r="LCW117" s="511"/>
      <c r="LCX117" s="511"/>
      <c r="LCY117" s="511"/>
      <c r="LCZ117" s="511"/>
      <c r="LDA117" s="511"/>
      <c r="LDB117" s="511"/>
      <c r="LDC117" s="511"/>
      <c r="LDD117" s="511"/>
      <c r="LDE117" s="511"/>
      <c r="LDF117" s="511"/>
      <c r="LDG117" s="511"/>
      <c r="LDH117" s="511"/>
      <c r="LDI117" s="511"/>
      <c r="LDJ117" s="511"/>
      <c r="LDK117" s="511"/>
      <c r="LDL117" s="511"/>
      <c r="LDM117" s="511"/>
      <c r="LDN117" s="511"/>
      <c r="LDO117" s="511"/>
      <c r="LDP117" s="511"/>
      <c r="LDQ117" s="511"/>
      <c r="LDR117" s="511"/>
      <c r="LDS117" s="511"/>
      <c r="LDT117" s="511"/>
      <c r="LDU117" s="511"/>
      <c r="LDV117" s="511"/>
      <c r="LDW117" s="511"/>
      <c r="LDX117" s="511"/>
      <c r="LDY117" s="511"/>
      <c r="LDZ117" s="511"/>
      <c r="LEA117" s="511"/>
      <c r="LEB117" s="511"/>
      <c r="LEC117" s="511"/>
      <c r="LED117" s="511"/>
      <c r="LEE117" s="511"/>
      <c r="LEF117" s="511"/>
      <c r="LEG117" s="511"/>
      <c r="LEH117" s="511"/>
      <c r="LEI117" s="511"/>
      <c r="LEJ117" s="511"/>
      <c r="LEK117" s="511"/>
      <c r="LEL117" s="511"/>
      <c r="LEM117" s="511"/>
      <c r="LEN117" s="511"/>
      <c r="LEO117" s="511"/>
      <c r="LEP117" s="511"/>
      <c r="LEQ117" s="511"/>
      <c r="LER117" s="511"/>
      <c r="LES117" s="511"/>
      <c r="LET117" s="511"/>
      <c r="LEU117" s="511"/>
      <c r="LEV117" s="511"/>
      <c r="LEW117" s="511"/>
      <c r="LEX117" s="511"/>
      <c r="LEY117" s="511"/>
      <c r="LEZ117" s="511"/>
      <c r="LFA117" s="511"/>
      <c r="LFB117" s="511"/>
      <c r="LFC117" s="511"/>
      <c r="LFD117" s="511"/>
      <c r="LFE117" s="511"/>
      <c r="LFF117" s="511"/>
      <c r="LFG117" s="511"/>
      <c r="LFH117" s="511"/>
      <c r="LFI117" s="511"/>
      <c r="LFJ117" s="511"/>
      <c r="LFK117" s="511"/>
      <c r="LFL117" s="511"/>
      <c r="LFM117" s="511"/>
      <c r="LFN117" s="511"/>
      <c r="LFO117" s="511"/>
      <c r="LFP117" s="511"/>
      <c r="LFQ117" s="511"/>
      <c r="LFR117" s="511"/>
      <c r="LFS117" s="511"/>
      <c r="LFT117" s="511"/>
      <c r="LFU117" s="511"/>
      <c r="LFV117" s="511"/>
      <c r="LFW117" s="511"/>
      <c r="LFX117" s="511"/>
      <c r="LFY117" s="511"/>
      <c r="LFZ117" s="511"/>
      <c r="LGA117" s="511"/>
      <c r="LGB117" s="511"/>
      <c r="LGC117" s="511"/>
      <c r="LGD117" s="511"/>
      <c r="LGE117" s="511"/>
      <c r="LGF117" s="511"/>
      <c r="LGG117" s="511"/>
      <c r="LGH117" s="511"/>
      <c r="LGI117" s="511"/>
      <c r="LGJ117" s="511"/>
      <c r="LGK117" s="511"/>
      <c r="LGL117" s="511"/>
      <c r="LGM117" s="511"/>
      <c r="LGN117" s="511"/>
      <c r="LGO117" s="511"/>
      <c r="LGP117" s="511"/>
      <c r="LGQ117" s="511"/>
      <c r="LGR117" s="511"/>
      <c r="LGS117" s="511"/>
      <c r="LGT117" s="511"/>
      <c r="LGU117" s="511"/>
      <c r="LGV117" s="511"/>
      <c r="LGW117" s="511"/>
      <c r="LGX117" s="511"/>
      <c r="LGY117" s="511"/>
      <c r="LGZ117" s="511"/>
      <c r="LHA117" s="511"/>
      <c r="LHB117" s="511"/>
      <c r="LHC117" s="511"/>
      <c r="LHD117" s="511"/>
      <c r="LHE117" s="511"/>
      <c r="LHF117" s="511"/>
      <c r="LHG117" s="511"/>
      <c r="LHH117" s="511"/>
      <c r="LHI117" s="511"/>
      <c r="LHJ117" s="511"/>
      <c r="LHK117" s="511"/>
      <c r="LHL117" s="511"/>
      <c r="LHM117" s="511"/>
      <c r="LHN117" s="511"/>
      <c r="LHO117" s="511"/>
      <c r="LHP117" s="511"/>
      <c r="LHQ117" s="511"/>
      <c r="LHR117" s="511"/>
      <c r="LHS117" s="511"/>
      <c r="LHT117" s="511"/>
      <c r="LHU117" s="511"/>
      <c r="LHV117" s="511"/>
      <c r="LHW117" s="511"/>
      <c r="LHX117" s="511"/>
      <c r="LHY117" s="511"/>
      <c r="LHZ117" s="511"/>
      <c r="LIA117" s="511"/>
      <c r="LIB117" s="511"/>
      <c r="LIC117" s="511"/>
      <c r="LID117" s="511"/>
      <c r="LIE117" s="511"/>
      <c r="LIF117" s="511"/>
      <c r="LIG117" s="511"/>
      <c r="LIH117" s="511"/>
      <c r="LII117" s="511"/>
      <c r="LIJ117" s="511"/>
      <c r="LIK117" s="511"/>
      <c r="LIL117" s="511"/>
      <c r="LIM117" s="511"/>
      <c r="LIN117" s="511"/>
      <c r="LIO117" s="511"/>
      <c r="LIP117" s="511"/>
      <c r="LIQ117" s="511"/>
      <c r="LIR117" s="511"/>
      <c r="LIS117" s="511"/>
      <c r="LIT117" s="511"/>
      <c r="LIU117" s="511"/>
      <c r="LIV117" s="511"/>
      <c r="LIW117" s="511"/>
      <c r="LIX117" s="511"/>
      <c r="LIY117" s="511"/>
      <c r="LIZ117" s="511"/>
      <c r="LJA117" s="511"/>
      <c r="LJB117" s="511"/>
      <c r="LJC117" s="511"/>
      <c r="LJD117" s="511"/>
      <c r="LJE117" s="511"/>
      <c r="LJF117" s="511"/>
      <c r="LJG117" s="511"/>
      <c r="LJH117" s="511"/>
      <c r="LJI117" s="511"/>
      <c r="LJJ117" s="511"/>
      <c r="LJK117" s="511"/>
      <c r="LJL117" s="511"/>
      <c r="LJM117" s="511"/>
      <c r="LJN117" s="511"/>
      <c r="LJO117" s="511"/>
      <c r="LJP117" s="511"/>
      <c r="LJQ117" s="511"/>
      <c r="LJR117" s="511"/>
      <c r="LJS117" s="511"/>
      <c r="LJT117" s="511"/>
      <c r="LJU117" s="511"/>
      <c r="LJV117" s="511"/>
      <c r="LJW117" s="511"/>
      <c r="LJX117" s="511"/>
      <c r="LJY117" s="511"/>
      <c r="LJZ117" s="511"/>
      <c r="LKA117" s="511"/>
      <c r="LKB117" s="511"/>
      <c r="LKC117" s="511"/>
      <c r="LKD117" s="511"/>
      <c r="LKE117" s="511"/>
      <c r="LKF117" s="511"/>
      <c r="LKG117" s="511"/>
      <c r="LKH117" s="511"/>
      <c r="LKI117" s="511"/>
      <c r="LKJ117" s="511"/>
      <c r="LKK117" s="511"/>
      <c r="LKL117" s="511"/>
      <c r="LKM117" s="511"/>
      <c r="LKN117" s="511"/>
      <c r="LKO117" s="511"/>
      <c r="LKP117" s="511"/>
      <c r="LKQ117" s="511"/>
      <c r="LKR117" s="511"/>
      <c r="LKS117" s="511"/>
      <c r="LKT117" s="511"/>
      <c r="LKU117" s="511"/>
      <c r="LKV117" s="511"/>
      <c r="LKW117" s="511"/>
      <c r="LKX117" s="511"/>
      <c r="LKY117" s="511"/>
      <c r="LKZ117" s="511"/>
      <c r="LLA117" s="511"/>
      <c r="LLB117" s="511"/>
      <c r="LLC117" s="511"/>
      <c r="LLD117" s="511"/>
      <c r="LLE117" s="511"/>
      <c r="LLF117" s="511"/>
      <c r="LLG117" s="511"/>
      <c r="LLH117" s="511"/>
      <c r="LLI117" s="511"/>
      <c r="LLJ117" s="511"/>
      <c r="LLK117" s="511"/>
      <c r="LLL117" s="511"/>
      <c r="LLM117" s="511"/>
      <c r="LLN117" s="511"/>
      <c r="LLO117" s="511"/>
      <c r="LLP117" s="511"/>
      <c r="LLQ117" s="511"/>
      <c r="LLR117" s="511"/>
      <c r="LLS117" s="511"/>
      <c r="LLT117" s="511"/>
      <c r="LLU117" s="511"/>
      <c r="LLV117" s="511"/>
      <c r="LLW117" s="511"/>
      <c r="LLX117" s="511"/>
      <c r="LLY117" s="511"/>
      <c r="LLZ117" s="511"/>
      <c r="LMA117" s="511"/>
      <c r="LMB117" s="511"/>
      <c r="LMC117" s="511"/>
      <c r="LMD117" s="511"/>
      <c r="LME117" s="511"/>
      <c r="LMF117" s="511"/>
      <c r="LMG117" s="511"/>
      <c r="LMH117" s="511"/>
      <c r="LMI117" s="511"/>
      <c r="LMJ117" s="511"/>
      <c r="LMK117" s="511"/>
      <c r="LML117" s="511"/>
      <c r="LMM117" s="511"/>
      <c r="LMN117" s="511"/>
      <c r="LMO117" s="511"/>
      <c r="LMP117" s="511"/>
      <c r="LMQ117" s="511"/>
      <c r="LMR117" s="511"/>
      <c r="LMS117" s="511"/>
      <c r="LMT117" s="511"/>
      <c r="LMU117" s="511"/>
      <c r="LMV117" s="511"/>
      <c r="LMW117" s="511"/>
      <c r="LMX117" s="511"/>
      <c r="LMY117" s="511"/>
      <c r="LMZ117" s="511"/>
      <c r="LNA117" s="511"/>
      <c r="LNB117" s="511"/>
      <c r="LNC117" s="511"/>
      <c r="LND117" s="511"/>
      <c r="LNE117" s="511"/>
      <c r="LNF117" s="511"/>
      <c r="LNG117" s="511"/>
      <c r="LNH117" s="511"/>
      <c r="LNI117" s="511"/>
      <c r="LNJ117" s="511"/>
      <c r="LNK117" s="511"/>
      <c r="LNL117" s="511"/>
      <c r="LNM117" s="511"/>
      <c r="LNN117" s="511"/>
      <c r="LNO117" s="511"/>
      <c r="LNP117" s="511"/>
      <c r="LNQ117" s="511"/>
      <c r="LNR117" s="511"/>
      <c r="LNS117" s="511"/>
      <c r="LNT117" s="511"/>
      <c r="LNU117" s="511"/>
      <c r="LNV117" s="511"/>
      <c r="LNW117" s="511"/>
      <c r="LNX117" s="511"/>
      <c r="LNY117" s="511"/>
      <c r="LNZ117" s="511"/>
      <c r="LOA117" s="511"/>
      <c r="LOB117" s="511"/>
      <c r="LOC117" s="511"/>
      <c r="LOD117" s="511"/>
      <c r="LOE117" s="511"/>
      <c r="LOF117" s="511"/>
      <c r="LOG117" s="511"/>
      <c r="LOH117" s="511"/>
      <c r="LOI117" s="511"/>
      <c r="LOJ117" s="511"/>
      <c r="LOK117" s="511"/>
      <c r="LOL117" s="511"/>
      <c r="LOM117" s="511"/>
      <c r="LON117" s="511"/>
      <c r="LOO117" s="511"/>
      <c r="LOP117" s="511"/>
      <c r="LOQ117" s="511"/>
      <c r="LOR117" s="511"/>
      <c r="LOS117" s="511"/>
      <c r="LOT117" s="511"/>
      <c r="LOU117" s="511"/>
      <c r="LOV117" s="511"/>
      <c r="LOW117" s="511"/>
      <c r="LOX117" s="511"/>
      <c r="LOY117" s="511"/>
      <c r="LOZ117" s="511"/>
      <c r="LPA117" s="511"/>
      <c r="LPB117" s="511"/>
      <c r="LPC117" s="511"/>
      <c r="LPD117" s="511"/>
      <c r="LPE117" s="511"/>
      <c r="LPF117" s="511"/>
      <c r="LPG117" s="511"/>
      <c r="LPH117" s="511"/>
      <c r="LPI117" s="511"/>
      <c r="LPJ117" s="511"/>
      <c r="LPK117" s="511"/>
      <c r="LPL117" s="511"/>
      <c r="LPM117" s="511"/>
      <c r="LPN117" s="511"/>
      <c r="LPO117" s="511"/>
      <c r="LPP117" s="511"/>
      <c r="LPQ117" s="511"/>
      <c r="LPR117" s="511"/>
      <c r="LPS117" s="511"/>
      <c r="LPT117" s="511"/>
      <c r="LPU117" s="511"/>
      <c r="LPV117" s="511"/>
      <c r="LPW117" s="511"/>
      <c r="LPX117" s="511"/>
      <c r="LPY117" s="511"/>
      <c r="LPZ117" s="511"/>
      <c r="LQA117" s="511"/>
      <c r="LQB117" s="511"/>
      <c r="LQC117" s="511"/>
      <c r="LQD117" s="511"/>
      <c r="LQE117" s="511"/>
      <c r="LQF117" s="511"/>
      <c r="LQG117" s="511"/>
      <c r="LQH117" s="511"/>
      <c r="LQI117" s="511"/>
      <c r="LQJ117" s="511"/>
      <c r="LQK117" s="511"/>
      <c r="LQL117" s="511"/>
      <c r="LQM117" s="511"/>
      <c r="LQN117" s="511"/>
      <c r="LQO117" s="511"/>
      <c r="LQP117" s="511"/>
      <c r="LQQ117" s="511"/>
      <c r="LQR117" s="511"/>
      <c r="LQS117" s="511"/>
      <c r="LQT117" s="511"/>
      <c r="LQU117" s="511"/>
      <c r="LQV117" s="511"/>
      <c r="LQW117" s="511"/>
      <c r="LQX117" s="511"/>
      <c r="LQY117" s="511"/>
      <c r="LQZ117" s="511"/>
      <c r="LRA117" s="511"/>
      <c r="LRB117" s="511"/>
      <c r="LRC117" s="511"/>
      <c r="LRD117" s="511"/>
      <c r="LRE117" s="511"/>
      <c r="LRF117" s="511"/>
      <c r="LRG117" s="511"/>
      <c r="LRH117" s="511"/>
      <c r="LRI117" s="511"/>
      <c r="LRJ117" s="511"/>
      <c r="LRK117" s="511"/>
      <c r="LRL117" s="511"/>
      <c r="LRM117" s="511"/>
      <c r="LRN117" s="511"/>
      <c r="LRO117" s="511"/>
      <c r="LRP117" s="511"/>
      <c r="LRQ117" s="511"/>
      <c r="LRR117" s="511"/>
      <c r="LRS117" s="511"/>
      <c r="LRT117" s="511"/>
      <c r="LRU117" s="511"/>
      <c r="LRV117" s="511"/>
      <c r="LRW117" s="511"/>
      <c r="LRX117" s="511"/>
      <c r="LRY117" s="511"/>
      <c r="LRZ117" s="511"/>
      <c r="LSA117" s="511"/>
      <c r="LSB117" s="511"/>
      <c r="LSC117" s="511"/>
      <c r="LSD117" s="511"/>
      <c r="LSE117" s="511"/>
      <c r="LSF117" s="511"/>
      <c r="LSG117" s="511"/>
      <c r="LSH117" s="511"/>
      <c r="LSI117" s="511"/>
      <c r="LSJ117" s="511"/>
      <c r="LSK117" s="511"/>
      <c r="LSL117" s="511"/>
      <c r="LSM117" s="511"/>
      <c r="LSN117" s="511"/>
      <c r="LSO117" s="511"/>
      <c r="LSP117" s="511"/>
      <c r="LSQ117" s="511"/>
      <c r="LSR117" s="511"/>
      <c r="LSS117" s="511"/>
      <c r="LST117" s="511"/>
      <c r="LSU117" s="511"/>
      <c r="LSV117" s="511"/>
      <c r="LSW117" s="511"/>
      <c r="LSX117" s="511"/>
      <c r="LSY117" s="511"/>
      <c r="LSZ117" s="511"/>
      <c r="LTA117" s="511"/>
      <c r="LTB117" s="511"/>
      <c r="LTC117" s="511"/>
      <c r="LTD117" s="511"/>
      <c r="LTE117" s="511"/>
      <c r="LTF117" s="511"/>
      <c r="LTG117" s="511"/>
      <c r="LTH117" s="511"/>
      <c r="LTI117" s="511"/>
      <c r="LTJ117" s="511"/>
      <c r="LTK117" s="511"/>
      <c r="LTL117" s="511"/>
      <c r="LTM117" s="511"/>
      <c r="LTN117" s="511"/>
      <c r="LTO117" s="511"/>
      <c r="LTP117" s="511"/>
      <c r="LTQ117" s="511"/>
      <c r="LTR117" s="511"/>
      <c r="LTS117" s="511"/>
      <c r="LTT117" s="511"/>
      <c r="LTU117" s="511"/>
      <c r="LTV117" s="511"/>
      <c r="LTW117" s="511"/>
      <c r="LTX117" s="511"/>
      <c r="LTY117" s="511"/>
      <c r="LTZ117" s="511"/>
      <c r="LUA117" s="511"/>
      <c r="LUB117" s="511"/>
      <c r="LUC117" s="511"/>
      <c r="LUD117" s="511"/>
      <c r="LUE117" s="511"/>
      <c r="LUF117" s="511"/>
      <c r="LUG117" s="511"/>
      <c r="LUH117" s="511"/>
      <c r="LUI117" s="511"/>
      <c r="LUJ117" s="511"/>
      <c r="LUK117" s="511"/>
      <c r="LUL117" s="511"/>
      <c r="LUM117" s="511"/>
      <c r="LUN117" s="511"/>
      <c r="LUO117" s="511"/>
      <c r="LUP117" s="511"/>
      <c r="LUQ117" s="511"/>
      <c r="LUR117" s="511"/>
      <c r="LUS117" s="511"/>
      <c r="LUT117" s="511"/>
      <c r="LUU117" s="511"/>
      <c r="LUV117" s="511"/>
      <c r="LUW117" s="511"/>
      <c r="LUX117" s="511"/>
      <c r="LUY117" s="511"/>
      <c r="LUZ117" s="511"/>
      <c r="LVA117" s="511"/>
      <c r="LVB117" s="511"/>
      <c r="LVC117" s="511"/>
      <c r="LVD117" s="511"/>
      <c r="LVE117" s="511"/>
      <c r="LVF117" s="511"/>
      <c r="LVG117" s="511"/>
      <c r="LVH117" s="511"/>
      <c r="LVI117" s="511"/>
      <c r="LVJ117" s="511"/>
      <c r="LVK117" s="511"/>
      <c r="LVL117" s="511"/>
      <c r="LVM117" s="511"/>
      <c r="LVN117" s="511"/>
      <c r="LVO117" s="511"/>
      <c r="LVP117" s="511"/>
      <c r="LVQ117" s="511"/>
      <c r="LVR117" s="511"/>
      <c r="LVS117" s="511"/>
      <c r="LVT117" s="511"/>
      <c r="LVU117" s="511"/>
      <c r="LVV117" s="511"/>
      <c r="LVW117" s="511"/>
      <c r="LVX117" s="511"/>
      <c r="LVY117" s="511"/>
      <c r="LVZ117" s="511"/>
      <c r="LWA117" s="511"/>
      <c r="LWB117" s="511"/>
      <c r="LWC117" s="511"/>
      <c r="LWD117" s="511"/>
      <c r="LWE117" s="511"/>
      <c r="LWF117" s="511"/>
      <c r="LWG117" s="511"/>
      <c r="LWH117" s="511"/>
      <c r="LWI117" s="511"/>
      <c r="LWJ117" s="511"/>
      <c r="LWK117" s="511"/>
      <c r="LWL117" s="511"/>
      <c r="LWM117" s="511"/>
      <c r="LWN117" s="511"/>
      <c r="LWO117" s="511"/>
      <c r="LWP117" s="511"/>
      <c r="LWQ117" s="511"/>
      <c r="LWR117" s="511"/>
      <c r="LWS117" s="511"/>
      <c r="LWT117" s="511"/>
      <c r="LWU117" s="511"/>
      <c r="LWV117" s="511"/>
      <c r="LWW117" s="511"/>
      <c r="LWX117" s="511"/>
      <c r="LWY117" s="511"/>
      <c r="LWZ117" s="511"/>
      <c r="LXA117" s="511"/>
      <c r="LXB117" s="511"/>
      <c r="LXC117" s="511"/>
      <c r="LXD117" s="511"/>
      <c r="LXE117" s="511"/>
      <c r="LXF117" s="511"/>
      <c r="LXG117" s="511"/>
      <c r="LXH117" s="511"/>
      <c r="LXI117" s="511"/>
      <c r="LXJ117" s="511"/>
      <c r="LXK117" s="511"/>
      <c r="LXL117" s="511"/>
      <c r="LXM117" s="511"/>
      <c r="LXN117" s="511"/>
      <c r="LXO117" s="511"/>
      <c r="LXP117" s="511"/>
      <c r="LXQ117" s="511"/>
      <c r="LXR117" s="511"/>
      <c r="LXS117" s="511"/>
      <c r="LXT117" s="511"/>
      <c r="LXU117" s="511"/>
      <c r="LXV117" s="511"/>
      <c r="LXW117" s="511"/>
      <c r="LXX117" s="511"/>
      <c r="LXY117" s="511"/>
      <c r="LXZ117" s="511"/>
      <c r="LYA117" s="511"/>
      <c r="LYB117" s="511"/>
      <c r="LYC117" s="511"/>
      <c r="LYD117" s="511"/>
      <c r="LYE117" s="511"/>
      <c r="LYF117" s="511"/>
      <c r="LYG117" s="511"/>
      <c r="LYH117" s="511"/>
      <c r="LYI117" s="511"/>
      <c r="LYJ117" s="511"/>
      <c r="LYK117" s="511"/>
      <c r="LYL117" s="511"/>
      <c r="LYM117" s="511"/>
      <c r="LYN117" s="511"/>
      <c r="LYO117" s="511"/>
      <c r="LYP117" s="511"/>
      <c r="LYQ117" s="511"/>
      <c r="LYR117" s="511"/>
      <c r="LYS117" s="511"/>
      <c r="LYT117" s="511"/>
      <c r="LYU117" s="511"/>
      <c r="LYV117" s="511"/>
      <c r="LYW117" s="511"/>
      <c r="LYX117" s="511"/>
      <c r="LYY117" s="511"/>
      <c r="LYZ117" s="511"/>
      <c r="LZA117" s="511"/>
      <c r="LZB117" s="511"/>
      <c r="LZC117" s="511"/>
      <c r="LZD117" s="511"/>
      <c r="LZE117" s="511"/>
      <c r="LZF117" s="511"/>
      <c r="LZG117" s="511"/>
      <c r="LZH117" s="511"/>
      <c r="LZI117" s="511"/>
      <c r="LZJ117" s="511"/>
      <c r="LZK117" s="511"/>
      <c r="LZL117" s="511"/>
      <c r="LZM117" s="511"/>
      <c r="LZN117" s="511"/>
      <c r="LZO117" s="511"/>
      <c r="LZP117" s="511"/>
      <c r="LZQ117" s="511"/>
      <c r="LZR117" s="511"/>
      <c r="LZS117" s="511"/>
      <c r="LZT117" s="511"/>
      <c r="LZU117" s="511"/>
      <c r="LZV117" s="511"/>
      <c r="LZW117" s="511"/>
      <c r="LZX117" s="511"/>
      <c r="LZY117" s="511"/>
      <c r="LZZ117" s="511"/>
      <c r="MAA117" s="511"/>
      <c r="MAB117" s="511"/>
      <c r="MAC117" s="511"/>
      <c r="MAD117" s="511"/>
      <c r="MAE117" s="511"/>
      <c r="MAF117" s="511"/>
      <c r="MAG117" s="511"/>
      <c r="MAH117" s="511"/>
      <c r="MAI117" s="511"/>
      <c r="MAJ117" s="511"/>
      <c r="MAK117" s="511"/>
      <c r="MAL117" s="511"/>
      <c r="MAM117" s="511"/>
      <c r="MAN117" s="511"/>
      <c r="MAO117" s="511"/>
      <c r="MAP117" s="511"/>
      <c r="MAQ117" s="511"/>
      <c r="MAR117" s="511"/>
      <c r="MAS117" s="511"/>
      <c r="MAT117" s="511"/>
      <c r="MAU117" s="511"/>
      <c r="MAV117" s="511"/>
      <c r="MAW117" s="511"/>
      <c r="MAX117" s="511"/>
      <c r="MAY117" s="511"/>
      <c r="MAZ117" s="511"/>
      <c r="MBA117" s="511"/>
      <c r="MBB117" s="511"/>
      <c r="MBC117" s="511"/>
      <c r="MBD117" s="511"/>
      <c r="MBE117" s="511"/>
      <c r="MBF117" s="511"/>
      <c r="MBG117" s="511"/>
      <c r="MBH117" s="511"/>
      <c r="MBI117" s="511"/>
      <c r="MBJ117" s="511"/>
      <c r="MBK117" s="511"/>
      <c r="MBL117" s="511"/>
      <c r="MBM117" s="511"/>
      <c r="MBN117" s="511"/>
      <c r="MBO117" s="511"/>
      <c r="MBP117" s="511"/>
      <c r="MBQ117" s="511"/>
      <c r="MBR117" s="511"/>
      <c r="MBS117" s="511"/>
      <c r="MBT117" s="511"/>
      <c r="MBU117" s="511"/>
      <c r="MBV117" s="511"/>
      <c r="MBW117" s="511"/>
      <c r="MBX117" s="511"/>
      <c r="MBY117" s="511"/>
      <c r="MBZ117" s="511"/>
      <c r="MCA117" s="511"/>
      <c r="MCB117" s="511"/>
      <c r="MCC117" s="511"/>
      <c r="MCD117" s="511"/>
      <c r="MCE117" s="511"/>
      <c r="MCF117" s="511"/>
      <c r="MCG117" s="511"/>
      <c r="MCH117" s="511"/>
      <c r="MCI117" s="511"/>
      <c r="MCJ117" s="511"/>
      <c r="MCK117" s="511"/>
      <c r="MCL117" s="511"/>
      <c r="MCM117" s="511"/>
      <c r="MCN117" s="511"/>
      <c r="MCO117" s="511"/>
      <c r="MCP117" s="511"/>
      <c r="MCQ117" s="511"/>
      <c r="MCR117" s="511"/>
      <c r="MCS117" s="511"/>
      <c r="MCT117" s="511"/>
      <c r="MCU117" s="511"/>
      <c r="MCV117" s="511"/>
      <c r="MCW117" s="511"/>
      <c r="MCX117" s="511"/>
      <c r="MCY117" s="511"/>
      <c r="MCZ117" s="511"/>
      <c r="MDA117" s="511"/>
      <c r="MDB117" s="511"/>
      <c r="MDC117" s="511"/>
      <c r="MDD117" s="511"/>
      <c r="MDE117" s="511"/>
      <c r="MDF117" s="511"/>
      <c r="MDG117" s="511"/>
      <c r="MDH117" s="511"/>
      <c r="MDI117" s="511"/>
      <c r="MDJ117" s="511"/>
      <c r="MDK117" s="511"/>
      <c r="MDL117" s="511"/>
      <c r="MDM117" s="511"/>
      <c r="MDN117" s="511"/>
      <c r="MDO117" s="511"/>
      <c r="MDP117" s="511"/>
      <c r="MDQ117" s="511"/>
      <c r="MDR117" s="511"/>
      <c r="MDS117" s="511"/>
      <c r="MDT117" s="511"/>
      <c r="MDU117" s="511"/>
      <c r="MDV117" s="511"/>
      <c r="MDW117" s="511"/>
      <c r="MDX117" s="511"/>
      <c r="MDY117" s="511"/>
      <c r="MDZ117" s="511"/>
      <c r="MEA117" s="511"/>
      <c r="MEB117" s="511"/>
      <c r="MEC117" s="511"/>
      <c r="MED117" s="511"/>
      <c r="MEE117" s="511"/>
      <c r="MEF117" s="511"/>
      <c r="MEG117" s="511"/>
      <c r="MEH117" s="511"/>
      <c r="MEI117" s="511"/>
      <c r="MEJ117" s="511"/>
      <c r="MEK117" s="511"/>
      <c r="MEL117" s="511"/>
      <c r="MEM117" s="511"/>
      <c r="MEN117" s="511"/>
      <c r="MEO117" s="511"/>
      <c r="MEP117" s="511"/>
      <c r="MEQ117" s="511"/>
      <c r="MER117" s="511"/>
      <c r="MES117" s="511"/>
      <c r="MET117" s="511"/>
      <c r="MEU117" s="511"/>
      <c r="MEV117" s="511"/>
      <c r="MEW117" s="511"/>
      <c r="MEX117" s="511"/>
      <c r="MEY117" s="511"/>
      <c r="MEZ117" s="511"/>
      <c r="MFA117" s="511"/>
      <c r="MFB117" s="511"/>
      <c r="MFC117" s="511"/>
      <c r="MFD117" s="511"/>
      <c r="MFE117" s="511"/>
      <c r="MFF117" s="511"/>
      <c r="MFG117" s="511"/>
      <c r="MFH117" s="511"/>
      <c r="MFI117" s="511"/>
      <c r="MFJ117" s="511"/>
      <c r="MFK117" s="511"/>
      <c r="MFL117" s="511"/>
      <c r="MFM117" s="511"/>
      <c r="MFN117" s="511"/>
      <c r="MFO117" s="511"/>
      <c r="MFP117" s="511"/>
      <c r="MFQ117" s="511"/>
      <c r="MFR117" s="511"/>
      <c r="MFS117" s="511"/>
      <c r="MFT117" s="511"/>
      <c r="MFU117" s="511"/>
      <c r="MFV117" s="511"/>
      <c r="MFW117" s="511"/>
      <c r="MFX117" s="511"/>
      <c r="MFY117" s="511"/>
      <c r="MFZ117" s="511"/>
      <c r="MGA117" s="511"/>
      <c r="MGB117" s="511"/>
      <c r="MGC117" s="511"/>
      <c r="MGD117" s="511"/>
      <c r="MGE117" s="511"/>
      <c r="MGF117" s="511"/>
      <c r="MGG117" s="511"/>
      <c r="MGH117" s="511"/>
      <c r="MGI117" s="511"/>
      <c r="MGJ117" s="511"/>
      <c r="MGK117" s="511"/>
      <c r="MGL117" s="511"/>
      <c r="MGM117" s="511"/>
      <c r="MGN117" s="511"/>
      <c r="MGO117" s="511"/>
      <c r="MGP117" s="511"/>
      <c r="MGQ117" s="511"/>
      <c r="MGR117" s="511"/>
      <c r="MGS117" s="511"/>
      <c r="MGT117" s="511"/>
      <c r="MGU117" s="511"/>
      <c r="MGV117" s="511"/>
      <c r="MGW117" s="511"/>
      <c r="MGX117" s="511"/>
      <c r="MGY117" s="511"/>
      <c r="MGZ117" s="511"/>
      <c r="MHA117" s="511"/>
      <c r="MHB117" s="511"/>
      <c r="MHC117" s="511"/>
      <c r="MHD117" s="511"/>
      <c r="MHE117" s="511"/>
      <c r="MHF117" s="511"/>
      <c r="MHG117" s="511"/>
      <c r="MHH117" s="511"/>
      <c r="MHI117" s="511"/>
      <c r="MHJ117" s="511"/>
      <c r="MHK117" s="511"/>
      <c r="MHL117" s="511"/>
      <c r="MHM117" s="511"/>
      <c r="MHN117" s="511"/>
      <c r="MHO117" s="511"/>
      <c r="MHP117" s="511"/>
      <c r="MHQ117" s="511"/>
      <c r="MHR117" s="511"/>
      <c r="MHS117" s="511"/>
      <c r="MHT117" s="511"/>
      <c r="MHU117" s="511"/>
      <c r="MHV117" s="511"/>
      <c r="MHW117" s="511"/>
      <c r="MHX117" s="511"/>
      <c r="MHY117" s="511"/>
      <c r="MHZ117" s="511"/>
      <c r="MIA117" s="511"/>
      <c r="MIB117" s="511"/>
      <c r="MIC117" s="511"/>
      <c r="MID117" s="511"/>
      <c r="MIE117" s="511"/>
      <c r="MIF117" s="511"/>
      <c r="MIG117" s="511"/>
      <c r="MIH117" s="511"/>
      <c r="MII117" s="511"/>
      <c r="MIJ117" s="511"/>
      <c r="MIK117" s="511"/>
      <c r="MIL117" s="511"/>
      <c r="MIM117" s="511"/>
      <c r="MIN117" s="511"/>
      <c r="MIO117" s="511"/>
      <c r="MIP117" s="511"/>
      <c r="MIQ117" s="511"/>
      <c r="MIR117" s="511"/>
      <c r="MIS117" s="511"/>
      <c r="MIT117" s="511"/>
      <c r="MIU117" s="511"/>
      <c r="MIV117" s="511"/>
      <c r="MIW117" s="511"/>
      <c r="MIX117" s="511"/>
      <c r="MIY117" s="511"/>
      <c r="MIZ117" s="511"/>
      <c r="MJA117" s="511"/>
      <c r="MJB117" s="511"/>
      <c r="MJC117" s="511"/>
      <c r="MJD117" s="511"/>
      <c r="MJE117" s="511"/>
      <c r="MJF117" s="511"/>
      <c r="MJG117" s="511"/>
      <c r="MJH117" s="511"/>
      <c r="MJI117" s="511"/>
      <c r="MJJ117" s="511"/>
      <c r="MJK117" s="511"/>
      <c r="MJL117" s="511"/>
      <c r="MJM117" s="511"/>
      <c r="MJN117" s="511"/>
      <c r="MJO117" s="511"/>
      <c r="MJP117" s="511"/>
      <c r="MJQ117" s="511"/>
      <c r="MJR117" s="511"/>
      <c r="MJS117" s="511"/>
      <c r="MJT117" s="511"/>
      <c r="MJU117" s="511"/>
      <c r="MJV117" s="511"/>
      <c r="MJW117" s="511"/>
      <c r="MJX117" s="511"/>
      <c r="MJY117" s="511"/>
      <c r="MJZ117" s="511"/>
      <c r="MKA117" s="511"/>
      <c r="MKB117" s="511"/>
      <c r="MKC117" s="511"/>
      <c r="MKD117" s="511"/>
      <c r="MKE117" s="511"/>
      <c r="MKF117" s="511"/>
      <c r="MKG117" s="511"/>
      <c r="MKH117" s="511"/>
      <c r="MKI117" s="511"/>
      <c r="MKJ117" s="511"/>
      <c r="MKK117" s="511"/>
      <c r="MKL117" s="511"/>
      <c r="MKM117" s="511"/>
      <c r="MKN117" s="511"/>
      <c r="MKO117" s="511"/>
      <c r="MKP117" s="511"/>
      <c r="MKQ117" s="511"/>
      <c r="MKR117" s="511"/>
      <c r="MKS117" s="511"/>
      <c r="MKT117" s="511"/>
      <c r="MKU117" s="511"/>
      <c r="MKV117" s="511"/>
      <c r="MKW117" s="511"/>
      <c r="MKX117" s="511"/>
      <c r="MKY117" s="511"/>
      <c r="MKZ117" s="511"/>
      <c r="MLA117" s="511"/>
      <c r="MLB117" s="511"/>
      <c r="MLC117" s="511"/>
      <c r="MLD117" s="511"/>
      <c r="MLE117" s="511"/>
      <c r="MLF117" s="511"/>
      <c r="MLG117" s="511"/>
      <c r="MLH117" s="511"/>
      <c r="MLI117" s="511"/>
      <c r="MLJ117" s="511"/>
      <c r="MLK117" s="511"/>
      <c r="MLL117" s="511"/>
      <c r="MLM117" s="511"/>
      <c r="MLN117" s="511"/>
      <c r="MLO117" s="511"/>
      <c r="MLP117" s="511"/>
      <c r="MLQ117" s="511"/>
      <c r="MLR117" s="511"/>
      <c r="MLS117" s="511"/>
      <c r="MLT117" s="511"/>
      <c r="MLU117" s="511"/>
      <c r="MLV117" s="511"/>
      <c r="MLW117" s="511"/>
      <c r="MLX117" s="511"/>
      <c r="MLY117" s="511"/>
      <c r="MLZ117" s="511"/>
      <c r="MMA117" s="511"/>
      <c r="MMB117" s="511"/>
      <c r="MMC117" s="511"/>
      <c r="MMD117" s="511"/>
      <c r="MME117" s="511"/>
      <c r="MMF117" s="511"/>
      <c r="MMG117" s="511"/>
      <c r="MMH117" s="511"/>
      <c r="MMI117" s="511"/>
      <c r="MMJ117" s="511"/>
      <c r="MMK117" s="511"/>
      <c r="MML117" s="511"/>
      <c r="MMM117" s="511"/>
      <c r="MMN117" s="511"/>
      <c r="MMO117" s="511"/>
      <c r="MMP117" s="511"/>
      <c r="MMQ117" s="511"/>
      <c r="MMR117" s="511"/>
      <c r="MMS117" s="511"/>
      <c r="MMT117" s="511"/>
      <c r="MMU117" s="511"/>
      <c r="MMV117" s="511"/>
      <c r="MMW117" s="511"/>
      <c r="MMX117" s="511"/>
      <c r="MMY117" s="511"/>
      <c r="MMZ117" s="511"/>
      <c r="MNA117" s="511"/>
      <c r="MNB117" s="511"/>
      <c r="MNC117" s="511"/>
      <c r="MND117" s="511"/>
      <c r="MNE117" s="511"/>
      <c r="MNF117" s="511"/>
      <c r="MNG117" s="511"/>
      <c r="MNH117" s="511"/>
      <c r="MNI117" s="511"/>
      <c r="MNJ117" s="511"/>
      <c r="MNK117" s="511"/>
      <c r="MNL117" s="511"/>
      <c r="MNM117" s="511"/>
      <c r="MNN117" s="511"/>
      <c r="MNO117" s="511"/>
      <c r="MNP117" s="511"/>
      <c r="MNQ117" s="511"/>
      <c r="MNR117" s="511"/>
      <c r="MNS117" s="511"/>
      <c r="MNT117" s="511"/>
      <c r="MNU117" s="511"/>
      <c r="MNV117" s="511"/>
      <c r="MNW117" s="511"/>
      <c r="MNX117" s="511"/>
      <c r="MNY117" s="511"/>
      <c r="MNZ117" s="511"/>
      <c r="MOA117" s="511"/>
      <c r="MOB117" s="511"/>
      <c r="MOC117" s="511"/>
      <c r="MOD117" s="511"/>
      <c r="MOE117" s="511"/>
      <c r="MOF117" s="511"/>
      <c r="MOG117" s="511"/>
      <c r="MOH117" s="511"/>
      <c r="MOI117" s="511"/>
      <c r="MOJ117" s="511"/>
      <c r="MOK117" s="511"/>
      <c r="MOL117" s="511"/>
      <c r="MOM117" s="511"/>
      <c r="MON117" s="511"/>
      <c r="MOO117" s="511"/>
      <c r="MOP117" s="511"/>
      <c r="MOQ117" s="511"/>
      <c r="MOR117" s="511"/>
      <c r="MOS117" s="511"/>
      <c r="MOT117" s="511"/>
      <c r="MOU117" s="511"/>
      <c r="MOV117" s="511"/>
      <c r="MOW117" s="511"/>
      <c r="MOX117" s="511"/>
      <c r="MOY117" s="511"/>
      <c r="MOZ117" s="511"/>
      <c r="MPA117" s="511"/>
      <c r="MPB117" s="511"/>
      <c r="MPC117" s="511"/>
      <c r="MPD117" s="511"/>
      <c r="MPE117" s="511"/>
      <c r="MPF117" s="511"/>
      <c r="MPG117" s="511"/>
      <c r="MPH117" s="511"/>
      <c r="MPI117" s="511"/>
      <c r="MPJ117" s="511"/>
      <c r="MPK117" s="511"/>
      <c r="MPL117" s="511"/>
      <c r="MPM117" s="511"/>
      <c r="MPN117" s="511"/>
      <c r="MPO117" s="511"/>
      <c r="MPP117" s="511"/>
      <c r="MPQ117" s="511"/>
      <c r="MPR117" s="511"/>
      <c r="MPS117" s="511"/>
      <c r="MPT117" s="511"/>
      <c r="MPU117" s="511"/>
      <c r="MPV117" s="511"/>
      <c r="MPW117" s="511"/>
      <c r="MPX117" s="511"/>
      <c r="MPY117" s="511"/>
      <c r="MPZ117" s="511"/>
      <c r="MQA117" s="511"/>
      <c r="MQB117" s="511"/>
      <c r="MQC117" s="511"/>
      <c r="MQD117" s="511"/>
      <c r="MQE117" s="511"/>
      <c r="MQF117" s="511"/>
      <c r="MQG117" s="511"/>
      <c r="MQH117" s="511"/>
      <c r="MQI117" s="511"/>
      <c r="MQJ117" s="511"/>
      <c r="MQK117" s="511"/>
      <c r="MQL117" s="511"/>
      <c r="MQM117" s="511"/>
      <c r="MQN117" s="511"/>
      <c r="MQO117" s="511"/>
      <c r="MQP117" s="511"/>
      <c r="MQQ117" s="511"/>
      <c r="MQR117" s="511"/>
      <c r="MQS117" s="511"/>
      <c r="MQT117" s="511"/>
      <c r="MQU117" s="511"/>
      <c r="MQV117" s="511"/>
      <c r="MQW117" s="511"/>
      <c r="MQX117" s="511"/>
      <c r="MQY117" s="511"/>
      <c r="MQZ117" s="511"/>
      <c r="MRA117" s="511"/>
      <c r="MRB117" s="511"/>
      <c r="MRC117" s="511"/>
      <c r="MRD117" s="511"/>
      <c r="MRE117" s="511"/>
      <c r="MRF117" s="511"/>
      <c r="MRG117" s="511"/>
      <c r="MRH117" s="511"/>
      <c r="MRI117" s="511"/>
      <c r="MRJ117" s="511"/>
      <c r="MRK117" s="511"/>
      <c r="MRL117" s="511"/>
      <c r="MRM117" s="511"/>
      <c r="MRN117" s="511"/>
      <c r="MRO117" s="511"/>
      <c r="MRP117" s="511"/>
      <c r="MRQ117" s="511"/>
      <c r="MRR117" s="511"/>
      <c r="MRS117" s="511"/>
      <c r="MRT117" s="511"/>
      <c r="MRU117" s="511"/>
      <c r="MRV117" s="511"/>
      <c r="MRW117" s="511"/>
      <c r="MRX117" s="511"/>
      <c r="MRY117" s="511"/>
      <c r="MRZ117" s="511"/>
      <c r="MSA117" s="511"/>
      <c r="MSB117" s="511"/>
      <c r="MSC117" s="511"/>
      <c r="MSD117" s="511"/>
      <c r="MSE117" s="511"/>
      <c r="MSF117" s="511"/>
      <c r="MSG117" s="511"/>
      <c r="MSH117" s="511"/>
      <c r="MSI117" s="511"/>
      <c r="MSJ117" s="511"/>
      <c r="MSK117" s="511"/>
      <c r="MSL117" s="511"/>
      <c r="MSM117" s="511"/>
      <c r="MSN117" s="511"/>
      <c r="MSO117" s="511"/>
      <c r="MSP117" s="511"/>
      <c r="MSQ117" s="511"/>
      <c r="MSR117" s="511"/>
      <c r="MSS117" s="511"/>
      <c r="MST117" s="511"/>
      <c r="MSU117" s="511"/>
      <c r="MSV117" s="511"/>
      <c r="MSW117" s="511"/>
      <c r="MSX117" s="511"/>
      <c r="MSY117" s="511"/>
      <c r="MSZ117" s="511"/>
      <c r="MTA117" s="511"/>
      <c r="MTB117" s="511"/>
      <c r="MTC117" s="511"/>
      <c r="MTD117" s="511"/>
      <c r="MTE117" s="511"/>
      <c r="MTF117" s="511"/>
      <c r="MTG117" s="511"/>
      <c r="MTH117" s="511"/>
      <c r="MTI117" s="511"/>
      <c r="MTJ117" s="511"/>
      <c r="MTK117" s="511"/>
      <c r="MTL117" s="511"/>
      <c r="MTM117" s="511"/>
      <c r="MTN117" s="511"/>
      <c r="MTO117" s="511"/>
      <c r="MTP117" s="511"/>
      <c r="MTQ117" s="511"/>
      <c r="MTR117" s="511"/>
      <c r="MTS117" s="511"/>
      <c r="MTT117" s="511"/>
      <c r="MTU117" s="511"/>
      <c r="MTV117" s="511"/>
      <c r="MTW117" s="511"/>
      <c r="MTX117" s="511"/>
      <c r="MTY117" s="511"/>
      <c r="MTZ117" s="511"/>
      <c r="MUA117" s="511"/>
      <c r="MUB117" s="511"/>
      <c r="MUC117" s="511"/>
      <c r="MUD117" s="511"/>
      <c r="MUE117" s="511"/>
      <c r="MUF117" s="511"/>
      <c r="MUG117" s="511"/>
      <c r="MUH117" s="511"/>
      <c r="MUI117" s="511"/>
      <c r="MUJ117" s="511"/>
      <c r="MUK117" s="511"/>
      <c r="MUL117" s="511"/>
      <c r="MUM117" s="511"/>
      <c r="MUN117" s="511"/>
      <c r="MUO117" s="511"/>
      <c r="MUP117" s="511"/>
      <c r="MUQ117" s="511"/>
      <c r="MUR117" s="511"/>
      <c r="MUS117" s="511"/>
      <c r="MUT117" s="511"/>
      <c r="MUU117" s="511"/>
      <c r="MUV117" s="511"/>
      <c r="MUW117" s="511"/>
      <c r="MUX117" s="511"/>
      <c r="MUY117" s="511"/>
      <c r="MUZ117" s="511"/>
      <c r="MVA117" s="511"/>
      <c r="MVB117" s="511"/>
      <c r="MVC117" s="511"/>
      <c r="MVD117" s="511"/>
      <c r="MVE117" s="511"/>
      <c r="MVF117" s="511"/>
      <c r="MVG117" s="511"/>
      <c r="MVH117" s="511"/>
      <c r="MVI117" s="511"/>
      <c r="MVJ117" s="511"/>
      <c r="MVK117" s="511"/>
      <c r="MVL117" s="511"/>
      <c r="MVM117" s="511"/>
      <c r="MVN117" s="511"/>
      <c r="MVO117" s="511"/>
      <c r="MVP117" s="511"/>
      <c r="MVQ117" s="511"/>
      <c r="MVR117" s="511"/>
      <c r="MVS117" s="511"/>
      <c r="MVT117" s="511"/>
      <c r="MVU117" s="511"/>
      <c r="MVV117" s="511"/>
      <c r="MVW117" s="511"/>
      <c r="MVX117" s="511"/>
      <c r="MVY117" s="511"/>
      <c r="MVZ117" s="511"/>
      <c r="MWA117" s="511"/>
      <c r="MWB117" s="511"/>
      <c r="MWC117" s="511"/>
      <c r="MWD117" s="511"/>
      <c r="MWE117" s="511"/>
      <c r="MWF117" s="511"/>
      <c r="MWG117" s="511"/>
      <c r="MWH117" s="511"/>
      <c r="MWI117" s="511"/>
      <c r="MWJ117" s="511"/>
      <c r="MWK117" s="511"/>
      <c r="MWL117" s="511"/>
      <c r="MWM117" s="511"/>
      <c r="MWN117" s="511"/>
      <c r="MWO117" s="511"/>
      <c r="MWP117" s="511"/>
      <c r="MWQ117" s="511"/>
      <c r="MWR117" s="511"/>
      <c r="MWS117" s="511"/>
      <c r="MWT117" s="511"/>
      <c r="MWU117" s="511"/>
      <c r="MWV117" s="511"/>
      <c r="MWW117" s="511"/>
      <c r="MWX117" s="511"/>
      <c r="MWY117" s="511"/>
      <c r="MWZ117" s="511"/>
      <c r="MXA117" s="511"/>
      <c r="MXB117" s="511"/>
      <c r="MXC117" s="511"/>
      <c r="MXD117" s="511"/>
      <c r="MXE117" s="511"/>
      <c r="MXF117" s="511"/>
      <c r="MXG117" s="511"/>
      <c r="MXH117" s="511"/>
      <c r="MXI117" s="511"/>
      <c r="MXJ117" s="511"/>
      <c r="MXK117" s="511"/>
      <c r="MXL117" s="511"/>
      <c r="MXM117" s="511"/>
      <c r="MXN117" s="511"/>
      <c r="MXO117" s="511"/>
      <c r="MXP117" s="511"/>
      <c r="MXQ117" s="511"/>
      <c r="MXR117" s="511"/>
      <c r="MXS117" s="511"/>
      <c r="MXT117" s="511"/>
      <c r="MXU117" s="511"/>
      <c r="MXV117" s="511"/>
      <c r="MXW117" s="511"/>
      <c r="MXX117" s="511"/>
      <c r="MXY117" s="511"/>
      <c r="MXZ117" s="511"/>
      <c r="MYA117" s="511"/>
      <c r="MYB117" s="511"/>
      <c r="MYC117" s="511"/>
      <c r="MYD117" s="511"/>
      <c r="MYE117" s="511"/>
      <c r="MYF117" s="511"/>
      <c r="MYG117" s="511"/>
      <c r="MYH117" s="511"/>
      <c r="MYI117" s="511"/>
      <c r="MYJ117" s="511"/>
      <c r="MYK117" s="511"/>
      <c r="MYL117" s="511"/>
      <c r="MYM117" s="511"/>
      <c r="MYN117" s="511"/>
      <c r="MYO117" s="511"/>
      <c r="MYP117" s="511"/>
      <c r="MYQ117" s="511"/>
      <c r="MYR117" s="511"/>
      <c r="MYS117" s="511"/>
      <c r="MYT117" s="511"/>
      <c r="MYU117" s="511"/>
      <c r="MYV117" s="511"/>
      <c r="MYW117" s="511"/>
      <c r="MYX117" s="511"/>
      <c r="MYY117" s="511"/>
      <c r="MYZ117" s="511"/>
      <c r="MZA117" s="511"/>
      <c r="MZB117" s="511"/>
      <c r="MZC117" s="511"/>
      <c r="MZD117" s="511"/>
      <c r="MZE117" s="511"/>
      <c r="MZF117" s="511"/>
      <c r="MZG117" s="511"/>
      <c r="MZH117" s="511"/>
      <c r="MZI117" s="511"/>
      <c r="MZJ117" s="511"/>
      <c r="MZK117" s="511"/>
      <c r="MZL117" s="511"/>
      <c r="MZM117" s="511"/>
      <c r="MZN117" s="511"/>
      <c r="MZO117" s="511"/>
      <c r="MZP117" s="511"/>
      <c r="MZQ117" s="511"/>
      <c r="MZR117" s="511"/>
      <c r="MZS117" s="511"/>
      <c r="MZT117" s="511"/>
      <c r="MZU117" s="511"/>
      <c r="MZV117" s="511"/>
      <c r="MZW117" s="511"/>
      <c r="MZX117" s="511"/>
      <c r="MZY117" s="511"/>
      <c r="MZZ117" s="511"/>
      <c r="NAA117" s="511"/>
      <c r="NAB117" s="511"/>
      <c r="NAC117" s="511"/>
      <c r="NAD117" s="511"/>
      <c r="NAE117" s="511"/>
      <c r="NAF117" s="511"/>
      <c r="NAG117" s="511"/>
      <c r="NAH117" s="511"/>
      <c r="NAI117" s="511"/>
      <c r="NAJ117" s="511"/>
      <c r="NAK117" s="511"/>
      <c r="NAL117" s="511"/>
      <c r="NAM117" s="511"/>
      <c r="NAN117" s="511"/>
      <c r="NAO117" s="511"/>
      <c r="NAP117" s="511"/>
      <c r="NAQ117" s="511"/>
      <c r="NAR117" s="511"/>
      <c r="NAS117" s="511"/>
      <c r="NAT117" s="511"/>
      <c r="NAU117" s="511"/>
      <c r="NAV117" s="511"/>
      <c r="NAW117" s="511"/>
      <c r="NAX117" s="511"/>
      <c r="NAY117" s="511"/>
      <c r="NAZ117" s="511"/>
      <c r="NBA117" s="511"/>
      <c r="NBB117" s="511"/>
      <c r="NBC117" s="511"/>
      <c r="NBD117" s="511"/>
      <c r="NBE117" s="511"/>
      <c r="NBF117" s="511"/>
      <c r="NBG117" s="511"/>
      <c r="NBH117" s="511"/>
      <c r="NBI117" s="511"/>
      <c r="NBJ117" s="511"/>
      <c r="NBK117" s="511"/>
      <c r="NBL117" s="511"/>
      <c r="NBM117" s="511"/>
      <c r="NBN117" s="511"/>
      <c r="NBO117" s="511"/>
      <c r="NBP117" s="511"/>
      <c r="NBQ117" s="511"/>
      <c r="NBR117" s="511"/>
      <c r="NBS117" s="511"/>
      <c r="NBT117" s="511"/>
      <c r="NBU117" s="511"/>
      <c r="NBV117" s="511"/>
      <c r="NBW117" s="511"/>
      <c r="NBX117" s="511"/>
      <c r="NBY117" s="511"/>
      <c r="NBZ117" s="511"/>
      <c r="NCA117" s="511"/>
      <c r="NCB117" s="511"/>
      <c r="NCC117" s="511"/>
      <c r="NCD117" s="511"/>
      <c r="NCE117" s="511"/>
      <c r="NCF117" s="511"/>
      <c r="NCG117" s="511"/>
      <c r="NCH117" s="511"/>
      <c r="NCI117" s="511"/>
      <c r="NCJ117" s="511"/>
      <c r="NCK117" s="511"/>
      <c r="NCL117" s="511"/>
      <c r="NCM117" s="511"/>
      <c r="NCN117" s="511"/>
      <c r="NCO117" s="511"/>
      <c r="NCP117" s="511"/>
      <c r="NCQ117" s="511"/>
      <c r="NCR117" s="511"/>
      <c r="NCS117" s="511"/>
      <c r="NCT117" s="511"/>
      <c r="NCU117" s="511"/>
      <c r="NCV117" s="511"/>
      <c r="NCW117" s="511"/>
      <c r="NCX117" s="511"/>
      <c r="NCY117" s="511"/>
      <c r="NCZ117" s="511"/>
      <c r="NDA117" s="511"/>
      <c r="NDB117" s="511"/>
      <c r="NDC117" s="511"/>
      <c r="NDD117" s="511"/>
      <c r="NDE117" s="511"/>
      <c r="NDF117" s="511"/>
      <c r="NDG117" s="511"/>
      <c r="NDH117" s="511"/>
      <c r="NDI117" s="511"/>
      <c r="NDJ117" s="511"/>
      <c r="NDK117" s="511"/>
      <c r="NDL117" s="511"/>
      <c r="NDM117" s="511"/>
      <c r="NDN117" s="511"/>
      <c r="NDO117" s="511"/>
      <c r="NDP117" s="511"/>
      <c r="NDQ117" s="511"/>
      <c r="NDR117" s="511"/>
      <c r="NDS117" s="511"/>
      <c r="NDT117" s="511"/>
      <c r="NDU117" s="511"/>
      <c r="NDV117" s="511"/>
      <c r="NDW117" s="511"/>
      <c r="NDX117" s="511"/>
      <c r="NDY117" s="511"/>
      <c r="NDZ117" s="511"/>
      <c r="NEA117" s="511"/>
      <c r="NEB117" s="511"/>
      <c r="NEC117" s="511"/>
      <c r="NED117" s="511"/>
      <c r="NEE117" s="511"/>
      <c r="NEF117" s="511"/>
      <c r="NEG117" s="511"/>
      <c r="NEH117" s="511"/>
      <c r="NEI117" s="511"/>
      <c r="NEJ117" s="511"/>
      <c r="NEK117" s="511"/>
      <c r="NEL117" s="511"/>
      <c r="NEM117" s="511"/>
      <c r="NEN117" s="511"/>
      <c r="NEO117" s="511"/>
      <c r="NEP117" s="511"/>
      <c r="NEQ117" s="511"/>
      <c r="NER117" s="511"/>
      <c r="NES117" s="511"/>
      <c r="NET117" s="511"/>
      <c r="NEU117" s="511"/>
      <c r="NEV117" s="511"/>
      <c r="NEW117" s="511"/>
      <c r="NEX117" s="511"/>
      <c r="NEY117" s="511"/>
      <c r="NEZ117" s="511"/>
      <c r="NFA117" s="511"/>
      <c r="NFB117" s="511"/>
      <c r="NFC117" s="511"/>
      <c r="NFD117" s="511"/>
      <c r="NFE117" s="511"/>
      <c r="NFF117" s="511"/>
      <c r="NFG117" s="511"/>
      <c r="NFH117" s="511"/>
      <c r="NFI117" s="511"/>
      <c r="NFJ117" s="511"/>
      <c r="NFK117" s="511"/>
      <c r="NFL117" s="511"/>
      <c r="NFM117" s="511"/>
      <c r="NFN117" s="511"/>
      <c r="NFO117" s="511"/>
      <c r="NFP117" s="511"/>
      <c r="NFQ117" s="511"/>
      <c r="NFR117" s="511"/>
      <c r="NFS117" s="511"/>
      <c r="NFT117" s="511"/>
      <c r="NFU117" s="511"/>
      <c r="NFV117" s="511"/>
      <c r="NFW117" s="511"/>
      <c r="NFX117" s="511"/>
      <c r="NFY117" s="511"/>
      <c r="NFZ117" s="511"/>
      <c r="NGA117" s="511"/>
      <c r="NGB117" s="511"/>
      <c r="NGC117" s="511"/>
      <c r="NGD117" s="511"/>
      <c r="NGE117" s="511"/>
      <c r="NGF117" s="511"/>
      <c r="NGG117" s="511"/>
      <c r="NGH117" s="511"/>
      <c r="NGI117" s="511"/>
      <c r="NGJ117" s="511"/>
      <c r="NGK117" s="511"/>
      <c r="NGL117" s="511"/>
      <c r="NGM117" s="511"/>
      <c r="NGN117" s="511"/>
      <c r="NGO117" s="511"/>
      <c r="NGP117" s="511"/>
      <c r="NGQ117" s="511"/>
      <c r="NGR117" s="511"/>
      <c r="NGS117" s="511"/>
      <c r="NGT117" s="511"/>
      <c r="NGU117" s="511"/>
      <c r="NGV117" s="511"/>
      <c r="NGW117" s="511"/>
      <c r="NGX117" s="511"/>
      <c r="NGY117" s="511"/>
      <c r="NGZ117" s="511"/>
      <c r="NHA117" s="511"/>
      <c r="NHB117" s="511"/>
      <c r="NHC117" s="511"/>
      <c r="NHD117" s="511"/>
      <c r="NHE117" s="511"/>
      <c r="NHF117" s="511"/>
      <c r="NHG117" s="511"/>
      <c r="NHH117" s="511"/>
      <c r="NHI117" s="511"/>
      <c r="NHJ117" s="511"/>
      <c r="NHK117" s="511"/>
      <c r="NHL117" s="511"/>
      <c r="NHM117" s="511"/>
      <c r="NHN117" s="511"/>
      <c r="NHO117" s="511"/>
      <c r="NHP117" s="511"/>
      <c r="NHQ117" s="511"/>
      <c r="NHR117" s="511"/>
      <c r="NHS117" s="511"/>
      <c r="NHT117" s="511"/>
      <c r="NHU117" s="511"/>
      <c r="NHV117" s="511"/>
      <c r="NHW117" s="511"/>
      <c r="NHX117" s="511"/>
      <c r="NHY117" s="511"/>
      <c r="NHZ117" s="511"/>
      <c r="NIA117" s="511"/>
      <c r="NIB117" s="511"/>
      <c r="NIC117" s="511"/>
      <c r="NID117" s="511"/>
      <c r="NIE117" s="511"/>
      <c r="NIF117" s="511"/>
      <c r="NIG117" s="511"/>
      <c r="NIH117" s="511"/>
      <c r="NII117" s="511"/>
      <c r="NIJ117" s="511"/>
      <c r="NIK117" s="511"/>
      <c r="NIL117" s="511"/>
      <c r="NIM117" s="511"/>
      <c r="NIN117" s="511"/>
      <c r="NIO117" s="511"/>
      <c r="NIP117" s="511"/>
      <c r="NIQ117" s="511"/>
      <c r="NIR117" s="511"/>
      <c r="NIS117" s="511"/>
      <c r="NIT117" s="511"/>
      <c r="NIU117" s="511"/>
      <c r="NIV117" s="511"/>
      <c r="NIW117" s="511"/>
      <c r="NIX117" s="511"/>
      <c r="NIY117" s="511"/>
      <c r="NIZ117" s="511"/>
      <c r="NJA117" s="511"/>
      <c r="NJB117" s="511"/>
      <c r="NJC117" s="511"/>
      <c r="NJD117" s="511"/>
      <c r="NJE117" s="511"/>
      <c r="NJF117" s="511"/>
      <c r="NJG117" s="511"/>
      <c r="NJH117" s="511"/>
      <c r="NJI117" s="511"/>
      <c r="NJJ117" s="511"/>
      <c r="NJK117" s="511"/>
      <c r="NJL117" s="511"/>
      <c r="NJM117" s="511"/>
      <c r="NJN117" s="511"/>
      <c r="NJO117" s="511"/>
      <c r="NJP117" s="511"/>
      <c r="NJQ117" s="511"/>
      <c r="NJR117" s="511"/>
      <c r="NJS117" s="511"/>
      <c r="NJT117" s="511"/>
      <c r="NJU117" s="511"/>
      <c r="NJV117" s="511"/>
      <c r="NJW117" s="511"/>
      <c r="NJX117" s="511"/>
      <c r="NJY117" s="511"/>
      <c r="NJZ117" s="511"/>
      <c r="NKA117" s="511"/>
      <c r="NKB117" s="511"/>
      <c r="NKC117" s="511"/>
      <c r="NKD117" s="511"/>
      <c r="NKE117" s="511"/>
      <c r="NKF117" s="511"/>
      <c r="NKG117" s="511"/>
      <c r="NKH117" s="511"/>
      <c r="NKI117" s="511"/>
      <c r="NKJ117" s="511"/>
      <c r="NKK117" s="511"/>
      <c r="NKL117" s="511"/>
      <c r="NKM117" s="511"/>
      <c r="NKN117" s="511"/>
      <c r="NKO117" s="511"/>
      <c r="NKP117" s="511"/>
      <c r="NKQ117" s="511"/>
      <c r="NKR117" s="511"/>
      <c r="NKS117" s="511"/>
      <c r="NKT117" s="511"/>
      <c r="NKU117" s="511"/>
      <c r="NKV117" s="511"/>
      <c r="NKW117" s="511"/>
      <c r="NKX117" s="511"/>
      <c r="NKY117" s="511"/>
      <c r="NKZ117" s="511"/>
      <c r="NLA117" s="511"/>
      <c r="NLB117" s="511"/>
      <c r="NLC117" s="511"/>
      <c r="NLD117" s="511"/>
      <c r="NLE117" s="511"/>
      <c r="NLF117" s="511"/>
      <c r="NLG117" s="511"/>
      <c r="NLH117" s="511"/>
      <c r="NLI117" s="511"/>
      <c r="NLJ117" s="511"/>
      <c r="NLK117" s="511"/>
      <c r="NLL117" s="511"/>
      <c r="NLM117" s="511"/>
      <c r="NLN117" s="511"/>
      <c r="NLO117" s="511"/>
      <c r="NLP117" s="511"/>
      <c r="NLQ117" s="511"/>
      <c r="NLR117" s="511"/>
      <c r="NLS117" s="511"/>
      <c r="NLT117" s="511"/>
      <c r="NLU117" s="511"/>
      <c r="NLV117" s="511"/>
      <c r="NLW117" s="511"/>
      <c r="NLX117" s="511"/>
      <c r="NLY117" s="511"/>
      <c r="NLZ117" s="511"/>
      <c r="NMA117" s="511"/>
      <c r="NMB117" s="511"/>
      <c r="NMC117" s="511"/>
      <c r="NMD117" s="511"/>
      <c r="NME117" s="511"/>
      <c r="NMF117" s="511"/>
      <c r="NMG117" s="511"/>
      <c r="NMH117" s="511"/>
      <c r="NMI117" s="511"/>
      <c r="NMJ117" s="511"/>
      <c r="NMK117" s="511"/>
      <c r="NML117" s="511"/>
      <c r="NMM117" s="511"/>
      <c r="NMN117" s="511"/>
      <c r="NMO117" s="511"/>
      <c r="NMP117" s="511"/>
      <c r="NMQ117" s="511"/>
      <c r="NMR117" s="511"/>
      <c r="NMS117" s="511"/>
      <c r="NMT117" s="511"/>
      <c r="NMU117" s="511"/>
      <c r="NMV117" s="511"/>
      <c r="NMW117" s="511"/>
      <c r="NMX117" s="511"/>
      <c r="NMY117" s="511"/>
      <c r="NMZ117" s="511"/>
      <c r="NNA117" s="511"/>
      <c r="NNB117" s="511"/>
      <c r="NNC117" s="511"/>
      <c r="NND117" s="511"/>
      <c r="NNE117" s="511"/>
      <c r="NNF117" s="511"/>
      <c r="NNG117" s="511"/>
      <c r="NNH117" s="511"/>
      <c r="NNI117" s="511"/>
      <c r="NNJ117" s="511"/>
      <c r="NNK117" s="511"/>
      <c r="NNL117" s="511"/>
      <c r="NNM117" s="511"/>
      <c r="NNN117" s="511"/>
      <c r="NNO117" s="511"/>
      <c r="NNP117" s="511"/>
      <c r="NNQ117" s="511"/>
      <c r="NNR117" s="511"/>
      <c r="NNS117" s="511"/>
      <c r="NNT117" s="511"/>
      <c r="NNU117" s="511"/>
      <c r="NNV117" s="511"/>
      <c r="NNW117" s="511"/>
      <c r="NNX117" s="511"/>
      <c r="NNY117" s="511"/>
      <c r="NNZ117" s="511"/>
      <c r="NOA117" s="511"/>
      <c r="NOB117" s="511"/>
      <c r="NOC117" s="511"/>
      <c r="NOD117" s="511"/>
      <c r="NOE117" s="511"/>
      <c r="NOF117" s="511"/>
      <c r="NOG117" s="511"/>
      <c r="NOH117" s="511"/>
      <c r="NOI117" s="511"/>
      <c r="NOJ117" s="511"/>
      <c r="NOK117" s="511"/>
      <c r="NOL117" s="511"/>
      <c r="NOM117" s="511"/>
      <c r="NON117" s="511"/>
      <c r="NOO117" s="511"/>
      <c r="NOP117" s="511"/>
      <c r="NOQ117" s="511"/>
      <c r="NOR117" s="511"/>
      <c r="NOS117" s="511"/>
      <c r="NOT117" s="511"/>
      <c r="NOU117" s="511"/>
      <c r="NOV117" s="511"/>
      <c r="NOW117" s="511"/>
      <c r="NOX117" s="511"/>
      <c r="NOY117" s="511"/>
      <c r="NOZ117" s="511"/>
      <c r="NPA117" s="511"/>
      <c r="NPB117" s="511"/>
      <c r="NPC117" s="511"/>
      <c r="NPD117" s="511"/>
      <c r="NPE117" s="511"/>
      <c r="NPF117" s="511"/>
      <c r="NPG117" s="511"/>
      <c r="NPH117" s="511"/>
      <c r="NPI117" s="511"/>
      <c r="NPJ117" s="511"/>
      <c r="NPK117" s="511"/>
      <c r="NPL117" s="511"/>
      <c r="NPM117" s="511"/>
      <c r="NPN117" s="511"/>
      <c r="NPO117" s="511"/>
      <c r="NPP117" s="511"/>
      <c r="NPQ117" s="511"/>
      <c r="NPR117" s="511"/>
      <c r="NPS117" s="511"/>
      <c r="NPT117" s="511"/>
      <c r="NPU117" s="511"/>
      <c r="NPV117" s="511"/>
      <c r="NPW117" s="511"/>
      <c r="NPX117" s="511"/>
      <c r="NPY117" s="511"/>
      <c r="NPZ117" s="511"/>
      <c r="NQA117" s="511"/>
      <c r="NQB117" s="511"/>
      <c r="NQC117" s="511"/>
      <c r="NQD117" s="511"/>
      <c r="NQE117" s="511"/>
      <c r="NQF117" s="511"/>
      <c r="NQG117" s="511"/>
      <c r="NQH117" s="511"/>
      <c r="NQI117" s="511"/>
      <c r="NQJ117" s="511"/>
      <c r="NQK117" s="511"/>
      <c r="NQL117" s="511"/>
      <c r="NQM117" s="511"/>
      <c r="NQN117" s="511"/>
      <c r="NQO117" s="511"/>
      <c r="NQP117" s="511"/>
      <c r="NQQ117" s="511"/>
      <c r="NQR117" s="511"/>
      <c r="NQS117" s="511"/>
      <c r="NQT117" s="511"/>
      <c r="NQU117" s="511"/>
      <c r="NQV117" s="511"/>
      <c r="NQW117" s="511"/>
      <c r="NQX117" s="511"/>
      <c r="NQY117" s="511"/>
      <c r="NQZ117" s="511"/>
      <c r="NRA117" s="511"/>
      <c r="NRB117" s="511"/>
      <c r="NRC117" s="511"/>
      <c r="NRD117" s="511"/>
      <c r="NRE117" s="511"/>
      <c r="NRF117" s="511"/>
      <c r="NRG117" s="511"/>
      <c r="NRH117" s="511"/>
      <c r="NRI117" s="511"/>
      <c r="NRJ117" s="511"/>
      <c r="NRK117" s="511"/>
      <c r="NRL117" s="511"/>
      <c r="NRM117" s="511"/>
      <c r="NRN117" s="511"/>
      <c r="NRO117" s="511"/>
      <c r="NRP117" s="511"/>
      <c r="NRQ117" s="511"/>
      <c r="NRR117" s="511"/>
      <c r="NRS117" s="511"/>
      <c r="NRT117" s="511"/>
      <c r="NRU117" s="511"/>
      <c r="NRV117" s="511"/>
      <c r="NRW117" s="511"/>
      <c r="NRX117" s="511"/>
      <c r="NRY117" s="511"/>
      <c r="NRZ117" s="511"/>
      <c r="NSA117" s="511"/>
      <c r="NSB117" s="511"/>
      <c r="NSC117" s="511"/>
      <c r="NSD117" s="511"/>
      <c r="NSE117" s="511"/>
      <c r="NSF117" s="511"/>
      <c r="NSG117" s="511"/>
      <c r="NSH117" s="511"/>
      <c r="NSI117" s="511"/>
      <c r="NSJ117" s="511"/>
      <c r="NSK117" s="511"/>
      <c r="NSL117" s="511"/>
      <c r="NSM117" s="511"/>
      <c r="NSN117" s="511"/>
      <c r="NSO117" s="511"/>
      <c r="NSP117" s="511"/>
      <c r="NSQ117" s="511"/>
      <c r="NSR117" s="511"/>
      <c r="NSS117" s="511"/>
      <c r="NST117" s="511"/>
      <c r="NSU117" s="511"/>
      <c r="NSV117" s="511"/>
      <c r="NSW117" s="511"/>
      <c r="NSX117" s="511"/>
      <c r="NSY117" s="511"/>
      <c r="NSZ117" s="511"/>
      <c r="NTA117" s="511"/>
      <c r="NTB117" s="511"/>
      <c r="NTC117" s="511"/>
      <c r="NTD117" s="511"/>
      <c r="NTE117" s="511"/>
      <c r="NTF117" s="511"/>
      <c r="NTG117" s="511"/>
      <c r="NTH117" s="511"/>
      <c r="NTI117" s="511"/>
      <c r="NTJ117" s="511"/>
      <c r="NTK117" s="511"/>
      <c r="NTL117" s="511"/>
      <c r="NTM117" s="511"/>
      <c r="NTN117" s="511"/>
      <c r="NTO117" s="511"/>
      <c r="NTP117" s="511"/>
      <c r="NTQ117" s="511"/>
      <c r="NTR117" s="511"/>
      <c r="NTS117" s="511"/>
      <c r="NTT117" s="511"/>
      <c r="NTU117" s="511"/>
      <c r="NTV117" s="511"/>
      <c r="NTW117" s="511"/>
      <c r="NTX117" s="511"/>
      <c r="NTY117" s="511"/>
      <c r="NTZ117" s="511"/>
      <c r="NUA117" s="511"/>
      <c r="NUB117" s="511"/>
      <c r="NUC117" s="511"/>
      <c r="NUD117" s="511"/>
      <c r="NUE117" s="511"/>
      <c r="NUF117" s="511"/>
      <c r="NUG117" s="511"/>
      <c r="NUH117" s="511"/>
      <c r="NUI117" s="511"/>
      <c r="NUJ117" s="511"/>
      <c r="NUK117" s="511"/>
      <c r="NUL117" s="511"/>
      <c r="NUM117" s="511"/>
      <c r="NUN117" s="511"/>
      <c r="NUO117" s="511"/>
      <c r="NUP117" s="511"/>
      <c r="NUQ117" s="511"/>
      <c r="NUR117" s="511"/>
      <c r="NUS117" s="511"/>
      <c r="NUT117" s="511"/>
      <c r="NUU117" s="511"/>
      <c r="NUV117" s="511"/>
      <c r="NUW117" s="511"/>
      <c r="NUX117" s="511"/>
      <c r="NUY117" s="511"/>
      <c r="NUZ117" s="511"/>
      <c r="NVA117" s="511"/>
      <c r="NVB117" s="511"/>
      <c r="NVC117" s="511"/>
      <c r="NVD117" s="511"/>
      <c r="NVE117" s="511"/>
      <c r="NVF117" s="511"/>
      <c r="NVG117" s="511"/>
      <c r="NVH117" s="511"/>
      <c r="NVI117" s="511"/>
      <c r="NVJ117" s="511"/>
      <c r="NVK117" s="511"/>
      <c r="NVL117" s="511"/>
      <c r="NVM117" s="511"/>
      <c r="NVN117" s="511"/>
      <c r="NVO117" s="511"/>
      <c r="NVP117" s="511"/>
      <c r="NVQ117" s="511"/>
      <c r="NVR117" s="511"/>
      <c r="NVS117" s="511"/>
      <c r="NVT117" s="511"/>
      <c r="NVU117" s="511"/>
      <c r="NVV117" s="511"/>
      <c r="NVW117" s="511"/>
      <c r="NVX117" s="511"/>
      <c r="NVY117" s="511"/>
      <c r="NVZ117" s="511"/>
      <c r="NWA117" s="511"/>
      <c r="NWB117" s="511"/>
      <c r="NWC117" s="511"/>
      <c r="NWD117" s="511"/>
      <c r="NWE117" s="511"/>
      <c r="NWF117" s="511"/>
      <c r="NWG117" s="511"/>
      <c r="NWH117" s="511"/>
      <c r="NWI117" s="511"/>
      <c r="NWJ117" s="511"/>
      <c r="NWK117" s="511"/>
      <c r="NWL117" s="511"/>
      <c r="NWM117" s="511"/>
      <c r="NWN117" s="511"/>
      <c r="NWO117" s="511"/>
      <c r="NWP117" s="511"/>
      <c r="NWQ117" s="511"/>
      <c r="NWR117" s="511"/>
      <c r="NWS117" s="511"/>
      <c r="NWT117" s="511"/>
      <c r="NWU117" s="511"/>
      <c r="NWV117" s="511"/>
      <c r="NWW117" s="511"/>
      <c r="NWX117" s="511"/>
      <c r="NWY117" s="511"/>
      <c r="NWZ117" s="511"/>
      <c r="NXA117" s="511"/>
      <c r="NXB117" s="511"/>
      <c r="NXC117" s="511"/>
      <c r="NXD117" s="511"/>
      <c r="NXE117" s="511"/>
      <c r="NXF117" s="511"/>
      <c r="NXG117" s="511"/>
      <c r="NXH117" s="511"/>
      <c r="NXI117" s="511"/>
      <c r="NXJ117" s="511"/>
      <c r="NXK117" s="511"/>
      <c r="NXL117" s="511"/>
      <c r="NXM117" s="511"/>
      <c r="NXN117" s="511"/>
      <c r="NXO117" s="511"/>
      <c r="NXP117" s="511"/>
      <c r="NXQ117" s="511"/>
      <c r="NXR117" s="511"/>
      <c r="NXS117" s="511"/>
      <c r="NXT117" s="511"/>
      <c r="NXU117" s="511"/>
      <c r="NXV117" s="511"/>
      <c r="NXW117" s="511"/>
      <c r="NXX117" s="511"/>
      <c r="NXY117" s="511"/>
      <c r="NXZ117" s="511"/>
      <c r="NYA117" s="511"/>
      <c r="NYB117" s="511"/>
      <c r="NYC117" s="511"/>
      <c r="NYD117" s="511"/>
      <c r="NYE117" s="511"/>
      <c r="NYF117" s="511"/>
      <c r="NYG117" s="511"/>
      <c r="NYH117" s="511"/>
      <c r="NYI117" s="511"/>
      <c r="NYJ117" s="511"/>
      <c r="NYK117" s="511"/>
      <c r="NYL117" s="511"/>
      <c r="NYM117" s="511"/>
      <c r="NYN117" s="511"/>
      <c r="NYO117" s="511"/>
      <c r="NYP117" s="511"/>
      <c r="NYQ117" s="511"/>
      <c r="NYR117" s="511"/>
      <c r="NYS117" s="511"/>
      <c r="NYT117" s="511"/>
      <c r="NYU117" s="511"/>
      <c r="NYV117" s="511"/>
      <c r="NYW117" s="511"/>
      <c r="NYX117" s="511"/>
      <c r="NYY117" s="511"/>
      <c r="NYZ117" s="511"/>
      <c r="NZA117" s="511"/>
      <c r="NZB117" s="511"/>
      <c r="NZC117" s="511"/>
      <c r="NZD117" s="511"/>
      <c r="NZE117" s="511"/>
      <c r="NZF117" s="511"/>
      <c r="NZG117" s="511"/>
      <c r="NZH117" s="511"/>
      <c r="NZI117" s="511"/>
      <c r="NZJ117" s="511"/>
      <c r="NZK117" s="511"/>
      <c r="NZL117" s="511"/>
      <c r="NZM117" s="511"/>
      <c r="NZN117" s="511"/>
      <c r="NZO117" s="511"/>
      <c r="NZP117" s="511"/>
      <c r="NZQ117" s="511"/>
      <c r="NZR117" s="511"/>
      <c r="NZS117" s="511"/>
      <c r="NZT117" s="511"/>
      <c r="NZU117" s="511"/>
      <c r="NZV117" s="511"/>
      <c r="NZW117" s="511"/>
      <c r="NZX117" s="511"/>
      <c r="NZY117" s="511"/>
      <c r="NZZ117" s="511"/>
      <c r="OAA117" s="511"/>
      <c r="OAB117" s="511"/>
      <c r="OAC117" s="511"/>
      <c r="OAD117" s="511"/>
      <c r="OAE117" s="511"/>
      <c r="OAF117" s="511"/>
      <c r="OAG117" s="511"/>
      <c r="OAH117" s="511"/>
      <c r="OAI117" s="511"/>
      <c r="OAJ117" s="511"/>
      <c r="OAK117" s="511"/>
      <c r="OAL117" s="511"/>
      <c r="OAM117" s="511"/>
      <c r="OAN117" s="511"/>
      <c r="OAO117" s="511"/>
      <c r="OAP117" s="511"/>
      <c r="OAQ117" s="511"/>
      <c r="OAR117" s="511"/>
      <c r="OAS117" s="511"/>
      <c r="OAT117" s="511"/>
      <c r="OAU117" s="511"/>
      <c r="OAV117" s="511"/>
      <c r="OAW117" s="511"/>
      <c r="OAX117" s="511"/>
      <c r="OAY117" s="511"/>
      <c r="OAZ117" s="511"/>
      <c r="OBA117" s="511"/>
      <c r="OBB117" s="511"/>
      <c r="OBC117" s="511"/>
      <c r="OBD117" s="511"/>
      <c r="OBE117" s="511"/>
      <c r="OBF117" s="511"/>
      <c r="OBG117" s="511"/>
      <c r="OBH117" s="511"/>
      <c r="OBI117" s="511"/>
      <c r="OBJ117" s="511"/>
      <c r="OBK117" s="511"/>
      <c r="OBL117" s="511"/>
      <c r="OBM117" s="511"/>
      <c r="OBN117" s="511"/>
      <c r="OBO117" s="511"/>
      <c r="OBP117" s="511"/>
      <c r="OBQ117" s="511"/>
      <c r="OBR117" s="511"/>
      <c r="OBS117" s="511"/>
      <c r="OBT117" s="511"/>
      <c r="OBU117" s="511"/>
      <c r="OBV117" s="511"/>
      <c r="OBW117" s="511"/>
      <c r="OBX117" s="511"/>
      <c r="OBY117" s="511"/>
      <c r="OBZ117" s="511"/>
      <c r="OCA117" s="511"/>
      <c r="OCB117" s="511"/>
      <c r="OCC117" s="511"/>
      <c r="OCD117" s="511"/>
      <c r="OCE117" s="511"/>
      <c r="OCF117" s="511"/>
      <c r="OCG117" s="511"/>
      <c r="OCH117" s="511"/>
      <c r="OCI117" s="511"/>
      <c r="OCJ117" s="511"/>
      <c r="OCK117" s="511"/>
      <c r="OCL117" s="511"/>
      <c r="OCM117" s="511"/>
      <c r="OCN117" s="511"/>
      <c r="OCO117" s="511"/>
      <c r="OCP117" s="511"/>
      <c r="OCQ117" s="511"/>
      <c r="OCR117" s="511"/>
      <c r="OCS117" s="511"/>
      <c r="OCT117" s="511"/>
      <c r="OCU117" s="511"/>
      <c r="OCV117" s="511"/>
      <c r="OCW117" s="511"/>
      <c r="OCX117" s="511"/>
      <c r="OCY117" s="511"/>
      <c r="OCZ117" s="511"/>
      <c r="ODA117" s="511"/>
      <c r="ODB117" s="511"/>
      <c r="ODC117" s="511"/>
      <c r="ODD117" s="511"/>
      <c r="ODE117" s="511"/>
      <c r="ODF117" s="511"/>
      <c r="ODG117" s="511"/>
      <c r="ODH117" s="511"/>
      <c r="ODI117" s="511"/>
      <c r="ODJ117" s="511"/>
      <c r="ODK117" s="511"/>
      <c r="ODL117" s="511"/>
      <c r="ODM117" s="511"/>
      <c r="ODN117" s="511"/>
      <c r="ODO117" s="511"/>
      <c r="ODP117" s="511"/>
      <c r="ODQ117" s="511"/>
      <c r="ODR117" s="511"/>
      <c r="ODS117" s="511"/>
      <c r="ODT117" s="511"/>
      <c r="ODU117" s="511"/>
      <c r="ODV117" s="511"/>
      <c r="ODW117" s="511"/>
      <c r="ODX117" s="511"/>
      <c r="ODY117" s="511"/>
      <c r="ODZ117" s="511"/>
      <c r="OEA117" s="511"/>
      <c r="OEB117" s="511"/>
      <c r="OEC117" s="511"/>
      <c r="OED117" s="511"/>
      <c r="OEE117" s="511"/>
      <c r="OEF117" s="511"/>
      <c r="OEG117" s="511"/>
      <c r="OEH117" s="511"/>
      <c r="OEI117" s="511"/>
      <c r="OEJ117" s="511"/>
      <c r="OEK117" s="511"/>
      <c r="OEL117" s="511"/>
      <c r="OEM117" s="511"/>
      <c r="OEN117" s="511"/>
      <c r="OEO117" s="511"/>
      <c r="OEP117" s="511"/>
      <c r="OEQ117" s="511"/>
      <c r="OER117" s="511"/>
      <c r="OES117" s="511"/>
      <c r="OET117" s="511"/>
      <c r="OEU117" s="511"/>
      <c r="OEV117" s="511"/>
      <c r="OEW117" s="511"/>
      <c r="OEX117" s="511"/>
      <c r="OEY117" s="511"/>
      <c r="OEZ117" s="511"/>
      <c r="OFA117" s="511"/>
      <c r="OFB117" s="511"/>
      <c r="OFC117" s="511"/>
      <c r="OFD117" s="511"/>
      <c r="OFE117" s="511"/>
      <c r="OFF117" s="511"/>
      <c r="OFG117" s="511"/>
      <c r="OFH117" s="511"/>
      <c r="OFI117" s="511"/>
      <c r="OFJ117" s="511"/>
      <c r="OFK117" s="511"/>
      <c r="OFL117" s="511"/>
      <c r="OFM117" s="511"/>
      <c r="OFN117" s="511"/>
      <c r="OFO117" s="511"/>
      <c r="OFP117" s="511"/>
      <c r="OFQ117" s="511"/>
      <c r="OFR117" s="511"/>
      <c r="OFS117" s="511"/>
      <c r="OFT117" s="511"/>
      <c r="OFU117" s="511"/>
      <c r="OFV117" s="511"/>
      <c r="OFW117" s="511"/>
      <c r="OFX117" s="511"/>
      <c r="OFY117" s="511"/>
      <c r="OFZ117" s="511"/>
      <c r="OGA117" s="511"/>
      <c r="OGB117" s="511"/>
      <c r="OGC117" s="511"/>
      <c r="OGD117" s="511"/>
      <c r="OGE117" s="511"/>
      <c r="OGF117" s="511"/>
      <c r="OGG117" s="511"/>
      <c r="OGH117" s="511"/>
      <c r="OGI117" s="511"/>
      <c r="OGJ117" s="511"/>
      <c r="OGK117" s="511"/>
      <c r="OGL117" s="511"/>
      <c r="OGM117" s="511"/>
      <c r="OGN117" s="511"/>
      <c r="OGO117" s="511"/>
      <c r="OGP117" s="511"/>
      <c r="OGQ117" s="511"/>
      <c r="OGR117" s="511"/>
      <c r="OGS117" s="511"/>
      <c r="OGT117" s="511"/>
      <c r="OGU117" s="511"/>
      <c r="OGV117" s="511"/>
      <c r="OGW117" s="511"/>
      <c r="OGX117" s="511"/>
      <c r="OGY117" s="511"/>
      <c r="OGZ117" s="511"/>
      <c r="OHA117" s="511"/>
      <c r="OHB117" s="511"/>
      <c r="OHC117" s="511"/>
      <c r="OHD117" s="511"/>
      <c r="OHE117" s="511"/>
      <c r="OHF117" s="511"/>
      <c r="OHG117" s="511"/>
      <c r="OHH117" s="511"/>
      <c r="OHI117" s="511"/>
      <c r="OHJ117" s="511"/>
      <c r="OHK117" s="511"/>
      <c r="OHL117" s="511"/>
      <c r="OHM117" s="511"/>
      <c r="OHN117" s="511"/>
      <c r="OHO117" s="511"/>
      <c r="OHP117" s="511"/>
      <c r="OHQ117" s="511"/>
      <c r="OHR117" s="511"/>
      <c r="OHS117" s="511"/>
      <c r="OHT117" s="511"/>
      <c r="OHU117" s="511"/>
      <c r="OHV117" s="511"/>
      <c r="OHW117" s="511"/>
      <c r="OHX117" s="511"/>
      <c r="OHY117" s="511"/>
      <c r="OHZ117" s="511"/>
      <c r="OIA117" s="511"/>
      <c r="OIB117" s="511"/>
      <c r="OIC117" s="511"/>
      <c r="OID117" s="511"/>
      <c r="OIE117" s="511"/>
      <c r="OIF117" s="511"/>
      <c r="OIG117" s="511"/>
      <c r="OIH117" s="511"/>
      <c r="OII117" s="511"/>
      <c r="OIJ117" s="511"/>
      <c r="OIK117" s="511"/>
      <c r="OIL117" s="511"/>
      <c r="OIM117" s="511"/>
      <c r="OIN117" s="511"/>
      <c r="OIO117" s="511"/>
      <c r="OIP117" s="511"/>
      <c r="OIQ117" s="511"/>
      <c r="OIR117" s="511"/>
      <c r="OIS117" s="511"/>
      <c r="OIT117" s="511"/>
      <c r="OIU117" s="511"/>
      <c r="OIV117" s="511"/>
      <c r="OIW117" s="511"/>
      <c r="OIX117" s="511"/>
      <c r="OIY117" s="511"/>
      <c r="OIZ117" s="511"/>
      <c r="OJA117" s="511"/>
      <c r="OJB117" s="511"/>
      <c r="OJC117" s="511"/>
      <c r="OJD117" s="511"/>
      <c r="OJE117" s="511"/>
      <c r="OJF117" s="511"/>
      <c r="OJG117" s="511"/>
      <c r="OJH117" s="511"/>
      <c r="OJI117" s="511"/>
      <c r="OJJ117" s="511"/>
      <c r="OJK117" s="511"/>
      <c r="OJL117" s="511"/>
      <c r="OJM117" s="511"/>
      <c r="OJN117" s="511"/>
      <c r="OJO117" s="511"/>
      <c r="OJP117" s="511"/>
      <c r="OJQ117" s="511"/>
      <c r="OJR117" s="511"/>
      <c r="OJS117" s="511"/>
      <c r="OJT117" s="511"/>
      <c r="OJU117" s="511"/>
      <c r="OJV117" s="511"/>
      <c r="OJW117" s="511"/>
      <c r="OJX117" s="511"/>
      <c r="OJY117" s="511"/>
      <c r="OJZ117" s="511"/>
      <c r="OKA117" s="511"/>
      <c r="OKB117" s="511"/>
      <c r="OKC117" s="511"/>
      <c r="OKD117" s="511"/>
      <c r="OKE117" s="511"/>
      <c r="OKF117" s="511"/>
      <c r="OKG117" s="511"/>
      <c r="OKH117" s="511"/>
      <c r="OKI117" s="511"/>
      <c r="OKJ117" s="511"/>
      <c r="OKK117" s="511"/>
      <c r="OKL117" s="511"/>
      <c r="OKM117" s="511"/>
      <c r="OKN117" s="511"/>
      <c r="OKO117" s="511"/>
      <c r="OKP117" s="511"/>
      <c r="OKQ117" s="511"/>
      <c r="OKR117" s="511"/>
      <c r="OKS117" s="511"/>
      <c r="OKT117" s="511"/>
      <c r="OKU117" s="511"/>
      <c r="OKV117" s="511"/>
      <c r="OKW117" s="511"/>
      <c r="OKX117" s="511"/>
      <c r="OKY117" s="511"/>
      <c r="OKZ117" s="511"/>
      <c r="OLA117" s="511"/>
      <c r="OLB117" s="511"/>
      <c r="OLC117" s="511"/>
      <c r="OLD117" s="511"/>
      <c r="OLE117" s="511"/>
      <c r="OLF117" s="511"/>
      <c r="OLG117" s="511"/>
      <c r="OLH117" s="511"/>
      <c r="OLI117" s="511"/>
      <c r="OLJ117" s="511"/>
      <c r="OLK117" s="511"/>
      <c r="OLL117" s="511"/>
      <c r="OLM117" s="511"/>
      <c r="OLN117" s="511"/>
      <c r="OLO117" s="511"/>
      <c r="OLP117" s="511"/>
      <c r="OLQ117" s="511"/>
      <c r="OLR117" s="511"/>
      <c r="OLS117" s="511"/>
      <c r="OLT117" s="511"/>
      <c r="OLU117" s="511"/>
      <c r="OLV117" s="511"/>
      <c r="OLW117" s="511"/>
      <c r="OLX117" s="511"/>
      <c r="OLY117" s="511"/>
      <c r="OLZ117" s="511"/>
      <c r="OMA117" s="511"/>
      <c r="OMB117" s="511"/>
      <c r="OMC117" s="511"/>
      <c r="OMD117" s="511"/>
      <c r="OME117" s="511"/>
      <c r="OMF117" s="511"/>
      <c r="OMG117" s="511"/>
      <c r="OMH117" s="511"/>
      <c r="OMI117" s="511"/>
      <c r="OMJ117" s="511"/>
      <c r="OMK117" s="511"/>
      <c r="OML117" s="511"/>
      <c r="OMM117" s="511"/>
      <c r="OMN117" s="511"/>
      <c r="OMO117" s="511"/>
      <c r="OMP117" s="511"/>
      <c r="OMQ117" s="511"/>
      <c r="OMR117" s="511"/>
      <c r="OMS117" s="511"/>
      <c r="OMT117" s="511"/>
      <c r="OMU117" s="511"/>
      <c r="OMV117" s="511"/>
      <c r="OMW117" s="511"/>
      <c r="OMX117" s="511"/>
      <c r="OMY117" s="511"/>
      <c r="OMZ117" s="511"/>
      <c r="ONA117" s="511"/>
      <c r="ONB117" s="511"/>
      <c r="ONC117" s="511"/>
      <c r="OND117" s="511"/>
      <c r="ONE117" s="511"/>
      <c r="ONF117" s="511"/>
      <c r="ONG117" s="511"/>
      <c r="ONH117" s="511"/>
      <c r="ONI117" s="511"/>
      <c r="ONJ117" s="511"/>
      <c r="ONK117" s="511"/>
      <c r="ONL117" s="511"/>
      <c r="ONM117" s="511"/>
      <c r="ONN117" s="511"/>
      <c r="ONO117" s="511"/>
      <c r="ONP117" s="511"/>
      <c r="ONQ117" s="511"/>
      <c r="ONR117" s="511"/>
      <c r="ONS117" s="511"/>
      <c r="ONT117" s="511"/>
      <c r="ONU117" s="511"/>
      <c r="ONV117" s="511"/>
      <c r="ONW117" s="511"/>
      <c r="ONX117" s="511"/>
      <c r="ONY117" s="511"/>
      <c r="ONZ117" s="511"/>
      <c r="OOA117" s="511"/>
      <c r="OOB117" s="511"/>
      <c r="OOC117" s="511"/>
      <c r="OOD117" s="511"/>
      <c r="OOE117" s="511"/>
      <c r="OOF117" s="511"/>
      <c r="OOG117" s="511"/>
      <c r="OOH117" s="511"/>
      <c r="OOI117" s="511"/>
      <c r="OOJ117" s="511"/>
      <c r="OOK117" s="511"/>
      <c r="OOL117" s="511"/>
      <c r="OOM117" s="511"/>
      <c r="OON117" s="511"/>
      <c r="OOO117" s="511"/>
      <c r="OOP117" s="511"/>
      <c r="OOQ117" s="511"/>
      <c r="OOR117" s="511"/>
      <c r="OOS117" s="511"/>
      <c r="OOT117" s="511"/>
      <c r="OOU117" s="511"/>
      <c r="OOV117" s="511"/>
      <c r="OOW117" s="511"/>
      <c r="OOX117" s="511"/>
      <c r="OOY117" s="511"/>
      <c r="OOZ117" s="511"/>
      <c r="OPA117" s="511"/>
      <c r="OPB117" s="511"/>
      <c r="OPC117" s="511"/>
      <c r="OPD117" s="511"/>
      <c r="OPE117" s="511"/>
      <c r="OPF117" s="511"/>
      <c r="OPG117" s="511"/>
      <c r="OPH117" s="511"/>
      <c r="OPI117" s="511"/>
      <c r="OPJ117" s="511"/>
      <c r="OPK117" s="511"/>
      <c r="OPL117" s="511"/>
      <c r="OPM117" s="511"/>
      <c r="OPN117" s="511"/>
      <c r="OPO117" s="511"/>
      <c r="OPP117" s="511"/>
      <c r="OPQ117" s="511"/>
      <c r="OPR117" s="511"/>
      <c r="OPS117" s="511"/>
      <c r="OPT117" s="511"/>
      <c r="OPU117" s="511"/>
      <c r="OPV117" s="511"/>
      <c r="OPW117" s="511"/>
      <c r="OPX117" s="511"/>
      <c r="OPY117" s="511"/>
      <c r="OPZ117" s="511"/>
      <c r="OQA117" s="511"/>
      <c r="OQB117" s="511"/>
      <c r="OQC117" s="511"/>
      <c r="OQD117" s="511"/>
      <c r="OQE117" s="511"/>
      <c r="OQF117" s="511"/>
      <c r="OQG117" s="511"/>
      <c r="OQH117" s="511"/>
      <c r="OQI117" s="511"/>
      <c r="OQJ117" s="511"/>
      <c r="OQK117" s="511"/>
      <c r="OQL117" s="511"/>
      <c r="OQM117" s="511"/>
      <c r="OQN117" s="511"/>
      <c r="OQO117" s="511"/>
      <c r="OQP117" s="511"/>
      <c r="OQQ117" s="511"/>
      <c r="OQR117" s="511"/>
      <c r="OQS117" s="511"/>
      <c r="OQT117" s="511"/>
      <c r="OQU117" s="511"/>
      <c r="OQV117" s="511"/>
      <c r="OQW117" s="511"/>
      <c r="OQX117" s="511"/>
      <c r="OQY117" s="511"/>
      <c r="OQZ117" s="511"/>
      <c r="ORA117" s="511"/>
      <c r="ORB117" s="511"/>
      <c r="ORC117" s="511"/>
      <c r="ORD117" s="511"/>
      <c r="ORE117" s="511"/>
      <c r="ORF117" s="511"/>
      <c r="ORG117" s="511"/>
      <c r="ORH117" s="511"/>
      <c r="ORI117" s="511"/>
      <c r="ORJ117" s="511"/>
      <c r="ORK117" s="511"/>
      <c r="ORL117" s="511"/>
      <c r="ORM117" s="511"/>
      <c r="ORN117" s="511"/>
      <c r="ORO117" s="511"/>
      <c r="ORP117" s="511"/>
      <c r="ORQ117" s="511"/>
      <c r="ORR117" s="511"/>
      <c r="ORS117" s="511"/>
      <c r="ORT117" s="511"/>
      <c r="ORU117" s="511"/>
      <c r="ORV117" s="511"/>
      <c r="ORW117" s="511"/>
      <c r="ORX117" s="511"/>
      <c r="ORY117" s="511"/>
      <c r="ORZ117" s="511"/>
      <c r="OSA117" s="511"/>
      <c r="OSB117" s="511"/>
      <c r="OSC117" s="511"/>
      <c r="OSD117" s="511"/>
      <c r="OSE117" s="511"/>
      <c r="OSF117" s="511"/>
      <c r="OSG117" s="511"/>
      <c r="OSH117" s="511"/>
      <c r="OSI117" s="511"/>
      <c r="OSJ117" s="511"/>
      <c r="OSK117" s="511"/>
      <c r="OSL117" s="511"/>
      <c r="OSM117" s="511"/>
      <c r="OSN117" s="511"/>
      <c r="OSO117" s="511"/>
      <c r="OSP117" s="511"/>
      <c r="OSQ117" s="511"/>
      <c r="OSR117" s="511"/>
      <c r="OSS117" s="511"/>
      <c r="OST117" s="511"/>
      <c r="OSU117" s="511"/>
      <c r="OSV117" s="511"/>
      <c r="OSW117" s="511"/>
      <c r="OSX117" s="511"/>
      <c r="OSY117" s="511"/>
      <c r="OSZ117" s="511"/>
      <c r="OTA117" s="511"/>
      <c r="OTB117" s="511"/>
      <c r="OTC117" s="511"/>
      <c r="OTD117" s="511"/>
      <c r="OTE117" s="511"/>
      <c r="OTF117" s="511"/>
      <c r="OTG117" s="511"/>
      <c r="OTH117" s="511"/>
      <c r="OTI117" s="511"/>
      <c r="OTJ117" s="511"/>
      <c r="OTK117" s="511"/>
      <c r="OTL117" s="511"/>
      <c r="OTM117" s="511"/>
      <c r="OTN117" s="511"/>
      <c r="OTO117" s="511"/>
      <c r="OTP117" s="511"/>
      <c r="OTQ117" s="511"/>
      <c r="OTR117" s="511"/>
      <c r="OTS117" s="511"/>
      <c r="OTT117" s="511"/>
      <c r="OTU117" s="511"/>
      <c r="OTV117" s="511"/>
      <c r="OTW117" s="511"/>
      <c r="OTX117" s="511"/>
      <c r="OTY117" s="511"/>
      <c r="OTZ117" s="511"/>
      <c r="OUA117" s="511"/>
      <c r="OUB117" s="511"/>
      <c r="OUC117" s="511"/>
      <c r="OUD117" s="511"/>
      <c r="OUE117" s="511"/>
      <c r="OUF117" s="511"/>
      <c r="OUG117" s="511"/>
      <c r="OUH117" s="511"/>
      <c r="OUI117" s="511"/>
      <c r="OUJ117" s="511"/>
      <c r="OUK117" s="511"/>
      <c r="OUL117" s="511"/>
      <c r="OUM117" s="511"/>
      <c r="OUN117" s="511"/>
      <c r="OUO117" s="511"/>
      <c r="OUP117" s="511"/>
      <c r="OUQ117" s="511"/>
      <c r="OUR117" s="511"/>
      <c r="OUS117" s="511"/>
      <c r="OUT117" s="511"/>
      <c r="OUU117" s="511"/>
      <c r="OUV117" s="511"/>
      <c r="OUW117" s="511"/>
      <c r="OUX117" s="511"/>
      <c r="OUY117" s="511"/>
      <c r="OUZ117" s="511"/>
      <c r="OVA117" s="511"/>
      <c r="OVB117" s="511"/>
      <c r="OVC117" s="511"/>
      <c r="OVD117" s="511"/>
      <c r="OVE117" s="511"/>
      <c r="OVF117" s="511"/>
      <c r="OVG117" s="511"/>
      <c r="OVH117" s="511"/>
      <c r="OVI117" s="511"/>
      <c r="OVJ117" s="511"/>
      <c r="OVK117" s="511"/>
      <c r="OVL117" s="511"/>
      <c r="OVM117" s="511"/>
      <c r="OVN117" s="511"/>
      <c r="OVO117" s="511"/>
      <c r="OVP117" s="511"/>
      <c r="OVQ117" s="511"/>
      <c r="OVR117" s="511"/>
      <c r="OVS117" s="511"/>
      <c r="OVT117" s="511"/>
      <c r="OVU117" s="511"/>
      <c r="OVV117" s="511"/>
      <c r="OVW117" s="511"/>
      <c r="OVX117" s="511"/>
      <c r="OVY117" s="511"/>
      <c r="OVZ117" s="511"/>
      <c r="OWA117" s="511"/>
      <c r="OWB117" s="511"/>
      <c r="OWC117" s="511"/>
      <c r="OWD117" s="511"/>
      <c r="OWE117" s="511"/>
      <c r="OWF117" s="511"/>
      <c r="OWG117" s="511"/>
      <c r="OWH117" s="511"/>
      <c r="OWI117" s="511"/>
      <c r="OWJ117" s="511"/>
      <c r="OWK117" s="511"/>
      <c r="OWL117" s="511"/>
      <c r="OWM117" s="511"/>
      <c r="OWN117" s="511"/>
      <c r="OWO117" s="511"/>
      <c r="OWP117" s="511"/>
      <c r="OWQ117" s="511"/>
      <c r="OWR117" s="511"/>
      <c r="OWS117" s="511"/>
      <c r="OWT117" s="511"/>
      <c r="OWU117" s="511"/>
      <c r="OWV117" s="511"/>
      <c r="OWW117" s="511"/>
      <c r="OWX117" s="511"/>
      <c r="OWY117" s="511"/>
      <c r="OWZ117" s="511"/>
      <c r="OXA117" s="511"/>
      <c r="OXB117" s="511"/>
      <c r="OXC117" s="511"/>
      <c r="OXD117" s="511"/>
      <c r="OXE117" s="511"/>
      <c r="OXF117" s="511"/>
      <c r="OXG117" s="511"/>
      <c r="OXH117" s="511"/>
      <c r="OXI117" s="511"/>
      <c r="OXJ117" s="511"/>
      <c r="OXK117" s="511"/>
      <c r="OXL117" s="511"/>
      <c r="OXM117" s="511"/>
      <c r="OXN117" s="511"/>
      <c r="OXO117" s="511"/>
      <c r="OXP117" s="511"/>
      <c r="OXQ117" s="511"/>
      <c r="OXR117" s="511"/>
      <c r="OXS117" s="511"/>
      <c r="OXT117" s="511"/>
      <c r="OXU117" s="511"/>
      <c r="OXV117" s="511"/>
      <c r="OXW117" s="511"/>
      <c r="OXX117" s="511"/>
      <c r="OXY117" s="511"/>
      <c r="OXZ117" s="511"/>
      <c r="OYA117" s="511"/>
      <c r="OYB117" s="511"/>
      <c r="OYC117" s="511"/>
      <c r="OYD117" s="511"/>
      <c r="OYE117" s="511"/>
      <c r="OYF117" s="511"/>
      <c r="OYG117" s="511"/>
      <c r="OYH117" s="511"/>
      <c r="OYI117" s="511"/>
      <c r="OYJ117" s="511"/>
      <c r="OYK117" s="511"/>
      <c r="OYL117" s="511"/>
      <c r="OYM117" s="511"/>
      <c r="OYN117" s="511"/>
      <c r="OYO117" s="511"/>
      <c r="OYP117" s="511"/>
      <c r="OYQ117" s="511"/>
      <c r="OYR117" s="511"/>
      <c r="OYS117" s="511"/>
      <c r="OYT117" s="511"/>
      <c r="OYU117" s="511"/>
      <c r="OYV117" s="511"/>
      <c r="OYW117" s="511"/>
      <c r="OYX117" s="511"/>
      <c r="OYY117" s="511"/>
      <c r="OYZ117" s="511"/>
      <c r="OZA117" s="511"/>
      <c r="OZB117" s="511"/>
      <c r="OZC117" s="511"/>
      <c r="OZD117" s="511"/>
      <c r="OZE117" s="511"/>
      <c r="OZF117" s="511"/>
      <c r="OZG117" s="511"/>
      <c r="OZH117" s="511"/>
      <c r="OZI117" s="511"/>
      <c r="OZJ117" s="511"/>
      <c r="OZK117" s="511"/>
      <c r="OZL117" s="511"/>
      <c r="OZM117" s="511"/>
      <c r="OZN117" s="511"/>
      <c r="OZO117" s="511"/>
      <c r="OZP117" s="511"/>
      <c r="OZQ117" s="511"/>
      <c r="OZR117" s="511"/>
      <c r="OZS117" s="511"/>
      <c r="OZT117" s="511"/>
      <c r="OZU117" s="511"/>
      <c r="OZV117" s="511"/>
      <c r="OZW117" s="511"/>
      <c r="OZX117" s="511"/>
      <c r="OZY117" s="511"/>
      <c r="OZZ117" s="511"/>
      <c r="PAA117" s="511"/>
      <c r="PAB117" s="511"/>
      <c r="PAC117" s="511"/>
      <c r="PAD117" s="511"/>
      <c r="PAE117" s="511"/>
      <c r="PAF117" s="511"/>
      <c r="PAG117" s="511"/>
      <c r="PAH117" s="511"/>
      <c r="PAI117" s="511"/>
      <c r="PAJ117" s="511"/>
      <c r="PAK117" s="511"/>
      <c r="PAL117" s="511"/>
      <c r="PAM117" s="511"/>
      <c r="PAN117" s="511"/>
      <c r="PAO117" s="511"/>
      <c r="PAP117" s="511"/>
      <c r="PAQ117" s="511"/>
      <c r="PAR117" s="511"/>
      <c r="PAS117" s="511"/>
      <c r="PAT117" s="511"/>
      <c r="PAU117" s="511"/>
      <c r="PAV117" s="511"/>
      <c r="PAW117" s="511"/>
      <c r="PAX117" s="511"/>
      <c r="PAY117" s="511"/>
      <c r="PAZ117" s="511"/>
      <c r="PBA117" s="511"/>
      <c r="PBB117" s="511"/>
      <c r="PBC117" s="511"/>
      <c r="PBD117" s="511"/>
      <c r="PBE117" s="511"/>
      <c r="PBF117" s="511"/>
      <c r="PBG117" s="511"/>
      <c r="PBH117" s="511"/>
      <c r="PBI117" s="511"/>
      <c r="PBJ117" s="511"/>
      <c r="PBK117" s="511"/>
      <c r="PBL117" s="511"/>
      <c r="PBM117" s="511"/>
      <c r="PBN117" s="511"/>
      <c r="PBO117" s="511"/>
      <c r="PBP117" s="511"/>
      <c r="PBQ117" s="511"/>
      <c r="PBR117" s="511"/>
      <c r="PBS117" s="511"/>
      <c r="PBT117" s="511"/>
      <c r="PBU117" s="511"/>
      <c r="PBV117" s="511"/>
      <c r="PBW117" s="511"/>
      <c r="PBX117" s="511"/>
      <c r="PBY117" s="511"/>
      <c r="PBZ117" s="511"/>
      <c r="PCA117" s="511"/>
      <c r="PCB117" s="511"/>
      <c r="PCC117" s="511"/>
      <c r="PCD117" s="511"/>
      <c r="PCE117" s="511"/>
      <c r="PCF117" s="511"/>
      <c r="PCG117" s="511"/>
      <c r="PCH117" s="511"/>
      <c r="PCI117" s="511"/>
      <c r="PCJ117" s="511"/>
      <c r="PCK117" s="511"/>
      <c r="PCL117" s="511"/>
      <c r="PCM117" s="511"/>
      <c r="PCN117" s="511"/>
      <c r="PCO117" s="511"/>
      <c r="PCP117" s="511"/>
      <c r="PCQ117" s="511"/>
      <c r="PCR117" s="511"/>
      <c r="PCS117" s="511"/>
      <c r="PCT117" s="511"/>
      <c r="PCU117" s="511"/>
      <c r="PCV117" s="511"/>
      <c r="PCW117" s="511"/>
      <c r="PCX117" s="511"/>
      <c r="PCY117" s="511"/>
      <c r="PCZ117" s="511"/>
      <c r="PDA117" s="511"/>
      <c r="PDB117" s="511"/>
      <c r="PDC117" s="511"/>
      <c r="PDD117" s="511"/>
      <c r="PDE117" s="511"/>
      <c r="PDF117" s="511"/>
      <c r="PDG117" s="511"/>
      <c r="PDH117" s="511"/>
      <c r="PDI117" s="511"/>
      <c r="PDJ117" s="511"/>
      <c r="PDK117" s="511"/>
      <c r="PDL117" s="511"/>
      <c r="PDM117" s="511"/>
      <c r="PDN117" s="511"/>
      <c r="PDO117" s="511"/>
      <c r="PDP117" s="511"/>
      <c r="PDQ117" s="511"/>
      <c r="PDR117" s="511"/>
      <c r="PDS117" s="511"/>
      <c r="PDT117" s="511"/>
      <c r="PDU117" s="511"/>
      <c r="PDV117" s="511"/>
      <c r="PDW117" s="511"/>
      <c r="PDX117" s="511"/>
      <c r="PDY117" s="511"/>
      <c r="PDZ117" s="511"/>
      <c r="PEA117" s="511"/>
      <c r="PEB117" s="511"/>
      <c r="PEC117" s="511"/>
      <c r="PED117" s="511"/>
      <c r="PEE117" s="511"/>
      <c r="PEF117" s="511"/>
      <c r="PEG117" s="511"/>
      <c r="PEH117" s="511"/>
      <c r="PEI117" s="511"/>
      <c r="PEJ117" s="511"/>
      <c r="PEK117" s="511"/>
      <c r="PEL117" s="511"/>
      <c r="PEM117" s="511"/>
      <c r="PEN117" s="511"/>
      <c r="PEO117" s="511"/>
      <c r="PEP117" s="511"/>
      <c r="PEQ117" s="511"/>
      <c r="PER117" s="511"/>
      <c r="PES117" s="511"/>
      <c r="PET117" s="511"/>
      <c r="PEU117" s="511"/>
      <c r="PEV117" s="511"/>
      <c r="PEW117" s="511"/>
      <c r="PEX117" s="511"/>
      <c r="PEY117" s="511"/>
      <c r="PEZ117" s="511"/>
      <c r="PFA117" s="511"/>
      <c r="PFB117" s="511"/>
      <c r="PFC117" s="511"/>
      <c r="PFD117" s="511"/>
      <c r="PFE117" s="511"/>
      <c r="PFF117" s="511"/>
      <c r="PFG117" s="511"/>
      <c r="PFH117" s="511"/>
      <c r="PFI117" s="511"/>
      <c r="PFJ117" s="511"/>
      <c r="PFK117" s="511"/>
      <c r="PFL117" s="511"/>
      <c r="PFM117" s="511"/>
      <c r="PFN117" s="511"/>
      <c r="PFO117" s="511"/>
      <c r="PFP117" s="511"/>
      <c r="PFQ117" s="511"/>
      <c r="PFR117" s="511"/>
      <c r="PFS117" s="511"/>
      <c r="PFT117" s="511"/>
      <c r="PFU117" s="511"/>
      <c r="PFV117" s="511"/>
      <c r="PFW117" s="511"/>
      <c r="PFX117" s="511"/>
      <c r="PFY117" s="511"/>
      <c r="PFZ117" s="511"/>
      <c r="PGA117" s="511"/>
      <c r="PGB117" s="511"/>
      <c r="PGC117" s="511"/>
      <c r="PGD117" s="511"/>
      <c r="PGE117" s="511"/>
      <c r="PGF117" s="511"/>
      <c r="PGG117" s="511"/>
      <c r="PGH117" s="511"/>
      <c r="PGI117" s="511"/>
      <c r="PGJ117" s="511"/>
      <c r="PGK117" s="511"/>
      <c r="PGL117" s="511"/>
      <c r="PGM117" s="511"/>
      <c r="PGN117" s="511"/>
      <c r="PGO117" s="511"/>
      <c r="PGP117" s="511"/>
      <c r="PGQ117" s="511"/>
      <c r="PGR117" s="511"/>
      <c r="PGS117" s="511"/>
      <c r="PGT117" s="511"/>
      <c r="PGU117" s="511"/>
      <c r="PGV117" s="511"/>
      <c r="PGW117" s="511"/>
      <c r="PGX117" s="511"/>
      <c r="PGY117" s="511"/>
      <c r="PGZ117" s="511"/>
      <c r="PHA117" s="511"/>
      <c r="PHB117" s="511"/>
      <c r="PHC117" s="511"/>
      <c r="PHD117" s="511"/>
      <c r="PHE117" s="511"/>
      <c r="PHF117" s="511"/>
      <c r="PHG117" s="511"/>
      <c r="PHH117" s="511"/>
      <c r="PHI117" s="511"/>
      <c r="PHJ117" s="511"/>
      <c r="PHK117" s="511"/>
      <c r="PHL117" s="511"/>
      <c r="PHM117" s="511"/>
      <c r="PHN117" s="511"/>
      <c r="PHO117" s="511"/>
      <c r="PHP117" s="511"/>
      <c r="PHQ117" s="511"/>
      <c r="PHR117" s="511"/>
      <c r="PHS117" s="511"/>
      <c r="PHT117" s="511"/>
      <c r="PHU117" s="511"/>
      <c r="PHV117" s="511"/>
      <c r="PHW117" s="511"/>
      <c r="PHX117" s="511"/>
      <c r="PHY117" s="511"/>
      <c r="PHZ117" s="511"/>
      <c r="PIA117" s="511"/>
      <c r="PIB117" s="511"/>
      <c r="PIC117" s="511"/>
      <c r="PID117" s="511"/>
      <c r="PIE117" s="511"/>
      <c r="PIF117" s="511"/>
      <c r="PIG117" s="511"/>
      <c r="PIH117" s="511"/>
      <c r="PII117" s="511"/>
      <c r="PIJ117" s="511"/>
      <c r="PIK117" s="511"/>
      <c r="PIL117" s="511"/>
      <c r="PIM117" s="511"/>
      <c r="PIN117" s="511"/>
      <c r="PIO117" s="511"/>
      <c r="PIP117" s="511"/>
      <c r="PIQ117" s="511"/>
      <c r="PIR117" s="511"/>
      <c r="PIS117" s="511"/>
      <c r="PIT117" s="511"/>
      <c r="PIU117" s="511"/>
      <c r="PIV117" s="511"/>
      <c r="PIW117" s="511"/>
      <c r="PIX117" s="511"/>
      <c r="PIY117" s="511"/>
      <c r="PIZ117" s="511"/>
      <c r="PJA117" s="511"/>
      <c r="PJB117" s="511"/>
      <c r="PJC117" s="511"/>
      <c r="PJD117" s="511"/>
      <c r="PJE117" s="511"/>
      <c r="PJF117" s="511"/>
      <c r="PJG117" s="511"/>
      <c r="PJH117" s="511"/>
      <c r="PJI117" s="511"/>
      <c r="PJJ117" s="511"/>
      <c r="PJK117" s="511"/>
      <c r="PJL117" s="511"/>
      <c r="PJM117" s="511"/>
      <c r="PJN117" s="511"/>
      <c r="PJO117" s="511"/>
      <c r="PJP117" s="511"/>
      <c r="PJQ117" s="511"/>
      <c r="PJR117" s="511"/>
      <c r="PJS117" s="511"/>
      <c r="PJT117" s="511"/>
      <c r="PJU117" s="511"/>
      <c r="PJV117" s="511"/>
      <c r="PJW117" s="511"/>
      <c r="PJX117" s="511"/>
      <c r="PJY117" s="511"/>
      <c r="PJZ117" s="511"/>
      <c r="PKA117" s="511"/>
      <c r="PKB117" s="511"/>
      <c r="PKC117" s="511"/>
      <c r="PKD117" s="511"/>
      <c r="PKE117" s="511"/>
      <c r="PKF117" s="511"/>
      <c r="PKG117" s="511"/>
      <c r="PKH117" s="511"/>
      <c r="PKI117" s="511"/>
      <c r="PKJ117" s="511"/>
      <c r="PKK117" s="511"/>
      <c r="PKL117" s="511"/>
      <c r="PKM117" s="511"/>
      <c r="PKN117" s="511"/>
      <c r="PKO117" s="511"/>
      <c r="PKP117" s="511"/>
      <c r="PKQ117" s="511"/>
      <c r="PKR117" s="511"/>
      <c r="PKS117" s="511"/>
      <c r="PKT117" s="511"/>
      <c r="PKU117" s="511"/>
      <c r="PKV117" s="511"/>
      <c r="PKW117" s="511"/>
      <c r="PKX117" s="511"/>
      <c r="PKY117" s="511"/>
      <c r="PKZ117" s="511"/>
      <c r="PLA117" s="511"/>
      <c r="PLB117" s="511"/>
      <c r="PLC117" s="511"/>
      <c r="PLD117" s="511"/>
      <c r="PLE117" s="511"/>
      <c r="PLF117" s="511"/>
      <c r="PLG117" s="511"/>
      <c r="PLH117" s="511"/>
      <c r="PLI117" s="511"/>
      <c r="PLJ117" s="511"/>
      <c r="PLK117" s="511"/>
      <c r="PLL117" s="511"/>
      <c r="PLM117" s="511"/>
      <c r="PLN117" s="511"/>
      <c r="PLO117" s="511"/>
      <c r="PLP117" s="511"/>
      <c r="PLQ117" s="511"/>
      <c r="PLR117" s="511"/>
      <c r="PLS117" s="511"/>
      <c r="PLT117" s="511"/>
      <c r="PLU117" s="511"/>
      <c r="PLV117" s="511"/>
      <c r="PLW117" s="511"/>
      <c r="PLX117" s="511"/>
      <c r="PLY117" s="511"/>
      <c r="PLZ117" s="511"/>
      <c r="PMA117" s="511"/>
      <c r="PMB117" s="511"/>
      <c r="PMC117" s="511"/>
      <c r="PMD117" s="511"/>
      <c r="PME117" s="511"/>
      <c r="PMF117" s="511"/>
      <c r="PMG117" s="511"/>
      <c r="PMH117" s="511"/>
      <c r="PMI117" s="511"/>
      <c r="PMJ117" s="511"/>
      <c r="PMK117" s="511"/>
      <c r="PML117" s="511"/>
      <c r="PMM117" s="511"/>
      <c r="PMN117" s="511"/>
      <c r="PMO117" s="511"/>
      <c r="PMP117" s="511"/>
      <c r="PMQ117" s="511"/>
      <c r="PMR117" s="511"/>
      <c r="PMS117" s="511"/>
      <c r="PMT117" s="511"/>
      <c r="PMU117" s="511"/>
      <c r="PMV117" s="511"/>
      <c r="PMW117" s="511"/>
      <c r="PMX117" s="511"/>
      <c r="PMY117" s="511"/>
      <c r="PMZ117" s="511"/>
      <c r="PNA117" s="511"/>
      <c r="PNB117" s="511"/>
      <c r="PNC117" s="511"/>
      <c r="PND117" s="511"/>
      <c r="PNE117" s="511"/>
      <c r="PNF117" s="511"/>
      <c r="PNG117" s="511"/>
      <c r="PNH117" s="511"/>
      <c r="PNI117" s="511"/>
      <c r="PNJ117" s="511"/>
      <c r="PNK117" s="511"/>
      <c r="PNL117" s="511"/>
      <c r="PNM117" s="511"/>
      <c r="PNN117" s="511"/>
      <c r="PNO117" s="511"/>
      <c r="PNP117" s="511"/>
      <c r="PNQ117" s="511"/>
      <c r="PNR117" s="511"/>
      <c r="PNS117" s="511"/>
      <c r="PNT117" s="511"/>
      <c r="PNU117" s="511"/>
      <c r="PNV117" s="511"/>
      <c r="PNW117" s="511"/>
      <c r="PNX117" s="511"/>
      <c r="PNY117" s="511"/>
      <c r="PNZ117" s="511"/>
      <c r="POA117" s="511"/>
      <c r="POB117" s="511"/>
      <c r="POC117" s="511"/>
      <c r="POD117" s="511"/>
      <c r="POE117" s="511"/>
      <c r="POF117" s="511"/>
      <c r="POG117" s="511"/>
      <c r="POH117" s="511"/>
      <c r="POI117" s="511"/>
      <c r="POJ117" s="511"/>
      <c r="POK117" s="511"/>
      <c r="POL117" s="511"/>
      <c r="POM117" s="511"/>
      <c r="PON117" s="511"/>
      <c r="POO117" s="511"/>
      <c r="POP117" s="511"/>
      <c r="POQ117" s="511"/>
      <c r="POR117" s="511"/>
      <c r="POS117" s="511"/>
      <c r="POT117" s="511"/>
      <c r="POU117" s="511"/>
      <c r="POV117" s="511"/>
      <c r="POW117" s="511"/>
      <c r="POX117" s="511"/>
      <c r="POY117" s="511"/>
      <c r="POZ117" s="511"/>
      <c r="PPA117" s="511"/>
      <c r="PPB117" s="511"/>
      <c r="PPC117" s="511"/>
      <c r="PPD117" s="511"/>
      <c r="PPE117" s="511"/>
      <c r="PPF117" s="511"/>
      <c r="PPG117" s="511"/>
      <c r="PPH117" s="511"/>
      <c r="PPI117" s="511"/>
      <c r="PPJ117" s="511"/>
      <c r="PPK117" s="511"/>
      <c r="PPL117" s="511"/>
      <c r="PPM117" s="511"/>
      <c r="PPN117" s="511"/>
      <c r="PPO117" s="511"/>
      <c r="PPP117" s="511"/>
      <c r="PPQ117" s="511"/>
      <c r="PPR117" s="511"/>
      <c r="PPS117" s="511"/>
      <c r="PPT117" s="511"/>
      <c r="PPU117" s="511"/>
      <c r="PPV117" s="511"/>
      <c r="PPW117" s="511"/>
      <c r="PPX117" s="511"/>
      <c r="PPY117" s="511"/>
      <c r="PPZ117" s="511"/>
      <c r="PQA117" s="511"/>
      <c r="PQB117" s="511"/>
      <c r="PQC117" s="511"/>
      <c r="PQD117" s="511"/>
      <c r="PQE117" s="511"/>
      <c r="PQF117" s="511"/>
      <c r="PQG117" s="511"/>
      <c r="PQH117" s="511"/>
      <c r="PQI117" s="511"/>
      <c r="PQJ117" s="511"/>
      <c r="PQK117" s="511"/>
      <c r="PQL117" s="511"/>
      <c r="PQM117" s="511"/>
      <c r="PQN117" s="511"/>
      <c r="PQO117" s="511"/>
      <c r="PQP117" s="511"/>
      <c r="PQQ117" s="511"/>
      <c r="PQR117" s="511"/>
      <c r="PQS117" s="511"/>
      <c r="PQT117" s="511"/>
      <c r="PQU117" s="511"/>
      <c r="PQV117" s="511"/>
      <c r="PQW117" s="511"/>
      <c r="PQX117" s="511"/>
      <c r="PQY117" s="511"/>
      <c r="PQZ117" s="511"/>
      <c r="PRA117" s="511"/>
      <c r="PRB117" s="511"/>
      <c r="PRC117" s="511"/>
      <c r="PRD117" s="511"/>
      <c r="PRE117" s="511"/>
      <c r="PRF117" s="511"/>
      <c r="PRG117" s="511"/>
      <c r="PRH117" s="511"/>
      <c r="PRI117" s="511"/>
      <c r="PRJ117" s="511"/>
      <c r="PRK117" s="511"/>
      <c r="PRL117" s="511"/>
      <c r="PRM117" s="511"/>
      <c r="PRN117" s="511"/>
      <c r="PRO117" s="511"/>
      <c r="PRP117" s="511"/>
      <c r="PRQ117" s="511"/>
      <c r="PRR117" s="511"/>
      <c r="PRS117" s="511"/>
      <c r="PRT117" s="511"/>
      <c r="PRU117" s="511"/>
      <c r="PRV117" s="511"/>
      <c r="PRW117" s="511"/>
      <c r="PRX117" s="511"/>
      <c r="PRY117" s="511"/>
      <c r="PRZ117" s="511"/>
      <c r="PSA117" s="511"/>
      <c r="PSB117" s="511"/>
      <c r="PSC117" s="511"/>
      <c r="PSD117" s="511"/>
      <c r="PSE117" s="511"/>
      <c r="PSF117" s="511"/>
      <c r="PSG117" s="511"/>
      <c r="PSH117" s="511"/>
      <c r="PSI117" s="511"/>
      <c r="PSJ117" s="511"/>
      <c r="PSK117" s="511"/>
      <c r="PSL117" s="511"/>
      <c r="PSM117" s="511"/>
      <c r="PSN117" s="511"/>
      <c r="PSO117" s="511"/>
      <c r="PSP117" s="511"/>
      <c r="PSQ117" s="511"/>
      <c r="PSR117" s="511"/>
      <c r="PSS117" s="511"/>
      <c r="PST117" s="511"/>
      <c r="PSU117" s="511"/>
      <c r="PSV117" s="511"/>
      <c r="PSW117" s="511"/>
      <c r="PSX117" s="511"/>
      <c r="PSY117" s="511"/>
      <c r="PSZ117" s="511"/>
      <c r="PTA117" s="511"/>
      <c r="PTB117" s="511"/>
      <c r="PTC117" s="511"/>
      <c r="PTD117" s="511"/>
      <c r="PTE117" s="511"/>
      <c r="PTF117" s="511"/>
      <c r="PTG117" s="511"/>
      <c r="PTH117" s="511"/>
      <c r="PTI117" s="511"/>
      <c r="PTJ117" s="511"/>
      <c r="PTK117" s="511"/>
      <c r="PTL117" s="511"/>
      <c r="PTM117" s="511"/>
      <c r="PTN117" s="511"/>
      <c r="PTO117" s="511"/>
      <c r="PTP117" s="511"/>
      <c r="PTQ117" s="511"/>
      <c r="PTR117" s="511"/>
      <c r="PTS117" s="511"/>
      <c r="PTT117" s="511"/>
      <c r="PTU117" s="511"/>
      <c r="PTV117" s="511"/>
      <c r="PTW117" s="511"/>
      <c r="PTX117" s="511"/>
      <c r="PTY117" s="511"/>
      <c r="PTZ117" s="511"/>
      <c r="PUA117" s="511"/>
      <c r="PUB117" s="511"/>
      <c r="PUC117" s="511"/>
      <c r="PUD117" s="511"/>
      <c r="PUE117" s="511"/>
      <c r="PUF117" s="511"/>
      <c r="PUG117" s="511"/>
      <c r="PUH117" s="511"/>
      <c r="PUI117" s="511"/>
      <c r="PUJ117" s="511"/>
      <c r="PUK117" s="511"/>
      <c r="PUL117" s="511"/>
      <c r="PUM117" s="511"/>
      <c r="PUN117" s="511"/>
      <c r="PUO117" s="511"/>
      <c r="PUP117" s="511"/>
      <c r="PUQ117" s="511"/>
      <c r="PUR117" s="511"/>
      <c r="PUS117" s="511"/>
      <c r="PUT117" s="511"/>
      <c r="PUU117" s="511"/>
      <c r="PUV117" s="511"/>
      <c r="PUW117" s="511"/>
      <c r="PUX117" s="511"/>
      <c r="PUY117" s="511"/>
      <c r="PUZ117" s="511"/>
      <c r="PVA117" s="511"/>
      <c r="PVB117" s="511"/>
      <c r="PVC117" s="511"/>
      <c r="PVD117" s="511"/>
      <c r="PVE117" s="511"/>
      <c r="PVF117" s="511"/>
      <c r="PVG117" s="511"/>
      <c r="PVH117" s="511"/>
      <c r="PVI117" s="511"/>
      <c r="PVJ117" s="511"/>
      <c r="PVK117" s="511"/>
      <c r="PVL117" s="511"/>
      <c r="PVM117" s="511"/>
      <c r="PVN117" s="511"/>
      <c r="PVO117" s="511"/>
      <c r="PVP117" s="511"/>
      <c r="PVQ117" s="511"/>
      <c r="PVR117" s="511"/>
      <c r="PVS117" s="511"/>
      <c r="PVT117" s="511"/>
      <c r="PVU117" s="511"/>
      <c r="PVV117" s="511"/>
      <c r="PVW117" s="511"/>
      <c r="PVX117" s="511"/>
      <c r="PVY117" s="511"/>
      <c r="PVZ117" s="511"/>
      <c r="PWA117" s="511"/>
      <c r="PWB117" s="511"/>
      <c r="PWC117" s="511"/>
      <c r="PWD117" s="511"/>
      <c r="PWE117" s="511"/>
      <c r="PWF117" s="511"/>
      <c r="PWG117" s="511"/>
      <c r="PWH117" s="511"/>
      <c r="PWI117" s="511"/>
      <c r="PWJ117" s="511"/>
      <c r="PWK117" s="511"/>
      <c r="PWL117" s="511"/>
      <c r="PWM117" s="511"/>
      <c r="PWN117" s="511"/>
      <c r="PWO117" s="511"/>
      <c r="PWP117" s="511"/>
      <c r="PWQ117" s="511"/>
      <c r="PWR117" s="511"/>
      <c r="PWS117" s="511"/>
      <c r="PWT117" s="511"/>
      <c r="PWU117" s="511"/>
      <c r="PWV117" s="511"/>
      <c r="PWW117" s="511"/>
      <c r="PWX117" s="511"/>
      <c r="PWY117" s="511"/>
      <c r="PWZ117" s="511"/>
      <c r="PXA117" s="511"/>
      <c r="PXB117" s="511"/>
      <c r="PXC117" s="511"/>
      <c r="PXD117" s="511"/>
      <c r="PXE117" s="511"/>
      <c r="PXF117" s="511"/>
      <c r="PXG117" s="511"/>
      <c r="PXH117" s="511"/>
      <c r="PXI117" s="511"/>
      <c r="PXJ117" s="511"/>
      <c r="PXK117" s="511"/>
      <c r="PXL117" s="511"/>
      <c r="PXM117" s="511"/>
      <c r="PXN117" s="511"/>
      <c r="PXO117" s="511"/>
      <c r="PXP117" s="511"/>
      <c r="PXQ117" s="511"/>
      <c r="PXR117" s="511"/>
      <c r="PXS117" s="511"/>
      <c r="PXT117" s="511"/>
      <c r="PXU117" s="511"/>
      <c r="PXV117" s="511"/>
      <c r="PXW117" s="511"/>
      <c r="PXX117" s="511"/>
      <c r="PXY117" s="511"/>
      <c r="PXZ117" s="511"/>
      <c r="PYA117" s="511"/>
      <c r="PYB117" s="511"/>
      <c r="PYC117" s="511"/>
      <c r="PYD117" s="511"/>
      <c r="PYE117" s="511"/>
      <c r="PYF117" s="511"/>
      <c r="PYG117" s="511"/>
      <c r="PYH117" s="511"/>
      <c r="PYI117" s="511"/>
      <c r="PYJ117" s="511"/>
      <c r="PYK117" s="511"/>
      <c r="PYL117" s="511"/>
      <c r="PYM117" s="511"/>
      <c r="PYN117" s="511"/>
      <c r="PYO117" s="511"/>
      <c r="PYP117" s="511"/>
      <c r="PYQ117" s="511"/>
      <c r="PYR117" s="511"/>
      <c r="PYS117" s="511"/>
      <c r="PYT117" s="511"/>
      <c r="PYU117" s="511"/>
      <c r="PYV117" s="511"/>
      <c r="PYW117" s="511"/>
      <c r="PYX117" s="511"/>
      <c r="PYY117" s="511"/>
      <c r="PYZ117" s="511"/>
      <c r="PZA117" s="511"/>
      <c r="PZB117" s="511"/>
      <c r="PZC117" s="511"/>
      <c r="PZD117" s="511"/>
      <c r="PZE117" s="511"/>
      <c r="PZF117" s="511"/>
      <c r="PZG117" s="511"/>
      <c r="PZH117" s="511"/>
      <c r="PZI117" s="511"/>
      <c r="PZJ117" s="511"/>
      <c r="PZK117" s="511"/>
      <c r="PZL117" s="511"/>
      <c r="PZM117" s="511"/>
      <c r="PZN117" s="511"/>
      <c r="PZO117" s="511"/>
      <c r="PZP117" s="511"/>
      <c r="PZQ117" s="511"/>
      <c r="PZR117" s="511"/>
      <c r="PZS117" s="511"/>
      <c r="PZT117" s="511"/>
      <c r="PZU117" s="511"/>
      <c r="PZV117" s="511"/>
      <c r="PZW117" s="511"/>
      <c r="PZX117" s="511"/>
      <c r="PZY117" s="511"/>
      <c r="PZZ117" s="511"/>
      <c r="QAA117" s="511"/>
      <c r="QAB117" s="511"/>
      <c r="QAC117" s="511"/>
      <c r="QAD117" s="511"/>
      <c r="QAE117" s="511"/>
      <c r="QAF117" s="511"/>
      <c r="QAG117" s="511"/>
      <c r="QAH117" s="511"/>
      <c r="QAI117" s="511"/>
      <c r="QAJ117" s="511"/>
      <c r="QAK117" s="511"/>
      <c r="QAL117" s="511"/>
      <c r="QAM117" s="511"/>
      <c r="QAN117" s="511"/>
      <c r="QAO117" s="511"/>
      <c r="QAP117" s="511"/>
      <c r="QAQ117" s="511"/>
      <c r="QAR117" s="511"/>
      <c r="QAS117" s="511"/>
      <c r="QAT117" s="511"/>
      <c r="QAU117" s="511"/>
      <c r="QAV117" s="511"/>
      <c r="QAW117" s="511"/>
      <c r="QAX117" s="511"/>
      <c r="QAY117" s="511"/>
      <c r="QAZ117" s="511"/>
      <c r="QBA117" s="511"/>
      <c r="QBB117" s="511"/>
      <c r="QBC117" s="511"/>
      <c r="QBD117" s="511"/>
      <c r="QBE117" s="511"/>
      <c r="QBF117" s="511"/>
      <c r="QBG117" s="511"/>
      <c r="QBH117" s="511"/>
      <c r="QBI117" s="511"/>
      <c r="QBJ117" s="511"/>
      <c r="QBK117" s="511"/>
      <c r="QBL117" s="511"/>
      <c r="QBM117" s="511"/>
      <c r="QBN117" s="511"/>
      <c r="QBO117" s="511"/>
      <c r="QBP117" s="511"/>
      <c r="QBQ117" s="511"/>
      <c r="QBR117" s="511"/>
      <c r="QBS117" s="511"/>
      <c r="QBT117" s="511"/>
      <c r="QBU117" s="511"/>
      <c r="QBV117" s="511"/>
      <c r="QBW117" s="511"/>
      <c r="QBX117" s="511"/>
      <c r="QBY117" s="511"/>
      <c r="QBZ117" s="511"/>
      <c r="QCA117" s="511"/>
      <c r="QCB117" s="511"/>
      <c r="QCC117" s="511"/>
      <c r="QCD117" s="511"/>
      <c r="QCE117" s="511"/>
      <c r="QCF117" s="511"/>
      <c r="QCG117" s="511"/>
      <c r="QCH117" s="511"/>
      <c r="QCI117" s="511"/>
      <c r="QCJ117" s="511"/>
      <c r="QCK117" s="511"/>
      <c r="QCL117" s="511"/>
      <c r="QCM117" s="511"/>
      <c r="QCN117" s="511"/>
      <c r="QCO117" s="511"/>
      <c r="QCP117" s="511"/>
      <c r="QCQ117" s="511"/>
      <c r="QCR117" s="511"/>
      <c r="QCS117" s="511"/>
      <c r="QCT117" s="511"/>
      <c r="QCU117" s="511"/>
      <c r="QCV117" s="511"/>
      <c r="QCW117" s="511"/>
      <c r="QCX117" s="511"/>
      <c r="QCY117" s="511"/>
      <c r="QCZ117" s="511"/>
      <c r="QDA117" s="511"/>
      <c r="QDB117" s="511"/>
      <c r="QDC117" s="511"/>
      <c r="QDD117" s="511"/>
      <c r="QDE117" s="511"/>
      <c r="QDF117" s="511"/>
      <c r="QDG117" s="511"/>
      <c r="QDH117" s="511"/>
      <c r="QDI117" s="511"/>
      <c r="QDJ117" s="511"/>
      <c r="QDK117" s="511"/>
      <c r="QDL117" s="511"/>
      <c r="QDM117" s="511"/>
      <c r="QDN117" s="511"/>
      <c r="QDO117" s="511"/>
      <c r="QDP117" s="511"/>
      <c r="QDQ117" s="511"/>
      <c r="QDR117" s="511"/>
      <c r="QDS117" s="511"/>
      <c r="QDT117" s="511"/>
      <c r="QDU117" s="511"/>
      <c r="QDV117" s="511"/>
      <c r="QDW117" s="511"/>
      <c r="QDX117" s="511"/>
      <c r="QDY117" s="511"/>
      <c r="QDZ117" s="511"/>
      <c r="QEA117" s="511"/>
      <c r="QEB117" s="511"/>
      <c r="QEC117" s="511"/>
      <c r="QED117" s="511"/>
      <c r="QEE117" s="511"/>
      <c r="QEF117" s="511"/>
      <c r="QEG117" s="511"/>
      <c r="QEH117" s="511"/>
      <c r="QEI117" s="511"/>
      <c r="QEJ117" s="511"/>
      <c r="QEK117" s="511"/>
      <c r="QEL117" s="511"/>
      <c r="QEM117" s="511"/>
      <c r="QEN117" s="511"/>
      <c r="QEO117" s="511"/>
      <c r="QEP117" s="511"/>
      <c r="QEQ117" s="511"/>
      <c r="QER117" s="511"/>
      <c r="QES117" s="511"/>
      <c r="QET117" s="511"/>
      <c r="QEU117" s="511"/>
      <c r="QEV117" s="511"/>
      <c r="QEW117" s="511"/>
      <c r="QEX117" s="511"/>
      <c r="QEY117" s="511"/>
      <c r="QEZ117" s="511"/>
      <c r="QFA117" s="511"/>
      <c r="QFB117" s="511"/>
      <c r="QFC117" s="511"/>
      <c r="QFD117" s="511"/>
      <c r="QFE117" s="511"/>
      <c r="QFF117" s="511"/>
      <c r="QFG117" s="511"/>
      <c r="QFH117" s="511"/>
      <c r="QFI117" s="511"/>
      <c r="QFJ117" s="511"/>
      <c r="QFK117" s="511"/>
      <c r="QFL117" s="511"/>
      <c r="QFM117" s="511"/>
      <c r="QFN117" s="511"/>
      <c r="QFO117" s="511"/>
      <c r="QFP117" s="511"/>
      <c r="QFQ117" s="511"/>
      <c r="QFR117" s="511"/>
      <c r="QFS117" s="511"/>
      <c r="QFT117" s="511"/>
      <c r="QFU117" s="511"/>
      <c r="QFV117" s="511"/>
      <c r="QFW117" s="511"/>
      <c r="QFX117" s="511"/>
      <c r="QFY117" s="511"/>
      <c r="QFZ117" s="511"/>
      <c r="QGA117" s="511"/>
      <c r="QGB117" s="511"/>
      <c r="QGC117" s="511"/>
      <c r="QGD117" s="511"/>
      <c r="QGE117" s="511"/>
      <c r="QGF117" s="511"/>
      <c r="QGG117" s="511"/>
      <c r="QGH117" s="511"/>
      <c r="QGI117" s="511"/>
      <c r="QGJ117" s="511"/>
      <c r="QGK117" s="511"/>
      <c r="QGL117" s="511"/>
      <c r="QGM117" s="511"/>
      <c r="QGN117" s="511"/>
      <c r="QGO117" s="511"/>
      <c r="QGP117" s="511"/>
      <c r="QGQ117" s="511"/>
      <c r="QGR117" s="511"/>
      <c r="QGS117" s="511"/>
      <c r="QGT117" s="511"/>
      <c r="QGU117" s="511"/>
      <c r="QGV117" s="511"/>
      <c r="QGW117" s="511"/>
      <c r="QGX117" s="511"/>
      <c r="QGY117" s="511"/>
      <c r="QGZ117" s="511"/>
      <c r="QHA117" s="511"/>
      <c r="QHB117" s="511"/>
      <c r="QHC117" s="511"/>
      <c r="QHD117" s="511"/>
      <c r="QHE117" s="511"/>
      <c r="QHF117" s="511"/>
      <c r="QHG117" s="511"/>
      <c r="QHH117" s="511"/>
      <c r="QHI117" s="511"/>
      <c r="QHJ117" s="511"/>
      <c r="QHK117" s="511"/>
      <c r="QHL117" s="511"/>
      <c r="QHM117" s="511"/>
      <c r="QHN117" s="511"/>
      <c r="QHO117" s="511"/>
      <c r="QHP117" s="511"/>
      <c r="QHQ117" s="511"/>
      <c r="QHR117" s="511"/>
      <c r="QHS117" s="511"/>
      <c r="QHT117" s="511"/>
      <c r="QHU117" s="511"/>
      <c r="QHV117" s="511"/>
      <c r="QHW117" s="511"/>
      <c r="QHX117" s="511"/>
      <c r="QHY117" s="511"/>
      <c r="QHZ117" s="511"/>
      <c r="QIA117" s="511"/>
      <c r="QIB117" s="511"/>
      <c r="QIC117" s="511"/>
      <c r="QID117" s="511"/>
      <c r="QIE117" s="511"/>
      <c r="QIF117" s="511"/>
      <c r="QIG117" s="511"/>
      <c r="QIH117" s="511"/>
      <c r="QII117" s="511"/>
      <c r="QIJ117" s="511"/>
      <c r="QIK117" s="511"/>
      <c r="QIL117" s="511"/>
      <c r="QIM117" s="511"/>
      <c r="QIN117" s="511"/>
      <c r="QIO117" s="511"/>
      <c r="QIP117" s="511"/>
      <c r="QIQ117" s="511"/>
      <c r="QIR117" s="511"/>
      <c r="QIS117" s="511"/>
      <c r="QIT117" s="511"/>
      <c r="QIU117" s="511"/>
      <c r="QIV117" s="511"/>
      <c r="QIW117" s="511"/>
      <c r="QIX117" s="511"/>
      <c r="QIY117" s="511"/>
      <c r="QIZ117" s="511"/>
      <c r="QJA117" s="511"/>
      <c r="QJB117" s="511"/>
      <c r="QJC117" s="511"/>
      <c r="QJD117" s="511"/>
      <c r="QJE117" s="511"/>
      <c r="QJF117" s="511"/>
      <c r="QJG117" s="511"/>
      <c r="QJH117" s="511"/>
      <c r="QJI117" s="511"/>
      <c r="QJJ117" s="511"/>
      <c r="QJK117" s="511"/>
      <c r="QJL117" s="511"/>
      <c r="QJM117" s="511"/>
      <c r="QJN117" s="511"/>
      <c r="QJO117" s="511"/>
      <c r="QJP117" s="511"/>
      <c r="QJQ117" s="511"/>
      <c r="QJR117" s="511"/>
      <c r="QJS117" s="511"/>
      <c r="QJT117" s="511"/>
      <c r="QJU117" s="511"/>
      <c r="QJV117" s="511"/>
      <c r="QJW117" s="511"/>
      <c r="QJX117" s="511"/>
      <c r="QJY117" s="511"/>
      <c r="QJZ117" s="511"/>
      <c r="QKA117" s="511"/>
      <c r="QKB117" s="511"/>
      <c r="QKC117" s="511"/>
      <c r="QKD117" s="511"/>
      <c r="QKE117" s="511"/>
      <c r="QKF117" s="511"/>
      <c r="QKG117" s="511"/>
      <c r="QKH117" s="511"/>
      <c r="QKI117" s="511"/>
      <c r="QKJ117" s="511"/>
      <c r="QKK117" s="511"/>
      <c r="QKL117" s="511"/>
      <c r="QKM117" s="511"/>
      <c r="QKN117" s="511"/>
      <c r="QKO117" s="511"/>
      <c r="QKP117" s="511"/>
      <c r="QKQ117" s="511"/>
      <c r="QKR117" s="511"/>
      <c r="QKS117" s="511"/>
      <c r="QKT117" s="511"/>
      <c r="QKU117" s="511"/>
      <c r="QKV117" s="511"/>
      <c r="QKW117" s="511"/>
      <c r="QKX117" s="511"/>
      <c r="QKY117" s="511"/>
      <c r="QKZ117" s="511"/>
      <c r="QLA117" s="511"/>
      <c r="QLB117" s="511"/>
      <c r="QLC117" s="511"/>
      <c r="QLD117" s="511"/>
      <c r="QLE117" s="511"/>
      <c r="QLF117" s="511"/>
      <c r="QLG117" s="511"/>
      <c r="QLH117" s="511"/>
      <c r="QLI117" s="511"/>
      <c r="QLJ117" s="511"/>
      <c r="QLK117" s="511"/>
      <c r="QLL117" s="511"/>
      <c r="QLM117" s="511"/>
      <c r="QLN117" s="511"/>
      <c r="QLO117" s="511"/>
      <c r="QLP117" s="511"/>
      <c r="QLQ117" s="511"/>
      <c r="QLR117" s="511"/>
      <c r="QLS117" s="511"/>
      <c r="QLT117" s="511"/>
      <c r="QLU117" s="511"/>
      <c r="QLV117" s="511"/>
      <c r="QLW117" s="511"/>
      <c r="QLX117" s="511"/>
      <c r="QLY117" s="511"/>
      <c r="QLZ117" s="511"/>
      <c r="QMA117" s="511"/>
      <c r="QMB117" s="511"/>
      <c r="QMC117" s="511"/>
      <c r="QMD117" s="511"/>
      <c r="QME117" s="511"/>
      <c r="QMF117" s="511"/>
      <c r="QMG117" s="511"/>
      <c r="QMH117" s="511"/>
      <c r="QMI117" s="511"/>
      <c r="QMJ117" s="511"/>
      <c r="QMK117" s="511"/>
      <c r="QML117" s="511"/>
      <c r="QMM117" s="511"/>
      <c r="QMN117" s="511"/>
      <c r="QMO117" s="511"/>
      <c r="QMP117" s="511"/>
      <c r="QMQ117" s="511"/>
      <c r="QMR117" s="511"/>
      <c r="QMS117" s="511"/>
      <c r="QMT117" s="511"/>
      <c r="QMU117" s="511"/>
      <c r="QMV117" s="511"/>
      <c r="QMW117" s="511"/>
      <c r="QMX117" s="511"/>
      <c r="QMY117" s="511"/>
      <c r="QMZ117" s="511"/>
      <c r="QNA117" s="511"/>
      <c r="QNB117" s="511"/>
      <c r="QNC117" s="511"/>
      <c r="QND117" s="511"/>
      <c r="QNE117" s="511"/>
      <c r="QNF117" s="511"/>
      <c r="QNG117" s="511"/>
      <c r="QNH117" s="511"/>
      <c r="QNI117" s="511"/>
      <c r="QNJ117" s="511"/>
      <c r="QNK117" s="511"/>
      <c r="QNL117" s="511"/>
      <c r="QNM117" s="511"/>
      <c r="QNN117" s="511"/>
      <c r="QNO117" s="511"/>
      <c r="QNP117" s="511"/>
      <c r="QNQ117" s="511"/>
      <c r="QNR117" s="511"/>
      <c r="QNS117" s="511"/>
      <c r="QNT117" s="511"/>
      <c r="QNU117" s="511"/>
      <c r="QNV117" s="511"/>
      <c r="QNW117" s="511"/>
      <c r="QNX117" s="511"/>
      <c r="QNY117" s="511"/>
      <c r="QNZ117" s="511"/>
      <c r="QOA117" s="511"/>
      <c r="QOB117" s="511"/>
      <c r="QOC117" s="511"/>
      <c r="QOD117" s="511"/>
      <c r="QOE117" s="511"/>
      <c r="QOF117" s="511"/>
      <c r="QOG117" s="511"/>
      <c r="QOH117" s="511"/>
      <c r="QOI117" s="511"/>
      <c r="QOJ117" s="511"/>
      <c r="QOK117" s="511"/>
      <c r="QOL117" s="511"/>
      <c r="QOM117" s="511"/>
      <c r="QON117" s="511"/>
      <c r="QOO117" s="511"/>
      <c r="QOP117" s="511"/>
      <c r="QOQ117" s="511"/>
      <c r="QOR117" s="511"/>
      <c r="QOS117" s="511"/>
      <c r="QOT117" s="511"/>
      <c r="QOU117" s="511"/>
      <c r="QOV117" s="511"/>
      <c r="QOW117" s="511"/>
      <c r="QOX117" s="511"/>
      <c r="QOY117" s="511"/>
      <c r="QOZ117" s="511"/>
      <c r="QPA117" s="511"/>
      <c r="QPB117" s="511"/>
      <c r="QPC117" s="511"/>
      <c r="QPD117" s="511"/>
      <c r="QPE117" s="511"/>
      <c r="QPF117" s="511"/>
      <c r="QPG117" s="511"/>
      <c r="QPH117" s="511"/>
      <c r="QPI117" s="511"/>
      <c r="QPJ117" s="511"/>
      <c r="QPK117" s="511"/>
      <c r="QPL117" s="511"/>
      <c r="QPM117" s="511"/>
      <c r="QPN117" s="511"/>
      <c r="QPO117" s="511"/>
      <c r="QPP117" s="511"/>
      <c r="QPQ117" s="511"/>
      <c r="QPR117" s="511"/>
      <c r="QPS117" s="511"/>
      <c r="QPT117" s="511"/>
      <c r="QPU117" s="511"/>
      <c r="QPV117" s="511"/>
      <c r="QPW117" s="511"/>
      <c r="QPX117" s="511"/>
      <c r="QPY117" s="511"/>
      <c r="QPZ117" s="511"/>
      <c r="QQA117" s="511"/>
      <c r="QQB117" s="511"/>
      <c r="QQC117" s="511"/>
      <c r="QQD117" s="511"/>
      <c r="QQE117" s="511"/>
      <c r="QQF117" s="511"/>
      <c r="QQG117" s="511"/>
      <c r="QQH117" s="511"/>
      <c r="QQI117" s="511"/>
      <c r="QQJ117" s="511"/>
      <c r="QQK117" s="511"/>
      <c r="QQL117" s="511"/>
      <c r="QQM117" s="511"/>
      <c r="QQN117" s="511"/>
      <c r="QQO117" s="511"/>
      <c r="QQP117" s="511"/>
      <c r="QQQ117" s="511"/>
      <c r="QQR117" s="511"/>
      <c r="QQS117" s="511"/>
      <c r="QQT117" s="511"/>
      <c r="QQU117" s="511"/>
      <c r="QQV117" s="511"/>
      <c r="QQW117" s="511"/>
      <c r="QQX117" s="511"/>
      <c r="QQY117" s="511"/>
      <c r="QQZ117" s="511"/>
      <c r="QRA117" s="511"/>
      <c r="QRB117" s="511"/>
      <c r="QRC117" s="511"/>
      <c r="QRD117" s="511"/>
      <c r="QRE117" s="511"/>
      <c r="QRF117" s="511"/>
      <c r="QRG117" s="511"/>
      <c r="QRH117" s="511"/>
      <c r="QRI117" s="511"/>
      <c r="QRJ117" s="511"/>
      <c r="QRK117" s="511"/>
      <c r="QRL117" s="511"/>
      <c r="QRM117" s="511"/>
      <c r="QRN117" s="511"/>
      <c r="QRO117" s="511"/>
      <c r="QRP117" s="511"/>
      <c r="QRQ117" s="511"/>
      <c r="QRR117" s="511"/>
      <c r="QRS117" s="511"/>
      <c r="QRT117" s="511"/>
      <c r="QRU117" s="511"/>
      <c r="QRV117" s="511"/>
      <c r="QRW117" s="511"/>
      <c r="QRX117" s="511"/>
      <c r="QRY117" s="511"/>
      <c r="QRZ117" s="511"/>
      <c r="QSA117" s="511"/>
      <c r="QSB117" s="511"/>
      <c r="QSC117" s="511"/>
      <c r="QSD117" s="511"/>
      <c r="QSE117" s="511"/>
      <c r="QSF117" s="511"/>
      <c r="QSG117" s="511"/>
      <c r="QSH117" s="511"/>
      <c r="QSI117" s="511"/>
      <c r="QSJ117" s="511"/>
      <c r="QSK117" s="511"/>
      <c r="QSL117" s="511"/>
      <c r="QSM117" s="511"/>
      <c r="QSN117" s="511"/>
      <c r="QSO117" s="511"/>
      <c r="QSP117" s="511"/>
      <c r="QSQ117" s="511"/>
      <c r="QSR117" s="511"/>
      <c r="QSS117" s="511"/>
      <c r="QST117" s="511"/>
      <c r="QSU117" s="511"/>
      <c r="QSV117" s="511"/>
      <c r="QSW117" s="511"/>
      <c r="QSX117" s="511"/>
      <c r="QSY117" s="511"/>
      <c r="QSZ117" s="511"/>
      <c r="QTA117" s="511"/>
      <c r="QTB117" s="511"/>
      <c r="QTC117" s="511"/>
      <c r="QTD117" s="511"/>
      <c r="QTE117" s="511"/>
      <c r="QTF117" s="511"/>
      <c r="QTG117" s="511"/>
      <c r="QTH117" s="511"/>
      <c r="QTI117" s="511"/>
      <c r="QTJ117" s="511"/>
      <c r="QTK117" s="511"/>
      <c r="QTL117" s="511"/>
      <c r="QTM117" s="511"/>
      <c r="QTN117" s="511"/>
      <c r="QTO117" s="511"/>
      <c r="QTP117" s="511"/>
      <c r="QTQ117" s="511"/>
      <c r="QTR117" s="511"/>
      <c r="QTS117" s="511"/>
      <c r="QTT117" s="511"/>
      <c r="QTU117" s="511"/>
      <c r="QTV117" s="511"/>
      <c r="QTW117" s="511"/>
      <c r="QTX117" s="511"/>
      <c r="QTY117" s="511"/>
      <c r="QTZ117" s="511"/>
      <c r="QUA117" s="511"/>
      <c r="QUB117" s="511"/>
      <c r="QUC117" s="511"/>
      <c r="QUD117" s="511"/>
      <c r="QUE117" s="511"/>
      <c r="QUF117" s="511"/>
      <c r="QUG117" s="511"/>
      <c r="QUH117" s="511"/>
      <c r="QUI117" s="511"/>
      <c r="QUJ117" s="511"/>
      <c r="QUK117" s="511"/>
      <c r="QUL117" s="511"/>
      <c r="QUM117" s="511"/>
      <c r="QUN117" s="511"/>
      <c r="QUO117" s="511"/>
      <c r="QUP117" s="511"/>
      <c r="QUQ117" s="511"/>
      <c r="QUR117" s="511"/>
      <c r="QUS117" s="511"/>
      <c r="QUT117" s="511"/>
      <c r="QUU117" s="511"/>
      <c r="QUV117" s="511"/>
      <c r="QUW117" s="511"/>
      <c r="QUX117" s="511"/>
      <c r="QUY117" s="511"/>
      <c r="QUZ117" s="511"/>
      <c r="QVA117" s="511"/>
      <c r="QVB117" s="511"/>
      <c r="QVC117" s="511"/>
      <c r="QVD117" s="511"/>
      <c r="QVE117" s="511"/>
      <c r="QVF117" s="511"/>
      <c r="QVG117" s="511"/>
      <c r="QVH117" s="511"/>
      <c r="QVI117" s="511"/>
      <c r="QVJ117" s="511"/>
      <c r="QVK117" s="511"/>
      <c r="QVL117" s="511"/>
      <c r="QVM117" s="511"/>
      <c r="QVN117" s="511"/>
      <c r="QVO117" s="511"/>
      <c r="QVP117" s="511"/>
      <c r="QVQ117" s="511"/>
      <c r="QVR117" s="511"/>
      <c r="QVS117" s="511"/>
      <c r="QVT117" s="511"/>
      <c r="QVU117" s="511"/>
      <c r="QVV117" s="511"/>
      <c r="QVW117" s="511"/>
      <c r="QVX117" s="511"/>
      <c r="QVY117" s="511"/>
      <c r="QVZ117" s="511"/>
      <c r="QWA117" s="511"/>
      <c r="QWB117" s="511"/>
      <c r="QWC117" s="511"/>
      <c r="QWD117" s="511"/>
      <c r="QWE117" s="511"/>
      <c r="QWF117" s="511"/>
      <c r="QWG117" s="511"/>
      <c r="QWH117" s="511"/>
      <c r="QWI117" s="511"/>
      <c r="QWJ117" s="511"/>
      <c r="QWK117" s="511"/>
      <c r="QWL117" s="511"/>
      <c r="QWM117" s="511"/>
      <c r="QWN117" s="511"/>
      <c r="QWO117" s="511"/>
      <c r="QWP117" s="511"/>
      <c r="QWQ117" s="511"/>
      <c r="QWR117" s="511"/>
      <c r="QWS117" s="511"/>
      <c r="QWT117" s="511"/>
      <c r="QWU117" s="511"/>
      <c r="QWV117" s="511"/>
      <c r="QWW117" s="511"/>
      <c r="QWX117" s="511"/>
      <c r="QWY117" s="511"/>
      <c r="QWZ117" s="511"/>
      <c r="QXA117" s="511"/>
      <c r="QXB117" s="511"/>
      <c r="QXC117" s="511"/>
      <c r="QXD117" s="511"/>
      <c r="QXE117" s="511"/>
      <c r="QXF117" s="511"/>
      <c r="QXG117" s="511"/>
      <c r="QXH117" s="511"/>
      <c r="QXI117" s="511"/>
      <c r="QXJ117" s="511"/>
      <c r="QXK117" s="511"/>
      <c r="QXL117" s="511"/>
      <c r="QXM117" s="511"/>
      <c r="QXN117" s="511"/>
      <c r="QXO117" s="511"/>
      <c r="QXP117" s="511"/>
      <c r="QXQ117" s="511"/>
      <c r="QXR117" s="511"/>
      <c r="QXS117" s="511"/>
      <c r="QXT117" s="511"/>
      <c r="QXU117" s="511"/>
      <c r="QXV117" s="511"/>
      <c r="QXW117" s="511"/>
      <c r="QXX117" s="511"/>
      <c r="QXY117" s="511"/>
      <c r="QXZ117" s="511"/>
      <c r="QYA117" s="511"/>
      <c r="QYB117" s="511"/>
      <c r="QYC117" s="511"/>
      <c r="QYD117" s="511"/>
      <c r="QYE117" s="511"/>
      <c r="QYF117" s="511"/>
      <c r="QYG117" s="511"/>
      <c r="QYH117" s="511"/>
      <c r="QYI117" s="511"/>
      <c r="QYJ117" s="511"/>
      <c r="QYK117" s="511"/>
      <c r="QYL117" s="511"/>
      <c r="QYM117" s="511"/>
      <c r="QYN117" s="511"/>
      <c r="QYO117" s="511"/>
      <c r="QYP117" s="511"/>
      <c r="QYQ117" s="511"/>
      <c r="QYR117" s="511"/>
      <c r="QYS117" s="511"/>
      <c r="QYT117" s="511"/>
      <c r="QYU117" s="511"/>
      <c r="QYV117" s="511"/>
      <c r="QYW117" s="511"/>
      <c r="QYX117" s="511"/>
      <c r="QYY117" s="511"/>
      <c r="QYZ117" s="511"/>
      <c r="QZA117" s="511"/>
      <c r="QZB117" s="511"/>
      <c r="QZC117" s="511"/>
      <c r="QZD117" s="511"/>
      <c r="QZE117" s="511"/>
      <c r="QZF117" s="511"/>
      <c r="QZG117" s="511"/>
      <c r="QZH117" s="511"/>
      <c r="QZI117" s="511"/>
      <c r="QZJ117" s="511"/>
      <c r="QZK117" s="511"/>
      <c r="QZL117" s="511"/>
      <c r="QZM117" s="511"/>
      <c r="QZN117" s="511"/>
      <c r="QZO117" s="511"/>
      <c r="QZP117" s="511"/>
      <c r="QZQ117" s="511"/>
      <c r="QZR117" s="511"/>
      <c r="QZS117" s="511"/>
      <c r="QZT117" s="511"/>
      <c r="QZU117" s="511"/>
      <c r="QZV117" s="511"/>
      <c r="QZW117" s="511"/>
      <c r="QZX117" s="511"/>
      <c r="QZY117" s="511"/>
      <c r="QZZ117" s="511"/>
      <c r="RAA117" s="511"/>
      <c r="RAB117" s="511"/>
      <c r="RAC117" s="511"/>
      <c r="RAD117" s="511"/>
      <c r="RAE117" s="511"/>
      <c r="RAF117" s="511"/>
      <c r="RAG117" s="511"/>
      <c r="RAH117" s="511"/>
      <c r="RAI117" s="511"/>
      <c r="RAJ117" s="511"/>
      <c r="RAK117" s="511"/>
      <c r="RAL117" s="511"/>
      <c r="RAM117" s="511"/>
      <c r="RAN117" s="511"/>
      <c r="RAO117" s="511"/>
      <c r="RAP117" s="511"/>
      <c r="RAQ117" s="511"/>
      <c r="RAR117" s="511"/>
      <c r="RAS117" s="511"/>
      <c r="RAT117" s="511"/>
      <c r="RAU117" s="511"/>
      <c r="RAV117" s="511"/>
      <c r="RAW117" s="511"/>
      <c r="RAX117" s="511"/>
      <c r="RAY117" s="511"/>
      <c r="RAZ117" s="511"/>
      <c r="RBA117" s="511"/>
      <c r="RBB117" s="511"/>
      <c r="RBC117" s="511"/>
      <c r="RBD117" s="511"/>
      <c r="RBE117" s="511"/>
      <c r="RBF117" s="511"/>
      <c r="RBG117" s="511"/>
      <c r="RBH117" s="511"/>
      <c r="RBI117" s="511"/>
      <c r="RBJ117" s="511"/>
      <c r="RBK117" s="511"/>
      <c r="RBL117" s="511"/>
      <c r="RBM117" s="511"/>
      <c r="RBN117" s="511"/>
      <c r="RBO117" s="511"/>
      <c r="RBP117" s="511"/>
      <c r="RBQ117" s="511"/>
      <c r="RBR117" s="511"/>
      <c r="RBS117" s="511"/>
      <c r="RBT117" s="511"/>
      <c r="RBU117" s="511"/>
      <c r="RBV117" s="511"/>
      <c r="RBW117" s="511"/>
      <c r="RBX117" s="511"/>
      <c r="RBY117" s="511"/>
      <c r="RBZ117" s="511"/>
      <c r="RCA117" s="511"/>
      <c r="RCB117" s="511"/>
      <c r="RCC117" s="511"/>
      <c r="RCD117" s="511"/>
      <c r="RCE117" s="511"/>
      <c r="RCF117" s="511"/>
      <c r="RCG117" s="511"/>
      <c r="RCH117" s="511"/>
      <c r="RCI117" s="511"/>
      <c r="RCJ117" s="511"/>
      <c r="RCK117" s="511"/>
      <c r="RCL117" s="511"/>
      <c r="RCM117" s="511"/>
      <c r="RCN117" s="511"/>
      <c r="RCO117" s="511"/>
      <c r="RCP117" s="511"/>
      <c r="RCQ117" s="511"/>
      <c r="RCR117" s="511"/>
      <c r="RCS117" s="511"/>
      <c r="RCT117" s="511"/>
      <c r="RCU117" s="511"/>
      <c r="RCV117" s="511"/>
      <c r="RCW117" s="511"/>
      <c r="RCX117" s="511"/>
      <c r="RCY117" s="511"/>
      <c r="RCZ117" s="511"/>
      <c r="RDA117" s="511"/>
      <c r="RDB117" s="511"/>
      <c r="RDC117" s="511"/>
      <c r="RDD117" s="511"/>
      <c r="RDE117" s="511"/>
      <c r="RDF117" s="511"/>
      <c r="RDG117" s="511"/>
      <c r="RDH117" s="511"/>
      <c r="RDI117" s="511"/>
      <c r="RDJ117" s="511"/>
      <c r="RDK117" s="511"/>
      <c r="RDL117" s="511"/>
      <c r="RDM117" s="511"/>
      <c r="RDN117" s="511"/>
      <c r="RDO117" s="511"/>
      <c r="RDP117" s="511"/>
      <c r="RDQ117" s="511"/>
      <c r="RDR117" s="511"/>
      <c r="RDS117" s="511"/>
      <c r="RDT117" s="511"/>
      <c r="RDU117" s="511"/>
      <c r="RDV117" s="511"/>
      <c r="RDW117" s="511"/>
      <c r="RDX117" s="511"/>
      <c r="RDY117" s="511"/>
      <c r="RDZ117" s="511"/>
      <c r="REA117" s="511"/>
      <c r="REB117" s="511"/>
      <c r="REC117" s="511"/>
      <c r="RED117" s="511"/>
      <c r="REE117" s="511"/>
      <c r="REF117" s="511"/>
      <c r="REG117" s="511"/>
      <c r="REH117" s="511"/>
      <c r="REI117" s="511"/>
      <c r="REJ117" s="511"/>
      <c r="REK117" s="511"/>
      <c r="REL117" s="511"/>
      <c r="REM117" s="511"/>
      <c r="REN117" s="511"/>
      <c r="REO117" s="511"/>
      <c r="REP117" s="511"/>
      <c r="REQ117" s="511"/>
      <c r="RER117" s="511"/>
      <c r="RES117" s="511"/>
      <c r="RET117" s="511"/>
      <c r="REU117" s="511"/>
      <c r="REV117" s="511"/>
      <c r="REW117" s="511"/>
      <c r="REX117" s="511"/>
      <c r="REY117" s="511"/>
      <c r="REZ117" s="511"/>
      <c r="RFA117" s="511"/>
      <c r="RFB117" s="511"/>
      <c r="RFC117" s="511"/>
      <c r="RFD117" s="511"/>
      <c r="RFE117" s="511"/>
      <c r="RFF117" s="511"/>
      <c r="RFG117" s="511"/>
      <c r="RFH117" s="511"/>
      <c r="RFI117" s="511"/>
      <c r="RFJ117" s="511"/>
      <c r="RFK117" s="511"/>
      <c r="RFL117" s="511"/>
      <c r="RFM117" s="511"/>
      <c r="RFN117" s="511"/>
      <c r="RFO117" s="511"/>
      <c r="RFP117" s="511"/>
      <c r="RFQ117" s="511"/>
      <c r="RFR117" s="511"/>
      <c r="RFS117" s="511"/>
      <c r="RFT117" s="511"/>
      <c r="RFU117" s="511"/>
      <c r="RFV117" s="511"/>
      <c r="RFW117" s="511"/>
      <c r="RFX117" s="511"/>
      <c r="RFY117" s="511"/>
      <c r="RFZ117" s="511"/>
      <c r="RGA117" s="511"/>
      <c r="RGB117" s="511"/>
      <c r="RGC117" s="511"/>
      <c r="RGD117" s="511"/>
      <c r="RGE117" s="511"/>
      <c r="RGF117" s="511"/>
      <c r="RGG117" s="511"/>
      <c r="RGH117" s="511"/>
      <c r="RGI117" s="511"/>
      <c r="RGJ117" s="511"/>
      <c r="RGK117" s="511"/>
      <c r="RGL117" s="511"/>
      <c r="RGM117" s="511"/>
      <c r="RGN117" s="511"/>
      <c r="RGO117" s="511"/>
      <c r="RGP117" s="511"/>
      <c r="RGQ117" s="511"/>
      <c r="RGR117" s="511"/>
      <c r="RGS117" s="511"/>
      <c r="RGT117" s="511"/>
      <c r="RGU117" s="511"/>
      <c r="RGV117" s="511"/>
      <c r="RGW117" s="511"/>
      <c r="RGX117" s="511"/>
      <c r="RGY117" s="511"/>
      <c r="RGZ117" s="511"/>
      <c r="RHA117" s="511"/>
      <c r="RHB117" s="511"/>
      <c r="RHC117" s="511"/>
      <c r="RHD117" s="511"/>
      <c r="RHE117" s="511"/>
      <c r="RHF117" s="511"/>
      <c r="RHG117" s="511"/>
      <c r="RHH117" s="511"/>
      <c r="RHI117" s="511"/>
      <c r="RHJ117" s="511"/>
      <c r="RHK117" s="511"/>
      <c r="RHL117" s="511"/>
      <c r="RHM117" s="511"/>
      <c r="RHN117" s="511"/>
      <c r="RHO117" s="511"/>
      <c r="RHP117" s="511"/>
      <c r="RHQ117" s="511"/>
      <c r="RHR117" s="511"/>
      <c r="RHS117" s="511"/>
      <c r="RHT117" s="511"/>
      <c r="RHU117" s="511"/>
      <c r="RHV117" s="511"/>
      <c r="RHW117" s="511"/>
      <c r="RHX117" s="511"/>
      <c r="RHY117" s="511"/>
      <c r="RHZ117" s="511"/>
      <c r="RIA117" s="511"/>
      <c r="RIB117" s="511"/>
      <c r="RIC117" s="511"/>
      <c r="RID117" s="511"/>
      <c r="RIE117" s="511"/>
      <c r="RIF117" s="511"/>
      <c r="RIG117" s="511"/>
      <c r="RIH117" s="511"/>
      <c r="RII117" s="511"/>
      <c r="RIJ117" s="511"/>
      <c r="RIK117" s="511"/>
      <c r="RIL117" s="511"/>
      <c r="RIM117" s="511"/>
      <c r="RIN117" s="511"/>
      <c r="RIO117" s="511"/>
      <c r="RIP117" s="511"/>
      <c r="RIQ117" s="511"/>
      <c r="RIR117" s="511"/>
      <c r="RIS117" s="511"/>
      <c r="RIT117" s="511"/>
      <c r="RIU117" s="511"/>
      <c r="RIV117" s="511"/>
      <c r="RIW117" s="511"/>
      <c r="RIX117" s="511"/>
      <c r="RIY117" s="511"/>
      <c r="RIZ117" s="511"/>
      <c r="RJA117" s="511"/>
      <c r="RJB117" s="511"/>
      <c r="RJC117" s="511"/>
      <c r="RJD117" s="511"/>
      <c r="RJE117" s="511"/>
      <c r="RJF117" s="511"/>
      <c r="RJG117" s="511"/>
      <c r="RJH117" s="511"/>
      <c r="RJI117" s="511"/>
      <c r="RJJ117" s="511"/>
      <c r="RJK117" s="511"/>
      <c r="RJL117" s="511"/>
      <c r="RJM117" s="511"/>
      <c r="RJN117" s="511"/>
      <c r="RJO117" s="511"/>
      <c r="RJP117" s="511"/>
      <c r="RJQ117" s="511"/>
      <c r="RJR117" s="511"/>
      <c r="RJS117" s="511"/>
      <c r="RJT117" s="511"/>
      <c r="RJU117" s="511"/>
      <c r="RJV117" s="511"/>
      <c r="RJW117" s="511"/>
      <c r="RJX117" s="511"/>
      <c r="RJY117" s="511"/>
      <c r="RJZ117" s="511"/>
      <c r="RKA117" s="511"/>
      <c r="RKB117" s="511"/>
      <c r="RKC117" s="511"/>
      <c r="RKD117" s="511"/>
      <c r="RKE117" s="511"/>
      <c r="RKF117" s="511"/>
      <c r="RKG117" s="511"/>
      <c r="RKH117" s="511"/>
      <c r="RKI117" s="511"/>
      <c r="RKJ117" s="511"/>
      <c r="RKK117" s="511"/>
      <c r="RKL117" s="511"/>
      <c r="RKM117" s="511"/>
      <c r="RKN117" s="511"/>
      <c r="RKO117" s="511"/>
      <c r="RKP117" s="511"/>
      <c r="RKQ117" s="511"/>
      <c r="RKR117" s="511"/>
      <c r="RKS117" s="511"/>
      <c r="RKT117" s="511"/>
      <c r="RKU117" s="511"/>
      <c r="RKV117" s="511"/>
      <c r="RKW117" s="511"/>
      <c r="RKX117" s="511"/>
      <c r="RKY117" s="511"/>
      <c r="RKZ117" s="511"/>
      <c r="RLA117" s="511"/>
      <c r="RLB117" s="511"/>
      <c r="RLC117" s="511"/>
      <c r="RLD117" s="511"/>
      <c r="RLE117" s="511"/>
      <c r="RLF117" s="511"/>
      <c r="RLG117" s="511"/>
      <c r="RLH117" s="511"/>
      <c r="RLI117" s="511"/>
      <c r="RLJ117" s="511"/>
      <c r="RLK117" s="511"/>
      <c r="RLL117" s="511"/>
      <c r="RLM117" s="511"/>
      <c r="RLN117" s="511"/>
      <c r="RLO117" s="511"/>
      <c r="RLP117" s="511"/>
      <c r="RLQ117" s="511"/>
      <c r="RLR117" s="511"/>
      <c r="RLS117" s="511"/>
      <c r="RLT117" s="511"/>
      <c r="RLU117" s="511"/>
      <c r="RLV117" s="511"/>
      <c r="RLW117" s="511"/>
      <c r="RLX117" s="511"/>
      <c r="RLY117" s="511"/>
      <c r="RLZ117" s="511"/>
      <c r="RMA117" s="511"/>
      <c r="RMB117" s="511"/>
      <c r="RMC117" s="511"/>
      <c r="RMD117" s="511"/>
      <c r="RME117" s="511"/>
      <c r="RMF117" s="511"/>
      <c r="RMG117" s="511"/>
      <c r="RMH117" s="511"/>
      <c r="RMI117" s="511"/>
      <c r="RMJ117" s="511"/>
      <c r="RMK117" s="511"/>
      <c r="RML117" s="511"/>
      <c r="RMM117" s="511"/>
      <c r="RMN117" s="511"/>
      <c r="RMO117" s="511"/>
      <c r="RMP117" s="511"/>
      <c r="RMQ117" s="511"/>
      <c r="RMR117" s="511"/>
      <c r="RMS117" s="511"/>
      <c r="RMT117" s="511"/>
      <c r="RMU117" s="511"/>
      <c r="RMV117" s="511"/>
      <c r="RMW117" s="511"/>
      <c r="RMX117" s="511"/>
      <c r="RMY117" s="511"/>
      <c r="RMZ117" s="511"/>
      <c r="RNA117" s="511"/>
      <c r="RNB117" s="511"/>
      <c r="RNC117" s="511"/>
      <c r="RND117" s="511"/>
      <c r="RNE117" s="511"/>
      <c r="RNF117" s="511"/>
      <c r="RNG117" s="511"/>
      <c r="RNH117" s="511"/>
      <c r="RNI117" s="511"/>
      <c r="RNJ117" s="511"/>
      <c r="RNK117" s="511"/>
      <c r="RNL117" s="511"/>
      <c r="RNM117" s="511"/>
      <c r="RNN117" s="511"/>
      <c r="RNO117" s="511"/>
      <c r="RNP117" s="511"/>
      <c r="RNQ117" s="511"/>
      <c r="RNR117" s="511"/>
      <c r="RNS117" s="511"/>
      <c r="RNT117" s="511"/>
      <c r="RNU117" s="511"/>
      <c r="RNV117" s="511"/>
      <c r="RNW117" s="511"/>
      <c r="RNX117" s="511"/>
      <c r="RNY117" s="511"/>
      <c r="RNZ117" s="511"/>
      <c r="ROA117" s="511"/>
      <c r="ROB117" s="511"/>
      <c r="ROC117" s="511"/>
      <c r="ROD117" s="511"/>
      <c r="ROE117" s="511"/>
      <c r="ROF117" s="511"/>
      <c r="ROG117" s="511"/>
      <c r="ROH117" s="511"/>
      <c r="ROI117" s="511"/>
      <c r="ROJ117" s="511"/>
      <c r="ROK117" s="511"/>
      <c r="ROL117" s="511"/>
      <c r="ROM117" s="511"/>
      <c r="RON117" s="511"/>
      <c r="ROO117" s="511"/>
      <c r="ROP117" s="511"/>
      <c r="ROQ117" s="511"/>
      <c r="ROR117" s="511"/>
      <c r="ROS117" s="511"/>
      <c r="ROT117" s="511"/>
      <c r="ROU117" s="511"/>
      <c r="ROV117" s="511"/>
      <c r="ROW117" s="511"/>
      <c r="ROX117" s="511"/>
      <c r="ROY117" s="511"/>
      <c r="ROZ117" s="511"/>
      <c r="RPA117" s="511"/>
      <c r="RPB117" s="511"/>
      <c r="RPC117" s="511"/>
      <c r="RPD117" s="511"/>
      <c r="RPE117" s="511"/>
      <c r="RPF117" s="511"/>
      <c r="RPG117" s="511"/>
      <c r="RPH117" s="511"/>
      <c r="RPI117" s="511"/>
      <c r="RPJ117" s="511"/>
      <c r="RPK117" s="511"/>
      <c r="RPL117" s="511"/>
      <c r="RPM117" s="511"/>
      <c r="RPN117" s="511"/>
      <c r="RPO117" s="511"/>
      <c r="RPP117" s="511"/>
      <c r="RPQ117" s="511"/>
      <c r="RPR117" s="511"/>
      <c r="RPS117" s="511"/>
      <c r="RPT117" s="511"/>
      <c r="RPU117" s="511"/>
      <c r="RPV117" s="511"/>
      <c r="RPW117" s="511"/>
      <c r="RPX117" s="511"/>
      <c r="RPY117" s="511"/>
      <c r="RPZ117" s="511"/>
      <c r="RQA117" s="511"/>
      <c r="RQB117" s="511"/>
      <c r="RQC117" s="511"/>
      <c r="RQD117" s="511"/>
      <c r="RQE117" s="511"/>
      <c r="RQF117" s="511"/>
      <c r="RQG117" s="511"/>
      <c r="RQH117" s="511"/>
      <c r="RQI117" s="511"/>
      <c r="RQJ117" s="511"/>
      <c r="RQK117" s="511"/>
      <c r="RQL117" s="511"/>
      <c r="RQM117" s="511"/>
      <c r="RQN117" s="511"/>
      <c r="RQO117" s="511"/>
      <c r="RQP117" s="511"/>
      <c r="RQQ117" s="511"/>
      <c r="RQR117" s="511"/>
      <c r="RQS117" s="511"/>
      <c r="RQT117" s="511"/>
      <c r="RQU117" s="511"/>
      <c r="RQV117" s="511"/>
      <c r="RQW117" s="511"/>
      <c r="RQX117" s="511"/>
      <c r="RQY117" s="511"/>
      <c r="RQZ117" s="511"/>
      <c r="RRA117" s="511"/>
      <c r="RRB117" s="511"/>
      <c r="RRC117" s="511"/>
      <c r="RRD117" s="511"/>
      <c r="RRE117" s="511"/>
      <c r="RRF117" s="511"/>
      <c r="RRG117" s="511"/>
      <c r="RRH117" s="511"/>
      <c r="RRI117" s="511"/>
      <c r="RRJ117" s="511"/>
      <c r="RRK117" s="511"/>
      <c r="RRL117" s="511"/>
      <c r="RRM117" s="511"/>
      <c r="RRN117" s="511"/>
      <c r="RRO117" s="511"/>
      <c r="RRP117" s="511"/>
      <c r="RRQ117" s="511"/>
      <c r="RRR117" s="511"/>
      <c r="RRS117" s="511"/>
      <c r="RRT117" s="511"/>
      <c r="RRU117" s="511"/>
      <c r="RRV117" s="511"/>
      <c r="RRW117" s="511"/>
      <c r="RRX117" s="511"/>
      <c r="RRY117" s="511"/>
      <c r="RRZ117" s="511"/>
      <c r="RSA117" s="511"/>
      <c r="RSB117" s="511"/>
      <c r="RSC117" s="511"/>
      <c r="RSD117" s="511"/>
      <c r="RSE117" s="511"/>
      <c r="RSF117" s="511"/>
      <c r="RSG117" s="511"/>
      <c r="RSH117" s="511"/>
      <c r="RSI117" s="511"/>
      <c r="RSJ117" s="511"/>
      <c r="RSK117" s="511"/>
      <c r="RSL117" s="511"/>
      <c r="RSM117" s="511"/>
      <c r="RSN117" s="511"/>
      <c r="RSO117" s="511"/>
      <c r="RSP117" s="511"/>
      <c r="RSQ117" s="511"/>
      <c r="RSR117" s="511"/>
      <c r="RSS117" s="511"/>
      <c r="RST117" s="511"/>
      <c r="RSU117" s="511"/>
      <c r="RSV117" s="511"/>
      <c r="RSW117" s="511"/>
      <c r="RSX117" s="511"/>
      <c r="RSY117" s="511"/>
      <c r="RSZ117" s="511"/>
      <c r="RTA117" s="511"/>
      <c r="RTB117" s="511"/>
      <c r="RTC117" s="511"/>
      <c r="RTD117" s="511"/>
      <c r="RTE117" s="511"/>
      <c r="RTF117" s="511"/>
      <c r="RTG117" s="511"/>
      <c r="RTH117" s="511"/>
      <c r="RTI117" s="511"/>
      <c r="RTJ117" s="511"/>
      <c r="RTK117" s="511"/>
      <c r="RTL117" s="511"/>
      <c r="RTM117" s="511"/>
      <c r="RTN117" s="511"/>
      <c r="RTO117" s="511"/>
      <c r="RTP117" s="511"/>
      <c r="RTQ117" s="511"/>
      <c r="RTR117" s="511"/>
      <c r="RTS117" s="511"/>
      <c r="RTT117" s="511"/>
      <c r="RTU117" s="511"/>
      <c r="RTV117" s="511"/>
      <c r="RTW117" s="511"/>
      <c r="RTX117" s="511"/>
      <c r="RTY117" s="511"/>
      <c r="RTZ117" s="511"/>
      <c r="RUA117" s="511"/>
      <c r="RUB117" s="511"/>
      <c r="RUC117" s="511"/>
      <c r="RUD117" s="511"/>
      <c r="RUE117" s="511"/>
      <c r="RUF117" s="511"/>
      <c r="RUG117" s="511"/>
      <c r="RUH117" s="511"/>
      <c r="RUI117" s="511"/>
      <c r="RUJ117" s="511"/>
      <c r="RUK117" s="511"/>
      <c r="RUL117" s="511"/>
      <c r="RUM117" s="511"/>
      <c r="RUN117" s="511"/>
      <c r="RUO117" s="511"/>
      <c r="RUP117" s="511"/>
      <c r="RUQ117" s="511"/>
      <c r="RUR117" s="511"/>
      <c r="RUS117" s="511"/>
      <c r="RUT117" s="511"/>
      <c r="RUU117" s="511"/>
      <c r="RUV117" s="511"/>
      <c r="RUW117" s="511"/>
      <c r="RUX117" s="511"/>
      <c r="RUY117" s="511"/>
      <c r="RUZ117" s="511"/>
      <c r="RVA117" s="511"/>
      <c r="RVB117" s="511"/>
      <c r="RVC117" s="511"/>
      <c r="RVD117" s="511"/>
      <c r="RVE117" s="511"/>
      <c r="RVF117" s="511"/>
      <c r="RVG117" s="511"/>
      <c r="RVH117" s="511"/>
      <c r="RVI117" s="511"/>
      <c r="RVJ117" s="511"/>
      <c r="RVK117" s="511"/>
      <c r="RVL117" s="511"/>
      <c r="RVM117" s="511"/>
      <c r="RVN117" s="511"/>
      <c r="RVO117" s="511"/>
      <c r="RVP117" s="511"/>
      <c r="RVQ117" s="511"/>
      <c r="RVR117" s="511"/>
      <c r="RVS117" s="511"/>
      <c r="RVT117" s="511"/>
      <c r="RVU117" s="511"/>
      <c r="RVV117" s="511"/>
      <c r="RVW117" s="511"/>
      <c r="RVX117" s="511"/>
      <c r="RVY117" s="511"/>
      <c r="RVZ117" s="511"/>
      <c r="RWA117" s="511"/>
      <c r="RWB117" s="511"/>
      <c r="RWC117" s="511"/>
      <c r="RWD117" s="511"/>
      <c r="RWE117" s="511"/>
      <c r="RWF117" s="511"/>
      <c r="RWG117" s="511"/>
      <c r="RWH117" s="511"/>
      <c r="RWI117" s="511"/>
      <c r="RWJ117" s="511"/>
      <c r="RWK117" s="511"/>
      <c r="RWL117" s="511"/>
      <c r="RWM117" s="511"/>
      <c r="RWN117" s="511"/>
      <c r="RWO117" s="511"/>
      <c r="RWP117" s="511"/>
      <c r="RWQ117" s="511"/>
      <c r="RWR117" s="511"/>
      <c r="RWS117" s="511"/>
      <c r="RWT117" s="511"/>
      <c r="RWU117" s="511"/>
      <c r="RWV117" s="511"/>
      <c r="RWW117" s="511"/>
      <c r="RWX117" s="511"/>
      <c r="RWY117" s="511"/>
      <c r="RWZ117" s="511"/>
      <c r="RXA117" s="511"/>
      <c r="RXB117" s="511"/>
      <c r="RXC117" s="511"/>
      <c r="RXD117" s="511"/>
      <c r="RXE117" s="511"/>
      <c r="RXF117" s="511"/>
      <c r="RXG117" s="511"/>
      <c r="RXH117" s="511"/>
      <c r="RXI117" s="511"/>
      <c r="RXJ117" s="511"/>
      <c r="RXK117" s="511"/>
      <c r="RXL117" s="511"/>
      <c r="RXM117" s="511"/>
      <c r="RXN117" s="511"/>
      <c r="RXO117" s="511"/>
      <c r="RXP117" s="511"/>
      <c r="RXQ117" s="511"/>
      <c r="RXR117" s="511"/>
      <c r="RXS117" s="511"/>
      <c r="RXT117" s="511"/>
      <c r="RXU117" s="511"/>
      <c r="RXV117" s="511"/>
      <c r="RXW117" s="511"/>
      <c r="RXX117" s="511"/>
      <c r="RXY117" s="511"/>
      <c r="RXZ117" s="511"/>
      <c r="RYA117" s="511"/>
      <c r="RYB117" s="511"/>
      <c r="RYC117" s="511"/>
      <c r="RYD117" s="511"/>
      <c r="RYE117" s="511"/>
      <c r="RYF117" s="511"/>
      <c r="RYG117" s="511"/>
      <c r="RYH117" s="511"/>
      <c r="RYI117" s="511"/>
      <c r="RYJ117" s="511"/>
      <c r="RYK117" s="511"/>
      <c r="RYL117" s="511"/>
      <c r="RYM117" s="511"/>
      <c r="RYN117" s="511"/>
      <c r="RYO117" s="511"/>
      <c r="RYP117" s="511"/>
      <c r="RYQ117" s="511"/>
      <c r="RYR117" s="511"/>
      <c r="RYS117" s="511"/>
      <c r="RYT117" s="511"/>
      <c r="RYU117" s="511"/>
      <c r="RYV117" s="511"/>
      <c r="RYW117" s="511"/>
      <c r="RYX117" s="511"/>
      <c r="RYY117" s="511"/>
      <c r="RYZ117" s="511"/>
      <c r="RZA117" s="511"/>
      <c r="RZB117" s="511"/>
      <c r="RZC117" s="511"/>
      <c r="RZD117" s="511"/>
      <c r="RZE117" s="511"/>
      <c r="RZF117" s="511"/>
      <c r="RZG117" s="511"/>
      <c r="RZH117" s="511"/>
      <c r="RZI117" s="511"/>
      <c r="RZJ117" s="511"/>
      <c r="RZK117" s="511"/>
      <c r="RZL117" s="511"/>
      <c r="RZM117" s="511"/>
      <c r="RZN117" s="511"/>
      <c r="RZO117" s="511"/>
      <c r="RZP117" s="511"/>
      <c r="RZQ117" s="511"/>
      <c r="RZR117" s="511"/>
      <c r="RZS117" s="511"/>
      <c r="RZT117" s="511"/>
      <c r="RZU117" s="511"/>
      <c r="RZV117" s="511"/>
      <c r="RZW117" s="511"/>
      <c r="RZX117" s="511"/>
      <c r="RZY117" s="511"/>
      <c r="RZZ117" s="511"/>
      <c r="SAA117" s="511"/>
      <c r="SAB117" s="511"/>
      <c r="SAC117" s="511"/>
      <c r="SAD117" s="511"/>
      <c r="SAE117" s="511"/>
      <c r="SAF117" s="511"/>
      <c r="SAG117" s="511"/>
      <c r="SAH117" s="511"/>
      <c r="SAI117" s="511"/>
      <c r="SAJ117" s="511"/>
      <c r="SAK117" s="511"/>
      <c r="SAL117" s="511"/>
      <c r="SAM117" s="511"/>
      <c r="SAN117" s="511"/>
      <c r="SAO117" s="511"/>
      <c r="SAP117" s="511"/>
      <c r="SAQ117" s="511"/>
      <c r="SAR117" s="511"/>
      <c r="SAS117" s="511"/>
      <c r="SAT117" s="511"/>
      <c r="SAU117" s="511"/>
      <c r="SAV117" s="511"/>
      <c r="SAW117" s="511"/>
      <c r="SAX117" s="511"/>
      <c r="SAY117" s="511"/>
      <c r="SAZ117" s="511"/>
      <c r="SBA117" s="511"/>
      <c r="SBB117" s="511"/>
      <c r="SBC117" s="511"/>
      <c r="SBD117" s="511"/>
      <c r="SBE117" s="511"/>
      <c r="SBF117" s="511"/>
      <c r="SBG117" s="511"/>
      <c r="SBH117" s="511"/>
      <c r="SBI117" s="511"/>
      <c r="SBJ117" s="511"/>
      <c r="SBK117" s="511"/>
      <c r="SBL117" s="511"/>
      <c r="SBM117" s="511"/>
      <c r="SBN117" s="511"/>
      <c r="SBO117" s="511"/>
      <c r="SBP117" s="511"/>
      <c r="SBQ117" s="511"/>
      <c r="SBR117" s="511"/>
      <c r="SBS117" s="511"/>
      <c r="SBT117" s="511"/>
      <c r="SBU117" s="511"/>
      <c r="SBV117" s="511"/>
      <c r="SBW117" s="511"/>
      <c r="SBX117" s="511"/>
      <c r="SBY117" s="511"/>
      <c r="SBZ117" s="511"/>
      <c r="SCA117" s="511"/>
      <c r="SCB117" s="511"/>
      <c r="SCC117" s="511"/>
      <c r="SCD117" s="511"/>
      <c r="SCE117" s="511"/>
      <c r="SCF117" s="511"/>
      <c r="SCG117" s="511"/>
      <c r="SCH117" s="511"/>
      <c r="SCI117" s="511"/>
      <c r="SCJ117" s="511"/>
      <c r="SCK117" s="511"/>
      <c r="SCL117" s="511"/>
      <c r="SCM117" s="511"/>
      <c r="SCN117" s="511"/>
      <c r="SCO117" s="511"/>
      <c r="SCP117" s="511"/>
      <c r="SCQ117" s="511"/>
      <c r="SCR117" s="511"/>
      <c r="SCS117" s="511"/>
      <c r="SCT117" s="511"/>
      <c r="SCU117" s="511"/>
      <c r="SCV117" s="511"/>
      <c r="SCW117" s="511"/>
      <c r="SCX117" s="511"/>
      <c r="SCY117" s="511"/>
      <c r="SCZ117" s="511"/>
      <c r="SDA117" s="511"/>
      <c r="SDB117" s="511"/>
      <c r="SDC117" s="511"/>
      <c r="SDD117" s="511"/>
      <c r="SDE117" s="511"/>
      <c r="SDF117" s="511"/>
      <c r="SDG117" s="511"/>
      <c r="SDH117" s="511"/>
      <c r="SDI117" s="511"/>
      <c r="SDJ117" s="511"/>
      <c r="SDK117" s="511"/>
      <c r="SDL117" s="511"/>
      <c r="SDM117" s="511"/>
      <c r="SDN117" s="511"/>
      <c r="SDO117" s="511"/>
      <c r="SDP117" s="511"/>
      <c r="SDQ117" s="511"/>
      <c r="SDR117" s="511"/>
      <c r="SDS117" s="511"/>
      <c r="SDT117" s="511"/>
      <c r="SDU117" s="511"/>
      <c r="SDV117" s="511"/>
      <c r="SDW117" s="511"/>
      <c r="SDX117" s="511"/>
      <c r="SDY117" s="511"/>
      <c r="SDZ117" s="511"/>
      <c r="SEA117" s="511"/>
      <c r="SEB117" s="511"/>
      <c r="SEC117" s="511"/>
      <c r="SED117" s="511"/>
      <c r="SEE117" s="511"/>
      <c r="SEF117" s="511"/>
      <c r="SEG117" s="511"/>
      <c r="SEH117" s="511"/>
      <c r="SEI117" s="511"/>
      <c r="SEJ117" s="511"/>
      <c r="SEK117" s="511"/>
      <c r="SEL117" s="511"/>
      <c r="SEM117" s="511"/>
      <c r="SEN117" s="511"/>
      <c r="SEO117" s="511"/>
      <c r="SEP117" s="511"/>
      <c r="SEQ117" s="511"/>
      <c r="SER117" s="511"/>
      <c r="SES117" s="511"/>
      <c r="SET117" s="511"/>
      <c r="SEU117" s="511"/>
      <c r="SEV117" s="511"/>
      <c r="SEW117" s="511"/>
      <c r="SEX117" s="511"/>
      <c r="SEY117" s="511"/>
      <c r="SEZ117" s="511"/>
      <c r="SFA117" s="511"/>
      <c r="SFB117" s="511"/>
      <c r="SFC117" s="511"/>
      <c r="SFD117" s="511"/>
      <c r="SFE117" s="511"/>
      <c r="SFF117" s="511"/>
      <c r="SFG117" s="511"/>
      <c r="SFH117" s="511"/>
      <c r="SFI117" s="511"/>
      <c r="SFJ117" s="511"/>
      <c r="SFK117" s="511"/>
      <c r="SFL117" s="511"/>
      <c r="SFM117" s="511"/>
      <c r="SFN117" s="511"/>
      <c r="SFO117" s="511"/>
      <c r="SFP117" s="511"/>
      <c r="SFQ117" s="511"/>
      <c r="SFR117" s="511"/>
      <c r="SFS117" s="511"/>
      <c r="SFT117" s="511"/>
      <c r="SFU117" s="511"/>
      <c r="SFV117" s="511"/>
      <c r="SFW117" s="511"/>
      <c r="SFX117" s="511"/>
      <c r="SFY117" s="511"/>
      <c r="SFZ117" s="511"/>
      <c r="SGA117" s="511"/>
      <c r="SGB117" s="511"/>
      <c r="SGC117" s="511"/>
      <c r="SGD117" s="511"/>
      <c r="SGE117" s="511"/>
      <c r="SGF117" s="511"/>
      <c r="SGG117" s="511"/>
      <c r="SGH117" s="511"/>
      <c r="SGI117" s="511"/>
      <c r="SGJ117" s="511"/>
      <c r="SGK117" s="511"/>
      <c r="SGL117" s="511"/>
      <c r="SGM117" s="511"/>
      <c r="SGN117" s="511"/>
      <c r="SGO117" s="511"/>
      <c r="SGP117" s="511"/>
      <c r="SGQ117" s="511"/>
      <c r="SGR117" s="511"/>
      <c r="SGS117" s="511"/>
      <c r="SGT117" s="511"/>
      <c r="SGU117" s="511"/>
      <c r="SGV117" s="511"/>
      <c r="SGW117" s="511"/>
      <c r="SGX117" s="511"/>
      <c r="SGY117" s="511"/>
      <c r="SGZ117" s="511"/>
      <c r="SHA117" s="511"/>
      <c r="SHB117" s="511"/>
      <c r="SHC117" s="511"/>
      <c r="SHD117" s="511"/>
      <c r="SHE117" s="511"/>
      <c r="SHF117" s="511"/>
      <c r="SHG117" s="511"/>
      <c r="SHH117" s="511"/>
      <c r="SHI117" s="511"/>
      <c r="SHJ117" s="511"/>
      <c r="SHK117" s="511"/>
      <c r="SHL117" s="511"/>
      <c r="SHM117" s="511"/>
      <c r="SHN117" s="511"/>
      <c r="SHO117" s="511"/>
      <c r="SHP117" s="511"/>
      <c r="SHQ117" s="511"/>
      <c r="SHR117" s="511"/>
      <c r="SHS117" s="511"/>
      <c r="SHT117" s="511"/>
      <c r="SHU117" s="511"/>
      <c r="SHV117" s="511"/>
      <c r="SHW117" s="511"/>
      <c r="SHX117" s="511"/>
      <c r="SHY117" s="511"/>
      <c r="SHZ117" s="511"/>
      <c r="SIA117" s="511"/>
      <c r="SIB117" s="511"/>
      <c r="SIC117" s="511"/>
      <c r="SID117" s="511"/>
      <c r="SIE117" s="511"/>
      <c r="SIF117" s="511"/>
      <c r="SIG117" s="511"/>
      <c r="SIH117" s="511"/>
      <c r="SII117" s="511"/>
      <c r="SIJ117" s="511"/>
      <c r="SIK117" s="511"/>
      <c r="SIL117" s="511"/>
      <c r="SIM117" s="511"/>
      <c r="SIN117" s="511"/>
      <c r="SIO117" s="511"/>
      <c r="SIP117" s="511"/>
      <c r="SIQ117" s="511"/>
      <c r="SIR117" s="511"/>
      <c r="SIS117" s="511"/>
      <c r="SIT117" s="511"/>
      <c r="SIU117" s="511"/>
      <c r="SIV117" s="511"/>
      <c r="SIW117" s="511"/>
      <c r="SIX117" s="511"/>
      <c r="SIY117" s="511"/>
      <c r="SIZ117" s="511"/>
      <c r="SJA117" s="511"/>
      <c r="SJB117" s="511"/>
      <c r="SJC117" s="511"/>
      <c r="SJD117" s="511"/>
      <c r="SJE117" s="511"/>
      <c r="SJF117" s="511"/>
      <c r="SJG117" s="511"/>
      <c r="SJH117" s="511"/>
      <c r="SJI117" s="511"/>
      <c r="SJJ117" s="511"/>
      <c r="SJK117" s="511"/>
      <c r="SJL117" s="511"/>
      <c r="SJM117" s="511"/>
      <c r="SJN117" s="511"/>
      <c r="SJO117" s="511"/>
      <c r="SJP117" s="511"/>
      <c r="SJQ117" s="511"/>
      <c r="SJR117" s="511"/>
      <c r="SJS117" s="511"/>
      <c r="SJT117" s="511"/>
      <c r="SJU117" s="511"/>
      <c r="SJV117" s="511"/>
      <c r="SJW117" s="511"/>
      <c r="SJX117" s="511"/>
      <c r="SJY117" s="511"/>
      <c r="SJZ117" s="511"/>
      <c r="SKA117" s="511"/>
      <c r="SKB117" s="511"/>
      <c r="SKC117" s="511"/>
      <c r="SKD117" s="511"/>
      <c r="SKE117" s="511"/>
      <c r="SKF117" s="511"/>
      <c r="SKG117" s="511"/>
      <c r="SKH117" s="511"/>
      <c r="SKI117" s="511"/>
      <c r="SKJ117" s="511"/>
      <c r="SKK117" s="511"/>
      <c r="SKL117" s="511"/>
      <c r="SKM117" s="511"/>
      <c r="SKN117" s="511"/>
      <c r="SKO117" s="511"/>
      <c r="SKP117" s="511"/>
      <c r="SKQ117" s="511"/>
      <c r="SKR117" s="511"/>
      <c r="SKS117" s="511"/>
      <c r="SKT117" s="511"/>
      <c r="SKU117" s="511"/>
      <c r="SKV117" s="511"/>
      <c r="SKW117" s="511"/>
      <c r="SKX117" s="511"/>
      <c r="SKY117" s="511"/>
      <c r="SKZ117" s="511"/>
      <c r="SLA117" s="511"/>
      <c r="SLB117" s="511"/>
      <c r="SLC117" s="511"/>
      <c r="SLD117" s="511"/>
      <c r="SLE117" s="511"/>
      <c r="SLF117" s="511"/>
      <c r="SLG117" s="511"/>
      <c r="SLH117" s="511"/>
      <c r="SLI117" s="511"/>
      <c r="SLJ117" s="511"/>
      <c r="SLK117" s="511"/>
      <c r="SLL117" s="511"/>
      <c r="SLM117" s="511"/>
      <c r="SLN117" s="511"/>
      <c r="SLO117" s="511"/>
      <c r="SLP117" s="511"/>
      <c r="SLQ117" s="511"/>
      <c r="SLR117" s="511"/>
      <c r="SLS117" s="511"/>
      <c r="SLT117" s="511"/>
      <c r="SLU117" s="511"/>
      <c r="SLV117" s="511"/>
      <c r="SLW117" s="511"/>
      <c r="SLX117" s="511"/>
      <c r="SLY117" s="511"/>
      <c r="SLZ117" s="511"/>
      <c r="SMA117" s="511"/>
      <c r="SMB117" s="511"/>
      <c r="SMC117" s="511"/>
      <c r="SMD117" s="511"/>
      <c r="SME117" s="511"/>
      <c r="SMF117" s="511"/>
      <c r="SMG117" s="511"/>
      <c r="SMH117" s="511"/>
      <c r="SMI117" s="511"/>
      <c r="SMJ117" s="511"/>
      <c r="SMK117" s="511"/>
      <c r="SML117" s="511"/>
      <c r="SMM117" s="511"/>
      <c r="SMN117" s="511"/>
      <c r="SMO117" s="511"/>
      <c r="SMP117" s="511"/>
      <c r="SMQ117" s="511"/>
      <c r="SMR117" s="511"/>
      <c r="SMS117" s="511"/>
      <c r="SMT117" s="511"/>
      <c r="SMU117" s="511"/>
      <c r="SMV117" s="511"/>
      <c r="SMW117" s="511"/>
      <c r="SMX117" s="511"/>
      <c r="SMY117" s="511"/>
      <c r="SMZ117" s="511"/>
      <c r="SNA117" s="511"/>
      <c r="SNB117" s="511"/>
      <c r="SNC117" s="511"/>
      <c r="SND117" s="511"/>
      <c r="SNE117" s="511"/>
      <c r="SNF117" s="511"/>
      <c r="SNG117" s="511"/>
      <c r="SNH117" s="511"/>
      <c r="SNI117" s="511"/>
      <c r="SNJ117" s="511"/>
      <c r="SNK117" s="511"/>
      <c r="SNL117" s="511"/>
      <c r="SNM117" s="511"/>
      <c r="SNN117" s="511"/>
      <c r="SNO117" s="511"/>
      <c r="SNP117" s="511"/>
      <c r="SNQ117" s="511"/>
      <c r="SNR117" s="511"/>
      <c r="SNS117" s="511"/>
      <c r="SNT117" s="511"/>
      <c r="SNU117" s="511"/>
      <c r="SNV117" s="511"/>
      <c r="SNW117" s="511"/>
      <c r="SNX117" s="511"/>
      <c r="SNY117" s="511"/>
      <c r="SNZ117" s="511"/>
      <c r="SOA117" s="511"/>
      <c r="SOB117" s="511"/>
      <c r="SOC117" s="511"/>
      <c r="SOD117" s="511"/>
      <c r="SOE117" s="511"/>
      <c r="SOF117" s="511"/>
      <c r="SOG117" s="511"/>
      <c r="SOH117" s="511"/>
      <c r="SOI117" s="511"/>
      <c r="SOJ117" s="511"/>
      <c r="SOK117" s="511"/>
      <c r="SOL117" s="511"/>
      <c r="SOM117" s="511"/>
      <c r="SON117" s="511"/>
      <c r="SOO117" s="511"/>
      <c r="SOP117" s="511"/>
      <c r="SOQ117" s="511"/>
      <c r="SOR117" s="511"/>
      <c r="SOS117" s="511"/>
      <c r="SOT117" s="511"/>
      <c r="SOU117" s="511"/>
      <c r="SOV117" s="511"/>
      <c r="SOW117" s="511"/>
      <c r="SOX117" s="511"/>
      <c r="SOY117" s="511"/>
      <c r="SOZ117" s="511"/>
      <c r="SPA117" s="511"/>
      <c r="SPB117" s="511"/>
      <c r="SPC117" s="511"/>
      <c r="SPD117" s="511"/>
      <c r="SPE117" s="511"/>
      <c r="SPF117" s="511"/>
      <c r="SPG117" s="511"/>
      <c r="SPH117" s="511"/>
      <c r="SPI117" s="511"/>
      <c r="SPJ117" s="511"/>
      <c r="SPK117" s="511"/>
      <c r="SPL117" s="511"/>
      <c r="SPM117" s="511"/>
      <c r="SPN117" s="511"/>
      <c r="SPO117" s="511"/>
      <c r="SPP117" s="511"/>
      <c r="SPQ117" s="511"/>
      <c r="SPR117" s="511"/>
      <c r="SPS117" s="511"/>
      <c r="SPT117" s="511"/>
      <c r="SPU117" s="511"/>
      <c r="SPV117" s="511"/>
      <c r="SPW117" s="511"/>
      <c r="SPX117" s="511"/>
      <c r="SPY117" s="511"/>
      <c r="SPZ117" s="511"/>
      <c r="SQA117" s="511"/>
      <c r="SQB117" s="511"/>
      <c r="SQC117" s="511"/>
      <c r="SQD117" s="511"/>
      <c r="SQE117" s="511"/>
      <c r="SQF117" s="511"/>
      <c r="SQG117" s="511"/>
      <c r="SQH117" s="511"/>
      <c r="SQI117" s="511"/>
      <c r="SQJ117" s="511"/>
      <c r="SQK117" s="511"/>
      <c r="SQL117" s="511"/>
      <c r="SQM117" s="511"/>
      <c r="SQN117" s="511"/>
      <c r="SQO117" s="511"/>
      <c r="SQP117" s="511"/>
      <c r="SQQ117" s="511"/>
      <c r="SQR117" s="511"/>
      <c r="SQS117" s="511"/>
      <c r="SQT117" s="511"/>
      <c r="SQU117" s="511"/>
      <c r="SQV117" s="511"/>
      <c r="SQW117" s="511"/>
      <c r="SQX117" s="511"/>
      <c r="SQY117" s="511"/>
      <c r="SQZ117" s="511"/>
      <c r="SRA117" s="511"/>
      <c r="SRB117" s="511"/>
      <c r="SRC117" s="511"/>
      <c r="SRD117" s="511"/>
      <c r="SRE117" s="511"/>
      <c r="SRF117" s="511"/>
      <c r="SRG117" s="511"/>
      <c r="SRH117" s="511"/>
      <c r="SRI117" s="511"/>
      <c r="SRJ117" s="511"/>
      <c r="SRK117" s="511"/>
      <c r="SRL117" s="511"/>
      <c r="SRM117" s="511"/>
      <c r="SRN117" s="511"/>
      <c r="SRO117" s="511"/>
      <c r="SRP117" s="511"/>
      <c r="SRQ117" s="511"/>
      <c r="SRR117" s="511"/>
      <c r="SRS117" s="511"/>
      <c r="SRT117" s="511"/>
      <c r="SRU117" s="511"/>
      <c r="SRV117" s="511"/>
      <c r="SRW117" s="511"/>
      <c r="SRX117" s="511"/>
      <c r="SRY117" s="511"/>
      <c r="SRZ117" s="511"/>
      <c r="SSA117" s="511"/>
      <c r="SSB117" s="511"/>
      <c r="SSC117" s="511"/>
      <c r="SSD117" s="511"/>
      <c r="SSE117" s="511"/>
      <c r="SSF117" s="511"/>
      <c r="SSG117" s="511"/>
      <c r="SSH117" s="511"/>
      <c r="SSI117" s="511"/>
      <c r="SSJ117" s="511"/>
      <c r="SSK117" s="511"/>
      <c r="SSL117" s="511"/>
      <c r="SSM117" s="511"/>
      <c r="SSN117" s="511"/>
      <c r="SSO117" s="511"/>
      <c r="SSP117" s="511"/>
      <c r="SSQ117" s="511"/>
      <c r="SSR117" s="511"/>
      <c r="SSS117" s="511"/>
      <c r="SST117" s="511"/>
      <c r="SSU117" s="511"/>
      <c r="SSV117" s="511"/>
      <c r="SSW117" s="511"/>
      <c r="SSX117" s="511"/>
      <c r="SSY117" s="511"/>
      <c r="SSZ117" s="511"/>
      <c r="STA117" s="511"/>
      <c r="STB117" s="511"/>
      <c r="STC117" s="511"/>
      <c r="STD117" s="511"/>
      <c r="STE117" s="511"/>
      <c r="STF117" s="511"/>
      <c r="STG117" s="511"/>
      <c r="STH117" s="511"/>
      <c r="STI117" s="511"/>
      <c r="STJ117" s="511"/>
      <c r="STK117" s="511"/>
      <c r="STL117" s="511"/>
      <c r="STM117" s="511"/>
      <c r="STN117" s="511"/>
      <c r="STO117" s="511"/>
      <c r="STP117" s="511"/>
      <c r="STQ117" s="511"/>
      <c r="STR117" s="511"/>
      <c r="STS117" s="511"/>
      <c r="STT117" s="511"/>
      <c r="STU117" s="511"/>
      <c r="STV117" s="511"/>
      <c r="STW117" s="511"/>
      <c r="STX117" s="511"/>
      <c r="STY117" s="511"/>
      <c r="STZ117" s="511"/>
      <c r="SUA117" s="511"/>
      <c r="SUB117" s="511"/>
      <c r="SUC117" s="511"/>
      <c r="SUD117" s="511"/>
      <c r="SUE117" s="511"/>
      <c r="SUF117" s="511"/>
      <c r="SUG117" s="511"/>
      <c r="SUH117" s="511"/>
      <c r="SUI117" s="511"/>
      <c r="SUJ117" s="511"/>
      <c r="SUK117" s="511"/>
      <c r="SUL117" s="511"/>
      <c r="SUM117" s="511"/>
      <c r="SUN117" s="511"/>
      <c r="SUO117" s="511"/>
      <c r="SUP117" s="511"/>
      <c r="SUQ117" s="511"/>
      <c r="SUR117" s="511"/>
      <c r="SUS117" s="511"/>
      <c r="SUT117" s="511"/>
      <c r="SUU117" s="511"/>
      <c r="SUV117" s="511"/>
      <c r="SUW117" s="511"/>
      <c r="SUX117" s="511"/>
      <c r="SUY117" s="511"/>
      <c r="SUZ117" s="511"/>
      <c r="SVA117" s="511"/>
      <c r="SVB117" s="511"/>
      <c r="SVC117" s="511"/>
      <c r="SVD117" s="511"/>
      <c r="SVE117" s="511"/>
      <c r="SVF117" s="511"/>
      <c r="SVG117" s="511"/>
      <c r="SVH117" s="511"/>
      <c r="SVI117" s="511"/>
      <c r="SVJ117" s="511"/>
      <c r="SVK117" s="511"/>
      <c r="SVL117" s="511"/>
      <c r="SVM117" s="511"/>
      <c r="SVN117" s="511"/>
      <c r="SVO117" s="511"/>
      <c r="SVP117" s="511"/>
      <c r="SVQ117" s="511"/>
      <c r="SVR117" s="511"/>
      <c r="SVS117" s="511"/>
      <c r="SVT117" s="511"/>
      <c r="SVU117" s="511"/>
      <c r="SVV117" s="511"/>
      <c r="SVW117" s="511"/>
      <c r="SVX117" s="511"/>
      <c r="SVY117" s="511"/>
      <c r="SVZ117" s="511"/>
      <c r="SWA117" s="511"/>
      <c r="SWB117" s="511"/>
      <c r="SWC117" s="511"/>
      <c r="SWD117" s="511"/>
      <c r="SWE117" s="511"/>
      <c r="SWF117" s="511"/>
      <c r="SWG117" s="511"/>
      <c r="SWH117" s="511"/>
      <c r="SWI117" s="511"/>
      <c r="SWJ117" s="511"/>
      <c r="SWK117" s="511"/>
      <c r="SWL117" s="511"/>
      <c r="SWM117" s="511"/>
      <c r="SWN117" s="511"/>
      <c r="SWO117" s="511"/>
      <c r="SWP117" s="511"/>
      <c r="SWQ117" s="511"/>
      <c r="SWR117" s="511"/>
      <c r="SWS117" s="511"/>
      <c r="SWT117" s="511"/>
      <c r="SWU117" s="511"/>
      <c r="SWV117" s="511"/>
      <c r="SWW117" s="511"/>
      <c r="SWX117" s="511"/>
      <c r="SWY117" s="511"/>
      <c r="SWZ117" s="511"/>
      <c r="SXA117" s="511"/>
      <c r="SXB117" s="511"/>
      <c r="SXC117" s="511"/>
      <c r="SXD117" s="511"/>
      <c r="SXE117" s="511"/>
      <c r="SXF117" s="511"/>
      <c r="SXG117" s="511"/>
      <c r="SXH117" s="511"/>
      <c r="SXI117" s="511"/>
      <c r="SXJ117" s="511"/>
      <c r="SXK117" s="511"/>
      <c r="SXL117" s="511"/>
      <c r="SXM117" s="511"/>
      <c r="SXN117" s="511"/>
      <c r="SXO117" s="511"/>
      <c r="SXP117" s="511"/>
      <c r="SXQ117" s="511"/>
      <c r="SXR117" s="511"/>
      <c r="SXS117" s="511"/>
      <c r="SXT117" s="511"/>
      <c r="SXU117" s="511"/>
      <c r="SXV117" s="511"/>
      <c r="SXW117" s="511"/>
      <c r="SXX117" s="511"/>
      <c r="SXY117" s="511"/>
      <c r="SXZ117" s="511"/>
      <c r="SYA117" s="511"/>
      <c r="SYB117" s="511"/>
      <c r="SYC117" s="511"/>
      <c r="SYD117" s="511"/>
      <c r="SYE117" s="511"/>
      <c r="SYF117" s="511"/>
      <c r="SYG117" s="511"/>
      <c r="SYH117" s="511"/>
      <c r="SYI117" s="511"/>
      <c r="SYJ117" s="511"/>
      <c r="SYK117" s="511"/>
      <c r="SYL117" s="511"/>
      <c r="SYM117" s="511"/>
      <c r="SYN117" s="511"/>
      <c r="SYO117" s="511"/>
      <c r="SYP117" s="511"/>
      <c r="SYQ117" s="511"/>
      <c r="SYR117" s="511"/>
      <c r="SYS117" s="511"/>
      <c r="SYT117" s="511"/>
      <c r="SYU117" s="511"/>
      <c r="SYV117" s="511"/>
      <c r="SYW117" s="511"/>
      <c r="SYX117" s="511"/>
      <c r="SYY117" s="511"/>
      <c r="SYZ117" s="511"/>
      <c r="SZA117" s="511"/>
      <c r="SZB117" s="511"/>
      <c r="SZC117" s="511"/>
      <c r="SZD117" s="511"/>
      <c r="SZE117" s="511"/>
      <c r="SZF117" s="511"/>
      <c r="SZG117" s="511"/>
      <c r="SZH117" s="511"/>
      <c r="SZI117" s="511"/>
      <c r="SZJ117" s="511"/>
      <c r="SZK117" s="511"/>
      <c r="SZL117" s="511"/>
      <c r="SZM117" s="511"/>
      <c r="SZN117" s="511"/>
      <c r="SZO117" s="511"/>
      <c r="SZP117" s="511"/>
      <c r="SZQ117" s="511"/>
      <c r="SZR117" s="511"/>
      <c r="SZS117" s="511"/>
      <c r="SZT117" s="511"/>
      <c r="SZU117" s="511"/>
      <c r="SZV117" s="511"/>
      <c r="SZW117" s="511"/>
      <c r="SZX117" s="511"/>
      <c r="SZY117" s="511"/>
      <c r="SZZ117" s="511"/>
      <c r="TAA117" s="511"/>
      <c r="TAB117" s="511"/>
      <c r="TAC117" s="511"/>
      <c r="TAD117" s="511"/>
      <c r="TAE117" s="511"/>
      <c r="TAF117" s="511"/>
      <c r="TAG117" s="511"/>
      <c r="TAH117" s="511"/>
      <c r="TAI117" s="511"/>
      <c r="TAJ117" s="511"/>
      <c r="TAK117" s="511"/>
      <c r="TAL117" s="511"/>
      <c r="TAM117" s="511"/>
      <c r="TAN117" s="511"/>
      <c r="TAO117" s="511"/>
      <c r="TAP117" s="511"/>
      <c r="TAQ117" s="511"/>
      <c r="TAR117" s="511"/>
      <c r="TAS117" s="511"/>
      <c r="TAT117" s="511"/>
      <c r="TAU117" s="511"/>
      <c r="TAV117" s="511"/>
      <c r="TAW117" s="511"/>
      <c r="TAX117" s="511"/>
      <c r="TAY117" s="511"/>
      <c r="TAZ117" s="511"/>
      <c r="TBA117" s="511"/>
      <c r="TBB117" s="511"/>
      <c r="TBC117" s="511"/>
      <c r="TBD117" s="511"/>
      <c r="TBE117" s="511"/>
      <c r="TBF117" s="511"/>
      <c r="TBG117" s="511"/>
      <c r="TBH117" s="511"/>
      <c r="TBI117" s="511"/>
      <c r="TBJ117" s="511"/>
      <c r="TBK117" s="511"/>
      <c r="TBL117" s="511"/>
      <c r="TBM117" s="511"/>
      <c r="TBN117" s="511"/>
      <c r="TBO117" s="511"/>
      <c r="TBP117" s="511"/>
      <c r="TBQ117" s="511"/>
      <c r="TBR117" s="511"/>
      <c r="TBS117" s="511"/>
      <c r="TBT117" s="511"/>
      <c r="TBU117" s="511"/>
      <c r="TBV117" s="511"/>
      <c r="TBW117" s="511"/>
      <c r="TBX117" s="511"/>
      <c r="TBY117" s="511"/>
      <c r="TBZ117" s="511"/>
      <c r="TCA117" s="511"/>
      <c r="TCB117" s="511"/>
      <c r="TCC117" s="511"/>
      <c r="TCD117" s="511"/>
      <c r="TCE117" s="511"/>
      <c r="TCF117" s="511"/>
      <c r="TCG117" s="511"/>
      <c r="TCH117" s="511"/>
      <c r="TCI117" s="511"/>
      <c r="TCJ117" s="511"/>
      <c r="TCK117" s="511"/>
      <c r="TCL117" s="511"/>
      <c r="TCM117" s="511"/>
      <c r="TCN117" s="511"/>
      <c r="TCO117" s="511"/>
      <c r="TCP117" s="511"/>
      <c r="TCQ117" s="511"/>
      <c r="TCR117" s="511"/>
      <c r="TCS117" s="511"/>
      <c r="TCT117" s="511"/>
      <c r="TCU117" s="511"/>
      <c r="TCV117" s="511"/>
      <c r="TCW117" s="511"/>
      <c r="TCX117" s="511"/>
      <c r="TCY117" s="511"/>
      <c r="TCZ117" s="511"/>
      <c r="TDA117" s="511"/>
      <c r="TDB117" s="511"/>
      <c r="TDC117" s="511"/>
      <c r="TDD117" s="511"/>
      <c r="TDE117" s="511"/>
      <c r="TDF117" s="511"/>
      <c r="TDG117" s="511"/>
      <c r="TDH117" s="511"/>
      <c r="TDI117" s="511"/>
      <c r="TDJ117" s="511"/>
      <c r="TDK117" s="511"/>
      <c r="TDL117" s="511"/>
      <c r="TDM117" s="511"/>
      <c r="TDN117" s="511"/>
      <c r="TDO117" s="511"/>
      <c r="TDP117" s="511"/>
      <c r="TDQ117" s="511"/>
      <c r="TDR117" s="511"/>
      <c r="TDS117" s="511"/>
      <c r="TDT117" s="511"/>
      <c r="TDU117" s="511"/>
      <c r="TDV117" s="511"/>
      <c r="TDW117" s="511"/>
      <c r="TDX117" s="511"/>
      <c r="TDY117" s="511"/>
      <c r="TDZ117" s="511"/>
      <c r="TEA117" s="511"/>
      <c r="TEB117" s="511"/>
      <c r="TEC117" s="511"/>
      <c r="TED117" s="511"/>
      <c r="TEE117" s="511"/>
      <c r="TEF117" s="511"/>
      <c r="TEG117" s="511"/>
      <c r="TEH117" s="511"/>
      <c r="TEI117" s="511"/>
      <c r="TEJ117" s="511"/>
      <c r="TEK117" s="511"/>
      <c r="TEL117" s="511"/>
      <c r="TEM117" s="511"/>
      <c r="TEN117" s="511"/>
      <c r="TEO117" s="511"/>
      <c r="TEP117" s="511"/>
      <c r="TEQ117" s="511"/>
      <c r="TER117" s="511"/>
      <c r="TES117" s="511"/>
      <c r="TET117" s="511"/>
      <c r="TEU117" s="511"/>
      <c r="TEV117" s="511"/>
      <c r="TEW117" s="511"/>
      <c r="TEX117" s="511"/>
      <c r="TEY117" s="511"/>
      <c r="TEZ117" s="511"/>
      <c r="TFA117" s="511"/>
      <c r="TFB117" s="511"/>
      <c r="TFC117" s="511"/>
      <c r="TFD117" s="511"/>
      <c r="TFE117" s="511"/>
      <c r="TFF117" s="511"/>
      <c r="TFG117" s="511"/>
      <c r="TFH117" s="511"/>
      <c r="TFI117" s="511"/>
      <c r="TFJ117" s="511"/>
      <c r="TFK117" s="511"/>
      <c r="TFL117" s="511"/>
      <c r="TFM117" s="511"/>
      <c r="TFN117" s="511"/>
      <c r="TFO117" s="511"/>
      <c r="TFP117" s="511"/>
      <c r="TFQ117" s="511"/>
      <c r="TFR117" s="511"/>
      <c r="TFS117" s="511"/>
      <c r="TFT117" s="511"/>
      <c r="TFU117" s="511"/>
      <c r="TFV117" s="511"/>
      <c r="TFW117" s="511"/>
      <c r="TFX117" s="511"/>
      <c r="TFY117" s="511"/>
      <c r="TFZ117" s="511"/>
      <c r="TGA117" s="511"/>
      <c r="TGB117" s="511"/>
      <c r="TGC117" s="511"/>
      <c r="TGD117" s="511"/>
      <c r="TGE117" s="511"/>
      <c r="TGF117" s="511"/>
      <c r="TGG117" s="511"/>
      <c r="TGH117" s="511"/>
      <c r="TGI117" s="511"/>
      <c r="TGJ117" s="511"/>
      <c r="TGK117" s="511"/>
      <c r="TGL117" s="511"/>
      <c r="TGM117" s="511"/>
      <c r="TGN117" s="511"/>
      <c r="TGO117" s="511"/>
      <c r="TGP117" s="511"/>
      <c r="TGQ117" s="511"/>
      <c r="TGR117" s="511"/>
      <c r="TGS117" s="511"/>
      <c r="TGT117" s="511"/>
      <c r="TGU117" s="511"/>
      <c r="TGV117" s="511"/>
      <c r="TGW117" s="511"/>
      <c r="TGX117" s="511"/>
      <c r="TGY117" s="511"/>
      <c r="TGZ117" s="511"/>
      <c r="THA117" s="511"/>
      <c r="THB117" s="511"/>
      <c r="THC117" s="511"/>
      <c r="THD117" s="511"/>
      <c r="THE117" s="511"/>
      <c r="THF117" s="511"/>
      <c r="THG117" s="511"/>
      <c r="THH117" s="511"/>
      <c r="THI117" s="511"/>
      <c r="THJ117" s="511"/>
      <c r="THK117" s="511"/>
      <c r="THL117" s="511"/>
      <c r="THM117" s="511"/>
      <c r="THN117" s="511"/>
      <c r="THO117" s="511"/>
      <c r="THP117" s="511"/>
      <c r="THQ117" s="511"/>
      <c r="THR117" s="511"/>
      <c r="THS117" s="511"/>
      <c r="THT117" s="511"/>
      <c r="THU117" s="511"/>
      <c r="THV117" s="511"/>
      <c r="THW117" s="511"/>
      <c r="THX117" s="511"/>
      <c r="THY117" s="511"/>
      <c r="THZ117" s="511"/>
      <c r="TIA117" s="511"/>
      <c r="TIB117" s="511"/>
      <c r="TIC117" s="511"/>
      <c r="TID117" s="511"/>
      <c r="TIE117" s="511"/>
      <c r="TIF117" s="511"/>
      <c r="TIG117" s="511"/>
      <c r="TIH117" s="511"/>
      <c r="TII117" s="511"/>
      <c r="TIJ117" s="511"/>
      <c r="TIK117" s="511"/>
      <c r="TIL117" s="511"/>
      <c r="TIM117" s="511"/>
      <c r="TIN117" s="511"/>
      <c r="TIO117" s="511"/>
      <c r="TIP117" s="511"/>
      <c r="TIQ117" s="511"/>
      <c r="TIR117" s="511"/>
      <c r="TIS117" s="511"/>
      <c r="TIT117" s="511"/>
      <c r="TIU117" s="511"/>
      <c r="TIV117" s="511"/>
      <c r="TIW117" s="511"/>
      <c r="TIX117" s="511"/>
      <c r="TIY117" s="511"/>
      <c r="TIZ117" s="511"/>
      <c r="TJA117" s="511"/>
      <c r="TJB117" s="511"/>
      <c r="TJC117" s="511"/>
      <c r="TJD117" s="511"/>
      <c r="TJE117" s="511"/>
      <c r="TJF117" s="511"/>
      <c r="TJG117" s="511"/>
      <c r="TJH117" s="511"/>
      <c r="TJI117" s="511"/>
      <c r="TJJ117" s="511"/>
      <c r="TJK117" s="511"/>
      <c r="TJL117" s="511"/>
      <c r="TJM117" s="511"/>
      <c r="TJN117" s="511"/>
      <c r="TJO117" s="511"/>
      <c r="TJP117" s="511"/>
      <c r="TJQ117" s="511"/>
      <c r="TJR117" s="511"/>
      <c r="TJS117" s="511"/>
      <c r="TJT117" s="511"/>
      <c r="TJU117" s="511"/>
      <c r="TJV117" s="511"/>
      <c r="TJW117" s="511"/>
      <c r="TJX117" s="511"/>
      <c r="TJY117" s="511"/>
      <c r="TJZ117" s="511"/>
      <c r="TKA117" s="511"/>
      <c r="TKB117" s="511"/>
      <c r="TKC117" s="511"/>
      <c r="TKD117" s="511"/>
      <c r="TKE117" s="511"/>
      <c r="TKF117" s="511"/>
      <c r="TKG117" s="511"/>
      <c r="TKH117" s="511"/>
      <c r="TKI117" s="511"/>
      <c r="TKJ117" s="511"/>
      <c r="TKK117" s="511"/>
      <c r="TKL117" s="511"/>
      <c r="TKM117" s="511"/>
      <c r="TKN117" s="511"/>
      <c r="TKO117" s="511"/>
      <c r="TKP117" s="511"/>
      <c r="TKQ117" s="511"/>
      <c r="TKR117" s="511"/>
      <c r="TKS117" s="511"/>
      <c r="TKT117" s="511"/>
      <c r="TKU117" s="511"/>
      <c r="TKV117" s="511"/>
      <c r="TKW117" s="511"/>
      <c r="TKX117" s="511"/>
      <c r="TKY117" s="511"/>
      <c r="TKZ117" s="511"/>
      <c r="TLA117" s="511"/>
      <c r="TLB117" s="511"/>
      <c r="TLC117" s="511"/>
      <c r="TLD117" s="511"/>
      <c r="TLE117" s="511"/>
      <c r="TLF117" s="511"/>
      <c r="TLG117" s="511"/>
      <c r="TLH117" s="511"/>
      <c r="TLI117" s="511"/>
      <c r="TLJ117" s="511"/>
      <c r="TLK117" s="511"/>
      <c r="TLL117" s="511"/>
      <c r="TLM117" s="511"/>
      <c r="TLN117" s="511"/>
      <c r="TLO117" s="511"/>
      <c r="TLP117" s="511"/>
      <c r="TLQ117" s="511"/>
      <c r="TLR117" s="511"/>
      <c r="TLS117" s="511"/>
      <c r="TLT117" s="511"/>
      <c r="TLU117" s="511"/>
      <c r="TLV117" s="511"/>
      <c r="TLW117" s="511"/>
      <c r="TLX117" s="511"/>
      <c r="TLY117" s="511"/>
      <c r="TLZ117" s="511"/>
      <c r="TMA117" s="511"/>
      <c r="TMB117" s="511"/>
      <c r="TMC117" s="511"/>
      <c r="TMD117" s="511"/>
      <c r="TME117" s="511"/>
      <c r="TMF117" s="511"/>
      <c r="TMG117" s="511"/>
      <c r="TMH117" s="511"/>
      <c r="TMI117" s="511"/>
      <c r="TMJ117" s="511"/>
      <c r="TMK117" s="511"/>
      <c r="TML117" s="511"/>
      <c r="TMM117" s="511"/>
      <c r="TMN117" s="511"/>
      <c r="TMO117" s="511"/>
      <c r="TMP117" s="511"/>
      <c r="TMQ117" s="511"/>
      <c r="TMR117" s="511"/>
      <c r="TMS117" s="511"/>
      <c r="TMT117" s="511"/>
      <c r="TMU117" s="511"/>
      <c r="TMV117" s="511"/>
      <c r="TMW117" s="511"/>
      <c r="TMX117" s="511"/>
      <c r="TMY117" s="511"/>
      <c r="TMZ117" s="511"/>
      <c r="TNA117" s="511"/>
      <c r="TNB117" s="511"/>
      <c r="TNC117" s="511"/>
      <c r="TND117" s="511"/>
      <c r="TNE117" s="511"/>
      <c r="TNF117" s="511"/>
      <c r="TNG117" s="511"/>
      <c r="TNH117" s="511"/>
      <c r="TNI117" s="511"/>
      <c r="TNJ117" s="511"/>
      <c r="TNK117" s="511"/>
      <c r="TNL117" s="511"/>
      <c r="TNM117" s="511"/>
      <c r="TNN117" s="511"/>
      <c r="TNO117" s="511"/>
      <c r="TNP117" s="511"/>
      <c r="TNQ117" s="511"/>
      <c r="TNR117" s="511"/>
      <c r="TNS117" s="511"/>
      <c r="TNT117" s="511"/>
      <c r="TNU117" s="511"/>
      <c r="TNV117" s="511"/>
      <c r="TNW117" s="511"/>
      <c r="TNX117" s="511"/>
      <c r="TNY117" s="511"/>
      <c r="TNZ117" s="511"/>
      <c r="TOA117" s="511"/>
      <c r="TOB117" s="511"/>
      <c r="TOC117" s="511"/>
      <c r="TOD117" s="511"/>
      <c r="TOE117" s="511"/>
      <c r="TOF117" s="511"/>
      <c r="TOG117" s="511"/>
      <c r="TOH117" s="511"/>
      <c r="TOI117" s="511"/>
      <c r="TOJ117" s="511"/>
      <c r="TOK117" s="511"/>
      <c r="TOL117" s="511"/>
      <c r="TOM117" s="511"/>
      <c r="TON117" s="511"/>
      <c r="TOO117" s="511"/>
      <c r="TOP117" s="511"/>
      <c r="TOQ117" s="511"/>
      <c r="TOR117" s="511"/>
      <c r="TOS117" s="511"/>
      <c r="TOT117" s="511"/>
      <c r="TOU117" s="511"/>
      <c r="TOV117" s="511"/>
      <c r="TOW117" s="511"/>
      <c r="TOX117" s="511"/>
      <c r="TOY117" s="511"/>
      <c r="TOZ117" s="511"/>
      <c r="TPA117" s="511"/>
      <c r="TPB117" s="511"/>
      <c r="TPC117" s="511"/>
      <c r="TPD117" s="511"/>
      <c r="TPE117" s="511"/>
      <c r="TPF117" s="511"/>
      <c r="TPG117" s="511"/>
      <c r="TPH117" s="511"/>
      <c r="TPI117" s="511"/>
      <c r="TPJ117" s="511"/>
      <c r="TPK117" s="511"/>
      <c r="TPL117" s="511"/>
      <c r="TPM117" s="511"/>
      <c r="TPN117" s="511"/>
      <c r="TPO117" s="511"/>
      <c r="TPP117" s="511"/>
      <c r="TPQ117" s="511"/>
      <c r="TPR117" s="511"/>
      <c r="TPS117" s="511"/>
      <c r="TPT117" s="511"/>
      <c r="TPU117" s="511"/>
      <c r="TPV117" s="511"/>
      <c r="TPW117" s="511"/>
      <c r="TPX117" s="511"/>
      <c r="TPY117" s="511"/>
      <c r="TPZ117" s="511"/>
      <c r="TQA117" s="511"/>
      <c r="TQB117" s="511"/>
      <c r="TQC117" s="511"/>
      <c r="TQD117" s="511"/>
      <c r="TQE117" s="511"/>
      <c r="TQF117" s="511"/>
      <c r="TQG117" s="511"/>
      <c r="TQH117" s="511"/>
      <c r="TQI117" s="511"/>
      <c r="TQJ117" s="511"/>
      <c r="TQK117" s="511"/>
      <c r="TQL117" s="511"/>
      <c r="TQM117" s="511"/>
      <c r="TQN117" s="511"/>
      <c r="TQO117" s="511"/>
      <c r="TQP117" s="511"/>
      <c r="TQQ117" s="511"/>
      <c r="TQR117" s="511"/>
      <c r="TQS117" s="511"/>
      <c r="TQT117" s="511"/>
      <c r="TQU117" s="511"/>
      <c r="TQV117" s="511"/>
      <c r="TQW117" s="511"/>
      <c r="TQX117" s="511"/>
      <c r="TQY117" s="511"/>
      <c r="TQZ117" s="511"/>
      <c r="TRA117" s="511"/>
      <c r="TRB117" s="511"/>
      <c r="TRC117" s="511"/>
      <c r="TRD117" s="511"/>
      <c r="TRE117" s="511"/>
      <c r="TRF117" s="511"/>
      <c r="TRG117" s="511"/>
      <c r="TRH117" s="511"/>
      <c r="TRI117" s="511"/>
      <c r="TRJ117" s="511"/>
      <c r="TRK117" s="511"/>
      <c r="TRL117" s="511"/>
      <c r="TRM117" s="511"/>
      <c r="TRN117" s="511"/>
      <c r="TRO117" s="511"/>
      <c r="TRP117" s="511"/>
      <c r="TRQ117" s="511"/>
      <c r="TRR117" s="511"/>
      <c r="TRS117" s="511"/>
      <c r="TRT117" s="511"/>
      <c r="TRU117" s="511"/>
      <c r="TRV117" s="511"/>
      <c r="TRW117" s="511"/>
      <c r="TRX117" s="511"/>
      <c r="TRY117" s="511"/>
      <c r="TRZ117" s="511"/>
      <c r="TSA117" s="511"/>
      <c r="TSB117" s="511"/>
      <c r="TSC117" s="511"/>
      <c r="TSD117" s="511"/>
      <c r="TSE117" s="511"/>
      <c r="TSF117" s="511"/>
      <c r="TSG117" s="511"/>
      <c r="TSH117" s="511"/>
      <c r="TSI117" s="511"/>
      <c r="TSJ117" s="511"/>
      <c r="TSK117" s="511"/>
      <c r="TSL117" s="511"/>
      <c r="TSM117" s="511"/>
      <c r="TSN117" s="511"/>
      <c r="TSO117" s="511"/>
      <c r="TSP117" s="511"/>
      <c r="TSQ117" s="511"/>
      <c r="TSR117" s="511"/>
      <c r="TSS117" s="511"/>
      <c r="TST117" s="511"/>
      <c r="TSU117" s="511"/>
      <c r="TSV117" s="511"/>
      <c r="TSW117" s="511"/>
      <c r="TSX117" s="511"/>
      <c r="TSY117" s="511"/>
      <c r="TSZ117" s="511"/>
      <c r="TTA117" s="511"/>
      <c r="TTB117" s="511"/>
      <c r="TTC117" s="511"/>
      <c r="TTD117" s="511"/>
      <c r="TTE117" s="511"/>
      <c r="TTF117" s="511"/>
      <c r="TTG117" s="511"/>
      <c r="TTH117" s="511"/>
      <c r="TTI117" s="511"/>
      <c r="TTJ117" s="511"/>
      <c r="TTK117" s="511"/>
      <c r="TTL117" s="511"/>
      <c r="TTM117" s="511"/>
      <c r="TTN117" s="511"/>
      <c r="TTO117" s="511"/>
      <c r="TTP117" s="511"/>
      <c r="TTQ117" s="511"/>
      <c r="TTR117" s="511"/>
      <c r="TTS117" s="511"/>
      <c r="TTT117" s="511"/>
      <c r="TTU117" s="511"/>
      <c r="TTV117" s="511"/>
      <c r="TTW117" s="511"/>
      <c r="TTX117" s="511"/>
      <c r="TTY117" s="511"/>
      <c r="TTZ117" s="511"/>
      <c r="TUA117" s="511"/>
      <c r="TUB117" s="511"/>
      <c r="TUC117" s="511"/>
      <c r="TUD117" s="511"/>
      <c r="TUE117" s="511"/>
      <c r="TUF117" s="511"/>
      <c r="TUG117" s="511"/>
      <c r="TUH117" s="511"/>
      <c r="TUI117" s="511"/>
      <c r="TUJ117" s="511"/>
      <c r="TUK117" s="511"/>
      <c r="TUL117" s="511"/>
      <c r="TUM117" s="511"/>
      <c r="TUN117" s="511"/>
      <c r="TUO117" s="511"/>
      <c r="TUP117" s="511"/>
      <c r="TUQ117" s="511"/>
      <c r="TUR117" s="511"/>
      <c r="TUS117" s="511"/>
      <c r="TUT117" s="511"/>
      <c r="TUU117" s="511"/>
      <c r="TUV117" s="511"/>
      <c r="TUW117" s="511"/>
      <c r="TUX117" s="511"/>
      <c r="TUY117" s="511"/>
      <c r="TUZ117" s="511"/>
      <c r="TVA117" s="511"/>
      <c r="TVB117" s="511"/>
      <c r="TVC117" s="511"/>
      <c r="TVD117" s="511"/>
      <c r="TVE117" s="511"/>
      <c r="TVF117" s="511"/>
      <c r="TVG117" s="511"/>
      <c r="TVH117" s="511"/>
      <c r="TVI117" s="511"/>
      <c r="TVJ117" s="511"/>
      <c r="TVK117" s="511"/>
      <c r="TVL117" s="511"/>
      <c r="TVM117" s="511"/>
      <c r="TVN117" s="511"/>
      <c r="TVO117" s="511"/>
      <c r="TVP117" s="511"/>
      <c r="TVQ117" s="511"/>
      <c r="TVR117" s="511"/>
      <c r="TVS117" s="511"/>
      <c r="TVT117" s="511"/>
      <c r="TVU117" s="511"/>
      <c r="TVV117" s="511"/>
      <c r="TVW117" s="511"/>
      <c r="TVX117" s="511"/>
      <c r="TVY117" s="511"/>
      <c r="TVZ117" s="511"/>
      <c r="TWA117" s="511"/>
      <c r="TWB117" s="511"/>
      <c r="TWC117" s="511"/>
      <c r="TWD117" s="511"/>
      <c r="TWE117" s="511"/>
      <c r="TWF117" s="511"/>
      <c r="TWG117" s="511"/>
      <c r="TWH117" s="511"/>
      <c r="TWI117" s="511"/>
      <c r="TWJ117" s="511"/>
      <c r="TWK117" s="511"/>
      <c r="TWL117" s="511"/>
      <c r="TWM117" s="511"/>
      <c r="TWN117" s="511"/>
      <c r="TWO117" s="511"/>
      <c r="TWP117" s="511"/>
      <c r="TWQ117" s="511"/>
      <c r="TWR117" s="511"/>
      <c r="TWS117" s="511"/>
      <c r="TWT117" s="511"/>
      <c r="TWU117" s="511"/>
      <c r="TWV117" s="511"/>
      <c r="TWW117" s="511"/>
      <c r="TWX117" s="511"/>
      <c r="TWY117" s="511"/>
      <c r="TWZ117" s="511"/>
      <c r="TXA117" s="511"/>
      <c r="TXB117" s="511"/>
      <c r="TXC117" s="511"/>
      <c r="TXD117" s="511"/>
      <c r="TXE117" s="511"/>
      <c r="TXF117" s="511"/>
      <c r="TXG117" s="511"/>
      <c r="TXH117" s="511"/>
      <c r="TXI117" s="511"/>
      <c r="TXJ117" s="511"/>
      <c r="TXK117" s="511"/>
      <c r="TXL117" s="511"/>
      <c r="TXM117" s="511"/>
      <c r="TXN117" s="511"/>
      <c r="TXO117" s="511"/>
      <c r="TXP117" s="511"/>
      <c r="TXQ117" s="511"/>
      <c r="TXR117" s="511"/>
      <c r="TXS117" s="511"/>
      <c r="TXT117" s="511"/>
      <c r="TXU117" s="511"/>
      <c r="TXV117" s="511"/>
      <c r="TXW117" s="511"/>
      <c r="TXX117" s="511"/>
      <c r="TXY117" s="511"/>
      <c r="TXZ117" s="511"/>
      <c r="TYA117" s="511"/>
      <c r="TYB117" s="511"/>
      <c r="TYC117" s="511"/>
      <c r="TYD117" s="511"/>
      <c r="TYE117" s="511"/>
      <c r="TYF117" s="511"/>
      <c r="TYG117" s="511"/>
      <c r="TYH117" s="511"/>
      <c r="TYI117" s="511"/>
      <c r="TYJ117" s="511"/>
      <c r="TYK117" s="511"/>
      <c r="TYL117" s="511"/>
      <c r="TYM117" s="511"/>
      <c r="TYN117" s="511"/>
      <c r="TYO117" s="511"/>
      <c r="TYP117" s="511"/>
      <c r="TYQ117" s="511"/>
      <c r="TYR117" s="511"/>
      <c r="TYS117" s="511"/>
      <c r="TYT117" s="511"/>
      <c r="TYU117" s="511"/>
      <c r="TYV117" s="511"/>
      <c r="TYW117" s="511"/>
      <c r="TYX117" s="511"/>
      <c r="TYY117" s="511"/>
      <c r="TYZ117" s="511"/>
      <c r="TZA117" s="511"/>
      <c r="TZB117" s="511"/>
      <c r="TZC117" s="511"/>
      <c r="TZD117" s="511"/>
      <c r="TZE117" s="511"/>
      <c r="TZF117" s="511"/>
      <c r="TZG117" s="511"/>
      <c r="TZH117" s="511"/>
      <c r="TZI117" s="511"/>
      <c r="TZJ117" s="511"/>
      <c r="TZK117" s="511"/>
      <c r="TZL117" s="511"/>
      <c r="TZM117" s="511"/>
      <c r="TZN117" s="511"/>
      <c r="TZO117" s="511"/>
      <c r="TZP117" s="511"/>
      <c r="TZQ117" s="511"/>
      <c r="TZR117" s="511"/>
      <c r="TZS117" s="511"/>
      <c r="TZT117" s="511"/>
      <c r="TZU117" s="511"/>
      <c r="TZV117" s="511"/>
      <c r="TZW117" s="511"/>
      <c r="TZX117" s="511"/>
      <c r="TZY117" s="511"/>
      <c r="TZZ117" s="511"/>
      <c r="UAA117" s="511"/>
      <c r="UAB117" s="511"/>
      <c r="UAC117" s="511"/>
      <c r="UAD117" s="511"/>
      <c r="UAE117" s="511"/>
      <c r="UAF117" s="511"/>
      <c r="UAG117" s="511"/>
      <c r="UAH117" s="511"/>
      <c r="UAI117" s="511"/>
      <c r="UAJ117" s="511"/>
      <c r="UAK117" s="511"/>
      <c r="UAL117" s="511"/>
      <c r="UAM117" s="511"/>
      <c r="UAN117" s="511"/>
      <c r="UAO117" s="511"/>
      <c r="UAP117" s="511"/>
      <c r="UAQ117" s="511"/>
      <c r="UAR117" s="511"/>
      <c r="UAS117" s="511"/>
      <c r="UAT117" s="511"/>
      <c r="UAU117" s="511"/>
      <c r="UAV117" s="511"/>
      <c r="UAW117" s="511"/>
      <c r="UAX117" s="511"/>
      <c r="UAY117" s="511"/>
      <c r="UAZ117" s="511"/>
      <c r="UBA117" s="511"/>
      <c r="UBB117" s="511"/>
      <c r="UBC117" s="511"/>
      <c r="UBD117" s="511"/>
      <c r="UBE117" s="511"/>
      <c r="UBF117" s="511"/>
      <c r="UBG117" s="511"/>
      <c r="UBH117" s="511"/>
      <c r="UBI117" s="511"/>
      <c r="UBJ117" s="511"/>
      <c r="UBK117" s="511"/>
      <c r="UBL117" s="511"/>
      <c r="UBM117" s="511"/>
      <c r="UBN117" s="511"/>
      <c r="UBO117" s="511"/>
      <c r="UBP117" s="511"/>
      <c r="UBQ117" s="511"/>
      <c r="UBR117" s="511"/>
      <c r="UBS117" s="511"/>
      <c r="UBT117" s="511"/>
      <c r="UBU117" s="511"/>
      <c r="UBV117" s="511"/>
      <c r="UBW117" s="511"/>
      <c r="UBX117" s="511"/>
      <c r="UBY117" s="511"/>
      <c r="UBZ117" s="511"/>
      <c r="UCA117" s="511"/>
      <c r="UCB117" s="511"/>
      <c r="UCC117" s="511"/>
      <c r="UCD117" s="511"/>
      <c r="UCE117" s="511"/>
      <c r="UCF117" s="511"/>
      <c r="UCG117" s="511"/>
      <c r="UCH117" s="511"/>
      <c r="UCI117" s="511"/>
      <c r="UCJ117" s="511"/>
      <c r="UCK117" s="511"/>
      <c r="UCL117" s="511"/>
      <c r="UCM117" s="511"/>
      <c r="UCN117" s="511"/>
      <c r="UCO117" s="511"/>
      <c r="UCP117" s="511"/>
      <c r="UCQ117" s="511"/>
      <c r="UCR117" s="511"/>
      <c r="UCS117" s="511"/>
      <c r="UCT117" s="511"/>
      <c r="UCU117" s="511"/>
      <c r="UCV117" s="511"/>
      <c r="UCW117" s="511"/>
      <c r="UCX117" s="511"/>
      <c r="UCY117" s="511"/>
      <c r="UCZ117" s="511"/>
      <c r="UDA117" s="511"/>
      <c r="UDB117" s="511"/>
      <c r="UDC117" s="511"/>
      <c r="UDD117" s="511"/>
      <c r="UDE117" s="511"/>
      <c r="UDF117" s="511"/>
      <c r="UDG117" s="511"/>
      <c r="UDH117" s="511"/>
      <c r="UDI117" s="511"/>
      <c r="UDJ117" s="511"/>
      <c r="UDK117" s="511"/>
      <c r="UDL117" s="511"/>
      <c r="UDM117" s="511"/>
      <c r="UDN117" s="511"/>
      <c r="UDO117" s="511"/>
      <c r="UDP117" s="511"/>
      <c r="UDQ117" s="511"/>
      <c r="UDR117" s="511"/>
      <c r="UDS117" s="511"/>
      <c r="UDT117" s="511"/>
      <c r="UDU117" s="511"/>
      <c r="UDV117" s="511"/>
      <c r="UDW117" s="511"/>
      <c r="UDX117" s="511"/>
      <c r="UDY117" s="511"/>
      <c r="UDZ117" s="511"/>
      <c r="UEA117" s="511"/>
      <c r="UEB117" s="511"/>
      <c r="UEC117" s="511"/>
      <c r="UED117" s="511"/>
      <c r="UEE117" s="511"/>
      <c r="UEF117" s="511"/>
      <c r="UEG117" s="511"/>
      <c r="UEH117" s="511"/>
      <c r="UEI117" s="511"/>
      <c r="UEJ117" s="511"/>
      <c r="UEK117" s="511"/>
      <c r="UEL117" s="511"/>
      <c r="UEM117" s="511"/>
      <c r="UEN117" s="511"/>
      <c r="UEO117" s="511"/>
      <c r="UEP117" s="511"/>
      <c r="UEQ117" s="511"/>
      <c r="UER117" s="511"/>
      <c r="UES117" s="511"/>
      <c r="UET117" s="511"/>
      <c r="UEU117" s="511"/>
      <c r="UEV117" s="511"/>
      <c r="UEW117" s="511"/>
      <c r="UEX117" s="511"/>
      <c r="UEY117" s="511"/>
      <c r="UEZ117" s="511"/>
      <c r="UFA117" s="511"/>
      <c r="UFB117" s="511"/>
      <c r="UFC117" s="511"/>
      <c r="UFD117" s="511"/>
      <c r="UFE117" s="511"/>
      <c r="UFF117" s="511"/>
      <c r="UFG117" s="511"/>
      <c r="UFH117" s="511"/>
      <c r="UFI117" s="511"/>
      <c r="UFJ117" s="511"/>
      <c r="UFK117" s="511"/>
      <c r="UFL117" s="511"/>
      <c r="UFM117" s="511"/>
      <c r="UFN117" s="511"/>
      <c r="UFO117" s="511"/>
      <c r="UFP117" s="511"/>
      <c r="UFQ117" s="511"/>
      <c r="UFR117" s="511"/>
      <c r="UFS117" s="511"/>
      <c r="UFT117" s="511"/>
      <c r="UFU117" s="511"/>
      <c r="UFV117" s="511"/>
      <c r="UFW117" s="511"/>
      <c r="UFX117" s="511"/>
      <c r="UFY117" s="511"/>
      <c r="UFZ117" s="511"/>
      <c r="UGA117" s="511"/>
      <c r="UGB117" s="511"/>
      <c r="UGC117" s="511"/>
      <c r="UGD117" s="511"/>
      <c r="UGE117" s="511"/>
      <c r="UGF117" s="511"/>
      <c r="UGG117" s="511"/>
      <c r="UGH117" s="511"/>
      <c r="UGI117" s="511"/>
      <c r="UGJ117" s="511"/>
      <c r="UGK117" s="511"/>
      <c r="UGL117" s="511"/>
      <c r="UGM117" s="511"/>
      <c r="UGN117" s="511"/>
      <c r="UGO117" s="511"/>
      <c r="UGP117" s="511"/>
      <c r="UGQ117" s="511"/>
      <c r="UGR117" s="511"/>
      <c r="UGS117" s="511"/>
      <c r="UGT117" s="511"/>
      <c r="UGU117" s="511"/>
      <c r="UGV117" s="511"/>
      <c r="UGW117" s="511"/>
      <c r="UGX117" s="511"/>
      <c r="UGY117" s="511"/>
      <c r="UGZ117" s="511"/>
      <c r="UHA117" s="511"/>
      <c r="UHB117" s="511"/>
      <c r="UHC117" s="511"/>
      <c r="UHD117" s="511"/>
      <c r="UHE117" s="511"/>
      <c r="UHF117" s="511"/>
      <c r="UHG117" s="511"/>
      <c r="UHH117" s="511"/>
      <c r="UHI117" s="511"/>
      <c r="UHJ117" s="511"/>
      <c r="UHK117" s="511"/>
      <c r="UHL117" s="511"/>
      <c r="UHM117" s="511"/>
      <c r="UHN117" s="511"/>
      <c r="UHO117" s="511"/>
      <c r="UHP117" s="511"/>
      <c r="UHQ117" s="511"/>
      <c r="UHR117" s="511"/>
      <c r="UHS117" s="511"/>
      <c r="UHT117" s="511"/>
      <c r="UHU117" s="511"/>
      <c r="UHV117" s="511"/>
      <c r="UHW117" s="511"/>
      <c r="UHX117" s="511"/>
      <c r="UHY117" s="511"/>
      <c r="UHZ117" s="511"/>
      <c r="UIA117" s="511"/>
      <c r="UIB117" s="511"/>
      <c r="UIC117" s="511"/>
      <c r="UID117" s="511"/>
      <c r="UIE117" s="511"/>
      <c r="UIF117" s="511"/>
      <c r="UIG117" s="511"/>
      <c r="UIH117" s="511"/>
      <c r="UII117" s="511"/>
      <c r="UIJ117" s="511"/>
      <c r="UIK117" s="511"/>
      <c r="UIL117" s="511"/>
      <c r="UIM117" s="511"/>
      <c r="UIN117" s="511"/>
      <c r="UIO117" s="511"/>
      <c r="UIP117" s="511"/>
      <c r="UIQ117" s="511"/>
      <c r="UIR117" s="511"/>
      <c r="UIS117" s="511"/>
      <c r="UIT117" s="511"/>
      <c r="UIU117" s="511"/>
      <c r="UIV117" s="511"/>
      <c r="UIW117" s="511"/>
      <c r="UIX117" s="511"/>
      <c r="UIY117" s="511"/>
      <c r="UIZ117" s="511"/>
      <c r="UJA117" s="511"/>
      <c r="UJB117" s="511"/>
      <c r="UJC117" s="511"/>
      <c r="UJD117" s="511"/>
      <c r="UJE117" s="511"/>
      <c r="UJF117" s="511"/>
      <c r="UJG117" s="511"/>
      <c r="UJH117" s="511"/>
      <c r="UJI117" s="511"/>
      <c r="UJJ117" s="511"/>
      <c r="UJK117" s="511"/>
      <c r="UJL117" s="511"/>
      <c r="UJM117" s="511"/>
      <c r="UJN117" s="511"/>
      <c r="UJO117" s="511"/>
      <c r="UJP117" s="511"/>
      <c r="UJQ117" s="511"/>
      <c r="UJR117" s="511"/>
      <c r="UJS117" s="511"/>
      <c r="UJT117" s="511"/>
      <c r="UJU117" s="511"/>
      <c r="UJV117" s="511"/>
      <c r="UJW117" s="511"/>
      <c r="UJX117" s="511"/>
      <c r="UJY117" s="511"/>
      <c r="UJZ117" s="511"/>
      <c r="UKA117" s="511"/>
      <c r="UKB117" s="511"/>
      <c r="UKC117" s="511"/>
      <c r="UKD117" s="511"/>
      <c r="UKE117" s="511"/>
      <c r="UKF117" s="511"/>
      <c r="UKG117" s="511"/>
      <c r="UKH117" s="511"/>
      <c r="UKI117" s="511"/>
      <c r="UKJ117" s="511"/>
      <c r="UKK117" s="511"/>
      <c r="UKL117" s="511"/>
      <c r="UKM117" s="511"/>
      <c r="UKN117" s="511"/>
      <c r="UKO117" s="511"/>
      <c r="UKP117" s="511"/>
      <c r="UKQ117" s="511"/>
      <c r="UKR117" s="511"/>
      <c r="UKS117" s="511"/>
      <c r="UKT117" s="511"/>
      <c r="UKU117" s="511"/>
      <c r="UKV117" s="511"/>
      <c r="UKW117" s="511"/>
      <c r="UKX117" s="511"/>
      <c r="UKY117" s="511"/>
      <c r="UKZ117" s="511"/>
      <c r="ULA117" s="511"/>
      <c r="ULB117" s="511"/>
      <c r="ULC117" s="511"/>
      <c r="ULD117" s="511"/>
      <c r="ULE117" s="511"/>
      <c r="ULF117" s="511"/>
      <c r="ULG117" s="511"/>
      <c r="ULH117" s="511"/>
      <c r="ULI117" s="511"/>
      <c r="ULJ117" s="511"/>
      <c r="ULK117" s="511"/>
      <c r="ULL117" s="511"/>
      <c r="ULM117" s="511"/>
      <c r="ULN117" s="511"/>
      <c r="ULO117" s="511"/>
      <c r="ULP117" s="511"/>
      <c r="ULQ117" s="511"/>
      <c r="ULR117" s="511"/>
      <c r="ULS117" s="511"/>
      <c r="ULT117" s="511"/>
      <c r="ULU117" s="511"/>
      <c r="ULV117" s="511"/>
      <c r="ULW117" s="511"/>
      <c r="ULX117" s="511"/>
      <c r="ULY117" s="511"/>
      <c r="ULZ117" s="511"/>
      <c r="UMA117" s="511"/>
      <c r="UMB117" s="511"/>
      <c r="UMC117" s="511"/>
      <c r="UMD117" s="511"/>
      <c r="UME117" s="511"/>
      <c r="UMF117" s="511"/>
      <c r="UMG117" s="511"/>
      <c r="UMH117" s="511"/>
      <c r="UMI117" s="511"/>
      <c r="UMJ117" s="511"/>
      <c r="UMK117" s="511"/>
      <c r="UML117" s="511"/>
      <c r="UMM117" s="511"/>
      <c r="UMN117" s="511"/>
      <c r="UMO117" s="511"/>
      <c r="UMP117" s="511"/>
      <c r="UMQ117" s="511"/>
      <c r="UMR117" s="511"/>
      <c r="UMS117" s="511"/>
      <c r="UMT117" s="511"/>
      <c r="UMU117" s="511"/>
      <c r="UMV117" s="511"/>
      <c r="UMW117" s="511"/>
      <c r="UMX117" s="511"/>
      <c r="UMY117" s="511"/>
      <c r="UMZ117" s="511"/>
      <c r="UNA117" s="511"/>
      <c r="UNB117" s="511"/>
      <c r="UNC117" s="511"/>
      <c r="UND117" s="511"/>
      <c r="UNE117" s="511"/>
      <c r="UNF117" s="511"/>
      <c r="UNG117" s="511"/>
      <c r="UNH117" s="511"/>
      <c r="UNI117" s="511"/>
      <c r="UNJ117" s="511"/>
      <c r="UNK117" s="511"/>
      <c r="UNL117" s="511"/>
      <c r="UNM117" s="511"/>
      <c r="UNN117" s="511"/>
      <c r="UNO117" s="511"/>
      <c r="UNP117" s="511"/>
      <c r="UNQ117" s="511"/>
      <c r="UNR117" s="511"/>
      <c r="UNS117" s="511"/>
      <c r="UNT117" s="511"/>
      <c r="UNU117" s="511"/>
      <c r="UNV117" s="511"/>
      <c r="UNW117" s="511"/>
      <c r="UNX117" s="511"/>
      <c r="UNY117" s="511"/>
      <c r="UNZ117" s="511"/>
      <c r="UOA117" s="511"/>
      <c r="UOB117" s="511"/>
      <c r="UOC117" s="511"/>
      <c r="UOD117" s="511"/>
      <c r="UOE117" s="511"/>
      <c r="UOF117" s="511"/>
      <c r="UOG117" s="511"/>
      <c r="UOH117" s="511"/>
      <c r="UOI117" s="511"/>
      <c r="UOJ117" s="511"/>
      <c r="UOK117" s="511"/>
      <c r="UOL117" s="511"/>
      <c r="UOM117" s="511"/>
      <c r="UON117" s="511"/>
      <c r="UOO117" s="511"/>
      <c r="UOP117" s="511"/>
      <c r="UOQ117" s="511"/>
      <c r="UOR117" s="511"/>
      <c r="UOS117" s="511"/>
      <c r="UOT117" s="511"/>
      <c r="UOU117" s="511"/>
      <c r="UOV117" s="511"/>
      <c r="UOW117" s="511"/>
      <c r="UOX117" s="511"/>
      <c r="UOY117" s="511"/>
      <c r="UOZ117" s="511"/>
      <c r="UPA117" s="511"/>
      <c r="UPB117" s="511"/>
      <c r="UPC117" s="511"/>
      <c r="UPD117" s="511"/>
      <c r="UPE117" s="511"/>
      <c r="UPF117" s="511"/>
      <c r="UPG117" s="511"/>
      <c r="UPH117" s="511"/>
      <c r="UPI117" s="511"/>
      <c r="UPJ117" s="511"/>
      <c r="UPK117" s="511"/>
      <c r="UPL117" s="511"/>
      <c r="UPM117" s="511"/>
      <c r="UPN117" s="511"/>
      <c r="UPO117" s="511"/>
      <c r="UPP117" s="511"/>
      <c r="UPQ117" s="511"/>
      <c r="UPR117" s="511"/>
      <c r="UPS117" s="511"/>
      <c r="UPT117" s="511"/>
      <c r="UPU117" s="511"/>
      <c r="UPV117" s="511"/>
      <c r="UPW117" s="511"/>
      <c r="UPX117" s="511"/>
      <c r="UPY117" s="511"/>
      <c r="UPZ117" s="511"/>
      <c r="UQA117" s="511"/>
      <c r="UQB117" s="511"/>
      <c r="UQC117" s="511"/>
      <c r="UQD117" s="511"/>
      <c r="UQE117" s="511"/>
      <c r="UQF117" s="511"/>
      <c r="UQG117" s="511"/>
      <c r="UQH117" s="511"/>
      <c r="UQI117" s="511"/>
      <c r="UQJ117" s="511"/>
      <c r="UQK117" s="511"/>
      <c r="UQL117" s="511"/>
      <c r="UQM117" s="511"/>
      <c r="UQN117" s="511"/>
      <c r="UQO117" s="511"/>
      <c r="UQP117" s="511"/>
      <c r="UQQ117" s="511"/>
      <c r="UQR117" s="511"/>
      <c r="UQS117" s="511"/>
      <c r="UQT117" s="511"/>
      <c r="UQU117" s="511"/>
      <c r="UQV117" s="511"/>
      <c r="UQW117" s="511"/>
      <c r="UQX117" s="511"/>
      <c r="UQY117" s="511"/>
      <c r="UQZ117" s="511"/>
      <c r="URA117" s="511"/>
      <c r="URB117" s="511"/>
      <c r="URC117" s="511"/>
      <c r="URD117" s="511"/>
      <c r="URE117" s="511"/>
      <c r="URF117" s="511"/>
      <c r="URG117" s="511"/>
      <c r="URH117" s="511"/>
      <c r="URI117" s="511"/>
      <c r="URJ117" s="511"/>
      <c r="URK117" s="511"/>
      <c r="URL117" s="511"/>
      <c r="URM117" s="511"/>
      <c r="URN117" s="511"/>
      <c r="URO117" s="511"/>
      <c r="URP117" s="511"/>
      <c r="URQ117" s="511"/>
      <c r="URR117" s="511"/>
      <c r="URS117" s="511"/>
      <c r="URT117" s="511"/>
      <c r="URU117" s="511"/>
      <c r="URV117" s="511"/>
      <c r="URW117" s="511"/>
      <c r="URX117" s="511"/>
      <c r="URY117" s="511"/>
      <c r="URZ117" s="511"/>
      <c r="USA117" s="511"/>
      <c r="USB117" s="511"/>
      <c r="USC117" s="511"/>
      <c r="USD117" s="511"/>
      <c r="USE117" s="511"/>
      <c r="USF117" s="511"/>
      <c r="USG117" s="511"/>
      <c r="USH117" s="511"/>
      <c r="USI117" s="511"/>
      <c r="USJ117" s="511"/>
      <c r="USK117" s="511"/>
      <c r="USL117" s="511"/>
      <c r="USM117" s="511"/>
      <c r="USN117" s="511"/>
      <c r="USO117" s="511"/>
      <c r="USP117" s="511"/>
      <c r="USQ117" s="511"/>
      <c r="USR117" s="511"/>
      <c r="USS117" s="511"/>
      <c r="UST117" s="511"/>
      <c r="USU117" s="511"/>
      <c r="USV117" s="511"/>
      <c r="USW117" s="511"/>
      <c r="USX117" s="511"/>
      <c r="USY117" s="511"/>
      <c r="USZ117" s="511"/>
      <c r="UTA117" s="511"/>
      <c r="UTB117" s="511"/>
      <c r="UTC117" s="511"/>
      <c r="UTD117" s="511"/>
      <c r="UTE117" s="511"/>
      <c r="UTF117" s="511"/>
      <c r="UTG117" s="511"/>
      <c r="UTH117" s="511"/>
      <c r="UTI117" s="511"/>
      <c r="UTJ117" s="511"/>
      <c r="UTK117" s="511"/>
      <c r="UTL117" s="511"/>
      <c r="UTM117" s="511"/>
      <c r="UTN117" s="511"/>
      <c r="UTO117" s="511"/>
      <c r="UTP117" s="511"/>
      <c r="UTQ117" s="511"/>
      <c r="UTR117" s="511"/>
      <c r="UTS117" s="511"/>
      <c r="UTT117" s="511"/>
      <c r="UTU117" s="511"/>
      <c r="UTV117" s="511"/>
      <c r="UTW117" s="511"/>
      <c r="UTX117" s="511"/>
      <c r="UTY117" s="511"/>
      <c r="UTZ117" s="511"/>
      <c r="UUA117" s="511"/>
      <c r="UUB117" s="511"/>
      <c r="UUC117" s="511"/>
      <c r="UUD117" s="511"/>
      <c r="UUE117" s="511"/>
      <c r="UUF117" s="511"/>
      <c r="UUG117" s="511"/>
      <c r="UUH117" s="511"/>
      <c r="UUI117" s="511"/>
      <c r="UUJ117" s="511"/>
      <c r="UUK117" s="511"/>
      <c r="UUL117" s="511"/>
      <c r="UUM117" s="511"/>
      <c r="UUN117" s="511"/>
      <c r="UUO117" s="511"/>
      <c r="UUP117" s="511"/>
      <c r="UUQ117" s="511"/>
      <c r="UUR117" s="511"/>
      <c r="UUS117" s="511"/>
      <c r="UUT117" s="511"/>
      <c r="UUU117" s="511"/>
      <c r="UUV117" s="511"/>
      <c r="UUW117" s="511"/>
      <c r="UUX117" s="511"/>
      <c r="UUY117" s="511"/>
      <c r="UUZ117" s="511"/>
      <c r="UVA117" s="511"/>
      <c r="UVB117" s="511"/>
      <c r="UVC117" s="511"/>
      <c r="UVD117" s="511"/>
      <c r="UVE117" s="511"/>
      <c r="UVF117" s="511"/>
      <c r="UVG117" s="511"/>
      <c r="UVH117" s="511"/>
      <c r="UVI117" s="511"/>
      <c r="UVJ117" s="511"/>
      <c r="UVK117" s="511"/>
      <c r="UVL117" s="511"/>
      <c r="UVM117" s="511"/>
      <c r="UVN117" s="511"/>
      <c r="UVO117" s="511"/>
      <c r="UVP117" s="511"/>
      <c r="UVQ117" s="511"/>
      <c r="UVR117" s="511"/>
      <c r="UVS117" s="511"/>
      <c r="UVT117" s="511"/>
      <c r="UVU117" s="511"/>
      <c r="UVV117" s="511"/>
      <c r="UVW117" s="511"/>
      <c r="UVX117" s="511"/>
      <c r="UVY117" s="511"/>
      <c r="UVZ117" s="511"/>
      <c r="UWA117" s="511"/>
      <c r="UWB117" s="511"/>
      <c r="UWC117" s="511"/>
      <c r="UWD117" s="511"/>
      <c r="UWE117" s="511"/>
      <c r="UWF117" s="511"/>
      <c r="UWG117" s="511"/>
      <c r="UWH117" s="511"/>
      <c r="UWI117" s="511"/>
      <c r="UWJ117" s="511"/>
      <c r="UWK117" s="511"/>
      <c r="UWL117" s="511"/>
      <c r="UWM117" s="511"/>
      <c r="UWN117" s="511"/>
      <c r="UWO117" s="511"/>
      <c r="UWP117" s="511"/>
      <c r="UWQ117" s="511"/>
      <c r="UWR117" s="511"/>
      <c r="UWS117" s="511"/>
      <c r="UWT117" s="511"/>
      <c r="UWU117" s="511"/>
      <c r="UWV117" s="511"/>
      <c r="UWW117" s="511"/>
      <c r="UWX117" s="511"/>
      <c r="UWY117" s="511"/>
      <c r="UWZ117" s="511"/>
      <c r="UXA117" s="511"/>
      <c r="UXB117" s="511"/>
      <c r="UXC117" s="511"/>
      <c r="UXD117" s="511"/>
      <c r="UXE117" s="511"/>
      <c r="UXF117" s="511"/>
      <c r="UXG117" s="511"/>
      <c r="UXH117" s="511"/>
      <c r="UXI117" s="511"/>
      <c r="UXJ117" s="511"/>
      <c r="UXK117" s="511"/>
      <c r="UXL117" s="511"/>
      <c r="UXM117" s="511"/>
      <c r="UXN117" s="511"/>
      <c r="UXO117" s="511"/>
      <c r="UXP117" s="511"/>
      <c r="UXQ117" s="511"/>
      <c r="UXR117" s="511"/>
      <c r="UXS117" s="511"/>
      <c r="UXT117" s="511"/>
      <c r="UXU117" s="511"/>
      <c r="UXV117" s="511"/>
      <c r="UXW117" s="511"/>
      <c r="UXX117" s="511"/>
      <c r="UXY117" s="511"/>
      <c r="UXZ117" s="511"/>
      <c r="UYA117" s="511"/>
      <c r="UYB117" s="511"/>
      <c r="UYC117" s="511"/>
      <c r="UYD117" s="511"/>
      <c r="UYE117" s="511"/>
      <c r="UYF117" s="511"/>
      <c r="UYG117" s="511"/>
      <c r="UYH117" s="511"/>
      <c r="UYI117" s="511"/>
      <c r="UYJ117" s="511"/>
      <c r="UYK117" s="511"/>
      <c r="UYL117" s="511"/>
      <c r="UYM117" s="511"/>
      <c r="UYN117" s="511"/>
      <c r="UYO117" s="511"/>
      <c r="UYP117" s="511"/>
      <c r="UYQ117" s="511"/>
      <c r="UYR117" s="511"/>
      <c r="UYS117" s="511"/>
      <c r="UYT117" s="511"/>
      <c r="UYU117" s="511"/>
      <c r="UYV117" s="511"/>
      <c r="UYW117" s="511"/>
      <c r="UYX117" s="511"/>
      <c r="UYY117" s="511"/>
      <c r="UYZ117" s="511"/>
      <c r="UZA117" s="511"/>
      <c r="UZB117" s="511"/>
      <c r="UZC117" s="511"/>
      <c r="UZD117" s="511"/>
      <c r="UZE117" s="511"/>
      <c r="UZF117" s="511"/>
      <c r="UZG117" s="511"/>
      <c r="UZH117" s="511"/>
      <c r="UZI117" s="511"/>
      <c r="UZJ117" s="511"/>
      <c r="UZK117" s="511"/>
      <c r="UZL117" s="511"/>
      <c r="UZM117" s="511"/>
      <c r="UZN117" s="511"/>
      <c r="UZO117" s="511"/>
      <c r="UZP117" s="511"/>
      <c r="UZQ117" s="511"/>
      <c r="UZR117" s="511"/>
      <c r="UZS117" s="511"/>
      <c r="UZT117" s="511"/>
      <c r="UZU117" s="511"/>
      <c r="UZV117" s="511"/>
      <c r="UZW117" s="511"/>
      <c r="UZX117" s="511"/>
      <c r="UZY117" s="511"/>
      <c r="UZZ117" s="511"/>
      <c r="VAA117" s="511"/>
      <c r="VAB117" s="511"/>
      <c r="VAC117" s="511"/>
      <c r="VAD117" s="511"/>
      <c r="VAE117" s="511"/>
      <c r="VAF117" s="511"/>
      <c r="VAG117" s="511"/>
      <c r="VAH117" s="511"/>
      <c r="VAI117" s="511"/>
      <c r="VAJ117" s="511"/>
      <c r="VAK117" s="511"/>
      <c r="VAL117" s="511"/>
      <c r="VAM117" s="511"/>
      <c r="VAN117" s="511"/>
      <c r="VAO117" s="511"/>
      <c r="VAP117" s="511"/>
      <c r="VAQ117" s="511"/>
      <c r="VAR117" s="511"/>
      <c r="VAS117" s="511"/>
      <c r="VAT117" s="511"/>
      <c r="VAU117" s="511"/>
      <c r="VAV117" s="511"/>
      <c r="VAW117" s="511"/>
      <c r="VAX117" s="511"/>
      <c r="VAY117" s="511"/>
      <c r="VAZ117" s="511"/>
      <c r="VBA117" s="511"/>
      <c r="VBB117" s="511"/>
      <c r="VBC117" s="511"/>
      <c r="VBD117" s="511"/>
      <c r="VBE117" s="511"/>
      <c r="VBF117" s="511"/>
      <c r="VBG117" s="511"/>
      <c r="VBH117" s="511"/>
      <c r="VBI117" s="511"/>
      <c r="VBJ117" s="511"/>
      <c r="VBK117" s="511"/>
      <c r="VBL117" s="511"/>
      <c r="VBM117" s="511"/>
      <c r="VBN117" s="511"/>
      <c r="VBO117" s="511"/>
      <c r="VBP117" s="511"/>
      <c r="VBQ117" s="511"/>
      <c r="VBR117" s="511"/>
      <c r="VBS117" s="511"/>
      <c r="VBT117" s="511"/>
      <c r="VBU117" s="511"/>
      <c r="VBV117" s="511"/>
      <c r="VBW117" s="511"/>
      <c r="VBX117" s="511"/>
      <c r="VBY117" s="511"/>
      <c r="VBZ117" s="511"/>
      <c r="VCA117" s="511"/>
      <c r="VCB117" s="511"/>
      <c r="VCC117" s="511"/>
      <c r="VCD117" s="511"/>
      <c r="VCE117" s="511"/>
      <c r="VCF117" s="511"/>
      <c r="VCG117" s="511"/>
      <c r="VCH117" s="511"/>
      <c r="VCI117" s="511"/>
      <c r="VCJ117" s="511"/>
      <c r="VCK117" s="511"/>
      <c r="VCL117" s="511"/>
      <c r="VCM117" s="511"/>
      <c r="VCN117" s="511"/>
      <c r="VCO117" s="511"/>
      <c r="VCP117" s="511"/>
      <c r="VCQ117" s="511"/>
      <c r="VCR117" s="511"/>
      <c r="VCS117" s="511"/>
      <c r="VCT117" s="511"/>
      <c r="VCU117" s="511"/>
      <c r="VCV117" s="511"/>
      <c r="VCW117" s="511"/>
      <c r="VCX117" s="511"/>
      <c r="VCY117" s="511"/>
      <c r="VCZ117" s="511"/>
      <c r="VDA117" s="511"/>
      <c r="VDB117" s="511"/>
      <c r="VDC117" s="511"/>
      <c r="VDD117" s="511"/>
      <c r="VDE117" s="511"/>
      <c r="VDF117" s="511"/>
      <c r="VDG117" s="511"/>
      <c r="VDH117" s="511"/>
      <c r="VDI117" s="511"/>
      <c r="VDJ117" s="511"/>
      <c r="VDK117" s="511"/>
      <c r="VDL117" s="511"/>
      <c r="VDM117" s="511"/>
      <c r="VDN117" s="511"/>
      <c r="VDO117" s="511"/>
      <c r="VDP117" s="511"/>
      <c r="VDQ117" s="511"/>
      <c r="VDR117" s="511"/>
      <c r="VDS117" s="511"/>
      <c r="VDT117" s="511"/>
      <c r="VDU117" s="511"/>
      <c r="VDV117" s="511"/>
      <c r="VDW117" s="511"/>
      <c r="VDX117" s="511"/>
      <c r="VDY117" s="511"/>
      <c r="VDZ117" s="511"/>
      <c r="VEA117" s="511"/>
      <c r="VEB117" s="511"/>
      <c r="VEC117" s="511"/>
      <c r="VED117" s="511"/>
      <c r="VEE117" s="511"/>
      <c r="VEF117" s="511"/>
      <c r="VEG117" s="511"/>
      <c r="VEH117" s="511"/>
      <c r="VEI117" s="511"/>
      <c r="VEJ117" s="511"/>
      <c r="VEK117" s="511"/>
      <c r="VEL117" s="511"/>
      <c r="VEM117" s="511"/>
      <c r="VEN117" s="511"/>
      <c r="VEO117" s="511"/>
      <c r="VEP117" s="511"/>
      <c r="VEQ117" s="511"/>
      <c r="VER117" s="511"/>
      <c r="VES117" s="511"/>
      <c r="VET117" s="511"/>
      <c r="VEU117" s="511"/>
      <c r="VEV117" s="511"/>
      <c r="VEW117" s="511"/>
      <c r="VEX117" s="511"/>
      <c r="VEY117" s="511"/>
      <c r="VEZ117" s="511"/>
      <c r="VFA117" s="511"/>
      <c r="VFB117" s="511"/>
      <c r="VFC117" s="511"/>
      <c r="VFD117" s="511"/>
      <c r="VFE117" s="511"/>
      <c r="VFF117" s="511"/>
      <c r="VFG117" s="511"/>
      <c r="VFH117" s="511"/>
      <c r="VFI117" s="511"/>
      <c r="VFJ117" s="511"/>
      <c r="VFK117" s="511"/>
      <c r="VFL117" s="511"/>
      <c r="VFM117" s="511"/>
      <c r="VFN117" s="511"/>
      <c r="VFO117" s="511"/>
      <c r="VFP117" s="511"/>
      <c r="VFQ117" s="511"/>
      <c r="VFR117" s="511"/>
      <c r="VFS117" s="511"/>
      <c r="VFT117" s="511"/>
      <c r="VFU117" s="511"/>
      <c r="VFV117" s="511"/>
      <c r="VFW117" s="511"/>
      <c r="VFX117" s="511"/>
      <c r="VFY117" s="511"/>
      <c r="VFZ117" s="511"/>
      <c r="VGA117" s="511"/>
      <c r="VGB117" s="511"/>
      <c r="VGC117" s="511"/>
      <c r="VGD117" s="511"/>
      <c r="VGE117" s="511"/>
      <c r="VGF117" s="511"/>
      <c r="VGG117" s="511"/>
      <c r="VGH117" s="511"/>
      <c r="VGI117" s="511"/>
      <c r="VGJ117" s="511"/>
      <c r="VGK117" s="511"/>
      <c r="VGL117" s="511"/>
      <c r="VGM117" s="511"/>
      <c r="VGN117" s="511"/>
      <c r="VGO117" s="511"/>
      <c r="VGP117" s="511"/>
      <c r="VGQ117" s="511"/>
      <c r="VGR117" s="511"/>
      <c r="VGS117" s="511"/>
      <c r="VGT117" s="511"/>
      <c r="VGU117" s="511"/>
      <c r="VGV117" s="511"/>
      <c r="VGW117" s="511"/>
      <c r="VGX117" s="511"/>
      <c r="VGY117" s="511"/>
      <c r="VGZ117" s="511"/>
      <c r="VHA117" s="511"/>
      <c r="VHB117" s="511"/>
      <c r="VHC117" s="511"/>
      <c r="VHD117" s="511"/>
      <c r="VHE117" s="511"/>
      <c r="VHF117" s="511"/>
      <c r="VHG117" s="511"/>
      <c r="VHH117" s="511"/>
      <c r="VHI117" s="511"/>
      <c r="VHJ117" s="511"/>
      <c r="VHK117" s="511"/>
      <c r="VHL117" s="511"/>
      <c r="VHM117" s="511"/>
      <c r="VHN117" s="511"/>
      <c r="VHO117" s="511"/>
      <c r="VHP117" s="511"/>
      <c r="VHQ117" s="511"/>
      <c r="VHR117" s="511"/>
      <c r="VHS117" s="511"/>
      <c r="VHT117" s="511"/>
      <c r="VHU117" s="511"/>
      <c r="VHV117" s="511"/>
      <c r="VHW117" s="511"/>
      <c r="VHX117" s="511"/>
      <c r="VHY117" s="511"/>
      <c r="VHZ117" s="511"/>
      <c r="VIA117" s="511"/>
      <c r="VIB117" s="511"/>
      <c r="VIC117" s="511"/>
      <c r="VID117" s="511"/>
      <c r="VIE117" s="511"/>
      <c r="VIF117" s="511"/>
      <c r="VIG117" s="511"/>
      <c r="VIH117" s="511"/>
      <c r="VII117" s="511"/>
      <c r="VIJ117" s="511"/>
      <c r="VIK117" s="511"/>
      <c r="VIL117" s="511"/>
      <c r="VIM117" s="511"/>
      <c r="VIN117" s="511"/>
      <c r="VIO117" s="511"/>
      <c r="VIP117" s="511"/>
      <c r="VIQ117" s="511"/>
      <c r="VIR117" s="511"/>
      <c r="VIS117" s="511"/>
      <c r="VIT117" s="511"/>
      <c r="VIU117" s="511"/>
      <c r="VIV117" s="511"/>
      <c r="VIW117" s="511"/>
      <c r="VIX117" s="511"/>
      <c r="VIY117" s="511"/>
      <c r="VIZ117" s="511"/>
      <c r="VJA117" s="511"/>
      <c r="VJB117" s="511"/>
      <c r="VJC117" s="511"/>
      <c r="VJD117" s="511"/>
      <c r="VJE117" s="511"/>
      <c r="VJF117" s="511"/>
      <c r="VJG117" s="511"/>
      <c r="VJH117" s="511"/>
      <c r="VJI117" s="511"/>
      <c r="VJJ117" s="511"/>
      <c r="VJK117" s="511"/>
      <c r="VJL117" s="511"/>
      <c r="VJM117" s="511"/>
      <c r="VJN117" s="511"/>
      <c r="VJO117" s="511"/>
      <c r="VJP117" s="511"/>
      <c r="VJQ117" s="511"/>
      <c r="VJR117" s="511"/>
      <c r="VJS117" s="511"/>
      <c r="VJT117" s="511"/>
      <c r="VJU117" s="511"/>
      <c r="VJV117" s="511"/>
      <c r="VJW117" s="511"/>
      <c r="VJX117" s="511"/>
      <c r="VJY117" s="511"/>
      <c r="VJZ117" s="511"/>
      <c r="VKA117" s="511"/>
      <c r="VKB117" s="511"/>
      <c r="VKC117" s="511"/>
      <c r="VKD117" s="511"/>
      <c r="VKE117" s="511"/>
      <c r="VKF117" s="511"/>
      <c r="VKG117" s="511"/>
      <c r="VKH117" s="511"/>
      <c r="VKI117" s="511"/>
      <c r="VKJ117" s="511"/>
      <c r="VKK117" s="511"/>
      <c r="VKL117" s="511"/>
      <c r="VKM117" s="511"/>
      <c r="VKN117" s="511"/>
      <c r="VKO117" s="511"/>
      <c r="VKP117" s="511"/>
      <c r="VKQ117" s="511"/>
      <c r="VKR117" s="511"/>
      <c r="VKS117" s="511"/>
      <c r="VKT117" s="511"/>
      <c r="VKU117" s="511"/>
      <c r="VKV117" s="511"/>
      <c r="VKW117" s="511"/>
      <c r="VKX117" s="511"/>
      <c r="VKY117" s="511"/>
      <c r="VKZ117" s="511"/>
      <c r="VLA117" s="511"/>
      <c r="VLB117" s="511"/>
      <c r="VLC117" s="511"/>
      <c r="VLD117" s="511"/>
      <c r="VLE117" s="511"/>
      <c r="VLF117" s="511"/>
      <c r="VLG117" s="511"/>
      <c r="VLH117" s="511"/>
      <c r="VLI117" s="511"/>
      <c r="VLJ117" s="511"/>
      <c r="VLK117" s="511"/>
      <c r="VLL117" s="511"/>
      <c r="VLM117" s="511"/>
      <c r="VLN117" s="511"/>
      <c r="VLO117" s="511"/>
      <c r="VLP117" s="511"/>
      <c r="VLQ117" s="511"/>
      <c r="VLR117" s="511"/>
      <c r="VLS117" s="511"/>
      <c r="VLT117" s="511"/>
      <c r="VLU117" s="511"/>
      <c r="VLV117" s="511"/>
      <c r="VLW117" s="511"/>
      <c r="VLX117" s="511"/>
      <c r="VLY117" s="511"/>
      <c r="VLZ117" s="511"/>
      <c r="VMA117" s="511"/>
      <c r="VMB117" s="511"/>
      <c r="VMC117" s="511"/>
      <c r="VMD117" s="511"/>
      <c r="VME117" s="511"/>
      <c r="VMF117" s="511"/>
      <c r="VMG117" s="511"/>
      <c r="VMH117" s="511"/>
      <c r="VMI117" s="511"/>
      <c r="VMJ117" s="511"/>
      <c r="VMK117" s="511"/>
      <c r="VML117" s="511"/>
      <c r="VMM117" s="511"/>
      <c r="VMN117" s="511"/>
      <c r="VMO117" s="511"/>
      <c r="VMP117" s="511"/>
      <c r="VMQ117" s="511"/>
      <c r="VMR117" s="511"/>
      <c r="VMS117" s="511"/>
      <c r="VMT117" s="511"/>
      <c r="VMU117" s="511"/>
      <c r="VMV117" s="511"/>
      <c r="VMW117" s="511"/>
      <c r="VMX117" s="511"/>
      <c r="VMY117" s="511"/>
      <c r="VMZ117" s="511"/>
      <c r="VNA117" s="511"/>
      <c r="VNB117" s="511"/>
      <c r="VNC117" s="511"/>
      <c r="VND117" s="511"/>
      <c r="VNE117" s="511"/>
      <c r="VNF117" s="511"/>
      <c r="VNG117" s="511"/>
      <c r="VNH117" s="511"/>
      <c r="VNI117" s="511"/>
      <c r="VNJ117" s="511"/>
      <c r="VNK117" s="511"/>
      <c r="VNL117" s="511"/>
      <c r="VNM117" s="511"/>
      <c r="VNN117" s="511"/>
      <c r="VNO117" s="511"/>
      <c r="VNP117" s="511"/>
      <c r="VNQ117" s="511"/>
      <c r="VNR117" s="511"/>
      <c r="VNS117" s="511"/>
      <c r="VNT117" s="511"/>
      <c r="VNU117" s="511"/>
      <c r="VNV117" s="511"/>
      <c r="VNW117" s="511"/>
      <c r="VNX117" s="511"/>
      <c r="VNY117" s="511"/>
      <c r="VNZ117" s="511"/>
      <c r="VOA117" s="511"/>
      <c r="VOB117" s="511"/>
      <c r="VOC117" s="511"/>
      <c r="VOD117" s="511"/>
      <c r="VOE117" s="511"/>
      <c r="VOF117" s="511"/>
      <c r="VOG117" s="511"/>
      <c r="VOH117" s="511"/>
      <c r="VOI117" s="511"/>
      <c r="VOJ117" s="511"/>
      <c r="VOK117" s="511"/>
      <c r="VOL117" s="511"/>
      <c r="VOM117" s="511"/>
      <c r="VON117" s="511"/>
      <c r="VOO117" s="511"/>
      <c r="VOP117" s="511"/>
      <c r="VOQ117" s="511"/>
      <c r="VOR117" s="511"/>
      <c r="VOS117" s="511"/>
      <c r="VOT117" s="511"/>
      <c r="VOU117" s="511"/>
      <c r="VOV117" s="511"/>
      <c r="VOW117" s="511"/>
      <c r="VOX117" s="511"/>
      <c r="VOY117" s="511"/>
      <c r="VOZ117" s="511"/>
      <c r="VPA117" s="511"/>
      <c r="VPB117" s="511"/>
      <c r="VPC117" s="511"/>
      <c r="VPD117" s="511"/>
      <c r="VPE117" s="511"/>
      <c r="VPF117" s="511"/>
      <c r="VPG117" s="511"/>
      <c r="VPH117" s="511"/>
      <c r="VPI117" s="511"/>
      <c r="VPJ117" s="511"/>
      <c r="VPK117" s="511"/>
      <c r="VPL117" s="511"/>
      <c r="VPM117" s="511"/>
      <c r="VPN117" s="511"/>
      <c r="VPO117" s="511"/>
      <c r="VPP117" s="511"/>
      <c r="VPQ117" s="511"/>
      <c r="VPR117" s="511"/>
      <c r="VPS117" s="511"/>
      <c r="VPT117" s="511"/>
      <c r="VPU117" s="511"/>
      <c r="VPV117" s="511"/>
      <c r="VPW117" s="511"/>
      <c r="VPX117" s="511"/>
      <c r="VPY117" s="511"/>
      <c r="VPZ117" s="511"/>
      <c r="VQA117" s="511"/>
      <c r="VQB117" s="511"/>
      <c r="VQC117" s="511"/>
      <c r="VQD117" s="511"/>
      <c r="VQE117" s="511"/>
      <c r="VQF117" s="511"/>
      <c r="VQG117" s="511"/>
      <c r="VQH117" s="511"/>
      <c r="VQI117" s="511"/>
      <c r="VQJ117" s="511"/>
      <c r="VQK117" s="511"/>
      <c r="VQL117" s="511"/>
      <c r="VQM117" s="511"/>
      <c r="VQN117" s="511"/>
      <c r="VQO117" s="511"/>
      <c r="VQP117" s="511"/>
      <c r="VQQ117" s="511"/>
      <c r="VQR117" s="511"/>
      <c r="VQS117" s="511"/>
      <c r="VQT117" s="511"/>
      <c r="VQU117" s="511"/>
      <c r="VQV117" s="511"/>
      <c r="VQW117" s="511"/>
      <c r="VQX117" s="511"/>
      <c r="VQY117" s="511"/>
      <c r="VQZ117" s="511"/>
      <c r="VRA117" s="511"/>
      <c r="VRB117" s="511"/>
      <c r="VRC117" s="511"/>
      <c r="VRD117" s="511"/>
      <c r="VRE117" s="511"/>
      <c r="VRF117" s="511"/>
      <c r="VRG117" s="511"/>
      <c r="VRH117" s="511"/>
      <c r="VRI117" s="511"/>
      <c r="VRJ117" s="511"/>
      <c r="VRK117" s="511"/>
      <c r="VRL117" s="511"/>
      <c r="VRM117" s="511"/>
      <c r="VRN117" s="511"/>
      <c r="VRO117" s="511"/>
      <c r="VRP117" s="511"/>
      <c r="VRQ117" s="511"/>
      <c r="VRR117" s="511"/>
      <c r="VRS117" s="511"/>
      <c r="VRT117" s="511"/>
      <c r="VRU117" s="511"/>
      <c r="VRV117" s="511"/>
      <c r="VRW117" s="511"/>
      <c r="VRX117" s="511"/>
      <c r="VRY117" s="511"/>
      <c r="VRZ117" s="511"/>
      <c r="VSA117" s="511"/>
      <c r="VSB117" s="511"/>
      <c r="VSC117" s="511"/>
      <c r="VSD117" s="511"/>
      <c r="VSE117" s="511"/>
      <c r="VSF117" s="511"/>
      <c r="VSG117" s="511"/>
      <c r="VSH117" s="511"/>
      <c r="VSI117" s="511"/>
      <c r="VSJ117" s="511"/>
      <c r="VSK117" s="511"/>
      <c r="VSL117" s="511"/>
      <c r="VSM117" s="511"/>
      <c r="VSN117" s="511"/>
      <c r="VSO117" s="511"/>
      <c r="VSP117" s="511"/>
      <c r="VSQ117" s="511"/>
      <c r="VSR117" s="511"/>
      <c r="VSS117" s="511"/>
      <c r="VST117" s="511"/>
      <c r="VSU117" s="511"/>
      <c r="VSV117" s="511"/>
      <c r="VSW117" s="511"/>
      <c r="VSX117" s="511"/>
      <c r="VSY117" s="511"/>
      <c r="VSZ117" s="511"/>
      <c r="VTA117" s="511"/>
      <c r="VTB117" s="511"/>
      <c r="VTC117" s="511"/>
      <c r="VTD117" s="511"/>
      <c r="VTE117" s="511"/>
      <c r="VTF117" s="511"/>
      <c r="VTG117" s="511"/>
      <c r="VTH117" s="511"/>
      <c r="VTI117" s="511"/>
      <c r="VTJ117" s="511"/>
      <c r="VTK117" s="511"/>
      <c r="VTL117" s="511"/>
      <c r="VTM117" s="511"/>
      <c r="VTN117" s="511"/>
      <c r="VTO117" s="511"/>
      <c r="VTP117" s="511"/>
      <c r="VTQ117" s="511"/>
      <c r="VTR117" s="511"/>
      <c r="VTS117" s="511"/>
      <c r="VTT117" s="511"/>
      <c r="VTU117" s="511"/>
      <c r="VTV117" s="511"/>
      <c r="VTW117" s="511"/>
      <c r="VTX117" s="511"/>
      <c r="VTY117" s="511"/>
      <c r="VTZ117" s="511"/>
      <c r="VUA117" s="511"/>
      <c r="VUB117" s="511"/>
      <c r="VUC117" s="511"/>
      <c r="VUD117" s="511"/>
      <c r="VUE117" s="511"/>
      <c r="VUF117" s="511"/>
      <c r="VUG117" s="511"/>
      <c r="VUH117" s="511"/>
      <c r="VUI117" s="511"/>
      <c r="VUJ117" s="511"/>
      <c r="VUK117" s="511"/>
      <c r="VUL117" s="511"/>
      <c r="VUM117" s="511"/>
      <c r="VUN117" s="511"/>
      <c r="VUO117" s="511"/>
      <c r="VUP117" s="511"/>
      <c r="VUQ117" s="511"/>
      <c r="VUR117" s="511"/>
      <c r="VUS117" s="511"/>
      <c r="VUT117" s="511"/>
      <c r="VUU117" s="511"/>
      <c r="VUV117" s="511"/>
      <c r="VUW117" s="511"/>
      <c r="VUX117" s="511"/>
      <c r="VUY117" s="511"/>
      <c r="VUZ117" s="511"/>
      <c r="VVA117" s="511"/>
      <c r="VVB117" s="511"/>
      <c r="VVC117" s="511"/>
      <c r="VVD117" s="511"/>
      <c r="VVE117" s="511"/>
      <c r="VVF117" s="511"/>
      <c r="VVG117" s="511"/>
      <c r="VVH117" s="511"/>
      <c r="VVI117" s="511"/>
      <c r="VVJ117" s="511"/>
      <c r="VVK117" s="511"/>
      <c r="VVL117" s="511"/>
      <c r="VVM117" s="511"/>
      <c r="VVN117" s="511"/>
      <c r="VVO117" s="511"/>
      <c r="VVP117" s="511"/>
      <c r="VVQ117" s="511"/>
      <c r="VVR117" s="511"/>
      <c r="VVS117" s="511"/>
      <c r="VVT117" s="511"/>
      <c r="VVU117" s="511"/>
      <c r="VVV117" s="511"/>
      <c r="VVW117" s="511"/>
      <c r="VVX117" s="511"/>
      <c r="VVY117" s="511"/>
      <c r="VVZ117" s="511"/>
      <c r="VWA117" s="511"/>
      <c r="VWB117" s="511"/>
      <c r="VWC117" s="511"/>
      <c r="VWD117" s="511"/>
      <c r="VWE117" s="511"/>
      <c r="VWF117" s="511"/>
      <c r="VWG117" s="511"/>
      <c r="VWH117" s="511"/>
      <c r="VWI117" s="511"/>
      <c r="VWJ117" s="511"/>
      <c r="VWK117" s="511"/>
      <c r="VWL117" s="511"/>
      <c r="VWM117" s="511"/>
      <c r="VWN117" s="511"/>
      <c r="VWO117" s="511"/>
      <c r="VWP117" s="511"/>
      <c r="VWQ117" s="511"/>
      <c r="VWR117" s="511"/>
      <c r="VWS117" s="511"/>
      <c r="VWT117" s="511"/>
      <c r="VWU117" s="511"/>
      <c r="VWV117" s="511"/>
      <c r="VWW117" s="511"/>
      <c r="VWX117" s="511"/>
      <c r="VWY117" s="511"/>
      <c r="VWZ117" s="511"/>
      <c r="VXA117" s="511"/>
      <c r="VXB117" s="511"/>
      <c r="VXC117" s="511"/>
      <c r="VXD117" s="511"/>
      <c r="VXE117" s="511"/>
      <c r="VXF117" s="511"/>
      <c r="VXG117" s="511"/>
      <c r="VXH117" s="511"/>
      <c r="VXI117" s="511"/>
      <c r="VXJ117" s="511"/>
      <c r="VXK117" s="511"/>
      <c r="VXL117" s="511"/>
      <c r="VXM117" s="511"/>
      <c r="VXN117" s="511"/>
      <c r="VXO117" s="511"/>
      <c r="VXP117" s="511"/>
      <c r="VXQ117" s="511"/>
      <c r="VXR117" s="511"/>
      <c r="VXS117" s="511"/>
      <c r="VXT117" s="511"/>
      <c r="VXU117" s="511"/>
      <c r="VXV117" s="511"/>
      <c r="VXW117" s="511"/>
      <c r="VXX117" s="511"/>
      <c r="VXY117" s="511"/>
      <c r="VXZ117" s="511"/>
      <c r="VYA117" s="511"/>
      <c r="VYB117" s="511"/>
      <c r="VYC117" s="511"/>
      <c r="VYD117" s="511"/>
      <c r="VYE117" s="511"/>
      <c r="VYF117" s="511"/>
      <c r="VYG117" s="511"/>
      <c r="VYH117" s="511"/>
      <c r="VYI117" s="511"/>
      <c r="VYJ117" s="511"/>
      <c r="VYK117" s="511"/>
      <c r="VYL117" s="511"/>
      <c r="VYM117" s="511"/>
      <c r="VYN117" s="511"/>
      <c r="VYO117" s="511"/>
      <c r="VYP117" s="511"/>
      <c r="VYQ117" s="511"/>
      <c r="VYR117" s="511"/>
      <c r="VYS117" s="511"/>
      <c r="VYT117" s="511"/>
      <c r="VYU117" s="511"/>
      <c r="VYV117" s="511"/>
      <c r="VYW117" s="511"/>
      <c r="VYX117" s="511"/>
      <c r="VYY117" s="511"/>
      <c r="VYZ117" s="511"/>
      <c r="VZA117" s="511"/>
      <c r="VZB117" s="511"/>
      <c r="VZC117" s="511"/>
      <c r="VZD117" s="511"/>
      <c r="VZE117" s="511"/>
      <c r="VZF117" s="511"/>
      <c r="VZG117" s="511"/>
      <c r="VZH117" s="511"/>
      <c r="VZI117" s="511"/>
      <c r="VZJ117" s="511"/>
      <c r="VZK117" s="511"/>
      <c r="VZL117" s="511"/>
      <c r="VZM117" s="511"/>
      <c r="VZN117" s="511"/>
      <c r="VZO117" s="511"/>
      <c r="VZP117" s="511"/>
      <c r="VZQ117" s="511"/>
      <c r="VZR117" s="511"/>
      <c r="VZS117" s="511"/>
      <c r="VZT117" s="511"/>
      <c r="VZU117" s="511"/>
      <c r="VZV117" s="511"/>
      <c r="VZW117" s="511"/>
      <c r="VZX117" s="511"/>
      <c r="VZY117" s="511"/>
      <c r="VZZ117" s="511"/>
      <c r="WAA117" s="511"/>
      <c r="WAB117" s="511"/>
      <c r="WAC117" s="511"/>
      <c r="WAD117" s="511"/>
      <c r="WAE117" s="511"/>
      <c r="WAF117" s="511"/>
      <c r="WAG117" s="511"/>
      <c r="WAH117" s="511"/>
      <c r="WAI117" s="511"/>
      <c r="WAJ117" s="511"/>
      <c r="WAK117" s="511"/>
      <c r="WAL117" s="511"/>
      <c r="WAM117" s="511"/>
      <c r="WAN117" s="511"/>
      <c r="WAO117" s="511"/>
      <c r="WAP117" s="511"/>
      <c r="WAQ117" s="511"/>
      <c r="WAR117" s="511"/>
      <c r="WAS117" s="511"/>
      <c r="WAT117" s="511"/>
      <c r="WAU117" s="511"/>
      <c r="WAV117" s="511"/>
      <c r="WAW117" s="511"/>
      <c r="WAX117" s="511"/>
      <c r="WAY117" s="511"/>
      <c r="WAZ117" s="511"/>
      <c r="WBA117" s="511"/>
      <c r="WBB117" s="511"/>
      <c r="WBC117" s="511"/>
      <c r="WBD117" s="511"/>
      <c r="WBE117" s="511"/>
      <c r="WBF117" s="511"/>
      <c r="WBG117" s="511"/>
      <c r="WBH117" s="511"/>
      <c r="WBI117" s="511"/>
      <c r="WBJ117" s="511"/>
      <c r="WBK117" s="511"/>
      <c r="WBL117" s="511"/>
      <c r="WBM117" s="511"/>
      <c r="WBN117" s="511"/>
      <c r="WBO117" s="511"/>
      <c r="WBP117" s="511"/>
      <c r="WBQ117" s="511"/>
      <c r="WBR117" s="511"/>
      <c r="WBS117" s="511"/>
      <c r="WBT117" s="511"/>
      <c r="WBU117" s="511"/>
      <c r="WBV117" s="511"/>
      <c r="WBW117" s="511"/>
      <c r="WBX117" s="511"/>
      <c r="WBY117" s="511"/>
      <c r="WBZ117" s="511"/>
      <c r="WCA117" s="511"/>
      <c r="WCB117" s="511"/>
      <c r="WCC117" s="511"/>
      <c r="WCD117" s="511"/>
      <c r="WCE117" s="511"/>
      <c r="WCF117" s="511"/>
      <c r="WCG117" s="511"/>
      <c r="WCH117" s="511"/>
      <c r="WCI117" s="511"/>
      <c r="WCJ117" s="511"/>
      <c r="WCK117" s="511"/>
      <c r="WCL117" s="511"/>
      <c r="WCM117" s="511"/>
      <c r="WCN117" s="511"/>
      <c r="WCO117" s="511"/>
      <c r="WCP117" s="511"/>
      <c r="WCQ117" s="511"/>
      <c r="WCR117" s="511"/>
      <c r="WCS117" s="511"/>
      <c r="WCT117" s="511"/>
      <c r="WCU117" s="511"/>
      <c r="WCV117" s="511"/>
      <c r="WCW117" s="511"/>
      <c r="WCX117" s="511"/>
      <c r="WCY117" s="511"/>
      <c r="WCZ117" s="511"/>
      <c r="WDA117" s="511"/>
      <c r="WDB117" s="511"/>
      <c r="WDC117" s="511"/>
      <c r="WDD117" s="511"/>
      <c r="WDE117" s="511"/>
      <c r="WDF117" s="511"/>
      <c r="WDG117" s="511"/>
      <c r="WDH117" s="511"/>
      <c r="WDI117" s="511"/>
      <c r="WDJ117" s="511"/>
      <c r="WDK117" s="511"/>
      <c r="WDL117" s="511"/>
      <c r="WDM117" s="511"/>
      <c r="WDN117" s="511"/>
      <c r="WDO117" s="511"/>
      <c r="WDP117" s="511"/>
      <c r="WDQ117" s="511"/>
      <c r="WDR117" s="511"/>
      <c r="WDS117" s="511"/>
      <c r="WDT117" s="511"/>
      <c r="WDU117" s="511"/>
      <c r="WDV117" s="511"/>
      <c r="WDW117" s="511"/>
      <c r="WDX117" s="511"/>
      <c r="WDY117" s="511"/>
      <c r="WDZ117" s="511"/>
      <c r="WEA117" s="511"/>
      <c r="WEB117" s="511"/>
      <c r="WEC117" s="511"/>
      <c r="WED117" s="511"/>
      <c r="WEE117" s="511"/>
      <c r="WEF117" s="511"/>
      <c r="WEG117" s="511"/>
      <c r="WEH117" s="511"/>
      <c r="WEI117" s="511"/>
      <c r="WEJ117" s="511"/>
      <c r="WEK117" s="511"/>
      <c r="WEL117" s="511"/>
      <c r="WEM117" s="511"/>
      <c r="WEN117" s="511"/>
      <c r="WEO117" s="511"/>
      <c r="WEP117" s="511"/>
      <c r="WEQ117" s="511"/>
      <c r="WER117" s="511"/>
      <c r="WES117" s="511"/>
      <c r="WET117" s="511"/>
      <c r="WEU117" s="511"/>
      <c r="WEV117" s="511"/>
      <c r="WEW117" s="511"/>
      <c r="WEX117" s="511"/>
      <c r="WEY117" s="511"/>
      <c r="WEZ117" s="511"/>
      <c r="WFA117" s="511"/>
      <c r="WFB117" s="511"/>
      <c r="WFC117" s="511"/>
      <c r="WFD117" s="511"/>
      <c r="WFE117" s="511"/>
      <c r="WFF117" s="511"/>
      <c r="WFG117" s="511"/>
      <c r="WFH117" s="511"/>
      <c r="WFI117" s="511"/>
      <c r="WFJ117" s="511"/>
      <c r="WFK117" s="511"/>
      <c r="WFL117" s="511"/>
      <c r="WFM117" s="511"/>
      <c r="WFN117" s="511"/>
      <c r="WFO117" s="511"/>
      <c r="WFP117" s="511"/>
      <c r="WFQ117" s="511"/>
      <c r="WFR117" s="511"/>
      <c r="WFS117" s="511"/>
      <c r="WFT117" s="511"/>
      <c r="WFU117" s="511"/>
      <c r="WFV117" s="511"/>
      <c r="WFW117" s="511"/>
      <c r="WFX117" s="511"/>
      <c r="WFY117" s="511"/>
      <c r="WFZ117" s="511"/>
      <c r="WGA117" s="511"/>
      <c r="WGB117" s="511"/>
      <c r="WGC117" s="511"/>
      <c r="WGD117" s="511"/>
      <c r="WGE117" s="511"/>
      <c r="WGF117" s="511"/>
      <c r="WGG117" s="511"/>
      <c r="WGH117" s="511"/>
      <c r="WGI117" s="511"/>
      <c r="WGJ117" s="511"/>
      <c r="WGK117" s="511"/>
      <c r="WGL117" s="511"/>
      <c r="WGM117" s="511"/>
      <c r="WGN117" s="511"/>
      <c r="WGO117" s="511"/>
      <c r="WGP117" s="511"/>
      <c r="WGQ117" s="511"/>
      <c r="WGR117" s="511"/>
      <c r="WGS117" s="511"/>
      <c r="WGT117" s="511"/>
      <c r="WGU117" s="511"/>
      <c r="WGV117" s="511"/>
      <c r="WGW117" s="511"/>
      <c r="WGX117" s="511"/>
      <c r="WGY117" s="511"/>
      <c r="WGZ117" s="511"/>
      <c r="WHA117" s="511"/>
      <c r="WHB117" s="511"/>
      <c r="WHC117" s="511"/>
      <c r="WHD117" s="511"/>
      <c r="WHE117" s="511"/>
      <c r="WHF117" s="511"/>
      <c r="WHG117" s="511"/>
      <c r="WHH117" s="511"/>
      <c r="WHI117" s="511"/>
      <c r="WHJ117" s="511"/>
      <c r="WHK117" s="511"/>
      <c r="WHL117" s="511"/>
      <c r="WHM117" s="511"/>
      <c r="WHN117" s="511"/>
      <c r="WHO117" s="511"/>
      <c r="WHP117" s="511"/>
      <c r="WHQ117" s="511"/>
      <c r="WHR117" s="511"/>
      <c r="WHS117" s="511"/>
      <c r="WHT117" s="511"/>
      <c r="WHU117" s="511"/>
      <c r="WHV117" s="511"/>
      <c r="WHW117" s="511"/>
      <c r="WHX117" s="511"/>
      <c r="WHY117" s="511"/>
      <c r="WHZ117" s="511"/>
      <c r="WIA117" s="511"/>
      <c r="WIB117" s="511"/>
      <c r="WIC117" s="511"/>
      <c r="WID117" s="511"/>
      <c r="WIE117" s="511"/>
      <c r="WIF117" s="511"/>
      <c r="WIG117" s="511"/>
      <c r="WIH117" s="511"/>
      <c r="WII117" s="511"/>
      <c r="WIJ117" s="511"/>
      <c r="WIK117" s="511"/>
      <c r="WIL117" s="511"/>
      <c r="WIM117" s="511"/>
      <c r="WIN117" s="511"/>
      <c r="WIO117" s="511"/>
      <c r="WIP117" s="511"/>
      <c r="WIQ117" s="511"/>
      <c r="WIR117" s="511"/>
      <c r="WIS117" s="511"/>
      <c r="WIT117" s="511"/>
      <c r="WIU117" s="511"/>
      <c r="WIV117" s="511"/>
      <c r="WIW117" s="511"/>
      <c r="WIX117" s="511"/>
      <c r="WIY117" s="511"/>
      <c r="WIZ117" s="511"/>
      <c r="WJA117" s="511"/>
      <c r="WJB117" s="511"/>
      <c r="WJC117" s="511"/>
      <c r="WJD117" s="511"/>
      <c r="WJE117" s="511"/>
      <c r="WJF117" s="511"/>
      <c r="WJG117" s="511"/>
      <c r="WJH117" s="511"/>
      <c r="WJI117" s="511"/>
      <c r="WJJ117" s="511"/>
      <c r="WJK117" s="511"/>
      <c r="WJL117" s="511"/>
      <c r="WJM117" s="511"/>
      <c r="WJN117" s="511"/>
      <c r="WJO117" s="511"/>
      <c r="WJP117" s="511"/>
      <c r="WJQ117" s="511"/>
      <c r="WJR117" s="511"/>
      <c r="WJS117" s="511"/>
      <c r="WJT117" s="511"/>
      <c r="WJU117" s="511"/>
      <c r="WJV117" s="511"/>
      <c r="WJW117" s="511"/>
      <c r="WJX117" s="511"/>
      <c r="WJY117" s="511"/>
      <c r="WJZ117" s="511"/>
      <c r="WKA117" s="511"/>
      <c r="WKB117" s="511"/>
      <c r="WKC117" s="511"/>
      <c r="WKD117" s="511"/>
      <c r="WKE117" s="511"/>
      <c r="WKF117" s="511"/>
      <c r="WKG117" s="511"/>
      <c r="WKH117" s="511"/>
      <c r="WKI117" s="511"/>
      <c r="WKJ117" s="511"/>
      <c r="WKK117" s="511"/>
      <c r="WKL117" s="511"/>
      <c r="WKM117" s="511"/>
      <c r="WKN117" s="511"/>
      <c r="WKO117" s="511"/>
      <c r="WKP117" s="511"/>
      <c r="WKQ117" s="511"/>
      <c r="WKR117" s="511"/>
      <c r="WKS117" s="511"/>
      <c r="WKT117" s="511"/>
      <c r="WKU117" s="511"/>
      <c r="WKV117" s="511"/>
      <c r="WKW117" s="511"/>
      <c r="WKX117" s="511"/>
      <c r="WKY117" s="511"/>
      <c r="WKZ117" s="511"/>
      <c r="WLA117" s="511"/>
      <c r="WLB117" s="511"/>
      <c r="WLC117" s="511"/>
      <c r="WLD117" s="511"/>
      <c r="WLE117" s="511"/>
      <c r="WLF117" s="511"/>
      <c r="WLG117" s="511"/>
      <c r="WLH117" s="511"/>
      <c r="WLI117" s="511"/>
      <c r="WLJ117" s="511"/>
      <c r="WLK117" s="511"/>
      <c r="WLL117" s="511"/>
      <c r="WLM117" s="511"/>
      <c r="WLN117" s="511"/>
      <c r="WLO117" s="511"/>
      <c r="WLP117" s="511"/>
      <c r="WLQ117" s="511"/>
      <c r="WLR117" s="511"/>
      <c r="WLS117" s="511"/>
      <c r="WLT117" s="511"/>
      <c r="WLU117" s="511"/>
      <c r="WLV117" s="511"/>
      <c r="WLW117" s="511"/>
      <c r="WLX117" s="511"/>
      <c r="WLY117" s="511"/>
      <c r="WLZ117" s="511"/>
      <c r="WMA117" s="511"/>
      <c r="WMB117" s="511"/>
      <c r="WMC117" s="511"/>
      <c r="WMD117" s="511"/>
      <c r="WME117" s="511"/>
      <c r="WMF117" s="511"/>
      <c r="WMG117" s="511"/>
      <c r="WMH117" s="511"/>
      <c r="WMI117" s="511"/>
      <c r="WMJ117" s="511"/>
      <c r="WMK117" s="511"/>
      <c r="WML117" s="511"/>
      <c r="WMM117" s="511"/>
      <c r="WMN117" s="511"/>
      <c r="WMO117" s="511"/>
      <c r="WMP117" s="511"/>
      <c r="WMQ117" s="511"/>
      <c r="WMR117" s="511"/>
      <c r="WMS117" s="511"/>
      <c r="WMT117" s="511"/>
      <c r="WMU117" s="511"/>
      <c r="WMV117" s="511"/>
      <c r="WMW117" s="511"/>
      <c r="WMX117" s="511"/>
      <c r="WMY117" s="511"/>
      <c r="WMZ117" s="511"/>
      <c r="WNA117" s="511"/>
      <c r="WNB117" s="511"/>
      <c r="WNC117" s="511"/>
      <c r="WND117" s="511"/>
      <c r="WNE117" s="511"/>
      <c r="WNF117" s="511"/>
      <c r="WNG117" s="511"/>
      <c r="WNH117" s="511"/>
      <c r="WNI117" s="511"/>
      <c r="WNJ117" s="511"/>
      <c r="WNK117" s="511"/>
      <c r="WNL117" s="511"/>
      <c r="WNM117" s="511"/>
      <c r="WNN117" s="511"/>
      <c r="WNO117" s="511"/>
      <c r="WNP117" s="511"/>
      <c r="WNQ117" s="511"/>
      <c r="WNR117" s="511"/>
      <c r="WNS117" s="511"/>
      <c r="WNT117" s="511"/>
      <c r="WNU117" s="511"/>
      <c r="WNV117" s="511"/>
      <c r="WNW117" s="511"/>
      <c r="WNX117" s="511"/>
      <c r="WNY117" s="511"/>
      <c r="WNZ117" s="511"/>
      <c r="WOA117" s="511"/>
      <c r="WOB117" s="511"/>
      <c r="WOC117" s="511"/>
      <c r="WOD117" s="511"/>
      <c r="WOE117" s="511"/>
      <c r="WOF117" s="511"/>
      <c r="WOG117" s="511"/>
      <c r="WOH117" s="511"/>
      <c r="WOI117" s="511"/>
      <c r="WOJ117" s="511"/>
      <c r="WOK117" s="511"/>
      <c r="WOL117" s="511"/>
      <c r="WOM117" s="511"/>
      <c r="WON117" s="511"/>
      <c r="WOO117" s="511"/>
      <c r="WOP117" s="511"/>
      <c r="WOQ117" s="511"/>
      <c r="WOR117" s="511"/>
      <c r="WOS117" s="511"/>
      <c r="WOT117" s="511"/>
      <c r="WOU117" s="511"/>
      <c r="WOV117" s="511"/>
      <c r="WOW117" s="511"/>
      <c r="WOX117" s="511"/>
      <c r="WOY117" s="511"/>
      <c r="WOZ117" s="511"/>
      <c r="WPA117" s="511"/>
      <c r="WPB117" s="511"/>
      <c r="WPC117" s="511"/>
      <c r="WPD117" s="511"/>
      <c r="WPE117" s="511"/>
      <c r="WPF117" s="511"/>
      <c r="WPG117" s="511"/>
      <c r="WPH117" s="511"/>
      <c r="WPI117" s="511"/>
      <c r="WPJ117" s="511"/>
      <c r="WPK117" s="511"/>
      <c r="WPL117" s="511"/>
      <c r="WPM117" s="511"/>
      <c r="WPN117" s="511"/>
      <c r="WPO117" s="511"/>
      <c r="WPP117" s="511"/>
      <c r="WPQ117" s="511"/>
      <c r="WPR117" s="511"/>
      <c r="WPS117" s="511"/>
      <c r="WPT117" s="511"/>
      <c r="WPU117" s="511"/>
      <c r="WPV117" s="511"/>
      <c r="WPW117" s="511"/>
      <c r="WPX117" s="511"/>
      <c r="WPY117" s="511"/>
      <c r="WPZ117" s="511"/>
      <c r="WQA117" s="511"/>
      <c r="WQB117" s="511"/>
      <c r="WQC117" s="511"/>
      <c r="WQD117" s="511"/>
      <c r="WQE117" s="511"/>
      <c r="WQF117" s="511"/>
      <c r="WQG117" s="511"/>
      <c r="WQH117" s="511"/>
      <c r="WQI117" s="511"/>
      <c r="WQJ117" s="511"/>
      <c r="WQK117" s="511"/>
      <c r="WQL117" s="511"/>
      <c r="WQM117" s="511"/>
      <c r="WQN117" s="511"/>
      <c r="WQO117" s="511"/>
      <c r="WQP117" s="511"/>
      <c r="WQQ117" s="511"/>
      <c r="WQR117" s="511"/>
      <c r="WQS117" s="511"/>
      <c r="WQT117" s="511"/>
      <c r="WQU117" s="511"/>
      <c r="WQV117" s="511"/>
      <c r="WQW117" s="511"/>
      <c r="WQX117" s="511"/>
      <c r="WQY117" s="511"/>
      <c r="WQZ117" s="511"/>
      <c r="WRA117" s="511"/>
      <c r="WRB117" s="511"/>
      <c r="WRC117" s="511"/>
      <c r="WRD117" s="511"/>
      <c r="WRE117" s="511"/>
      <c r="WRF117" s="511"/>
      <c r="WRG117" s="511"/>
      <c r="WRH117" s="511"/>
      <c r="WRI117" s="511"/>
      <c r="WRJ117" s="511"/>
      <c r="WRK117" s="511"/>
      <c r="WRL117" s="511"/>
      <c r="WRM117" s="511"/>
      <c r="WRN117" s="511"/>
      <c r="WRO117" s="511"/>
      <c r="WRP117" s="511"/>
      <c r="WRQ117" s="511"/>
      <c r="WRR117" s="511"/>
      <c r="WRS117" s="511"/>
      <c r="WRT117" s="511"/>
      <c r="WRU117" s="511"/>
      <c r="WRV117" s="511"/>
      <c r="WRW117" s="511"/>
      <c r="WRX117" s="511"/>
      <c r="WRY117" s="511"/>
      <c r="WRZ117" s="511"/>
      <c r="WSA117" s="511"/>
      <c r="WSB117" s="511"/>
      <c r="WSC117" s="511"/>
      <c r="WSD117" s="511"/>
      <c r="WSE117" s="511"/>
      <c r="WSF117" s="511"/>
      <c r="WSG117" s="511"/>
      <c r="WSH117" s="511"/>
      <c r="WSI117" s="511"/>
      <c r="WSJ117" s="511"/>
      <c r="WSK117" s="511"/>
      <c r="WSL117" s="511"/>
      <c r="WSM117" s="511"/>
      <c r="WSN117" s="511"/>
      <c r="WSO117" s="511"/>
      <c r="WSP117" s="511"/>
      <c r="WSQ117" s="511"/>
      <c r="WSR117" s="511"/>
      <c r="WSS117" s="511"/>
      <c r="WST117" s="511"/>
      <c r="WSU117" s="511"/>
      <c r="WSV117" s="511"/>
      <c r="WSW117" s="511"/>
      <c r="WSX117" s="511"/>
      <c r="WSY117" s="511"/>
      <c r="WSZ117" s="511"/>
      <c r="WTA117" s="511"/>
      <c r="WTB117" s="511"/>
      <c r="WTC117" s="511"/>
      <c r="WTD117" s="511"/>
      <c r="WTE117" s="511"/>
      <c r="WTF117" s="511"/>
      <c r="WTG117" s="511"/>
      <c r="WTH117" s="511"/>
      <c r="WTI117" s="511"/>
      <c r="WTJ117" s="511"/>
      <c r="WTK117" s="511"/>
      <c r="WTL117" s="511"/>
      <c r="WTM117" s="511"/>
      <c r="WTN117" s="511"/>
      <c r="WTO117" s="511"/>
      <c r="WTP117" s="511"/>
      <c r="WTQ117" s="511"/>
      <c r="WTR117" s="511"/>
      <c r="WTS117" s="511"/>
      <c r="WTT117" s="511"/>
      <c r="WTU117" s="511"/>
      <c r="WTV117" s="511"/>
      <c r="WTW117" s="511"/>
      <c r="WTX117" s="511"/>
      <c r="WTY117" s="511"/>
      <c r="WTZ117" s="511"/>
      <c r="WUA117" s="511"/>
      <c r="WUB117" s="511"/>
      <c r="WUC117" s="511"/>
      <c r="WUD117" s="511"/>
      <c r="WUE117" s="511"/>
      <c r="WUF117" s="511"/>
      <c r="WUG117" s="511"/>
      <c r="WUH117" s="511"/>
      <c r="WUI117" s="511"/>
      <c r="WUJ117" s="511"/>
      <c r="WUK117" s="511"/>
      <c r="WUL117" s="511"/>
      <c r="WUM117" s="511"/>
      <c r="WUN117" s="511"/>
      <c r="WUO117" s="511"/>
      <c r="WUP117" s="511"/>
      <c r="WUQ117" s="511"/>
      <c r="WUR117" s="511"/>
      <c r="WUS117" s="511"/>
      <c r="WUT117" s="511"/>
      <c r="WUU117" s="511"/>
      <c r="WUV117" s="511"/>
      <c r="WUW117" s="511"/>
      <c r="WUX117" s="511"/>
      <c r="WUY117" s="511"/>
      <c r="WUZ117" s="511"/>
      <c r="WVA117" s="511"/>
      <c r="WVB117" s="511"/>
      <c r="WVC117" s="511"/>
      <c r="WVD117" s="511"/>
      <c r="WVE117" s="511"/>
      <c r="WVF117" s="511"/>
      <c r="WVG117" s="511"/>
      <c r="WVH117" s="511"/>
      <c r="WVI117" s="511"/>
      <c r="WVJ117" s="511"/>
      <c r="WVK117" s="511"/>
      <c r="WVL117" s="511"/>
      <c r="WVM117" s="511"/>
      <c r="WVN117" s="511"/>
      <c r="WVO117" s="511"/>
      <c r="WVP117" s="511"/>
      <c r="WVQ117" s="511"/>
      <c r="WVR117" s="511"/>
      <c r="WVS117" s="511"/>
      <c r="WVT117" s="511"/>
      <c r="WVU117" s="511"/>
      <c r="WVV117" s="511"/>
      <c r="WVW117" s="511"/>
      <c r="WVX117" s="511"/>
      <c r="WVY117" s="511"/>
      <c r="WVZ117" s="511"/>
      <c r="WWA117" s="511"/>
      <c r="WWB117" s="511"/>
      <c r="WWC117" s="511"/>
      <c r="WWD117" s="511"/>
      <c r="WWE117" s="511"/>
      <c r="WWF117" s="511"/>
      <c r="WWG117" s="511"/>
      <c r="WWH117" s="511"/>
      <c r="WWI117" s="511"/>
      <c r="WWJ117" s="511"/>
      <c r="WWK117" s="511"/>
      <c r="WWL117" s="511"/>
      <c r="WWM117" s="511"/>
      <c r="WWN117" s="511"/>
      <c r="WWO117" s="511"/>
      <c r="WWP117" s="511"/>
      <c r="WWQ117" s="511"/>
      <c r="WWR117" s="511"/>
      <c r="WWS117" s="511"/>
      <c r="WWT117" s="511"/>
      <c r="WWU117" s="511"/>
      <c r="WWV117" s="511"/>
      <c r="WWW117" s="511"/>
      <c r="WWX117" s="511"/>
      <c r="WWY117" s="511"/>
      <c r="WWZ117" s="511"/>
      <c r="WXA117" s="511"/>
      <c r="WXB117" s="511"/>
      <c r="WXC117" s="511"/>
      <c r="WXD117" s="511"/>
      <c r="WXE117" s="511"/>
      <c r="WXF117" s="511"/>
      <c r="WXG117" s="511"/>
      <c r="WXH117" s="511"/>
      <c r="WXI117" s="511"/>
      <c r="WXJ117" s="511"/>
      <c r="WXK117" s="511"/>
      <c r="WXL117" s="511"/>
      <c r="WXM117" s="511"/>
      <c r="WXN117" s="511"/>
      <c r="WXO117" s="511"/>
      <c r="WXP117" s="511"/>
      <c r="WXQ117" s="511"/>
      <c r="WXR117" s="511"/>
      <c r="WXS117" s="511"/>
      <c r="WXT117" s="511"/>
      <c r="WXU117" s="511"/>
      <c r="WXV117" s="511"/>
      <c r="WXW117" s="511"/>
      <c r="WXX117" s="511"/>
      <c r="WXY117" s="511"/>
      <c r="WXZ117" s="511"/>
      <c r="WYA117" s="511"/>
      <c r="WYB117" s="511"/>
      <c r="WYC117" s="511"/>
      <c r="WYD117" s="511"/>
      <c r="WYE117" s="511"/>
      <c r="WYF117" s="511"/>
      <c r="WYG117" s="511"/>
      <c r="WYH117" s="511"/>
      <c r="WYI117" s="511"/>
      <c r="WYJ117" s="511"/>
      <c r="WYK117" s="511"/>
      <c r="WYL117" s="511"/>
      <c r="WYM117" s="511"/>
      <c r="WYN117" s="511"/>
      <c r="WYO117" s="511"/>
      <c r="WYP117" s="511"/>
      <c r="WYQ117" s="511"/>
      <c r="WYR117" s="511"/>
      <c r="WYS117" s="511"/>
      <c r="WYT117" s="511"/>
      <c r="WYU117" s="511"/>
      <c r="WYV117" s="511"/>
      <c r="WYW117" s="511"/>
      <c r="WYX117" s="511"/>
      <c r="WYY117" s="511"/>
      <c r="WYZ117" s="511"/>
      <c r="WZA117" s="511"/>
      <c r="WZB117" s="511"/>
      <c r="WZC117" s="511"/>
      <c r="WZD117" s="511"/>
      <c r="WZE117" s="511"/>
      <c r="WZF117" s="511"/>
      <c r="WZG117" s="511"/>
      <c r="WZH117" s="511"/>
      <c r="WZI117" s="511"/>
      <c r="WZJ117" s="511"/>
      <c r="WZK117" s="511"/>
      <c r="WZL117" s="511"/>
      <c r="WZM117" s="511"/>
      <c r="WZN117" s="511"/>
      <c r="WZO117" s="511"/>
      <c r="WZP117" s="511"/>
      <c r="WZQ117" s="511"/>
      <c r="WZR117" s="511"/>
      <c r="WZS117" s="511"/>
      <c r="WZT117" s="511"/>
      <c r="WZU117" s="511"/>
      <c r="WZV117" s="511"/>
      <c r="WZW117" s="511"/>
      <c r="WZX117" s="511"/>
      <c r="WZY117" s="511"/>
      <c r="WZZ117" s="511"/>
      <c r="XAA117" s="511"/>
      <c r="XAB117" s="511"/>
      <c r="XAC117" s="511"/>
      <c r="XAD117" s="511"/>
      <c r="XAE117" s="511"/>
      <c r="XAF117" s="511"/>
      <c r="XAG117" s="511"/>
      <c r="XAH117" s="511"/>
      <c r="XAI117" s="511"/>
      <c r="XAJ117" s="511"/>
      <c r="XAK117" s="511"/>
      <c r="XAL117" s="511"/>
      <c r="XAM117" s="511"/>
      <c r="XAN117" s="511"/>
      <c r="XAO117" s="511"/>
      <c r="XAP117" s="511"/>
      <c r="XAQ117" s="511"/>
      <c r="XAR117" s="511"/>
      <c r="XAS117" s="511"/>
      <c r="XAT117" s="511"/>
      <c r="XAU117" s="511"/>
      <c r="XAV117" s="511"/>
      <c r="XAW117" s="511"/>
      <c r="XAX117" s="511"/>
      <c r="XAY117" s="511"/>
      <c r="XAZ117" s="511"/>
      <c r="XBA117" s="511"/>
      <c r="XBB117" s="511"/>
      <c r="XBC117" s="511"/>
      <c r="XBD117" s="511"/>
      <c r="XBE117" s="511"/>
      <c r="XBF117" s="511"/>
      <c r="XBG117" s="511"/>
      <c r="XBH117" s="511"/>
      <c r="XBI117" s="511"/>
      <c r="XBJ117" s="511"/>
      <c r="XBK117" s="511"/>
      <c r="XBL117" s="511"/>
      <c r="XBM117" s="511"/>
      <c r="XBN117" s="511"/>
      <c r="XBO117" s="511"/>
      <c r="XBP117" s="511"/>
      <c r="XBQ117" s="511"/>
      <c r="XBR117" s="511"/>
      <c r="XBS117" s="511"/>
      <c r="XBT117" s="511"/>
      <c r="XBU117" s="511"/>
      <c r="XBV117" s="511"/>
      <c r="XBW117" s="511"/>
      <c r="XBX117" s="511"/>
      <c r="XBY117" s="511"/>
      <c r="XBZ117" s="511"/>
      <c r="XCA117" s="511"/>
      <c r="XCB117" s="511"/>
      <c r="XCC117" s="511"/>
      <c r="XCD117" s="511"/>
      <c r="XCE117" s="511"/>
      <c r="XCF117" s="511"/>
      <c r="XCG117" s="511"/>
      <c r="XCH117" s="511"/>
      <c r="XCI117" s="511"/>
      <c r="XCJ117" s="511"/>
      <c r="XCK117" s="511"/>
      <c r="XCL117" s="511"/>
      <c r="XCM117" s="511"/>
      <c r="XCN117" s="511"/>
      <c r="XCO117" s="511"/>
      <c r="XCP117" s="511"/>
      <c r="XCQ117" s="511"/>
      <c r="XCR117" s="511"/>
      <c r="XCS117" s="511"/>
      <c r="XCT117" s="511"/>
      <c r="XCU117" s="511"/>
      <c r="XCV117" s="511"/>
      <c r="XCW117" s="511"/>
      <c r="XCX117" s="511"/>
      <c r="XCY117" s="511"/>
      <c r="XCZ117" s="511"/>
      <c r="XDA117" s="511"/>
      <c r="XDB117" s="511"/>
      <c r="XDC117" s="511"/>
      <c r="XDD117" s="511"/>
      <c r="XDE117" s="511"/>
      <c r="XDF117" s="511"/>
      <c r="XDG117" s="511"/>
      <c r="XDH117" s="511"/>
      <c r="XDI117" s="511"/>
      <c r="XDJ117" s="511"/>
      <c r="XDK117" s="511"/>
      <c r="XDL117" s="511"/>
      <c r="XDM117" s="511"/>
      <c r="XDN117" s="511"/>
      <c r="XDO117" s="511"/>
      <c r="XDP117" s="511"/>
      <c r="XDQ117" s="511"/>
      <c r="XDR117" s="511"/>
      <c r="XDS117" s="511"/>
      <c r="XDT117" s="511"/>
      <c r="XDU117" s="511"/>
      <c r="XDV117" s="511"/>
      <c r="XDW117" s="511"/>
      <c r="XDX117" s="511"/>
      <c r="XDY117" s="511"/>
      <c r="XDZ117" s="511"/>
      <c r="XEA117" s="511"/>
      <c r="XEB117" s="511"/>
      <c r="XEC117" s="511"/>
      <c r="XED117" s="511"/>
      <c r="XEE117" s="511"/>
      <c r="XEF117" s="511"/>
      <c r="XEG117" s="511"/>
      <c r="XEH117" s="511"/>
      <c r="XEI117" s="511"/>
      <c r="XEJ117" s="511"/>
      <c r="XEK117" s="511"/>
      <c r="XEL117" s="511"/>
      <c r="XEM117" s="511"/>
      <c r="XEN117" s="511"/>
      <c r="XEO117" s="511"/>
      <c r="XEP117" s="511"/>
      <c r="XEQ117" s="511"/>
      <c r="XER117" s="511"/>
      <c r="XES117" s="511"/>
      <c r="XET117" s="511"/>
      <c r="XEU117" s="511"/>
      <c r="XEV117" s="511"/>
      <c r="XEW117" s="511"/>
      <c r="XEX117" s="511"/>
      <c r="XEY117" s="511"/>
      <c r="XEZ117" s="511"/>
      <c r="XFA117" s="511"/>
      <c r="XFB117" s="511"/>
      <c r="XFC117" s="511"/>
      <c r="XFD117" s="511"/>
    </row>
    <row r="118" spans="1:16384" ht="15" customHeight="1">
      <c r="A118" s="511" t="s">
        <v>672</v>
      </c>
      <c r="B118" s="511"/>
      <c r="C118" s="511"/>
      <c r="D118" s="511"/>
      <c r="E118" s="511"/>
      <c r="F118" s="511"/>
      <c r="G118" s="511"/>
      <c r="H118" s="511"/>
      <c r="I118" s="511"/>
      <c r="J118" s="511"/>
      <c r="K118" s="511"/>
      <c r="L118" s="511"/>
      <c r="M118" s="511"/>
      <c r="N118" s="511"/>
      <c r="O118" s="511"/>
      <c r="P118" s="511"/>
      <c r="Q118" s="511"/>
      <c r="R118" s="511"/>
      <c r="S118" s="511"/>
      <c r="T118" s="511"/>
      <c r="U118" s="511"/>
      <c r="V118" s="511"/>
      <c r="W118" s="511"/>
      <c r="X118" s="511"/>
      <c r="Y118" s="511"/>
      <c r="Z118" s="511"/>
      <c r="AA118" s="511"/>
      <c r="AB118" s="511"/>
      <c r="AC118" s="511"/>
      <c r="AD118" s="511"/>
      <c r="AE118" s="511"/>
      <c r="AF118" s="511"/>
      <c r="AG118" s="511"/>
      <c r="AH118" s="511"/>
      <c r="AI118" s="511"/>
      <c r="AJ118" s="511"/>
      <c r="AK118" s="511"/>
      <c r="AL118" s="511"/>
      <c r="AM118" s="511"/>
      <c r="AN118" s="511"/>
      <c r="AO118" s="511"/>
      <c r="AP118" s="511"/>
      <c r="AQ118" s="511"/>
      <c r="AR118" s="511"/>
      <c r="AS118" s="511"/>
      <c r="AT118" s="511"/>
      <c r="AU118" s="511"/>
      <c r="AV118" s="511"/>
      <c r="AW118" s="511"/>
      <c r="AX118" s="511"/>
      <c r="AY118" s="511"/>
      <c r="AZ118" s="511"/>
      <c r="BA118" s="511"/>
      <c r="BB118" s="511"/>
      <c r="BC118" s="511"/>
      <c r="BD118" s="511"/>
      <c r="BE118" s="511"/>
      <c r="BF118" s="511"/>
      <c r="BG118" s="511"/>
      <c r="BH118" s="511"/>
      <c r="BI118" s="511"/>
      <c r="BJ118" s="511"/>
      <c r="BK118" s="511"/>
      <c r="BL118" s="511"/>
      <c r="BM118" s="511"/>
      <c r="BN118" s="511"/>
      <c r="BO118" s="511"/>
      <c r="BP118" s="511"/>
      <c r="BQ118" s="511"/>
      <c r="BR118" s="511"/>
      <c r="BS118" s="511"/>
      <c r="BT118" s="511"/>
      <c r="BU118" s="511"/>
      <c r="BV118" s="511"/>
      <c r="BW118" s="511"/>
      <c r="BX118" s="511"/>
      <c r="BY118" s="511"/>
      <c r="BZ118" s="511"/>
      <c r="CA118" s="511"/>
      <c r="CB118" s="511"/>
      <c r="CC118" s="511"/>
      <c r="CD118" s="511"/>
      <c r="CE118" s="511"/>
      <c r="CF118" s="511"/>
      <c r="CG118" s="511"/>
      <c r="CH118" s="511"/>
      <c r="CI118" s="511"/>
      <c r="CJ118" s="511"/>
      <c r="CK118" s="511"/>
      <c r="CL118" s="511"/>
      <c r="CM118" s="511"/>
      <c r="CN118" s="511"/>
      <c r="CO118" s="511"/>
      <c r="CP118" s="511"/>
      <c r="CQ118" s="511"/>
      <c r="CR118" s="511"/>
      <c r="CS118" s="511"/>
      <c r="CT118" s="511"/>
      <c r="CU118" s="511"/>
      <c r="CV118" s="511"/>
      <c r="CW118" s="511"/>
      <c r="CX118" s="511"/>
      <c r="CY118" s="511"/>
      <c r="CZ118" s="511"/>
      <c r="DA118" s="511"/>
      <c r="DB118" s="511"/>
      <c r="DC118" s="511"/>
      <c r="DD118" s="511"/>
      <c r="DE118" s="511"/>
      <c r="DF118" s="511"/>
      <c r="DG118" s="511"/>
      <c r="DH118" s="511"/>
      <c r="DI118" s="511"/>
      <c r="DJ118" s="511"/>
      <c r="DK118" s="511"/>
      <c r="DL118" s="511"/>
      <c r="DM118" s="511"/>
      <c r="DN118" s="511"/>
      <c r="DO118" s="511"/>
      <c r="DP118" s="511"/>
      <c r="DQ118" s="511"/>
      <c r="DR118" s="511"/>
      <c r="DS118" s="511"/>
      <c r="DT118" s="511"/>
      <c r="DU118" s="511"/>
      <c r="DV118" s="511"/>
      <c r="DW118" s="511"/>
      <c r="DX118" s="511"/>
      <c r="DY118" s="511"/>
      <c r="DZ118" s="511"/>
      <c r="EA118" s="511"/>
      <c r="EB118" s="511"/>
      <c r="EC118" s="511"/>
      <c r="ED118" s="511"/>
      <c r="EE118" s="511"/>
      <c r="EF118" s="511"/>
      <c r="EG118" s="511"/>
      <c r="EH118" s="511"/>
      <c r="EI118" s="511"/>
      <c r="EJ118" s="511"/>
      <c r="EK118" s="511"/>
      <c r="EL118" s="511"/>
      <c r="EM118" s="511"/>
      <c r="EN118" s="511"/>
      <c r="EO118" s="511"/>
      <c r="EP118" s="511"/>
      <c r="EQ118" s="511"/>
      <c r="ER118" s="511"/>
      <c r="ES118" s="511"/>
      <c r="ET118" s="511"/>
      <c r="EU118" s="511"/>
      <c r="EV118" s="511"/>
      <c r="EW118" s="511"/>
      <c r="EX118" s="511"/>
      <c r="EY118" s="511"/>
      <c r="EZ118" s="511"/>
      <c r="FA118" s="511"/>
      <c r="FB118" s="511"/>
      <c r="FC118" s="511"/>
      <c r="FD118" s="511"/>
      <c r="FE118" s="511"/>
      <c r="FF118" s="511"/>
      <c r="FG118" s="511"/>
      <c r="FH118" s="511"/>
      <c r="FI118" s="511"/>
      <c r="FJ118" s="511"/>
      <c r="FK118" s="511"/>
      <c r="FL118" s="511"/>
      <c r="FM118" s="511"/>
      <c r="FN118" s="511"/>
      <c r="FO118" s="511"/>
      <c r="FP118" s="511"/>
      <c r="FQ118" s="511"/>
      <c r="FR118" s="511"/>
      <c r="FS118" s="511"/>
      <c r="FT118" s="511"/>
      <c r="FU118" s="511"/>
      <c r="FV118" s="511"/>
      <c r="FW118" s="511"/>
      <c r="FX118" s="511"/>
      <c r="FY118" s="511"/>
      <c r="FZ118" s="511"/>
      <c r="GA118" s="511"/>
      <c r="GB118" s="511"/>
      <c r="GC118" s="511"/>
      <c r="GD118" s="511"/>
      <c r="GE118" s="511"/>
      <c r="GF118" s="511"/>
      <c r="GG118" s="511"/>
      <c r="GH118" s="511"/>
      <c r="GI118" s="511"/>
      <c r="GJ118" s="511"/>
      <c r="GK118" s="511"/>
      <c r="GL118" s="511"/>
      <c r="GM118" s="511"/>
      <c r="GN118" s="511"/>
      <c r="GO118" s="511"/>
      <c r="GP118" s="511"/>
      <c r="GQ118" s="511"/>
      <c r="GR118" s="511"/>
      <c r="GS118" s="511"/>
      <c r="GT118" s="511"/>
      <c r="GU118" s="511"/>
      <c r="GV118" s="511"/>
      <c r="GW118" s="511"/>
      <c r="GX118" s="511"/>
      <c r="GY118" s="511"/>
      <c r="GZ118" s="511"/>
      <c r="HA118" s="511"/>
      <c r="HB118" s="511"/>
      <c r="HC118" s="511"/>
      <c r="HD118" s="511"/>
      <c r="HE118" s="511"/>
      <c r="HF118" s="511"/>
      <c r="HG118" s="511"/>
      <c r="HH118" s="511"/>
      <c r="HI118" s="511"/>
      <c r="HJ118" s="511"/>
      <c r="HK118" s="511"/>
      <c r="HL118" s="511"/>
      <c r="HM118" s="511"/>
      <c r="HN118" s="511"/>
      <c r="HO118" s="511"/>
      <c r="HP118" s="511"/>
      <c r="HQ118" s="511"/>
      <c r="HR118" s="511"/>
      <c r="HS118" s="511"/>
      <c r="HT118" s="511"/>
      <c r="HU118" s="511"/>
      <c r="HV118" s="511"/>
      <c r="HW118" s="511"/>
      <c r="HX118" s="511"/>
      <c r="HY118" s="511"/>
      <c r="HZ118" s="511"/>
      <c r="IA118" s="511"/>
      <c r="IB118" s="511"/>
      <c r="IC118" s="511"/>
      <c r="ID118" s="511"/>
      <c r="IE118" s="511"/>
      <c r="IF118" s="511"/>
      <c r="IG118" s="511"/>
      <c r="IH118" s="511"/>
      <c r="II118" s="511"/>
      <c r="IJ118" s="511"/>
      <c r="IK118" s="511"/>
      <c r="IL118" s="511"/>
      <c r="IM118" s="511"/>
      <c r="IN118" s="511"/>
      <c r="IO118" s="511"/>
      <c r="IP118" s="511"/>
      <c r="IQ118" s="511"/>
      <c r="IR118" s="511"/>
      <c r="IS118" s="511"/>
      <c r="IT118" s="511"/>
      <c r="IU118" s="511"/>
      <c r="IV118" s="511"/>
      <c r="IW118" s="511"/>
      <c r="IX118" s="511"/>
      <c r="IY118" s="511"/>
      <c r="IZ118" s="511"/>
      <c r="JA118" s="511"/>
      <c r="JB118" s="511"/>
      <c r="JC118" s="511"/>
      <c r="JD118" s="511"/>
      <c r="JE118" s="511"/>
      <c r="JF118" s="511"/>
      <c r="JG118" s="511"/>
      <c r="JH118" s="511"/>
      <c r="JI118" s="511"/>
      <c r="JJ118" s="511"/>
      <c r="JK118" s="511"/>
      <c r="JL118" s="511"/>
      <c r="JM118" s="511"/>
      <c r="JN118" s="511"/>
      <c r="JO118" s="511"/>
      <c r="JP118" s="511"/>
      <c r="JQ118" s="511"/>
      <c r="JR118" s="511"/>
      <c r="JS118" s="511"/>
      <c r="JT118" s="511"/>
      <c r="JU118" s="511"/>
      <c r="JV118" s="511"/>
      <c r="JW118" s="511"/>
      <c r="JX118" s="511"/>
      <c r="JY118" s="511"/>
      <c r="JZ118" s="511"/>
      <c r="KA118" s="511"/>
      <c r="KB118" s="511"/>
      <c r="KC118" s="511"/>
      <c r="KD118" s="511"/>
      <c r="KE118" s="511"/>
      <c r="KF118" s="511"/>
      <c r="KG118" s="511"/>
      <c r="KH118" s="511"/>
      <c r="KI118" s="511"/>
      <c r="KJ118" s="511"/>
      <c r="KK118" s="511"/>
      <c r="KL118" s="511"/>
      <c r="KM118" s="511"/>
      <c r="KN118" s="511"/>
      <c r="KO118" s="511"/>
      <c r="KP118" s="511"/>
      <c r="KQ118" s="511"/>
      <c r="KR118" s="511"/>
      <c r="KS118" s="511"/>
      <c r="KT118" s="511"/>
      <c r="KU118" s="511"/>
      <c r="KV118" s="511"/>
      <c r="KW118" s="511"/>
      <c r="KX118" s="511"/>
      <c r="KY118" s="511"/>
      <c r="KZ118" s="511"/>
      <c r="LA118" s="511"/>
      <c r="LB118" s="511"/>
      <c r="LC118" s="511"/>
      <c r="LD118" s="511"/>
      <c r="LE118" s="511"/>
      <c r="LF118" s="511"/>
      <c r="LG118" s="511"/>
      <c r="LH118" s="511"/>
      <c r="LI118" s="511"/>
      <c r="LJ118" s="511"/>
      <c r="LK118" s="511"/>
      <c r="LL118" s="511"/>
      <c r="LM118" s="511"/>
      <c r="LN118" s="511"/>
      <c r="LO118" s="511"/>
      <c r="LP118" s="511"/>
      <c r="LQ118" s="511"/>
      <c r="LR118" s="511"/>
      <c r="LS118" s="511"/>
      <c r="LT118" s="511"/>
      <c r="LU118" s="511"/>
      <c r="LV118" s="511"/>
      <c r="LW118" s="511"/>
      <c r="LX118" s="511"/>
      <c r="LY118" s="511"/>
      <c r="LZ118" s="511"/>
      <c r="MA118" s="511"/>
      <c r="MB118" s="511"/>
      <c r="MC118" s="511"/>
      <c r="MD118" s="511"/>
      <c r="ME118" s="511"/>
      <c r="MF118" s="511"/>
      <c r="MG118" s="511"/>
      <c r="MH118" s="511"/>
      <c r="MI118" s="511"/>
      <c r="MJ118" s="511"/>
      <c r="MK118" s="511"/>
      <c r="ML118" s="511"/>
      <c r="MM118" s="511"/>
      <c r="MN118" s="511"/>
      <c r="MO118" s="511"/>
      <c r="MP118" s="511"/>
      <c r="MQ118" s="511"/>
      <c r="MR118" s="511"/>
      <c r="MS118" s="511"/>
      <c r="MT118" s="511"/>
      <c r="MU118" s="511"/>
      <c r="MV118" s="511"/>
      <c r="MW118" s="511"/>
      <c r="MX118" s="511"/>
      <c r="MY118" s="511"/>
      <c r="MZ118" s="511"/>
      <c r="NA118" s="511"/>
      <c r="NB118" s="511"/>
      <c r="NC118" s="511"/>
      <c r="ND118" s="511"/>
      <c r="NE118" s="511"/>
      <c r="NF118" s="511"/>
      <c r="NG118" s="511"/>
      <c r="NH118" s="511"/>
      <c r="NI118" s="511"/>
      <c r="NJ118" s="511"/>
      <c r="NK118" s="511"/>
      <c r="NL118" s="511"/>
      <c r="NM118" s="511"/>
      <c r="NN118" s="511"/>
      <c r="NO118" s="511"/>
      <c r="NP118" s="511"/>
      <c r="NQ118" s="511"/>
      <c r="NR118" s="511"/>
      <c r="NS118" s="511"/>
      <c r="NT118" s="511"/>
      <c r="NU118" s="511"/>
      <c r="NV118" s="511"/>
      <c r="NW118" s="511"/>
      <c r="NX118" s="511"/>
      <c r="NY118" s="511"/>
      <c r="NZ118" s="511"/>
      <c r="OA118" s="511"/>
      <c r="OB118" s="511"/>
      <c r="OC118" s="511"/>
      <c r="OD118" s="511"/>
      <c r="OE118" s="511"/>
      <c r="OF118" s="511"/>
      <c r="OG118" s="511"/>
      <c r="OH118" s="511"/>
      <c r="OI118" s="511"/>
      <c r="OJ118" s="511"/>
      <c r="OK118" s="511"/>
      <c r="OL118" s="511"/>
      <c r="OM118" s="511"/>
      <c r="ON118" s="511"/>
      <c r="OO118" s="511"/>
      <c r="OP118" s="511"/>
      <c r="OQ118" s="511"/>
      <c r="OR118" s="511"/>
      <c r="OS118" s="511"/>
      <c r="OT118" s="511"/>
      <c r="OU118" s="511"/>
      <c r="OV118" s="511"/>
      <c r="OW118" s="511"/>
      <c r="OX118" s="511"/>
      <c r="OY118" s="511"/>
      <c r="OZ118" s="511"/>
      <c r="PA118" s="511"/>
      <c r="PB118" s="511"/>
      <c r="PC118" s="511"/>
      <c r="PD118" s="511"/>
      <c r="PE118" s="511"/>
      <c r="PF118" s="511"/>
      <c r="PG118" s="511"/>
      <c r="PH118" s="511"/>
      <c r="PI118" s="511"/>
      <c r="PJ118" s="511"/>
      <c r="PK118" s="511"/>
      <c r="PL118" s="511"/>
      <c r="PM118" s="511"/>
      <c r="PN118" s="511"/>
      <c r="PO118" s="511"/>
      <c r="PP118" s="511"/>
      <c r="PQ118" s="511"/>
      <c r="PR118" s="511"/>
      <c r="PS118" s="511"/>
      <c r="PT118" s="511"/>
      <c r="PU118" s="511"/>
      <c r="PV118" s="511"/>
      <c r="PW118" s="511"/>
      <c r="PX118" s="511"/>
      <c r="PY118" s="511"/>
      <c r="PZ118" s="511"/>
      <c r="QA118" s="511"/>
      <c r="QB118" s="511"/>
      <c r="QC118" s="511"/>
      <c r="QD118" s="511"/>
      <c r="QE118" s="511"/>
      <c r="QF118" s="511"/>
      <c r="QG118" s="511"/>
      <c r="QH118" s="511"/>
      <c r="QI118" s="511"/>
      <c r="QJ118" s="511"/>
      <c r="QK118" s="511"/>
      <c r="QL118" s="511"/>
      <c r="QM118" s="511"/>
      <c r="QN118" s="511"/>
      <c r="QO118" s="511"/>
      <c r="QP118" s="511"/>
      <c r="QQ118" s="511"/>
      <c r="QR118" s="511"/>
      <c r="QS118" s="511"/>
      <c r="QT118" s="511"/>
      <c r="QU118" s="511"/>
      <c r="QV118" s="511"/>
      <c r="QW118" s="511"/>
      <c r="QX118" s="511"/>
      <c r="QY118" s="511"/>
      <c r="QZ118" s="511"/>
      <c r="RA118" s="511"/>
      <c r="RB118" s="511"/>
      <c r="RC118" s="511"/>
      <c r="RD118" s="511"/>
      <c r="RE118" s="511"/>
      <c r="RF118" s="511"/>
      <c r="RG118" s="511"/>
      <c r="RH118" s="511"/>
      <c r="RI118" s="511"/>
      <c r="RJ118" s="511"/>
      <c r="RK118" s="511"/>
      <c r="RL118" s="511"/>
      <c r="RM118" s="511"/>
      <c r="RN118" s="511"/>
      <c r="RO118" s="511"/>
      <c r="RP118" s="511"/>
      <c r="RQ118" s="511"/>
      <c r="RR118" s="511"/>
      <c r="RS118" s="511"/>
      <c r="RT118" s="511"/>
      <c r="RU118" s="511"/>
      <c r="RV118" s="511"/>
      <c r="RW118" s="511"/>
      <c r="RX118" s="511"/>
      <c r="RY118" s="511"/>
      <c r="RZ118" s="511"/>
      <c r="SA118" s="511"/>
      <c r="SB118" s="511"/>
      <c r="SC118" s="511"/>
      <c r="SD118" s="511"/>
      <c r="SE118" s="511"/>
      <c r="SF118" s="511"/>
      <c r="SG118" s="511"/>
      <c r="SH118" s="511"/>
      <c r="SI118" s="511"/>
      <c r="SJ118" s="511"/>
      <c r="SK118" s="511"/>
      <c r="SL118" s="511"/>
      <c r="SM118" s="511"/>
      <c r="SN118" s="511"/>
      <c r="SO118" s="511"/>
      <c r="SP118" s="511"/>
      <c r="SQ118" s="511"/>
      <c r="SR118" s="511"/>
      <c r="SS118" s="511"/>
      <c r="ST118" s="511"/>
      <c r="SU118" s="511"/>
      <c r="SV118" s="511"/>
      <c r="SW118" s="511"/>
      <c r="SX118" s="511"/>
      <c r="SY118" s="511"/>
      <c r="SZ118" s="511"/>
      <c r="TA118" s="511"/>
      <c r="TB118" s="511"/>
      <c r="TC118" s="511"/>
      <c r="TD118" s="511"/>
      <c r="TE118" s="511"/>
      <c r="TF118" s="511"/>
      <c r="TG118" s="511"/>
      <c r="TH118" s="511"/>
      <c r="TI118" s="511"/>
      <c r="TJ118" s="511"/>
      <c r="TK118" s="511"/>
      <c r="TL118" s="511"/>
      <c r="TM118" s="511"/>
      <c r="TN118" s="511"/>
      <c r="TO118" s="511"/>
      <c r="TP118" s="511"/>
      <c r="TQ118" s="511"/>
      <c r="TR118" s="511"/>
      <c r="TS118" s="511"/>
      <c r="TT118" s="511"/>
      <c r="TU118" s="511"/>
      <c r="TV118" s="511"/>
      <c r="TW118" s="511"/>
      <c r="TX118" s="511"/>
      <c r="TY118" s="511"/>
      <c r="TZ118" s="511"/>
      <c r="UA118" s="511"/>
      <c r="UB118" s="511"/>
      <c r="UC118" s="511"/>
      <c r="UD118" s="511"/>
      <c r="UE118" s="511"/>
      <c r="UF118" s="511"/>
      <c r="UG118" s="511"/>
      <c r="UH118" s="511"/>
      <c r="UI118" s="511"/>
      <c r="UJ118" s="511"/>
      <c r="UK118" s="511"/>
      <c r="UL118" s="511"/>
      <c r="UM118" s="511"/>
      <c r="UN118" s="511"/>
      <c r="UO118" s="511"/>
      <c r="UP118" s="511"/>
      <c r="UQ118" s="511"/>
      <c r="UR118" s="511"/>
      <c r="US118" s="511"/>
      <c r="UT118" s="511"/>
      <c r="UU118" s="511"/>
      <c r="UV118" s="511"/>
      <c r="UW118" s="511"/>
      <c r="UX118" s="511"/>
      <c r="UY118" s="511"/>
      <c r="UZ118" s="511"/>
      <c r="VA118" s="511"/>
      <c r="VB118" s="511"/>
      <c r="VC118" s="511"/>
      <c r="VD118" s="511"/>
      <c r="VE118" s="511"/>
      <c r="VF118" s="511"/>
      <c r="VG118" s="511"/>
      <c r="VH118" s="511"/>
      <c r="VI118" s="511"/>
      <c r="VJ118" s="511"/>
      <c r="VK118" s="511"/>
      <c r="VL118" s="511"/>
      <c r="VM118" s="511"/>
      <c r="VN118" s="511"/>
      <c r="VO118" s="511"/>
      <c r="VP118" s="511"/>
      <c r="VQ118" s="511"/>
      <c r="VR118" s="511"/>
      <c r="VS118" s="511"/>
      <c r="VT118" s="511"/>
      <c r="VU118" s="511"/>
      <c r="VV118" s="511"/>
      <c r="VW118" s="511"/>
      <c r="VX118" s="511"/>
      <c r="VY118" s="511"/>
      <c r="VZ118" s="511"/>
      <c r="WA118" s="511"/>
      <c r="WB118" s="511"/>
      <c r="WC118" s="511"/>
      <c r="WD118" s="511"/>
      <c r="WE118" s="511"/>
      <c r="WF118" s="511"/>
      <c r="WG118" s="511"/>
      <c r="WH118" s="511"/>
      <c r="WI118" s="511"/>
      <c r="WJ118" s="511"/>
      <c r="WK118" s="511"/>
      <c r="WL118" s="511"/>
      <c r="WM118" s="511"/>
      <c r="WN118" s="511"/>
      <c r="WO118" s="511"/>
      <c r="WP118" s="511"/>
      <c r="WQ118" s="511"/>
      <c r="WR118" s="511"/>
      <c r="WS118" s="511"/>
      <c r="WT118" s="511"/>
      <c r="WU118" s="511"/>
      <c r="WV118" s="511"/>
      <c r="WW118" s="511"/>
      <c r="WX118" s="511"/>
      <c r="WY118" s="511"/>
      <c r="WZ118" s="511"/>
      <c r="XA118" s="511"/>
      <c r="XB118" s="511"/>
      <c r="XC118" s="511"/>
      <c r="XD118" s="511"/>
      <c r="XE118" s="511"/>
      <c r="XF118" s="511"/>
      <c r="XG118" s="511"/>
      <c r="XH118" s="511"/>
      <c r="XI118" s="511"/>
      <c r="XJ118" s="511"/>
      <c r="XK118" s="511"/>
      <c r="XL118" s="511"/>
      <c r="XM118" s="511"/>
      <c r="XN118" s="511"/>
      <c r="XO118" s="511"/>
      <c r="XP118" s="511"/>
      <c r="XQ118" s="511"/>
      <c r="XR118" s="511"/>
      <c r="XS118" s="511"/>
      <c r="XT118" s="511"/>
      <c r="XU118" s="511"/>
      <c r="XV118" s="511"/>
      <c r="XW118" s="511"/>
      <c r="XX118" s="511"/>
      <c r="XY118" s="511"/>
      <c r="XZ118" s="511"/>
      <c r="YA118" s="511"/>
      <c r="YB118" s="511"/>
      <c r="YC118" s="511"/>
      <c r="YD118" s="511"/>
      <c r="YE118" s="511"/>
      <c r="YF118" s="511"/>
      <c r="YG118" s="511"/>
      <c r="YH118" s="511"/>
      <c r="YI118" s="511"/>
      <c r="YJ118" s="511"/>
      <c r="YK118" s="511"/>
      <c r="YL118" s="511"/>
      <c r="YM118" s="511"/>
      <c r="YN118" s="511"/>
      <c r="YO118" s="511"/>
      <c r="YP118" s="511"/>
      <c r="YQ118" s="511"/>
      <c r="YR118" s="511"/>
      <c r="YS118" s="511"/>
      <c r="YT118" s="511"/>
      <c r="YU118" s="511"/>
      <c r="YV118" s="511"/>
      <c r="YW118" s="511"/>
      <c r="YX118" s="511"/>
      <c r="YY118" s="511"/>
      <c r="YZ118" s="511"/>
      <c r="ZA118" s="511"/>
      <c r="ZB118" s="511"/>
      <c r="ZC118" s="511"/>
      <c r="ZD118" s="511"/>
      <c r="ZE118" s="511"/>
      <c r="ZF118" s="511"/>
      <c r="ZG118" s="511"/>
      <c r="ZH118" s="511"/>
      <c r="ZI118" s="511"/>
      <c r="ZJ118" s="511"/>
      <c r="ZK118" s="511"/>
      <c r="ZL118" s="511"/>
      <c r="ZM118" s="511"/>
      <c r="ZN118" s="511"/>
      <c r="ZO118" s="511"/>
      <c r="ZP118" s="511"/>
      <c r="ZQ118" s="511"/>
      <c r="ZR118" s="511"/>
      <c r="ZS118" s="511"/>
      <c r="ZT118" s="511"/>
      <c r="ZU118" s="511"/>
      <c r="ZV118" s="511"/>
      <c r="ZW118" s="511"/>
      <c r="ZX118" s="511"/>
      <c r="ZY118" s="511"/>
      <c r="ZZ118" s="511"/>
      <c r="AAA118" s="511"/>
      <c r="AAB118" s="511"/>
      <c r="AAC118" s="511"/>
      <c r="AAD118" s="511"/>
      <c r="AAE118" s="511"/>
      <c r="AAF118" s="511"/>
      <c r="AAG118" s="511"/>
      <c r="AAH118" s="511"/>
      <c r="AAI118" s="511"/>
      <c r="AAJ118" s="511"/>
      <c r="AAK118" s="511"/>
      <c r="AAL118" s="511"/>
      <c r="AAM118" s="511"/>
      <c r="AAN118" s="511"/>
      <c r="AAO118" s="511"/>
      <c r="AAP118" s="511"/>
      <c r="AAQ118" s="511"/>
      <c r="AAR118" s="511"/>
      <c r="AAS118" s="511"/>
      <c r="AAT118" s="511"/>
      <c r="AAU118" s="511"/>
      <c r="AAV118" s="511"/>
      <c r="AAW118" s="511"/>
      <c r="AAX118" s="511"/>
      <c r="AAY118" s="511"/>
      <c r="AAZ118" s="511"/>
      <c r="ABA118" s="511"/>
      <c r="ABB118" s="511"/>
      <c r="ABC118" s="511"/>
      <c r="ABD118" s="511"/>
      <c r="ABE118" s="511"/>
      <c r="ABF118" s="511"/>
      <c r="ABG118" s="511"/>
      <c r="ABH118" s="511"/>
      <c r="ABI118" s="511"/>
      <c r="ABJ118" s="511"/>
      <c r="ABK118" s="511"/>
      <c r="ABL118" s="511"/>
      <c r="ABM118" s="511"/>
      <c r="ABN118" s="511"/>
      <c r="ABO118" s="511"/>
      <c r="ABP118" s="511"/>
      <c r="ABQ118" s="511"/>
      <c r="ABR118" s="511"/>
      <c r="ABS118" s="511"/>
      <c r="ABT118" s="511"/>
      <c r="ABU118" s="511"/>
      <c r="ABV118" s="511"/>
      <c r="ABW118" s="511"/>
      <c r="ABX118" s="511"/>
      <c r="ABY118" s="511"/>
      <c r="ABZ118" s="511"/>
      <c r="ACA118" s="511"/>
      <c r="ACB118" s="511"/>
      <c r="ACC118" s="511"/>
      <c r="ACD118" s="511"/>
      <c r="ACE118" s="511"/>
      <c r="ACF118" s="511"/>
      <c r="ACG118" s="511"/>
      <c r="ACH118" s="511"/>
      <c r="ACI118" s="511"/>
      <c r="ACJ118" s="511"/>
      <c r="ACK118" s="511"/>
      <c r="ACL118" s="511"/>
      <c r="ACM118" s="511"/>
      <c r="ACN118" s="511"/>
      <c r="ACO118" s="511"/>
      <c r="ACP118" s="511"/>
      <c r="ACQ118" s="511"/>
      <c r="ACR118" s="511"/>
      <c r="ACS118" s="511"/>
      <c r="ACT118" s="511"/>
      <c r="ACU118" s="511"/>
      <c r="ACV118" s="511"/>
      <c r="ACW118" s="511"/>
      <c r="ACX118" s="511"/>
      <c r="ACY118" s="511"/>
      <c r="ACZ118" s="511"/>
      <c r="ADA118" s="511"/>
      <c r="ADB118" s="511"/>
      <c r="ADC118" s="511"/>
      <c r="ADD118" s="511"/>
      <c r="ADE118" s="511"/>
      <c r="ADF118" s="511"/>
      <c r="ADG118" s="511"/>
      <c r="ADH118" s="511"/>
      <c r="ADI118" s="511"/>
      <c r="ADJ118" s="511"/>
      <c r="ADK118" s="511"/>
      <c r="ADL118" s="511"/>
      <c r="ADM118" s="511"/>
      <c r="ADN118" s="511"/>
      <c r="ADO118" s="511"/>
      <c r="ADP118" s="511"/>
      <c r="ADQ118" s="511"/>
      <c r="ADR118" s="511"/>
      <c r="ADS118" s="511"/>
      <c r="ADT118" s="511"/>
      <c r="ADU118" s="511"/>
      <c r="ADV118" s="511"/>
      <c r="ADW118" s="511"/>
      <c r="ADX118" s="511"/>
      <c r="ADY118" s="511"/>
      <c r="ADZ118" s="511"/>
      <c r="AEA118" s="511"/>
      <c r="AEB118" s="511"/>
      <c r="AEC118" s="511"/>
      <c r="AED118" s="511"/>
      <c r="AEE118" s="511"/>
      <c r="AEF118" s="511"/>
      <c r="AEG118" s="511"/>
      <c r="AEH118" s="511"/>
      <c r="AEI118" s="511"/>
      <c r="AEJ118" s="511"/>
      <c r="AEK118" s="511"/>
      <c r="AEL118" s="511"/>
      <c r="AEM118" s="511"/>
      <c r="AEN118" s="511"/>
      <c r="AEO118" s="511"/>
      <c r="AEP118" s="511"/>
      <c r="AEQ118" s="511"/>
      <c r="AER118" s="511"/>
      <c r="AES118" s="511"/>
      <c r="AET118" s="511"/>
      <c r="AEU118" s="511"/>
      <c r="AEV118" s="511"/>
      <c r="AEW118" s="511"/>
      <c r="AEX118" s="511"/>
      <c r="AEY118" s="511"/>
      <c r="AEZ118" s="511"/>
      <c r="AFA118" s="511"/>
      <c r="AFB118" s="511"/>
      <c r="AFC118" s="511"/>
      <c r="AFD118" s="511"/>
      <c r="AFE118" s="511"/>
      <c r="AFF118" s="511"/>
      <c r="AFG118" s="511"/>
      <c r="AFH118" s="511"/>
      <c r="AFI118" s="511"/>
      <c r="AFJ118" s="511"/>
      <c r="AFK118" s="511"/>
      <c r="AFL118" s="511"/>
      <c r="AFM118" s="511"/>
      <c r="AFN118" s="511"/>
      <c r="AFO118" s="511"/>
      <c r="AFP118" s="511"/>
      <c r="AFQ118" s="511"/>
      <c r="AFR118" s="511"/>
      <c r="AFS118" s="511"/>
      <c r="AFT118" s="511"/>
      <c r="AFU118" s="511"/>
      <c r="AFV118" s="511"/>
      <c r="AFW118" s="511"/>
      <c r="AFX118" s="511"/>
      <c r="AFY118" s="511"/>
      <c r="AFZ118" s="511"/>
      <c r="AGA118" s="511"/>
      <c r="AGB118" s="511"/>
      <c r="AGC118" s="511"/>
      <c r="AGD118" s="511"/>
      <c r="AGE118" s="511"/>
      <c r="AGF118" s="511"/>
      <c r="AGG118" s="511"/>
      <c r="AGH118" s="511"/>
      <c r="AGI118" s="511"/>
      <c r="AGJ118" s="511"/>
      <c r="AGK118" s="511"/>
      <c r="AGL118" s="511"/>
      <c r="AGM118" s="511"/>
      <c r="AGN118" s="511"/>
      <c r="AGO118" s="511"/>
      <c r="AGP118" s="511"/>
      <c r="AGQ118" s="511"/>
      <c r="AGR118" s="511"/>
      <c r="AGS118" s="511"/>
      <c r="AGT118" s="511"/>
      <c r="AGU118" s="511"/>
      <c r="AGV118" s="511"/>
      <c r="AGW118" s="511"/>
      <c r="AGX118" s="511"/>
      <c r="AGY118" s="511"/>
      <c r="AGZ118" s="511"/>
      <c r="AHA118" s="511"/>
      <c r="AHB118" s="511"/>
      <c r="AHC118" s="511"/>
      <c r="AHD118" s="511"/>
      <c r="AHE118" s="511"/>
      <c r="AHF118" s="511"/>
      <c r="AHG118" s="511"/>
      <c r="AHH118" s="511"/>
      <c r="AHI118" s="511"/>
      <c r="AHJ118" s="511"/>
      <c r="AHK118" s="511"/>
      <c r="AHL118" s="511"/>
      <c r="AHM118" s="511"/>
      <c r="AHN118" s="511"/>
      <c r="AHO118" s="511"/>
      <c r="AHP118" s="511"/>
      <c r="AHQ118" s="511"/>
      <c r="AHR118" s="511"/>
      <c r="AHS118" s="511"/>
      <c r="AHT118" s="511"/>
      <c r="AHU118" s="511"/>
      <c r="AHV118" s="511"/>
      <c r="AHW118" s="511"/>
      <c r="AHX118" s="511"/>
      <c r="AHY118" s="511"/>
      <c r="AHZ118" s="511"/>
      <c r="AIA118" s="511"/>
      <c r="AIB118" s="511"/>
      <c r="AIC118" s="511"/>
      <c r="AID118" s="511"/>
      <c r="AIE118" s="511"/>
      <c r="AIF118" s="511"/>
      <c r="AIG118" s="511"/>
      <c r="AIH118" s="511"/>
      <c r="AII118" s="511"/>
      <c r="AIJ118" s="511"/>
      <c r="AIK118" s="511"/>
      <c r="AIL118" s="511"/>
      <c r="AIM118" s="511"/>
      <c r="AIN118" s="511"/>
      <c r="AIO118" s="511"/>
      <c r="AIP118" s="511"/>
      <c r="AIQ118" s="511"/>
      <c r="AIR118" s="511"/>
      <c r="AIS118" s="511"/>
      <c r="AIT118" s="511"/>
      <c r="AIU118" s="511"/>
      <c r="AIV118" s="511"/>
      <c r="AIW118" s="511"/>
      <c r="AIX118" s="511"/>
      <c r="AIY118" s="511"/>
      <c r="AIZ118" s="511"/>
      <c r="AJA118" s="511"/>
      <c r="AJB118" s="511"/>
      <c r="AJC118" s="511"/>
      <c r="AJD118" s="511"/>
      <c r="AJE118" s="511"/>
      <c r="AJF118" s="511"/>
      <c r="AJG118" s="511"/>
      <c r="AJH118" s="511"/>
      <c r="AJI118" s="511"/>
      <c r="AJJ118" s="511"/>
      <c r="AJK118" s="511"/>
      <c r="AJL118" s="511"/>
      <c r="AJM118" s="511"/>
      <c r="AJN118" s="511"/>
      <c r="AJO118" s="511"/>
      <c r="AJP118" s="511"/>
      <c r="AJQ118" s="511"/>
      <c r="AJR118" s="511"/>
      <c r="AJS118" s="511"/>
      <c r="AJT118" s="511"/>
      <c r="AJU118" s="511"/>
      <c r="AJV118" s="511"/>
      <c r="AJW118" s="511"/>
      <c r="AJX118" s="511"/>
      <c r="AJY118" s="511"/>
      <c r="AJZ118" s="511"/>
      <c r="AKA118" s="511"/>
      <c r="AKB118" s="511"/>
      <c r="AKC118" s="511"/>
      <c r="AKD118" s="511"/>
      <c r="AKE118" s="511"/>
      <c r="AKF118" s="511"/>
      <c r="AKG118" s="511"/>
      <c r="AKH118" s="511"/>
      <c r="AKI118" s="511"/>
      <c r="AKJ118" s="511"/>
      <c r="AKK118" s="511"/>
      <c r="AKL118" s="511"/>
      <c r="AKM118" s="511"/>
      <c r="AKN118" s="511"/>
      <c r="AKO118" s="511"/>
      <c r="AKP118" s="511"/>
      <c r="AKQ118" s="511"/>
      <c r="AKR118" s="511"/>
      <c r="AKS118" s="511"/>
      <c r="AKT118" s="511"/>
      <c r="AKU118" s="511"/>
      <c r="AKV118" s="511"/>
      <c r="AKW118" s="511"/>
      <c r="AKX118" s="511"/>
      <c r="AKY118" s="511"/>
      <c r="AKZ118" s="511"/>
      <c r="ALA118" s="511"/>
      <c r="ALB118" s="511"/>
      <c r="ALC118" s="511"/>
      <c r="ALD118" s="511"/>
      <c r="ALE118" s="511"/>
      <c r="ALF118" s="511"/>
      <c r="ALG118" s="511"/>
      <c r="ALH118" s="511"/>
      <c r="ALI118" s="511"/>
      <c r="ALJ118" s="511"/>
      <c r="ALK118" s="511"/>
      <c r="ALL118" s="511"/>
      <c r="ALM118" s="511"/>
      <c r="ALN118" s="511"/>
      <c r="ALO118" s="511"/>
      <c r="ALP118" s="511"/>
      <c r="ALQ118" s="511"/>
      <c r="ALR118" s="511"/>
      <c r="ALS118" s="511"/>
      <c r="ALT118" s="511"/>
      <c r="ALU118" s="511"/>
      <c r="ALV118" s="511"/>
      <c r="ALW118" s="511"/>
      <c r="ALX118" s="511"/>
      <c r="ALY118" s="511"/>
      <c r="ALZ118" s="511"/>
      <c r="AMA118" s="511"/>
      <c r="AMB118" s="511"/>
      <c r="AMC118" s="511"/>
      <c r="AMD118" s="511"/>
      <c r="AME118" s="511"/>
      <c r="AMF118" s="511"/>
      <c r="AMG118" s="511"/>
      <c r="AMH118" s="511"/>
      <c r="AMI118" s="511"/>
      <c r="AMJ118" s="511"/>
      <c r="AMK118" s="511"/>
      <c r="AML118" s="511"/>
      <c r="AMM118" s="511"/>
      <c r="AMN118" s="511"/>
      <c r="AMO118" s="511"/>
      <c r="AMP118" s="511"/>
      <c r="AMQ118" s="511"/>
      <c r="AMR118" s="511"/>
      <c r="AMS118" s="511"/>
      <c r="AMT118" s="511"/>
      <c r="AMU118" s="511"/>
      <c r="AMV118" s="511"/>
      <c r="AMW118" s="511"/>
      <c r="AMX118" s="511"/>
      <c r="AMY118" s="511"/>
      <c r="AMZ118" s="511"/>
      <c r="ANA118" s="511"/>
      <c r="ANB118" s="511"/>
      <c r="ANC118" s="511"/>
      <c r="AND118" s="511"/>
      <c r="ANE118" s="511"/>
      <c r="ANF118" s="511"/>
      <c r="ANG118" s="511"/>
      <c r="ANH118" s="511"/>
      <c r="ANI118" s="511"/>
      <c r="ANJ118" s="511"/>
      <c r="ANK118" s="511"/>
      <c r="ANL118" s="511"/>
      <c r="ANM118" s="511"/>
      <c r="ANN118" s="511"/>
      <c r="ANO118" s="511"/>
      <c r="ANP118" s="511"/>
      <c r="ANQ118" s="511"/>
      <c r="ANR118" s="511"/>
      <c r="ANS118" s="511"/>
      <c r="ANT118" s="511"/>
      <c r="ANU118" s="511"/>
      <c r="ANV118" s="511"/>
      <c r="ANW118" s="511"/>
      <c r="ANX118" s="511"/>
      <c r="ANY118" s="511"/>
      <c r="ANZ118" s="511"/>
      <c r="AOA118" s="511"/>
      <c r="AOB118" s="511"/>
      <c r="AOC118" s="511"/>
      <c r="AOD118" s="511"/>
      <c r="AOE118" s="511"/>
      <c r="AOF118" s="511"/>
      <c r="AOG118" s="511"/>
      <c r="AOH118" s="511"/>
      <c r="AOI118" s="511"/>
      <c r="AOJ118" s="511"/>
      <c r="AOK118" s="511"/>
      <c r="AOL118" s="511"/>
      <c r="AOM118" s="511"/>
      <c r="AON118" s="511"/>
      <c r="AOO118" s="511"/>
      <c r="AOP118" s="511"/>
      <c r="AOQ118" s="511"/>
      <c r="AOR118" s="511"/>
      <c r="AOS118" s="511"/>
      <c r="AOT118" s="511"/>
      <c r="AOU118" s="511"/>
      <c r="AOV118" s="511"/>
      <c r="AOW118" s="511"/>
      <c r="AOX118" s="511"/>
      <c r="AOY118" s="511"/>
      <c r="AOZ118" s="511"/>
      <c r="APA118" s="511"/>
      <c r="APB118" s="511"/>
      <c r="APC118" s="511"/>
      <c r="APD118" s="511"/>
      <c r="APE118" s="511"/>
      <c r="APF118" s="511"/>
      <c r="APG118" s="511"/>
      <c r="APH118" s="511"/>
      <c r="API118" s="511"/>
      <c r="APJ118" s="511"/>
      <c r="APK118" s="511"/>
      <c r="APL118" s="511"/>
      <c r="APM118" s="511"/>
      <c r="APN118" s="511"/>
      <c r="APO118" s="511"/>
      <c r="APP118" s="511"/>
      <c r="APQ118" s="511"/>
      <c r="APR118" s="511"/>
      <c r="APS118" s="511"/>
      <c r="APT118" s="511"/>
      <c r="APU118" s="511"/>
      <c r="APV118" s="511"/>
      <c r="APW118" s="511"/>
      <c r="APX118" s="511"/>
      <c r="APY118" s="511"/>
      <c r="APZ118" s="511"/>
      <c r="AQA118" s="511"/>
      <c r="AQB118" s="511"/>
      <c r="AQC118" s="511"/>
      <c r="AQD118" s="511"/>
      <c r="AQE118" s="511"/>
      <c r="AQF118" s="511"/>
      <c r="AQG118" s="511"/>
      <c r="AQH118" s="511"/>
      <c r="AQI118" s="511"/>
      <c r="AQJ118" s="511"/>
      <c r="AQK118" s="511"/>
      <c r="AQL118" s="511"/>
      <c r="AQM118" s="511"/>
      <c r="AQN118" s="511"/>
      <c r="AQO118" s="511"/>
      <c r="AQP118" s="511"/>
      <c r="AQQ118" s="511"/>
      <c r="AQR118" s="511"/>
      <c r="AQS118" s="511"/>
      <c r="AQT118" s="511"/>
      <c r="AQU118" s="511"/>
      <c r="AQV118" s="511"/>
      <c r="AQW118" s="511"/>
      <c r="AQX118" s="511"/>
      <c r="AQY118" s="511"/>
      <c r="AQZ118" s="511"/>
      <c r="ARA118" s="511"/>
      <c r="ARB118" s="511"/>
      <c r="ARC118" s="511"/>
      <c r="ARD118" s="511"/>
      <c r="ARE118" s="511"/>
      <c r="ARF118" s="511"/>
      <c r="ARG118" s="511"/>
      <c r="ARH118" s="511"/>
      <c r="ARI118" s="511"/>
      <c r="ARJ118" s="511"/>
      <c r="ARK118" s="511"/>
      <c r="ARL118" s="511"/>
      <c r="ARM118" s="511"/>
      <c r="ARN118" s="511"/>
      <c r="ARO118" s="511"/>
      <c r="ARP118" s="511"/>
      <c r="ARQ118" s="511"/>
      <c r="ARR118" s="511"/>
      <c r="ARS118" s="511"/>
      <c r="ART118" s="511"/>
      <c r="ARU118" s="511"/>
      <c r="ARV118" s="511"/>
      <c r="ARW118" s="511"/>
      <c r="ARX118" s="511"/>
      <c r="ARY118" s="511"/>
      <c r="ARZ118" s="511"/>
      <c r="ASA118" s="511"/>
      <c r="ASB118" s="511"/>
      <c r="ASC118" s="511"/>
      <c r="ASD118" s="511"/>
      <c r="ASE118" s="511"/>
      <c r="ASF118" s="511"/>
      <c r="ASG118" s="511"/>
      <c r="ASH118" s="511"/>
      <c r="ASI118" s="511"/>
      <c r="ASJ118" s="511"/>
      <c r="ASK118" s="511"/>
      <c r="ASL118" s="511"/>
      <c r="ASM118" s="511"/>
      <c r="ASN118" s="511"/>
      <c r="ASO118" s="511"/>
      <c r="ASP118" s="511"/>
      <c r="ASQ118" s="511"/>
      <c r="ASR118" s="511"/>
      <c r="ASS118" s="511"/>
      <c r="AST118" s="511"/>
      <c r="ASU118" s="511"/>
      <c r="ASV118" s="511"/>
      <c r="ASW118" s="511"/>
      <c r="ASX118" s="511"/>
      <c r="ASY118" s="511"/>
      <c r="ASZ118" s="511"/>
      <c r="ATA118" s="511"/>
      <c r="ATB118" s="511"/>
      <c r="ATC118" s="511"/>
      <c r="ATD118" s="511"/>
      <c r="ATE118" s="511"/>
      <c r="ATF118" s="511"/>
      <c r="ATG118" s="511"/>
      <c r="ATH118" s="511"/>
      <c r="ATI118" s="511"/>
      <c r="ATJ118" s="511"/>
      <c r="ATK118" s="511"/>
      <c r="ATL118" s="511"/>
      <c r="ATM118" s="511"/>
      <c r="ATN118" s="511"/>
      <c r="ATO118" s="511"/>
      <c r="ATP118" s="511"/>
      <c r="ATQ118" s="511"/>
      <c r="ATR118" s="511"/>
      <c r="ATS118" s="511"/>
      <c r="ATT118" s="511"/>
      <c r="ATU118" s="511"/>
      <c r="ATV118" s="511"/>
      <c r="ATW118" s="511"/>
      <c r="ATX118" s="511"/>
      <c r="ATY118" s="511"/>
      <c r="ATZ118" s="511"/>
      <c r="AUA118" s="511"/>
      <c r="AUB118" s="511"/>
      <c r="AUC118" s="511"/>
      <c r="AUD118" s="511"/>
      <c r="AUE118" s="511"/>
      <c r="AUF118" s="511"/>
      <c r="AUG118" s="511"/>
      <c r="AUH118" s="511"/>
      <c r="AUI118" s="511"/>
      <c r="AUJ118" s="511"/>
      <c r="AUK118" s="511"/>
      <c r="AUL118" s="511"/>
      <c r="AUM118" s="511"/>
      <c r="AUN118" s="511"/>
      <c r="AUO118" s="511"/>
      <c r="AUP118" s="511"/>
      <c r="AUQ118" s="511"/>
      <c r="AUR118" s="511"/>
      <c r="AUS118" s="511"/>
      <c r="AUT118" s="511"/>
      <c r="AUU118" s="511"/>
      <c r="AUV118" s="511"/>
      <c r="AUW118" s="511"/>
      <c r="AUX118" s="511"/>
      <c r="AUY118" s="511"/>
      <c r="AUZ118" s="511"/>
      <c r="AVA118" s="511"/>
      <c r="AVB118" s="511"/>
      <c r="AVC118" s="511"/>
      <c r="AVD118" s="511"/>
      <c r="AVE118" s="511"/>
      <c r="AVF118" s="511"/>
      <c r="AVG118" s="511"/>
      <c r="AVH118" s="511"/>
      <c r="AVI118" s="511"/>
      <c r="AVJ118" s="511"/>
      <c r="AVK118" s="511"/>
      <c r="AVL118" s="511"/>
      <c r="AVM118" s="511"/>
      <c r="AVN118" s="511"/>
      <c r="AVO118" s="511"/>
      <c r="AVP118" s="511"/>
      <c r="AVQ118" s="511"/>
      <c r="AVR118" s="511"/>
      <c r="AVS118" s="511"/>
      <c r="AVT118" s="511"/>
      <c r="AVU118" s="511"/>
      <c r="AVV118" s="511"/>
      <c r="AVW118" s="511"/>
      <c r="AVX118" s="511"/>
      <c r="AVY118" s="511"/>
      <c r="AVZ118" s="511"/>
      <c r="AWA118" s="511"/>
      <c r="AWB118" s="511"/>
      <c r="AWC118" s="511"/>
      <c r="AWD118" s="511"/>
      <c r="AWE118" s="511"/>
      <c r="AWF118" s="511"/>
      <c r="AWG118" s="511"/>
      <c r="AWH118" s="511"/>
      <c r="AWI118" s="511"/>
      <c r="AWJ118" s="511"/>
      <c r="AWK118" s="511"/>
      <c r="AWL118" s="511"/>
      <c r="AWM118" s="511"/>
      <c r="AWN118" s="511"/>
      <c r="AWO118" s="511"/>
      <c r="AWP118" s="511"/>
      <c r="AWQ118" s="511"/>
      <c r="AWR118" s="511"/>
      <c r="AWS118" s="511"/>
      <c r="AWT118" s="511"/>
      <c r="AWU118" s="511"/>
      <c r="AWV118" s="511"/>
      <c r="AWW118" s="511"/>
      <c r="AWX118" s="511"/>
      <c r="AWY118" s="511"/>
      <c r="AWZ118" s="511"/>
      <c r="AXA118" s="511"/>
      <c r="AXB118" s="511"/>
      <c r="AXC118" s="511"/>
      <c r="AXD118" s="511"/>
      <c r="AXE118" s="511"/>
      <c r="AXF118" s="511"/>
      <c r="AXG118" s="511"/>
      <c r="AXH118" s="511"/>
      <c r="AXI118" s="511"/>
      <c r="AXJ118" s="511"/>
      <c r="AXK118" s="511"/>
      <c r="AXL118" s="511"/>
      <c r="AXM118" s="511"/>
      <c r="AXN118" s="511"/>
      <c r="AXO118" s="511"/>
      <c r="AXP118" s="511"/>
      <c r="AXQ118" s="511"/>
      <c r="AXR118" s="511"/>
      <c r="AXS118" s="511"/>
      <c r="AXT118" s="511"/>
      <c r="AXU118" s="511"/>
      <c r="AXV118" s="511"/>
      <c r="AXW118" s="511"/>
      <c r="AXX118" s="511"/>
      <c r="AXY118" s="511"/>
      <c r="AXZ118" s="511"/>
      <c r="AYA118" s="511"/>
      <c r="AYB118" s="511"/>
      <c r="AYC118" s="511"/>
      <c r="AYD118" s="511"/>
      <c r="AYE118" s="511"/>
      <c r="AYF118" s="511"/>
      <c r="AYG118" s="511"/>
      <c r="AYH118" s="511"/>
      <c r="AYI118" s="511"/>
      <c r="AYJ118" s="511"/>
      <c r="AYK118" s="511"/>
      <c r="AYL118" s="511"/>
      <c r="AYM118" s="511"/>
      <c r="AYN118" s="511"/>
      <c r="AYO118" s="511"/>
      <c r="AYP118" s="511"/>
      <c r="AYQ118" s="511"/>
      <c r="AYR118" s="511"/>
      <c r="AYS118" s="511"/>
      <c r="AYT118" s="511"/>
      <c r="AYU118" s="511"/>
      <c r="AYV118" s="511"/>
      <c r="AYW118" s="511"/>
      <c r="AYX118" s="511"/>
      <c r="AYY118" s="511"/>
      <c r="AYZ118" s="511"/>
      <c r="AZA118" s="511"/>
      <c r="AZB118" s="511"/>
      <c r="AZC118" s="511"/>
      <c r="AZD118" s="511"/>
      <c r="AZE118" s="511"/>
      <c r="AZF118" s="511"/>
      <c r="AZG118" s="511"/>
      <c r="AZH118" s="511"/>
      <c r="AZI118" s="511"/>
      <c r="AZJ118" s="511"/>
      <c r="AZK118" s="511"/>
      <c r="AZL118" s="511"/>
      <c r="AZM118" s="511"/>
      <c r="AZN118" s="511"/>
      <c r="AZO118" s="511"/>
      <c r="AZP118" s="511"/>
      <c r="AZQ118" s="511"/>
      <c r="AZR118" s="511"/>
      <c r="AZS118" s="511"/>
      <c r="AZT118" s="511"/>
      <c r="AZU118" s="511"/>
      <c r="AZV118" s="511"/>
      <c r="AZW118" s="511"/>
      <c r="AZX118" s="511"/>
      <c r="AZY118" s="511"/>
      <c r="AZZ118" s="511"/>
      <c r="BAA118" s="511"/>
      <c r="BAB118" s="511"/>
      <c r="BAC118" s="511"/>
      <c r="BAD118" s="511"/>
      <c r="BAE118" s="511"/>
      <c r="BAF118" s="511"/>
      <c r="BAG118" s="511"/>
      <c r="BAH118" s="511"/>
      <c r="BAI118" s="511"/>
      <c r="BAJ118" s="511"/>
      <c r="BAK118" s="511"/>
      <c r="BAL118" s="511"/>
      <c r="BAM118" s="511"/>
      <c r="BAN118" s="511"/>
      <c r="BAO118" s="511"/>
      <c r="BAP118" s="511"/>
      <c r="BAQ118" s="511"/>
      <c r="BAR118" s="511"/>
      <c r="BAS118" s="511"/>
      <c r="BAT118" s="511"/>
      <c r="BAU118" s="511"/>
      <c r="BAV118" s="511"/>
      <c r="BAW118" s="511"/>
      <c r="BAX118" s="511"/>
      <c r="BAY118" s="511"/>
      <c r="BAZ118" s="511"/>
      <c r="BBA118" s="511"/>
      <c r="BBB118" s="511"/>
      <c r="BBC118" s="511"/>
      <c r="BBD118" s="511"/>
      <c r="BBE118" s="511"/>
      <c r="BBF118" s="511"/>
      <c r="BBG118" s="511"/>
      <c r="BBH118" s="511"/>
      <c r="BBI118" s="511"/>
      <c r="BBJ118" s="511"/>
      <c r="BBK118" s="511"/>
      <c r="BBL118" s="511"/>
      <c r="BBM118" s="511"/>
      <c r="BBN118" s="511"/>
      <c r="BBO118" s="511"/>
      <c r="BBP118" s="511"/>
      <c r="BBQ118" s="511"/>
      <c r="BBR118" s="511"/>
      <c r="BBS118" s="511"/>
      <c r="BBT118" s="511"/>
      <c r="BBU118" s="511"/>
      <c r="BBV118" s="511"/>
      <c r="BBW118" s="511"/>
      <c r="BBX118" s="511"/>
      <c r="BBY118" s="511"/>
      <c r="BBZ118" s="511"/>
      <c r="BCA118" s="511"/>
      <c r="BCB118" s="511"/>
      <c r="BCC118" s="511"/>
      <c r="BCD118" s="511"/>
      <c r="BCE118" s="511"/>
      <c r="BCF118" s="511"/>
      <c r="BCG118" s="511"/>
      <c r="BCH118" s="511"/>
      <c r="BCI118" s="511"/>
      <c r="BCJ118" s="511"/>
      <c r="BCK118" s="511"/>
      <c r="BCL118" s="511"/>
      <c r="BCM118" s="511"/>
      <c r="BCN118" s="511"/>
      <c r="BCO118" s="511"/>
      <c r="BCP118" s="511"/>
      <c r="BCQ118" s="511"/>
      <c r="BCR118" s="511"/>
      <c r="BCS118" s="511"/>
      <c r="BCT118" s="511"/>
      <c r="BCU118" s="511"/>
      <c r="BCV118" s="511"/>
      <c r="BCW118" s="511"/>
      <c r="BCX118" s="511"/>
      <c r="BCY118" s="511"/>
      <c r="BCZ118" s="511"/>
      <c r="BDA118" s="511"/>
      <c r="BDB118" s="511"/>
      <c r="BDC118" s="511"/>
      <c r="BDD118" s="511"/>
      <c r="BDE118" s="511"/>
      <c r="BDF118" s="511"/>
      <c r="BDG118" s="511"/>
      <c r="BDH118" s="511"/>
      <c r="BDI118" s="511"/>
      <c r="BDJ118" s="511"/>
      <c r="BDK118" s="511"/>
      <c r="BDL118" s="511"/>
      <c r="BDM118" s="511"/>
      <c r="BDN118" s="511"/>
      <c r="BDO118" s="511"/>
      <c r="BDP118" s="511"/>
      <c r="BDQ118" s="511"/>
      <c r="BDR118" s="511"/>
      <c r="BDS118" s="511"/>
      <c r="BDT118" s="511"/>
      <c r="BDU118" s="511"/>
      <c r="BDV118" s="511"/>
      <c r="BDW118" s="511"/>
      <c r="BDX118" s="511"/>
      <c r="BDY118" s="511"/>
      <c r="BDZ118" s="511"/>
      <c r="BEA118" s="511"/>
      <c r="BEB118" s="511"/>
      <c r="BEC118" s="511"/>
      <c r="BED118" s="511"/>
      <c r="BEE118" s="511"/>
      <c r="BEF118" s="511"/>
      <c r="BEG118" s="511"/>
      <c r="BEH118" s="511"/>
      <c r="BEI118" s="511"/>
      <c r="BEJ118" s="511"/>
      <c r="BEK118" s="511"/>
      <c r="BEL118" s="511"/>
      <c r="BEM118" s="511"/>
      <c r="BEN118" s="511"/>
      <c r="BEO118" s="511"/>
      <c r="BEP118" s="511"/>
      <c r="BEQ118" s="511"/>
      <c r="BER118" s="511"/>
      <c r="BES118" s="511"/>
      <c r="BET118" s="511"/>
      <c r="BEU118" s="511"/>
      <c r="BEV118" s="511"/>
      <c r="BEW118" s="511"/>
      <c r="BEX118" s="511"/>
      <c r="BEY118" s="511"/>
      <c r="BEZ118" s="511"/>
      <c r="BFA118" s="511"/>
      <c r="BFB118" s="511"/>
      <c r="BFC118" s="511"/>
      <c r="BFD118" s="511"/>
      <c r="BFE118" s="511"/>
      <c r="BFF118" s="511"/>
      <c r="BFG118" s="511"/>
      <c r="BFH118" s="511"/>
      <c r="BFI118" s="511"/>
      <c r="BFJ118" s="511"/>
      <c r="BFK118" s="511"/>
      <c r="BFL118" s="511"/>
      <c r="BFM118" s="511"/>
      <c r="BFN118" s="511"/>
      <c r="BFO118" s="511"/>
      <c r="BFP118" s="511"/>
      <c r="BFQ118" s="511"/>
      <c r="BFR118" s="511"/>
      <c r="BFS118" s="511"/>
      <c r="BFT118" s="511"/>
      <c r="BFU118" s="511"/>
      <c r="BFV118" s="511"/>
      <c r="BFW118" s="511"/>
      <c r="BFX118" s="511"/>
      <c r="BFY118" s="511"/>
      <c r="BFZ118" s="511"/>
      <c r="BGA118" s="511"/>
      <c r="BGB118" s="511"/>
      <c r="BGC118" s="511"/>
      <c r="BGD118" s="511"/>
      <c r="BGE118" s="511"/>
      <c r="BGF118" s="511"/>
      <c r="BGG118" s="511"/>
      <c r="BGH118" s="511"/>
      <c r="BGI118" s="511"/>
      <c r="BGJ118" s="511"/>
      <c r="BGK118" s="511"/>
      <c r="BGL118" s="511"/>
      <c r="BGM118" s="511"/>
      <c r="BGN118" s="511"/>
      <c r="BGO118" s="511"/>
      <c r="BGP118" s="511"/>
      <c r="BGQ118" s="511"/>
      <c r="BGR118" s="511"/>
      <c r="BGS118" s="511"/>
      <c r="BGT118" s="511"/>
      <c r="BGU118" s="511"/>
      <c r="BGV118" s="511"/>
      <c r="BGW118" s="511"/>
      <c r="BGX118" s="511"/>
      <c r="BGY118" s="511"/>
      <c r="BGZ118" s="511"/>
      <c r="BHA118" s="511"/>
      <c r="BHB118" s="511"/>
      <c r="BHC118" s="511"/>
      <c r="BHD118" s="511"/>
      <c r="BHE118" s="511"/>
      <c r="BHF118" s="511"/>
      <c r="BHG118" s="511"/>
      <c r="BHH118" s="511"/>
      <c r="BHI118" s="511"/>
      <c r="BHJ118" s="511"/>
      <c r="BHK118" s="511"/>
      <c r="BHL118" s="511"/>
      <c r="BHM118" s="511"/>
      <c r="BHN118" s="511"/>
      <c r="BHO118" s="511"/>
      <c r="BHP118" s="511"/>
      <c r="BHQ118" s="511"/>
      <c r="BHR118" s="511"/>
      <c r="BHS118" s="511"/>
      <c r="BHT118" s="511"/>
      <c r="BHU118" s="511"/>
      <c r="BHV118" s="511"/>
      <c r="BHW118" s="511"/>
      <c r="BHX118" s="511"/>
      <c r="BHY118" s="511"/>
      <c r="BHZ118" s="511"/>
      <c r="BIA118" s="511"/>
      <c r="BIB118" s="511"/>
      <c r="BIC118" s="511"/>
      <c r="BID118" s="511"/>
      <c r="BIE118" s="511"/>
      <c r="BIF118" s="511"/>
      <c r="BIG118" s="511"/>
      <c r="BIH118" s="511"/>
      <c r="BII118" s="511"/>
      <c r="BIJ118" s="511"/>
      <c r="BIK118" s="511"/>
      <c r="BIL118" s="511"/>
      <c r="BIM118" s="511"/>
      <c r="BIN118" s="511"/>
      <c r="BIO118" s="511"/>
      <c r="BIP118" s="511"/>
      <c r="BIQ118" s="511"/>
      <c r="BIR118" s="511"/>
      <c r="BIS118" s="511"/>
      <c r="BIT118" s="511"/>
      <c r="BIU118" s="511"/>
      <c r="BIV118" s="511"/>
      <c r="BIW118" s="511"/>
      <c r="BIX118" s="511"/>
      <c r="BIY118" s="511"/>
      <c r="BIZ118" s="511"/>
      <c r="BJA118" s="511"/>
      <c r="BJB118" s="511"/>
      <c r="BJC118" s="511"/>
      <c r="BJD118" s="511"/>
      <c r="BJE118" s="511"/>
      <c r="BJF118" s="511"/>
      <c r="BJG118" s="511"/>
      <c r="BJH118" s="511"/>
      <c r="BJI118" s="511"/>
      <c r="BJJ118" s="511"/>
      <c r="BJK118" s="511"/>
      <c r="BJL118" s="511"/>
      <c r="BJM118" s="511"/>
      <c r="BJN118" s="511"/>
      <c r="BJO118" s="511"/>
      <c r="BJP118" s="511"/>
      <c r="BJQ118" s="511"/>
      <c r="BJR118" s="511"/>
      <c r="BJS118" s="511"/>
      <c r="BJT118" s="511"/>
      <c r="BJU118" s="511"/>
      <c r="BJV118" s="511"/>
      <c r="BJW118" s="511"/>
      <c r="BJX118" s="511"/>
      <c r="BJY118" s="511"/>
      <c r="BJZ118" s="511"/>
      <c r="BKA118" s="511"/>
      <c r="BKB118" s="511"/>
      <c r="BKC118" s="511"/>
      <c r="BKD118" s="511"/>
      <c r="BKE118" s="511"/>
      <c r="BKF118" s="511"/>
      <c r="BKG118" s="511"/>
      <c r="BKH118" s="511"/>
      <c r="BKI118" s="511"/>
      <c r="BKJ118" s="511"/>
      <c r="BKK118" s="511"/>
      <c r="BKL118" s="511"/>
      <c r="BKM118" s="511"/>
      <c r="BKN118" s="511"/>
      <c r="BKO118" s="511"/>
      <c r="BKP118" s="511"/>
      <c r="BKQ118" s="511"/>
      <c r="BKR118" s="511"/>
      <c r="BKS118" s="511"/>
      <c r="BKT118" s="511"/>
      <c r="BKU118" s="511"/>
      <c r="BKV118" s="511"/>
      <c r="BKW118" s="511"/>
      <c r="BKX118" s="511"/>
      <c r="BKY118" s="511"/>
      <c r="BKZ118" s="511"/>
      <c r="BLA118" s="511"/>
      <c r="BLB118" s="511"/>
      <c r="BLC118" s="511"/>
      <c r="BLD118" s="511"/>
      <c r="BLE118" s="511"/>
      <c r="BLF118" s="511"/>
      <c r="BLG118" s="511"/>
      <c r="BLH118" s="511"/>
      <c r="BLI118" s="511"/>
      <c r="BLJ118" s="511"/>
      <c r="BLK118" s="511"/>
      <c r="BLL118" s="511"/>
      <c r="BLM118" s="511"/>
      <c r="BLN118" s="511"/>
      <c r="BLO118" s="511"/>
      <c r="BLP118" s="511"/>
      <c r="BLQ118" s="511"/>
      <c r="BLR118" s="511"/>
      <c r="BLS118" s="511"/>
      <c r="BLT118" s="511"/>
      <c r="BLU118" s="511"/>
      <c r="BLV118" s="511"/>
      <c r="BLW118" s="511"/>
      <c r="BLX118" s="511"/>
      <c r="BLY118" s="511"/>
      <c r="BLZ118" s="511"/>
      <c r="BMA118" s="511"/>
      <c r="BMB118" s="511"/>
      <c r="BMC118" s="511"/>
      <c r="BMD118" s="511"/>
      <c r="BME118" s="511"/>
      <c r="BMF118" s="511"/>
      <c r="BMG118" s="511"/>
      <c r="BMH118" s="511"/>
      <c r="BMI118" s="511"/>
      <c r="BMJ118" s="511"/>
      <c r="BMK118" s="511"/>
      <c r="BML118" s="511"/>
      <c r="BMM118" s="511"/>
      <c r="BMN118" s="511"/>
      <c r="BMO118" s="511"/>
      <c r="BMP118" s="511"/>
      <c r="BMQ118" s="511"/>
      <c r="BMR118" s="511"/>
      <c r="BMS118" s="511"/>
      <c r="BMT118" s="511"/>
      <c r="BMU118" s="511"/>
      <c r="BMV118" s="511"/>
      <c r="BMW118" s="511"/>
      <c r="BMX118" s="511"/>
      <c r="BMY118" s="511"/>
      <c r="BMZ118" s="511"/>
      <c r="BNA118" s="511"/>
      <c r="BNB118" s="511"/>
      <c r="BNC118" s="511"/>
      <c r="BND118" s="511"/>
      <c r="BNE118" s="511"/>
      <c r="BNF118" s="511"/>
      <c r="BNG118" s="511"/>
      <c r="BNH118" s="511"/>
      <c r="BNI118" s="511"/>
      <c r="BNJ118" s="511"/>
      <c r="BNK118" s="511"/>
      <c r="BNL118" s="511"/>
      <c r="BNM118" s="511"/>
      <c r="BNN118" s="511"/>
      <c r="BNO118" s="511"/>
      <c r="BNP118" s="511"/>
      <c r="BNQ118" s="511"/>
      <c r="BNR118" s="511"/>
      <c r="BNS118" s="511"/>
      <c r="BNT118" s="511"/>
      <c r="BNU118" s="511"/>
      <c r="BNV118" s="511"/>
      <c r="BNW118" s="511"/>
      <c r="BNX118" s="511"/>
      <c r="BNY118" s="511"/>
      <c r="BNZ118" s="511"/>
      <c r="BOA118" s="511"/>
      <c r="BOB118" s="511"/>
      <c r="BOC118" s="511"/>
      <c r="BOD118" s="511"/>
      <c r="BOE118" s="511"/>
      <c r="BOF118" s="511"/>
      <c r="BOG118" s="511"/>
      <c r="BOH118" s="511"/>
      <c r="BOI118" s="511"/>
      <c r="BOJ118" s="511"/>
      <c r="BOK118" s="511"/>
      <c r="BOL118" s="511"/>
      <c r="BOM118" s="511"/>
      <c r="BON118" s="511"/>
      <c r="BOO118" s="511"/>
      <c r="BOP118" s="511"/>
      <c r="BOQ118" s="511"/>
      <c r="BOR118" s="511"/>
      <c r="BOS118" s="511"/>
      <c r="BOT118" s="511"/>
      <c r="BOU118" s="511"/>
      <c r="BOV118" s="511"/>
      <c r="BOW118" s="511"/>
      <c r="BOX118" s="511"/>
      <c r="BOY118" s="511"/>
      <c r="BOZ118" s="511"/>
      <c r="BPA118" s="511"/>
      <c r="BPB118" s="511"/>
      <c r="BPC118" s="511"/>
      <c r="BPD118" s="511"/>
      <c r="BPE118" s="511"/>
      <c r="BPF118" s="511"/>
      <c r="BPG118" s="511"/>
      <c r="BPH118" s="511"/>
      <c r="BPI118" s="511"/>
      <c r="BPJ118" s="511"/>
      <c r="BPK118" s="511"/>
      <c r="BPL118" s="511"/>
      <c r="BPM118" s="511"/>
      <c r="BPN118" s="511"/>
      <c r="BPO118" s="511"/>
      <c r="BPP118" s="511"/>
      <c r="BPQ118" s="511"/>
      <c r="BPR118" s="511"/>
      <c r="BPS118" s="511"/>
      <c r="BPT118" s="511"/>
      <c r="BPU118" s="511"/>
      <c r="BPV118" s="511"/>
      <c r="BPW118" s="511"/>
      <c r="BPX118" s="511"/>
      <c r="BPY118" s="511"/>
      <c r="BPZ118" s="511"/>
      <c r="BQA118" s="511"/>
      <c r="BQB118" s="511"/>
      <c r="BQC118" s="511"/>
      <c r="BQD118" s="511"/>
      <c r="BQE118" s="511"/>
      <c r="BQF118" s="511"/>
      <c r="BQG118" s="511"/>
      <c r="BQH118" s="511"/>
      <c r="BQI118" s="511"/>
      <c r="BQJ118" s="511"/>
      <c r="BQK118" s="511"/>
      <c r="BQL118" s="511"/>
      <c r="BQM118" s="511"/>
      <c r="BQN118" s="511"/>
      <c r="BQO118" s="511"/>
      <c r="BQP118" s="511"/>
      <c r="BQQ118" s="511"/>
      <c r="BQR118" s="511"/>
      <c r="BQS118" s="511"/>
      <c r="BQT118" s="511"/>
      <c r="BQU118" s="511"/>
      <c r="BQV118" s="511"/>
      <c r="BQW118" s="511"/>
      <c r="BQX118" s="511"/>
      <c r="BQY118" s="511"/>
      <c r="BQZ118" s="511"/>
      <c r="BRA118" s="511"/>
      <c r="BRB118" s="511"/>
      <c r="BRC118" s="511"/>
      <c r="BRD118" s="511"/>
      <c r="BRE118" s="511"/>
      <c r="BRF118" s="511"/>
      <c r="BRG118" s="511"/>
      <c r="BRH118" s="511"/>
      <c r="BRI118" s="511"/>
      <c r="BRJ118" s="511"/>
      <c r="BRK118" s="511"/>
      <c r="BRL118" s="511"/>
      <c r="BRM118" s="511"/>
      <c r="BRN118" s="511"/>
      <c r="BRO118" s="511"/>
      <c r="BRP118" s="511"/>
      <c r="BRQ118" s="511"/>
      <c r="BRR118" s="511"/>
      <c r="BRS118" s="511"/>
      <c r="BRT118" s="511"/>
      <c r="BRU118" s="511"/>
      <c r="BRV118" s="511"/>
      <c r="BRW118" s="511"/>
      <c r="BRX118" s="511"/>
      <c r="BRY118" s="511"/>
      <c r="BRZ118" s="511"/>
      <c r="BSA118" s="511"/>
      <c r="BSB118" s="511"/>
      <c r="BSC118" s="511"/>
      <c r="BSD118" s="511"/>
      <c r="BSE118" s="511"/>
      <c r="BSF118" s="511"/>
      <c r="BSG118" s="511"/>
      <c r="BSH118" s="511"/>
      <c r="BSI118" s="511"/>
      <c r="BSJ118" s="511"/>
      <c r="BSK118" s="511"/>
      <c r="BSL118" s="511"/>
      <c r="BSM118" s="511"/>
      <c r="BSN118" s="511"/>
      <c r="BSO118" s="511"/>
      <c r="BSP118" s="511"/>
      <c r="BSQ118" s="511"/>
      <c r="BSR118" s="511"/>
      <c r="BSS118" s="511"/>
      <c r="BST118" s="511"/>
      <c r="BSU118" s="511"/>
      <c r="BSV118" s="511"/>
      <c r="BSW118" s="511"/>
      <c r="BSX118" s="511"/>
      <c r="BSY118" s="511"/>
      <c r="BSZ118" s="511"/>
      <c r="BTA118" s="511"/>
      <c r="BTB118" s="511"/>
      <c r="BTC118" s="511"/>
      <c r="BTD118" s="511"/>
      <c r="BTE118" s="511"/>
      <c r="BTF118" s="511"/>
      <c r="BTG118" s="511"/>
      <c r="BTH118" s="511"/>
      <c r="BTI118" s="511"/>
      <c r="BTJ118" s="511"/>
      <c r="BTK118" s="511"/>
      <c r="BTL118" s="511"/>
      <c r="BTM118" s="511"/>
      <c r="BTN118" s="511"/>
      <c r="BTO118" s="511"/>
      <c r="BTP118" s="511"/>
      <c r="BTQ118" s="511"/>
      <c r="BTR118" s="511"/>
      <c r="BTS118" s="511"/>
      <c r="BTT118" s="511"/>
      <c r="BTU118" s="511"/>
      <c r="BTV118" s="511"/>
      <c r="BTW118" s="511"/>
      <c r="BTX118" s="511"/>
      <c r="BTY118" s="511"/>
      <c r="BTZ118" s="511"/>
      <c r="BUA118" s="511"/>
      <c r="BUB118" s="511"/>
      <c r="BUC118" s="511"/>
      <c r="BUD118" s="511"/>
      <c r="BUE118" s="511"/>
      <c r="BUF118" s="511"/>
      <c r="BUG118" s="511"/>
      <c r="BUH118" s="511"/>
      <c r="BUI118" s="511"/>
      <c r="BUJ118" s="511"/>
      <c r="BUK118" s="511"/>
      <c r="BUL118" s="511"/>
      <c r="BUM118" s="511"/>
      <c r="BUN118" s="511"/>
      <c r="BUO118" s="511"/>
      <c r="BUP118" s="511"/>
      <c r="BUQ118" s="511"/>
      <c r="BUR118" s="511"/>
      <c r="BUS118" s="511"/>
      <c r="BUT118" s="511"/>
      <c r="BUU118" s="511"/>
      <c r="BUV118" s="511"/>
      <c r="BUW118" s="511"/>
      <c r="BUX118" s="511"/>
      <c r="BUY118" s="511"/>
      <c r="BUZ118" s="511"/>
      <c r="BVA118" s="511"/>
      <c r="BVB118" s="511"/>
      <c r="BVC118" s="511"/>
      <c r="BVD118" s="511"/>
      <c r="BVE118" s="511"/>
      <c r="BVF118" s="511"/>
      <c r="BVG118" s="511"/>
      <c r="BVH118" s="511"/>
      <c r="BVI118" s="511"/>
      <c r="BVJ118" s="511"/>
      <c r="BVK118" s="511"/>
      <c r="BVL118" s="511"/>
      <c r="BVM118" s="511"/>
      <c r="BVN118" s="511"/>
      <c r="BVO118" s="511"/>
      <c r="BVP118" s="511"/>
      <c r="BVQ118" s="511"/>
      <c r="BVR118" s="511"/>
      <c r="BVS118" s="511"/>
      <c r="BVT118" s="511"/>
      <c r="BVU118" s="511"/>
      <c r="BVV118" s="511"/>
      <c r="BVW118" s="511"/>
      <c r="BVX118" s="511"/>
      <c r="BVY118" s="511"/>
      <c r="BVZ118" s="511"/>
      <c r="BWA118" s="511"/>
      <c r="BWB118" s="511"/>
      <c r="BWC118" s="511"/>
      <c r="BWD118" s="511"/>
      <c r="BWE118" s="511"/>
      <c r="BWF118" s="511"/>
      <c r="BWG118" s="511"/>
      <c r="BWH118" s="511"/>
      <c r="BWI118" s="511"/>
      <c r="BWJ118" s="511"/>
      <c r="BWK118" s="511"/>
      <c r="BWL118" s="511"/>
      <c r="BWM118" s="511"/>
      <c r="BWN118" s="511"/>
      <c r="BWO118" s="511"/>
      <c r="BWP118" s="511"/>
      <c r="BWQ118" s="511"/>
      <c r="BWR118" s="511"/>
      <c r="BWS118" s="511"/>
      <c r="BWT118" s="511"/>
      <c r="BWU118" s="511"/>
      <c r="BWV118" s="511"/>
      <c r="BWW118" s="511"/>
      <c r="BWX118" s="511"/>
      <c r="BWY118" s="511"/>
      <c r="BWZ118" s="511"/>
      <c r="BXA118" s="511"/>
      <c r="BXB118" s="511"/>
      <c r="BXC118" s="511"/>
      <c r="BXD118" s="511"/>
      <c r="BXE118" s="511"/>
      <c r="BXF118" s="511"/>
      <c r="BXG118" s="511"/>
      <c r="BXH118" s="511"/>
      <c r="BXI118" s="511"/>
      <c r="BXJ118" s="511"/>
      <c r="BXK118" s="511"/>
      <c r="BXL118" s="511"/>
      <c r="BXM118" s="511"/>
      <c r="BXN118" s="511"/>
      <c r="BXO118" s="511"/>
      <c r="BXP118" s="511"/>
      <c r="BXQ118" s="511"/>
      <c r="BXR118" s="511"/>
      <c r="BXS118" s="511"/>
      <c r="BXT118" s="511"/>
      <c r="BXU118" s="511"/>
      <c r="BXV118" s="511"/>
      <c r="BXW118" s="511"/>
      <c r="BXX118" s="511"/>
      <c r="BXY118" s="511"/>
      <c r="BXZ118" s="511"/>
      <c r="BYA118" s="511"/>
      <c r="BYB118" s="511"/>
      <c r="BYC118" s="511"/>
      <c r="BYD118" s="511"/>
      <c r="BYE118" s="511"/>
      <c r="BYF118" s="511"/>
      <c r="BYG118" s="511"/>
      <c r="BYH118" s="511"/>
      <c r="BYI118" s="511"/>
      <c r="BYJ118" s="511"/>
      <c r="BYK118" s="511"/>
      <c r="BYL118" s="511"/>
      <c r="BYM118" s="511"/>
      <c r="BYN118" s="511"/>
      <c r="BYO118" s="511"/>
      <c r="BYP118" s="511"/>
      <c r="BYQ118" s="511"/>
      <c r="BYR118" s="511"/>
      <c r="BYS118" s="511"/>
      <c r="BYT118" s="511"/>
      <c r="BYU118" s="511"/>
      <c r="BYV118" s="511"/>
      <c r="BYW118" s="511"/>
      <c r="BYX118" s="511"/>
      <c r="BYY118" s="511"/>
      <c r="BYZ118" s="511"/>
      <c r="BZA118" s="511"/>
      <c r="BZB118" s="511"/>
      <c r="BZC118" s="511"/>
      <c r="BZD118" s="511"/>
      <c r="BZE118" s="511"/>
      <c r="BZF118" s="511"/>
      <c r="BZG118" s="511"/>
      <c r="BZH118" s="511"/>
      <c r="BZI118" s="511"/>
      <c r="BZJ118" s="511"/>
      <c r="BZK118" s="511"/>
      <c r="BZL118" s="511"/>
      <c r="BZM118" s="511"/>
      <c r="BZN118" s="511"/>
      <c r="BZO118" s="511"/>
      <c r="BZP118" s="511"/>
      <c r="BZQ118" s="511"/>
      <c r="BZR118" s="511"/>
      <c r="BZS118" s="511"/>
      <c r="BZT118" s="511"/>
      <c r="BZU118" s="511"/>
      <c r="BZV118" s="511"/>
      <c r="BZW118" s="511"/>
      <c r="BZX118" s="511"/>
      <c r="BZY118" s="511"/>
      <c r="BZZ118" s="511"/>
      <c r="CAA118" s="511"/>
      <c r="CAB118" s="511"/>
      <c r="CAC118" s="511"/>
      <c r="CAD118" s="511"/>
      <c r="CAE118" s="511"/>
      <c r="CAF118" s="511"/>
      <c r="CAG118" s="511"/>
      <c r="CAH118" s="511"/>
      <c r="CAI118" s="511"/>
      <c r="CAJ118" s="511"/>
      <c r="CAK118" s="511"/>
      <c r="CAL118" s="511"/>
      <c r="CAM118" s="511"/>
      <c r="CAN118" s="511"/>
      <c r="CAO118" s="511"/>
      <c r="CAP118" s="511"/>
      <c r="CAQ118" s="511"/>
      <c r="CAR118" s="511"/>
      <c r="CAS118" s="511"/>
      <c r="CAT118" s="511"/>
      <c r="CAU118" s="511"/>
      <c r="CAV118" s="511"/>
      <c r="CAW118" s="511"/>
      <c r="CAX118" s="511"/>
      <c r="CAY118" s="511"/>
      <c r="CAZ118" s="511"/>
      <c r="CBA118" s="511"/>
      <c r="CBB118" s="511"/>
      <c r="CBC118" s="511"/>
      <c r="CBD118" s="511"/>
      <c r="CBE118" s="511"/>
      <c r="CBF118" s="511"/>
      <c r="CBG118" s="511"/>
      <c r="CBH118" s="511"/>
      <c r="CBI118" s="511"/>
      <c r="CBJ118" s="511"/>
      <c r="CBK118" s="511"/>
      <c r="CBL118" s="511"/>
      <c r="CBM118" s="511"/>
      <c r="CBN118" s="511"/>
      <c r="CBO118" s="511"/>
      <c r="CBP118" s="511"/>
      <c r="CBQ118" s="511"/>
      <c r="CBR118" s="511"/>
      <c r="CBS118" s="511"/>
      <c r="CBT118" s="511"/>
      <c r="CBU118" s="511"/>
      <c r="CBV118" s="511"/>
      <c r="CBW118" s="511"/>
      <c r="CBX118" s="511"/>
      <c r="CBY118" s="511"/>
      <c r="CBZ118" s="511"/>
      <c r="CCA118" s="511"/>
      <c r="CCB118" s="511"/>
      <c r="CCC118" s="511"/>
      <c r="CCD118" s="511"/>
      <c r="CCE118" s="511"/>
      <c r="CCF118" s="511"/>
      <c r="CCG118" s="511"/>
      <c r="CCH118" s="511"/>
      <c r="CCI118" s="511"/>
      <c r="CCJ118" s="511"/>
      <c r="CCK118" s="511"/>
      <c r="CCL118" s="511"/>
      <c r="CCM118" s="511"/>
      <c r="CCN118" s="511"/>
      <c r="CCO118" s="511"/>
      <c r="CCP118" s="511"/>
      <c r="CCQ118" s="511"/>
      <c r="CCR118" s="511"/>
      <c r="CCS118" s="511"/>
      <c r="CCT118" s="511"/>
      <c r="CCU118" s="511"/>
      <c r="CCV118" s="511"/>
      <c r="CCW118" s="511"/>
      <c r="CCX118" s="511"/>
      <c r="CCY118" s="511"/>
      <c r="CCZ118" s="511"/>
      <c r="CDA118" s="511"/>
      <c r="CDB118" s="511"/>
      <c r="CDC118" s="511"/>
      <c r="CDD118" s="511"/>
      <c r="CDE118" s="511"/>
      <c r="CDF118" s="511"/>
      <c r="CDG118" s="511"/>
      <c r="CDH118" s="511"/>
      <c r="CDI118" s="511"/>
      <c r="CDJ118" s="511"/>
      <c r="CDK118" s="511"/>
      <c r="CDL118" s="511"/>
      <c r="CDM118" s="511"/>
      <c r="CDN118" s="511"/>
      <c r="CDO118" s="511"/>
      <c r="CDP118" s="511"/>
      <c r="CDQ118" s="511"/>
      <c r="CDR118" s="511"/>
      <c r="CDS118" s="511"/>
      <c r="CDT118" s="511"/>
      <c r="CDU118" s="511"/>
      <c r="CDV118" s="511"/>
      <c r="CDW118" s="511"/>
      <c r="CDX118" s="511"/>
      <c r="CDY118" s="511"/>
      <c r="CDZ118" s="511"/>
      <c r="CEA118" s="511"/>
      <c r="CEB118" s="511"/>
      <c r="CEC118" s="511"/>
      <c r="CED118" s="511"/>
      <c r="CEE118" s="511"/>
      <c r="CEF118" s="511"/>
      <c r="CEG118" s="511"/>
      <c r="CEH118" s="511"/>
      <c r="CEI118" s="511"/>
      <c r="CEJ118" s="511"/>
      <c r="CEK118" s="511"/>
      <c r="CEL118" s="511"/>
      <c r="CEM118" s="511"/>
      <c r="CEN118" s="511"/>
      <c r="CEO118" s="511"/>
      <c r="CEP118" s="511"/>
      <c r="CEQ118" s="511"/>
      <c r="CER118" s="511"/>
      <c r="CES118" s="511"/>
      <c r="CET118" s="511"/>
      <c r="CEU118" s="511"/>
      <c r="CEV118" s="511"/>
      <c r="CEW118" s="511"/>
      <c r="CEX118" s="511"/>
      <c r="CEY118" s="511"/>
      <c r="CEZ118" s="511"/>
      <c r="CFA118" s="511"/>
      <c r="CFB118" s="511"/>
      <c r="CFC118" s="511"/>
      <c r="CFD118" s="511"/>
      <c r="CFE118" s="511"/>
      <c r="CFF118" s="511"/>
      <c r="CFG118" s="511"/>
      <c r="CFH118" s="511"/>
      <c r="CFI118" s="511"/>
      <c r="CFJ118" s="511"/>
      <c r="CFK118" s="511"/>
      <c r="CFL118" s="511"/>
      <c r="CFM118" s="511"/>
      <c r="CFN118" s="511"/>
      <c r="CFO118" s="511"/>
      <c r="CFP118" s="511"/>
      <c r="CFQ118" s="511"/>
      <c r="CFR118" s="511"/>
      <c r="CFS118" s="511"/>
      <c r="CFT118" s="511"/>
      <c r="CFU118" s="511"/>
      <c r="CFV118" s="511"/>
      <c r="CFW118" s="511"/>
      <c r="CFX118" s="511"/>
      <c r="CFY118" s="511"/>
      <c r="CFZ118" s="511"/>
      <c r="CGA118" s="511"/>
      <c r="CGB118" s="511"/>
      <c r="CGC118" s="511"/>
      <c r="CGD118" s="511"/>
      <c r="CGE118" s="511"/>
      <c r="CGF118" s="511"/>
      <c r="CGG118" s="511"/>
      <c r="CGH118" s="511"/>
      <c r="CGI118" s="511"/>
      <c r="CGJ118" s="511"/>
      <c r="CGK118" s="511"/>
      <c r="CGL118" s="511"/>
      <c r="CGM118" s="511"/>
      <c r="CGN118" s="511"/>
      <c r="CGO118" s="511"/>
      <c r="CGP118" s="511"/>
      <c r="CGQ118" s="511"/>
      <c r="CGR118" s="511"/>
      <c r="CGS118" s="511"/>
      <c r="CGT118" s="511"/>
      <c r="CGU118" s="511"/>
      <c r="CGV118" s="511"/>
      <c r="CGW118" s="511"/>
      <c r="CGX118" s="511"/>
      <c r="CGY118" s="511"/>
      <c r="CGZ118" s="511"/>
      <c r="CHA118" s="511"/>
      <c r="CHB118" s="511"/>
      <c r="CHC118" s="511"/>
      <c r="CHD118" s="511"/>
      <c r="CHE118" s="511"/>
      <c r="CHF118" s="511"/>
      <c r="CHG118" s="511"/>
      <c r="CHH118" s="511"/>
      <c r="CHI118" s="511"/>
      <c r="CHJ118" s="511"/>
      <c r="CHK118" s="511"/>
      <c r="CHL118" s="511"/>
      <c r="CHM118" s="511"/>
      <c r="CHN118" s="511"/>
      <c r="CHO118" s="511"/>
      <c r="CHP118" s="511"/>
      <c r="CHQ118" s="511"/>
      <c r="CHR118" s="511"/>
      <c r="CHS118" s="511"/>
      <c r="CHT118" s="511"/>
      <c r="CHU118" s="511"/>
      <c r="CHV118" s="511"/>
      <c r="CHW118" s="511"/>
      <c r="CHX118" s="511"/>
      <c r="CHY118" s="511"/>
      <c r="CHZ118" s="511"/>
      <c r="CIA118" s="511"/>
      <c r="CIB118" s="511"/>
      <c r="CIC118" s="511"/>
      <c r="CID118" s="511"/>
      <c r="CIE118" s="511"/>
      <c r="CIF118" s="511"/>
      <c r="CIG118" s="511"/>
      <c r="CIH118" s="511"/>
      <c r="CII118" s="511"/>
      <c r="CIJ118" s="511"/>
      <c r="CIK118" s="511"/>
      <c r="CIL118" s="511"/>
      <c r="CIM118" s="511"/>
      <c r="CIN118" s="511"/>
      <c r="CIO118" s="511"/>
      <c r="CIP118" s="511"/>
      <c r="CIQ118" s="511"/>
      <c r="CIR118" s="511"/>
      <c r="CIS118" s="511"/>
      <c r="CIT118" s="511"/>
      <c r="CIU118" s="511"/>
      <c r="CIV118" s="511"/>
      <c r="CIW118" s="511"/>
      <c r="CIX118" s="511"/>
      <c r="CIY118" s="511"/>
      <c r="CIZ118" s="511"/>
      <c r="CJA118" s="511"/>
      <c r="CJB118" s="511"/>
      <c r="CJC118" s="511"/>
      <c r="CJD118" s="511"/>
      <c r="CJE118" s="511"/>
      <c r="CJF118" s="511"/>
      <c r="CJG118" s="511"/>
      <c r="CJH118" s="511"/>
      <c r="CJI118" s="511"/>
      <c r="CJJ118" s="511"/>
      <c r="CJK118" s="511"/>
      <c r="CJL118" s="511"/>
      <c r="CJM118" s="511"/>
      <c r="CJN118" s="511"/>
      <c r="CJO118" s="511"/>
      <c r="CJP118" s="511"/>
      <c r="CJQ118" s="511"/>
      <c r="CJR118" s="511"/>
      <c r="CJS118" s="511"/>
      <c r="CJT118" s="511"/>
      <c r="CJU118" s="511"/>
      <c r="CJV118" s="511"/>
      <c r="CJW118" s="511"/>
      <c r="CJX118" s="511"/>
      <c r="CJY118" s="511"/>
      <c r="CJZ118" s="511"/>
      <c r="CKA118" s="511"/>
      <c r="CKB118" s="511"/>
      <c r="CKC118" s="511"/>
      <c r="CKD118" s="511"/>
      <c r="CKE118" s="511"/>
      <c r="CKF118" s="511"/>
      <c r="CKG118" s="511"/>
      <c r="CKH118" s="511"/>
      <c r="CKI118" s="511"/>
      <c r="CKJ118" s="511"/>
      <c r="CKK118" s="511"/>
      <c r="CKL118" s="511"/>
      <c r="CKM118" s="511"/>
      <c r="CKN118" s="511"/>
      <c r="CKO118" s="511"/>
      <c r="CKP118" s="511"/>
      <c r="CKQ118" s="511"/>
      <c r="CKR118" s="511"/>
      <c r="CKS118" s="511"/>
      <c r="CKT118" s="511"/>
      <c r="CKU118" s="511"/>
      <c r="CKV118" s="511"/>
      <c r="CKW118" s="511"/>
      <c r="CKX118" s="511"/>
      <c r="CKY118" s="511"/>
      <c r="CKZ118" s="511"/>
      <c r="CLA118" s="511"/>
      <c r="CLB118" s="511"/>
      <c r="CLC118" s="511"/>
      <c r="CLD118" s="511"/>
      <c r="CLE118" s="511"/>
      <c r="CLF118" s="511"/>
      <c r="CLG118" s="511"/>
      <c r="CLH118" s="511"/>
      <c r="CLI118" s="511"/>
      <c r="CLJ118" s="511"/>
      <c r="CLK118" s="511"/>
      <c r="CLL118" s="511"/>
      <c r="CLM118" s="511"/>
      <c r="CLN118" s="511"/>
      <c r="CLO118" s="511"/>
      <c r="CLP118" s="511"/>
      <c r="CLQ118" s="511"/>
      <c r="CLR118" s="511"/>
      <c r="CLS118" s="511"/>
      <c r="CLT118" s="511"/>
      <c r="CLU118" s="511"/>
      <c r="CLV118" s="511"/>
      <c r="CLW118" s="511"/>
      <c r="CLX118" s="511"/>
      <c r="CLY118" s="511"/>
      <c r="CLZ118" s="511"/>
      <c r="CMA118" s="511"/>
      <c r="CMB118" s="511"/>
      <c r="CMC118" s="511"/>
      <c r="CMD118" s="511"/>
      <c r="CME118" s="511"/>
      <c r="CMF118" s="511"/>
      <c r="CMG118" s="511"/>
      <c r="CMH118" s="511"/>
      <c r="CMI118" s="511"/>
      <c r="CMJ118" s="511"/>
      <c r="CMK118" s="511"/>
      <c r="CML118" s="511"/>
      <c r="CMM118" s="511"/>
      <c r="CMN118" s="511"/>
      <c r="CMO118" s="511"/>
      <c r="CMP118" s="511"/>
      <c r="CMQ118" s="511"/>
      <c r="CMR118" s="511"/>
      <c r="CMS118" s="511"/>
      <c r="CMT118" s="511"/>
      <c r="CMU118" s="511"/>
      <c r="CMV118" s="511"/>
      <c r="CMW118" s="511"/>
      <c r="CMX118" s="511"/>
      <c r="CMY118" s="511"/>
      <c r="CMZ118" s="511"/>
      <c r="CNA118" s="511"/>
      <c r="CNB118" s="511"/>
      <c r="CNC118" s="511"/>
      <c r="CND118" s="511"/>
      <c r="CNE118" s="511"/>
      <c r="CNF118" s="511"/>
      <c r="CNG118" s="511"/>
      <c r="CNH118" s="511"/>
      <c r="CNI118" s="511"/>
      <c r="CNJ118" s="511"/>
      <c r="CNK118" s="511"/>
      <c r="CNL118" s="511"/>
      <c r="CNM118" s="511"/>
      <c r="CNN118" s="511"/>
      <c r="CNO118" s="511"/>
      <c r="CNP118" s="511"/>
      <c r="CNQ118" s="511"/>
      <c r="CNR118" s="511"/>
      <c r="CNS118" s="511"/>
      <c r="CNT118" s="511"/>
      <c r="CNU118" s="511"/>
      <c r="CNV118" s="511"/>
      <c r="CNW118" s="511"/>
      <c r="CNX118" s="511"/>
      <c r="CNY118" s="511"/>
      <c r="CNZ118" s="511"/>
      <c r="COA118" s="511"/>
      <c r="COB118" s="511"/>
      <c r="COC118" s="511"/>
      <c r="COD118" s="511"/>
      <c r="COE118" s="511"/>
      <c r="COF118" s="511"/>
      <c r="COG118" s="511"/>
      <c r="COH118" s="511"/>
      <c r="COI118" s="511"/>
      <c r="COJ118" s="511"/>
      <c r="COK118" s="511"/>
      <c r="COL118" s="511"/>
      <c r="COM118" s="511"/>
      <c r="CON118" s="511"/>
      <c r="COO118" s="511"/>
      <c r="COP118" s="511"/>
      <c r="COQ118" s="511"/>
      <c r="COR118" s="511"/>
      <c r="COS118" s="511"/>
      <c r="COT118" s="511"/>
      <c r="COU118" s="511"/>
      <c r="COV118" s="511"/>
      <c r="COW118" s="511"/>
      <c r="COX118" s="511"/>
      <c r="COY118" s="511"/>
      <c r="COZ118" s="511"/>
      <c r="CPA118" s="511"/>
      <c r="CPB118" s="511"/>
      <c r="CPC118" s="511"/>
      <c r="CPD118" s="511"/>
      <c r="CPE118" s="511"/>
      <c r="CPF118" s="511"/>
      <c r="CPG118" s="511"/>
      <c r="CPH118" s="511"/>
      <c r="CPI118" s="511"/>
      <c r="CPJ118" s="511"/>
      <c r="CPK118" s="511"/>
      <c r="CPL118" s="511"/>
      <c r="CPM118" s="511"/>
      <c r="CPN118" s="511"/>
      <c r="CPO118" s="511"/>
      <c r="CPP118" s="511"/>
      <c r="CPQ118" s="511"/>
      <c r="CPR118" s="511"/>
      <c r="CPS118" s="511"/>
      <c r="CPT118" s="511"/>
      <c r="CPU118" s="511"/>
      <c r="CPV118" s="511"/>
      <c r="CPW118" s="511"/>
      <c r="CPX118" s="511"/>
      <c r="CPY118" s="511"/>
      <c r="CPZ118" s="511"/>
      <c r="CQA118" s="511"/>
      <c r="CQB118" s="511"/>
      <c r="CQC118" s="511"/>
      <c r="CQD118" s="511"/>
      <c r="CQE118" s="511"/>
      <c r="CQF118" s="511"/>
      <c r="CQG118" s="511"/>
      <c r="CQH118" s="511"/>
      <c r="CQI118" s="511"/>
      <c r="CQJ118" s="511"/>
      <c r="CQK118" s="511"/>
      <c r="CQL118" s="511"/>
      <c r="CQM118" s="511"/>
      <c r="CQN118" s="511"/>
      <c r="CQO118" s="511"/>
      <c r="CQP118" s="511"/>
      <c r="CQQ118" s="511"/>
      <c r="CQR118" s="511"/>
      <c r="CQS118" s="511"/>
      <c r="CQT118" s="511"/>
      <c r="CQU118" s="511"/>
      <c r="CQV118" s="511"/>
      <c r="CQW118" s="511"/>
      <c r="CQX118" s="511"/>
      <c r="CQY118" s="511"/>
      <c r="CQZ118" s="511"/>
      <c r="CRA118" s="511"/>
      <c r="CRB118" s="511"/>
      <c r="CRC118" s="511"/>
      <c r="CRD118" s="511"/>
      <c r="CRE118" s="511"/>
      <c r="CRF118" s="511"/>
      <c r="CRG118" s="511"/>
      <c r="CRH118" s="511"/>
      <c r="CRI118" s="511"/>
      <c r="CRJ118" s="511"/>
      <c r="CRK118" s="511"/>
      <c r="CRL118" s="511"/>
      <c r="CRM118" s="511"/>
      <c r="CRN118" s="511"/>
      <c r="CRO118" s="511"/>
      <c r="CRP118" s="511"/>
      <c r="CRQ118" s="511"/>
      <c r="CRR118" s="511"/>
      <c r="CRS118" s="511"/>
      <c r="CRT118" s="511"/>
      <c r="CRU118" s="511"/>
      <c r="CRV118" s="511"/>
      <c r="CRW118" s="511"/>
      <c r="CRX118" s="511"/>
      <c r="CRY118" s="511"/>
      <c r="CRZ118" s="511"/>
      <c r="CSA118" s="511"/>
      <c r="CSB118" s="511"/>
      <c r="CSC118" s="511"/>
      <c r="CSD118" s="511"/>
      <c r="CSE118" s="511"/>
      <c r="CSF118" s="511"/>
      <c r="CSG118" s="511"/>
      <c r="CSH118" s="511"/>
      <c r="CSI118" s="511"/>
      <c r="CSJ118" s="511"/>
      <c r="CSK118" s="511"/>
      <c r="CSL118" s="511"/>
      <c r="CSM118" s="511"/>
      <c r="CSN118" s="511"/>
      <c r="CSO118" s="511"/>
      <c r="CSP118" s="511"/>
      <c r="CSQ118" s="511"/>
      <c r="CSR118" s="511"/>
      <c r="CSS118" s="511"/>
      <c r="CST118" s="511"/>
      <c r="CSU118" s="511"/>
      <c r="CSV118" s="511"/>
      <c r="CSW118" s="511"/>
      <c r="CSX118" s="511"/>
      <c r="CSY118" s="511"/>
      <c r="CSZ118" s="511"/>
      <c r="CTA118" s="511"/>
      <c r="CTB118" s="511"/>
      <c r="CTC118" s="511"/>
      <c r="CTD118" s="511"/>
      <c r="CTE118" s="511"/>
      <c r="CTF118" s="511"/>
      <c r="CTG118" s="511"/>
      <c r="CTH118" s="511"/>
      <c r="CTI118" s="511"/>
      <c r="CTJ118" s="511"/>
      <c r="CTK118" s="511"/>
      <c r="CTL118" s="511"/>
      <c r="CTM118" s="511"/>
      <c r="CTN118" s="511"/>
      <c r="CTO118" s="511"/>
      <c r="CTP118" s="511"/>
      <c r="CTQ118" s="511"/>
      <c r="CTR118" s="511"/>
      <c r="CTS118" s="511"/>
      <c r="CTT118" s="511"/>
      <c r="CTU118" s="511"/>
      <c r="CTV118" s="511"/>
      <c r="CTW118" s="511"/>
      <c r="CTX118" s="511"/>
      <c r="CTY118" s="511"/>
      <c r="CTZ118" s="511"/>
      <c r="CUA118" s="511"/>
      <c r="CUB118" s="511"/>
      <c r="CUC118" s="511"/>
      <c r="CUD118" s="511"/>
      <c r="CUE118" s="511"/>
      <c r="CUF118" s="511"/>
      <c r="CUG118" s="511"/>
      <c r="CUH118" s="511"/>
      <c r="CUI118" s="511"/>
      <c r="CUJ118" s="511"/>
      <c r="CUK118" s="511"/>
      <c r="CUL118" s="511"/>
      <c r="CUM118" s="511"/>
      <c r="CUN118" s="511"/>
      <c r="CUO118" s="511"/>
      <c r="CUP118" s="511"/>
      <c r="CUQ118" s="511"/>
      <c r="CUR118" s="511"/>
      <c r="CUS118" s="511"/>
      <c r="CUT118" s="511"/>
      <c r="CUU118" s="511"/>
      <c r="CUV118" s="511"/>
      <c r="CUW118" s="511"/>
      <c r="CUX118" s="511"/>
      <c r="CUY118" s="511"/>
      <c r="CUZ118" s="511"/>
      <c r="CVA118" s="511"/>
      <c r="CVB118" s="511"/>
      <c r="CVC118" s="511"/>
      <c r="CVD118" s="511"/>
      <c r="CVE118" s="511"/>
      <c r="CVF118" s="511"/>
      <c r="CVG118" s="511"/>
      <c r="CVH118" s="511"/>
      <c r="CVI118" s="511"/>
      <c r="CVJ118" s="511"/>
      <c r="CVK118" s="511"/>
      <c r="CVL118" s="511"/>
      <c r="CVM118" s="511"/>
      <c r="CVN118" s="511"/>
      <c r="CVO118" s="511"/>
      <c r="CVP118" s="511"/>
      <c r="CVQ118" s="511"/>
      <c r="CVR118" s="511"/>
      <c r="CVS118" s="511"/>
      <c r="CVT118" s="511"/>
      <c r="CVU118" s="511"/>
      <c r="CVV118" s="511"/>
      <c r="CVW118" s="511"/>
      <c r="CVX118" s="511"/>
      <c r="CVY118" s="511"/>
      <c r="CVZ118" s="511"/>
      <c r="CWA118" s="511"/>
      <c r="CWB118" s="511"/>
      <c r="CWC118" s="511"/>
      <c r="CWD118" s="511"/>
      <c r="CWE118" s="511"/>
      <c r="CWF118" s="511"/>
      <c r="CWG118" s="511"/>
      <c r="CWH118" s="511"/>
      <c r="CWI118" s="511"/>
      <c r="CWJ118" s="511"/>
      <c r="CWK118" s="511"/>
      <c r="CWL118" s="511"/>
      <c r="CWM118" s="511"/>
      <c r="CWN118" s="511"/>
      <c r="CWO118" s="511"/>
      <c r="CWP118" s="511"/>
      <c r="CWQ118" s="511"/>
      <c r="CWR118" s="511"/>
      <c r="CWS118" s="511"/>
      <c r="CWT118" s="511"/>
      <c r="CWU118" s="511"/>
      <c r="CWV118" s="511"/>
      <c r="CWW118" s="511"/>
      <c r="CWX118" s="511"/>
      <c r="CWY118" s="511"/>
      <c r="CWZ118" s="511"/>
      <c r="CXA118" s="511"/>
      <c r="CXB118" s="511"/>
      <c r="CXC118" s="511"/>
      <c r="CXD118" s="511"/>
      <c r="CXE118" s="511"/>
      <c r="CXF118" s="511"/>
      <c r="CXG118" s="511"/>
      <c r="CXH118" s="511"/>
      <c r="CXI118" s="511"/>
      <c r="CXJ118" s="511"/>
      <c r="CXK118" s="511"/>
      <c r="CXL118" s="511"/>
      <c r="CXM118" s="511"/>
      <c r="CXN118" s="511"/>
      <c r="CXO118" s="511"/>
      <c r="CXP118" s="511"/>
      <c r="CXQ118" s="511"/>
      <c r="CXR118" s="511"/>
      <c r="CXS118" s="511"/>
      <c r="CXT118" s="511"/>
      <c r="CXU118" s="511"/>
      <c r="CXV118" s="511"/>
      <c r="CXW118" s="511"/>
      <c r="CXX118" s="511"/>
      <c r="CXY118" s="511"/>
      <c r="CXZ118" s="511"/>
      <c r="CYA118" s="511"/>
      <c r="CYB118" s="511"/>
      <c r="CYC118" s="511"/>
      <c r="CYD118" s="511"/>
      <c r="CYE118" s="511"/>
      <c r="CYF118" s="511"/>
      <c r="CYG118" s="511"/>
      <c r="CYH118" s="511"/>
      <c r="CYI118" s="511"/>
      <c r="CYJ118" s="511"/>
      <c r="CYK118" s="511"/>
      <c r="CYL118" s="511"/>
      <c r="CYM118" s="511"/>
      <c r="CYN118" s="511"/>
      <c r="CYO118" s="511"/>
      <c r="CYP118" s="511"/>
      <c r="CYQ118" s="511"/>
      <c r="CYR118" s="511"/>
      <c r="CYS118" s="511"/>
      <c r="CYT118" s="511"/>
      <c r="CYU118" s="511"/>
      <c r="CYV118" s="511"/>
      <c r="CYW118" s="511"/>
      <c r="CYX118" s="511"/>
      <c r="CYY118" s="511"/>
      <c r="CYZ118" s="511"/>
      <c r="CZA118" s="511"/>
      <c r="CZB118" s="511"/>
      <c r="CZC118" s="511"/>
      <c r="CZD118" s="511"/>
      <c r="CZE118" s="511"/>
      <c r="CZF118" s="511"/>
      <c r="CZG118" s="511"/>
      <c r="CZH118" s="511"/>
      <c r="CZI118" s="511"/>
      <c r="CZJ118" s="511"/>
      <c r="CZK118" s="511"/>
      <c r="CZL118" s="511"/>
      <c r="CZM118" s="511"/>
      <c r="CZN118" s="511"/>
      <c r="CZO118" s="511"/>
      <c r="CZP118" s="511"/>
      <c r="CZQ118" s="511"/>
      <c r="CZR118" s="511"/>
      <c r="CZS118" s="511"/>
      <c r="CZT118" s="511"/>
      <c r="CZU118" s="511"/>
      <c r="CZV118" s="511"/>
      <c r="CZW118" s="511"/>
      <c r="CZX118" s="511"/>
      <c r="CZY118" s="511"/>
      <c r="CZZ118" s="511"/>
      <c r="DAA118" s="511"/>
      <c r="DAB118" s="511"/>
      <c r="DAC118" s="511"/>
      <c r="DAD118" s="511"/>
      <c r="DAE118" s="511"/>
      <c r="DAF118" s="511"/>
      <c r="DAG118" s="511"/>
      <c r="DAH118" s="511"/>
      <c r="DAI118" s="511"/>
      <c r="DAJ118" s="511"/>
      <c r="DAK118" s="511"/>
      <c r="DAL118" s="511"/>
      <c r="DAM118" s="511"/>
      <c r="DAN118" s="511"/>
      <c r="DAO118" s="511"/>
      <c r="DAP118" s="511"/>
      <c r="DAQ118" s="511"/>
      <c r="DAR118" s="511"/>
      <c r="DAS118" s="511"/>
      <c r="DAT118" s="511"/>
      <c r="DAU118" s="511"/>
      <c r="DAV118" s="511"/>
      <c r="DAW118" s="511"/>
      <c r="DAX118" s="511"/>
      <c r="DAY118" s="511"/>
      <c r="DAZ118" s="511"/>
      <c r="DBA118" s="511"/>
      <c r="DBB118" s="511"/>
      <c r="DBC118" s="511"/>
      <c r="DBD118" s="511"/>
      <c r="DBE118" s="511"/>
      <c r="DBF118" s="511"/>
      <c r="DBG118" s="511"/>
      <c r="DBH118" s="511"/>
      <c r="DBI118" s="511"/>
      <c r="DBJ118" s="511"/>
      <c r="DBK118" s="511"/>
      <c r="DBL118" s="511"/>
      <c r="DBM118" s="511"/>
      <c r="DBN118" s="511"/>
      <c r="DBO118" s="511"/>
      <c r="DBP118" s="511"/>
      <c r="DBQ118" s="511"/>
      <c r="DBR118" s="511"/>
      <c r="DBS118" s="511"/>
      <c r="DBT118" s="511"/>
      <c r="DBU118" s="511"/>
      <c r="DBV118" s="511"/>
      <c r="DBW118" s="511"/>
      <c r="DBX118" s="511"/>
      <c r="DBY118" s="511"/>
      <c r="DBZ118" s="511"/>
      <c r="DCA118" s="511"/>
      <c r="DCB118" s="511"/>
      <c r="DCC118" s="511"/>
      <c r="DCD118" s="511"/>
      <c r="DCE118" s="511"/>
      <c r="DCF118" s="511"/>
      <c r="DCG118" s="511"/>
      <c r="DCH118" s="511"/>
      <c r="DCI118" s="511"/>
      <c r="DCJ118" s="511"/>
      <c r="DCK118" s="511"/>
      <c r="DCL118" s="511"/>
      <c r="DCM118" s="511"/>
      <c r="DCN118" s="511"/>
      <c r="DCO118" s="511"/>
      <c r="DCP118" s="511"/>
      <c r="DCQ118" s="511"/>
      <c r="DCR118" s="511"/>
      <c r="DCS118" s="511"/>
      <c r="DCT118" s="511"/>
      <c r="DCU118" s="511"/>
      <c r="DCV118" s="511"/>
      <c r="DCW118" s="511"/>
      <c r="DCX118" s="511"/>
      <c r="DCY118" s="511"/>
      <c r="DCZ118" s="511"/>
      <c r="DDA118" s="511"/>
      <c r="DDB118" s="511"/>
      <c r="DDC118" s="511"/>
      <c r="DDD118" s="511"/>
      <c r="DDE118" s="511"/>
      <c r="DDF118" s="511"/>
      <c r="DDG118" s="511"/>
      <c r="DDH118" s="511"/>
      <c r="DDI118" s="511"/>
      <c r="DDJ118" s="511"/>
      <c r="DDK118" s="511"/>
      <c r="DDL118" s="511"/>
      <c r="DDM118" s="511"/>
      <c r="DDN118" s="511"/>
      <c r="DDO118" s="511"/>
      <c r="DDP118" s="511"/>
      <c r="DDQ118" s="511"/>
      <c r="DDR118" s="511"/>
      <c r="DDS118" s="511"/>
      <c r="DDT118" s="511"/>
      <c r="DDU118" s="511"/>
      <c r="DDV118" s="511"/>
      <c r="DDW118" s="511"/>
      <c r="DDX118" s="511"/>
      <c r="DDY118" s="511"/>
      <c r="DDZ118" s="511"/>
      <c r="DEA118" s="511"/>
      <c r="DEB118" s="511"/>
      <c r="DEC118" s="511"/>
      <c r="DED118" s="511"/>
      <c r="DEE118" s="511"/>
      <c r="DEF118" s="511"/>
      <c r="DEG118" s="511"/>
      <c r="DEH118" s="511"/>
      <c r="DEI118" s="511"/>
      <c r="DEJ118" s="511"/>
      <c r="DEK118" s="511"/>
      <c r="DEL118" s="511"/>
      <c r="DEM118" s="511"/>
      <c r="DEN118" s="511"/>
      <c r="DEO118" s="511"/>
      <c r="DEP118" s="511"/>
      <c r="DEQ118" s="511"/>
      <c r="DER118" s="511"/>
      <c r="DES118" s="511"/>
      <c r="DET118" s="511"/>
      <c r="DEU118" s="511"/>
      <c r="DEV118" s="511"/>
      <c r="DEW118" s="511"/>
      <c r="DEX118" s="511"/>
      <c r="DEY118" s="511"/>
      <c r="DEZ118" s="511"/>
      <c r="DFA118" s="511"/>
      <c r="DFB118" s="511"/>
      <c r="DFC118" s="511"/>
      <c r="DFD118" s="511"/>
      <c r="DFE118" s="511"/>
      <c r="DFF118" s="511"/>
      <c r="DFG118" s="511"/>
      <c r="DFH118" s="511"/>
      <c r="DFI118" s="511"/>
      <c r="DFJ118" s="511"/>
      <c r="DFK118" s="511"/>
      <c r="DFL118" s="511"/>
      <c r="DFM118" s="511"/>
      <c r="DFN118" s="511"/>
      <c r="DFO118" s="511"/>
      <c r="DFP118" s="511"/>
      <c r="DFQ118" s="511"/>
      <c r="DFR118" s="511"/>
      <c r="DFS118" s="511"/>
      <c r="DFT118" s="511"/>
      <c r="DFU118" s="511"/>
      <c r="DFV118" s="511"/>
      <c r="DFW118" s="511"/>
      <c r="DFX118" s="511"/>
      <c r="DFY118" s="511"/>
      <c r="DFZ118" s="511"/>
      <c r="DGA118" s="511"/>
      <c r="DGB118" s="511"/>
      <c r="DGC118" s="511"/>
      <c r="DGD118" s="511"/>
      <c r="DGE118" s="511"/>
      <c r="DGF118" s="511"/>
      <c r="DGG118" s="511"/>
      <c r="DGH118" s="511"/>
      <c r="DGI118" s="511"/>
      <c r="DGJ118" s="511"/>
      <c r="DGK118" s="511"/>
      <c r="DGL118" s="511"/>
      <c r="DGM118" s="511"/>
      <c r="DGN118" s="511"/>
      <c r="DGO118" s="511"/>
      <c r="DGP118" s="511"/>
      <c r="DGQ118" s="511"/>
      <c r="DGR118" s="511"/>
      <c r="DGS118" s="511"/>
      <c r="DGT118" s="511"/>
      <c r="DGU118" s="511"/>
      <c r="DGV118" s="511"/>
      <c r="DGW118" s="511"/>
      <c r="DGX118" s="511"/>
      <c r="DGY118" s="511"/>
      <c r="DGZ118" s="511"/>
      <c r="DHA118" s="511"/>
      <c r="DHB118" s="511"/>
      <c r="DHC118" s="511"/>
      <c r="DHD118" s="511"/>
      <c r="DHE118" s="511"/>
      <c r="DHF118" s="511"/>
      <c r="DHG118" s="511"/>
      <c r="DHH118" s="511"/>
      <c r="DHI118" s="511"/>
      <c r="DHJ118" s="511"/>
      <c r="DHK118" s="511"/>
      <c r="DHL118" s="511"/>
      <c r="DHM118" s="511"/>
      <c r="DHN118" s="511"/>
      <c r="DHO118" s="511"/>
      <c r="DHP118" s="511"/>
      <c r="DHQ118" s="511"/>
      <c r="DHR118" s="511"/>
      <c r="DHS118" s="511"/>
      <c r="DHT118" s="511"/>
      <c r="DHU118" s="511"/>
      <c r="DHV118" s="511"/>
      <c r="DHW118" s="511"/>
      <c r="DHX118" s="511"/>
      <c r="DHY118" s="511"/>
      <c r="DHZ118" s="511"/>
      <c r="DIA118" s="511"/>
      <c r="DIB118" s="511"/>
      <c r="DIC118" s="511"/>
      <c r="DID118" s="511"/>
      <c r="DIE118" s="511"/>
      <c r="DIF118" s="511"/>
      <c r="DIG118" s="511"/>
      <c r="DIH118" s="511"/>
      <c r="DII118" s="511"/>
      <c r="DIJ118" s="511"/>
      <c r="DIK118" s="511"/>
      <c r="DIL118" s="511"/>
      <c r="DIM118" s="511"/>
      <c r="DIN118" s="511"/>
      <c r="DIO118" s="511"/>
      <c r="DIP118" s="511"/>
      <c r="DIQ118" s="511"/>
      <c r="DIR118" s="511"/>
      <c r="DIS118" s="511"/>
      <c r="DIT118" s="511"/>
      <c r="DIU118" s="511"/>
      <c r="DIV118" s="511"/>
      <c r="DIW118" s="511"/>
      <c r="DIX118" s="511"/>
      <c r="DIY118" s="511"/>
      <c r="DIZ118" s="511"/>
      <c r="DJA118" s="511"/>
      <c r="DJB118" s="511"/>
      <c r="DJC118" s="511"/>
      <c r="DJD118" s="511"/>
      <c r="DJE118" s="511"/>
      <c r="DJF118" s="511"/>
      <c r="DJG118" s="511"/>
      <c r="DJH118" s="511"/>
      <c r="DJI118" s="511"/>
      <c r="DJJ118" s="511"/>
      <c r="DJK118" s="511"/>
      <c r="DJL118" s="511"/>
      <c r="DJM118" s="511"/>
      <c r="DJN118" s="511"/>
      <c r="DJO118" s="511"/>
      <c r="DJP118" s="511"/>
      <c r="DJQ118" s="511"/>
      <c r="DJR118" s="511"/>
      <c r="DJS118" s="511"/>
      <c r="DJT118" s="511"/>
      <c r="DJU118" s="511"/>
      <c r="DJV118" s="511"/>
      <c r="DJW118" s="511"/>
      <c r="DJX118" s="511"/>
      <c r="DJY118" s="511"/>
      <c r="DJZ118" s="511"/>
      <c r="DKA118" s="511"/>
      <c r="DKB118" s="511"/>
      <c r="DKC118" s="511"/>
      <c r="DKD118" s="511"/>
      <c r="DKE118" s="511"/>
      <c r="DKF118" s="511"/>
      <c r="DKG118" s="511"/>
      <c r="DKH118" s="511"/>
      <c r="DKI118" s="511"/>
      <c r="DKJ118" s="511"/>
      <c r="DKK118" s="511"/>
      <c r="DKL118" s="511"/>
      <c r="DKM118" s="511"/>
      <c r="DKN118" s="511"/>
      <c r="DKO118" s="511"/>
      <c r="DKP118" s="511"/>
      <c r="DKQ118" s="511"/>
      <c r="DKR118" s="511"/>
      <c r="DKS118" s="511"/>
      <c r="DKT118" s="511"/>
      <c r="DKU118" s="511"/>
      <c r="DKV118" s="511"/>
      <c r="DKW118" s="511"/>
      <c r="DKX118" s="511"/>
      <c r="DKY118" s="511"/>
      <c r="DKZ118" s="511"/>
      <c r="DLA118" s="511"/>
      <c r="DLB118" s="511"/>
      <c r="DLC118" s="511"/>
      <c r="DLD118" s="511"/>
      <c r="DLE118" s="511"/>
      <c r="DLF118" s="511"/>
      <c r="DLG118" s="511"/>
      <c r="DLH118" s="511"/>
      <c r="DLI118" s="511"/>
      <c r="DLJ118" s="511"/>
      <c r="DLK118" s="511"/>
      <c r="DLL118" s="511"/>
      <c r="DLM118" s="511"/>
      <c r="DLN118" s="511"/>
      <c r="DLO118" s="511"/>
      <c r="DLP118" s="511"/>
      <c r="DLQ118" s="511"/>
      <c r="DLR118" s="511"/>
      <c r="DLS118" s="511"/>
      <c r="DLT118" s="511"/>
      <c r="DLU118" s="511"/>
      <c r="DLV118" s="511"/>
      <c r="DLW118" s="511"/>
      <c r="DLX118" s="511"/>
      <c r="DLY118" s="511"/>
      <c r="DLZ118" s="511"/>
      <c r="DMA118" s="511"/>
      <c r="DMB118" s="511"/>
      <c r="DMC118" s="511"/>
      <c r="DMD118" s="511"/>
      <c r="DME118" s="511"/>
      <c r="DMF118" s="511"/>
      <c r="DMG118" s="511"/>
      <c r="DMH118" s="511"/>
      <c r="DMI118" s="511"/>
      <c r="DMJ118" s="511"/>
      <c r="DMK118" s="511"/>
      <c r="DML118" s="511"/>
      <c r="DMM118" s="511"/>
      <c r="DMN118" s="511"/>
      <c r="DMO118" s="511"/>
      <c r="DMP118" s="511"/>
      <c r="DMQ118" s="511"/>
      <c r="DMR118" s="511"/>
      <c r="DMS118" s="511"/>
      <c r="DMT118" s="511"/>
      <c r="DMU118" s="511"/>
      <c r="DMV118" s="511"/>
      <c r="DMW118" s="511"/>
      <c r="DMX118" s="511"/>
      <c r="DMY118" s="511"/>
      <c r="DMZ118" s="511"/>
      <c r="DNA118" s="511"/>
      <c r="DNB118" s="511"/>
      <c r="DNC118" s="511"/>
      <c r="DND118" s="511"/>
      <c r="DNE118" s="511"/>
      <c r="DNF118" s="511"/>
      <c r="DNG118" s="511"/>
      <c r="DNH118" s="511"/>
      <c r="DNI118" s="511"/>
      <c r="DNJ118" s="511"/>
      <c r="DNK118" s="511"/>
      <c r="DNL118" s="511"/>
      <c r="DNM118" s="511"/>
      <c r="DNN118" s="511"/>
      <c r="DNO118" s="511"/>
      <c r="DNP118" s="511"/>
      <c r="DNQ118" s="511"/>
      <c r="DNR118" s="511"/>
      <c r="DNS118" s="511"/>
      <c r="DNT118" s="511"/>
      <c r="DNU118" s="511"/>
      <c r="DNV118" s="511"/>
      <c r="DNW118" s="511"/>
      <c r="DNX118" s="511"/>
      <c r="DNY118" s="511"/>
      <c r="DNZ118" s="511"/>
      <c r="DOA118" s="511"/>
      <c r="DOB118" s="511"/>
      <c r="DOC118" s="511"/>
      <c r="DOD118" s="511"/>
      <c r="DOE118" s="511"/>
      <c r="DOF118" s="511"/>
      <c r="DOG118" s="511"/>
      <c r="DOH118" s="511"/>
      <c r="DOI118" s="511"/>
      <c r="DOJ118" s="511"/>
      <c r="DOK118" s="511"/>
      <c r="DOL118" s="511"/>
      <c r="DOM118" s="511"/>
      <c r="DON118" s="511"/>
      <c r="DOO118" s="511"/>
      <c r="DOP118" s="511"/>
      <c r="DOQ118" s="511"/>
      <c r="DOR118" s="511"/>
      <c r="DOS118" s="511"/>
      <c r="DOT118" s="511"/>
      <c r="DOU118" s="511"/>
      <c r="DOV118" s="511"/>
      <c r="DOW118" s="511"/>
      <c r="DOX118" s="511"/>
      <c r="DOY118" s="511"/>
      <c r="DOZ118" s="511"/>
      <c r="DPA118" s="511"/>
      <c r="DPB118" s="511"/>
      <c r="DPC118" s="511"/>
      <c r="DPD118" s="511"/>
      <c r="DPE118" s="511"/>
      <c r="DPF118" s="511"/>
      <c r="DPG118" s="511"/>
      <c r="DPH118" s="511"/>
      <c r="DPI118" s="511"/>
      <c r="DPJ118" s="511"/>
      <c r="DPK118" s="511"/>
      <c r="DPL118" s="511"/>
      <c r="DPM118" s="511"/>
      <c r="DPN118" s="511"/>
      <c r="DPO118" s="511"/>
      <c r="DPP118" s="511"/>
      <c r="DPQ118" s="511"/>
      <c r="DPR118" s="511"/>
      <c r="DPS118" s="511"/>
      <c r="DPT118" s="511"/>
      <c r="DPU118" s="511"/>
      <c r="DPV118" s="511"/>
      <c r="DPW118" s="511"/>
      <c r="DPX118" s="511"/>
      <c r="DPY118" s="511"/>
      <c r="DPZ118" s="511"/>
      <c r="DQA118" s="511"/>
      <c r="DQB118" s="511"/>
      <c r="DQC118" s="511"/>
      <c r="DQD118" s="511"/>
      <c r="DQE118" s="511"/>
      <c r="DQF118" s="511"/>
      <c r="DQG118" s="511"/>
      <c r="DQH118" s="511"/>
      <c r="DQI118" s="511"/>
      <c r="DQJ118" s="511"/>
      <c r="DQK118" s="511"/>
      <c r="DQL118" s="511"/>
      <c r="DQM118" s="511"/>
      <c r="DQN118" s="511"/>
      <c r="DQO118" s="511"/>
      <c r="DQP118" s="511"/>
      <c r="DQQ118" s="511"/>
      <c r="DQR118" s="511"/>
      <c r="DQS118" s="511"/>
      <c r="DQT118" s="511"/>
      <c r="DQU118" s="511"/>
      <c r="DQV118" s="511"/>
      <c r="DQW118" s="511"/>
      <c r="DQX118" s="511"/>
      <c r="DQY118" s="511"/>
      <c r="DQZ118" s="511"/>
      <c r="DRA118" s="511"/>
      <c r="DRB118" s="511"/>
      <c r="DRC118" s="511"/>
      <c r="DRD118" s="511"/>
      <c r="DRE118" s="511"/>
      <c r="DRF118" s="511"/>
      <c r="DRG118" s="511"/>
      <c r="DRH118" s="511"/>
      <c r="DRI118" s="511"/>
      <c r="DRJ118" s="511"/>
      <c r="DRK118" s="511"/>
      <c r="DRL118" s="511"/>
      <c r="DRM118" s="511"/>
      <c r="DRN118" s="511"/>
      <c r="DRO118" s="511"/>
      <c r="DRP118" s="511"/>
      <c r="DRQ118" s="511"/>
      <c r="DRR118" s="511"/>
      <c r="DRS118" s="511"/>
      <c r="DRT118" s="511"/>
      <c r="DRU118" s="511"/>
      <c r="DRV118" s="511"/>
      <c r="DRW118" s="511"/>
      <c r="DRX118" s="511"/>
      <c r="DRY118" s="511"/>
      <c r="DRZ118" s="511"/>
      <c r="DSA118" s="511"/>
      <c r="DSB118" s="511"/>
      <c r="DSC118" s="511"/>
      <c r="DSD118" s="511"/>
      <c r="DSE118" s="511"/>
      <c r="DSF118" s="511"/>
      <c r="DSG118" s="511"/>
      <c r="DSH118" s="511"/>
      <c r="DSI118" s="511"/>
      <c r="DSJ118" s="511"/>
      <c r="DSK118" s="511"/>
      <c r="DSL118" s="511"/>
      <c r="DSM118" s="511"/>
      <c r="DSN118" s="511"/>
      <c r="DSO118" s="511"/>
      <c r="DSP118" s="511"/>
      <c r="DSQ118" s="511"/>
      <c r="DSR118" s="511"/>
      <c r="DSS118" s="511"/>
      <c r="DST118" s="511"/>
      <c r="DSU118" s="511"/>
      <c r="DSV118" s="511"/>
      <c r="DSW118" s="511"/>
      <c r="DSX118" s="511"/>
      <c r="DSY118" s="511"/>
      <c r="DSZ118" s="511"/>
      <c r="DTA118" s="511"/>
      <c r="DTB118" s="511"/>
      <c r="DTC118" s="511"/>
      <c r="DTD118" s="511"/>
      <c r="DTE118" s="511"/>
      <c r="DTF118" s="511"/>
      <c r="DTG118" s="511"/>
      <c r="DTH118" s="511"/>
      <c r="DTI118" s="511"/>
      <c r="DTJ118" s="511"/>
      <c r="DTK118" s="511"/>
      <c r="DTL118" s="511"/>
      <c r="DTM118" s="511"/>
      <c r="DTN118" s="511"/>
      <c r="DTO118" s="511"/>
      <c r="DTP118" s="511"/>
      <c r="DTQ118" s="511"/>
      <c r="DTR118" s="511"/>
      <c r="DTS118" s="511"/>
      <c r="DTT118" s="511"/>
      <c r="DTU118" s="511"/>
      <c r="DTV118" s="511"/>
      <c r="DTW118" s="511"/>
      <c r="DTX118" s="511"/>
      <c r="DTY118" s="511"/>
      <c r="DTZ118" s="511"/>
      <c r="DUA118" s="511"/>
      <c r="DUB118" s="511"/>
      <c r="DUC118" s="511"/>
      <c r="DUD118" s="511"/>
      <c r="DUE118" s="511"/>
      <c r="DUF118" s="511"/>
      <c r="DUG118" s="511"/>
      <c r="DUH118" s="511"/>
      <c r="DUI118" s="511"/>
      <c r="DUJ118" s="511"/>
      <c r="DUK118" s="511"/>
      <c r="DUL118" s="511"/>
      <c r="DUM118" s="511"/>
      <c r="DUN118" s="511"/>
      <c r="DUO118" s="511"/>
      <c r="DUP118" s="511"/>
      <c r="DUQ118" s="511"/>
      <c r="DUR118" s="511"/>
      <c r="DUS118" s="511"/>
      <c r="DUT118" s="511"/>
      <c r="DUU118" s="511"/>
      <c r="DUV118" s="511"/>
      <c r="DUW118" s="511"/>
      <c r="DUX118" s="511"/>
      <c r="DUY118" s="511"/>
      <c r="DUZ118" s="511"/>
      <c r="DVA118" s="511"/>
      <c r="DVB118" s="511"/>
      <c r="DVC118" s="511"/>
      <c r="DVD118" s="511"/>
      <c r="DVE118" s="511"/>
      <c r="DVF118" s="511"/>
      <c r="DVG118" s="511"/>
      <c r="DVH118" s="511"/>
      <c r="DVI118" s="511"/>
      <c r="DVJ118" s="511"/>
      <c r="DVK118" s="511"/>
      <c r="DVL118" s="511"/>
      <c r="DVM118" s="511"/>
      <c r="DVN118" s="511"/>
      <c r="DVO118" s="511"/>
      <c r="DVP118" s="511"/>
      <c r="DVQ118" s="511"/>
      <c r="DVR118" s="511"/>
      <c r="DVS118" s="511"/>
      <c r="DVT118" s="511"/>
      <c r="DVU118" s="511"/>
      <c r="DVV118" s="511"/>
      <c r="DVW118" s="511"/>
      <c r="DVX118" s="511"/>
      <c r="DVY118" s="511"/>
      <c r="DVZ118" s="511"/>
      <c r="DWA118" s="511"/>
      <c r="DWB118" s="511"/>
      <c r="DWC118" s="511"/>
      <c r="DWD118" s="511"/>
      <c r="DWE118" s="511"/>
      <c r="DWF118" s="511"/>
      <c r="DWG118" s="511"/>
      <c r="DWH118" s="511"/>
      <c r="DWI118" s="511"/>
      <c r="DWJ118" s="511"/>
      <c r="DWK118" s="511"/>
      <c r="DWL118" s="511"/>
      <c r="DWM118" s="511"/>
      <c r="DWN118" s="511"/>
      <c r="DWO118" s="511"/>
      <c r="DWP118" s="511"/>
      <c r="DWQ118" s="511"/>
      <c r="DWR118" s="511"/>
      <c r="DWS118" s="511"/>
      <c r="DWT118" s="511"/>
      <c r="DWU118" s="511"/>
      <c r="DWV118" s="511"/>
      <c r="DWW118" s="511"/>
      <c r="DWX118" s="511"/>
      <c r="DWY118" s="511"/>
      <c r="DWZ118" s="511"/>
      <c r="DXA118" s="511"/>
      <c r="DXB118" s="511"/>
      <c r="DXC118" s="511"/>
      <c r="DXD118" s="511"/>
      <c r="DXE118" s="511"/>
      <c r="DXF118" s="511"/>
      <c r="DXG118" s="511"/>
      <c r="DXH118" s="511"/>
      <c r="DXI118" s="511"/>
      <c r="DXJ118" s="511"/>
      <c r="DXK118" s="511"/>
      <c r="DXL118" s="511"/>
      <c r="DXM118" s="511"/>
      <c r="DXN118" s="511"/>
      <c r="DXO118" s="511"/>
      <c r="DXP118" s="511"/>
      <c r="DXQ118" s="511"/>
      <c r="DXR118" s="511"/>
      <c r="DXS118" s="511"/>
      <c r="DXT118" s="511"/>
      <c r="DXU118" s="511"/>
      <c r="DXV118" s="511"/>
      <c r="DXW118" s="511"/>
      <c r="DXX118" s="511"/>
      <c r="DXY118" s="511"/>
      <c r="DXZ118" s="511"/>
      <c r="DYA118" s="511"/>
      <c r="DYB118" s="511"/>
      <c r="DYC118" s="511"/>
      <c r="DYD118" s="511"/>
      <c r="DYE118" s="511"/>
      <c r="DYF118" s="511"/>
      <c r="DYG118" s="511"/>
      <c r="DYH118" s="511"/>
      <c r="DYI118" s="511"/>
      <c r="DYJ118" s="511"/>
      <c r="DYK118" s="511"/>
      <c r="DYL118" s="511"/>
      <c r="DYM118" s="511"/>
      <c r="DYN118" s="511"/>
      <c r="DYO118" s="511"/>
      <c r="DYP118" s="511"/>
      <c r="DYQ118" s="511"/>
      <c r="DYR118" s="511"/>
      <c r="DYS118" s="511"/>
      <c r="DYT118" s="511"/>
      <c r="DYU118" s="511"/>
      <c r="DYV118" s="511"/>
      <c r="DYW118" s="511"/>
      <c r="DYX118" s="511"/>
      <c r="DYY118" s="511"/>
      <c r="DYZ118" s="511"/>
      <c r="DZA118" s="511"/>
      <c r="DZB118" s="511"/>
      <c r="DZC118" s="511"/>
      <c r="DZD118" s="511"/>
      <c r="DZE118" s="511"/>
      <c r="DZF118" s="511"/>
      <c r="DZG118" s="511"/>
      <c r="DZH118" s="511"/>
      <c r="DZI118" s="511"/>
      <c r="DZJ118" s="511"/>
      <c r="DZK118" s="511"/>
      <c r="DZL118" s="511"/>
      <c r="DZM118" s="511"/>
      <c r="DZN118" s="511"/>
      <c r="DZO118" s="511"/>
      <c r="DZP118" s="511"/>
      <c r="DZQ118" s="511"/>
      <c r="DZR118" s="511"/>
      <c r="DZS118" s="511"/>
      <c r="DZT118" s="511"/>
      <c r="DZU118" s="511"/>
      <c r="DZV118" s="511"/>
      <c r="DZW118" s="511"/>
      <c r="DZX118" s="511"/>
      <c r="DZY118" s="511"/>
      <c r="DZZ118" s="511"/>
      <c r="EAA118" s="511"/>
      <c r="EAB118" s="511"/>
      <c r="EAC118" s="511"/>
      <c r="EAD118" s="511"/>
      <c r="EAE118" s="511"/>
      <c r="EAF118" s="511"/>
      <c r="EAG118" s="511"/>
      <c r="EAH118" s="511"/>
      <c r="EAI118" s="511"/>
      <c r="EAJ118" s="511"/>
      <c r="EAK118" s="511"/>
      <c r="EAL118" s="511"/>
      <c r="EAM118" s="511"/>
      <c r="EAN118" s="511"/>
      <c r="EAO118" s="511"/>
      <c r="EAP118" s="511"/>
      <c r="EAQ118" s="511"/>
      <c r="EAR118" s="511"/>
      <c r="EAS118" s="511"/>
      <c r="EAT118" s="511"/>
      <c r="EAU118" s="511"/>
      <c r="EAV118" s="511"/>
      <c r="EAW118" s="511"/>
      <c r="EAX118" s="511"/>
      <c r="EAY118" s="511"/>
      <c r="EAZ118" s="511"/>
      <c r="EBA118" s="511"/>
      <c r="EBB118" s="511"/>
      <c r="EBC118" s="511"/>
      <c r="EBD118" s="511"/>
      <c r="EBE118" s="511"/>
      <c r="EBF118" s="511"/>
      <c r="EBG118" s="511"/>
      <c r="EBH118" s="511"/>
      <c r="EBI118" s="511"/>
      <c r="EBJ118" s="511"/>
      <c r="EBK118" s="511"/>
      <c r="EBL118" s="511"/>
      <c r="EBM118" s="511"/>
      <c r="EBN118" s="511"/>
      <c r="EBO118" s="511"/>
      <c r="EBP118" s="511"/>
      <c r="EBQ118" s="511"/>
      <c r="EBR118" s="511"/>
      <c r="EBS118" s="511"/>
      <c r="EBT118" s="511"/>
      <c r="EBU118" s="511"/>
      <c r="EBV118" s="511"/>
      <c r="EBW118" s="511"/>
      <c r="EBX118" s="511"/>
      <c r="EBY118" s="511"/>
      <c r="EBZ118" s="511"/>
      <c r="ECA118" s="511"/>
      <c r="ECB118" s="511"/>
      <c r="ECC118" s="511"/>
      <c r="ECD118" s="511"/>
      <c r="ECE118" s="511"/>
      <c r="ECF118" s="511"/>
      <c r="ECG118" s="511"/>
      <c r="ECH118" s="511"/>
      <c r="ECI118" s="511"/>
      <c r="ECJ118" s="511"/>
      <c r="ECK118" s="511"/>
      <c r="ECL118" s="511"/>
      <c r="ECM118" s="511"/>
      <c r="ECN118" s="511"/>
      <c r="ECO118" s="511"/>
      <c r="ECP118" s="511"/>
      <c r="ECQ118" s="511"/>
      <c r="ECR118" s="511"/>
      <c r="ECS118" s="511"/>
      <c r="ECT118" s="511"/>
      <c r="ECU118" s="511"/>
      <c r="ECV118" s="511"/>
      <c r="ECW118" s="511"/>
      <c r="ECX118" s="511"/>
      <c r="ECY118" s="511"/>
      <c r="ECZ118" s="511"/>
      <c r="EDA118" s="511"/>
      <c r="EDB118" s="511"/>
      <c r="EDC118" s="511"/>
      <c r="EDD118" s="511"/>
      <c r="EDE118" s="511"/>
      <c r="EDF118" s="511"/>
      <c r="EDG118" s="511"/>
      <c r="EDH118" s="511"/>
      <c r="EDI118" s="511"/>
      <c r="EDJ118" s="511"/>
      <c r="EDK118" s="511"/>
      <c r="EDL118" s="511"/>
      <c r="EDM118" s="511"/>
      <c r="EDN118" s="511"/>
      <c r="EDO118" s="511"/>
      <c r="EDP118" s="511"/>
      <c r="EDQ118" s="511"/>
      <c r="EDR118" s="511"/>
      <c r="EDS118" s="511"/>
      <c r="EDT118" s="511"/>
      <c r="EDU118" s="511"/>
      <c r="EDV118" s="511"/>
      <c r="EDW118" s="511"/>
      <c r="EDX118" s="511"/>
      <c r="EDY118" s="511"/>
      <c r="EDZ118" s="511"/>
      <c r="EEA118" s="511"/>
      <c r="EEB118" s="511"/>
      <c r="EEC118" s="511"/>
      <c r="EED118" s="511"/>
      <c r="EEE118" s="511"/>
      <c r="EEF118" s="511"/>
      <c r="EEG118" s="511"/>
      <c r="EEH118" s="511"/>
      <c r="EEI118" s="511"/>
      <c r="EEJ118" s="511"/>
      <c r="EEK118" s="511"/>
      <c r="EEL118" s="511"/>
      <c r="EEM118" s="511"/>
      <c r="EEN118" s="511"/>
      <c r="EEO118" s="511"/>
      <c r="EEP118" s="511"/>
      <c r="EEQ118" s="511"/>
      <c r="EER118" s="511"/>
      <c r="EES118" s="511"/>
      <c r="EET118" s="511"/>
      <c r="EEU118" s="511"/>
      <c r="EEV118" s="511"/>
      <c r="EEW118" s="511"/>
      <c r="EEX118" s="511"/>
      <c r="EEY118" s="511"/>
      <c r="EEZ118" s="511"/>
      <c r="EFA118" s="511"/>
      <c r="EFB118" s="511"/>
      <c r="EFC118" s="511"/>
      <c r="EFD118" s="511"/>
      <c r="EFE118" s="511"/>
      <c r="EFF118" s="511"/>
      <c r="EFG118" s="511"/>
      <c r="EFH118" s="511"/>
      <c r="EFI118" s="511"/>
      <c r="EFJ118" s="511"/>
      <c r="EFK118" s="511"/>
      <c r="EFL118" s="511"/>
      <c r="EFM118" s="511"/>
      <c r="EFN118" s="511"/>
      <c r="EFO118" s="511"/>
      <c r="EFP118" s="511"/>
      <c r="EFQ118" s="511"/>
      <c r="EFR118" s="511"/>
      <c r="EFS118" s="511"/>
      <c r="EFT118" s="511"/>
      <c r="EFU118" s="511"/>
      <c r="EFV118" s="511"/>
      <c r="EFW118" s="511"/>
      <c r="EFX118" s="511"/>
      <c r="EFY118" s="511"/>
      <c r="EFZ118" s="511"/>
      <c r="EGA118" s="511"/>
      <c r="EGB118" s="511"/>
      <c r="EGC118" s="511"/>
      <c r="EGD118" s="511"/>
      <c r="EGE118" s="511"/>
      <c r="EGF118" s="511"/>
      <c r="EGG118" s="511"/>
      <c r="EGH118" s="511"/>
      <c r="EGI118" s="511"/>
      <c r="EGJ118" s="511"/>
      <c r="EGK118" s="511"/>
      <c r="EGL118" s="511"/>
      <c r="EGM118" s="511"/>
      <c r="EGN118" s="511"/>
      <c r="EGO118" s="511"/>
      <c r="EGP118" s="511"/>
      <c r="EGQ118" s="511"/>
      <c r="EGR118" s="511"/>
      <c r="EGS118" s="511"/>
      <c r="EGT118" s="511"/>
      <c r="EGU118" s="511"/>
      <c r="EGV118" s="511"/>
      <c r="EGW118" s="511"/>
      <c r="EGX118" s="511"/>
      <c r="EGY118" s="511"/>
      <c r="EGZ118" s="511"/>
      <c r="EHA118" s="511"/>
      <c r="EHB118" s="511"/>
      <c r="EHC118" s="511"/>
      <c r="EHD118" s="511"/>
      <c r="EHE118" s="511"/>
      <c r="EHF118" s="511"/>
      <c r="EHG118" s="511"/>
      <c r="EHH118" s="511"/>
      <c r="EHI118" s="511"/>
      <c r="EHJ118" s="511"/>
      <c r="EHK118" s="511"/>
      <c r="EHL118" s="511"/>
      <c r="EHM118" s="511"/>
      <c r="EHN118" s="511"/>
      <c r="EHO118" s="511"/>
      <c r="EHP118" s="511"/>
      <c r="EHQ118" s="511"/>
      <c r="EHR118" s="511"/>
      <c r="EHS118" s="511"/>
      <c r="EHT118" s="511"/>
      <c r="EHU118" s="511"/>
      <c r="EHV118" s="511"/>
      <c r="EHW118" s="511"/>
      <c r="EHX118" s="511"/>
      <c r="EHY118" s="511"/>
      <c r="EHZ118" s="511"/>
      <c r="EIA118" s="511"/>
      <c r="EIB118" s="511"/>
      <c r="EIC118" s="511"/>
      <c r="EID118" s="511"/>
      <c r="EIE118" s="511"/>
      <c r="EIF118" s="511"/>
      <c r="EIG118" s="511"/>
      <c r="EIH118" s="511"/>
      <c r="EII118" s="511"/>
      <c r="EIJ118" s="511"/>
      <c r="EIK118" s="511"/>
      <c r="EIL118" s="511"/>
      <c r="EIM118" s="511"/>
      <c r="EIN118" s="511"/>
      <c r="EIO118" s="511"/>
      <c r="EIP118" s="511"/>
      <c r="EIQ118" s="511"/>
      <c r="EIR118" s="511"/>
      <c r="EIS118" s="511"/>
      <c r="EIT118" s="511"/>
      <c r="EIU118" s="511"/>
      <c r="EIV118" s="511"/>
      <c r="EIW118" s="511"/>
      <c r="EIX118" s="511"/>
      <c r="EIY118" s="511"/>
      <c r="EIZ118" s="511"/>
      <c r="EJA118" s="511"/>
      <c r="EJB118" s="511"/>
      <c r="EJC118" s="511"/>
      <c r="EJD118" s="511"/>
      <c r="EJE118" s="511"/>
      <c r="EJF118" s="511"/>
      <c r="EJG118" s="511"/>
      <c r="EJH118" s="511"/>
      <c r="EJI118" s="511"/>
      <c r="EJJ118" s="511"/>
      <c r="EJK118" s="511"/>
      <c r="EJL118" s="511"/>
      <c r="EJM118" s="511"/>
      <c r="EJN118" s="511"/>
      <c r="EJO118" s="511"/>
      <c r="EJP118" s="511"/>
      <c r="EJQ118" s="511"/>
      <c r="EJR118" s="511"/>
      <c r="EJS118" s="511"/>
      <c r="EJT118" s="511"/>
      <c r="EJU118" s="511"/>
      <c r="EJV118" s="511"/>
      <c r="EJW118" s="511"/>
      <c r="EJX118" s="511"/>
      <c r="EJY118" s="511"/>
      <c r="EJZ118" s="511"/>
      <c r="EKA118" s="511"/>
      <c r="EKB118" s="511"/>
      <c r="EKC118" s="511"/>
      <c r="EKD118" s="511"/>
      <c r="EKE118" s="511"/>
      <c r="EKF118" s="511"/>
      <c r="EKG118" s="511"/>
      <c r="EKH118" s="511"/>
      <c r="EKI118" s="511"/>
      <c r="EKJ118" s="511"/>
      <c r="EKK118" s="511"/>
      <c r="EKL118" s="511"/>
      <c r="EKM118" s="511"/>
      <c r="EKN118" s="511"/>
      <c r="EKO118" s="511"/>
      <c r="EKP118" s="511"/>
      <c r="EKQ118" s="511"/>
      <c r="EKR118" s="511"/>
      <c r="EKS118" s="511"/>
      <c r="EKT118" s="511"/>
      <c r="EKU118" s="511"/>
      <c r="EKV118" s="511"/>
      <c r="EKW118" s="511"/>
      <c r="EKX118" s="511"/>
      <c r="EKY118" s="511"/>
      <c r="EKZ118" s="511"/>
      <c r="ELA118" s="511"/>
      <c r="ELB118" s="511"/>
      <c r="ELC118" s="511"/>
      <c r="ELD118" s="511"/>
      <c r="ELE118" s="511"/>
      <c r="ELF118" s="511"/>
      <c r="ELG118" s="511"/>
      <c r="ELH118" s="511"/>
      <c r="ELI118" s="511"/>
      <c r="ELJ118" s="511"/>
      <c r="ELK118" s="511"/>
      <c r="ELL118" s="511"/>
      <c r="ELM118" s="511"/>
      <c r="ELN118" s="511"/>
      <c r="ELO118" s="511"/>
      <c r="ELP118" s="511"/>
      <c r="ELQ118" s="511"/>
      <c r="ELR118" s="511"/>
      <c r="ELS118" s="511"/>
      <c r="ELT118" s="511"/>
      <c r="ELU118" s="511"/>
      <c r="ELV118" s="511"/>
      <c r="ELW118" s="511"/>
      <c r="ELX118" s="511"/>
      <c r="ELY118" s="511"/>
      <c r="ELZ118" s="511"/>
      <c r="EMA118" s="511"/>
      <c r="EMB118" s="511"/>
      <c r="EMC118" s="511"/>
      <c r="EMD118" s="511"/>
      <c r="EME118" s="511"/>
      <c r="EMF118" s="511"/>
      <c r="EMG118" s="511"/>
      <c r="EMH118" s="511"/>
      <c r="EMI118" s="511"/>
      <c r="EMJ118" s="511"/>
      <c r="EMK118" s="511"/>
      <c r="EML118" s="511"/>
      <c r="EMM118" s="511"/>
      <c r="EMN118" s="511"/>
      <c r="EMO118" s="511"/>
      <c r="EMP118" s="511"/>
      <c r="EMQ118" s="511"/>
      <c r="EMR118" s="511"/>
      <c r="EMS118" s="511"/>
      <c r="EMT118" s="511"/>
      <c r="EMU118" s="511"/>
      <c r="EMV118" s="511"/>
      <c r="EMW118" s="511"/>
      <c r="EMX118" s="511"/>
      <c r="EMY118" s="511"/>
      <c r="EMZ118" s="511"/>
      <c r="ENA118" s="511"/>
      <c r="ENB118" s="511"/>
      <c r="ENC118" s="511"/>
      <c r="END118" s="511"/>
      <c r="ENE118" s="511"/>
      <c r="ENF118" s="511"/>
      <c r="ENG118" s="511"/>
      <c r="ENH118" s="511"/>
      <c r="ENI118" s="511"/>
      <c r="ENJ118" s="511"/>
      <c r="ENK118" s="511"/>
      <c r="ENL118" s="511"/>
      <c r="ENM118" s="511"/>
      <c r="ENN118" s="511"/>
      <c r="ENO118" s="511"/>
      <c r="ENP118" s="511"/>
      <c r="ENQ118" s="511"/>
      <c r="ENR118" s="511"/>
      <c r="ENS118" s="511"/>
      <c r="ENT118" s="511"/>
      <c r="ENU118" s="511"/>
      <c r="ENV118" s="511"/>
      <c r="ENW118" s="511"/>
      <c r="ENX118" s="511"/>
      <c r="ENY118" s="511"/>
      <c r="ENZ118" s="511"/>
      <c r="EOA118" s="511"/>
      <c r="EOB118" s="511"/>
      <c r="EOC118" s="511"/>
      <c r="EOD118" s="511"/>
      <c r="EOE118" s="511"/>
      <c r="EOF118" s="511"/>
      <c r="EOG118" s="511"/>
      <c r="EOH118" s="511"/>
      <c r="EOI118" s="511"/>
      <c r="EOJ118" s="511"/>
      <c r="EOK118" s="511"/>
      <c r="EOL118" s="511"/>
      <c r="EOM118" s="511"/>
      <c r="EON118" s="511"/>
      <c r="EOO118" s="511"/>
      <c r="EOP118" s="511"/>
      <c r="EOQ118" s="511"/>
      <c r="EOR118" s="511"/>
      <c r="EOS118" s="511"/>
      <c r="EOT118" s="511"/>
      <c r="EOU118" s="511"/>
      <c r="EOV118" s="511"/>
      <c r="EOW118" s="511"/>
      <c r="EOX118" s="511"/>
      <c r="EOY118" s="511"/>
      <c r="EOZ118" s="511"/>
      <c r="EPA118" s="511"/>
      <c r="EPB118" s="511"/>
      <c r="EPC118" s="511"/>
      <c r="EPD118" s="511"/>
      <c r="EPE118" s="511"/>
      <c r="EPF118" s="511"/>
      <c r="EPG118" s="511"/>
      <c r="EPH118" s="511"/>
      <c r="EPI118" s="511"/>
      <c r="EPJ118" s="511"/>
      <c r="EPK118" s="511"/>
      <c r="EPL118" s="511"/>
      <c r="EPM118" s="511"/>
      <c r="EPN118" s="511"/>
      <c r="EPO118" s="511"/>
      <c r="EPP118" s="511"/>
      <c r="EPQ118" s="511"/>
      <c r="EPR118" s="511"/>
      <c r="EPS118" s="511"/>
      <c r="EPT118" s="511"/>
      <c r="EPU118" s="511"/>
      <c r="EPV118" s="511"/>
      <c r="EPW118" s="511"/>
      <c r="EPX118" s="511"/>
      <c r="EPY118" s="511"/>
      <c r="EPZ118" s="511"/>
      <c r="EQA118" s="511"/>
      <c r="EQB118" s="511"/>
      <c r="EQC118" s="511"/>
      <c r="EQD118" s="511"/>
      <c r="EQE118" s="511"/>
      <c r="EQF118" s="511"/>
      <c r="EQG118" s="511"/>
      <c r="EQH118" s="511"/>
      <c r="EQI118" s="511"/>
      <c r="EQJ118" s="511"/>
      <c r="EQK118" s="511"/>
      <c r="EQL118" s="511"/>
      <c r="EQM118" s="511"/>
      <c r="EQN118" s="511"/>
      <c r="EQO118" s="511"/>
      <c r="EQP118" s="511"/>
      <c r="EQQ118" s="511"/>
      <c r="EQR118" s="511"/>
      <c r="EQS118" s="511"/>
      <c r="EQT118" s="511"/>
      <c r="EQU118" s="511"/>
      <c r="EQV118" s="511"/>
      <c r="EQW118" s="511"/>
      <c r="EQX118" s="511"/>
      <c r="EQY118" s="511"/>
      <c r="EQZ118" s="511"/>
      <c r="ERA118" s="511"/>
      <c r="ERB118" s="511"/>
      <c r="ERC118" s="511"/>
      <c r="ERD118" s="511"/>
      <c r="ERE118" s="511"/>
      <c r="ERF118" s="511"/>
      <c r="ERG118" s="511"/>
      <c r="ERH118" s="511"/>
      <c r="ERI118" s="511"/>
      <c r="ERJ118" s="511"/>
      <c r="ERK118" s="511"/>
      <c r="ERL118" s="511"/>
      <c r="ERM118" s="511"/>
      <c r="ERN118" s="511"/>
      <c r="ERO118" s="511"/>
      <c r="ERP118" s="511"/>
      <c r="ERQ118" s="511"/>
      <c r="ERR118" s="511"/>
      <c r="ERS118" s="511"/>
      <c r="ERT118" s="511"/>
      <c r="ERU118" s="511"/>
      <c r="ERV118" s="511"/>
      <c r="ERW118" s="511"/>
      <c r="ERX118" s="511"/>
      <c r="ERY118" s="511"/>
      <c r="ERZ118" s="511"/>
      <c r="ESA118" s="511"/>
      <c r="ESB118" s="511"/>
      <c r="ESC118" s="511"/>
      <c r="ESD118" s="511"/>
      <c r="ESE118" s="511"/>
      <c r="ESF118" s="511"/>
      <c r="ESG118" s="511"/>
      <c r="ESH118" s="511"/>
      <c r="ESI118" s="511"/>
      <c r="ESJ118" s="511"/>
      <c r="ESK118" s="511"/>
      <c r="ESL118" s="511"/>
      <c r="ESM118" s="511"/>
      <c r="ESN118" s="511"/>
      <c r="ESO118" s="511"/>
      <c r="ESP118" s="511"/>
      <c r="ESQ118" s="511"/>
      <c r="ESR118" s="511"/>
      <c r="ESS118" s="511"/>
      <c r="EST118" s="511"/>
      <c r="ESU118" s="511"/>
      <c r="ESV118" s="511"/>
      <c r="ESW118" s="511"/>
      <c r="ESX118" s="511"/>
      <c r="ESY118" s="511"/>
      <c r="ESZ118" s="511"/>
      <c r="ETA118" s="511"/>
      <c r="ETB118" s="511"/>
      <c r="ETC118" s="511"/>
      <c r="ETD118" s="511"/>
      <c r="ETE118" s="511"/>
      <c r="ETF118" s="511"/>
      <c r="ETG118" s="511"/>
      <c r="ETH118" s="511"/>
      <c r="ETI118" s="511"/>
      <c r="ETJ118" s="511"/>
      <c r="ETK118" s="511"/>
      <c r="ETL118" s="511"/>
      <c r="ETM118" s="511"/>
      <c r="ETN118" s="511"/>
      <c r="ETO118" s="511"/>
      <c r="ETP118" s="511"/>
      <c r="ETQ118" s="511"/>
      <c r="ETR118" s="511"/>
      <c r="ETS118" s="511"/>
      <c r="ETT118" s="511"/>
      <c r="ETU118" s="511"/>
      <c r="ETV118" s="511"/>
      <c r="ETW118" s="511"/>
      <c r="ETX118" s="511"/>
      <c r="ETY118" s="511"/>
      <c r="ETZ118" s="511"/>
      <c r="EUA118" s="511"/>
      <c r="EUB118" s="511"/>
      <c r="EUC118" s="511"/>
      <c r="EUD118" s="511"/>
      <c r="EUE118" s="511"/>
      <c r="EUF118" s="511"/>
      <c r="EUG118" s="511"/>
      <c r="EUH118" s="511"/>
      <c r="EUI118" s="511"/>
      <c r="EUJ118" s="511"/>
      <c r="EUK118" s="511"/>
      <c r="EUL118" s="511"/>
      <c r="EUM118" s="511"/>
      <c r="EUN118" s="511"/>
      <c r="EUO118" s="511"/>
      <c r="EUP118" s="511"/>
      <c r="EUQ118" s="511"/>
      <c r="EUR118" s="511"/>
      <c r="EUS118" s="511"/>
      <c r="EUT118" s="511"/>
      <c r="EUU118" s="511"/>
      <c r="EUV118" s="511"/>
      <c r="EUW118" s="511"/>
      <c r="EUX118" s="511"/>
      <c r="EUY118" s="511"/>
      <c r="EUZ118" s="511"/>
      <c r="EVA118" s="511"/>
      <c r="EVB118" s="511"/>
      <c r="EVC118" s="511"/>
      <c r="EVD118" s="511"/>
      <c r="EVE118" s="511"/>
      <c r="EVF118" s="511"/>
      <c r="EVG118" s="511"/>
      <c r="EVH118" s="511"/>
      <c r="EVI118" s="511"/>
      <c r="EVJ118" s="511"/>
      <c r="EVK118" s="511"/>
      <c r="EVL118" s="511"/>
      <c r="EVM118" s="511"/>
      <c r="EVN118" s="511"/>
      <c r="EVO118" s="511"/>
      <c r="EVP118" s="511"/>
      <c r="EVQ118" s="511"/>
      <c r="EVR118" s="511"/>
      <c r="EVS118" s="511"/>
      <c r="EVT118" s="511"/>
      <c r="EVU118" s="511"/>
      <c r="EVV118" s="511"/>
      <c r="EVW118" s="511"/>
      <c r="EVX118" s="511"/>
      <c r="EVY118" s="511"/>
      <c r="EVZ118" s="511"/>
      <c r="EWA118" s="511"/>
      <c r="EWB118" s="511"/>
      <c r="EWC118" s="511"/>
      <c r="EWD118" s="511"/>
      <c r="EWE118" s="511"/>
      <c r="EWF118" s="511"/>
      <c r="EWG118" s="511"/>
      <c r="EWH118" s="511"/>
      <c r="EWI118" s="511"/>
      <c r="EWJ118" s="511"/>
      <c r="EWK118" s="511"/>
      <c r="EWL118" s="511"/>
      <c r="EWM118" s="511"/>
      <c r="EWN118" s="511"/>
      <c r="EWO118" s="511"/>
      <c r="EWP118" s="511"/>
      <c r="EWQ118" s="511"/>
      <c r="EWR118" s="511"/>
      <c r="EWS118" s="511"/>
      <c r="EWT118" s="511"/>
      <c r="EWU118" s="511"/>
      <c r="EWV118" s="511"/>
      <c r="EWW118" s="511"/>
      <c r="EWX118" s="511"/>
      <c r="EWY118" s="511"/>
      <c r="EWZ118" s="511"/>
      <c r="EXA118" s="511"/>
      <c r="EXB118" s="511"/>
      <c r="EXC118" s="511"/>
      <c r="EXD118" s="511"/>
      <c r="EXE118" s="511"/>
      <c r="EXF118" s="511"/>
      <c r="EXG118" s="511"/>
      <c r="EXH118" s="511"/>
      <c r="EXI118" s="511"/>
      <c r="EXJ118" s="511"/>
      <c r="EXK118" s="511"/>
      <c r="EXL118" s="511"/>
      <c r="EXM118" s="511"/>
      <c r="EXN118" s="511"/>
      <c r="EXO118" s="511"/>
      <c r="EXP118" s="511"/>
      <c r="EXQ118" s="511"/>
      <c r="EXR118" s="511"/>
      <c r="EXS118" s="511"/>
      <c r="EXT118" s="511"/>
      <c r="EXU118" s="511"/>
      <c r="EXV118" s="511"/>
      <c r="EXW118" s="511"/>
      <c r="EXX118" s="511"/>
      <c r="EXY118" s="511"/>
      <c r="EXZ118" s="511"/>
      <c r="EYA118" s="511"/>
      <c r="EYB118" s="511"/>
      <c r="EYC118" s="511"/>
      <c r="EYD118" s="511"/>
      <c r="EYE118" s="511"/>
      <c r="EYF118" s="511"/>
      <c r="EYG118" s="511"/>
      <c r="EYH118" s="511"/>
      <c r="EYI118" s="511"/>
      <c r="EYJ118" s="511"/>
      <c r="EYK118" s="511"/>
      <c r="EYL118" s="511"/>
      <c r="EYM118" s="511"/>
      <c r="EYN118" s="511"/>
      <c r="EYO118" s="511"/>
      <c r="EYP118" s="511"/>
      <c r="EYQ118" s="511"/>
      <c r="EYR118" s="511"/>
      <c r="EYS118" s="511"/>
      <c r="EYT118" s="511"/>
      <c r="EYU118" s="511"/>
      <c r="EYV118" s="511"/>
      <c r="EYW118" s="511"/>
      <c r="EYX118" s="511"/>
      <c r="EYY118" s="511"/>
      <c r="EYZ118" s="511"/>
      <c r="EZA118" s="511"/>
      <c r="EZB118" s="511"/>
      <c r="EZC118" s="511"/>
      <c r="EZD118" s="511"/>
      <c r="EZE118" s="511"/>
      <c r="EZF118" s="511"/>
      <c r="EZG118" s="511"/>
      <c r="EZH118" s="511"/>
      <c r="EZI118" s="511"/>
      <c r="EZJ118" s="511"/>
      <c r="EZK118" s="511"/>
      <c r="EZL118" s="511"/>
      <c r="EZM118" s="511"/>
      <c r="EZN118" s="511"/>
      <c r="EZO118" s="511"/>
      <c r="EZP118" s="511"/>
      <c r="EZQ118" s="511"/>
      <c r="EZR118" s="511"/>
      <c r="EZS118" s="511"/>
      <c r="EZT118" s="511"/>
      <c r="EZU118" s="511"/>
      <c r="EZV118" s="511"/>
      <c r="EZW118" s="511"/>
      <c r="EZX118" s="511"/>
      <c r="EZY118" s="511"/>
      <c r="EZZ118" s="511"/>
      <c r="FAA118" s="511"/>
      <c r="FAB118" s="511"/>
      <c r="FAC118" s="511"/>
      <c r="FAD118" s="511"/>
      <c r="FAE118" s="511"/>
      <c r="FAF118" s="511"/>
      <c r="FAG118" s="511"/>
      <c r="FAH118" s="511"/>
      <c r="FAI118" s="511"/>
      <c r="FAJ118" s="511"/>
      <c r="FAK118" s="511"/>
      <c r="FAL118" s="511"/>
      <c r="FAM118" s="511"/>
      <c r="FAN118" s="511"/>
      <c r="FAO118" s="511"/>
      <c r="FAP118" s="511"/>
      <c r="FAQ118" s="511"/>
      <c r="FAR118" s="511"/>
      <c r="FAS118" s="511"/>
      <c r="FAT118" s="511"/>
      <c r="FAU118" s="511"/>
      <c r="FAV118" s="511"/>
      <c r="FAW118" s="511"/>
      <c r="FAX118" s="511"/>
      <c r="FAY118" s="511"/>
      <c r="FAZ118" s="511"/>
      <c r="FBA118" s="511"/>
      <c r="FBB118" s="511"/>
      <c r="FBC118" s="511"/>
      <c r="FBD118" s="511"/>
      <c r="FBE118" s="511"/>
      <c r="FBF118" s="511"/>
      <c r="FBG118" s="511"/>
      <c r="FBH118" s="511"/>
      <c r="FBI118" s="511"/>
      <c r="FBJ118" s="511"/>
      <c r="FBK118" s="511"/>
      <c r="FBL118" s="511"/>
      <c r="FBM118" s="511"/>
      <c r="FBN118" s="511"/>
      <c r="FBO118" s="511"/>
      <c r="FBP118" s="511"/>
      <c r="FBQ118" s="511"/>
      <c r="FBR118" s="511"/>
      <c r="FBS118" s="511"/>
      <c r="FBT118" s="511"/>
      <c r="FBU118" s="511"/>
      <c r="FBV118" s="511"/>
      <c r="FBW118" s="511"/>
      <c r="FBX118" s="511"/>
      <c r="FBY118" s="511"/>
      <c r="FBZ118" s="511"/>
      <c r="FCA118" s="511"/>
      <c r="FCB118" s="511"/>
      <c r="FCC118" s="511"/>
      <c r="FCD118" s="511"/>
      <c r="FCE118" s="511"/>
      <c r="FCF118" s="511"/>
      <c r="FCG118" s="511"/>
      <c r="FCH118" s="511"/>
      <c r="FCI118" s="511"/>
      <c r="FCJ118" s="511"/>
      <c r="FCK118" s="511"/>
      <c r="FCL118" s="511"/>
      <c r="FCM118" s="511"/>
      <c r="FCN118" s="511"/>
      <c r="FCO118" s="511"/>
      <c r="FCP118" s="511"/>
      <c r="FCQ118" s="511"/>
      <c r="FCR118" s="511"/>
      <c r="FCS118" s="511"/>
      <c r="FCT118" s="511"/>
      <c r="FCU118" s="511"/>
      <c r="FCV118" s="511"/>
      <c r="FCW118" s="511"/>
      <c r="FCX118" s="511"/>
      <c r="FCY118" s="511"/>
      <c r="FCZ118" s="511"/>
      <c r="FDA118" s="511"/>
      <c r="FDB118" s="511"/>
      <c r="FDC118" s="511"/>
      <c r="FDD118" s="511"/>
      <c r="FDE118" s="511"/>
      <c r="FDF118" s="511"/>
      <c r="FDG118" s="511"/>
      <c r="FDH118" s="511"/>
      <c r="FDI118" s="511"/>
      <c r="FDJ118" s="511"/>
      <c r="FDK118" s="511"/>
      <c r="FDL118" s="511"/>
      <c r="FDM118" s="511"/>
      <c r="FDN118" s="511"/>
      <c r="FDO118" s="511"/>
      <c r="FDP118" s="511"/>
      <c r="FDQ118" s="511"/>
      <c r="FDR118" s="511"/>
      <c r="FDS118" s="511"/>
      <c r="FDT118" s="511"/>
      <c r="FDU118" s="511"/>
      <c r="FDV118" s="511"/>
      <c r="FDW118" s="511"/>
      <c r="FDX118" s="511"/>
      <c r="FDY118" s="511"/>
      <c r="FDZ118" s="511"/>
      <c r="FEA118" s="511"/>
      <c r="FEB118" s="511"/>
      <c r="FEC118" s="511"/>
      <c r="FED118" s="511"/>
      <c r="FEE118" s="511"/>
      <c r="FEF118" s="511"/>
      <c r="FEG118" s="511"/>
      <c r="FEH118" s="511"/>
      <c r="FEI118" s="511"/>
      <c r="FEJ118" s="511"/>
      <c r="FEK118" s="511"/>
      <c r="FEL118" s="511"/>
      <c r="FEM118" s="511"/>
      <c r="FEN118" s="511"/>
      <c r="FEO118" s="511"/>
      <c r="FEP118" s="511"/>
      <c r="FEQ118" s="511"/>
      <c r="FER118" s="511"/>
      <c r="FES118" s="511"/>
      <c r="FET118" s="511"/>
      <c r="FEU118" s="511"/>
      <c r="FEV118" s="511"/>
      <c r="FEW118" s="511"/>
      <c r="FEX118" s="511"/>
      <c r="FEY118" s="511"/>
      <c r="FEZ118" s="511"/>
      <c r="FFA118" s="511"/>
      <c r="FFB118" s="511"/>
      <c r="FFC118" s="511"/>
      <c r="FFD118" s="511"/>
      <c r="FFE118" s="511"/>
      <c r="FFF118" s="511"/>
      <c r="FFG118" s="511"/>
      <c r="FFH118" s="511"/>
      <c r="FFI118" s="511"/>
      <c r="FFJ118" s="511"/>
      <c r="FFK118" s="511"/>
      <c r="FFL118" s="511"/>
      <c r="FFM118" s="511"/>
      <c r="FFN118" s="511"/>
      <c r="FFO118" s="511"/>
      <c r="FFP118" s="511"/>
      <c r="FFQ118" s="511"/>
      <c r="FFR118" s="511"/>
      <c r="FFS118" s="511"/>
      <c r="FFT118" s="511"/>
      <c r="FFU118" s="511"/>
      <c r="FFV118" s="511"/>
      <c r="FFW118" s="511"/>
      <c r="FFX118" s="511"/>
      <c r="FFY118" s="511"/>
      <c r="FFZ118" s="511"/>
      <c r="FGA118" s="511"/>
      <c r="FGB118" s="511"/>
      <c r="FGC118" s="511"/>
      <c r="FGD118" s="511"/>
      <c r="FGE118" s="511"/>
      <c r="FGF118" s="511"/>
      <c r="FGG118" s="511"/>
      <c r="FGH118" s="511"/>
      <c r="FGI118" s="511"/>
      <c r="FGJ118" s="511"/>
      <c r="FGK118" s="511"/>
      <c r="FGL118" s="511"/>
      <c r="FGM118" s="511"/>
      <c r="FGN118" s="511"/>
      <c r="FGO118" s="511"/>
      <c r="FGP118" s="511"/>
      <c r="FGQ118" s="511"/>
      <c r="FGR118" s="511"/>
      <c r="FGS118" s="511"/>
      <c r="FGT118" s="511"/>
      <c r="FGU118" s="511"/>
      <c r="FGV118" s="511"/>
      <c r="FGW118" s="511"/>
      <c r="FGX118" s="511"/>
      <c r="FGY118" s="511"/>
      <c r="FGZ118" s="511"/>
      <c r="FHA118" s="511"/>
      <c r="FHB118" s="511"/>
      <c r="FHC118" s="511"/>
      <c r="FHD118" s="511"/>
      <c r="FHE118" s="511"/>
      <c r="FHF118" s="511"/>
      <c r="FHG118" s="511"/>
      <c r="FHH118" s="511"/>
      <c r="FHI118" s="511"/>
      <c r="FHJ118" s="511"/>
      <c r="FHK118" s="511"/>
      <c r="FHL118" s="511"/>
      <c r="FHM118" s="511"/>
      <c r="FHN118" s="511"/>
      <c r="FHO118" s="511"/>
      <c r="FHP118" s="511"/>
      <c r="FHQ118" s="511"/>
      <c r="FHR118" s="511"/>
      <c r="FHS118" s="511"/>
      <c r="FHT118" s="511"/>
      <c r="FHU118" s="511"/>
      <c r="FHV118" s="511"/>
      <c r="FHW118" s="511"/>
      <c r="FHX118" s="511"/>
      <c r="FHY118" s="511"/>
      <c r="FHZ118" s="511"/>
      <c r="FIA118" s="511"/>
      <c r="FIB118" s="511"/>
      <c r="FIC118" s="511"/>
      <c r="FID118" s="511"/>
      <c r="FIE118" s="511"/>
      <c r="FIF118" s="511"/>
      <c r="FIG118" s="511"/>
      <c r="FIH118" s="511"/>
      <c r="FII118" s="511"/>
      <c r="FIJ118" s="511"/>
      <c r="FIK118" s="511"/>
      <c r="FIL118" s="511"/>
      <c r="FIM118" s="511"/>
      <c r="FIN118" s="511"/>
      <c r="FIO118" s="511"/>
      <c r="FIP118" s="511"/>
      <c r="FIQ118" s="511"/>
      <c r="FIR118" s="511"/>
      <c r="FIS118" s="511"/>
      <c r="FIT118" s="511"/>
      <c r="FIU118" s="511"/>
      <c r="FIV118" s="511"/>
      <c r="FIW118" s="511"/>
      <c r="FIX118" s="511"/>
      <c r="FIY118" s="511"/>
      <c r="FIZ118" s="511"/>
      <c r="FJA118" s="511"/>
      <c r="FJB118" s="511"/>
      <c r="FJC118" s="511"/>
      <c r="FJD118" s="511"/>
      <c r="FJE118" s="511"/>
      <c r="FJF118" s="511"/>
      <c r="FJG118" s="511"/>
      <c r="FJH118" s="511"/>
      <c r="FJI118" s="511"/>
      <c r="FJJ118" s="511"/>
      <c r="FJK118" s="511"/>
      <c r="FJL118" s="511"/>
      <c r="FJM118" s="511"/>
      <c r="FJN118" s="511"/>
      <c r="FJO118" s="511"/>
      <c r="FJP118" s="511"/>
      <c r="FJQ118" s="511"/>
      <c r="FJR118" s="511"/>
      <c r="FJS118" s="511"/>
      <c r="FJT118" s="511"/>
      <c r="FJU118" s="511"/>
      <c r="FJV118" s="511"/>
      <c r="FJW118" s="511"/>
      <c r="FJX118" s="511"/>
      <c r="FJY118" s="511"/>
      <c r="FJZ118" s="511"/>
      <c r="FKA118" s="511"/>
      <c r="FKB118" s="511"/>
      <c r="FKC118" s="511"/>
      <c r="FKD118" s="511"/>
      <c r="FKE118" s="511"/>
      <c r="FKF118" s="511"/>
      <c r="FKG118" s="511"/>
      <c r="FKH118" s="511"/>
      <c r="FKI118" s="511"/>
      <c r="FKJ118" s="511"/>
      <c r="FKK118" s="511"/>
      <c r="FKL118" s="511"/>
      <c r="FKM118" s="511"/>
      <c r="FKN118" s="511"/>
      <c r="FKO118" s="511"/>
      <c r="FKP118" s="511"/>
      <c r="FKQ118" s="511"/>
      <c r="FKR118" s="511"/>
      <c r="FKS118" s="511"/>
      <c r="FKT118" s="511"/>
      <c r="FKU118" s="511"/>
      <c r="FKV118" s="511"/>
      <c r="FKW118" s="511"/>
      <c r="FKX118" s="511"/>
      <c r="FKY118" s="511"/>
      <c r="FKZ118" s="511"/>
      <c r="FLA118" s="511"/>
      <c r="FLB118" s="511"/>
      <c r="FLC118" s="511"/>
      <c r="FLD118" s="511"/>
      <c r="FLE118" s="511"/>
      <c r="FLF118" s="511"/>
      <c r="FLG118" s="511"/>
      <c r="FLH118" s="511"/>
      <c r="FLI118" s="511"/>
      <c r="FLJ118" s="511"/>
      <c r="FLK118" s="511"/>
      <c r="FLL118" s="511"/>
      <c r="FLM118" s="511"/>
      <c r="FLN118" s="511"/>
      <c r="FLO118" s="511"/>
      <c r="FLP118" s="511"/>
      <c r="FLQ118" s="511"/>
      <c r="FLR118" s="511"/>
      <c r="FLS118" s="511"/>
      <c r="FLT118" s="511"/>
      <c r="FLU118" s="511"/>
      <c r="FLV118" s="511"/>
      <c r="FLW118" s="511"/>
      <c r="FLX118" s="511"/>
      <c r="FLY118" s="511"/>
      <c r="FLZ118" s="511"/>
      <c r="FMA118" s="511"/>
      <c r="FMB118" s="511"/>
      <c r="FMC118" s="511"/>
      <c r="FMD118" s="511"/>
      <c r="FME118" s="511"/>
      <c r="FMF118" s="511"/>
      <c r="FMG118" s="511"/>
      <c r="FMH118" s="511"/>
      <c r="FMI118" s="511"/>
      <c r="FMJ118" s="511"/>
      <c r="FMK118" s="511"/>
      <c r="FML118" s="511"/>
      <c r="FMM118" s="511"/>
      <c r="FMN118" s="511"/>
      <c r="FMO118" s="511"/>
      <c r="FMP118" s="511"/>
      <c r="FMQ118" s="511"/>
      <c r="FMR118" s="511"/>
      <c r="FMS118" s="511"/>
      <c r="FMT118" s="511"/>
      <c r="FMU118" s="511"/>
      <c r="FMV118" s="511"/>
      <c r="FMW118" s="511"/>
      <c r="FMX118" s="511"/>
      <c r="FMY118" s="511"/>
      <c r="FMZ118" s="511"/>
      <c r="FNA118" s="511"/>
      <c r="FNB118" s="511"/>
      <c r="FNC118" s="511"/>
      <c r="FND118" s="511"/>
      <c r="FNE118" s="511"/>
      <c r="FNF118" s="511"/>
      <c r="FNG118" s="511"/>
      <c r="FNH118" s="511"/>
      <c r="FNI118" s="511"/>
      <c r="FNJ118" s="511"/>
      <c r="FNK118" s="511"/>
      <c r="FNL118" s="511"/>
      <c r="FNM118" s="511"/>
      <c r="FNN118" s="511"/>
      <c r="FNO118" s="511"/>
      <c r="FNP118" s="511"/>
      <c r="FNQ118" s="511"/>
      <c r="FNR118" s="511"/>
      <c r="FNS118" s="511"/>
      <c r="FNT118" s="511"/>
      <c r="FNU118" s="511"/>
      <c r="FNV118" s="511"/>
      <c r="FNW118" s="511"/>
      <c r="FNX118" s="511"/>
      <c r="FNY118" s="511"/>
      <c r="FNZ118" s="511"/>
      <c r="FOA118" s="511"/>
      <c r="FOB118" s="511"/>
      <c r="FOC118" s="511"/>
      <c r="FOD118" s="511"/>
      <c r="FOE118" s="511"/>
      <c r="FOF118" s="511"/>
      <c r="FOG118" s="511"/>
      <c r="FOH118" s="511"/>
      <c r="FOI118" s="511"/>
      <c r="FOJ118" s="511"/>
      <c r="FOK118" s="511"/>
      <c r="FOL118" s="511"/>
      <c r="FOM118" s="511"/>
      <c r="FON118" s="511"/>
      <c r="FOO118" s="511"/>
      <c r="FOP118" s="511"/>
      <c r="FOQ118" s="511"/>
      <c r="FOR118" s="511"/>
      <c r="FOS118" s="511"/>
      <c r="FOT118" s="511"/>
      <c r="FOU118" s="511"/>
      <c r="FOV118" s="511"/>
      <c r="FOW118" s="511"/>
      <c r="FOX118" s="511"/>
      <c r="FOY118" s="511"/>
      <c r="FOZ118" s="511"/>
      <c r="FPA118" s="511"/>
      <c r="FPB118" s="511"/>
      <c r="FPC118" s="511"/>
      <c r="FPD118" s="511"/>
      <c r="FPE118" s="511"/>
      <c r="FPF118" s="511"/>
      <c r="FPG118" s="511"/>
      <c r="FPH118" s="511"/>
      <c r="FPI118" s="511"/>
      <c r="FPJ118" s="511"/>
      <c r="FPK118" s="511"/>
      <c r="FPL118" s="511"/>
      <c r="FPM118" s="511"/>
      <c r="FPN118" s="511"/>
      <c r="FPO118" s="511"/>
      <c r="FPP118" s="511"/>
      <c r="FPQ118" s="511"/>
      <c r="FPR118" s="511"/>
      <c r="FPS118" s="511"/>
      <c r="FPT118" s="511"/>
      <c r="FPU118" s="511"/>
      <c r="FPV118" s="511"/>
      <c r="FPW118" s="511"/>
      <c r="FPX118" s="511"/>
      <c r="FPY118" s="511"/>
      <c r="FPZ118" s="511"/>
      <c r="FQA118" s="511"/>
      <c r="FQB118" s="511"/>
      <c r="FQC118" s="511"/>
      <c r="FQD118" s="511"/>
      <c r="FQE118" s="511"/>
      <c r="FQF118" s="511"/>
      <c r="FQG118" s="511"/>
      <c r="FQH118" s="511"/>
      <c r="FQI118" s="511"/>
      <c r="FQJ118" s="511"/>
      <c r="FQK118" s="511"/>
      <c r="FQL118" s="511"/>
      <c r="FQM118" s="511"/>
      <c r="FQN118" s="511"/>
      <c r="FQO118" s="511"/>
      <c r="FQP118" s="511"/>
      <c r="FQQ118" s="511"/>
      <c r="FQR118" s="511"/>
      <c r="FQS118" s="511"/>
      <c r="FQT118" s="511"/>
      <c r="FQU118" s="511"/>
      <c r="FQV118" s="511"/>
      <c r="FQW118" s="511"/>
      <c r="FQX118" s="511"/>
      <c r="FQY118" s="511"/>
      <c r="FQZ118" s="511"/>
      <c r="FRA118" s="511"/>
      <c r="FRB118" s="511"/>
      <c r="FRC118" s="511"/>
      <c r="FRD118" s="511"/>
      <c r="FRE118" s="511"/>
      <c r="FRF118" s="511"/>
      <c r="FRG118" s="511"/>
      <c r="FRH118" s="511"/>
      <c r="FRI118" s="511"/>
      <c r="FRJ118" s="511"/>
      <c r="FRK118" s="511"/>
      <c r="FRL118" s="511"/>
      <c r="FRM118" s="511"/>
      <c r="FRN118" s="511"/>
      <c r="FRO118" s="511"/>
      <c r="FRP118" s="511"/>
      <c r="FRQ118" s="511"/>
      <c r="FRR118" s="511"/>
      <c r="FRS118" s="511"/>
      <c r="FRT118" s="511"/>
      <c r="FRU118" s="511"/>
      <c r="FRV118" s="511"/>
      <c r="FRW118" s="511"/>
      <c r="FRX118" s="511"/>
      <c r="FRY118" s="511"/>
      <c r="FRZ118" s="511"/>
      <c r="FSA118" s="511"/>
      <c r="FSB118" s="511"/>
      <c r="FSC118" s="511"/>
      <c r="FSD118" s="511"/>
      <c r="FSE118" s="511"/>
      <c r="FSF118" s="511"/>
      <c r="FSG118" s="511"/>
      <c r="FSH118" s="511"/>
      <c r="FSI118" s="511"/>
      <c r="FSJ118" s="511"/>
      <c r="FSK118" s="511"/>
      <c r="FSL118" s="511"/>
      <c r="FSM118" s="511"/>
      <c r="FSN118" s="511"/>
      <c r="FSO118" s="511"/>
      <c r="FSP118" s="511"/>
      <c r="FSQ118" s="511"/>
      <c r="FSR118" s="511"/>
      <c r="FSS118" s="511"/>
      <c r="FST118" s="511"/>
      <c r="FSU118" s="511"/>
      <c r="FSV118" s="511"/>
      <c r="FSW118" s="511"/>
      <c r="FSX118" s="511"/>
      <c r="FSY118" s="511"/>
      <c r="FSZ118" s="511"/>
      <c r="FTA118" s="511"/>
      <c r="FTB118" s="511"/>
      <c r="FTC118" s="511"/>
      <c r="FTD118" s="511"/>
      <c r="FTE118" s="511"/>
      <c r="FTF118" s="511"/>
      <c r="FTG118" s="511"/>
      <c r="FTH118" s="511"/>
      <c r="FTI118" s="511"/>
      <c r="FTJ118" s="511"/>
      <c r="FTK118" s="511"/>
      <c r="FTL118" s="511"/>
      <c r="FTM118" s="511"/>
      <c r="FTN118" s="511"/>
      <c r="FTO118" s="511"/>
      <c r="FTP118" s="511"/>
      <c r="FTQ118" s="511"/>
      <c r="FTR118" s="511"/>
      <c r="FTS118" s="511"/>
      <c r="FTT118" s="511"/>
      <c r="FTU118" s="511"/>
      <c r="FTV118" s="511"/>
      <c r="FTW118" s="511"/>
      <c r="FTX118" s="511"/>
      <c r="FTY118" s="511"/>
      <c r="FTZ118" s="511"/>
      <c r="FUA118" s="511"/>
      <c r="FUB118" s="511"/>
      <c r="FUC118" s="511"/>
      <c r="FUD118" s="511"/>
      <c r="FUE118" s="511"/>
      <c r="FUF118" s="511"/>
      <c r="FUG118" s="511"/>
      <c r="FUH118" s="511"/>
      <c r="FUI118" s="511"/>
      <c r="FUJ118" s="511"/>
      <c r="FUK118" s="511"/>
      <c r="FUL118" s="511"/>
      <c r="FUM118" s="511"/>
      <c r="FUN118" s="511"/>
      <c r="FUO118" s="511"/>
      <c r="FUP118" s="511"/>
      <c r="FUQ118" s="511"/>
      <c r="FUR118" s="511"/>
      <c r="FUS118" s="511"/>
      <c r="FUT118" s="511"/>
      <c r="FUU118" s="511"/>
      <c r="FUV118" s="511"/>
      <c r="FUW118" s="511"/>
      <c r="FUX118" s="511"/>
      <c r="FUY118" s="511"/>
      <c r="FUZ118" s="511"/>
      <c r="FVA118" s="511"/>
      <c r="FVB118" s="511"/>
      <c r="FVC118" s="511"/>
      <c r="FVD118" s="511"/>
      <c r="FVE118" s="511"/>
      <c r="FVF118" s="511"/>
      <c r="FVG118" s="511"/>
      <c r="FVH118" s="511"/>
      <c r="FVI118" s="511"/>
      <c r="FVJ118" s="511"/>
      <c r="FVK118" s="511"/>
      <c r="FVL118" s="511"/>
      <c r="FVM118" s="511"/>
      <c r="FVN118" s="511"/>
      <c r="FVO118" s="511"/>
      <c r="FVP118" s="511"/>
      <c r="FVQ118" s="511"/>
      <c r="FVR118" s="511"/>
      <c r="FVS118" s="511"/>
      <c r="FVT118" s="511"/>
      <c r="FVU118" s="511"/>
      <c r="FVV118" s="511"/>
      <c r="FVW118" s="511"/>
      <c r="FVX118" s="511"/>
      <c r="FVY118" s="511"/>
      <c r="FVZ118" s="511"/>
      <c r="FWA118" s="511"/>
      <c r="FWB118" s="511"/>
      <c r="FWC118" s="511"/>
      <c r="FWD118" s="511"/>
      <c r="FWE118" s="511"/>
      <c r="FWF118" s="511"/>
      <c r="FWG118" s="511"/>
      <c r="FWH118" s="511"/>
      <c r="FWI118" s="511"/>
      <c r="FWJ118" s="511"/>
      <c r="FWK118" s="511"/>
      <c r="FWL118" s="511"/>
      <c r="FWM118" s="511"/>
      <c r="FWN118" s="511"/>
      <c r="FWO118" s="511"/>
      <c r="FWP118" s="511"/>
      <c r="FWQ118" s="511"/>
      <c r="FWR118" s="511"/>
      <c r="FWS118" s="511"/>
      <c r="FWT118" s="511"/>
      <c r="FWU118" s="511"/>
      <c r="FWV118" s="511"/>
      <c r="FWW118" s="511"/>
      <c r="FWX118" s="511"/>
      <c r="FWY118" s="511"/>
      <c r="FWZ118" s="511"/>
      <c r="FXA118" s="511"/>
      <c r="FXB118" s="511"/>
      <c r="FXC118" s="511"/>
      <c r="FXD118" s="511"/>
      <c r="FXE118" s="511"/>
      <c r="FXF118" s="511"/>
      <c r="FXG118" s="511"/>
      <c r="FXH118" s="511"/>
      <c r="FXI118" s="511"/>
      <c r="FXJ118" s="511"/>
      <c r="FXK118" s="511"/>
      <c r="FXL118" s="511"/>
      <c r="FXM118" s="511"/>
      <c r="FXN118" s="511"/>
      <c r="FXO118" s="511"/>
      <c r="FXP118" s="511"/>
      <c r="FXQ118" s="511"/>
      <c r="FXR118" s="511"/>
      <c r="FXS118" s="511"/>
      <c r="FXT118" s="511"/>
      <c r="FXU118" s="511"/>
      <c r="FXV118" s="511"/>
      <c r="FXW118" s="511"/>
      <c r="FXX118" s="511"/>
      <c r="FXY118" s="511"/>
      <c r="FXZ118" s="511"/>
      <c r="FYA118" s="511"/>
      <c r="FYB118" s="511"/>
      <c r="FYC118" s="511"/>
      <c r="FYD118" s="511"/>
      <c r="FYE118" s="511"/>
      <c r="FYF118" s="511"/>
      <c r="FYG118" s="511"/>
      <c r="FYH118" s="511"/>
      <c r="FYI118" s="511"/>
      <c r="FYJ118" s="511"/>
      <c r="FYK118" s="511"/>
      <c r="FYL118" s="511"/>
      <c r="FYM118" s="511"/>
      <c r="FYN118" s="511"/>
      <c r="FYO118" s="511"/>
      <c r="FYP118" s="511"/>
      <c r="FYQ118" s="511"/>
      <c r="FYR118" s="511"/>
      <c r="FYS118" s="511"/>
      <c r="FYT118" s="511"/>
      <c r="FYU118" s="511"/>
      <c r="FYV118" s="511"/>
      <c r="FYW118" s="511"/>
      <c r="FYX118" s="511"/>
      <c r="FYY118" s="511"/>
      <c r="FYZ118" s="511"/>
      <c r="FZA118" s="511"/>
      <c r="FZB118" s="511"/>
      <c r="FZC118" s="511"/>
      <c r="FZD118" s="511"/>
      <c r="FZE118" s="511"/>
      <c r="FZF118" s="511"/>
      <c r="FZG118" s="511"/>
      <c r="FZH118" s="511"/>
      <c r="FZI118" s="511"/>
      <c r="FZJ118" s="511"/>
      <c r="FZK118" s="511"/>
      <c r="FZL118" s="511"/>
      <c r="FZM118" s="511"/>
      <c r="FZN118" s="511"/>
      <c r="FZO118" s="511"/>
      <c r="FZP118" s="511"/>
      <c r="FZQ118" s="511"/>
      <c r="FZR118" s="511"/>
      <c r="FZS118" s="511"/>
      <c r="FZT118" s="511"/>
      <c r="FZU118" s="511"/>
      <c r="FZV118" s="511"/>
      <c r="FZW118" s="511"/>
      <c r="FZX118" s="511"/>
      <c r="FZY118" s="511"/>
      <c r="FZZ118" s="511"/>
      <c r="GAA118" s="511"/>
      <c r="GAB118" s="511"/>
      <c r="GAC118" s="511"/>
      <c r="GAD118" s="511"/>
      <c r="GAE118" s="511"/>
      <c r="GAF118" s="511"/>
      <c r="GAG118" s="511"/>
      <c r="GAH118" s="511"/>
      <c r="GAI118" s="511"/>
      <c r="GAJ118" s="511"/>
      <c r="GAK118" s="511"/>
      <c r="GAL118" s="511"/>
      <c r="GAM118" s="511"/>
      <c r="GAN118" s="511"/>
      <c r="GAO118" s="511"/>
      <c r="GAP118" s="511"/>
      <c r="GAQ118" s="511"/>
      <c r="GAR118" s="511"/>
      <c r="GAS118" s="511"/>
      <c r="GAT118" s="511"/>
      <c r="GAU118" s="511"/>
      <c r="GAV118" s="511"/>
      <c r="GAW118" s="511"/>
      <c r="GAX118" s="511"/>
      <c r="GAY118" s="511"/>
      <c r="GAZ118" s="511"/>
      <c r="GBA118" s="511"/>
      <c r="GBB118" s="511"/>
      <c r="GBC118" s="511"/>
      <c r="GBD118" s="511"/>
      <c r="GBE118" s="511"/>
      <c r="GBF118" s="511"/>
      <c r="GBG118" s="511"/>
      <c r="GBH118" s="511"/>
      <c r="GBI118" s="511"/>
      <c r="GBJ118" s="511"/>
      <c r="GBK118" s="511"/>
      <c r="GBL118" s="511"/>
      <c r="GBM118" s="511"/>
      <c r="GBN118" s="511"/>
      <c r="GBO118" s="511"/>
      <c r="GBP118" s="511"/>
      <c r="GBQ118" s="511"/>
      <c r="GBR118" s="511"/>
      <c r="GBS118" s="511"/>
      <c r="GBT118" s="511"/>
      <c r="GBU118" s="511"/>
      <c r="GBV118" s="511"/>
      <c r="GBW118" s="511"/>
      <c r="GBX118" s="511"/>
      <c r="GBY118" s="511"/>
      <c r="GBZ118" s="511"/>
      <c r="GCA118" s="511"/>
      <c r="GCB118" s="511"/>
      <c r="GCC118" s="511"/>
      <c r="GCD118" s="511"/>
      <c r="GCE118" s="511"/>
      <c r="GCF118" s="511"/>
      <c r="GCG118" s="511"/>
      <c r="GCH118" s="511"/>
      <c r="GCI118" s="511"/>
      <c r="GCJ118" s="511"/>
      <c r="GCK118" s="511"/>
      <c r="GCL118" s="511"/>
      <c r="GCM118" s="511"/>
      <c r="GCN118" s="511"/>
      <c r="GCO118" s="511"/>
      <c r="GCP118" s="511"/>
      <c r="GCQ118" s="511"/>
      <c r="GCR118" s="511"/>
      <c r="GCS118" s="511"/>
      <c r="GCT118" s="511"/>
      <c r="GCU118" s="511"/>
      <c r="GCV118" s="511"/>
      <c r="GCW118" s="511"/>
      <c r="GCX118" s="511"/>
      <c r="GCY118" s="511"/>
      <c r="GCZ118" s="511"/>
      <c r="GDA118" s="511"/>
      <c r="GDB118" s="511"/>
      <c r="GDC118" s="511"/>
      <c r="GDD118" s="511"/>
      <c r="GDE118" s="511"/>
      <c r="GDF118" s="511"/>
      <c r="GDG118" s="511"/>
      <c r="GDH118" s="511"/>
      <c r="GDI118" s="511"/>
      <c r="GDJ118" s="511"/>
      <c r="GDK118" s="511"/>
      <c r="GDL118" s="511"/>
      <c r="GDM118" s="511"/>
      <c r="GDN118" s="511"/>
      <c r="GDO118" s="511"/>
      <c r="GDP118" s="511"/>
      <c r="GDQ118" s="511"/>
      <c r="GDR118" s="511"/>
      <c r="GDS118" s="511"/>
      <c r="GDT118" s="511"/>
      <c r="GDU118" s="511"/>
      <c r="GDV118" s="511"/>
      <c r="GDW118" s="511"/>
      <c r="GDX118" s="511"/>
      <c r="GDY118" s="511"/>
      <c r="GDZ118" s="511"/>
      <c r="GEA118" s="511"/>
      <c r="GEB118" s="511"/>
      <c r="GEC118" s="511"/>
      <c r="GED118" s="511"/>
      <c r="GEE118" s="511"/>
      <c r="GEF118" s="511"/>
      <c r="GEG118" s="511"/>
      <c r="GEH118" s="511"/>
      <c r="GEI118" s="511"/>
      <c r="GEJ118" s="511"/>
      <c r="GEK118" s="511"/>
      <c r="GEL118" s="511"/>
      <c r="GEM118" s="511"/>
      <c r="GEN118" s="511"/>
      <c r="GEO118" s="511"/>
      <c r="GEP118" s="511"/>
      <c r="GEQ118" s="511"/>
      <c r="GER118" s="511"/>
      <c r="GES118" s="511"/>
      <c r="GET118" s="511"/>
      <c r="GEU118" s="511"/>
      <c r="GEV118" s="511"/>
      <c r="GEW118" s="511"/>
      <c r="GEX118" s="511"/>
      <c r="GEY118" s="511"/>
      <c r="GEZ118" s="511"/>
      <c r="GFA118" s="511"/>
      <c r="GFB118" s="511"/>
      <c r="GFC118" s="511"/>
      <c r="GFD118" s="511"/>
      <c r="GFE118" s="511"/>
      <c r="GFF118" s="511"/>
      <c r="GFG118" s="511"/>
      <c r="GFH118" s="511"/>
      <c r="GFI118" s="511"/>
      <c r="GFJ118" s="511"/>
      <c r="GFK118" s="511"/>
      <c r="GFL118" s="511"/>
      <c r="GFM118" s="511"/>
      <c r="GFN118" s="511"/>
      <c r="GFO118" s="511"/>
      <c r="GFP118" s="511"/>
      <c r="GFQ118" s="511"/>
      <c r="GFR118" s="511"/>
      <c r="GFS118" s="511"/>
      <c r="GFT118" s="511"/>
      <c r="GFU118" s="511"/>
      <c r="GFV118" s="511"/>
      <c r="GFW118" s="511"/>
      <c r="GFX118" s="511"/>
      <c r="GFY118" s="511"/>
      <c r="GFZ118" s="511"/>
      <c r="GGA118" s="511"/>
      <c r="GGB118" s="511"/>
      <c r="GGC118" s="511"/>
      <c r="GGD118" s="511"/>
      <c r="GGE118" s="511"/>
      <c r="GGF118" s="511"/>
      <c r="GGG118" s="511"/>
      <c r="GGH118" s="511"/>
      <c r="GGI118" s="511"/>
      <c r="GGJ118" s="511"/>
      <c r="GGK118" s="511"/>
      <c r="GGL118" s="511"/>
      <c r="GGM118" s="511"/>
      <c r="GGN118" s="511"/>
      <c r="GGO118" s="511"/>
      <c r="GGP118" s="511"/>
      <c r="GGQ118" s="511"/>
      <c r="GGR118" s="511"/>
      <c r="GGS118" s="511"/>
      <c r="GGT118" s="511"/>
      <c r="GGU118" s="511"/>
      <c r="GGV118" s="511"/>
      <c r="GGW118" s="511"/>
      <c r="GGX118" s="511"/>
      <c r="GGY118" s="511"/>
      <c r="GGZ118" s="511"/>
      <c r="GHA118" s="511"/>
      <c r="GHB118" s="511"/>
      <c r="GHC118" s="511"/>
      <c r="GHD118" s="511"/>
      <c r="GHE118" s="511"/>
      <c r="GHF118" s="511"/>
      <c r="GHG118" s="511"/>
      <c r="GHH118" s="511"/>
      <c r="GHI118" s="511"/>
      <c r="GHJ118" s="511"/>
      <c r="GHK118" s="511"/>
      <c r="GHL118" s="511"/>
      <c r="GHM118" s="511"/>
      <c r="GHN118" s="511"/>
      <c r="GHO118" s="511"/>
      <c r="GHP118" s="511"/>
      <c r="GHQ118" s="511"/>
      <c r="GHR118" s="511"/>
      <c r="GHS118" s="511"/>
      <c r="GHT118" s="511"/>
      <c r="GHU118" s="511"/>
      <c r="GHV118" s="511"/>
      <c r="GHW118" s="511"/>
      <c r="GHX118" s="511"/>
      <c r="GHY118" s="511"/>
      <c r="GHZ118" s="511"/>
      <c r="GIA118" s="511"/>
      <c r="GIB118" s="511"/>
      <c r="GIC118" s="511"/>
      <c r="GID118" s="511"/>
      <c r="GIE118" s="511"/>
      <c r="GIF118" s="511"/>
      <c r="GIG118" s="511"/>
      <c r="GIH118" s="511"/>
      <c r="GII118" s="511"/>
      <c r="GIJ118" s="511"/>
      <c r="GIK118" s="511"/>
      <c r="GIL118" s="511"/>
      <c r="GIM118" s="511"/>
      <c r="GIN118" s="511"/>
      <c r="GIO118" s="511"/>
      <c r="GIP118" s="511"/>
      <c r="GIQ118" s="511"/>
      <c r="GIR118" s="511"/>
      <c r="GIS118" s="511"/>
      <c r="GIT118" s="511"/>
      <c r="GIU118" s="511"/>
      <c r="GIV118" s="511"/>
      <c r="GIW118" s="511"/>
      <c r="GIX118" s="511"/>
      <c r="GIY118" s="511"/>
      <c r="GIZ118" s="511"/>
      <c r="GJA118" s="511"/>
      <c r="GJB118" s="511"/>
      <c r="GJC118" s="511"/>
      <c r="GJD118" s="511"/>
      <c r="GJE118" s="511"/>
      <c r="GJF118" s="511"/>
      <c r="GJG118" s="511"/>
      <c r="GJH118" s="511"/>
      <c r="GJI118" s="511"/>
      <c r="GJJ118" s="511"/>
      <c r="GJK118" s="511"/>
      <c r="GJL118" s="511"/>
      <c r="GJM118" s="511"/>
      <c r="GJN118" s="511"/>
      <c r="GJO118" s="511"/>
      <c r="GJP118" s="511"/>
      <c r="GJQ118" s="511"/>
      <c r="GJR118" s="511"/>
      <c r="GJS118" s="511"/>
      <c r="GJT118" s="511"/>
      <c r="GJU118" s="511"/>
      <c r="GJV118" s="511"/>
      <c r="GJW118" s="511"/>
      <c r="GJX118" s="511"/>
      <c r="GJY118" s="511"/>
      <c r="GJZ118" s="511"/>
      <c r="GKA118" s="511"/>
      <c r="GKB118" s="511"/>
      <c r="GKC118" s="511"/>
      <c r="GKD118" s="511"/>
      <c r="GKE118" s="511"/>
      <c r="GKF118" s="511"/>
      <c r="GKG118" s="511"/>
      <c r="GKH118" s="511"/>
      <c r="GKI118" s="511"/>
      <c r="GKJ118" s="511"/>
      <c r="GKK118" s="511"/>
      <c r="GKL118" s="511"/>
      <c r="GKM118" s="511"/>
      <c r="GKN118" s="511"/>
      <c r="GKO118" s="511"/>
      <c r="GKP118" s="511"/>
      <c r="GKQ118" s="511"/>
      <c r="GKR118" s="511"/>
      <c r="GKS118" s="511"/>
      <c r="GKT118" s="511"/>
      <c r="GKU118" s="511"/>
      <c r="GKV118" s="511"/>
      <c r="GKW118" s="511"/>
      <c r="GKX118" s="511"/>
      <c r="GKY118" s="511"/>
      <c r="GKZ118" s="511"/>
      <c r="GLA118" s="511"/>
      <c r="GLB118" s="511"/>
      <c r="GLC118" s="511"/>
      <c r="GLD118" s="511"/>
      <c r="GLE118" s="511"/>
      <c r="GLF118" s="511"/>
      <c r="GLG118" s="511"/>
      <c r="GLH118" s="511"/>
      <c r="GLI118" s="511"/>
      <c r="GLJ118" s="511"/>
      <c r="GLK118" s="511"/>
      <c r="GLL118" s="511"/>
      <c r="GLM118" s="511"/>
      <c r="GLN118" s="511"/>
      <c r="GLO118" s="511"/>
      <c r="GLP118" s="511"/>
      <c r="GLQ118" s="511"/>
      <c r="GLR118" s="511"/>
      <c r="GLS118" s="511"/>
      <c r="GLT118" s="511"/>
      <c r="GLU118" s="511"/>
      <c r="GLV118" s="511"/>
      <c r="GLW118" s="511"/>
      <c r="GLX118" s="511"/>
      <c r="GLY118" s="511"/>
      <c r="GLZ118" s="511"/>
      <c r="GMA118" s="511"/>
      <c r="GMB118" s="511"/>
      <c r="GMC118" s="511"/>
      <c r="GMD118" s="511"/>
      <c r="GME118" s="511"/>
      <c r="GMF118" s="511"/>
      <c r="GMG118" s="511"/>
      <c r="GMH118" s="511"/>
      <c r="GMI118" s="511"/>
      <c r="GMJ118" s="511"/>
      <c r="GMK118" s="511"/>
      <c r="GML118" s="511"/>
      <c r="GMM118" s="511"/>
      <c r="GMN118" s="511"/>
      <c r="GMO118" s="511"/>
      <c r="GMP118" s="511"/>
      <c r="GMQ118" s="511"/>
      <c r="GMR118" s="511"/>
      <c r="GMS118" s="511"/>
      <c r="GMT118" s="511"/>
      <c r="GMU118" s="511"/>
      <c r="GMV118" s="511"/>
      <c r="GMW118" s="511"/>
      <c r="GMX118" s="511"/>
      <c r="GMY118" s="511"/>
      <c r="GMZ118" s="511"/>
      <c r="GNA118" s="511"/>
      <c r="GNB118" s="511"/>
      <c r="GNC118" s="511"/>
      <c r="GND118" s="511"/>
      <c r="GNE118" s="511"/>
      <c r="GNF118" s="511"/>
      <c r="GNG118" s="511"/>
      <c r="GNH118" s="511"/>
      <c r="GNI118" s="511"/>
      <c r="GNJ118" s="511"/>
      <c r="GNK118" s="511"/>
      <c r="GNL118" s="511"/>
      <c r="GNM118" s="511"/>
      <c r="GNN118" s="511"/>
      <c r="GNO118" s="511"/>
      <c r="GNP118" s="511"/>
      <c r="GNQ118" s="511"/>
      <c r="GNR118" s="511"/>
      <c r="GNS118" s="511"/>
      <c r="GNT118" s="511"/>
      <c r="GNU118" s="511"/>
      <c r="GNV118" s="511"/>
      <c r="GNW118" s="511"/>
      <c r="GNX118" s="511"/>
      <c r="GNY118" s="511"/>
      <c r="GNZ118" s="511"/>
      <c r="GOA118" s="511"/>
      <c r="GOB118" s="511"/>
      <c r="GOC118" s="511"/>
      <c r="GOD118" s="511"/>
      <c r="GOE118" s="511"/>
      <c r="GOF118" s="511"/>
      <c r="GOG118" s="511"/>
      <c r="GOH118" s="511"/>
      <c r="GOI118" s="511"/>
      <c r="GOJ118" s="511"/>
      <c r="GOK118" s="511"/>
      <c r="GOL118" s="511"/>
      <c r="GOM118" s="511"/>
      <c r="GON118" s="511"/>
      <c r="GOO118" s="511"/>
      <c r="GOP118" s="511"/>
      <c r="GOQ118" s="511"/>
      <c r="GOR118" s="511"/>
      <c r="GOS118" s="511"/>
      <c r="GOT118" s="511"/>
      <c r="GOU118" s="511"/>
      <c r="GOV118" s="511"/>
      <c r="GOW118" s="511"/>
      <c r="GOX118" s="511"/>
      <c r="GOY118" s="511"/>
      <c r="GOZ118" s="511"/>
      <c r="GPA118" s="511"/>
      <c r="GPB118" s="511"/>
      <c r="GPC118" s="511"/>
      <c r="GPD118" s="511"/>
      <c r="GPE118" s="511"/>
      <c r="GPF118" s="511"/>
      <c r="GPG118" s="511"/>
      <c r="GPH118" s="511"/>
      <c r="GPI118" s="511"/>
      <c r="GPJ118" s="511"/>
      <c r="GPK118" s="511"/>
      <c r="GPL118" s="511"/>
      <c r="GPM118" s="511"/>
      <c r="GPN118" s="511"/>
      <c r="GPO118" s="511"/>
      <c r="GPP118" s="511"/>
      <c r="GPQ118" s="511"/>
      <c r="GPR118" s="511"/>
      <c r="GPS118" s="511"/>
      <c r="GPT118" s="511"/>
      <c r="GPU118" s="511"/>
      <c r="GPV118" s="511"/>
      <c r="GPW118" s="511"/>
      <c r="GPX118" s="511"/>
      <c r="GPY118" s="511"/>
      <c r="GPZ118" s="511"/>
      <c r="GQA118" s="511"/>
      <c r="GQB118" s="511"/>
      <c r="GQC118" s="511"/>
      <c r="GQD118" s="511"/>
      <c r="GQE118" s="511"/>
      <c r="GQF118" s="511"/>
      <c r="GQG118" s="511"/>
      <c r="GQH118" s="511"/>
      <c r="GQI118" s="511"/>
      <c r="GQJ118" s="511"/>
      <c r="GQK118" s="511"/>
      <c r="GQL118" s="511"/>
      <c r="GQM118" s="511"/>
      <c r="GQN118" s="511"/>
      <c r="GQO118" s="511"/>
      <c r="GQP118" s="511"/>
      <c r="GQQ118" s="511"/>
      <c r="GQR118" s="511"/>
      <c r="GQS118" s="511"/>
      <c r="GQT118" s="511"/>
      <c r="GQU118" s="511"/>
      <c r="GQV118" s="511"/>
      <c r="GQW118" s="511"/>
      <c r="GQX118" s="511"/>
      <c r="GQY118" s="511"/>
      <c r="GQZ118" s="511"/>
      <c r="GRA118" s="511"/>
      <c r="GRB118" s="511"/>
      <c r="GRC118" s="511"/>
      <c r="GRD118" s="511"/>
      <c r="GRE118" s="511"/>
      <c r="GRF118" s="511"/>
      <c r="GRG118" s="511"/>
      <c r="GRH118" s="511"/>
      <c r="GRI118" s="511"/>
      <c r="GRJ118" s="511"/>
      <c r="GRK118" s="511"/>
      <c r="GRL118" s="511"/>
      <c r="GRM118" s="511"/>
      <c r="GRN118" s="511"/>
      <c r="GRO118" s="511"/>
      <c r="GRP118" s="511"/>
      <c r="GRQ118" s="511"/>
      <c r="GRR118" s="511"/>
      <c r="GRS118" s="511"/>
      <c r="GRT118" s="511"/>
      <c r="GRU118" s="511"/>
      <c r="GRV118" s="511"/>
      <c r="GRW118" s="511"/>
      <c r="GRX118" s="511"/>
      <c r="GRY118" s="511"/>
      <c r="GRZ118" s="511"/>
      <c r="GSA118" s="511"/>
      <c r="GSB118" s="511"/>
      <c r="GSC118" s="511"/>
      <c r="GSD118" s="511"/>
      <c r="GSE118" s="511"/>
      <c r="GSF118" s="511"/>
      <c r="GSG118" s="511"/>
      <c r="GSH118" s="511"/>
      <c r="GSI118" s="511"/>
      <c r="GSJ118" s="511"/>
      <c r="GSK118" s="511"/>
      <c r="GSL118" s="511"/>
      <c r="GSM118" s="511"/>
      <c r="GSN118" s="511"/>
      <c r="GSO118" s="511"/>
      <c r="GSP118" s="511"/>
      <c r="GSQ118" s="511"/>
      <c r="GSR118" s="511"/>
      <c r="GSS118" s="511"/>
      <c r="GST118" s="511"/>
      <c r="GSU118" s="511"/>
      <c r="GSV118" s="511"/>
      <c r="GSW118" s="511"/>
      <c r="GSX118" s="511"/>
      <c r="GSY118" s="511"/>
      <c r="GSZ118" s="511"/>
      <c r="GTA118" s="511"/>
      <c r="GTB118" s="511"/>
      <c r="GTC118" s="511"/>
      <c r="GTD118" s="511"/>
      <c r="GTE118" s="511"/>
      <c r="GTF118" s="511"/>
      <c r="GTG118" s="511"/>
      <c r="GTH118" s="511"/>
      <c r="GTI118" s="511"/>
      <c r="GTJ118" s="511"/>
      <c r="GTK118" s="511"/>
      <c r="GTL118" s="511"/>
      <c r="GTM118" s="511"/>
      <c r="GTN118" s="511"/>
      <c r="GTO118" s="511"/>
      <c r="GTP118" s="511"/>
      <c r="GTQ118" s="511"/>
      <c r="GTR118" s="511"/>
      <c r="GTS118" s="511"/>
      <c r="GTT118" s="511"/>
      <c r="GTU118" s="511"/>
      <c r="GTV118" s="511"/>
      <c r="GTW118" s="511"/>
      <c r="GTX118" s="511"/>
      <c r="GTY118" s="511"/>
      <c r="GTZ118" s="511"/>
      <c r="GUA118" s="511"/>
      <c r="GUB118" s="511"/>
      <c r="GUC118" s="511"/>
      <c r="GUD118" s="511"/>
      <c r="GUE118" s="511"/>
      <c r="GUF118" s="511"/>
      <c r="GUG118" s="511"/>
      <c r="GUH118" s="511"/>
      <c r="GUI118" s="511"/>
      <c r="GUJ118" s="511"/>
      <c r="GUK118" s="511"/>
      <c r="GUL118" s="511"/>
      <c r="GUM118" s="511"/>
      <c r="GUN118" s="511"/>
      <c r="GUO118" s="511"/>
      <c r="GUP118" s="511"/>
      <c r="GUQ118" s="511"/>
      <c r="GUR118" s="511"/>
      <c r="GUS118" s="511"/>
      <c r="GUT118" s="511"/>
      <c r="GUU118" s="511"/>
      <c r="GUV118" s="511"/>
      <c r="GUW118" s="511"/>
      <c r="GUX118" s="511"/>
      <c r="GUY118" s="511"/>
      <c r="GUZ118" s="511"/>
      <c r="GVA118" s="511"/>
      <c r="GVB118" s="511"/>
      <c r="GVC118" s="511"/>
      <c r="GVD118" s="511"/>
      <c r="GVE118" s="511"/>
      <c r="GVF118" s="511"/>
      <c r="GVG118" s="511"/>
      <c r="GVH118" s="511"/>
      <c r="GVI118" s="511"/>
      <c r="GVJ118" s="511"/>
      <c r="GVK118" s="511"/>
      <c r="GVL118" s="511"/>
      <c r="GVM118" s="511"/>
      <c r="GVN118" s="511"/>
      <c r="GVO118" s="511"/>
      <c r="GVP118" s="511"/>
      <c r="GVQ118" s="511"/>
      <c r="GVR118" s="511"/>
      <c r="GVS118" s="511"/>
      <c r="GVT118" s="511"/>
      <c r="GVU118" s="511"/>
      <c r="GVV118" s="511"/>
      <c r="GVW118" s="511"/>
      <c r="GVX118" s="511"/>
      <c r="GVY118" s="511"/>
      <c r="GVZ118" s="511"/>
      <c r="GWA118" s="511"/>
      <c r="GWB118" s="511"/>
      <c r="GWC118" s="511"/>
      <c r="GWD118" s="511"/>
      <c r="GWE118" s="511"/>
      <c r="GWF118" s="511"/>
      <c r="GWG118" s="511"/>
      <c r="GWH118" s="511"/>
      <c r="GWI118" s="511"/>
      <c r="GWJ118" s="511"/>
      <c r="GWK118" s="511"/>
      <c r="GWL118" s="511"/>
      <c r="GWM118" s="511"/>
      <c r="GWN118" s="511"/>
      <c r="GWO118" s="511"/>
      <c r="GWP118" s="511"/>
      <c r="GWQ118" s="511"/>
      <c r="GWR118" s="511"/>
      <c r="GWS118" s="511"/>
      <c r="GWT118" s="511"/>
      <c r="GWU118" s="511"/>
      <c r="GWV118" s="511"/>
      <c r="GWW118" s="511"/>
      <c r="GWX118" s="511"/>
      <c r="GWY118" s="511"/>
      <c r="GWZ118" s="511"/>
      <c r="GXA118" s="511"/>
      <c r="GXB118" s="511"/>
      <c r="GXC118" s="511"/>
      <c r="GXD118" s="511"/>
      <c r="GXE118" s="511"/>
      <c r="GXF118" s="511"/>
      <c r="GXG118" s="511"/>
      <c r="GXH118" s="511"/>
      <c r="GXI118" s="511"/>
      <c r="GXJ118" s="511"/>
      <c r="GXK118" s="511"/>
      <c r="GXL118" s="511"/>
      <c r="GXM118" s="511"/>
      <c r="GXN118" s="511"/>
      <c r="GXO118" s="511"/>
      <c r="GXP118" s="511"/>
      <c r="GXQ118" s="511"/>
      <c r="GXR118" s="511"/>
      <c r="GXS118" s="511"/>
      <c r="GXT118" s="511"/>
      <c r="GXU118" s="511"/>
      <c r="GXV118" s="511"/>
      <c r="GXW118" s="511"/>
      <c r="GXX118" s="511"/>
      <c r="GXY118" s="511"/>
      <c r="GXZ118" s="511"/>
      <c r="GYA118" s="511"/>
      <c r="GYB118" s="511"/>
      <c r="GYC118" s="511"/>
      <c r="GYD118" s="511"/>
      <c r="GYE118" s="511"/>
      <c r="GYF118" s="511"/>
      <c r="GYG118" s="511"/>
      <c r="GYH118" s="511"/>
      <c r="GYI118" s="511"/>
      <c r="GYJ118" s="511"/>
      <c r="GYK118" s="511"/>
      <c r="GYL118" s="511"/>
      <c r="GYM118" s="511"/>
      <c r="GYN118" s="511"/>
      <c r="GYO118" s="511"/>
      <c r="GYP118" s="511"/>
      <c r="GYQ118" s="511"/>
      <c r="GYR118" s="511"/>
      <c r="GYS118" s="511"/>
      <c r="GYT118" s="511"/>
      <c r="GYU118" s="511"/>
      <c r="GYV118" s="511"/>
      <c r="GYW118" s="511"/>
      <c r="GYX118" s="511"/>
      <c r="GYY118" s="511"/>
      <c r="GYZ118" s="511"/>
      <c r="GZA118" s="511"/>
      <c r="GZB118" s="511"/>
      <c r="GZC118" s="511"/>
      <c r="GZD118" s="511"/>
      <c r="GZE118" s="511"/>
      <c r="GZF118" s="511"/>
      <c r="GZG118" s="511"/>
      <c r="GZH118" s="511"/>
      <c r="GZI118" s="511"/>
      <c r="GZJ118" s="511"/>
      <c r="GZK118" s="511"/>
      <c r="GZL118" s="511"/>
      <c r="GZM118" s="511"/>
      <c r="GZN118" s="511"/>
      <c r="GZO118" s="511"/>
      <c r="GZP118" s="511"/>
      <c r="GZQ118" s="511"/>
      <c r="GZR118" s="511"/>
      <c r="GZS118" s="511"/>
      <c r="GZT118" s="511"/>
      <c r="GZU118" s="511"/>
      <c r="GZV118" s="511"/>
      <c r="GZW118" s="511"/>
      <c r="GZX118" s="511"/>
      <c r="GZY118" s="511"/>
      <c r="GZZ118" s="511"/>
      <c r="HAA118" s="511"/>
      <c r="HAB118" s="511"/>
      <c r="HAC118" s="511"/>
      <c r="HAD118" s="511"/>
      <c r="HAE118" s="511"/>
      <c r="HAF118" s="511"/>
      <c r="HAG118" s="511"/>
      <c r="HAH118" s="511"/>
      <c r="HAI118" s="511"/>
      <c r="HAJ118" s="511"/>
      <c r="HAK118" s="511"/>
      <c r="HAL118" s="511"/>
      <c r="HAM118" s="511"/>
      <c r="HAN118" s="511"/>
      <c r="HAO118" s="511"/>
      <c r="HAP118" s="511"/>
      <c r="HAQ118" s="511"/>
      <c r="HAR118" s="511"/>
      <c r="HAS118" s="511"/>
      <c r="HAT118" s="511"/>
      <c r="HAU118" s="511"/>
      <c r="HAV118" s="511"/>
      <c r="HAW118" s="511"/>
      <c r="HAX118" s="511"/>
      <c r="HAY118" s="511"/>
      <c r="HAZ118" s="511"/>
      <c r="HBA118" s="511"/>
      <c r="HBB118" s="511"/>
      <c r="HBC118" s="511"/>
      <c r="HBD118" s="511"/>
      <c r="HBE118" s="511"/>
      <c r="HBF118" s="511"/>
      <c r="HBG118" s="511"/>
      <c r="HBH118" s="511"/>
      <c r="HBI118" s="511"/>
      <c r="HBJ118" s="511"/>
      <c r="HBK118" s="511"/>
      <c r="HBL118" s="511"/>
      <c r="HBM118" s="511"/>
      <c r="HBN118" s="511"/>
      <c r="HBO118" s="511"/>
      <c r="HBP118" s="511"/>
      <c r="HBQ118" s="511"/>
      <c r="HBR118" s="511"/>
      <c r="HBS118" s="511"/>
      <c r="HBT118" s="511"/>
      <c r="HBU118" s="511"/>
      <c r="HBV118" s="511"/>
      <c r="HBW118" s="511"/>
      <c r="HBX118" s="511"/>
      <c r="HBY118" s="511"/>
      <c r="HBZ118" s="511"/>
      <c r="HCA118" s="511"/>
      <c r="HCB118" s="511"/>
      <c r="HCC118" s="511"/>
      <c r="HCD118" s="511"/>
      <c r="HCE118" s="511"/>
      <c r="HCF118" s="511"/>
      <c r="HCG118" s="511"/>
      <c r="HCH118" s="511"/>
      <c r="HCI118" s="511"/>
      <c r="HCJ118" s="511"/>
      <c r="HCK118" s="511"/>
      <c r="HCL118" s="511"/>
      <c r="HCM118" s="511"/>
      <c r="HCN118" s="511"/>
      <c r="HCO118" s="511"/>
      <c r="HCP118" s="511"/>
      <c r="HCQ118" s="511"/>
      <c r="HCR118" s="511"/>
      <c r="HCS118" s="511"/>
      <c r="HCT118" s="511"/>
      <c r="HCU118" s="511"/>
      <c r="HCV118" s="511"/>
      <c r="HCW118" s="511"/>
      <c r="HCX118" s="511"/>
      <c r="HCY118" s="511"/>
      <c r="HCZ118" s="511"/>
      <c r="HDA118" s="511"/>
      <c r="HDB118" s="511"/>
      <c r="HDC118" s="511"/>
      <c r="HDD118" s="511"/>
      <c r="HDE118" s="511"/>
      <c r="HDF118" s="511"/>
      <c r="HDG118" s="511"/>
      <c r="HDH118" s="511"/>
      <c r="HDI118" s="511"/>
      <c r="HDJ118" s="511"/>
      <c r="HDK118" s="511"/>
      <c r="HDL118" s="511"/>
      <c r="HDM118" s="511"/>
      <c r="HDN118" s="511"/>
      <c r="HDO118" s="511"/>
      <c r="HDP118" s="511"/>
      <c r="HDQ118" s="511"/>
      <c r="HDR118" s="511"/>
      <c r="HDS118" s="511"/>
      <c r="HDT118" s="511"/>
      <c r="HDU118" s="511"/>
      <c r="HDV118" s="511"/>
      <c r="HDW118" s="511"/>
      <c r="HDX118" s="511"/>
      <c r="HDY118" s="511"/>
      <c r="HDZ118" s="511"/>
      <c r="HEA118" s="511"/>
      <c r="HEB118" s="511"/>
      <c r="HEC118" s="511"/>
      <c r="HED118" s="511"/>
      <c r="HEE118" s="511"/>
      <c r="HEF118" s="511"/>
      <c r="HEG118" s="511"/>
      <c r="HEH118" s="511"/>
      <c r="HEI118" s="511"/>
      <c r="HEJ118" s="511"/>
      <c r="HEK118" s="511"/>
      <c r="HEL118" s="511"/>
      <c r="HEM118" s="511"/>
      <c r="HEN118" s="511"/>
      <c r="HEO118" s="511"/>
      <c r="HEP118" s="511"/>
      <c r="HEQ118" s="511"/>
      <c r="HER118" s="511"/>
      <c r="HES118" s="511"/>
      <c r="HET118" s="511"/>
      <c r="HEU118" s="511"/>
      <c r="HEV118" s="511"/>
      <c r="HEW118" s="511"/>
      <c r="HEX118" s="511"/>
      <c r="HEY118" s="511"/>
      <c r="HEZ118" s="511"/>
      <c r="HFA118" s="511"/>
      <c r="HFB118" s="511"/>
      <c r="HFC118" s="511"/>
      <c r="HFD118" s="511"/>
      <c r="HFE118" s="511"/>
      <c r="HFF118" s="511"/>
      <c r="HFG118" s="511"/>
      <c r="HFH118" s="511"/>
      <c r="HFI118" s="511"/>
      <c r="HFJ118" s="511"/>
      <c r="HFK118" s="511"/>
      <c r="HFL118" s="511"/>
      <c r="HFM118" s="511"/>
      <c r="HFN118" s="511"/>
      <c r="HFO118" s="511"/>
      <c r="HFP118" s="511"/>
      <c r="HFQ118" s="511"/>
      <c r="HFR118" s="511"/>
      <c r="HFS118" s="511"/>
      <c r="HFT118" s="511"/>
      <c r="HFU118" s="511"/>
      <c r="HFV118" s="511"/>
      <c r="HFW118" s="511"/>
      <c r="HFX118" s="511"/>
      <c r="HFY118" s="511"/>
      <c r="HFZ118" s="511"/>
      <c r="HGA118" s="511"/>
      <c r="HGB118" s="511"/>
      <c r="HGC118" s="511"/>
      <c r="HGD118" s="511"/>
      <c r="HGE118" s="511"/>
      <c r="HGF118" s="511"/>
      <c r="HGG118" s="511"/>
      <c r="HGH118" s="511"/>
      <c r="HGI118" s="511"/>
      <c r="HGJ118" s="511"/>
      <c r="HGK118" s="511"/>
      <c r="HGL118" s="511"/>
      <c r="HGM118" s="511"/>
      <c r="HGN118" s="511"/>
      <c r="HGO118" s="511"/>
      <c r="HGP118" s="511"/>
      <c r="HGQ118" s="511"/>
      <c r="HGR118" s="511"/>
      <c r="HGS118" s="511"/>
      <c r="HGT118" s="511"/>
      <c r="HGU118" s="511"/>
      <c r="HGV118" s="511"/>
      <c r="HGW118" s="511"/>
      <c r="HGX118" s="511"/>
      <c r="HGY118" s="511"/>
      <c r="HGZ118" s="511"/>
      <c r="HHA118" s="511"/>
      <c r="HHB118" s="511"/>
      <c r="HHC118" s="511"/>
      <c r="HHD118" s="511"/>
      <c r="HHE118" s="511"/>
      <c r="HHF118" s="511"/>
      <c r="HHG118" s="511"/>
      <c r="HHH118" s="511"/>
      <c r="HHI118" s="511"/>
      <c r="HHJ118" s="511"/>
      <c r="HHK118" s="511"/>
      <c r="HHL118" s="511"/>
      <c r="HHM118" s="511"/>
      <c r="HHN118" s="511"/>
      <c r="HHO118" s="511"/>
      <c r="HHP118" s="511"/>
      <c r="HHQ118" s="511"/>
      <c r="HHR118" s="511"/>
      <c r="HHS118" s="511"/>
      <c r="HHT118" s="511"/>
      <c r="HHU118" s="511"/>
      <c r="HHV118" s="511"/>
      <c r="HHW118" s="511"/>
      <c r="HHX118" s="511"/>
      <c r="HHY118" s="511"/>
      <c r="HHZ118" s="511"/>
      <c r="HIA118" s="511"/>
      <c r="HIB118" s="511"/>
      <c r="HIC118" s="511"/>
      <c r="HID118" s="511"/>
      <c r="HIE118" s="511"/>
      <c r="HIF118" s="511"/>
      <c r="HIG118" s="511"/>
      <c r="HIH118" s="511"/>
      <c r="HII118" s="511"/>
      <c r="HIJ118" s="511"/>
      <c r="HIK118" s="511"/>
      <c r="HIL118" s="511"/>
      <c r="HIM118" s="511"/>
      <c r="HIN118" s="511"/>
      <c r="HIO118" s="511"/>
      <c r="HIP118" s="511"/>
      <c r="HIQ118" s="511"/>
      <c r="HIR118" s="511"/>
      <c r="HIS118" s="511"/>
      <c r="HIT118" s="511"/>
      <c r="HIU118" s="511"/>
      <c r="HIV118" s="511"/>
      <c r="HIW118" s="511"/>
      <c r="HIX118" s="511"/>
      <c r="HIY118" s="511"/>
      <c r="HIZ118" s="511"/>
      <c r="HJA118" s="511"/>
      <c r="HJB118" s="511"/>
      <c r="HJC118" s="511"/>
      <c r="HJD118" s="511"/>
      <c r="HJE118" s="511"/>
      <c r="HJF118" s="511"/>
      <c r="HJG118" s="511"/>
      <c r="HJH118" s="511"/>
      <c r="HJI118" s="511"/>
      <c r="HJJ118" s="511"/>
      <c r="HJK118" s="511"/>
      <c r="HJL118" s="511"/>
      <c r="HJM118" s="511"/>
      <c r="HJN118" s="511"/>
      <c r="HJO118" s="511"/>
      <c r="HJP118" s="511"/>
      <c r="HJQ118" s="511"/>
      <c r="HJR118" s="511"/>
      <c r="HJS118" s="511"/>
      <c r="HJT118" s="511"/>
      <c r="HJU118" s="511"/>
      <c r="HJV118" s="511"/>
      <c r="HJW118" s="511"/>
      <c r="HJX118" s="511"/>
      <c r="HJY118" s="511"/>
      <c r="HJZ118" s="511"/>
      <c r="HKA118" s="511"/>
      <c r="HKB118" s="511"/>
      <c r="HKC118" s="511"/>
      <c r="HKD118" s="511"/>
      <c r="HKE118" s="511"/>
      <c r="HKF118" s="511"/>
      <c r="HKG118" s="511"/>
      <c r="HKH118" s="511"/>
      <c r="HKI118" s="511"/>
      <c r="HKJ118" s="511"/>
      <c r="HKK118" s="511"/>
      <c r="HKL118" s="511"/>
      <c r="HKM118" s="511"/>
      <c r="HKN118" s="511"/>
      <c r="HKO118" s="511"/>
      <c r="HKP118" s="511"/>
      <c r="HKQ118" s="511"/>
      <c r="HKR118" s="511"/>
      <c r="HKS118" s="511"/>
      <c r="HKT118" s="511"/>
      <c r="HKU118" s="511"/>
      <c r="HKV118" s="511"/>
      <c r="HKW118" s="511"/>
      <c r="HKX118" s="511"/>
      <c r="HKY118" s="511"/>
      <c r="HKZ118" s="511"/>
      <c r="HLA118" s="511"/>
      <c r="HLB118" s="511"/>
      <c r="HLC118" s="511"/>
      <c r="HLD118" s="511"/>
      <c r="HLE118" s="511"/>
      <c r="HLF118" s="511"/>
      <c r="HLG118" s="511"/>
      <c r="HLH118" s="511"/>
      <c r="HLI118" s="511"/>
      <c r="HLJ118" s="511"/>
      <c r="HLK118" s="511"/>
      <c r="HLL118" s="511"/>
      <c r="HLM118" s="511"/>
      <c r="HLN118" s="511"/>
      <c r="HLO118" s="511"/>
      <c r="HLP118" s="511"/>
      <c r="HLQ118" s="511"/>
      <c r="HLR118" s="511"/>
      <c r="HLS118" s="511"/>
      <c r="HLT118" s="511"/>
      <c r="HLU118" s="511"/>
      <c r="HLV118" s="511"/>
      <c r="HLW118" s="511"/>
      <c r="HLX118" s="511"/>
      <c r="HLY118" s="511"/>
      <c r="HLZ118" s="511"/>
      <c r="HMA118" s="511"/>
      <c r="HMB118" s="511"/>
      <c r="HMC118" s="511"/>
      <c r="HMD118" s="511"/>
      <c r="HME118" s="511"/>
      <c r="HMF118" s="511"/>
      <c r="HMG118" s="511"/>
      <c r="HMH118" s="511"/>
      <c r="HMI118" s="511"/>
      <c r="HMJ118" s="511"/>
      <c r="HMK118" s="511"/>
      <c r="HML118" s="511"/>
      <c r="HMM118" s="511"/>
      <c r="HMN118" s="511"/>
      <c r="HMO118" s="511"/>
      <c r="HMP118" s="511"/>
      <c r="HMQ118" s="511"/>
      <c r="HMR118" s="511"/>
      <c r="HMS118" s="511"/>
      <c r="HMT118" s="511"/>
      <c r="HMU118" s="511"/>
      <c r="HMV118" s="511"/>
      <c r="HMW118" s="511"/>
      <c r="HMX118" s="511"/>
      <c r="HMY118" s="511"/>
      <c r="HMZ118" s="511"/>
      <c r="HNA118" s="511"/>
      <c r="HNB118" s="511"/>
      <c r="HNC118" s="511"/>
      <c r="HND118" s="511"/>
      <c r="HNE118" s="511"/>
      <c r="HNF118" s="511"/>
      <c r="HNG118" s="511"/>
      <c r="HNH118" s="511"/>
      <c r="HNI118" s="511"/>
      <c r="HNJ118" s="511"/>
      <c r="HNK118" s="511"/>
      <c r="HNL118" s="511"/>
      <c r="HNM118" s="511"/>
      <c r="HNN118" s="511"/>
      <c r="HNO118" s="511"/>
      <c r="HNP118" s="511"/>
      <c r="HNQ118" s="511"/>
      <c r="HNR118" s="511"/>
      <c r="HNS118" s="511"/>
      <c r="HNT118" s="511"/>
      <c r="HNU118" s="511"/>
      <c r="HNV118" s="511"/>
      <c r="HNW118" s="511"/>
      <c r="HNX118" s="511"/>
      <c r="HNY118" s="511"/>
      <c r="HNZ118" s="511"/>
      <c r="HOA118" s="511"/>
      <c r="HOB118" s="511"/>
      <c r="HOC118" s="511"/>
      <c r="HOD118" s="511"/>
      <c r="HOE118" s="511"/>
      <c r="HOF118" s="511"/>
      <c r="HOG118" s="511"/>
      <c r="HOH118" s="511"/>
      <c r="HOI118" s="511"/>
      <c r="HOJ118" s="511"/>
      <c r="HOK118" s="511"/>
      <c r="HOL118" s="511"/>
      <c r="HOM118" s="511"/>
      <c r="HON118" s="511"/>
      <c r="HOO118" s="511"/>
      <c r="HOP118" s="511"/>
      <c r="HOQ118" s="511"/>
      <c r="HOR118" s="511"/>
      <c r="HOS118" s="511"/>
      <c r="HOT118" s="511"/>
      <c r="HOU118" s="511"/>
      <c r="HOV118" s="511"/>
      <c r="HOW118" s="511"/>
      <c r="HOX118" s="511"/>
      <c r="HOY118" s="511"/>
      <c r="HOZ118" s="511"/>
      <c r="HPA118" s="511"/>
      <c r="HPB118" s="511"/>
      <c r="HPC118" s="511"/>
      <c r="HPD118" s="511"/>
      <c r="HPE118" s="511"/>
      <c r="HPF118" s="511"/>
      <c r="HPG118" s="511"/>
      <c r="HPH118" s="511"/>
      <c r="HPI118" s="511"/>
      <c r="HPJ118" s="511"/>
      <c r="HPK118" s="511"/>
      <c r="HPL118" s="511"/>
      <c r="HPM118" s="511"/>
      <c r="HPN118" s="511"/>
      <c r="HPO118" s="511"/>
      <c r="HPP118" s="511"/>
      <c r="HPQ118" s="511"/>
      <c r="HPR118" s="511"/>
      <c r="HPS118" s="511"/>
      <c r="HPT118" s="511"/>
      <c r="HPU118" s="511"/>
      <c r="HPV118" s="511"/>
      <c r="HPW118" s="511"/>
      <c r="HPX118" s="511"/>
      <c r="HPY118" s="511"/>
      <c r="HPZ118" s="511"/>
      <c r="HQA118" s="511"/>
      <c r="HQB118" s="511"/>
      <c r="HQC118" s="511"/>
      <c r="HQD118" s="511"/>
      <c r="HQE118" s="511"/>
      <c r="HQF118" s="511"/>
      <c r="HQG118" s="511"/>
      <c r="HQH118" s="511"/>
      <c r="HQI118" s="511"/>
      <c r="HQJ118" s="511"/>
      <c r="HQK118" s="511"/>
      <c r="HQL118" s="511"/>
      <c r="HQM118" s="511"/>
      <c r="HQN118" s="511"/>
      <c r="HQO118" s="511"/>
      <c r="HQP118" s="511"/>
      <c r="HQQ118" s="511"/>
      <c r="HQR118" s="511"/>
      <c r="HQS118" s="511"/>
      <c r="HQT118" s="511"/>
      <c r="HQU118" s="511"/>
      <c r="HQV118" s="511"/>
      <c r="HQW118" s="511"/>
      <c r="HQX118" s="511"/>
      <c r="HQY118" s="511"/>
      <c r="HQZ118" s="511"/>
      <c r="HRA118" s="511"/>
      <c r="HRB118" s="511"/>
      <c r="HRC118" s="511"/>
      <c r="HRD118" s="511"/>
      <c r="HRE118" s="511"/>
      <c r="HRF118" s="511"/>
      <c r="HRG118" s="511"/>
      <c r="HRH118" s="511"/>
      <c r="HRI118" s="511"/>
      <c r="HRJ118" s="511"/>
      <c r="HRK118" s="511"/>
      <c r="HRL118" s="511"/>
      <c r="HRM118" s="511"/>
      <c r="HRN118" s="511"/>
      <c r="HRO118" s="511"/>
      <c r="HRP118" s="511"/>
      <c r="HRQ118" s="511"/>
      <c r="HRR118" s="511"/>
      <c r="HRS118" s="511"/>
      <c r="HRT118" s="511"/>
      <c r="HRU118" s="511"/>
      <c r="HRV118" s="511"/>
      <c r="HRW118" s="511"/>
      <c r="HRX118" s="511"/>
      <c r="HRY118" s="511"/>
      <c r="HRZ118" s="511"/>
      <c r="HSA118" s="511"/>
      <c r="HSB118" s="511"/>
      <c r="HSC118" s="511"/>
      <c r="HSD118" s="511"/>
      <c r="HSE118" s="511"/>
      <c r="HSF118" s="511"/>
      <c r="HSG118" s="511"/>
      <c r="HSH118" s="511"/>
      <c r="HSI118" s="511"/>
      <c r="HSJ118" s="511"/>
      <c r="HSK118" s="511"/>
      <c r="HSL118" s="511"/>
      <c r="HSM118" s="511"/>
      <c r="HSN118" s="511"/>
      <c r="HSO118" s="511"/>
      <c r="HSP118" s="511"/>
      <c r="HSQ118" s="511"/>
      <c r="HSR118" s="511"/>
      <c r="HSS118" s="511"/>
      <c r="HST118" s="511"/>
      <c r="HSU118" s="511"/>
      <c r="HSV118" s="511"/>
      <c r="HSW118" s="511"/>
      <c r="HSX118" s="511"/>
      <c r="HSY118" s="511"/>
      <c r="HSZ118" s="511"/>
      <c r="HTA118" s="511"/>
      <c r="HTB118" s="511"/>
      <c r="HTC118" s="511"/>
      <c r="HTD118" s="511"/>
      <c r="HTE118" s="511"/>
      <c r="HTF118" s="511"/>
      <c r="HTG118" s="511"/>
      <c r="HTH118" s="511"/>
      <c r="HTI118" s="511"/>
      <c r="HTJ118" s="511"/>
      <c r="HTK118" s="511"/>
      <c r="HTL118" s="511"/>
      <c r="HTM118" s="511"/>
      <c r="HTN118" s="511"/>
      <c r="HTO118" s="511"/>
      <c r="HTP118" s="511"/>
      <c r="HTQ118" s="511"/>
      <c r="HTR118" s="511"/>
      <c r="HTS118" s="511"/>
      <c r="HTT118" s="511"/>
      <c r="HTU118" s="511"/>
      <c r="HTV118" s="511"/>
      <c r="HTW118" s="511"/>
      <c r="HTX118" s="511"/>
      <c r="HTY118" s="511"/>
      <c r="HTZ118" s="511"/>
      <c r="HUA118" s="511"/>
      <c r="HUB118" s="511"/>
      <c r="HUC118" s="511"/>
      <c r="HUD118" s="511"/>
      <c r="HUE118" s="511"/>
      <c r="HUF118" s="511"/>
      <c r="HUG118" s="511"/>
      <c r="HUH118" s="511"/>
      <c r="HUI118" s="511"/>
      <c r="HUJ118" s="511"/>
      <c r="HUK118" s="511"/>
      <c r="HUL118" s="511"/>
      <c r="HUM118" s="511"/>
      <c r="HUN118" s="511"/>
      <c r="HUO118" s="511"/>
      <c r="HUP118" s="511"/>
      <c r="HUQ118" s="511"/>
      <c r="HUR118" s="511"/>
      <c r="HUS118" s="511"/>
      <c r="HUT118" s="511"/>
      <c r="HUU118" s="511"/>
      <c r="HUV118" s="511"/>
      <c r="HUW118" s="511"/>
      <c r="HUX118" s="511"/>
      <c r="HUY118" s="511"/>
      <c r="HUZ118" s="511"/>
      <c r="HVA118" s="511"/>
      <c r="HVB118" s="511"/>
      <c r="HVC118" s="511"/>
      <c r="HVD118" s="511"/>
      <c r="HVE118" s="511"/>
      <c r="HVF118" s="511"/>
      <c r="HVG118" s="511"/>
      <c r="HVH118" s="511"/>
      <c r="HVI118" s="511"/>
      <c r="HVJ118" s="511"/>
      <c r="HVK118" s="511"/>
      <c r="HVL118" s="511"/>
      <c r="HVM118" s="511"/>
      <c r="HVN118" s="511"/>
      <c r="HVO118" s="511"/>
      <c r="HVP118" s="511"/>
      <c r="HVQ118" s="511"/>
      <c r="HVR118" s="511"/>
      <c r="HVS118" s="511"/>
      <c r="HVT118" s="511"/>
      <c r="HVU118" s="511"/>
      <c r="HVV118" s="511"/>
      <c r="HVW118" s="511"/>
      <c r="HVX118" s="511"/>
      <c r="HVY118" s="511"/>
      <c r="HVZ118" s="511"/>
      <c r="HWA118" s="511"/>
      <c r="HWB118" s="511"/>
      <c r="HWC118" s="511"/>
      <c r="HWD118" s="511"/>
      <c r="HWE118" s="511"/>
      <c r="HWF118" s="511"/>
      <c r="HWG118" s="511"/>
      <c r="HWH118" s="511"/>
      <c r="HWI118" s="511"/>
      <c r="HWJ118" s="511"/>
      <c r="HWK118" s="511"/>
      <c r="HWL118" s="511"/>
      <c r="HWM118" s="511"/>
      <c r="HWN118" s="511"/>
      <c r="HWO118" s="511"/>
      <c r="HWP118" s="511"/>
      <c r="HWQ118" s="511"/>
      <c r="HWR118" s="511"/>
      <c r="HWS118" s="511"/>
      <c r="HWT118" s="511"/>
      <c r="HWU118" s="511"/>
      <c r="HWV118" s="511"/>
      <c r="HWW118" s="511"/>
      <c r="HWX118" s="511"/>
      <c r="HWY118" s="511"/>
      <c r="HWZ118" s="511"/>
      <c r="HXA118" s="511"/>
      <c r="HXB118" s="511"/>
      <c r="HXC118" s="511"/>
      <c r="HXD118" s="511"/>
      <c r="HXE118" s="511"/>
      <c r="HXF118" s="511"/>
      <c r="HXG118" s="511"/>
      <c r="HXH118" s="511"/>
      <c r="HXI118" s="511"/>
      <c r="HXJ118" s="511"/>
      <c r="HXK118" s="511"/>
      <c r="HXL118" s="511"/>
      <c r="HXM118" s="511"/>
      <c r="HXN118" s="511"/>
      <c r="HXO118" s="511"/>
      <c r="HXP118" s="511"/>
      <c r="HXQ118" s="511"/>
      <c r="HXR118" s="511"/>
      <c r="HXS118" s="511"/>
      <c r="HXT118" s="511"/>
      <c r="HXU118" s="511"/>
      <c r="HXV118" s="511"/>
      <c r="HXW118" s="511"/>
      <c r="HXX118" s="511"/>
      <c r="HXY118" s="511"/>
      <c r="HXZ118" s="511"/>
      <c r="HYA118" s="511"/>
      <c r="HYB118" s="511"/>
      <c r="HYC118" s="511"/>
      <c r="HYD118" s="511"/>
      <c r="HYE118" s="511"/>
      <c r="HYF118" s="511"/>
      <c r="HYG118" s="511"/>
      <c r="HYH118" s="511"/>
      <c r="HYI118" s="511"/>
      <c r="HYJ118" s="511"/>
      <c r="HYK118" s="511"/>
      <c r="HYL118" s="511"/>
      <c r="HYM118" s="511"/>
      <c r="HYN118" s="511"/>
      <c r="HYO118" s="511"/>
      <c r="HYP118" s="511"/>
      <c r="HYQ118" s="511"/>
      <c r="HYR118" s="511"/>
      <c r="HYS118" s="511"/>
      <c r="HYT118" s="511"/>
      <c r="HYU118" s="511"/>
      <c r="HYV118" s="511"/>
      <c r="HYW118" s="511"/>
      <c r="HYX118" s="511"/>
      <c r="HYY118" s="511"/>
      <c r="HYZ118" s="511"/>
      <c r="HZA118" s="511"/>
      <c r="HZB118" s="511"/>
      <c r="HZC118" s="511"/>
      <c r="HZD118" s="511"/>
      <c r="HZE118" s="511"/>
      <c r="HZF118" s="511"/>
      <c r="HZG118" s="511"/>
      <c r="HZH118" s="511"/>
      <c r="HZI118" s="511"/>
      <c r="HZJ118" s="511"/>
      <c r="HZK118" s="511"/>
      <c r="HZL118" s="511"/>
      <c r="HZM118" s="511"/>
      <c r="HZN118" s="511"/>
      <c r="HZO118" s="511"/>
      <c r="HZP118" s="511"/>
      <c r="HZQ118" s="511"/>
      <c r="HZR118" s="511"/>
      <c r="HZS118" s="511"/>
      <c r="HZT118" s="511"/>
      <c r="HZU118" s="511"/>
      <c r="HZV118" s="511"/>
      <c r="HZW118" s="511"/>
      <c r="HZX118" s="511"/>
      <c r="HZY118" s="511"/>
      <c r="HZZ118" s="511"/>
      <c r="IAA118" s="511"/>
      <c r="IAB118" s="511"/>
      <c r="IAC118" s="511"/>
      <c r="IAD118" s="511"/>
      <c r="IAE118" s="511"/>
      <c r="IAF118" s="511"/>
      <c r="IAG118" s="511"/>
      <c r="IAH118" s="511"/>
      <c r="IAI118" s="511"/>
      <c r="IAJ118" s="511"/>
      <c r="IAK118" s="511"/>
      <c r="IAL118" s="511"/>
      <c r="IAM118" s="511"/>
      <c r="IAN118" s="511"/>
      <c r="IAO118" s="511"/>
      <c r="IAP118" s="511"/>
      <c r="IAQ118" s="511"/>
      <c r="IAR118" s="511"/>
      <c r="IAS118" s="511"/>
      <c r="IAT118" s="511"/>
      <c r="IAU118" s="511"/>
      <c r="IAV118" s="511"/>
      <c r="IAW118" s="511"/>
      <c r="IAX118" s="511"/>
      <c r="IAY118" s="511"/>
      <c r="IAZ118" s="511"/>
      <c r="IBA118" s="511"/>
      <c r="IBB118" s="511"/>
      <c r="IBC118" s="511"/>
      <c r="IBD118" s="511"/>
      <c r="IBE118" s="511"/>
      <c r="IBF118" s="511"/>
      <c r="IBG118" s="511"/>
      <c r="IBH118" s="511"/>
      <c r="IBI118" s="511"/>
      <c r="IBJ118" s="511"/>
      <c r="IBK118" s="511"/>
      <c r="IBL118" s="511"/>
      <c r="IBM118" s="511"/>
      <c r="IBN118" s="511"/>
      <c r="IBO118" s="511"/>
      <c r="IBP118" s="511"/>
      <c r="IBQ118" s="511"/>
      <c r="IBR118" s="511"/>
      <c r="IBS118" s="511"/>
      <c r="IBT118" s="511"/>
      <c r="IBU118" s="511"/>
      <c r="IBV118" s="511"/>
      <c r="IBW118" s="511"/>
      <c r="IBX118" s="511"/>
      <c r="IBY118" s="511"/>
      <c r="IBZ118" s="511"/>
      <c r="ICA118" s="511"/>
      <c r="ICB118" s="511"/>
      <c r="ICC118" s="511"/>
      <c r="ICD118" s="511"/>
      <c r="ICE118" s="511"/>
      <c r="ICF118" s="511"/>
      <c r="ICG118" s="511"/>
      <c r="ICH118" s="511"/>
      <c r="ICI118" s="511"/>
      <c r="ICJ118" s="511"/>
      <c r="ICK118" s="511"/>
      <c r="ICL118" s="511"/>
      <c r="ICM118" s="511"/>
      <c r="ICN118" s="511"/>
      <c r="ICO118" s="511"/>
      <c r="ICP118" s="511"/>
      <c r="ICQ118" s="511"/>
      <c r="ICR118" s="511"/>
      <c r="ICS118" s="511"/>
      <c r="ICT118" s="511"/>
      <c r="ICU118" s="511"/>
      <c r="ICV118" s="511"/>
      <c r="ICW118" s="511"/>
      <c r="ICX118" s="511"/>
      <c r="ICY118" s="511"/>
      <c r="ICZ118" s="511"/>
      <c r="IDA118" s="511"/>
      <c r="IDB118" s="511"/>
      <c r="IDC118" s="511"/>
      <c r="IDD118" s="511"/>
      <c r="IDE118" s="511"/>
      <c r="IDF118" s="511"/>
      <c r="IDG118" s="511"/>
      <c r="IDH118" s="511"/>
      <c r="IDI118" s="511"/>
      <c r="IDJ118" s="511"/>
      <c r="IDK118" s="511"/>
      <c r="IDL118" s="511"/>
      <c r="IDM118" s="511"/>
      <c r="IDN118" s="511"/>
      <c r="IDO118" s="511"/>
      <c r="IDP118" s="511"/>
      <c r="IDQ118" s="511"/>
      <c r="IDR118" s="511"/>
      <c r="IDS118" s="511"/>
      <c r="IDT118" s="511"/>
      <c r="IDU118" s="511"/>
      <c r="IDV118" s="511"/>
      <c r="IDW118" s="511"/>
      <c r="IDX118" s="511"/>
      <c r="IDY118" s="511"/>
      <c r="IDZ118" s="511"/>
      <c r="IEA118" s="511"/>
      <c r="IEB118" s="511"/>
      <c r="IEC118" s="511"/>
      <c r="IED118" s="511"/>
      <c r="IEE118" s="511"/>
      <c r="IEF118" s="511"/>
      <c r="IEG118" s="511"/>
      <c r="IEH118" s="511"/>
      <c r="IEI118" s="511"/>
      <c r="IEJ118" s="511"/>
      <c r="IEK118" s="511"/>
      <c r="IEL118" s="511"/>
      <c r="IEM118" s="511"/>
      <c r="IEN118" s="511"/>
      <c r="IEO118" s="511"/>
      <c r="IEP118" s="511"/>
      <c r="IEQ118" s="511"/>
      <c r="IER118" s="511"/>
      <c r="IES118" s="511"/>
      <c r="IET118" s="511"/>
      <c r="IEU118" s="511"/>
      <c r="IEV118" s="511"/>
      <c r="IEW118" s="511"/>
      <c r="IEX118" s="511"/>
      <c r="IEY118" s="511"/>
      <c r="IEZ118" s="511"/>
      <c r="IFA118" s="511"/>
      <c r="IFB118" s="511"/>
      <c r="IFC118" s="511"/>
      <c r="IFD118" s="511"/>
      <c r="IFE118" s="511"/>
      <c r="IFF118" s="511"/>
      <c r="IFG118" s="511"/>
      <c r="IFH118" s="511"/>
      <c r="IFI118" s="511"/>
      <c r="IFJ118" s="511"/>
      <c r="IFK118" s="511"/>
      <c r="IFL118" s="511"/>
      <c r="IFM118" s="511"/>
      <c r="IFN118" s="511"/>
      <c r="IFO118" s="511"/>
      <c r="IFP118" s="511"/>
      <c r="IFQ118" s="511"/>
      <c r="IFR118" s="511"/>
      <c r="IFS118" s="511"/>
      <c r="IFT118" s="511"/>
      <c r="IFU118" s="511"/>
      <c r="IFV118" s="511"/>
      <c r="IFW118" s="511"/>
      <c r="IFX118" s="511"/>
      <c r="IFY118" s="511"/>
      <c r="IFZ118" s="511"/>
      <c r="IGA118" s="511"/>
      <c r="IGB118" s="511"/>
      <c r="IGC118" s="511"/>
      <c r="IGD118" s="511"/>
      <c r="IGE118" s="511"/>
      <c r="IGF118" s="511"/>
      <c r="IGG118" s="511"/>
      <c r="IGH118" s="511"/>
      <c r="IGI118" s="511"/>
      <c r="IGJ118" s="511"/>
      <c r="IGK118" s="511"/>
      <c r="IGL118" s="511"/>
      <c r="IGM118" s="511"/>
      <c r="IGN118" s="511"/>
      <c r="IGO118" s="511"/>
      <c r="IGP118" s="511"/>
      <c r="IGQ118" s="511"/>
      <c r="IGR118" s="511"/>
      <c r="IGS118" s="511"/>
      <c r="IGT118" s="511"/>
      <c r="IGU118" s="511"/>
      <c r="IGV118" s="511"/>
      <c r="IGW118" s="511"/>
      <c r="IGX118" s="511"/>
      <c r="IGY118" s="511"/>
      <c r="IGZ118" s="511"/>
      <c r="IHA118" s="511"/>
      <c r="IHB118" s="511"/>
      <c r="IHC118" s="511"/>
      <c r="IHD118" s="511"/>
      <c r="IHE118" s="511"/>
      <c r="IHF118" s="511"/>
      <c r="IHG118" s="511"/>
      <c r="IHH118" s="511"/>
      <c r="IHI118" s="511"/>
      <c r="IHJ118" s="511"/>
      <c r="IHK118" s="511"/>
      <c r="IHL118" s="511"/>
      <c r="IHM118" s="511"/>
      <c r="IHN118" s="511"/>
      <c r="IHO118" s="511"/>
      <c r="IHP118" s="511"/>
      <c r="IHQ118" s="511"/>
      <c r="IHR118" s="511"/>
      <c r="IHS118" s="511"/>
      <c r="IHT118" s="511"/>
      <c r="IHU118" s="511"/>
      <c r="IHV118" s="511"/>
      <c r="IHW118" s="511"/>
      <c r="IHX118" s="511"/>
      <c r="IHY118" s="511"/>
      <c r="IHZ118" s="511"/>
      <c r="IIA118" s="511"/>
      <c r="IIB118" s="511"/>
      <c r="IIC118" s="511"/>
      <c r="IID118" s="511"/>
      <c r="IIE118" s="511"/>
      <c r="IIF118" s="511"/>
      <c r="IIG118" s="511"/>
      <c r="IIH118" s="511"/>
      <c r="III118" s="511"/>
      <c r="IIJ118" s="511"/>
      <c r="IIK118" s="511"/>
      <c r="IIL118" s="511"/>
      <c r="IIM118" s="511"/>
      <c r="IIN118" s="511"/>
      <c r="IIO118" s="511"/>
      <c r="IIP118" s="511"/>
      <c r="IIQ118" s="511"/>
      <c r="IIR118" s="511"/>
      <c r="IIS118" s="511"/>
      <c r="IIT118" s="511"/>
      <c r="IIU118" s="511"/>
      <c r="IIV118" s="511"/>
      <c r="IIW118" s="511"/>
      <c r="IIX118" s="511"/>
      <c r="IIY118" s="511"/>
      <c r="IIZ118" s="511"/>
      <c r="IJA118" s="511"/>
      <c r="IJB118" s="511"/>
      <c r="IJC118" s="511"/>
      <c r="IJD118" s="511"/>
      <c r="IJE118" s="511"/>
      <c r="IJF118" s="511"/>
      <c r="IJG118" s="511"/>
      <c r="IJH118" s="511"/>
      <c r="IJI118" s="511"/>
      <c r="IJJ118" s="511"/>
      <c r="IJK118" s="511"/>
      <c r="IJL118" s="511"/>
      <c r="IJM118" s="511"/>
      <c r="IJN118" s="511"/>
      <c r="IJO118" s="511"/>
      <c r="IJP118" s="511"/>
      <c r="IJQ118" s="511"/>
      <c r="IJR118" s="511"/>
      <c r="IJS118" s="511"/>
      <c r="IJT118" s="511"/>
      <c r="IJU118" s="511"/>
      <c r="IJV118" s="511"/>
      <c r="IJW118" s="511"/>
      <c r="IJX118" s="511"/>
      <c r="IJY118" s="511"/>
      <c r="IJZ118" s="511"/>
      <c r="IKA118" s="511"/>
      <c r="IKB118" s="511"/>
      <c r="IKC118" s="511"/>
      <c r="IKD118" s="511"/>
      <c r="IKE118" s="511"/>
      <c r="IKF118" s="511"/>
      <c r="IKG118" s="511"/>
      <c r="IKH118" s="511"/>
      <c r="IKI118" s="511"/>
      <c r="IKJ118" s="511"/>
      <c r="IKK118" s="511"/>
      <c r="IKL118" s="511"/>
      <c r="IKM118" s="511"/>
      <c r="IKN118" s="511"/>
      <c r="IKO118" s="511"/>
      <c r="IKP118" s="511"/>
      <c r="IKQ118" s="511"/>
      <c r="IKR118" s="511"/>
      <c r="IKS118" s="511"/>
      <c r="IKT118" s="511"/>
      <c r="IKU118" s="511"/>
      <c r="IKV118" s="511"/>
      <c r="IKW118" s="511"/>
      <c r="IKX118" s="511"/>
      <c r="IKY118" s="511"/>
      <c r="IKZ118" s="511"/>
      <c r="ILA118" s="511"/>
      <c r="ILB118" s="511"/>
      <c r="ILC118" s="511"/>
      <c r="ILD118" s="511"/>
      <c r="ILE118" s="511"/>
      <c r="ILF118" s="511"/>
      <c r="ILG118" s="511"/>
      <c r="ILH118" s="511"/>
      <c r="ILI118" s="511"/>
      <c r="ILJ118" s="511"/>
      <c r="ILK118" s="511"/>
      <c r="ILL118" s="511"/>
      <c r="ILM118" s="511"/>
      <c r="ILN118" s="511"/>
      <c r="ILO118" s="511"/>
      <c r="ILP118" s="511"/>
      <c r="ILQ118" s="511"/>
      <c r="ILR118" s="511"/>
      <c r="ILS118" s="511"/>
      <c r="ILT118" s="511"/>
      <c r="ILU118" s="511"/>
      <c r="ILV118" s="511"/>
      <c r="ILW118" s="511"/>
      <c r="ILX118" s="511"/>
      <c r="ILY118" s="511"/>
      <c r="ILZ118" s="511"/>
      <c r="IMA118" s="511"/>
      <c r="IMB118" s="511"/>
      <c r="IMC118" s="511"/>
      <c r="IMD118" s="511"/>
      <c r="IME118" s="511"/>
      <c r="IMF118" s="511"/>
      <c r="IMG118" s="511"/>
      <c r="IMH118" s="511"/>
      <c r="IMI118" s="511"/>
      <c r="IMJ118" s="511"/>
      <c r="IMK118" s="511"/>
      <c r="IML118" s="511"/>
      <c r="IMM118" s="511"/>
      <c r="IMN118" s="511"/>
      <c r="IMO118" s="511"/>
      <c r="IMP118" s="511"/>
      <c r="IMQ118" s="511"/>
      <c r="IMR118" s="511"/>
      <c r="IMS118" s="511"/>
      <c r="IMT118" s="511"/>
      <c r="IMU118" s="511"/>
      <c r="IMV118" s="511"/>
      <c r="IMW118" s="511"/>
      <c r="IMX118" s="511"/>
      <c r="IMY118" s="511"/>
      <c r="IMZ118" s="511"/>
      <c r="INA118" s="511"/>
      <c r="INB118" s="511"/>
      <c r="INC118" s="511"/>
      <c r="IND118" s="511"/>
      <c r="INE118" s="511"/>
      <c r="INF118" s="511"/>
      <c r="ING118" s="511"/>
      <c r="INH118" s="511"/>
      <c r="INI118" s="511"/>
      <c r="INJ118" s="511"/>
      <c r="INK118" s="511"/>
      <c r="INL118" s="511"/>
      <c r="INM118" s="511"/>
      <c r="INN118" s="511"/>
      <c r="INO118" s="511"/>
      <c r="INP118" s="511"/>
      <c r="INQ118" s="511"/>
      <c r="INR118" s="511"/>
      <c r="INS118" s="511"/>
      <c r="INT118" s="511"/>
      <c r="INU118" s="511"/>
      <c r="INV118" s="511"/>
      <c r="INW118" s="511"/>
      <c r="INX118" s="511"/>
      <c r="INY118" s="511"/>
      <c r="INZ118" s="511"/>
      <c r="IOA118" s="511"/>
      <c r="IOB118" s="511"/>
      <c r="IOC118" s="511"/>
      <c r="IOD118" s="511"/>
      <c r="IOE118" s="511"/>
      <c r="IOF118" s="511"/>
      <c r="IOG118" s="511"/>
      <c r="IOH118" s="511"/>
      <c r="IOI118" s="511"/>
      <c r="IOJ118" s="511"/>
      <c r="IOK118" s="511"/>
      <c r="IOL118" s="511"/>
      <c r="IOM118" s="511"/>
      <c r="ION118" s="511"/>
      <c r="IOO118" s="511"/>
      <c r="IOP118" s="511"/>
      <c r="IOQ118" s="511"/>
      <c r="IOR118" s="511"/>
      <c r="IOS118" s="511"/>
      <c r="IOT118" s="511"/>
      <c r="IOU118" s="511"/>
      <c r="IOV118" s="511"/>
      <c r="IOW118" s="511"/>
      <c r="IOX118" s="511"/>
      <c r="IOY118" s="511"/>
      <c r="IOZ118" s="511"/>
      <c r="IPA118" s="511"/>
      <c r="IPB118" s="511"/>
      <c r="IPC118" s="511"/>
      <c r="IPD118" s="511"/>
      <c r="IPE118" s="511"/>
      <c r="IPF118" s="511"/>
      <c r="IPG118" s="511"/>
      <c r="IPH118" s="511"/>
      <c r="IPI118" s="511"/>
      <c r="IPJ118" s="511"/>
      <c r="IPK118" s="511"/>
      <c r="IPL118" s="511"/>
      <c r="IPM118" s="511"/>
      <c r="IPN118" s="511"/>
      <c r="IPO118" s="511"/>
      <c r="IPP118" s="511"/>
      <c r="IPQ118" s="511"/>
      <c r="IPR118" s="511"/>
      <c r="IPS118" s="511"/>
      <c r="IPT118" s="511"/>
      <c r="IPU118" s="511"/>
      <c r="IPV118" s="511"/>
      <c r="IPW118" s="511"/>
      <c r="IPX118" s="511"/>
      <c r="IPY118" s="511"/>
      <c r="IPZ118" s="511"/>
      <c r="IQA118" s="511"/>
      <c r="IQB118" s="511"/>
      <c r="IQC118" s="511"/>
      <c r="IQD118" s="511"/>
      <c r="IQE118" s="511"/>
      <c r="IQF118" s="511"/>
      <c r="IQG118" s="511"/>
      <c r="IQH118" s="511"/>
      <c r="IQI118" s="511"/>
      <c r="IQJ118" s="511"/>
      <c r="IQK118" s="511"/>
      <c r="IQL118" s="511"/>
      <c r="IQM118" s="511"/>
      <c r="IQN118" s="511"/>
      <c r="IQO118" s="511"/>
      <c r="IQP118" s="511"/>
      <c r="IQQ118" s="511"/>
      <c r="IQR118" s="511"/>
      <c r="IQS118" s="511"/>
      <c r="IQT118" s="511"/>
      <c r="IQU118" s="511"/>
      <c r="IQV118" s="511"/>
      <c r="IQW118" s="511"/>
      <c r="IQX118" s="511"/>
      <c r="IQY118" s="511"/>
      <c r="IQZ118" s="511"/>
      <c r="IRA118" s="511"/>
      <c r="IRB118" s="511"/>
      <c r="IRC118" s="511"/>
      <c r="IRD118" s="511"/>
      <c r="IRE118" s="511"/>
      <c r="IRF118" s="511"/>
      <c r="IRG118" s="511"/>
      <c r="IRH118" s="511"/>
      <c r="IRI118" s="511"/>
      <c r="IRJ118" s="511"/>
      <c r="IRK118" s="511"/>
      <c r="IRL118" s="511"/>
      <c r="IRM118" s="511"/>
      <c r="IRN118" s="511"/>
      <c r="IRO118" s="511"/>
      <c r="IRP118" s="511"/>
      <c r="IRQ118" s="511"/>
      <c r="IRR118" s="511"/>
      <c r="IRS118" s="511"/>
      <c r="IRT118" s="511"/>
      <c r="IRU118" s="511"/>
      <c r="IRV118" s="511"/>
      <c r="IRW118" s="511"/>
      <c r="IRX118" s="511"/>
      <c r="IRY118" s="511"/>
      <c r="IRZ118" s="511"/>
      <c r="ISA118" s="511"/>
      <c r="ISB118" s="511"/>
      <c r="ISC118" s="511"/>
      <c r="ISD118" s="511"/>
      <c r="ISE118" s="511"/>
      <c r="ISF118" s="511"/>
      <c r="ISG118" s="511"/>
      <c r="ISH118" s="511"/>
      <c r="ISI118" s="511"/>
      <c r="ISJ118" s="511"/>
      <c r="ISK118" s="511"/>
      <c r="ISL118" s="511"/>
      <c r="ISM118" s="511"/>
      <c r="ISN118" s="511"/>
      <c r="ISO118" s="511"/>
      <c r="ISP118" s="511"/>
      <c r="ISQ118" s="511"/>
      <c r="ISR118" s="511"/>
      <c r="ISS118" s="511"/>
      <c r="IST118" s="511"/>
      <c r="ISU118" s="511"/>
      <c r="ISV118" s="511"/>
      <c r="ISW118" s="511"/>
      <c r="ISX118" s="511"/>
      <c r="ISY118" s="511"/>
      <c r="ISZ118" s="511"/>
      <c r="ITA118" s="511"/>
      <c r="ITB118" s="511"/>
      <c r="ITC118" s="511"/>
      <c r="ITD118" s="511"/>
      <c r="ITE118" s="511"/>
      <c r="ITF118" s="511"/>
      <c r="ITG118" s="511"/>
      <c r="ITH118" s="511"/>
      <c r="ITI118" s="511"/>
      <c r="ITJ118" s="511"/>
      <c r="ITK118" s="511"/>
      <c r="ITL118" s="511"/>
      <c r="ITM118" s="511"/>
      <c r="ITN118" s="511"/>
      <c r="ITO118" s="511"/>
      <c r="ITP118" s="511"/>
      <c r="ITQ118" s="511"/>
      <c r="ITR118" s="511"/>
      <c r="ITS118" s="511"/>
      <c r="ITT118" s="511"/>
      <c r="ITU118" s="511"/>
      <c r="ITV118" s="511"/>
      <c r="ITW118" s="511"/>
      <c r="ITX118" s="511"/>
      <c r="ITY118" s="511"/>
      <c r="ITZ118" s="511"/>
      <c r="IUA118" s="511"/>
      <c r="IUB118" s="511"/>
      <c r="IUC118" s="511"/>
      <c r="IUD118" s="511"/>
      <c r="IUE118" s="511"/>
      <c r="IUF118" s="511"/>
      <c r="IUG118" s="511"/>
      <c r="IUH118" s="511"/>
      <c r="IUI118" s="511"/>
      <c r="IUJ118" s="511"/>
      <c r="IUK118" s="511"/>
      <c r="IUL118" s="511"/>
      <c r="IUM118" s="511"/>
      <c r="IUN118" s="511"/>
      <c r="IUO118" s="511"/>
      <c r="IUP118" s="511"/>
      <c r="IUQ118" s="511"/>
      <c r="IUR118" s="511"/>
      <c r="IUS118" s="511"/>
      <c r="IUT118" s="511"/>
      <c r="IUU118" s="511"/>
      <c r="IUV118" s="511"/>
      <c r="IUW118" s="511"/>
      <c r="IUX118" s="511"/>
      <c r="IUY118" s="511"/>
      <c r="IUZ118" s="511"/>
      <c r="IVA118" s="511"/>
      <c r="IVB118" s="511"/>
      <c r="IVC118" s="511"/>
      <c r="IVD118" s="511"/>
      <c r="IVE118" s="511"/>
      <c r="IVF118" s="511"/>
      <c r="IVG118" s="511"/>
      <c r="IVH118" s="511"/>
      <c r="IVI118" s="511"/>
      <c r="IVJ118" s="511"/>
      <c r="IVK118" s="511"/>
      <c r="IVL118" s="511"/>
      <c r="IVM118" s="511"/>
      <c r="IVN118" s="511"/>
      <c r="IVO118" s="511"/>
      <c r="IVP118" s="511"/>
      <c r="IVQ118" s="511"/>
      <c r="IVR118" s="511"/>
      <c r="IVS118" s="511"/>
      <c r="IVT118" s="511"/>
      <c r="IVU118" s="511"/>
      <c r="IVV118" s="511"/>
      <c r="IVW118" s="511"/>
      <c r="IVX118" s="511"/>
      <c r="IVY118" s="511"/>
      <c r="IVZ118" s="511"/>
      <c r="IWA118" s="511"/>
      <c r="IWB118" s="511"/>
      <c r="IWC118" s="511"/>
      <c r="IWD118" s="511"/>
      <c r="IWE118" s="511"/>
      <c r="IWF118" s="511"/>
      <c r="IWG118" s="511"/>
      <c r="IWH118" s="511"/>
      <c r="IWI118" s="511"/>
      <c r="IWJ118" s="511"/>
      <c r="IWK118" s="511"/>
      <c r="IWL118" s="511"/>
      <c r="IWM118" s="511"/>
      <c r="IWN118" s="511"/>
      <c r="IWO118" s="511"/>
      <c r="IWP118" s="511"/>
      <c r="IWQ118" s="511"/>
      <c r="IWR118" s="511"/>
      <c r="IWS118" s="511"/>
      <c r="IWT118" s="511"/>
      <c r="IWU118" s="511"/>
      <c r="IWV118" s="511"/>
      <c r="IWW118" s="511"/>
      <c r="IWX118" s="511"/>
      <c r="IWY118" s="511"/>
      <c r="IWZ118" s="511"/>
      <c r="IXA118" s="511"/>
      <c r="IXB118" s="511"/>
      <c r="IXC118" s="511"/>
      <c r="IXD118" s="511"/>
      <c r="IXE118" s="511"/>
      <c r="IXF118" s="511"/>
      <c r="IXG118" s="511"/>
      <c r="IXH118" s="511"/>
      <c r="IXI118" s="511"/>
      <c r="IXJ118" s="511"/>
      <c r="IXK118" s="511"/>
      <c r="IXL118" s="511"/>
      <c r="IXM118" s="511"/>
      <c r="IXN118" s="511"/>
      <c r="IXO118" s="511"/>
      <c r="IXP118" s="511"/>
      <c r="IXQ118" s="511"/>
      <c r="IXR118" s="511"/>
      <c r="IXS118" s="511"/>
      <c r="IXT118" s="511"/>
      <c r="IXU118" s="511"/>
      <c r="IXV118" s="511"/>
      <c r="IXW118" s="511"/>
      <c r="IXX118" s="511"/>
      <c r="IXY118" s="511"/>
      <c r="IXZ118" s="511"/>
      <c r="IYA118" s="511"/>
      <c r="IYB118" s="511"/>
      <c r="IYC118" s="511"/>
      <c r="IYD118" s="511"/>
      <c r="IYE118" s="511"/>
      <c r="IYF118" s="511"/>
      <c r="IYG118" s="511"/>
      <c r="IYH118" s="511"/>
      <c r="IYI118" s="511"/>
      <c r="IYJ118" s="511"/>
      <c r="IYK118" s="511"/>
      <c r="IYL118" s="511"/>
      <c r="IYM118" s="511"/>
      <c r="IYN118" s="511"/>
      <c r="IYO118" s="511"/>
      <c r="IYP118" s="511"/>
      <c r="IYQ118" s="511"/>
      <c r="IYR118" s="511"/>
      <c r="IYS118" s="511"/>
      <c r="IYT118" s="511"/>
      <c r="IYU118" s="511"/>
      <c r="IYV118" s="511"/>
      <c r="IYW118" s="511"/>
      <c r="IYX118" s="511"/>
      <c r="IYY118" s="511"/>
      <c r="IYZ118" s="511"/>
      <c r="IZA118" s="511"/>
      <c r="IZB118" s="511"/>
      <c r="IZC118" s="511"/>
      <c r="IZD118" s="511"/>
      <c r="IZE118" s="511"/>
      <c r="IZF118" s="511"/>
      <c r="IZG118" s="511"/>
      <c r="IZH118" s="511"/>
      <c r="IZI118" s="511"/>
      <c r="IZJ118" s="511"/>
      <c r="IZK118" s="511"/>
      <c r="IZL118" s="511"/>
      <c r="IZM118" s="511"/>
      <c r="IZN118" s="511"/>
      <c r="IZO118" s="511"/>
      <c r="IZP118" s="511"/>
      <c r="IZQ118" s="511"/>
      <c r="IZR118" s="511"/>
      <c r="IZS118" s="511"/>
      <c r="IZT118" s="511"/>
      <c r="IZU118" s="511"/>
      <c r="IZV118" s="511"/>
      <c r="IZW118" s="511"/>
      <c r="IZX118" s="511"/>
      <c r="IZY118" s="511"/>
      <c r="IZZ118" s="511"/>
      <c r="JAA118" s="511"/>
      <c r="JAB118" s="511"/>
      <c r="JAC118" s="511"/>
      <c r="JAD118" s="511"/>
      <c r="JAE118" s="511"/>
      <c r="JAF118" s="511"/>
      <c r="JAG118" s="511"/>
      <c r="JAH118" s="511"/>
      <c r="JAI118" s="511"/>
      <c r="JAJ118" s="511"/>
      <c r="JAK118" s="511"/>
      <c r="JAL118" s="511"/>
      <c r="JAM118" s="511"/>
      <c r="JAN118" s="511"/>
      <c r="JAO118" s="511"/>
      <c r="JAP118" s="511"/>
      <c r="JAQ118" s="511"/>
      <c r="JAR118" s="511"/>
      <c r="JAS118" s="511"/>
      <c r="JAT118" s="511"/>
      <c r="JAU118" s="511"/>
      <c r="JAV118" s="511"/>
      <c r="JAW118" s="511"/>
      <c r="JAX118" s="511"/>
      <c r="JAY118" s="511"/>
      <c r="JAZ118" s="511"/>
      <c r="JBA118" s="511"/>
      <c r="JBB118" s="511"/>
      <c r="JBC118" s="511"/>
      <c r="JBD118" s="511"/>
      <c r="JBE118" s="511"/>
      <c r="JBF118" s="511"/>
      <c r="JBG118" s="511"/>
      <c r="JBH118" s="511"/>
      <c r="JBI118" s="511"/>
      <c r="JBJ118" s="511"/>
      <c r="JBK118" s="511"/>
      <c r="JBL118" s="511"/>
      <c r="JBM118" s="511"/>
      <c r="JBN118" s="511"/>
      <c r="JBO118" s="511"/>
      <c r="JBP118" s="511"/>
      <c r="JBQ118" s="511"/>
      <c r="JBR118" s="511"/>
      <c r="JBS118" s="511"/>
      <c r="JBT118" s="511"/>
      <c r="JBU118" s="511"/>
      <c r="JBV118" s="511"/>
      <c r="JBW118" s="511"/>
      <c r="JBX118" s="511"/>
      <c r="JBY118" s="511"/>
      <c r="JBZ118" s="511"/>
      <c r="JCA118" s="511"/>
      <c r="JCB118" s="511"/>
      <c r="JCC118" s="511"/>
      <c r="JCD118" s="511"/>
      <c r="JCE118" s="511"/>
      <c r="JCF118" s="511"/>
      <c r="JCG118" s="511"/>
      <c r="JCH118" s="511"/>
      <c r="JCI118" s="511"/>
      <c r="JCJ118" s="511"/>
      <c r="JCK118" s="511"/>
      <c r="JCL118" s="511"/>
      <c r="JCM118" s="511"/>
      <c r="JCN118" s="511"/>
      <c r="JCO118" s="511"/>
      <c r="JCP118" s="511"/>
      <c r="JCQ118" s="511"/>
      <c r="JCR118" s="511"/>
      <c r="JCS118" s="511"/>
      <c r="JCT118" s="511"/>
      <c r="JCU118" s="511"/>
      <c r="JCV118" s="511"/>
      <c r="JCW118" s="511"/>
      <c r="JCX118" s="511"/>
      <c r="JCY118" s="511"/>
      <c r="JCZ118" s="511"/>
      <c r="JDA118" s="511"/>
      <c r="JDB118" s="511"/>
      <c r="JDC118" s="511"/>
      <c r="JDD118" s="511"/>
      <c r="JDE118" s="511"/>
      <c r="JDF118" s="511"/>
      <c r="JDG118" s="511"/>
      <c r="JDH118" s="511"/>
      <c r="JDI118" s="511"/>
      <c r="JDJ118" s="511"/>
      <c r="JDK118" s="511"/>
      <c r="JDL118" s="511"/>
      <c r="JDM118" s="511"/>
      <c r="JDN118" s="511"/>
      <c r="JDO118" s="511"/>
      <c r="JDP118" s="511"/>
      <c r="JDQ118" s="511"/>
      <c r="JDR118" s="511"/>
      <c r="JDS118" s="511"/>
      <c r="JDT118" s="511"/>
      <c r="JDU118" s="511"/>
      <c r="JDV118" s="511"/>
      <c r="JDW118" s="511"/>
      <c r="JDX118" s="511"/>
      <c r="JDY118" s="511"/>
      <c r="JDZ118" s="511"/>
      <c r="JEA118" s="511"/>
      <c r="JEB118" s="511"/>
      <c r="JEC118" s="511"/>
      <c r="JED118" s="511"/>
      <c r="JEE118" s="511"/>
      <c r="JEF118" s="511"/>
      <c r="JEG118" s="511"/>
      <c r="JEH118" s="511"/>
      <c r="JEI118" s="511"/>
      <c r="JEJ118" s="511"/>
      <c r="JEK118" s="511"/>
      <c r="JEL118" s="511"/>
      <c r="JEM118" s="511"/>
      <c r="JEN118" s="511"/>
      <c r="JEO118" s="511"/>
      <c r="JEP118" s="511"/>
      <c r="JEQ118" s="511"/>
      <c r="JER118" s="511"/>
      <c r="JES118" s="511"/>
      <c r="JET118" s="511"/>
      <c r="JEU118" s="511"/>
      <c r="JEV118" s="511"/>
      <c r="JEW118" s="511"/>
      <c r="JEX118" s="511"/>
      <c r="JEY118" s="511"/>
      <c r="JEZ118" s="511"/>
      <c r="JFA118" s="511"/>
      <c r="JFB118" s="511"/>
      <c r="JFC118" s="511"/>
      <c r="JFD118" s="511"/>
      <c r="JFE118" s="511"/>
      <c r="JFF118" s="511"/>
      <c r="JFG118" s="511"/>
      <c r="JFH118" s="511"/>
      <c r="JFI118" s="511"/>
      <c r="JFJ118" s="511"/>
      <c r="JFK118" s="511"/>
      <c r="JFL118" s="511"/>
      <c r="JFM118" s="511"/>
      <c r="JFN118" s="511"/>
      <c r="JFO118" s="511"/>
      <c r="JFP118" s="511"/>
      <c r="JFQ118" s="511"/>
      <c r="JFR118" s="511"/>
      <c r="JFS118" s="511"/>
      <c r="JFT118" s="511"/>
      <c r="JFU118" s="511"/>
      <c r="JFV118" s="511"/>
      <c r="JFW118" s="511"/>
      <c r="JFX118" s="511"/>
      <c r="JFY118" s="511"/>
      <c r="JFZ118" s="511"/>
      <c r="JGA118" s="511"/>
      <c r="JGB118" s="511"/>
      <c r="JGC118" s="511"/>
      <c r="JGD118" s="511"/>
      <c r="JGE118" s="511"/>
      <c r="JGF118" s="511"/>
      <c r="JGG118" s="511"/>
      <c r="JGH118" s="511"/>
      <c r="JGI118" s="511"/>
      <c r="JGJ118" s="511"/>
      <c r="JGK118" s="511"/>
      <c r="JGL118" s="511"/>
      <c r="JGM118" s="511"/>
      <c r="JGN118" s="511"/>
      <c r="JGO118" s="511"/>
      <c r="JGP118" s="511"/>
      <c r="JGQ118" s="511"/>
      <c r="JGR118" s="511"/>
      <c r="JGS118" s="511"/>
      <c r="JGT118" s="511"/>
      <c r="JGU118" s="511"/>
      <c r="JGV118" s="511"/>
      <c r="JGW118" s="511"/>
      <c r="JGX118" s="511"/>
      <c r="JGY118" s="511"/>
      <c r="JGZ118" s="511"/>
      <c r="JHA118" s="511"/>
      <c r="JHB118" s="511"/>
      <c r="JHC118" s="511"/>
      <c r="JHD118" s="511"/>
      <c r="JHE118" s="511"/>
      <c r="JHF118" s="511"/>
      <c r="JHG118" s="511"/>
      <c r="JHH118" s="511"/>
      <c r="JHI118" s="511"/>
      <c r="JHJ118" s="511"/>
      <c r="JHK118" s="511"/>
      <c r="JHL118" s="511"/>
      <c r="JHM118" s="511"/>
      <c r="JHN118" s="511"/>
      <c r="JHO118" s="511"/>
      <c r="JHP118" s="511"/>
      <c r="JHQ118" s="511"/>
      <c r="JHR118" s="511"/>
      <c r="JHS118" s="511"/>
      <c r="JHT118" s="511"/>
      <c r="JHU118" s="511"/>
      <c r="JHV118" s="511"/>
      <c r="JHW118" s="511"/>
      <c r="JHX118" s="511"/>
      <c r="JHY118" s="511"/>
      <c r="JHZ118" s="511"/>
      <c r="JIA118" s="511"/>
      <c r="JIB118" s="511"/>
      <c r="JIC118" s="511"/>
      <c r="JID118" s="511"/>
      <c r="JIE118" s="511"/>
      <c r="JIF118" s="511"/>
      <c r="JIG118" s="511"/>
      <c r="JIH118" s="511"/>
      <c r="JII118" s="511"/>
      <c r="JIJ118" s="511"/>
      <c r="JIK118" s="511"/>
      <c r="JIL118" s="511"/>
      <c r="JIM118" s="511"/>
      <c r="JIN118" s="511"/>
      <c r="JIO118" s="511"/>
      <c r="JIP118" s="511"/>
      <c r="JIQ118" s="511"/>
      <c r="JIR118" s="511"/>
      <c r="JIS118" s="511"/>
      <c r="JIT118" s="511"/>
      <c r="JIU118" s="511"/>
      <c r="JIV118" s="511"/>
      <c r="JIW118" s="511"/>
      <c r="JIX118" s="511"/>
      <c r="JIY118" s="511"/>
      <c r="JIZ118" s="511"/>
      <c r="JJA118" s="511"/>
      <c r="JJB118" s="511"/>
      <c r="JJC118" s="511"/>
      <c r="JJD118" s="511"/>
      <c r="JJE118" s="511"/>
      <c r="JJF118" s="511"/>
      <c r="JJG118" s="511"/>
      <c r="JJH118" s="511"/>
      <c r="JJI118" s="511"/>
      <c r="JJJ118" s="511"/>
      <c r="JJK118" s="511"/>
      <c r="JJL118" s="511"/>
      <c r="JJM118" s="511"/>
      <c r="JJN118" s="511"/>
      <c r="JJO118" s="511"/>
      <c r="JJP118" s="511"/>
      <c r="JJQ118" s="511"/>
      <c r="JJR118" s="511"/>
      <c r="JJS118" s="511"/>
      <c r="JJT118" s="511"/>
      <c r="JJU118" s="511"/>
      <c r="JJV118" s="511"/>
      <c r="JJW118" s="511"/>
      <c r="JJX118" s="511"/>
      <c r="JJY118" s="511"/>
      <c r="JJZ118" s="511"/>
      <c r="JKA118" s="511"/>
      <c r="JKB118" s="511"/>
      <c r="JKC118" s="511"/>
      <c r="JKD118" s="511"/>
      <c r="JKE118" s="511"/>
      <c r="JKF118" s="511"/>
      <c r="JKG118" s="511"/>
      <c r="JKH118" s="511"/>
      <c r="JKI118" s="511"/>
      <c r="JKJ118" s="511"/>
      <c r="JKK118" s="511"/>
      <c r="JKL118" s="511"/>
      <c r="JKM118" s="511"/>
      <c r="JKN118" s="511"/>
      <c r="JKO118" s="511"/>
      <c r="JKP118" s="511"/>
      <c r="JKQ118" s="511"/>
      <c r="JKR118" s="511"/>
      <c r="JKS118" s="511"/>
      <c r="JKT118" s="511"/>
      <c r="JKU118" s="511"/>
      <c r="JKV118" s="511"/>
      <c r="JKW118" s="511"/>
      <c r="JKX118" s="511"/>
      <c r="JKY118" s="511"/>
      <c r="JKZ118" s="511"/>
      <c r="JLA118" s="511"/>
      <c r="JLB118" s="511"/>
      <c r="JLC118" s="511"/>
      <c r="JLD118" s="511"/>
      <c r="JLE118" s="511"/>
      <c r="JLF118" s="511"/>
      <c r="JLG118" s="511"/>
      <c r="JLH118" s="511"/>
      <c r="JLI118" s="511"/>
      <c r="JLJ118" s="511"/>
      <c r="JLK118" s="511"/>
      <c r="JLL118" s="511"/>
      <c r="JLM118" s="511"/>
      <c r="JLN118" s="511"/>
      <c r="JLO118" s="511"/>
      <c r="JLP118" s="511"/>
      <c r="JLQ118" s="511"/>
      <c r="JLR118" s="511"/>
      <c r="JLS118" s="511"/>
      <c r="JLT118" s="511"/>
      <c r="JLU118" s="511"/>
      <c r="JLV118" s="511"/>
      <c r="JLW118" s="511"/>
      <c r="JLX118" s="511"/>
      <c r="JLY118" s="511"/>
      <c r="JLZ118" s="511"/>
      <c r="JMA118" s="511"/>
      <c r="JMB118" s="511"/>
      <c r="JMC118" s="511"/>
      <c r="JMD118" s="511"/>
      <c r="JME118" s="511"/>
      <c r="JMF118" s="511"/>
      <c r="JMG118" s="511"/>
      <c r="JMH118" s="511"/>
      <c r="JMI118" s="511"/>
      <c r="JMJ118" s="511"/>
      <c r="JMK118" s="511"/>
      <c r="JML118" s="511"/>
      <c r="JMM118" s="511"/>
      <c r="JMN118" s="511"/>
      <c r="JMO118" s="511"/>
      <c r="JMP118" s="511"/>
      <c r="JMQ118" s="511"/>
      <c r="JMR118" s="511"/>
      <c r="JMS118" s="511"/>
      <c r="JMT118" s="511"/>
      <c r="JMU118" s="511"/>
      <c r="JMV118" s="511"/>
      <c r="JMW118" s="511"/>
      <c r="JMX118" s="511"/>
      <c r="JMY118" s="511"/>
      <c r="JMZ118" s="511"/>
      <c r="JNA118" s="511"/>
      <c r="JNB118" s="511"/>
      <c r="JNC118" s="511"/>
      <c r="JND118" s="511"/>
      <c r="JNE118" s="511"/>
      <c r="JNF118" s="511"/>
      <c r="JNG118" s="511"/>
      <c r="JNH118" s="511"/>
      <c r="JNI118" s="511"/>
      <c r="JNJ118" s="511"/>
      <c r="JNK118" s="511"/>
      <c r="JNL118" s="511"/>
      <c r="JNM118" s="511"/>
      <c r="JNN118" s="511"/>
      <c r="JNO118" s="511"/>
      <c r="JNP118" s="511"/>
      <c r="JNQ118" s="511"/>
      <c r="JNR118" s="511"/>
      <c r="JNS118" s="511"/>
      <c r="JNT118" s="511"/>
      <c r="JNU118" s="511"/>
      <c r="JNV118" s="511"/>
      <c r="JNW118" s="511"/>
      <c r="JNX118" s="511"/>
      <c r="JNY118" s="511"/>
      <c r="JNZ118" s="511"/>
      <c r="JOA118" s="511"/>
      <c r="JOB118" s="511"/>
      <c r="JOC118" s="511"/>
      <c r="JOD118" s="511"/>
      <c r="JOE118" s="511"/>
      <c r="JOF118" s="511"/>
      <c r="JOG118" s="511"/>
      <c r="JOH118" s="511"/>
      <c r="JOI118" s="511"/>
      <c r="JOJ118" s="511"/>
      <c r="JOK118" s="511"/>
      <c r="JOL118" s="511"/>
      <c r="JOM118" s="511"/>
      <c r="JON118" s="511"/>
      <c r="JOO118" s="511"/>
      <c r="JOP118" s="511"/>
      <c r="JOQ118" s="511"/>
      <c r="JOR118" s="511"/>
      <c r="JOS118" s="511"/>
      <c r="JOT118" s="511"/>
      <c r="JOU118" s="511"/>
      <c r="JOV118" s="511"/>
      <c r="JOW118" s="511"/>
      <c r="JOX118" s="511"/>
      <c r="JOY118" s="511"/>
      <c r="JOZ118" s="511"/>
      <c r="JPA118" s="511"/>
      <c r="JPB118" s="511"/>
      <c r="JPC118" s="511"/>
      <c r="JPD118" s="511"/>
      <c r="JPE118" s="511"/>
      <c r="JPF118" s="511"/>
      <c r="JPG118" s="511"/>
      <c r="JPH118" s="511"/>
      <c r="JPI118" s="511"/>
      <c r="JPJ118" s="511"/>
      <c r="JPK118" s="511"/>
      <c r="JPL118" s="511"/>
      <c r="JPM118" s="511"/>
      <c r="JPN118" s="511"/>
      <c r="JPO118" s="511"/>
      <c r="JPP118" s="511"/>
      <c r="JPQ118" s="511"/>
      <c r="JPR118" s="511"/>
      <c r="JPS118" s="511"/>
      <c r="JPT118" s="511"/>
      <c r="JPU118" s="511"/>
      <c r="JPV118" s="511"/>
      <c r="JPW118" s="511"/>
      <c r="JPX118" s="511"/>
      <c r="JPY118" s="511"/>
      <c r="JPZ118" s="511"/>
      <c r="JQA118" s="511"/>
      <c r="JQB118" s="511"/>
      <c r="JQC118" s="511"/>
      <c r="JQD118" s="511"/>
      <c r="JQE118" s="511"/>
      <c r="JQF118" s="511"/>
      <c r="JQG118" s="511"/>
      <c r="JQH118" s="511"/>
      <c r="JQI118" s="511"/>
      <c r="JQJ118" s="511"/>
      <c r="JQK118" s="511"/>
      <c r="JQL118" s="511"/>
      <c r="JQM118" s="511"/>
      <c r="JQN118" s="511"/>
      <c r="JQO118" s="511"/>
      <c r="JQP118" s="511"/>
      <c r="JQQ118" s="511"/>
      <c r="JQR118" s="511"/>
      <c r="JQS118" s="511"/>
      <c r="JQT118" s="511"/>
      <c r="JQU118" s="511"/>
      <c r="JQV118" s="511"/>
      <c r="JQW118" s="511"/>
      <c r="JQX118" s="511"/>
      <c r="JQY118" s="511"/>
      <c r="JQZ118" s="511"/>
      <c r="JRA118" s="511"/>
      <c r="JRB118" s="511"/>
      <c r="JRC118" s="511"/>
      <c r="JRD118" s="511"/>
      <c r="JRE118" s="511"/>
      <c r="JRF118" s="511"/>
      <c r="JRG118" s="511"/>
      <c r="JRH118" s="511"/>
      <c r="JRI118" s="511"/>
      <c r="JRJ118" s="511"/>
      <c r="JRK118" s="511"/>
      <c r="JRL118" s="511"/>
      <c r="JRM118" s="511"/>
      <c r="JRN118" s="511"/>
      <c r="JRO118" s="511"/>
      <c r="JRP118" s="511"/>
      <c r="JRQ118" s="511"/>
      <c r="JRR118" s="511"/>
      <c r="JRS118" s="511"/>
      <c r="JRT118" s="511"/>
      <c r="JRU118" s="511"/>
      <c r="JRV118" s="511"/>
      <c r="JRW118" s="511"/>
      <c r="JRX118" s="511"/>
      <c r="JRY118" s="511"/>
      <c r="JRZ118" s="511"/>
      <c r="JSA118" s="511"/>
      <c r="JSB118" s="511"/>
      <c r="JSC118" s="511"/>
      <c r="JSD118" s="511"/>
      <c r="JSE118" s="511"/>
      <c r="JSF118" s="511"/>
      <c r="JSG118" s="511"/>
      <c r="JSH118" s="511"/>
      <c r="JSI118" s="511"/>
      <c r="JSJ118" s="511"/>
      <c r="JSK118" s="511"/>
      <c r="JSL118" s="511"/>
      <c r="JSM118" s="511"/>
      <c r="JSN118" s="511"/>
      <c r="JSO118" s="511"/>
      <c r="JSP118" s="511"/>
      <c r="JSQ118" s="511"/>
      <c r="JSR118" s="511"/>
      <c r="JSS118" s="511"/>
      <c r="JST118" s="511"/>
      <c r="JSU118" s="511"/>
      <c r="JSV118" s="511"/>
      <c r="JSW118" s="511"/>
      <c r="JSX118" s="511"/>
      <c r="JSY118" s="511"/>
      <c r="JSZ118" s="511"/>
      <c r="JTA118" s="511"/>
      <c r="JTB118" s="511"/>
      <c r="JTC118" s="511"/>
      <c r="JTD118" s="511"/>
      <c r="JTE118" s="511"/>
      <c r="JTF118" s="511"/>
      <c r="JTG118" s="511"/>
      <c r="JTH118" s="511"/>
      <c r="JTI118" s="511"/>
      <c r="JTJ118" s="511"/>
      <c r="JTK118" s="511"/>
      <c r="JTL118" s="511"/>
      <c r="JTM118" s="511"/>
      <c r="JTN118" s="511"/>
      <c r="JTO118" s="511"/>
      <c r="JTP118" s="511"/>
      <c r="JTQ118" s="511"/>
      <c r="JTR118" s="511"/>
      <c r="JTS118" s="511"/>
      <c r="JTT118" s="511"/>
      <c r="JTU118" s="511"/>
      <c r="JTV118" s="511"/>
      <c r="JTW118" s="511"/>
      <c r="JTX118" s="511"/>
      <c r="JTY118" s="511"/>
      <c r="JTZ118" s="511"/>
      <c r="JUA118" s="511"/>
      <c r="JUB118" s="511"/>
      <c r="JUC118" s="511"/>
      <c r="JUD118" s="511"/>
      <c r="JUE118" s="511"/>
      <c r="JUF118" s="511"/>
      <c r="JUG118" s="511"/>
      <c r="JUH118" s="511"/>
      <c r="JUI118" s="511"/>
      <c r="JUJ118" s="511"/>
      <c r="JUK118" s="511"/>
      <c r="JUL118" s="511"/>
      <c r="JUM118" s="511"/>
      <c r="JUN118" s="511"/>
      <c r="JUO118" s="511"/>
      <c r="JUP118" s="511"/>
      <c r="JUQ118" s="511"/>
      <c r="JUR118" s="511"/>
      <c r="JUS118" s="511"/>
      <c r="JUT118" s="511"/>
      <c r="JUU118" s="511"/>
      <c r="JUV118" s="511"/>
      <c r="JUW118" s="511"/>
      <c r="JUX118" s="511"/>
      <c r="JUY118" s="511"/>
      <c r="JUZ118" s="511"/>
      <c r="JVA118" s="511"/>
      <c r="JVB118" s="511"/>
      <c r="JVC118" s="511"/>
      <c r="JVD118" s="511"/>
      <c r="JVE118" s="511"/>
      <c r="JVF118" s="511"/>
      <c r="JVG118" s="511"/>
      <c r="JVH118" s="511"/>
      <c r="JVI118" s="511"/>
      <c r="JVJ118" s="511"/>
      <c r="JVK118" s="511"/>
      <c r="JVL118" s="511"/>
      <c r="JVM118" s="511"/>
      <c r="JVN118" s="511"/>
      <c r="JVO118" s="511"/>
      <c r="JVP118" s="511"/>
      <c r="JVQ118" s="511"/>
      <c r="JVR118" s="511"/>
      <c r="JVS118" s="511"/>
      <c r="JVT118" s="511"/>
      <c r="JVU118" s="511"/>
      <c r="JVV118" s="511"/>
      <c r="JVW118" s="511"/>
      <c r="JVX118" s="511"/>
      <c r="JVY118" s="511"/>
      <c r="JVZ118" s="511"/>
      <c r="JWA118" s="511"/>
      <c r="JWB118" s="511"/>
      <c r="JWC118" s="511"/>
      <c r="JWD118" s="511"/>
      <c r="JWE118" s="511"/>
      <c r="JWF118" s="511"/>
      <c r="JWG118" s="511"/>
      <c r="JWH118" s="511"/>
      <c r="JWI118" s="511"/>
      <c r="JWJ118" s="511"/>
      <c r="JWK118" s="511"/>
      <c r="JWL118" s="511"/>
      <c r="JWM118" s="511"/>
      <c r="JWN118" s="511"/>
      <c r="JWO118" s="511"/>
      <c r="JWP118" s="511"/>
      <c r="JWQ118" s="511"/>
      <c r="JWR118" s="511"/>
      <c r="JWS118" s="511"/>
      <c r="JWT118" s="511"/>
      <c r="JWU118" s="511"/>
      <c r="JWV118" s="511"/>
      <c r="JWW118" s="511"/>
      <c r="JWX118" s="511"/>
      <c r="JWY118" s="511"/>
      <c r="JWZ118" s="511"/>
      <c r="JXA118" s="511"/>
      <c r="JXB118" s="511"/>
      <c r="JXC118" s="511"/>
      <c r="JXD118" s="511"/>
      <c r="JXE118" s="511"/>
      <c r="JXF118" s="511"/>
      <c r="JXG118" s="511"/>
      <c r="JXH118" s="511"/>
      <c r="JXI118" s="511"/>
      <c r="JXJ118" s="511"/>
      <c r="JXK118" s="511"/>
      <c r="JXL118" s="511"/>
      <c r="JXM118" s="511"/>
      <c r="JXN118" s="511"/>
      <c r="JXO118" s="511"/>
      <c r="JXP118" s="511"/>
      <c r="JXQ118" s="511"/>
      <c r="JXR118" s="511"/>
      <c r="JXS118" s="511"/>
      <c r="JXT118" s="511"/>
      <c r="JXU118" s="511"/>
      <c r="JXV118" s="511"/>
      <c r="JXW118" s="511"/>
      <c r="JXX118" s="511"/>
      <c r="JXY118" s="511"/>
      <c r="JXZ118" s="511"/>
      <c r="JYA118" s="511"/>
      <c r="JYB118" s="511"/>
      <c r="JYC118" s="511"/>
      <c r="JYD118" s="511"/>
      <c r="JYE118" s="511"/>
      <c r="JYF118" s="511"/>
      <c r="JYG118" s="511"/>
      <c r="JYH118" s="511"/>
      <c r="JYI118" s="511"/>
      <c r="JYJ118" s="511"/>
      <c r="JYK118" s="511"/>
      <c r="JYL118" s="511"/>
      <c r="JYM118" s="511"/>
      <c r="JYN118" s="511"/>
      <c r="JYO118" s="511"/>
      <c r="JYP118" s="511"/>
      <c r="JYQ118" s="511"/>
      <c r="JYR118" s="511"/>
      <c r="JYS118" s="511"/>
      <c r="JYT118" s="511"/>
      <c r="JYU118" s="511"/>
      <c r="JYV118" s="511"/>
      <c r="JYW118" s="511"/>
      <c r="JYX118" s="511"/>
      <c r="JYY118" s="511"/>
      <c r="JYZ118" s="511"/>
      <c r="JZA118" s="511"/>
      <c r="JZB118" s="511"/>
      <c r="JZC118" s="511"/>
      <c r="JZD118" s="511"/>
      <c r="JZE118" s="511"/>
      <c r="JZF118" s="511"/>
      <c r="JZG118" s="511"/>
      <c r="JZH118" s="511"/>
      <c r="JZI118" s="511"/>
      <c r="JZJ118" s="511"/>
      <c r="JZK118" s="511"/>
      <c r="JZL118" s="511"/>
      <c r="JZM118" s="511"/>
      <c r="JZN118" s="511"/>
      <c r="JZO118" s="511"/>
      <c r="JZP118" s="511"/>
      <c r="JZQ118" s="511"/>
      <c r="JZR118" s="511"/>
      <c r="JZS118" s="511"/>
      <c r="JZT118" s="511"/>
      <c r="JZU118" s="511"/>
      <c r="JZV118" s="511"/>
      <c r="JZW118" s="511"/>
      <c r="JZX118" s="511"/>
      <c r="JZY118" s="511"/>
      <c r="JZZ118" s="511"/>
      <c r="KAA118" s="511"/>
      <c r="KAB118" s="511"/>
      <c r="KAC118" s="511"/>
      <c r="KAD118" s="511"/>
      <c r="KAE118" s="511"/>
      <c r="KAF118" s="511"/>
      <c r="KAG118" s="511"/>
      <c r="KAH118" s="511"/>
      <c r="KAI118" s="511"/>
      <c r="KAJ118" s="511"/>
      <c r="KAK118" s="511"/>
      <c r="KAL118" s="511"/>
      <c r="KAM118" s="511"/>
      <c r="KAN118" s="511"/>
      <c r="KAO118" s="511"/>
      <c r="KAP118" s="511"/>
      <c r="KAQ118" s="511"/>
      <c r="KAR118" s="511"/>
      <c r="KAS118" s="511"/>
      <c r="KAT118" s="511"/>
      <c r="KAU118" s="511"/>
      <c r="KAV118" s="511"/>
      <c r="KAW118" s="511"/>
      <c r="KAX118" s="511"/>
      <c r="KAY118" s="511"/>
      <c r="KAZ118" s="511"/>
      <c r="KBA118" s="511"/>
      <c r="KBB118" s="511"/>
      <c r="KBC118" s="511"/>
      <c r="KBD118" s="511"/>
      <c r="KBE118" s="511"/>
      <c r="KBF118" s="511"/>
      <c r="KBG118" s="511"/>
      <c r="KBH118" s="511"/>
      <c r="KBI118" s="511"/>
      <c r="KBJ118" s="511"/>
      <c r="KBK118" s="511"/>
      <c r="KBL118" s="511"/>
      <c r="KBM118" s="511"/>
      <c r="KBN118" s="511"/>
      <c r="KBO118" s="511"/>
      <c r="KBP118" s="511"/>
      <c r="KBQ118" s="511"/>
      <c r="KBR118" s="511"/>
      <c r="KBS118" s="511"/>
      <c r="KBT118" s="511"/>
      <c r="KBU118" s="511"/>
      <c r="KBV118" s="511"/>
      <c r="KBW118" s="511"/>
      <c r="KBX118" s="511"/>
      <c r="KBY118" s="511"/>
      <c r="KBZ118" s="511"/>
      <c r="KCA118" s="511"/>
      <c r="KCB118" s="511"/>
      <c r="KCC118" s="511"/>
      <c r="KCD118" s="511"/>
      <c r="KCE118" s="511"/>
      <c r="KCF118" s="511"/>
      <c r="KCG118" s="511"/>
      <c r="KCH118" s="511"/>
      <c r="KCI118" s="511"/>
      <c r="KCJ118" s="511"/>
      <c r="KCK118" s="511"/>
      <c r="KCL118" s="511"/>
      <c r="KCM118" s="511"/>
      <c r="KCN118" s="511"/>
      <c r="KCO118" s="511"/>
      <c r="KCP118" s="511"/>
      <c r="KCQ118" s="511"/>
      <c r="KCR118" s="511"/>
      <c r="KCS118" s="511"/>
      <c r="KCT118" s="511"/>
      <c r="KCU118" s="511"/>
      <c r="KCV118" s="511"/>
      <c r="KCW118" s="511"/>
      <c r="KCX118" s="511"/>
      <c r="KCY118" s="511"/>
      <c r="KCZ118" s="511"/>
      <c r="KDA118" s="511"/>
      <c r="KDB118" s="511"/>
      <c r="KDC118" s="511"/>
      <c r="KDD118" s="511"/>
      <c r="KDE118" s="511"/>
      <c r="KDF118" s="511"/>
      <c r="KDG118" s="511"/>
      <c r="KDH118" s="511"/>
      <c r="KDI118" s="511"/>
      <c r="KDJ118" s="511"/>
      <c r="KDK118" s="511"/>
      <c r="KDL118" s="511"/>
      <c r="KDM118" s="511"/>
      <c r="KDN118" s="511"/>
      <c r="KDO118" s="511"/>
      <c r="KDP118" s="511"/>
      <c r="KDQ118" s="511"/>
      <c r="KDR118" s="511"/>
      <c r="KDS118" s="511"/>
      <c r="KDT118" s="511"/>
      <c r="KDU118" s="511"/>
      <c r="KDV118" s="511"/>
      <c r="KDW118" s="511"/>
      <c r="KDX118" s="511"/>
      <c r="KDY118" s="511"/>
      <c r="KDZ118" s="511"/>
      <c r="KEA118" s="511"/>
      <c r="KEB118" s="511"/>
      <c r="KEC118" s="511"/>
      <c r="KED118" s="511"/>
      <c r="KEE118" s="511"/>
      <c r="KEF118" s="511"/>
      <c r="KEG118" s="511"/>
      <c r="KEH118" s="511"/>
      <c r="KEI118" s="511"/>
      <c r="KEJ118" s="511"/>
      <c r="KEK118" s="511"/>
      <c r="KEL118" s="511"/>
      <c r="KEM118" s="511"/>
      <c r="KEN118" s="511"/>
      <c r="KEO118" s="511"/>
      <c r="KEP118" s="511"/>
      <c r="KEQ118" s="511"/>
      <c r="KER118" s="511"/>
      <c r="KES118" s="511"/>
      <c r="KET118" s="511"/>
      <c r="KEU118" s="511"/>
      <c r="KEV118" s="511"/>
      <c r="KEW118" s="511"/>
      <c r="KEX118" s="511"/>
      <c r="KEY118" s="511"/>
      <c r="KEZ118" s="511"/>
      <c r="KFA118" s="511"/>
      <c r="KFB118" s="511"/>
      <c r="KFC118" s="511"/>
      <c r="KFD118" s="511"/>
      <c r="KFE118" s="511"/>
      <c r="KFF118" s="511"/>
      <c r="KFG118" s="511"/>
      <c r="KFH118" s="511"/>
      <c r="KFI118" s="511"/>
      <c r="KFJ118" s="511"/>
      <c r="KFK118" s="511"/>
      <c r="KFL118" s="511"/>
      <c r="KFM118" s="511"/>
      <c r="KFN118" s="511"/>
      <c r="KFO118" s="511"/>
      <c r="KFP118" s="511"/>
      <c r="KFQ118" s="511"/>
      <c r="KFR118" s="511"/>
      <c r="KFS118" s="511"/>
      <c r="KFT118" s="511"/>
      <c r="KFU118" s="511"/>
      <c r="KFV118" s="511"/>
      <c r="KFW118" s="511"/>
      <c r="KFX118" s="511"/>
      <c r="KFY118" s="511"/>
      <c r="KFZ118" s="511"/>
      <c r="KGA118" s="511"/>
      <c r="KGB118" s="511"/>
      <c r="KGC118" s="511"/>
      <c r="KGD118" s="511"/>
      <c r="KGE118" s="511"/>
      <c r="KGF118" s="511"/>
      <c r="KGG118" s="511"/>
      <c r="KGH118" s="511"/>
      <c r="KGI118" s="511"/>
      <c r="KGJ118" s="511"/>
      <c r="KGK118" s="511"/>
      <c r="KGL118" s="511"/>
      <c r="KGM118" s="511"/>
      <c r="KGN118" s="511"/>
      <c r="KGO118" s="511"/>
      <c r="KGP118" s="511"/>
      <c r="KGQ118" s="511"/>
      <c r="KGR118" s="511"/>
      <c r="KGS118" s="511"/>
      <c r="KGT118" s="511"/>
      <c r="KGU118" s="511"/>
      <c r="KGV118" s="511"/>
      <c r="KGW118" s="511"/>
      <c r="KGX118" s="511"/>
      <c r="KGY118" s="511"/>
      <c r="KGZ118" s="511"/>
      <c r="KHA118" s="511"/>
      <c r="KHB118" s="511"/>
      <c r="KHC118" s="511"/>
      <c r="KHD118" s="511"/>
      <c r="KHE118" s="511"/>
      <c r="KHF118" s="511"/>
      <c r="KHG118" s="511"/>
      <c r="KHH118" s="511"/>
      <c r="KHI118" s="511"/>
      <c r="KHJ118" s="511"/>
      <c r="KHK118" s="511"/>
      <c r="KHL118" s="511"/>
      <c r="KHM118" s="511"/>
      <c r="KHN118" s="511"/>
      <c r="KHO118" s="511"/>
      <c r="KHP118" s="511"/>
      <c r="KHQ118" s="511"/>
      <c r="KHR118" s="511"/>
      <c r="KHS118" s="511"/>
      <c r="KHT118" s="511"/>
      <c r="KHU118" s="511"/>
      <c r="KHV118" s="511"/>
      <c r="KHW118" s="511"/>
      <c r="KHX118" s="511"/>
      <c r="KHY118" s="511"/>
      <c r="KHZ118" s="511"/>
      <c r="KIA118" s="511"/>
      <c r="KIB118" s="511"/>
      <c r="KIC118" s="511"/>
      <c r="KID118" s="511"/>
      <c r="KIE118" s="511"/>
      <c r="KIF118" s="511"/>
      <c r="KIG118" s="511"/>
      <c r="KIH118" s="511"/>
      <c r="KII118" s="511"/>
      <c r="KIJ118" s="511"/>
      <c r="KIK118" s="511"/>
      <c r="KIL118" s="511"/>
      <c r="KIM118" s="511"/>
      <c r="KIN118" s="511"/>
      <c r="KIO118" s="511"/>
      <c r="KIP118" s="511"/>
      <c r="KIQ118" s="511"/>
      <c r="KIR118" s="511"/>
      <c r="KIS118" s="511"/>
      <c r="KIT118" s="511"/>
      <c r="KIU118" s="511"/>
      <c r="KIV118" s="511"/>
      <c r="KIW118" s="511"/>
      <c r="KIX118" s="511"/>
      <c r="KIY118" s="511"/>
      <c r="KIZ118" s="511"/>
      <c r="KJA118" s="511"/>
      <c r="KJB118" s="511"/>
      <c r="KJC118" s="511"/>
      <c r="KJD118" s="511"/>
      <c r="KJE118" s="511"/>
      <c r="KJF118" s="511"/>
      <c r="KJG118" s="511"/>
      <c r="KJH118" s="511"/>
      <c r="KJI118" s="511"/>
      <c r="KJJ118" s="511"/>
      <c r="KJK118" s="511"/>
      <c r="KJL118" s="511"/>
      <c r="KJM118" s="511"/>
      <c r="KJN118" s="511"/>
      <c r="KJO118" s="511"/>
      <c r="KJP118" s="511"/>
      <c r="KJQ118" s="511"/>
      <c r="KJR118" s="511"/>
      <c r="KJS118" s="511"/>
      <c r="KJT118" s="511"/>
      <c r="KJU118" s="511"/>
      <c r="KJV118" s="511"/>
      <c r="KJW118" s="511"/>
      <c r="KJX118" s="511"/>
      <c r="KJY118" s="511"/>
      <c r="KJZ118" s="511"/>
      <c r="KKA118" s="511"/>
      <c r="KKB118" s="511"/>
      <c r="KKC118" s="511"/>
      <c r="KKD118" s="511"/>
      <c r="KKE118" s="511"/>
      <c r="KKF118" s="511"/>
      <c r="KKG118" s="511"/>
      <c r="KKH118" s="511"/>
      <c r="KKI118" s="511"/>
      <c r="KKJ118" s="511"/>
      <c r="KKK118" s="511"/>
      <c r="KKL118" s="511"/>
      <c r="KKM118" s="511"/>
      <c r="KKN118" s="511"/>
      <c r="KKO118" s="511"/>
      <c r="KKP118" s="511"/>
      <c r="KKQ118" s="511"/>
      <c r="KKR118" s="511"/>
      <c r="KKS118" s="511"/>
      <c r="KKT118" s="511"/>
      <c r="KKU118" s="511"/>
      <c r="KKV118" s="511"/>
      <c r="KKW118" s="511"/>
      <c r="KKX118" s="511"/>
      <c r="KKY118" s="511"/>
      <c r="KKZ118" s="511"/>
      <c r="KLA118" s="511"/>
      <c r="KLB118" s="511"/>
      <c r="KLC118" s="511"/>
      <c r="KLD118" s="511"/>
      <c r="KLE118" s="511"/>
      <c r="KLF118" s="511"/>
      <c r="KLG118" s="511"/>
      <c r="KLH118" s="511"/>
      <c r="KLI118" s="511"/>
      <c r="KLJ118" s="511"/>
      <c r="KLK118" s="511"/>
      <c r="KLL118" s="511"/>
      <c r="KLM118" s="511"/>
      <c r="KLN118" s="511"/>
      <c r="KLO118" s="511"/>
      <c r="KLP118" s="511"/>
      <c r="KLQ118" s="511"/>
      <c r="KLR118" s="511"/>
      <c r="KLS118" s="511"/>
      <c r="KLT118" s="511"/>
      <c r="KLU118" s="511"/>
      <c r="KLV118" s="511"/>
      <c r="KLW118" s="511"/>
      <c r="KLX118" s="511"/>
      <c r="KLY118" s="511"/>
      <c r="KLZ118" s="511"/>
      <c r="KMA118" s="511"/>
      <c r="KMB118" s="511"/>
      <c r="KMC118" s="511"/>
      <c r="KMD118" s="511"/>
      <c r="KME118" s="511"/>
      <c r="KMF118" s="511"/>
      <c r="KMG118" s="511"/>
      <c r="KMH118" s="511"/>
      <c r="KMI118" s="511"/>
      <c r="KMJ118" s="511"/>
      <c r="KMK118" s="511"/>
      <c r="KML118" s="511"/>
      <c r="KMM118" s="511"/>
      <c r="KMN118" s="511"/>
      <c r="KMO118" s="511"/>
      <c r="KMP118" s="511"/>
      <c r="KMQ118" s="511"/>
      <c r="KMR118" s="511"/>
      <c r="KMS118" s="511"/>
      <c r="KMT118" s="511"/>
      <c r="KMU118" s="511"/>
      <c r="KMV118" s="511"/>
      <c r="KMW118" s="511"/>
      <c r="KMX118" s="511"/>
      <c r="KMY118" s="511"/>
      <c r="KMZ118" s="511"/>
      <c r="KNA118" s="511"/>
      <c r="KNB118" s="511"/>
      <c r="KNC118" s="511"/>
      <c r="KND118" s="511"/>
      <c r="KNE118" s="511"/>
      <c r="KNF118" s="511"/>
      <c r="KNG118" s="511"/>
      <c r="KNH118" s="511"/>
      <c r="KNI118" s="511"/>
      <c r="KNJ118" s="511"/>
      <c r="KNK118" s="511"/>
      <c r="KNL118" s="511"/>
      <c r="KNM118" s="511"/>
      <c r="KNN118" s="511"/>
      <c r="KNO118" s="511"/>
      <c r="KNP118" s="511"/>
      <c r="KNQ118" s="511"/>
      <c r="KNR118" s="511"/>
      <c r="KNS118" s="511"/>
      <c r="KNT118" s="511"/>
      <c r="KNU118" s="511"/>
      <c r="KNV118" s="511"/>
      <c r="KNW118" s="511"/>
      <c r="KNX118" s="511"/>
      <c r="KNY118" s="511"/>
      <c r="KNZ118" s="511"/>
      <c r="KOA118" s="511"/>
      <c r="KOB118" s="511"/>
      <c r="KOC118" s="511"/>
      <c r="KOD118" s="511"/>
      <c r="KOE118" s="511"/>
      <c r="KOF118" s="511"/>
      <c r="KOG118" s="511"/>
      <c r="KOH118" s="511"/>
      <c r="KOI118" s="511"/>
      <c r="KOJ118" s="511"/>
      <c r="KOK118" s="511"/>
      <c r="KOL118" s="511"/>
      <c r="KOM118" s="511"/>
      <c r="KON118" s="511"/>
      <c r="KOO118" s="511"/>
      <c r="KOP118" s="511"/>
      <c r="KOQ118" s="511"/>
      <c r="KOR118" s="511"/>
      <c r="KOS118" s="511"/>
      <c r="KOT118" s="511"/>
      <c r="KOU118" s="511"/>
      <c r="KOV118" s="511"/>
      <c r="KOW118" s="511"/>
      <c r="KOX118" s="511"/>
      <c r="KOY118" s="511"/>
      <c r="KOZ118" s="511"/>
      <c r="KPA118" s="511"/>
      <c r="KPB118" s="511"/>
      <c r="KPC118" s="511"/>
      <c r="KPD118" s="511"/>
      <c r="KPE118" s="511"/>
      <c r="KPF118" s="511"/>
      <c r="KPG118" s="511"/>
      <c r="KPH118" s="511"/>
      <c r="KPI118" s="511"/>
      <c r="KPJ118" s="511"/>
      <c r="KPK118" s="511"/>
      <c r="KPL118" s="511"/>
      <c r="KPM118" s="511"/>
      <c r="KPN118" s="511"/>
      <c r="KPO118" s="511"/>
      <c r="KPP118" s="511"/>
      <c r="KPQ118" s="511"/>
      <c r="KPR118" s="511"/>
      <c r="KPS118" s="511"/>
      <c r="KPT118" s="511"/>
      <c r="KPU118" s="511"/>
      <c r="KPV118" s="511"/>
      <c r="KPW118" s="511"/>
      <c r="KPX118" s="511"/>
      <c r="KPY118" s="511"/>
      <c r="KPZ118" s="511"/>
      <c r="KQA118" s="511"/>
      <c r="KQB118" s="511"/>
      <c r="KQC118" s="511"/>
      <c r="KQD118" s="511"/>
      <c r="KQE118" s="511"/>
      <c r="KQF118" s="511"/>
      <c r="KQG118" s="511"/>
      <c r="KQH118" s="511"/>
      <c r="KQI118" s="511"/>
      <c r="KQJ118" s="511"/>
      <c r="KQK118" s="511"/>
      <c r="KQL118" s="511"/>
      <c r="KQM118" s="511"/>
      <c r="KQN118" s="511"/>
      <c r="KQO118" s="511"/>
      <c r="KQP118" s="511"/>
      <c r="KQQ118" s="511"/>
      <c r="KQR118" s="511"/>
      <c r="KQS118" s="511"/>
      <c r="KQT118" s="511"/>
      <c r="KQU118" s="511"/>
      <c r="KQV118" s="511"/>
      <c r="KQW118" s="511"/>
      <c r="KQX118" s="511"/>
      <c r="KQY118" s="511"/>
      <c r="KQZ118" s="511"/>
      <c r="KRA118" s="511"/>
      <c r="KRB118" s="511"/>
      <c r="KRC118" s="511"/>
      <c r="KRD118" s="511"/>
      <c r="KRE118" s="511"/>
      <c r="KRF118" s="511"/>
      <c r="KRG118" s="511"/>
      <c r="KRH118" s="511"/>
      <c r="KRI118" s="511"/>
      <c r="KRJ118" s="511"/>
      <c r="KRK118" s="511"/>
      <c r="KRL118" s="511"/>
      <c r="KRM118" s="511"/>
      <c r="KRN118" s="511"/>
      <c r="KRO118" s="511"/>
      <c r="KRP118" s="511"/>
      <c r="KRQ118" s="511"/>
      <c r="KRR118" s="511"/>
      <c r="KRS118" s="511"/>
      <c r="KRT118" s="511"/>
      <c r="KRU118" s="511"/>
      <c r="KRV118" s="511"/>
      <c r="KRW118" s="511"/>
      <c r="KRX118" s="511"/>
      <c r="KRY118" s="511"/>
      <c r="KRZ118" s="511"/>
      <c r="KSA118" s="511"/>
      <c r="KSB118" s="511"/>
      <c r="KSC118" s="511"/>
      <c r="KSD118" s="511"/>
      <c r="KSE118" s="511"/>
      <c r="KSF118" s="511"/>
      <c r="KSG118" s="511"/>
      <c r="KSH118" s="511"/>
      <c r="KSI118" s="511"/>
      <c r="KSJ118" s="511"/>
      <c r="KSK118" s="511"/>
      <c r="KSL118" s="511"/>
      <c r="KSM118" s="511"/>
      <c r="KSN118" s="511"/>
      <c r="KSO118" s="511"/>
      <c r="KSP118" s="511"/>
      <c r="KSQ118" s="511"/>
      <c r="KSR118" s="511"/>
      <c r="KSS118" s="511"/>
      <c r="KST118" s="511"/>
      <c r="KSU118" s="511"/>
      <c r="KSV118" s="511"/>
      <c r="KSW118" s="511"/>
      <c r="KSX118" s="511"/>
      <c r="KSY118" s="511"/>
      <c r="KSZ118" s="511"/>
      <c r="KTA118" s="511"/>
      <c r="KTB118" s="511"/>
      <c r="KTC118" s="511"/>
      <c r="KTD118" s="511"/>
      <c r="KTE118" s="511"/>
      <c r="KTF118" s="511"/>
      <c r="KTG118" s="511"/>
      <c r="KTH118" s="511"/>
      <c r="KTI118" s="511"/>
      <c r="KTJ118" s="511"/>
      <c r="KTK118" s="511"/>
      <c r="KTL118" s="511"/>
      <c r="KTM118" s="511"/>
      <c r="KTN118" s="511"/>
      <c r="KTO118" s="511"/>
      <c r="KTP118" s="511"/>
      <c r="KTQ118" s="511"/>
      <c r="KTR118" s="511"/>
      <c r="KTS118" s="511"/>
      <c r="KTT118" s="511"/>
      <c r="KTU118" s="511"/>
      <c r="KTV118" s="511"/>
      <c r="KTW118" s="511"/>
      <c r="KTX118" s="511"/>
      <c r="KTY118" s="511"/>
      <c r="KTZ118" s="511"/>
      <c r="KUA118" s="511"/>
      <c r="KUB118" s="511"/>
      <c r="KUC118" s="511"/>
      <c r="KUD118" s="511"/>
      <c r="KUE118" s="511"/>
      <c r="KUF118" s="511"/>
      <c r="KUG118" s="511"/>
      <c r="KUH118" s="511"/>
      <c r="KUI118" s="511"/>
      <c r="KUJ118" s="511"/>
      <c r="KUK118" s="511"/>
      <c r="KUL118" s="511"/>
      <c r="KUM118" s="511"/>
      <c r="KUN118" s="511"/>
      <c r="KUO118" s="511"/>
      <c r="KUP118" s="511"/>
      <c r="KUQ118" s="511"/>
      <c r="KUR118" s="511"/>
      <c r="KUS118" s="511"/>
      <c r="KUT118" s="511"/>
      <c r="KUU118" s="511"/>
      <c r="KUV118" s="511"/>
      <c r="KUW118" s="511"/>
      <c r="KUX118" s="511"/>
      <c r="KUY118" s="511"/>
      <c r="KUZ118" s="511"/>
      <c r="KVA118" s="511"/>
      <c r="KVB118" s="511"/>
      <c r="KVC118" s="511"/>
      <c r="KVD118" s="511"/>
      <c r="KVE118" s="511"/>
      <c r="KVF118" s="511"/>
      <c r="KVG118" s="511"/>
      <c r="KVH118" s="511"/>
      <c r="KVI118" s="511"/>
      <c r="KVJ118" s="511"/>
      <c r="KVK118" s="511"/>
      <c r="KVL118" s="511"/>
      <c r="KVM118" s="511"/>
      <c r="KVN118" s="511"/>
      <c r="KVO118" s="511"/>
      <c r="KVP118" s="511"/>
      <c r="KVQ118" s="511"/>
      <c r="KVR118" s="511"/>
      <c r="KVS118" s="511"/>
      <c r="KVT118" s="511"/>
      <c r="KVU118" s="511"/>
      <c r="KVV118" s="511"/>
      <c r="KVW118" s="511"/>
      <c r="KVX118" s="511"/>
      <c r="KVY118" s="511"/>
      <c r="KVZ118" s="511"/>
      <c r="KWA118" s="511"/>
      <c r="KWB118" s="511"/>
      <c r="KWC118" s="511"/>
      <c r="KWD118" s="511"/>
      <c r="KWE118" s="511"/>
      <c r="KWF118" s="511"/>
      <c r="KWG118" s="511"/>
      <c r="KWH118" s="511"/>
      <c r="KWI118" s="511"/>
      <c r="KWJ118" s="511"/>
      <c r="KWK118" s="511"/>
      <c r="KWL118" s="511"/>
      <c r="KWM118" s="511"/>
      <c r="KWN118" s="511"/>
      <c r="KWO118" s="511"/>
      <c r="KWP118" s="511"/>
      <c r="KWQ118" s="511"/>
      <c r="KWR118" s="511"/>
      <c r="KWS118" s="511"/>
      <c r="KWT118" s="511"/>
      <c r="KWU118" s="511"/>
      <c r="KWV118" s="511"/>
      <c r="KWW118" s="511"/>
      <c r="KWX118" s="511"/>
      <c r="KWY118" s="511"/>
      <c r="KWZ118" s="511"/>
      <c r="KXA118" s="511"/>
      <c r="KXB118" s="511"/>
      <c r="KXC118" s="511"/>
      <c r="KXD118" s="511"/>
      <c r="KXE118" s="511"/>
      <c r="KXF118" s="511"/>
      <c r="KXG118" s="511"/>
      <c r="KXH118" s="511"/>
      <c r="KXI118" s="511"/>
      <c r="KXJ118" s="511"/>
      <c r="KXK118" s="511"/>
      <c r="KXL118" s="511"/>
      <c r="KXM118" s="511"/>
      <c r="KXN118" s="511"/>
      <c r="KXO118" s="511"/>
      <c r="KXP118" s="511"/>
      <c r="KXQ118" s="511"/>
      <c r="KXR118" s="511"/>
      <c r="KXS118" s="511"/>
      <c r="KXT118" s="511"/>
      <c r="KXU118" s="511"/>
      <c r="KXV118" s="511"/>
      <c r="KXW118" s="511"/>
      <c r="KXX118" s="511"/>
      <c r="KXY118" s="511"/>
      <c r="KXZ118" s="511"/>
      <c r="KYA118" s="511"/>
      <c r="KYB118" s="511"/>
      <c r="KYC118" s="511"/>
      <c r="KYD118" s="511"/>
      <c r="KYE118" s="511"/>
      <c r="KYF118" s="511"/>
      <c r="KYG118" s="511"/>
      <c r="KYH118" s="511"/>
      <c r="KYI118" s="511"/>
      <c r="KYJ118" s="511"/>
      <c r="KYK118" s="511"/>
      <c r="KYL118" s="511"/>
      <c r="KYM118" s="511"/>
      <c r="KYN118" s="511"/>
      <c r="KYO118" s="511"/>
      <c r="KYP118" s="511"/>
      <c r="KYQ118" s="511"/>
      <c r="KYR118" s="511"/>
      <c r="KYS118" s="511"/>
      <c r="KYT118" s="511"/>
      <c r="KYU118" s="511"/>
      <c r="KYV118" s="511"/>
      <c r="KYW118" s="511"/>
      <c r="KYX118" s="511"/>
      <c r="KYY118" s="511"/>
      <c r="KYZ118" s="511"/>
      <c r="KZA118" s="511"/>
      <c r="KZB118" s="511"/>
      <c r="KZC118" s="511"/>
      <c r="KZD118" s="511"/>
      <c r="KZE118" s="511"/>
      <c r="KZF118" s="511"/>
      <c r="KZG118" s="511"/>
      <c r="KZH118" s="511"/>
      <c r="KZI118" s="511"/>
      <c r="KZJ118" s="511"/>
      <c r="KZK118" s="511"/>
      <c r="KZL118" s="511"/>
      <c r="KZM118" s="511"/>
      <c r="KZN118" s="511"/>
      <c r="KZO118" s="511"/>
      <c r="KZP118" s="511"/>
      <c r="KZQ118" s="511"/>
      <c r="KZR118" s="511"/>
      <c r="KZS118" s="511"/>
      <c r="KZT118" s="511"/>
      <c r="KZU118" s="511"/>
      <c r="KZV118" s="511"/>
      <c r="KZW118" s="511"/>
      <c r="KZX118" s="511"/>
      <c r="KZY118" s="511"/>
      <c r="KZZ118" s="511"/>
      <c r="LAA118" s="511"/>
      <c r="LAB118" s="511"/>
      <c r="LAC118" s="511"/>
      <c r="LAD118" s="511"/>
      <c r="LAE118" s="511"/>
      <c r="LAF118" s="511"/>
      <c r="LAG118" s="511"/>
      <c r="LAH118" s="511"/>
      <c r="LAI118" s="511"/>
      <c r="LAJ118" s="511"/>
      <c r="LAK118" s="511"/>
      <c r="LAL118" s="511"/>
      <c r="LAM118" s="511"/>
      <c r="LAN118" s="511"/>
      <c r="LAO118" s="511"/>
      <c r="LAP118" s="511"/>
      <c r="LAQ118" s="511"/>
      <c r="LAR118" s="511"/>
      <c r="LAS118" s="511"/>
      <c r="LAT118" s="511"/>
      <c r="LAU118" s="511"/>
      <c r="LAV118" s="511"/>
      <c r="LAW118" s="511"/>
      <c r="LAX118" s="511"/>
      <c r="LAY118" s="511"/>
      <c r="LAZ118" s="511"/>
      <c r="LBA118" s="511"/>
      <c r="LBB118" s="511"/>
      <c r="LBC118" s="511"/>
      <c r="LBD118" s="511"/>
      <c r="LBE118" s="511"/>
      <c r="LBF118" s="511"/>
      <c r="LBG118" s="511"/>
      <c r="LBH118" s="511"/>
      <c r="LBI118" s="511"/>
      <c r="LBJ118" s="511"/>
      <c r="LBK118" s="511"/>
      <c r="LBL118" s="511"/>
      <c r="LBM118" s="511"/>
      <c r="LBN118" s="511"/>
      <c r="LBO118" s="511"/>
      <c r="LBP118" s="511"/>
      <c r="LBQ118" s="511"/>
      <c r="LBR118" s="511"/>
      <c r="LBS118" s="511"/>
      <c r="LBT118" s="511"/>
      <c r="LBU118" s="511"/>
      <c r="LBV118" s="511"/>
      <c r="LBW118" s="511"/>
      <c r="LBX118" s="511"/>
      <c r="LBY118" s="511"/>
      <c r="LBZ118" s="511"/>
      <c r="LCA118" s="511"/>
      <c r="LCB118" s="511"/>
      <c r="LCC118" s="511"/>
      <c r="LCD118" s="511"/>
      <c r="LCE118" s="511"/>
      <c r="LCF118" s="511"/>
      <c r="LCG118" s="511"/>
      <c r="LCH118" s="511"/>
      <c r="LCI118" s="511"/>
      <c r="LCJ118" s="511"/>
      <c r="LCK118" s="511"/>
      <c r="LCL118" s="511"/>
      <c r="LCM118" s="511"/>
      <c r="LCN118" s="511"/>
      <c r="LCO118" s="511"/>
      <c r="LCP118" s="511"/>
      <c r="LCQ118" s="511"/>
      <c r="LCR118" s="511"/>
      <c r="LCS118" s="511"/>
      <c r="LCT118" s="511"/>
      <c r="LCU118" s="511"/>
      <c r="LCV118" s="511"/>
      <c r="LCW118" s="511"/>
      <c r="LCX118" s="511"/>
      <c r="LCY118" s="511"/>
      <c r="LCZ118" s="511"/>
      <c r="LDA118" s="511"/>
      <c r="LDB118" s="511"/>
      <c r="LDC118" s="511"/>
      <c r="LDD118" s="511"/>
      <c r="LDE118" s="511"/>
      <c r="LDF118" s="511"/>
      <c r="LDG118" s="511"/>
      <c r="LDH118" s="511"/>
      <c r="LDI118" s="511"/>
      <c r="LDJ118" s="511"/>
      <c r="LDK118" s="511"/>
      <c r="LDL118" s="511"/>
      <c r="LDM118" s="511"/>
      <c r="LDN118" s="511"/>
      <c r="LDO118" s="511"/>
      <c r="LDP118" s="511"/>
      <c r="LDQ118" s="511"/>
      <c r="LDR118" s="511"/>
      <c r="LDS118" s="511"/>
      <c r="LDT118" s="511"/>
      <c r="LDU118" s="511"/>
      <c r="LDV118" s="511"/>
      <c r="LDW118" s="511"/>
      <c r="LDX118" s="511"/>
      <c r="LDY118" s="511"/>
      <c r="LDZ118" s="511"/>
      <c r="LEA118" s="511"/>
      <c r="LEB118" s="511"/>
      <c r="LEC118" s="511"/>
      <c r="LED118" s="511"/>
      <c r="LEE118" s="511"/>
      <c r="LEF118" s="511"/>
      <c r="LEG118" s="511"/>
      <c r="LEH118" s="511"/>
      <c r="LEI118" s="511"/>
      <c r="LEJ118" s="511"/>
      <c r="LEK118" s="511"/>
      <c r="LEL118" s="511"/>
      <c r="LEM118" s="511"/>
      <c r="LEN118" s="511"/>
      <c r="LEO118" s="511"/>
      <c r="LEP118" s="511"/>
      <c r="LEQ118" s="511"/>
      <c r="LER118" s="511"/>
      <c r="LES118" s="511"/>
      <c r="LET118" s="511"/>
      <c r="LEU118" s="511"/>
      <c r="LEV118" s="511"/>
      <c r="LEW118" s="511"/>
      <c r="LEX118" s="511"/>
      <c r="LEY118" s="511"/>
      <c r="LEZ118" s="511"/>
      <c r="LFA118" s="511"/>
      <c r="LFB118" s="511"/>
      <c r="LFC118" s="511"/>
      <c r="LFD118" s="511"/>
      <c r="LFE118" s="511"/>
      <c r="LFF118" s="511"/>
      <c r="LFG118" s="511"/>
      <c r="LFH118" s="511"/>
      <c r="LFI118" s="511"/>
      <c r="LFJ118" s="511"/>
      <c r="LFK118" s="511"/>
      <c r="LFL118" s="511"/>
      <c r="LFM118" s="511"/>
      <c r="LFN118" s="511"/>
      <c r="LFO118" s="511"/>
      <c r="LFP118" s="511"/>
      <c r="LFQ118" s="511"/>
      <c r="LFR118" s="511"/>
      <c r="LFS118" s="511"/>
      <c r="LFT118" s="511"/>
      <c r="LFU118" s="511"/>
      <c r="LFV118" s="511"/>
      <c r="LFW118" s="511"/>
      <c r="LFX118" s="511"/>
      <c r="LFY118" s="511"/>
      <c r="LFZ118" s="511"/>
      <c r="LGA118" s="511"/>
      <c r="LGB118" s="511"/>
      <c r="LGC118" s="511"/>
      <c r="LGD118" s="511"/>
      <c r="LGE118" s="511"/>
      <c r="LGF118" s="511"/>
      <c r="LGG118" s="511"/>
      <c r="LGH118" s="511"/>
      <c r="LGI118" s="511"/>
      <c r="LGJ118" s="511"/>
      <c r="LGK118" s="511"/>
      <c r="LGL118" s="511"/>
      <c r="LGM118" s="511"/>
      <c r="LGN118" s="511"/>
      <c r="LGO118" s="511"/>
      <c r="LGP118" s="511"/>
      <c r="LGQ118" s="511"/>
      <c r="LGR118" s="511"/>
      <c r="LGS118" s="511"/>
      <c r="LGT118" s="511"/>
      <c r="LGU118" s="511"/>
      <c r="LGV118" s="511"/>
      <c r="LGW118" s="511"/>
      <c r="LGX118" s="511"/>
      <c r="LGY118" s="511"/>
      <c r="LGZ118" s="511"/>
      <c r="LHA118" s="511"/>
      <c r="LHB118" s="511"/>
      <c r="LHC118" s="511"/>
      <c r="LHD118" s="511"/>
      <c r="LHE118" s="511"/>
      <c r="LHF118" s="511"/>
      <c r="LHG118" s="511"/>
      <c r="LHH118" s="511"/>
      <c r="LHI118" s="511"/>
      <c r="LHJ118" s="511"/>
      <c r="LHK118" s="511"/>
      <c r="LHL118" s="511"/>
      <c r="LHM118" s="511"/>
      <c r="LHN118" s="511"/>
      <c r="LHO118" s="511"/>
      <c r="LHP118" s="511"/>
      <c r="LHQ118" s="511"/>
      <c r="LHR118" s="511"/>
      <c r="LHS118" s="511"/>
      <c r="LHT118" s="511"/>
      <c r="LHU118" s="511"/>
      <c r="LHV118" s="511"/>
      <c r="LHW118" s="511"/>
      <c r="LHX118" s="511"/>
      <c r="LHY118" s="511"/>
      <c r="LHZ118" s="511"/>
      <c r="LIA118" s="511"/>
      <c r="LIB118" s="511"/>
      <c r="LIC118" s="511"/>
      <c r="LID118" s="511"/>
      <c r="LIE118" s="511"/>
      <c r="LIF118" s="511"/>
      <c r="LIG118" s="511"/>
      <c r="LIH118" s="511"/>
      <c r="LII118" s="511"/>
      <c r="LIJ118" s="511"/>
      <c r="LIK118" s="511"/>
      <c r="LIL118" s="511"/>
      <c r="LIM118" s="511"/>
      <c r="LIN118" s="511"/>
      <c r="LIO118" s="511"/>
      <c r="LIP118" s="511"/>
      <c r="LIQ118" s="511"/>
      <c r="LIR118" s="511"/>
      <c r="LIS118" s="511"/>
      <c r="LIT118" s="511"/>
      <c r="LIU118" s="511"/>
      <c r="LIV118" s="511"/>
      <c r="LIW118" s="511"/>
      <c r="LIX118" s="511"/>
      <c r="LIY118" s="511"/>
      <c r="LIZ118" s="511"/>
      <c r="LJA118" s="511"/>
      <c r="LJB118" s="511"/>
      <c r="LJC118" s="511"/>
      <c r="LJD118" s="511"/>
      <c r="LJE118" s="511"/>
      <c r="LJF118" s="511"/>
      <c r="LJG118" s="511"/>
      <c r="LJH118" s="511"/>
      <c r="LJI118" s="511"/>
      <c r="LJJ118" s="511"/>
      <c r="LJK118" s="511"/>
      <c r="LJL118" s="511"/>
      <c r="LJM118" s="511"/>
      <c r="LJN118" s="511"/>
      <c r="LJO118" s="511"/>
      <c r="LJP118" s="511"/>
      <c r="LJQ118" s="511"/>
      <c r="LJR118" s="511"/>
      <c r="LJS118" s="511"/>
      <c r="LJT118" s="511"/>
      <c r="LJU118" s="511"/>
      <c r="LJV118" s="511"/>
      <c r="LJW118" s="511"/>
      <c r="LJX118" s="511"/>
      <c r="LJY118" s="511"/>
      <c r="LJZ118" s="511"/>
      <c r="LKA118" s="511"/>
      <c r="LKB118" s="511"/>
      <c r="LKC118" s="511"/>
      <c r="LKD118" s="511"/>
      <c r="LKE118" s="511"/>
      <c r="LKF118" s="511"/>
      <c r="LKG118" s="511"/>
      <c r="LKH118" s="511"/>
      <c r="LKI118" s="511"/>
      <c r="LKJ118" s="511"/>
      <c r="LKK118" s="511"/>
      <c r="LKL118" s="511"/>
      <c r="LKM118" s="511"/>
      <c r="LKN118" s="511"/>
      <c r="LKO118" s="511"/>
      <c r="LKP118" s="511"/>
      <c r="LKQ118" s="511"/>
      <c r="LKR118" s="511"/>
      <c r="LKS118" s="511"/>
      <c r="LKT118" s="511"/>
      <c r="LKU118" s="511"/>
      <c r="LKV118" s="511"/>
      <c r="LKW118" s="511"/>
      <c r="LKX118" s="511"/>
      <c r="LKY118" s="511"/>
      <c r="LKZ118" s="511"/>
      <c r="LLA118" s="511"/>
      <c r="LLB118" s="511"/>
      <c r="LLC118" s="511"/>
      <c r="LLD118" s="511"/>
      <c r="LLE118" s="511"/>
      <c r="LLF118" s="511"/>
      <c r="LLG118" s="511"/>
      <c r="LLH118" s="511"/>
      <c r="LLI118" s="511"/>
      <c r="LLJ118" s="511"/>
      <c r="LLK118" s="511"/>
      <c r="LLL118" s="511"/>
      <c r="LLM118" s="511"/>
      <c r="LLN118" s="511"/>
      <c r="LLO118" s="511"/>
      <c r="LLP118" s="511"/>
      <c r="LLQ118" s="511"/>
      <c r="LLR118" s="511"/>
      <c r="LLS118" s="511"/>
      <c r="LLT118" s="511"/>
      <c r="LLU118" s="511"/>
      <c r="LLV118" s="511"/>
      <c r="LLW118" s="511"/>
      <c r="LLX118" s="511"/>
      <c r="LLY118" s="511"/>
      <c r="LLZ118" s="511"/>
      <c r="LMA118" s="511"/>
      <c r="LMB118" s="511"/>
      <c r="LMC118" s="511"/>
      <c r="LMD118" s="511"/>
      <c r="LME118" s="511"/>
      <c r="LMF118" s="511"/>
      <c r="LMG118" s="511"/>
      <c r="LMH118" s="511"/>
      <c r="LMI118" s="511"/>
      <c r="LMJ118" s="511"/>
      <c r="LMK118" s="511"/>
      <c r="LML118" s="511"/>
      <c r="LMM118" s="511"/>
      <c r="LMN118" s="511"/>
      <c r="LMO118" s="511"/>
      <c r="LMP118" s="511"/>
      <c r="LMQ118" s="511"/>
      <c r="LMR118" s="511"/>
      <c r="LMS118" s="511"/>
      <c r="LMT118" s="511"/>
      <c r="LMU118" s="511"/>
      <c r="LMV118" s="511"/>
      <c r="LMW118" s="511"/>
      <c r="LMX118" s="511"/>
      <c r="LMY118" s="511"/>
      <c r="LMZ118" s="511"/>
      <c r="LNA118" s="511"/>
      <c r="LNB118" s="511"/>
      <c r="LNC118" s="511"/>
      <c r="LND118" s="511"/>
      <c r="LNE118" s="511"/>
      <c r="LNF118" s="511"/>
      <c r="LNG118" s="511"/>
      <c r="LNH118" s="511"/>
      <c r="LNI118" s="511"/>
      <c r="LNJ118" s="511"/>
      <c r="LNK118" s="511"/>
      <c r="LNL118" s="511"/>
      <c r="LNM118" s="511"/>
      <c r="LNN118" s="511"/>
      <c r="LNO118" s="511"/>
      <c r="LNP118" s="511"/>
      <c r="LNQ118" s="511"/>
      <c r="LNR118" s="511"/>
      <c r="LNS118" s="511"/>
      <c r="LNT118" s="511"/>
      <c r="LNU118" s="511"/>
      <c r="LNV118" s="511"/>
      <c r="LNW118" s="511"/>
      <c r="LNX118" s="511"/>
      <c r="LNY118" s="511"/>
      <c r="LNZ118" s="511"/>
      <c r="LOA118" s="511"/>
      <c r="LOB118" s="511"/>
      <c r="LOC118" s="511"/>
      <c r="LOD118" s="511"/>
      <c r="LOE118" s="511"/>
      <c r="LOF118" s="511"/>
      <c r="LOG118" s="511"/>
      <c r="LOH118" s="511"/>
      <c r="LOI118" s="511"/>
      <c r="LOJ118" s="511"/>
      <c r="LOK118" s="511"/>
      <c r="LOL118" s="511"/>
      <c r="LOM118" s="511"/>
      <c r="LON118" s="511"/>
      <c r="LOO118" s="511"/>
      <c r="LOP118" s="511"/>
      <c r="LOQ118" s="511"/>
      <c r="LOR118" s="511"/>
      <c r="LOS118" s="511"/>
      <c r="LOT118" s="511"/>
      <c r="LOU118" s="511"/>
      <c r="LOV118" s="511"/>
      <c r="LOW118" s="511"/>
      <c r="LOX118" s="511"/>
      <c r="LOY118" s="511"/>
      <c r="LOZ118" s="511"/>
      <c r="LPA118" s="511"/>
      <c r="LPB118" s="511"/>
      <c r="LPC118" s="511"/>
      <c r="LPD118" s="511"/>
      <c r="LPE118" s="511"/>
      <c r="LPF118" s="511"/>
      <c r="LPG118" s="511"/>
      <c r="LPH118" s="511"/>
      <c r="LPI118" s="511"/>
      <c r="LPJ118" s="511"/>
      <c r="LPK118" s="511"/>
      <c r="LPL118" s="511"/>
      <c r="LPM118" s="511"/>
      <c r="LPN118" s="511"/>
      <c r="LPO118" s="511"/>
      <c r="LPP118" s="511"/>
      <c r="LPQ118" s="511"/>
      <c r="LPR118" s="511"/>
      <c r="LPS118" s="511"/>
      <c r="LPT118" s="511"/>
      <c r="LPU118" s="511"/>
      <c r="LPV118" s="511"/>
      <c r="LPW118" s="511"/>
      <c r="LPX118" s="511"/>
      <c r="LPY118" s="511"/>
      <c r="LPZ118" s="511"/>
      <c r="LQA118" s="511"/>
      <c r="LQB118" s="511"/>
      <c r="LQC118" s="511"/>
      <c r="LQD118" s="511"/>
      <c r="LQE118" s="511"/>
      <c r="LQF118" s="511"/>
      <c r="LQG118" s="511"/>
      <c r="LQH118" s="511"/>
      <c r="LQI118" s="511"/>
      <c r="LQJ118" s="511"/>
      <c r="LQK118" s="511"/>
      <c r="LQL118" s="511"/>
      <c r="LQM118" s="511"/>
      <c r="LQN118" s="511"/>
      <c r="LQO118" s="511"/>
      <c r="LQP118" s="511"/>
      <c r="LQQ118" s="511"/>
      <c r="LQR118" s="511"/>
      <c r="LQS118" s="511"/>
      <c r="LQT118" s="511"/>
      <c r="LQU118" s="511"/>
      <c r="LQV118" s="511"/>
      <c r="LQW118" s="511"/>
      <c r="LQX118" s="511"/>
      <c r="LQY118" s="511"/>
      <c r="LQZ118" s="511"/>
      <c r="LRA118" s="511"/>
      <c r="LRB118" s="511"/>
      <c r="LRC118" s="511"/>
      <c r="LRD118" s="511"/>
      <c r="LRE118" s="511"/>
      <c r="LRF118" s="511"/>
      <c r="LRG118" s="511"/>
      <c r="LRH118" s="511"/>
      <c r="LRI118" s="511"/>
      <c r="LRJ118" s="511"/>
      <c r="LRK118" s="511"/>
      <c r="LRL118" s="511"/>
      <c r="LRM118" s="511"/>
      <c r="LRN118" s="511"/>
      <c r="LRO118" s="511"/>
      <c r="LRP118" s="511"/>
      <c r="LRQ118" s="511"/>
      <c r="LRR118" s="511"/>
      <c r="LRS118" s="511"/>
      <c r="LRT118" s="511"/>
      <c r="LRU118" s="511"/>
      <c r="LRV118" s="511"/>
      <c r="LRW118" s="511"/>
      <c r="LRX118" s="511"/>
      <c r="LRY118" s="511"/>
      <c r="LRZ118" s="511"/>
      <c r="LSA118" s="511"/>
      <c r="LSB118" s="511"/>
      <c r="LSC118" s="511"/>
      <c r="LSD118" s="511"/>
      <c r="LSE118" s="511"/>
      <c r="LSF118" s="511"/>
      <c r="LSG118" s="511"/>
      <c r="LSH118" s="511"/>
      <c r="LSI118" s="511"/>
      <c r="LSJ118" s="511"/>
      <c r="LSK118" s="511"/>
      <c r="LSL118" s="511"/>
      <c r="LSM118" s="511"/>
      <c r="LSN118" s="511"/>
      <c r="LSO118" s="511"/>
      <c r="LSP118" s="511"/>
      <c r="LSQ118" s="511"/>
      <c r="LSR118" s="511"/>
      <c r="LSS118" s="511"/>
      <c r="LST118" s="511"/>
      <c r="LSU118" s="511"/>
      <c r="LSV118" s="511"/>
      <c r="LSW118" s="511"/>
      <c r="LSX118" s="511"/>
      <c r="LSY118" s="511"/>
      <c r="LSZ118" s="511"/>
      <c r="LTA118" s="511"/>
      <c r="LTB118" s="511"/>
      <c r="LTC118" s="511"/>
      <c r="LTD118" s="511"/>
      <c r="LTE118" s="511"/>
      <c r="LTF118" s="511"/>
      <c r="LTG118" s="511"/>
      <c r="LTH118" s="511"/>
      <c r="LTI118" s="511"/>
      <c r="LTJ118" s="511"/>
      <c r="LTK118" s="511"/>
      <c r="LTL118" s="511"/>
      <c r="LTM118" s="511"/>
      <c r="LTN118" s="511"/>
      <c r="LTO118" s="511"/>
      <c r="LTP118" s="511"/>
      <c r="LTQ118" s="511"/>
      <c r="LTR118" s="511"/>
      <c r="LTS118" s="511"/>
      <c r="LTT118" s="511"/>
      <c r="LTU118" s="511"/>
      <c r="LTV118" s="511"/>
      <c r="LTW118" s="511"/>
      <c r="LTX118" s="511"/>
      <c r="LTY118" s="511"/>
      <c r="LTZ118" s="511"/>
      <c r="LUA118" s="511"/>
      <c r="LUB118" s="511"/>
      <c r="LUC118" s="511"/>
      <c r="LUD118" s="511"/>
      <c r="LUE118" s="511"/>
      <c r="LUF118" s="511"/>
      <c r="LUG118" s="511"/>
      <c r="LUH118" s="511"/>
      <c r="LUI118" s="511"/>
      <c r="LUJ118" s="511"/>
      <c r="LUK118" s="511"/>
      <c r="LUL118" s="511"/>
      <c r="LUM118" s="511"/>
      <c r="LUN118" s="511"/>
      <c r="LUO118" s="511"/>
      <c r="LUP118" s="511"/>
      <c r="LUQ118" s="511"/>
      <c r="LUR118" s="511"/>
      <c r="LUS118" s="511"/>
      <c r="LUT118" s="511"/>
      <c r="LUU118" s="511"/>
      <c r="LUV118" s="511"/>
      <c r="LUW118" s="511"/>
      <c r="LUX118" s="511"/>
      <c r="LUY118" s="511"/>
      <c r="LUZ118" s="511"/>
      <c r="LVA118" s="511"/>
      <c r="LVB118" s="511"/>
      <c r="LVC118" s="511"/>
      <c r="LVD118" s="511"/>
      <c r="LVE118" s="511"/>
      <c r="LVF118" s="511"/>
      <c r="LVG118" s="511"/>
      <c r="LVH118" s="511"/>
      <c r="LVI118" s="511"/>
      <c r="LVJ118" s="511"/>
      <c r="LVK118" s="511"/>
      <c r="LVL118" s="511"/>
      <c r="LVM118" s="511"/>
      <c r="LVN118" s="511"/>
      <c r="LVO118" s="511"/>
      <c r="LVP118" s="511"/>
      <c r="LVQ118" s="511"/>
      <c r="LVR118" s="511"/>
      <c r="LVS118" s="511"/>
      <c r="LVT118" s="511"/>
      <c r="LVU118" s="511"/>
      <c r="LVV118" s="511"/>
      <c r="LVW118" s="511"/>
      <c r="LVX118" s="511"/>
      <c r="LVY118" s="511"/>
      <c r="LVZ118" s="511"/>
      <c r="LWA118" s="511"/>
      <c r="LWB118" s="511"/>
      <c r="LWC118" s="511"/>
      <c r="LWD118" s="511"/>
      <c r="LWE118" s="511"/>
      <c r="LWF118" s="511"/>
      <c r="LWG118" s="511"/>
      <c r="LWH118" s="511"/>
      <c r="LWI118" s="511"/>
      <c r="LWJ118" s="511"/>
      <c r="LWK118" s="511"/>
      <c r="LWL118" s="511"/>
      <c r="LWM118" s="511"/>
      <c r="LWN118" s="511"/>
      <c r="LWO118" s="511"/>
      <c r="LWP118" s="511"/>
      <c r="LWQ118" s="511"/>
      <c r="LWR118" s="511"/>
      <c r="LWS118" s="511"/>
      <c r="LWT118" s="511"/>
      <c r="LWU118" s="511"/>
      <c r="LWV118" s="511"/>
      <c r="LWW118" s="511"/>
      <c r="LWX118" s="511"/>
      <c r="LWY118" s="511"/>
      <c r="LWZ118" s="511"/>
      <c r="LXA118" s="511"/>
      <c r="LXB118" s="511"/>
      <c r="LXC118" s="511"/>
      <c r="LXD118" s="511"/>
      <c r="LXE118" s="511"/>
      <c r="LXF118" s="511"/>
      <c r="LXG118" s="511"/>
      <c r="LXH118" s="511"/>
      <c r="LXI118" s="511"/>
      <c r="LXJ118" s="511"/>
      <c r="LXK118" s="511"/>
      <c r="LXL118" s="511"/>
      <c r="LXM118" s="511"/>
      <c r="LXN118" s="511"/>
      <c r="LXO118" s="511"/>
      <c r="LXP118" s="511"/>
      <c r="LXQ118" s="511"/>
      <c r="LXR118" s="511"/>
      <c r="LXS118" s="511"/>
      <c r="LXT118" s="511"/>
      <c r="LXU118" s="511"/>
      <c r="LXV118" s="511"/>
      <c r="LXW118" s="511"/>
      <c r="LXX118" s="511"/>
      <c r="LXY118" s="511"/>
      <c r="LXZ118" s="511"/>
      <c r="LYA118" s="511"/>
      <c r="LYB118" s="511"/>
      <c r="LYC118" s="511"/>
      <c r="LYD118" s="511"/>
      <c r="LYE118" s="511"/>
      <c r="LYF118" s="511"/>
      <c r="LYG118" s="511"/>
      <c r="LYH118" s="511"/>
      <c r="LYI118" s="511"/>
      <c r="LYJ118" s="511"/>
      <c r="LYK118" s="511"/>
      <c r="LYL118" s="511"/>
      <c r="LYM118" s="511"/>
      <c r="LYN118" s="511"/>
      <c r="LYO118" s="511"/>
      <c r="LYP118" s="511"/>
      <c r="LYQ118" s="511"/>
      <c r="LYR118" s="511"/>
      <c r="LYS118" s="511"/>
      <c r="LYT118" s="511"/>
      <c r="LYU118" s="511"/>
      <c r="LYV118" s="511"/>
      <c r="LYW118" s="511"/>
      <c r="LYX118" s="511"/>
      <c r="LYY118" s="511"/>
      <c r="LYZ118" s="511"/>
      <c r="LZA118" s="511"/>
      <c r="LZB118" s="511"/>
      <c r="LZC118" s="511"/>
      <c r="LZD118" s="511"/>
      <c r="LZE118" s="511"/>
      <c r="LZF118" s="511"/>
      <c r="LZG118" s="511"/>
      <c r="LZH118" s="511"/>
      <c r="LZI118" s="511"/>
      <c r="LZJ118" s="511"/>
      <c r="LZK118" s="511"/>
      <c r="LZL118" s="511"/>
      <c r="LZM118" s="511"/>
      <c r="LZN118" s="511"/>
      <c r="LZO118" s="511"/>
      <c r="LZP118" s="511"/>
      <c r="LZQ118" s="511"/>
      <c r="LZR118" s="511"/>
      <c r="LZS118" s="511"/>
      <c r="LZT118" s="511"/>
      <c r="LZU118" s="511"/>
      <c r="LZV118" s="511"/>
      <c r="LZW118" s="511"/>
      <c r="LZX118" s="511"/>
      <c r="LZY118" s="511"/>
      <c r="LZZ118" s="511"/>
      <c r="MAA118" s="511"/>
      <c r="MAB118" s="511"/>
      <c r="MAC118" s="511"/>
      <c r="MAD118" s="511"/>
      <c r="MAE118" s="511"/>
      <c r="MAF118" s="511"/>
      <c r="MAG118" s="511"/>
      <c r="MAH118" s="511"/>
      <c r="MAI118" s="511"/>
      <c r="MAJ118" s="511"/>
      <c r="MAK118" s="511"/>
      <c r="MAL118" s="511"/>
      <c r="MAM118" s="511"/>
      <c r="MAN118" s="511"/>
      <c r="MAO118" s="511"/>
      <c r="MAP118" s="511"/>
      <c r="MAQ118" s="511"/>
      <c r="MAR118" s="511"/>
      <c r="MAS118" s="511"/>
      <c r="MAT118" s="511"/>
      <c r="MAU118" s="511"/>
      <c r="MAV118" s="511"/>
      <c r="MAW118" s="511"/>
      <c r="MAX118" s="511"/>
      <c r="MAY118" s="511"/>
      <c r="MAZ118" s="511"/>
      <c r="MBA118" s="511"/>
      <c r="MBB118" s="511"/>
      <c r="MBC118" s="511"/>
      <c r="MBD118" s="511"/>
      <c r="MBE118" s="511"/>
      <c r="MBF118" s="511"/>
      <c r="MBG118" s="511"/>
      <c r="MBH118" s="511"/>
      <c r="MBI118" s="511"/>
      <c r="MBJ118" s="511"/>
      <c r="MBK118" s="511"/>
      <c r="MBL118" s="511"/>
      <c r="MBM118" s="511"/>
      <c r="MBN118" s="511"/>
      <c r="MBO118" s="511"/>
      <c r="MBP118" s="511"/>
      <c r="MBQ118" s="511"/>
      <c r="MBR118" s="511"/>
      <c r="MBS118" s="511"/>
      <c r="MBT118" s="511"/>
      <c r="MBU118" s="511"/>
      <c r="MBV118" s="511"/>
      <c r="MBW118" s="511"/>
      <c r="MBX118" s="511"/>
      <c r="MBY118" s="511"/>
      <c r="MBZ118" s="511"/>
      <c r="MCA118" s="511"/>
      <c r="MCB118" s="511"/>
      <c r="MCC118" s="511"/>
      <c r="MCD118" s="511"/>
      <c r="MCE118" s="511"/>
      <c r="MCF118" s="511"/>
      <c r="MCG118" s="511"/>
      <c r="MCH118" s="511"/>
      <c r="MCI118" s="511"/>
      <c r="MCJ118" s="511"/>
      <c r="MCK118" s="511"/>
      <c r="MCL118" s="511"/>
      <c r="MCM118" s="511"/>
      <c r="MCN118" s="511"/>
      <c r="MCO118" s="511"/>
      <c r="MCP118" s="511"/>
      <c r="MCQ118" s="511"/>
      <c r="MCR118" s="511"/>
      <c r="MCS118" s="511"/>
      <c r="MCT118" s="511"/>
      <c r="MCU118" s="511"/>
      <c r="MCV118" s="511"/>
      <c r="MCW118" s="511"/>
      <c r="MCX118" s="511"/>
      <c r="MCY118" s="511"/>
      <c r="MCZ118" s="511"/>
      <c r="MDA118" s="511"/>
      <c r="MDB118" s="511"/>
      <c r="MDC118" s="511"/>
      <c r="MDD118" s="511"/>
      <c r="MDE118" s="511"/>
      <c r="MDF118" s="511"/>
      <c r="MDG118" s="511"/>
      <c r="MDH118" s="511"/>
      <c r="MDI118" s="511"/>
      <c r="MDJ118" s="511"/>
      <c r="MDK118" s="511"/>
      <c r="MDL118" s="511"/>
      <c r="MDM118" s="511"/>
      <c r="MDN118" s="511"/>
      <c r="MDO118" s="511"/>
      <c r="MDP118" s="511"/>
      <c r="MDQ118" s="511"/>
      <c r="MDR118" s="511"/>
      <c r="MDS118" s="511"/>
      <c r="MDT118" s="511"/>
      <c r="MDU118" s="511"/>
      <c r="MDV118" s="511"/>
      <c r="MDW118" s="511"/>
      <c r="MDX118" s="511"/>
      <c r="MDY118" s="511"/>
      <c r="MDZ118" s="511"/>
      <c r="MEA118" s="511"/>
      <c r="MEB118" s="511"/>
      <c r="MEC118" s="511"/>
      <c r="MED118" s="511"/>
      <c r="MEE118" s="511"/>
      <c r="MEF118" s="511"/>
      <c r="MEG118" s="511"/>
      <c r="MEH118" s="511"/>
      <c r="MEI118" s="511"/>
      <c r="MEJ118" s="511"/>
      <c r="MEK118" s="511"/>
      <c r="MEL118" s="511"/>
      <c r="MEM118" s="511"/>
      <c r="MEN118" s="511"/>
      <c r="MEO118" s="511"/>
      <c r="MEP118" s="511"/>
      <c r="MEQ118" s="511"/>
      <c r="MER118" s="511"/>
      <c r="MES118" s="511"/>
      <c r="MET118" s="511"/>
      <c r="MEU118" s="511"/>
      <c r="MEV118" s="511"/>
      <c r="MEW118" s="511"/>
      <c r="MEX118" s="511"/>
      <c r="MEY118" s="511"/>
      <c r="MEZ118" s="511"/>
      <c r="MFA118" s="511"/>
      <c r="MFB118" s="511"/>
      <c r="MFC118" s="511"/>
      <c r="MFD118" s="511"/>
      <c r="MFE118" s="511"/>
      <c r="MFF118" s="511"/>
      <c r="MFG118" s="511"/>
      <c r="MFH118" s="511"/>
      <c r="MFI118" s="511"/>
      <c r="MFJ118" s="511"/>
      <c r="MFK118" s="511"/>
      <c r="MFL118" s="511"/>
      <c r="MFM118" s="511"/>
      <c r="MFN118" s="511"/>
      <c r="MFO118" s="511"/>
      <c r="MFP118" s="511"/>
      <c r="MFQ118" s="511"/>
      <c r="MFR118" s="511"/>
      <c r="MFS118" s="511"/>
      <c r="MFT118" s="511"/>
      <c r="MFU118" s="511"/>
      <c r="MFV118" s="511"/>
      <c r="MFW118" s="511"/>
      <c r="MFX118" s="511"/>
      <c r="MFY118" s="511"/>
      <c r="MFZ118" s="511"/>
      <c r="MGA118" s="511"/>
      <c r="MGB118" s="511"/>
      <c r="MGC118" s="511"/>
      <c r="MGD118" s="511"/>
      <c r="MGE118" s="511"/>
      <c r="MGF118" s="511"/>
      <c r="MGG118" s="511"/>
      <c r="MGH118" s="511"/>
      <c r="MGI118" s="511"/>
      <c r="MGJ118" s="511"/>
      <c r="MGK118" s="511"/>
      <c r="MGL118" s="511"/>
      <c r="MGM118" s="511"/>
      <c r="MGN118" s="511"/>
      <c r="MGO118" s="511"/>
      <c r="MGP118" s="511"/>
      <c r="MGQ118" s="511"/>
      <c r="MGR118" s="511"/>
      <c r="MGS118" s="511"/>
      <c r="MGT118" s="511"/>
      <c r="MGU118" s="511"/>
      <c r="MGV118" s="511"/>
      <c r="MGW118" s="511"/>
      <c r="MGX118" s="511"/>
      <c r="MGY118" s="511"/>
      <c r="MGZ118" s="511"/>
      <c r="MHA118" s="511"/>
      <c r="MHB118" s="511"/>
      <c r="MHC118" s="511"/>
      <c r="MHD118" s="511"/>
      <c r="MHE118" s="511"/>
      <c r="MHF118" s="511"/>
      <c r="MHG118" s="511"/>
      <c r="MHH118" s="511"/>
      <c r="MHI118" s="511"/>
      <c r="MHJ118" s="511"/>
      <c r="MHK118" s="511"/>
      <c r="MHL118" s="511"/>
      <c r="MHM118" s="511"/>
      <c r="MHN118" s="511"/>
      <c r="MHO118" s="511"/>
      <c r="MHP118" s="511"/>
      <c r="MHQ118" s="511"/>
      <c r="MHR118" s="511"/>
      <c r="MHS118" s="511"/>
      <c r="MHT118" s="511"/>
      <c r="MHU118" s="511"/>
      <c r="MHV118" s="511"/>
      <c r="MHW118" s="511"/>
      <c r="MHX118" s="511"/>
      <c r="MHY118" s="511"/>
      <c r="MHZ118" s="511"/>
      <c r="MIA118" s="511"/>
      <c r="MIB118" s="511"/>
      <c r="MIC118" s="511"/>
      <c r="MID118" s="511"/>
      <c r="MIE118" s="511"/>
      <c r="MIF118" s="511"/>
      <c r="MIG118" s="511"/>
      <c r="MIH118" s="511"/>
      <c r="MII118" s="511"/>
      <c r="MIJ118" s="511"/>
      <c r="MIK118" s="511"/>
      <c r="MIL118" s="511"/>
      <c r="MIM118" s="511"/>
      <c r="MIN118" s="511"/>
      <c r="MIO118" s="511"/>
      <c r="MIP118" s="511"/>
      <c r="MIQ118" s="511"/>
      <c r="MIR118" s="511"/>
      <c r="MIS118" s="511"/>
      <c r="MIT118" s="511"/>
      <c r="MIU118" s="511"/>
      <c r="MIV118" s="511"/>
      <c r="MIW118" s="511"/>
      <c r="MIX118" s="511"/>
      <c r="MIY118" s="511"/>
      <c r="MIZ118" s="511"/>
      <c r="MJA118" s="511"/>
      <c r="MJB118" s="511"/>
      <c r="MJC118" s="511"/>
      <c r="MJD118" s="511"/>
      <c r="MJE118" s="511"/>
      <c r="MJF118" s="511"/>
      <c r="MJG118" s="511"/>
      <c r="MJH118" s="511"/>
      <c r="MJI118" s="511"/>
      <c r="MJJ118" s="511"/>
      <c r="MJK118" s="511"/>
      <c r="MJL118" s="511"/>
      <c r="MJM118" s="511"/>
      <c r="MJN118" s="511"/>
      <c r="MJO118" s="511"/>
      <c r="MJP118" s="511"/>
      <c r="MJQ118" s="511"/>
      <c r="MJR118" s="511"/>
      <c r="MJS118" s="511"/>
      <c r="MJT118" s="511"/>
      <c r="MJU118" s="511"/>
      <c r="MJV118" s="511"/>
      <c r="MJW118" s="511"/>
      <c r="MJX118" s="511"/>
      <c r="MJY118" s="511"/>
      <c r="MJZ118" s="511"/>
      <c r="MKA118" s="511"/>
      <c r="MKB118" s="511"/>
      <c r="MKC118" s="511"/>
      <c r="MKD118" s="511"/>
      <c r="MKE118" s="511"/>
      <c r="MKF118" s="511"/>
      <c r="MKG118" s="511"/>
      <c r="MKH118" s="511"/>
      <c r="MKI118" s="511"/>
      <c r="MKJ118" s="511"/>
      <c r="MKK118" s="511"/>
      <c r="MKL118" s="511"/>
      <c r="MKM118" s="511"/>
      <c r="MKN118" s="511"/>
      <c r="MKO118" s="511"/>
      <c r="MKP118" s="511"/>
      <c r="MKQ118" s="511"/>
      <c r="MKR118" s="511"/>
      <c r="MKS118" s="511"/>
      <c r="MKT118" s="511"/>
      <c r="MKU118" s="511"/>
      <c r="MKV118" s="511"/>
      <c r="MKW118" s="511"/>
      <c r="MKX118" s="511"/>
      <c r="MKY118" s="511"/>
      <c r="MKZ118" s="511"/>
      <c r="MLA118" s="511"/>
      <c r="MLB118" s="511"/>
      <c r="MLC118" s="511"/>
      <c r="MLD118" s="511"/>
      <c r="MLE118" s="511"/>
      <c r="MLF118" s="511"/>
      <c r="MLG118" s="511"/>
      <c r="MLH118" s="511"/>
      <c r="MLI118" s="511"/>
      <c r="MLJ118" s="511"/>
      <c r="MLK118" s="511"/>
      <c r="MLL118" s="511"/>
      <c r="MLM118" s="511"/>
      <c r="MLN118" s="511"/>
      <c r="MLO118" s="511"/>
      <c r="MLP118" s="511"/>
      <c r="MLQ118" s="511"/>
      <c r="MLR118" s="511"/>
      <c r="MLS118" s="511"/>
      <c r="MLT118" s="511"/>
      <c r="MLU118" s="511"/>
      <c r="MLV118" s="511"/>
      <c r="MLW118" s="511"/>
      <c r="MLX118" s="511"/>
      <c r="MLY118" s="511"/>
      <c r="MLZ118" s="511"/>
      <c r="MMA118" s="511"/>
      <c r="MMB118" s="511"/>
      <c r="MMC118" s="511"/>
      <c r="MMD118" s="511"/>
      <c r="MME118" s="511"/>
      <c r="MMF118" s="511"/>
      <c r="MMG118" s="511"/>
      <c r="MMH118" s="511"/>
      <c r="MMI118" s="511"/>
      <c r="MMJ118" s="511"/>
      <c r="MMK118" s="511"/>
      <c r="MML118" s="511"/>
      <c r="MMM118" s="511"/>
      <c r="MMN118" s="511"/>
      <c r="MMO118" s="511"/>
      <c r="MMP118" s="511"/>
      <c r="MMQ118" s="511"/>
      <c r="MMR118" s="511"/>
      <c r="MMS118" s="511"/>
      <c r="MMT118" s="511"/>
      <c r="MMU118" s="511"/>
      <c r="MMV118" s="511"/>
      <c r="MMW118" s="511"/>
      <c r="MMX118" s="511"/>
      <c r="MMY118" s="511"/>
      <c r="MMZ118" s="511"/>
      <c r="MNA118" s="511"/>
      <c r="MNB118" s="511"/>
      <c r="MNC118" s="511"/>
      <c r="MND118" s="511"/>
      <c r="MNE118" s="511"/>
      <c r="MNF118" s="511"/>
      <c r="MNG118" s="511"/>
      <c r="MNH118" s="511"/>
      <c r="MNI118" s="511"/>
      <c r="MNJ118" s="511"/>
      <c r="MNK118" s="511"/>
      <c r="MNL118" s="511"/>
      <c r="MNM118" s="511"/>
      <c r="MNN118" s="511"/>
      <c r="MNO118" s="511"/>
      <c r="MNP118" s="511"/>
      <c r="MNQ118" s="511"/>
      <c r="MNR118" s="511"/>
      <c r="MNS118" s="511"/>
      <c r="MNT118" s="511"/>
      <c r="MNU118" s="511"/>
      <c r="MNV118" s="511"/>
      <c r="MNW118" s="511"/>
      <c r="MNX118" s="511"/>
      <c r="MNY118" s="511"/>
      <c r="MNZ118" s="511"/>
      <c r="MOA118" s="511"/>
      <c r="MOB118" s="511"/>
      <c r="MOC118" s="511"/>
      <c r="MOD118" s="511"/>
      <c r="MOE118" s="511"/>
      <c r="MOF118" s="511"/>
      <c r="MOG118" s="511"/>
      <c r="MOH118" s="511"/>
      <c r="MOI118" s="511"/>
      <c r="MOJ118" s="511"/>
      <c r="MOK118" s="511"/>
      <c r="MOL118" s="511"/>
      <c r="MOM118" s="511"/>
      <c r="MON118" s="511"/>
      <c r="MOO118" s="511"/>
      <c r="MOP118" s="511"/>
      <c r="MOQ118" s="511"/>
      <c r="MOR118" s="511"/>
      <c r="MOS118" s="511"/>
      <c r="MOT118" s="511"/>
      <c r="MOU118" s="511"/>
      <c r="MOV118" s="511"/>
      <c r="MOW118" s="511"/>
      <c r="MOX118" s="511"/>
      <c r="MOY118" s="511"/>
      <c r="MOZ118" s="511"/>
      <c r="MPA118" s="511"/>
      <c r="MPB118" s="511"/>
      <c r="MPC118" s="511"/>
      <c r="MPD118" s="511"/>
      <c r="MPE118" s="511"/>
      <c r="MPF118" s="511"/>
      <c r="MPG118" s="511"/>
      <c r="MPH118" s="511"/>
      <c r="MPI118" s="511"/>
      <c r="MPJ118" s="511"/>
      <c r="MPK118" s="511"/>
      <c r="MPL118" s="511"/>
      <c r="MPM118" s="511"/>
      <c r="MPN118" s="511"/>
      <c r="MPO118" s="511"/>
      <c r="MPP118" s="511"/>
      <c r="MPQ118" s="511"/>
      <c r="MPR118" s="511"/>
      <c r="MPS118" s="511"/>
      <c r="MPT118" s="511"/>
      <c r="MPU118" s="511"/>
      <c r="MPV118" s="511"/>
      <c r="MPW118" s="511"/>
      <c r="MPX118" s="511"/>
      <c r="MPY118" s="511"/>
      <c r="MPZ118" s="511"/>
      <c r="MQA118" s="511"/>
      <c r="MQB118" s="511"/>
      <c r="MQC118" s="511"/>
      <c r="MQD118" s="511"/>
      <c r="MQE118" s="511"/>
      <c r="MQF118" s="511"/>
      <c r="MQG118" s="511"/>
      <c r="MQH118" s="511"/>
      <c r="MQI118" s="511"/>
      <c r="MQJ118" s="511"/>
      <c r="MQK118" s="511"/>
      <c r="MQL118" s="511"/>
      <c r="MQM118" s="511"/>
      <c r="MQN118" s="511"/>
      <c r="MQO118" s="511"/>
      <c r="MQP118" s="511"/>
      <c r="MQQ118" s="511"/>
      <c r="MQR118" s="511"/>
      <c r="MQS118" s="511"/>
      <c r="MQT118" s="511"/>
      <c r="MQU118" s="511"/>
      <c r="MQV118" s="511"/>
      <c r="MQW118" s="511"/>
      <c r="MQX118" s="511"/>
      <c r="MQY118" s="511"/>
      <c r="MQZ118" s="511"/>
      <c r="MRA118" s="511"/>
      <c r="MRB118" s="511"/>
      <c r="MRC118" s="511"/>
      <c r="MRD118" s="511"/>
      <c r="MRE118" s="511"/>
      <c r="MRF118" s="511"/>
      <c r="MRG118" s="511"/>
      <c r="MRH118" s="511"/>
      <c r="MRI118" s="511"/>
      <c r="MRJ118" s="511"/>
      <c r="MRK118" s="511"/>
      <c r="MRL118" s="511"/>
      <c r="MRM118" s="511"/>
      <c r="MRN118" s="511"/>
      <c r="MRO118" s="511"/>
      <c r="MRP118" s="511"/>
      <c r="MRQ118" s="511"/>
      <c r="MRR118" s="511"/>
      <c r="MRS118" s="511"/>
      <c r="MRT118" s="511"/>
      <c r="MRU118" s="511"/>
      <c r="MRV118" s="511"/>
      <c r="MRW118" s="511"/>
      <c r="MRX118" s="511"/>
      <c r="MRY118" s="511"/>
      <c r="MRZ118" s="511"/>
      <c r="MSA118" s="511"/>
      <c r="MSB118" s="511"/>
      <c r="MSC118" s="511"/>
      <c r="MSD118" s="511"/>
      <c r="MSE118" s="511"/>
      <c r="MSF118" s="511"/>
      <c r="MSG118" s="511"/>
      <c r="MSH118" s="511"/>
      <c r="MSI118" s="511"/>
      <c r="MSJ118" s="511"/>
      <c r="MSK118" s="511"/>
      <c r="MSL118" s="511"/>
      <c r="MSM118" s="511"/>
      <c r="MSN118" s="511"/>
      <c r="MSO118" s="511"/>
      <c r="MSP118" s="511"/>
      <c r="MSQ118" s="511"/>
      <c r="MSR118" s="511"/>
      <c r="MSS118" s="511"/>
      <c r="MST118" s="511"/>
      <c r="MSU118" s="511"/>
      <c r="MSV118" s="511"/>
      <c r="MSW118" s="511"/>
      <c r="MSX118" s="511"/>
      <c r="MSY118" s="511"/>
      <c r="MSZ118" s="511"/>
      <c r="MTA118" s="511"/>
      <c r="MTB118" s="511"/>
      <c r="MTC118" s="511"/>
      <c r="MTD118" s="511"/>
      <c r="MTE118" s="511"/>
      <c r="MTF118" s="511"/>
      <c r="MTG118" s="511"/>
      <c r="MTH118" s="511"/>
      <c r="MTI118" s="511"/>
      <c r="MTJ118" s="511"/>
      <c r="MTK118" s="511"/>
      <c r="MTL118" s="511"/>
      <c r="MTM118" s="511"/>
      <c r="MTN118" s="511"/>
      <c r="MTO118" s="511"/>
      <c r="MTP118" s="511"/>
      <c r="MTQ118" s="511"/>
      <c r="MTR118" s="511"/>
      <c r="MTS118" s="511"/>
      <c r="MTT118" s="511"/>
      <c r="MTU118" s="511"/>
      <c r="MTV118" s="511"/>
      <c r="MTW118" s="511"/>
      <c r="MTX118" s="511"/>
      <c r="MTY118" s="511"/>
      <c r="MTZ118" s="511"/>
      <c r="MUA118" s="511"/>
      <c r="MUB118" s="511"/>
      <c r="MUC118" s="511"/>
      <c r="MUD118" s="511"/>
      <c r="MUE118" s="511"/>
      <c r="MUF118" s="511"/>
      <c r="MUG118" s="511"/>
      <c r="MUH118" s="511"/>
      <c r="MUI118" s="511"/>
      <c r="MUJ118" s="511"/>
      <c r="MUK118" s="511"/>
      <c r="MUL118" s="511"/>
      <c r="MUM118" s="511"/>
      <c r="MUN118" s="511"/>
      <c r="MUO118" s="511"/>
      <c r="MUP118" s="511"/>
      <c r="MUQ118" s="511"/>
      <c r="MUR118" s="511"/>
      <c r="MUS118" s="511"/>
      <c r="MUT118" s="511"/>
      <c r="MUU118" s="511"/>
      <c r="MUV118" s="511"/>
      <c r="MUW118" s="511"/>
      <c r="MUX118" s="511"/>
      <c r="MUY118" s="511"/>
      <c r="MUZ118" s="511"/>
      <c r="MVA118" s="511"/>
      <c r="MVB118" s="511"/>
      <c r="MVC118" s="511"/>
      <c r="MVD118" s="511"/>
      <c r="MVE118" s="511"/>
      <c r="MVF118" s="511"/>
      <c r="MVG118" s="511"/>
      <c r="MVH118" s="511"/>
      <c r="MVI118" s="511"/>
      <c r="MVJ118" s="511"/>
      <c r="MVK118" s="511"/>
      <c r="MVL118" s="511"/>
      <c r="MVM118" s="511"/>
      <c r="MVN118" s="511"/>
      <c r="MVO118" s="511"/>
      <c r="MVP118" s="511"/>
      <c r="MVQ118" s="511"/>
      <c r="MVR118" s="511"/>
      <c r="MVS118" s="511"/>
      <c r="MVT118" s="511"/>
      <c r="MVU118" s="511"/>
      <c r="MVV118" s="511"/>
      <c r="MVW118" s="511"/>
      <c r="MVX118" s="511"/>
      <c r="MVY118" s="511"/>
      <c r="MVZ118" s="511"/>
      <c r="MWA118" s="511"/>
      <c r="MWB118" s="511"/>
      <c r="MWC118" s="511"/>
      <c r="MWD118" s="511"/>
      <c r="MWE118" s="511"/>
      <c r="MWF118" s="511"/>
      <c r="MWG118" s="511"/>
      <c r="MWH118" s="511"/>
      <c r="MWI118" s="511"/>
      <c r="MWJ118" s="511"/>
      <c r="MWK118" s="511"/>
      <c r="MWL118" s="511"/>
      <c r="MWM118" s="511"/>
      <c r="MWN118" s="511"/>
      <c r="MWO118" s="511"/>
      <c r="MWP118" s="511"/>
      <c r="MWQ118" s="511"/>
      <c r="MWR118" s="511"/>
      <c r="MWS118" s="511"/>
      <c r="MWT118" s="511"/>
      <c r="MWU118" s="511"/>
      <c r="MWV118" s="511"/>
      <c r="MWW118" s="511"/>
      <c r="MWX118" s="511"/>
      <c r="MWY118" s="511"/>
      <c r="MWZ118" s="511"/>
      <c r="MXA118" s="511"/>
      <c r="MXB118" s="511"/>
      <c r="MXC118" s="511"/>
      <c r="MXD118" s="511"/>
      <c r="MXE118" s="511"/>
      <c r="MXF118" s="511"/>
      <c r="MXG118" s="511"/>
      <c r="MXH118" s="511"/>
      <c r="MXI118" s="511"/>
      <c r="MXJ118" s="511"/>
      <c r="MXK118" s="511"/>
      <c r="MXL118" s="511"/>
      <c r="MXM118" s="511"/>
      <c r="MXN118" s="511"/>
      <c r="MXO118" s="511"/>
      <c r="MXP118" s="511"/>
      <c r="MXQ118" s="511"/>
      <c r="MXR118" s="511"/>
      <c r="MXS118" s="511"/>
      <c r="MXT118" s="511"/>
      <c r="MXU118" s="511"/>
      <c r="MXV118" s="511"/>
      <c r="MXW118" s="511"/>
      <c r="MXX118" s="511"/>
      <c r="MXY118" s="511"/>
      <c r="MXZ118" s="511"/>
      <c r="MYA118" s="511"/>
      <c r="MYB118" s="511"/>
      <c r="MYC118" s="511"/>
      <c r="MYD118" s="511"/>
      <c r="MYE118" s="511"/>
      <c r="MYF118" s="511"/>
      <c r="MYG118" s="511"/>
      <c r="MYH118" s="511"/>
      <c r="MYI118" s="511"/>
      <c r="MYJ118" s="511"/>
      <c r="MYK118" s="511"/>
      <c r="MYL118" s="511"/>
      <c r="MYM118" s="511"/>
      <c r="MYN118" s="511"/>
      <c r="MYO118" s="511"/>
      <c r="MYP118" s="511"/>
      <c r="MYQ118" s="511"/>
      <c r="MYR118" s="511"/>
      <c r="MYS118" s="511"/>
      <c r="MYT118" s="511"/>
      <c r="MYU118" s="511"/>
      <c r="MYV118" s="511"/>
      <c r="MYW118" s="511"/>
      <c r="MYX118" s="511"/>
      <c r="MYY118" s="511"/>
      <c r="MYZ118" s="511"/>
      <c r="MZA118" s="511"/>
      <c r="MZB118" s="511"/>
      <c r="MZC118" s="511"/>
      <c r="MZD118" s="511"/>
      <c r="MZE118" s="511"/>
      <c r="MZF118" s="511"/>
      <c r="MZG118" s="511"/>
      <c r="MZH118" s="511"/>
      <c r="MZI118" s="511"/>
      <c r="MZJ118" s="511"/>
      <c r="MZK118" s="511"/>
      <c r="MZL118" s="511"/>
      <c r="MZM118" s="511"/>
      <c r="MZN118" s="511"/>
      <c r="MZO118" s="511"/>
      <c r="MZP118" s="511"/>
      <c r="MZQ118" s="511"/>
      <c r="MZR118" s="511"/>
      <c r="MZS118" s="511"/>
      <c r="MZT118" s="511"/>
      <c r="MZU118" s="511"/>
      <c r="MZV118" s="511"/>
      <c r="MZW118" s="511"/>
      <c r="MZX118" s="511"/>
      <c r="MZY118" s="511"/>
      <c r="MZZ118" s="511"/>
      <c r="NAA118" s="511"/>
      <c r="NAB118" s="511"/>
      <c r="NAC118" s="511"/>
      <c r="NAD118" s="511"/>
      <c r="NAE118" s="511"/>
      <c r="NAF118" s="511"/>
      <c r="NAG118" s="511"/>
      <c r="NAH118" s="511"/>
      <c r="NAI118" s="511"/>
      <c r="NAJ118" s="511"/>
      <c r="NAK118" s="511"/>
      <c r="NAL118" s="511"/>
      <c r="NAM118" s="511"/>
      <c r="NAN118" s="511"/>
      <c r="NAO118" s="511"/>
      <c r="NAP118" s="511"/>
      <c r="NAQ118" s="511"/>
      <c r="NAR118" s="511"/>
      <c r="NAS118" s="511"/>
      <c r="NAT118" s="511"/>
      <c r="NAU118" s="511"/>
      <c r="NAV118" s="511"/>
      <c r="NAW118" s="511"/>
      <c r="NAX118" s="511"/>
      <c r="NAY118" s="511"/>
      <c r="NAZ118" s="511"/>
      <c r="NBA118" s="511"/>
      <c r="NBB118" s="511"/>
      <c r="NBC118" s="511"/>
      <c r="NBD118" s="511"/>
      <c r="NBE118" s="511"/>
      <c r="NBF118" s="511"/>
      <c r="NBG118" s="511"/>
      <c r="NBH118" s="511"/>
      <c r="NBI118" s="511"/>
      <c r="NBJ118" s="511"/>
      <c r="NBK118" s="511"/>
      <c r="NBL118" s="511"/>
      <c r="NBM118" s="511"/>
      <c r="NBN118" s="511"/>
      <c r="NBO118" s="511"/>
      <c r="NBP118" s="511"/>
      <c r="NBQ118" s="511"/>
      <c r="NBR118" s="511"/>
      <c r="NBS118" s="511"/>
      <c r="NBT118" s="511"/>
      <c r="NBU118" s="511"/>
      <c r="NBV118" s="511"/>
      <c r="NBW118" s="511"/>
      <c r="NBX118" s="511"/>
      <c r="NBY118" s="511"/>
      <c r="NBZ118" s="511"/>
      <c r="NCA118" s="511"/>
      <c r="NCB118" s="511"/>
      <c r="NCC118" s="511"/>
      <c r="NCD118" s="511"/>
      <c r="NCE118" s="511"/>
      <c r="NCF118" s="511"/>
      <c r="NCG118" s="511"/>
      <c r="NCH118" s="511"/>
      <c r="NCI118" s="511"/>
      <c r="NCJ118" s="511"/>
      <c r="NCK118" s="511"/>
      <c r="NCL118" s="511"/>
      <c r="NCM118" s="511"/>
      <c r="NCN118" s="511"/>
      <c r="NCO118" s="511"/>
      <c r="NCP118" s="511"/>
      <c r="NCQ118" s="511"/>
      <c r="NCR118" s="511"/>
      <c r="NCS118" s="511"/>
      <c r="NCT118" s="511"/>
      <c r="NCU118" s="511"/>
      <c r="NCV118" s="511"/>
      <c r="NCW118" s="511"/>
      <c r="NCX118" s="511"/>
      <c r="NCY118" s="511"/>
      <c r="NCZ118" s="511"/>
      <c r="NDA118" s="511"/>
      <c r="NDB118" s="511"/>
      <c r="NDC118" s="511"/>
      <c r="NDD118" s="511"/>
      <c r="NDE118" s="511"/>
      <c r="NDF118" s="511"/>
      <c r="NDG118" s="511"/>
      <c r="NDH118" s="511"/>
      <c r="NDI118" s="511"/>
      <c r="NDJ118" s="511"/>
      <c r="NDK118" s="511"/>
      <c r="NDL118" s="511"/>
      <c r="NDM118" s="511"/>
      <c r="NDN118" s="511"/>
      <c r="NDO118" s="511"/>
      <c r="NDP118" s="511"/>
      <c r="NDQ118" s="511"/>
      <c r="NDR118" s="511"/>
      <c r="NDS118" s="511"/>
      <c r="NDT118" s="511"/>
      <c r="NDU118" s="511"/>
      <c r="NDV118" s="511"/>
      <c r="NDW118" s="511"/>
      <c r="NDX118" s="511"/>
      <c r="NDY118" s="511"/>
      <c r="NDZ118" s="511"/>
      <c r="NEA118" s="511"/>
      <c r="NEB118" s="511"/>
      <c r="NEC118" s="511"/>
      <c r="NED118" s="511"/>
      <c r="NEE118" s="511"/>
      <c r="NEF118" s="511"/>
      <c r="NEG118" s="511"/>
      <c r="NEH118" s="511"/>
      <c r="NEI118" s="511"/>
      <c r="NEJ118" s="511"/>
      <c r="NEK118" s="511"/>
      <c r="NEL118" s="511"/>
      <c r="NEM118" s="511"/>
      <c r="NEN118" s="511"/>
      <c r="NEO118" s="511"/>
      <c r="NEP118" s="511"/>
      <c r="NEQ118" s="511"/>
      <c r="NER118" s="511"/>
      <c r="NES118" s="511"/>
      <c r="NET118" s="511"/>
      <c r="NEU118" s="511"/>
      <c r="NEV118" s="511"/>
      <c r="NEW118" s="511"/>
      <c r="NEX118" s="511"/>
      <c r="NEY118" s="511"/>
      <c r="NEZ118" s="511"/>
      <c r="NFA118" s="511"/>
      <c r="NFB118" s="511"/>
      <c r="NFC118" s="511"/>
      <c r="NFD118" s="511"/>
      <c r="NFE118" s="511"/>
      <c r="NFF118" s="511"/>
      <c r="NFG118" s="511"/>
      <c r="NFH118" s="511"/>
      <c r="NFI118" s="511"/>
      <c r="NFJ118" s="511"/>
      <c r="NFK118" s="511"/>
      <c r="NFL118" s="511"/>
      <c r="NFM118" s="511"/>
      <c r="NFN118" s="511"/>
      <c r="NFO118" s="511"/>
      <c r="NFP118" s="511"/>
      <c r="NFQ118" s="511"/>
      <c r="NFR118" s="511"/>
      <c r="NFS118" s="511"/>
      <c r="NFT118" s="511"/>
      <c r="NFU118" s="511"/>
      <c r="NFV118" s="511"/>
      <c r="NFW118" s="511"/>
      <c r="NFX118" s="511"/>
      <c r="NFY118" s="511"/>
      <c r="NFZ118" s="511"/>
      <c r="NGA118" s="511"/>
      <c r="NGB118" s="511"/>
      <c r="NGC118" s="511"/>
      <c r="NGD118" s="511"/>
      <c r="NGE118" s="511"/>
      <c r="NGF118" s="511"/>
      <c r="NGG118" s="511"/>
      <c r="NGH118" s="511"/>
      <c r="NGI118" s="511"/>
      <c r="NGJ118" s="511"/>
      <c r="NGK118" s="511"/>
      <c r="NGL118" s="511"/>
      <c r="NGM118" s="511"/>
      <c r="NGN118" s="511"/>
      <c r="NGO118" s="511"/>
      <c r="NGP118" s="511"/>
      <c r="NGQ118" s="511"/>
      <c r="NGR118" s="511"/>
      <c r="NGS118" s="511"/>
      <c r="NGT118" s="511"/>
      <c r="NGU118" s="511"/>
      <c r="NGV118" s="511"/>
      <c r="NGW118" s="511"/>
      <c r="NGX118" s="511"/>
      <c r="NGY118" s="511"/>
      <c r="NGZ118" s="511"/>
      <c r="NHA118" s="511"/>
      <c r="NHB118" s="511"/>
      <c r="NHC118" s="511"/>
      <c r="NHD118" s="511"/>
      <c r="NHE118" s="511"/>
      <c r="NHF118" s="511"/>
      <c r="NHG118" s="511"/>
      <c r="NHH118" s="511"/>
      <c r="NHI118" s="511"/>
      <c r="NHJ118" s="511"/>
      <c r="NHK118" s="511"/>
      <c r="NHL118" s="511"/>
      <c r="NHM118" s="511"/>
      <c r="NHN118" s="511"/>
      <c r="NHO118" s="511"/>
      <c r="NHP118" s="511"/>
      <c r="NHQ118" s="511"/>
      <c r="NHR118" s="511"/>
      <c r="NHS118" s="511"/>
      <c r="NHT118" s="511"/>
      <c r="NHU118" s="511"/>
      <c r="NHV118" s="511"/>
      <c r="NHW118" s="511"/>
      <c r="NHX118" s="511"/>
      <c r="NHY118" s="511"/>
      <c r="NHZ118" s="511"/>
      <c r="NIA118" s="511"/>
      <c r="NIB118" s="511"/>
      <c r="NIC118" s="511"/>
      <c r="NID118" s="511"/>
      <c r="NIE118" s="511"/>
      <c r="NIF118" s="511"/>
      <c r="NIG118" s="511"/>
      <c r="NIH118" s="511"/>
      <c r="NII118" s="511"/>
      <c r="NIJ118" s="511"/>
      <c r="NIK118" s="511"/>
      <c r="NIL118" s="511"/>
      <c r="NIM118" s="511"/>
      <c r="NIN118" s="511"/>
      <c r="NIO118" s="511"/>
      <c r="NIP118" s="511"/>
      <c r="NIQ118" s="511"/>
      <c r="NIR118" s="511"/>
      <c r="NIS118" s="511"/>
      <c r="NIT118" s="511"/>
      <c r="NIU118" s="511"/>
      <c r="NIV118" s="511"/>
      <c r="NIW118" s="511"/>
      <c r="NIX118" s="511"/>
      <c r="NIY118" s="511"/>
      <c r="NIZ118" s="511"/>
      <c r="NJA118" s="511"/>
      <c r="NJB118" s="511"/>
      <c r="NJC118" s="511"/>
      <c r="NJD118" s="511"/>
      <c r="NJE118" s="511"/>
      <c r="NJF118" s="511"/>
      <c r="NJG118" s="511"/>
      <c r="NJH118" s="511"/>
      <c r="NJI118" s="511"/>
      <c r="NJJ118" s="511"/>
      <c r="NJK118" s="511"/>
      <c r="NJL118" s="511"/>
      <c r="NJM118" s="511"/>
      <c r="NJN118" s="511"/>
      <c r="NJO118" s="511"/>
      <c r="NJP118" s="511"/>
      <c r="NJQ118" s="511"/>
      <c r="NJR118" s="511"/>
      <c r="NJS118" s="511"/>
      <c r="NJT118" s="511"/>
      <c r="NJU118" s="511"/>
      <c r="NJV118" s="511"/>
      <c r="NJW118" s="511"/>
      <c r="NJX118" s="511"/>
      <c r="NJY118" s="511"/>
      <c r="NJZ118" s="511"/>
      <c r="NKA118" s="511"/>
      <c r="NKB118" s="511"/>
      <c r="NKC118" s="511"/>
      <c r="NKD118" s="511"/>
      <c r="NKE118" s="511"/>
      <c r="NKF118" s="511"/>
      <c r="NKG118" s="511"/>
      <c r="NKH118" s="511"/>
      <c r="NKI118" s="511"/>
      <c r="NKJ118" s="511"/>
      <c r="NKK118" s="511"/>
      <c r="NKL118" s="511"/>
      <c r="NKM118" s="511"/>
      <c r="NKN118" s="511"/>
      <c r="NKO118" s="511"/>
      <c r="NKP118" s="511"/>
      <c r="NKQ118" s="511"/>
      <c r="NKR118" s="511"/>
      <c r="NKS118" s="511"/>
      <c r="NKT118" s="511"/>
      <c r="NKU118" s="511"/>
      <c r="NKV118" s="511"/>
      <c r="NKW118" s="511"/>
      <c r="NKX118" s="511"/>
      <c r="NKY118" s="511"/>
      <c r="NKZ118" s="511"/>
      <c r="NLA118" s="511"/>
      <c r="NLB118" s="511"/>
      <c r="NLC118" s="511"/>
      <c r="NLD118" s="511"/>
      <c r="NLE118" s="511"/>
      <c r="NLF118" s="511"/>
      <c r="NLG118" s="511"/>
      <c r="NLH118" s="511"/>
      <c r="NLI118" s="511"/>
      <c r="NLJ118" s="511"/>
      <c r="NLK118" s="511"/>
      <c r="NLL118" s="511"/>
      <c r="NLM118" s="511"/>
      <c r="NLN118" s="511"/>
      <c r="NLO118" s="511"/>
      <c r="NLP118" s="511"/>
      <c r="NLQ118" s="511"/>
      <c r="NLR118" s="511"/>
      <c r="NLS118" s="511"/>
      <c r="NLT118" s="511"/>
      <c r="NLU118" s="511"/>
      <c r="NLV118" s="511"/>
      <c r="NLW118" s="511"/>
      <c r="NLX118" s="511"/>
      <c r="NLY118" s="511"/>
      <c r="NLZ118" s="511"/>
      <c r="NMA118" s="511"/>
      <c r="NMB118" s="511"/>
      <c r="NMC118" s="511"/>
      <c r="NMD118" s="511"/>
      <c r="NME118" s="511"/>
      <c r="NMF118" s="511"/>
      <c r="NMG118" s="511"/>
      <c r="NMH118" s="511"/>
      <c r="NMI118" s="511"/>
      <c r="NMJ118" s="511"/>
      <c r="NMK118" s="511"/>
      <c r="NML118" s="511"/>
      <c r="NMM118" s="511"/>
      <c r="NMN118" s="511"/>
      <c r="NMO118" s="511"/>
      <c r="NMP118" s="511"/>
      <c r="NMQ118" s="511"/>
      <c r="NMR118" s="511"/>
      <c r="NMS118" s="511"/>
      <c r="NMT118" s="511"/>
      <c r="NMU118" s="511"/>
      <c r="NMV118" s="511"/>
      <c r="NMW118" s="511"/>
      <c r="NMX118" s="511"/>
      <c r="NMY118" s="511"/>
      <c r="NMZ118" s="511"/>
      <c r="NNA118" s="511"/>
      <c r="NNB118" s="511"/>
      <c r="NNC118" s="511"/>
      <c r="NND118" s="511"/>
      <c r="NNE118" s="511"/>
      <c r="NNF118" s="511"/>
      <c r="NNG118" s="511"/>
      <c r="NNH118" s="511"/>
      <c r="NNI118" s="511"/>
      <c r="NNJ118" s="511"/>
      <c r="NNK118" s="511"/>
      <c r="NNL118" s="511"/>
      <c r="NNM118" s="511"/>
      <c r="NNN118" s="511"/>
      <c r="NNO118" s="511"/>
      <c r="NNP118" s="511"/>
      <c r="NNQ118" s="511"/>
      <c r="NNR118" s="511"/>
      <c r="NNS118" s="511"/>
      <c r="NNT118" s="511"/>
      <c r="NNU118" s="511"/>
      <c r="NNV118" s="511"/>
      <c r="NNW118" s="511"/>
      <c r="NNX118" s="511"/>
      <c r="NNY118" s="511"/>
      <c r="NNZ118" s="511"/>
      <c r="NOA118" s="511"/>
      <c r="NOB118" s="511"/>
      <c r="NOC118" s="511"/>
      <c r="NOD118" s="511"/>
      <c r="NOE118" s="511"/>
      <c r="NOF118" s="511"/>
      <c r="NOG118" s="511"/>
      <c r="NOH118" s="511"/>
      <c r="NOI118" s="511"/>
      <c r="NOJ118" s="511"/>
      <c r="NOK118" s="511"/>
      <c r="NOL118" s="511"/>
      <c r="NOM118" s="511"/>
      <c r="NON118" s="511"/>
      <c r="NOO118" s="511"/>
      <c r="NOP118" s="511"/>
      <c r="NOQ118" s="511"/>
      <c r="NOR118" s="511"/>
      <c r="NOS118" s="511"/>
      <c r="NOT118" s="511"/>
      <c r="NOU118" s="511"/>
      <c r="NOV118" s="511"/>
      <c r="NOW118" s="511"/>
      <c r="NOX118" s="511"/>
      <c r="NOY118" s="511"/>
      <c r="NOZ118" s="511"/>
      <c r="NPA118" s="511"/>
      <c r="NPB118" s="511"/>
      <c r="NPC118" s="511"/>
      <c r="NPD118" s="511"/>
      <c r="NPE118" s="511"/>
      <c r="NPF118" s="511"/>
      <c r="NPG118" s="511"/>
      <c r="NPH118" s="511"/>
      <c r="NPI118" s="511"/>
      <c r="NPJ118" s="511"/>
      <c r="NPK118" s="511"/>
      <c r="NPL118" s="511"/>
      <c r="NPM118" s="511"/>
      <c r="NPN118" s="511"/>
      <c r="NPO118" s="511"/>
      <c r="NPP118" s="511"/>
      <c r="NPQ118" s="511"/>
      <c r="NPR118" s="511"/>
      <c r="NPS118" s="511"/>
      <c r="NPT118" s="511"/>
      <c r="NPU118" s="511"/>
      <c r="NPV118" s="511"/>
      <c r="NPW118" s="511"/>
      <c r="NPX118" s="511"/>
      <c r="NPY118" s="511"/>
      <c r="NPZ118" s="511"/>
      <c r="NQA118" s="511"/>
      <c r="NQB118" s="511"/>
      <c r="NQC118" s="511"/>
      <c r="NQD118" s="511"/>
      <c r="NQE118" s="511"/>
      <c r="NQF118" s="511"/>
      <c r="NQG118" s="511"/>
      <c r="NQH118" s="511"/>
      <c r="NQI118" s="511"/>
      <c r="NQJ118" s="511"/>
      <c r="NQK118" s="511"/>
      <c r="NQL118" s="511"/>
      <c r="NQM118" s="511"/>
      <c r="NQN118" s="511"/>
      <c r="NQO118" s="511"/>
      <c r="NQP118" s="511"/>
      <c r="NQQ118" s="511"/>
      <c r="NQR118" s="511"/>
      <c r="NQS118" s="511"/>
      <c r="NQT118" s="511"/>
      <c r="NQU118" s="511"/>
      <c r="NQV118" s="511"/>
      <c r="NQW118" s="511"/>
      <c r="NQX118" s="511"/>
      <c r="NQY118" s="511"/>
      <c r="NQZ118" s="511"/>
      <c r="NRA118" s="511"/>
      <c r="NRB118" s="511"/>
      <c r="NRC118" s="511"/>
      <c r="NRD118" s="511"/>
      <c r="NRE118" s="511"/>
      <c r="NRF118" s="511"/>
      <c r="NRG118" s="511"/>
      <c r="NRH118" s="511"/>
      <c r="NRI118" s="511"/>
      <c r="NRJ118" s="511"/>
      <c r="NRK118" s="511"/>
      <c r="NRL118" s="511"/>
      <c r="NRM118" s="511"/>
      <c r="NRN118" s="511"/>
      <c r="NRO118" s="511"/>
      <c r="NRP118" s="511"/>
      <c r="NRQ118" s="511"/>
      <c r="NRR118" s="511"/>
      <c r="NRS118" s="511"/>
      <c r="NRT118" s="511"/>
      <c r="NRU118" s="511"/>
      <c r="NRV118" s="511"/>
      <c r="NRW118" s="511"/>
      <c r="NRX118" s="511"/>
      <c r="NRY118" s="511"/>
      <c r="NRZ118" s="511"/>
      <c r="NSA118" s="511"/>
      <c r="NSB118" s="511"/>
      <c r="NSC118" s="511"/>
      <c r="NSD118" s="511"/>
      <c r="NSE118" s="511"/>
      <c r="NSF118" s="511"/>
      <c r="NSG118" s="511"/>
      <c r="NSH118" s="511"/>
      <c r="NSI118" s="511"/>
      <c r="NSJ118" s="511"/>
      <c r="NSK118" s="511"/>
      <c r="NSL118" s="511"/>
      <c r="NSM118" s="511"/>
      <c r="NSN118" s="511"/>
      <c r="NSO118" s="511"/>
      <c r="NSP118" s="511"/>
      <c r="NSQ118" s="511"/>
      <c r="NSR118" s="511"/>
      <c r="NSS118" s="511"/>
      <c r="NST118" s="511"/>
      <c r="NSU118" s="511"/>
      <c r="NSV118" s="511"/>
      <c r="NSW118" s="511"/>
      <c r="NSX118" s="511"/>
      <c r="NSY118" s="511"/>
      <c r="NSZ118" s="511"/>
      <c r="NTA118" s="511"/>
      <c r="NTB118" s="511"/>
      <c r="NTC118" s="511"/>
      <c r="NTD118" s="511"/>
      <c r="NTE118" s="511"/>
      <c r="NTF118" s="511"/>
      <c r="NTG118" s="511"/>
      <c r="NTH118" s="511"/>
      <c r="NTI118" s="511"/>
      <c r="NTJ118" s="511"/>
      <c r="NTK118" s="511"/>
      <c r="NTL118" s="511"/>
      <c r="NTM118" s="511"/>
      <c r="NTN118" s="511"/>
      <c r="NTO118" s="511"/>
      <c r="NTP118" s="511"/>
      <c r="NTQ118" s="511"/>
      <c r="NTR118" s="511"/>
      <c r="NTS118" s="511"/>
      <c r="NTT118" s="511"/>
      <c r="NTU118" s="511"/>
      <c r="NTV118" s="511"/>
      <c r="NTW118" s="511"/>
      <c r="NTX118" s="511"/>
      <c r="NTY118" s="511"/>
      <c r="NTZ118" s="511"/>
      <c r="NUA118" s="511"/>
      <c r="NUB118" s="511"/>
      <c r="NUC118" s="511"/>
      <c r="NUD118" s="511"/>
      <c r="NUE118" s="511"/>
      <c r="NUF118" s="511"/>
      <c r="NUG118" s="511"/>
      <c r="NUH118" s="511"/>
      <c r="NUI118" s="511"/>
      <c r="NUJ118" s="511"/>
      <c r="NUK118" s="511"/>
      <c r="NUL118" s="511"/>
      <c r="NUM118" s="511"/>
      <c r="NUN118" s="511"/>
      <c r="NUO118" s="511"/>
      <c r="NUP118" s="511"/>
      <c r="NUQ118" s="511"/>
      <c r="NUR118" s="511"/>
      <c r="NUS118" s="511"/>
      <c r="NUT118" s="511"/>
      <c r="NUU118" s="511"/>
      <c r="NUV118" s="511"/>
      <c r="NUW118" s="511"/>
      <c r="NUX118" s="511"/>
      <c r="NUY118" s="511"/>
      <c r="NUZ118" s="511"/>
      <c r="NVA118" s="511"/>
      <c r="NVB118" s="511"/>
      <c r="NVC118" s="511"/>
      <c r="NVD118" s="511"/>
      <c r="NVE118" s="511"/>
      <c r="NVF118" s="511"/>
      <c r="NVG118" s="511"/>
      <c r="NVH118" s="511"/>
      <c r="NVI118" s="511"/>
      <c r="NVJ118" s="511"/>
      <c r="NVK118" s="511"/>
      <c r="NVL118" s="511"/>
      <c r="NVM118" s="511"/>
      <c r="NVN118" s="511"/>
      <c r="NVO118" s="511"/>
      <c r="NVP118" s="511"/>
      <c r="NVQ118" s="511"/>
      <c r="NVR118" s="511"/>
      <c r="NVS118" s="511"/>
      <c r="NVT118" s="511"/>
      <c r="NVU118" s="511"/>
      <c r="NVV118" s="511"/>
      <c r="NVW118" s="511"/>
      <c r="NVX118" s="511"/>
      <c r="NVY118" s="511"/>
      <c r="NVZ118" s="511"/>
      <c r="NWA118" s="511"/>
      <c r="NWB118" s="511"/>
      <c r="NWC118" s="511"/>
      <c r="NWD118" s="511"/>
      <c r="NWE118" s="511"/>
      <c r="NWF118" s="511"/>
      <c r="NWG118" s="511"/>
      <c r="NWH118" s="511"/>
      <c r="NWI118" s="511"/>
      <c r="NWJ118" s="511"/>
      <c r="NWK118" s="511"/>
      <c r="NWL118" s="511"/>
      <c r="NWM118" s="511"/>
      <c r="NWN118" s="511"/>
      <c r="NWO118" s="511"/>
      <c r="NWP118" s="511"/>
      <c r="NWQ118" s="511"/>
      <c r="NWR118" s="511"/>
      <c r="NWS118" s="511"/>
      <c r="NWT118" s="511"/>
      <c r="NWU118" s="511"/>
      <c r="NWV118" s="511"/>
      <c r="NWW118" s="511"/>
      <c r="NWX118" s="511"/>
      <c r="NWY118" s="511"/>
      <c r="NWZ118" s="511"/>
      <c r="NXA118" s="511"/>
      <c r="NXB118" s="511"/>
      <c r="NXC118" s="511"/>
      <c r="NXD118" s="511"/>
      <c r="NXE118" s="511"/>
      <c r="NXF118" s="511"/>
      <c r="NXG118" s="511"/>
      <c r="NXH118" s="511"/>
      <c r="NXI118" s="511"/>
      <c r="NXJ118" s="511"/>
      <c r="NXK118" s="511"/>
      <c r="NXL118" s="511"/>
      <c r="NXM118" s="511"/>
      <c r="NXN118" s="511"/>
      <c r="NXO118" s="511"/>
      <c r="NXP118" s="511"/>
      <c r="NXQ118" s="511"/>
      <c r="NXR118" s="511"/>
      <c r="NXS118" s="511"/>
      <c r="NXT118" s="511"/>
      <c r="NXU118" s="511"/>
      <c r="NXV118" s="511"/>
      <c r="NXW118" s="511"/>
      <c r="NXX118" s="511"/>
      <c r="NXY118" s="511"/>
      <c r="NXZ118" s="511"/>
      <c r="NYA118" s="511"/>
      <c r="NYB118" s="511"/>
      <c r="NYC118" s="511"/>
      <c r="NYD118" s="511"/>
      <c r="NYE118" s="511"/>
      <c r="NYF118" s="511"/>
      <c r="NYG118" s="511"/>
      <c r="NYH118" s="511"/>
      <c r="NYI118" s="511"/>
      <c r="NYJ118" s="511"/>
      <c r="NYK118" s="511"/>
      <c r="NYL118" s="511"/>
      <c r="NYM118" s="511"/>
      <c r="NYN118" s="511"/>
      <c r="NYO118" s="511"/>
      <c r="NYP118" s="511"/>
      <c r="NYQ118" s="511"/>
      <c r="NYR118" s="511"/>
      <c r="NYS118" s="511"/>
      <c r="NYT118" s="511"/>
      <c r="NYU118" s="511"/>
      <c r="NYV118" s="511"/>
      <c r="NYW118" s="511"/>
      <c r="NYX118" s="511"/>
      <c r="NYY118" s="511"/>
      <c r="NYZ118" s="511"/>
      <c r="NZA118" s="511"/>
      <c r="NZB118" s="511"/>
      <c r="NZC118" s="511"/>
      <c r="NZD118" s="511"/>
      <c r="NZE118" s="511"/>
      <c r="NZF118" s="511"/>
      <c r="NZG118" s="511"/>
      <c r="NZH118" s="511"/>
      <c r="NZI118" s="511"/>
      <c r="NZJ118" s="511"/>
      <c r="NZK118" s="511"/>
      <c r="NZL118" s="511"/>
      <c r="NZM118" s="511"/>
      <c r="NZN118" s="511"/>
      <c r="NZO118" s="511"/>
      <c r="NZP118" s="511"/>
      <c r="NZQ118" s="511"/>
      <c r="NZR118" s="511"/>
      <c r="NZS118" s="511"/>
      <c r="NZT118" s="511"/>
      <c r="NZU118" s="511"/>
      <c r="NZV118" s="511"/>
      <c r="NZW118" s="511"/>
      <c r="NZX118" s="511"/>
      <c r="NZY118" s="511"/>
      <c r="NZZ118" s="511"/>
      <c r="OAA118" s="511"/>
      <c r="OAB118" s="511"/>
      <c r="OAC118" s="511"/>
      <c r="OAD118" s="511"/>
      <c r="OAE118" s="511"/>
      <c r="OAF118" s="511"/>
      <c r="OAG118" s="511"/>
      <c r="OAH118" s="511"/>
      <c r="OAI118" s="511"/>
      <c r="OAJ118" s="511"/>
      <c r="OAK118" s="511"/>
      <c r="OAL118" s="511"/>
      <c r="OAM118" s="511"/>
      <c r="OAN118" s="511"/>
      <c r="OAO118" s="511"/>
      <c r="OAP118" s="511"/>
      <c r="OAQ118" s="511"/>
      <c r="OAR118" s="511"/>
      <c r="OAS118" s="511"/>
      <c r="OAT118" s="511"/>
      <c r="OAU118" s="511"/>
      <c r="OAV118" s="511"/>
      <c r="OAW118" s="511"/>
      <c r="OAX118" s="511"/>
      <c r="OAY118" s="511"/>
      <c r="OAZ118" s="511"/>
      <c r="OBA118" s="511"/>
      <c r="OBB118" s="511"/>
      <c r="OBC118" s="511"/>
      <c r="OBD118" s="511"/>
      <c r="OBE118" s="511"/>
      <c r="OBF118" s="511"/>
      <c r="OBG118" s="511"/>
      <c r="OBH118" s="511"/>
      <c r="OBI118" s="511"/>
      <c r="OBJ118" s="511"/>
      <c r="OBK118" s="511"/>
      <c r="OBL118" s="511"/>
      <c r="OBM118" s="511"/>
      <c r="OBN118" s="511"/>
      <c r="OBO118" s="511"/>
      <c r="OBP118" s="511"/>
      <c r="OBQ118" s="511"/>
      <c r="OBR118" s="511"/>
      <c r="OBS118" s="511"/>
      <c r="OBT118" s="511"/>
      <c r="OBU118" s="511"/>
      <c r="OBV118" s="511"/>
      <c r="OBW118" s="511"/>
      <c r="OBX118" s="511"/>
      <c r="OBY118" s="511"/>
      <c r="OBZ118" s="511"/>
      <c r="OCA118" s="511"/>
      <c r="OCB118" s="511"/>
      <c r="OCC118" s="511"/>
      <c r="OCD118" s="511"/>
      <c r="OCE118" s="511"/>
      <c r="OCF118" s="511"/>
      <c r="OCG118" s="511"/>
      <c r="OCH118" s="511"/>
      <c r="OCI118" s="511"/>
      <c r="OCJ118" s="511"/>
      <c r="OCK118" s="511"/>
      <c r="OCL118" s="511"/>
      <c r="OCM118" s="511"/>
      <c r="OCN118" s="511"/>
      <c r="OCO118" s="511"/>
      <c r="OCP118" s="511"/>
      <c r="OCQ118" s="511"/>
      <c r="OCR118" s="511"/>
      <c r="OCS118" s="511"/>
      <c r="OCT118" s="511"/>
      <c r="OCU118" s="511"/>
      <c r="OCV118" s="511"/>
      <c r="OCW118" s="511"/>
      <c r="OCX118" s="511"/>
      <c r="OCY118" s="511"/>
      <c r="OCZ118" s="511"/>
      <c r="ODA118" s="511"/>
      <c r="ODB118" s="511"/>
      <c r="ODC118" s="511"/>
      <c r="ODD118" s="511"/>
      <c r="ODE118" s="511"/>
      <c r="ODF118" s="511"/>
      <c r="ODG118" s="511"/>
      <c r="ODH118" s="511"/>
      <c r="ODI118" s="511"/>
      <c r="ODJ118" s="511"/>
      <c r="ODK118" s="511"/>
      <c r="ODL118" s="511"/>
      <c r="ODM118" s="511"/>
      <c r="ODN118" s="511"/>
      <c r="ODO118" s="511"/>
      <c r="ODP118" s="511"/>
      <c r="ODQ118" s="511"/>
      <c r="ODR118" s="511"/>
      <c r="ODS118" s="511"/>
      <c r="ODT118" s="511"/>
      <c r="ODU118" s="511"/>
      <c r="ODV118" s="511"/>
      <c r="ODW118" s="511"/>
      <c r="ODX118" s="511"/>
      <c r="ODY118" s="511"/>
      <c r="ODZ118" s="511"/>
      <c r="OEA118" s="511"/>
      <c r="OEB118" s="511"/>
      <c r="OEC118" s="511"/>
      <c r="OED118" s="511"/>
      <c r="OEE118" s="511"/>
      <c r="OEF118" s="511"/>
      <c r="OEG118" s="511"/>
      <c r="OEH118" s="511"/>
      <c r="OEI118" s="511"/>
      <c r="OEJ118" s="511"/>
      <c r="OEK118" s="511"/>
      <c r="OEL118" s="511"/>
      <c r="OEM118" s="511"/>
      <c r="OEN118" s="511"/>
      <c r="OEO118" s="511"/>
      <c r="OEP118" s="511"/>
      <c r="OEQ118" s="511"/>
      <c r="OER118" s="511"/>
      <c r="OES118" s="511"/>
      <c r="OET118" s="511"/>
      <c r="OEU118" s="511"/>
      <c r="OEV118" s="511"/>
      <c r="OEW118" s="511"/>
      <c r="OEX118" s="511"/>
      <c r="OEY118" s="511"/>
      <c r="OEZ118" s="511"/>
      <c r="OFA118" s="511"/>
      <c r="OFB118" s="511"/>
      <c r="OFC118" s="511"/>
      <c r="OFD118" s="511"/>
      <c r="OFE118" s="511"/>
      <c r="OFF118" s="511"/>
      <c r="OFG118" s="511"/>
      <c r="OFH118" s="511"/>
      <c r="OFI118" s="511"/>
      <c r="OFJ118" s="511"/>
      <c r="OFK118" s="511"/>
      <c r="OFL118" s="511"/>
      <c r="OFM118" s="511"/>
      <c r="OFN118" s="511"/>
      <c r="OFO118" s="511"/>
      <c r="OFP118" s="511"/>
      <c r="OFQ118" s="511"/>
      <c r="OFR118" s="511"/>
      <c r="OFS118" s="511"/>
      <c r="OFT118" s="511"/>
      <c r="OFU118" s="511"/>
      <c r="OFV118" s="511"/>
      <c r="OFW118" s="511"/>
      <c r="OFX118" s="511"/>
      <c r="OFY118" s="511"/>
      <c r="OFZ118" s="511"/>
      <c r="OGA118" s="511"/>
      <c r="OGB118" s="511"/>
      <c r="OGC118" s="511"/>
      <c r="OGD118" s="511"/>
      <c r="OGE118" s="511"/>
      <c r="OGF118" s="511"/>
      <c r="OGG118" s="511"/>
      <c r="OGH118" s="511"/>
      <c r="OGI118" s="511"/>
      <c r="OGJ118" s="511"/>
      <c r="OGK118" s="511"/>
      <c r="OGL118" s="511"/>
      <c r="OGM118" s="511"/>
      <c r="OGN118" s="511"/>
      <c r="OGO118" s="511"/>
      <c r="OGP118" s="511"/>
      <c r="OGQ118" s="511"/>
      <c r="OGR118" s="511"/>
      <c r="OGS118" s="511"/>
      <c r="OGT118" s="511"/>
      <c r="OGU118" s="511"/>
      <c r="OGV118" s="511"/>
      <c r="OGW118" s="511"/>
      <c r="OGX118" s="511"/>
      <c r="OGY118" s="511"/>
      <c r="OGZ118" s="511"/>
      <c r="OHA118" s="511"/>
      <c r="OHB118" s="511"/>
      <c r="OHC118" s="511"/>
      <c r="OHD118" s="511"/>
      <c r="OHE118" s="511"/>
      <c r="OHF118" s="511"/>
      <c r="OHG118" s="511"/>
      <c r="OHH118" s="511"/>
      <c r="OHI118" s="511"/>
      <c r="OHJ118" s="511"/>
      <c r="OHK118" s="511"/>
      <c r="OHL118" s="511"/>
      <c r="OHM118" s="511"/>
      <c r="OHN118" s="511"/>
      <c r="OHO118" s="511"/>
      <c r="OHP118" s="511"/>
      <c r="OHQ118" s="511"/>
      <c r="OHR118" s="511"/>
      <c r="OHS118" s="511"/>
      <c r="OHT118" s="511"/>
      <c r="OHU118" s="511"/>
      <c r="OHV118" s="511"/>
      <c r="OHW118" s="511"/>
      <c r="OHX118" s="511"/>
      <c r="OHY118" s="511"/>
      <c r="OHZ118" s="511"/>
      <c r="OIA118" s="511"/>
      <c r="OIB118" s="511"/>
      <c r="OIC118" s="511"/>
      <c r="OID118" s="511"/>
      <c r="OIE118" s="511"/>
      <c r="OIF118" s="511"/>
      <c r="OIG118" s="511"/>
      <c r="OIH118" s="511"/>
      <c r="OII118" s="511"/>
      <c r="OIJ118" s="511"/>
      <c r="OIK118" s="511"/>
      <c r="OIL118" s="511"/>
      <c r="OIM118" s="511"/>
      <c r="OIN118" s="511"/>
      <c r="OIO118" s="511"/>
      <c r="OIP118" s="511"/>
      <c r="OIQ118" s="511"/>
      <c r="OIR118" s="511"/>
      <c r="OIS118" s="511"/>
      <c r="OIT118" s="511"/>
      <c r="OIU118" s="511"/>
      <c r="OIV118" s="511"/>
      <c r="OIW118" s="511"/>
      <c r="OIX118" s="511"/>
      <c r="OIY118" s="511"/>
      <c r="OIZ118" s="511"/>
      <c r="OJA118" s="511"/>
      <c r="OJB118" s="511"/>
      <c r="OJC118" s="511"/>
      <c r="OJD118" s="511"/>
      <c r="OJE118" s="511"/>
      <c r="OJF118" s="511"/>
      <c r="OJG118" s="511"/>
      <c r="OJH118" s="511"/>
      <c r="OJI118" s="511"/>
      <c r="OJJ118" s="511"/>
      <c r="OJK118" s="511"/>
      <c r="OJL118" s="511"/>
      <c r="OJM118" s="511"/>
      <c r="OJN118" s="511"/>
      <c r="OJO118" s="511"/>
      <c r="OJP118" s="511"/>
      <c r="OJQ118" s="511"/>
      <c r="OJR118" s="511"/>
      <c r="OJS118" s="511"/>
      <c r="OJT118" s="511"/>
      <c r="OJU118" s="511"/>
      <c r="OJV118" s="511"/>
      <c r="OJW118" s="511"/>
      <c r="OJX118" s="511"/>
      <c r="OJY118" s="511"/>
      <c r="OJZ118" s="511"/>
      <c r="OKA118" s="511"/>
      <c r="OKB118" s="511"/>
      <c r="OKC118" s="511"/>
      <c r="OKD118" s="511"/>
      <c r="OKE118" s="511"/>
      <c r="OKF118" s="511"/>
      <c r="OKG118" s="511"/>
      <c r="OKH118" s="511"/>
      <c r="OKI118" s="511"/>
      <c r="OKJ118" s="511"/>
      <c r="OKK118" s="511"/>
      <c r="OKL118" s="511"/>
      <c r="OKM118" s="511"/>
      <c r="OKN118" s="511"/>
      <c r="OKO118" s="511"/>
      <c r="OKP118" s="511"/>
      <c r="OKQ118" s="511"/>
      <c r="OKR118" s="511"/>
      <c r="OKS118" s="511"/>
      <c r="OKT118" s="511"/>
      <c r="OKU118" s="511"/>
      <c r="OKV118" s="511"/>
      <c r="OKW118" s="511"/>
      <c r="OKX118" s="511"/>
      <c r="OKY118" s="511"/>
      <c r="OKZ118" s="511"/>
      <c r="OLA118" s="511"/>
      <c r="OLB118" s="511"/>
      <c r="OLC118" s="511"/>
      <c r="OLD118" s="511"/>
      <c r="OLE118" s="511"/>
      <c r="OLF118" s="511"/>
      <c r="OLG118" s="511"/>
      <c r="OLH118" s="511"/>
      <c r="OLI118" s="511"/>
      <c r="OLJ118" s="511"/>
      <c r="OLK118" s="511"/>
      <c r="OLL118" s="511"/>
      <c r="OLM118" s="511"/>
      <c r="OLN118" s="511"/>
      <c r="OLO118" s="511"/>
      <c r="OLP118" s="511"/>
      <c r="OLQ118" s="511"/>
      <c r="OLR118" s="511"/>
      <c r="OLS118" s="511"/>
      <c r="OLT118" s="511"/>
      <c r="OLU118" s="511"/>
      <c r="OLV118" s="511"/>
      <c r="OLW118" s="511"/>
      <c r="OLX118" s="511"/>
      <c r="OLY118" s="511"/>
      <c r="OLZ118" s="511"/>
      <c r="OMA118" s="511"/>
      <c r="OMB118" s="511"/>
      <c r="OMC118" s="511"/>
      <c r="OMD118" s="511"/>
      <c r="OME118" s="511"/>
      <c r="OMF118" s="511"/>
      <c r="OMG118" s="511"/>
      <c r="OMH118" s="511"/>
      <c r="OMI118" s="511"/>
      <c r="OMJ118" s="511"/>
      <c r="OMK118" s="511"/>
      <c r="OML118" s="511"/>
      <c r="OMM118" s="511"/>
      <c r="OMN118" s="511"/>
      <c r="OMO118" s="511"/>
      <c r="OMP118" s="511"/>
      <c r="OMQ118" s="511"/>
      <c r="OMR118" s="511"/>
      <c r="OMS118" s="511"/>
      <c r="OMT118" s="511"/>
      <c r="OMU118" s="511"/>
      <c r="OMV118" s="511"/>
      <c r="OMW118" s="511"/>
      <c r="OMX118" s="511"/>
      <c r="OMY118" s="511"/>
      <c r="OMZ118" s="511"/>
      <c r="ONA118" s="511"/>
      <c r="ONB118" s="511"/>
      <c r="ONC118" s="511"/>
      <c r="OND118" s="511"/>
      <c r="ONE118" s="511"/>
      <c r="ONF118" s="511"/>
      <c r="ONG118" s="511"/>
      <c r="ONH118" s="511"/>
      <c r="ONI118" s="511"/>
      <c r="ONJ118" s="511"/>
      <c r="ONK118" s="511"/>
      <c r="ONL118" s="511"/>
      <c r="ONM118" s="511"/>
      <c r="ONN118" s="511"/>
      <c r="ONO118" s="511"/>
      <c r="ONP118" s="511"/>
      <c r="ONQ118" s="511"/>
      <c r="ONR118" s="511"/>
      <c r="ONS118" s="511"/>
      <c r="ONT118" s="511"/>
      <c r="ONU118" s="511"/>
      <c r="ONV118" s="511"/>
      <c r="ONW118" s="511"/>
      <c r="ONX118" s="511"/>
      <c r="ONY118" s="511"/>
      <c r="ONZ118" s="511"/>
      <c r="OOA118" s="511"/>
      <c r="OOB118" s="511"/>
      <c r="OOC118" s="511"/>
      <c r="OOD118" s="511"/>
      <c r="OOE118" s="511"/>
      <c r="OOF118" s="511"/>
      <c r="OOG118" s="511"/>
      <c r="OOH118" s="511"/>
      <c r="OOI118" s="511"/>
      <c r="OOJ118" s="511"/>
      <c r="OOK118" s="511"/>
      <c r="OOL118" s="511"/>
      <c r="OOM118" s="511"/>
      <c r="OON118" s="511"/>
      <c r="OOO118" s="511"/>
      <c r="OOP118" s="511"/>
      <c r="OOQ118" s="511"/>
      <c r="OOR118" s="511"/>
      <c r="OOS118" s="511"/>
      <c r="OOT118" s="511"/>
      <c r="OOU118" s="511"/>
      <c r="OOV118" s="511"/>
      <c r="OOW118" s="511"/>
      <c r="OOX118" s="511"/>
      <c r="OOY118" s="511"/>
      <c r="OOZ118" s="511"/>
      <c r="OPA118" s="511"/>
      <c r="OPB118" s="511"/>
      <c r="OPC118" s="511"/>
      <c r="OPD118" s="511"/>
      <c r="OPE118" s="511"/>
      <c r="OPF118" s="511"/>
      <c r="OPG118" s="511"/>
      <c r="OPH118" s="511"/>
      <c r="OPI118" s="511"/>
      <c r="OPJ118" s="511"/>
      <c r="OPK118" s="511"/>
      <c r="OPL118" s="511"/>
      <c r="OPM118" s="511"/>
      <c r="OPN118" s="511"/>
      <c r="OPO118" s="511"/>
      <c r="OPP118" s="511"/>
      <c r="OPQ118" s="511"/>
      <c r="OPR118" s="511"/>
      <c r="OPS118" s="511"/>
      <c r="OPT118" s="511"/>
      <c r="OPU118" s="511"/>
      <c r="OPV118" s="511"/>
      <c r="OPW118" s="511"/>
      <c r="OPX118" s="511"/>
      <c r="OPY118" s="511"/>
      <c r="OPZ118" s="511"/>
      <c r="OQA118" s="511"/>
      <c r="OQB118" s="511"/>
      <c r="OQC118" s="511"/>
      <c r="OQD118" s="511"/>
      <c r="OQE118" s="511"/>
      <c r="OQF118" s="511"/>
      <c r="OQG118" s="511"/>
      <c r="OQH118" s="511"/>
      <c r="OQI118" s="511"/>
      <c r="OQJ118" s="511"/>
      <c r="OQK118" s="511"/>
      <c r="OQL118" s="511"/>
      <c r="OQM118" s="511"/>
      <c r="OQN118" s="511"/>
      <c r="OQO118" s="511"/>
      <c r="OQP118" s="511"/>
      <c r="OQQ118" s="511"/>
      <c r="OQR118" s="511"/>
      <c r="OQS118" s="511"/>
      <c r="OQT118" s="511"/>
      <c r="OQU118" s="511"/>
      <c r="OQV118" s="511"/>
      <c r="OQW118" s="511"/>
      <c r="OQX118" s="511"/>
      <c r="OQY118" s="511"/>
      <c r="OQZ118" s="511"/>
      <c r="ORA118" s="511"/>
      <c r="ORB118" s="511"/>
      <c r="ORC118" s="511"/>
      <c r="ORD118" s="511"/>
      <c r="ORE118" s="511"/>
      <c r="ORF118" s="511"/>
      <c r="ORG118" s="511"/>
      <c r="ORH118" s="511"/>
      <c r="ORI118" s="511"/>
      <c r="ORJ118" s="511"/>
      <c r="ORK118" s="511"/>
      <c r="ORL118" s="511"/>
      <c r="ORM118" s="511"/>
      <c r="ORN118" s="511"/>
      <c r="ORO118" s="511"/>
      <c r="ORP118" s="511"/>
      <c r="ORQ118" s="511"/>
      <c r="ORR118" s="511"/>
      <c r="ORS118" s="511"/>
      <c r="ORT118" s="511"/>
      <c r="ORU118" s="511"/>
      <c r="ORV118" s="511"/>
      <c r="ORW118" s="511"/>
      <c r="ORX118" s="511"/>
      <c r="ORY118" s="511"/>
      <c r="ORZ118" s="511"/>
      <c r="OSA118" s="511"/>
      <c r="OSB118" s="511"/>
      <c r="OSC118" s="511"/>
      <c r="OSD118" s="511"/>
      <c r="OSE118" s="511"/>
      <c r="OSF118" s="511"/>
      <c r="OSG118" s="511"/>
      <c r="OSH118" s="511"/>
      <c r="OSI118" s="511"/>
      <c r="OSJ118" s="511"/>
      <c r="OSK118" s="511"/>
      <c r="OSL118" s="511"/>
      <c r="OSM118" s="511"/>
      <c r="OSN118" s="511"/>
      <c r="OSO118" s="511"/>
      <c r="OSP118" s="511"/>
      <c r="OSQ118" s="511"/>
      <c r="OSR118" s="511"/>
      <c r="OSS118" s="511"/>
      <c r="OST118" s="511"/>
      <c r="OSU118" s="511"/>
      <c r="OSV118" s="511"/>
      <c r="OSW118" s="511"/>
      <c r="OSX118" s="511"/>
      <c r="OSY118" s="511"/>
      <c r="OSZ118" s="511"/>
      <c r="OTA118" s="511"/>
      <c r="OTB118" s="511"/>
      <c r="OTC118" s="511"/>
      <c r="OTD118" s="511"/>
      <c r="OTE118" s="511"/>
      <c r="OTF118" s="511"/>
      <c r="OTG118" s="511"/>
      <c r="OTH118" s="511"/>
      <c r="OTI118" s="511"/>
      <c r="OTJ118" s="511"/>
      <c r="OTK118" s="511"/>
      <c r="OTL118" s="511"/>
      <c r="OTM118" s="511"/>
      <c r="OTN118" s="511"/>
      <c r="OTO118" s="511"/>
      <c r="OTP118" s="511"/>
      <c r="OTQ118" s="511"/>
      <c r="OTR118" s="511"/>
      <c r="OTS118" s="511"/>
      <c r="OTT118" s="511"/>
      <c r="OTU118" s="511"/>
      <c r="OTV118" s="511"/>
      <c r="OTW118" s="511"/>
      <c r="OTX118" s="511"/>
      <c r="OTY118" s="511"/>
      <c r="OTZ118" s="511"/>
      <c r="OUA118" s="511"/>
      <c r="OUB118" s="511"/>
      <c r="OUC118" s="511"/>
      <c r="OUD118" s="511"/>
      <c r="OUE118" s="511"/>
      <c r="OUF118" s="511"/>
      <c r="OUG118" s="511"/>
      <c r="OUH118" s="511"/>
      <c r="OUI118" s="511"/>
      <c r="OUJ118" s="511"/>
      <c r="OUK118" s="511"/>
      <c r="OUL118" s="511"/>
      <c r="OUM118" s="511"/>
      <c r="OUN118" s="511"/>
      <c r="OUO118" s="511"/>
      <c r="OUP118" s="511"/>
      <c r="OUQ118" s="511"/>
      <c r="OUR118" s="511"/>
      <c r="OUS118" s="511"/>
      <c r="OUT118" s="511"/>
      <c r="OUU118" s="511"/>
      <c r="OUV118" s="511"/>
      <c r="OUW118" s="511"/>
      <c r="OUX118" s="511"/>
      <c r="OUY118" s="511"/>
      <c r="OUZ118" s="511"/>
      <c r="OVA118" s="511"/>
      <c r="OVB118" s="511"/>
      <c r="OVC118" s="511"/>
      <c r="OVD118" s="511"/>
      <c r="OVE118" s="511"/>
      <c r="OVF118" s="511"/>
      <c r="OVG118" s="511"/>
      <c r="OVH118" s="511"/>
      <c r="OVI118" s="511"/>
      <c r="OVJ118" s="511"/>
      <c r="OVK118" s="511"/>
      <c r="OVL118" s="511"/>
      <c r="OVM118" s="511"/>
      <c r="OVN118" s="511"/>
      <c r="OVO118" s="511"/>
      <c r="OVP118" s="511"/>
      <c r="OVQ118" s="511"/>
      <c r="OVR118" s="511"/>
      <c r="OVS118" s="511"/>
      <c r="OVT118" s="511"/>
      <c r="OVU118" s="511"/>
      <c r="OVV118" s="511"/>
      <c r="OVW118" s="511"/>
      <c r="OVX118" s="511"/>
      <c r="OVY118" s="511"/>
      <c r="OVZ118" s="511"/>
      <c r="OWA118" s="511"/>
      <c r="OWB118" s="511"/>
      <c r="OWC118" s="511"/>
      <c r="OWD118" s="511"/>
      <c r="OWE118" s="511"/>
      <c r="OWF118" s="511"/>
      <c r="OWG118" s="511"/>
      <c r="OWH118" s="511"/>
      <c r="OWI118" s="511"/>
      <c r="OWJ118" s="511"/>
      <c r="OWK118" s="511"/>
      <c r="OWL118" s="511"/>
      <c r="OWM118" s="511"/>
      <c r="OWN118" s="511"/>
      <c r="OWO118" s="511"/>
      <c r="OWP118" s="511"/>
      <c r="OWQ118" s="511"/>
      <c r="OWR118" s="511"/>
      <c r="OWS118" s="511"/>
      <c r="OWT118" s="511"/>
      <c r="OWU118" s="511"/>
      <c r="OWV118" s="511"/>
      <c r="OWW118" s="511"/>
      <c r="OWX118" s="511"/>
      <c r="OWY118" s="511"/>
      <c r="OWZ118" s="511"/>
      <c r="OXA118" s="511"/>
      <c r="OXB118" s="511"/>
      <c r="OXC118" s="511"/>
      <c r="OXD118" s="511"/>
      <c r="OXE118" s="511"/>
      <c r="OXF118" s="511"/>
      <c r="OXG118" s="511"/>
      <c r="OXH118" s="511"/>
      <c r="OXI118" s="511"/>
      <c r="OXJ118" s="511"/>
      <c r="OXK118" s="511"/>
      <c r="OXL118" s="511"/>
      <c r="OXM118" s="511"/>
      <c r="OXN118" s="511"/>
      <c r="OXO118" s="511"/>
      <c r="OXP118" s="511"/>
      <c r="OXQ118" s="511"/>
      <c r="OXR118" s="511"/>
      <c r="OXS118" s="511"/>
      <c r="OXT118" s="511"/>
      <c r="OXU118" s="511"/>
      <c r="OXV118" s="511"/>
      <c r="OXW118" s="511"/>
      <c r="OXX118" s="511"/>
      <c r="OXY118" s="511"/>
      <c r="OXZ118" s="511"/>
      <c r="OYA118" s="511"/>
      <c r="OYB118" s="511"/>
      <c r="OYC118" s="511"/>
      <c r="OYD118" s="511"/>
      <c r="OYE118" s="511"/>
      <c r="OYF118" s="511"/>
      <c r="OYG118" s="511"/>
      <c r="OYH118" s="511"/>
      <c r="OYI118" s="511"/>
      <c r="OYJ118" s="511"/>
      <c r="OYK118" s="511"/>
      <c r="OYL118" s="511"/>
      <c r="OYM118" s="511"/>
      <c r="OYN118" s="511"/>
      <c r="OYO118" s="511"/>
      <c r="OYP118" s="511"/>
      <c r="OYQ118" s="511"/>
      <c r="OYR118" s="511"/>
      <c r="OYS118" s="511"/>
      <c r="OYT118" s="511"/>
      <c r="OYU118" s="511"/>
      <c r="OYV118" s="511"/>
      <c r="OYW118" s="511"/>
      <c r="OYX118" s="511"/>
      <c r="OYY118" s="511"/>
      <c r="OYZ118" s="511"/>
      <c r="OZA118" s="511"/>
      <c r="OZB118" s="511"/>
      <c r="OZC118" s="511"/>
      <c r="OZD118" s="511"/>
      <c r="OZE118" s="511"/>
      <c r="OZF118" s="511"/>
      <c r="OZG118" s="511"/>
      <c r="OZH118" s="511"/>
      <c r="OZI118" s="511"/>
      <c r="OZJ118" s="511"/>
      <c r="OZK118" s="511"/>
      <c r="OZL118" s="511"/>
      <c r="OZM118" s="511"/>
      <c r="OZN118" s="511"/>
      <c r="OZO118" s="511"/>
      <c r="OZP118" s="511"/>
      <c r="OZQ118" s="511"/>
      <c r="OZR118" s="511"/>
      <c r="OZS118" s="511"/>
      <c r="OZT118" s="511"/>
      <c r="OZU118" s="511"/>
      <c r="OZV118" s="511"/>
      <c r="OZW118" s="511"/>
      <c r="OZX118" s="511"/>
      <c r="OZY118" s="511"/>
      <c r="OZZ118" s="511"/>
      <c r="PAA118" s="511"/>
      <c r="PAB118" s="511"/>
      <c r="PAC118" s="511"/>
      <c r="PAD118" s="511"/>
      <c r="PAE118" s="511"/>
      <c r="PAF118" s="511"/>
      <c r="PAG118" s="511"/>
      <c r="PAH118" s="511"/>
      <c r="PAI118" s="511"/>
      <c r="PAJ118" s="511"/>
      <c r="PAK118" s="511"/>
      <c r="PAL118" s="511"/>
      <c r="PAM118" s="511"/>
      <c r="PAN118" s="511"/>
      <c r="PAO118" s="511"/>
      <c r="PAP118" s="511"/>
      <c r="PAQ118" s="511"/>
      <c r="PAR118" s="511"/>
      <c r="PAS118" s="511"/>
      <c r="PAT118" s="511"/>
      <c r="PAU118" s="511"/>
      <c r="PAV118" s="511"/>
      <c r="PAW118" s="511"/>
      <c r="PAX118" s="511"/>
      <c r="PAY118" s="511"/>
      <c r="PAZ118" s="511"/>
      <c r="PBA118" s="511"/>
      <c r="PBB118" s="511"/>
      <c r="PBC118" s="511"/>
      <c r="PBD118" s="511"/>
      <c r="PBE118" s="511"/>
      <c r="PBF118" s="511"/>
      <c r="PBG118" s="511"/>
      <c r="PBH118" s="511"/>
      <c r="PBI118" s="511"/>
      <c r="PBJ118" s="511"/>
      <c r="PBK118" s="511"/>
      <c r="PBL118" s="511"/>
      <c r="PBM118" s="511"/>
      <c r="PBN118" s="511"/>
      <c r="PBO118" s="511"/>
      <c r="PBP118" s="511"/>
      <c r="PBQ118" s="511"/>
      <c r="PBR118" s="511"/>
      <c r="PBS118" s="511"/>
      <c r="PBT118" s="511"/>
      <c r="PBU118" s="511"/>
      <c r="PBV118" s="511"/>
      <c r="PBW118" s="511"/>
      <c r="PBX118" s="511"/>
      <c r="PBY118" s="511"/>
      <c r="PBZ118" s="511"/>
      <c r="PCA118" s="511"/>
      <c r="PCB118" s="511"/>
      <c r="PCC118" s="511"/>
      <c r="PCD118" s="511"/>
      <c r="PCE118" s="511"/>
      <c r="PCF118" s="511"/>
      <c r="PCG118" s="511"/>
      <c r="PCH118" s="511"/>
      <c r="PCI118" s="511"/>
      <c r="PCJ118" s="511"/>
      <c r="PCK118" s="511"/>
      <c r="PCL118" s="511"/>
      <c r="PCM118" s="511"/>
      <c r="PCN118" s="511"/>
      <c r="PCO118" s="511"/>
      <c r="PCP118" s="511"/>
      <c r="PCQ118" s="511"/>
      <c r="PCR118" s="511"/>
      <c r="PCS118" s="511"/>
      <c r="PCT118" s="511"/>
      <c r="PCU118" s="511"/>
      <c r="PCV118" s="511"/>
      <c r="PCW118" s="511"/>
      <c r="PCX118" s="511"/>
      <c r="PCY118" s="511"/>
      <c r="PCZ118" s="511"/>
      <c r="PDA118" s="511"/>
      <c r="PDB118" s="511"/>
      <c r="PDC118" s="511"/>
      <c r="PDD118" s="511"/>
      <c r="PDE118" s="511"/>
      <c r="PDF118" s="511"/>
      <c r="PDG118" s="511"/>
      <c r="PDH118" s="511"/>
      <c r="PDI118" s="511"/>
      <c r="PDJ118" s="511"/>
      <c r="PDK118" s="511"/>
      <c r="PDL118" s="511"/>
      <c r="PDM118" s="511"/>
      <c r="PDN118" s="511"/>
      <c r="PDO118" s="511"/>
      <c r="PDP118" s="511"/>
      <c r="PDQ118" s="511"/>
      <c r="PDR118" s="511"/>
      <c r="PDS118" s="511"/>
      <c r="PDT118" s="511"/>
      <c r="PDU118" s="511"/>
      <c r="PDV118" s="511"/>
      <c r="PDW118" s="511"/>
      <c r="PDX118" s="511"/>
      <c r="PDY118" s="511"/>
      <c r="PDZ118" s="511"/>
      <c r="PEA118" s="511"/>
      <c r="PEB118" s="511"/>
      <c r="PEC118" s="511"/>
      <c r="PED118" s="511"/>
      <c r="PEE118" s="511"/>
      <c r="PEF118" s="511"/>
      <c r="PEG118" s="511"/>
      <c r="PEH118" s="511"/>
      <c r="PEI118" s="511"/>
      <c r="PEJ118" s="511"/>
      <c r="PEK118" s="511"/>
      <c r="PEL118" s="511"/>
      <c r="PEM118" s="511"/>
      <c r="PEN118" s="511"/>
      <c r="PEO118" s="511"/>
      <c r="PEP118" s="511"/>
      <c r="PEQ118" s="511"/>
      <c r="PER118" s="511"/>
      <c r="PES118" s="511"/>
      <c r="PET118" s="511"/>
      <c r="PEU118" s="511"/>
      <c r="PEV118" s="511"/>
      <c r="PEW118" s="511"/>
      <c r="PEX118" s="511"/>
      <c r="PEY118" s="511"/>
      <c r="PEZ118" s="511"/>
      <c r="PFA118" s="511"/>
      <c r="PFB118" s="511"/>
      <c r="PFC118" s="511"/>
      <c r="PFD118" s="511"/>
      <c r="PFE118" s="511"/>
      <c r="PFF118" s="511"/>
      <c r="PFG118" s="511"/>
      <c r="PFH118" s="511"/>
      <c r="PFI118" s="511"/>
      <c r="PFJ118" s="511"/>
      <c r="PFK118" s="511"/>
      <c r="PFL118" s="511"/>
      <c r="PFM118" s="511"/>
      <c r="PFN118" s="511"/>
      <c r="PFO118" s="511"/>
      <c r="PFP118" s="511"/>
      <c r="PFQ118" s="511"/>
      <c r="PFR118" s="511"/>
      <c r="PFS118" s="511"/>
      <c r="PFT118" s="511"/>
      <c r="PFU118" s="511"/>
      <c r="PFV118" s="511"/>
      <c r="PFW118" s="511"/>
      <c r="PFX118" s="511"/>
      <c r="PFY118" s="511"/>
      <c r="PFZ118" s="511"/>
      <c r="PGA118" s="511"/>
      <c r="PGB118" s="511"/>
      <c r="PGC118" s="511"/>
      <c r="PGD118" s="511"/>
      <c r="PGE118" s="511"/>
      <c r="PGF118" s="511"/>
      <c r="PGG118" s="511"/>
      <c r="PGH118" s="511"/>
      <c r="PGI118" s="511"/>
      <c r="PGJ118" s="511"/>
      <c r="PGK118" s="511"/>
      <c r="PGL118" s="511"/>
      <c r="PGM118" s="511"/>
      <c r="PGN118" s="511"/>
      <c r="PGO118" s="511"/>
      <c r="PGP118" s="511"/>
      <c r="PGQ118" s="511"/>
      <c r="PGR118" s="511"/>
      <c r="PGS118" s="511"/>
      <c r="PGT118" s="511"/>
      <c r="PGU118" s="511"/>
      <c r="PGV118" s="511"/>
      <c r="PGW118" s="511"/>
      <c r="PGX118" s="511"/>
      <c r="PGY118" s="511"/>
      <c r="PGZ118" s="511"/>
      <c r="PHA118" s="511"/>
      <c r="PHB118" s="511"/>
      <c r="PHC118" s="511"/>
      <c r="PHD118" s="511"/>
      <c r="PHE118" s="511"/>
      <c r="PHF118" s="511"/>
      <c r="PHG118" s="511"/>
      <c r="PHH118" s="511"/>
      <c r="PHI118" s="511"/>
      <c r="PHJ118" s="511"/>
      <c r="PHK118" s="511"/>
      <c r="PHL118" s="511"/>
      <c r="PHM118" s="511"/>
      <c r="PHN118" s="511"/>
      <c r="PHO118" s="511"/>
      <c r="PHP118" s="511"/>
      <c r="PHQ118" s="511"/>
      <c r="PHR118" s="511"/>
      <c r="PHS118" s="511"/>
      <c r="PHT118" s="511"/>
      <c r="PHU118" s="511"/>
      <c r="PHV118" s="511"/>
      <c r="PHW118" s="511"/>
      <c r="PHX118" s="511"/>
      <c r="PHY118" s="511"/>
      <c r="PHZ118" s="511"/>
      <c r="PIA118" s="511"/>
      <c r="PIB118" s="511"/>
      <c r="PIC118" s="511"/>
      <c r="PID118" s="511"/>
      <c r="PIE118" s="511"/>
      <c r="PIF118" s="511"/>
      <c r="PIG118" s="511"/>
      <c r="PIH118" s="511"/>
      <c r="PII118" s="511"/>
      <c r="PIJ118" s="511"/>
      <c r="PIK118" s="511"/>
      <c r="PIL118" s="511"/>
      <c r="PIM118" s="511"/>
      <c r="PIN118" s="511"/>
      <c r="PIO118" s="511"/>
      <c r="PIP118" s="511"/>
      <c r="PIQ118" s="511"/>
      <c r="PIR118" s="511"/>
      <c r="PIS118" s="511"/>
      <c r="PIT118" s="511"/>
      <c r="PIU118" s="511"/>
      <c r="PIV118" s="511"/>
      <c r="PIW118" s="511"/>
      <c r="PIX118" s="511"/>
      <c r="PIY118" s="511"/>
      <c r="PIZ118" s="511"/>
      <c r="PJA118" s="511"/>
      <c r="PJB118" s="511"/>
      <c r="PJC118" s="511"/>
      <c r="PJD118" s="511"/>
      <c r="PJE118" s="511"/>
      <c r="PJF118" s="511"/>
      <c r="PJG118" s="511"/>
      <c r="PJH118" s="511"/>
      <c r="PJI118" s="511"/>
      <c r="PJJ118" s="511"/>
      <c r="PJK118" s="511"/>
      <c r="PJL118" s="511"/>
      <c r="PJM118" s="511"/>
      <c r="PJN118" s="511"/>
      <c r="PJO118" s="511"/>
      <c r="PJP118" s="511"/>
      <c r="PJQ118" s="511"/>
      <c r="PJR118" s="511"/>
      <c r="PJS118" s="511"/>
      <c r="PJT118" s="511"/>
      <c r="PJU118" s="511"/>
      <c r="PJV118" s="511"/>
      <c r="PJW118" s="511"/>
      <c r="PJX118" s="511"/>
      <c r="PJY118" s="511"/>
      <c r="PJZ118" s="511"/>
      <c r="PKA118" s="511"/>
      <c r="PKB118" s="511"/>
      <c r="PKC118" s="511"/>
      <c r="PKD118" s="511"/>
      <c r="PKE118" s="511"/>
      <c r="PKF118" s="511"/>
      <c r="PKG118" s="511"/>
      <c r="PKH118" s="511"/>
      <c r="PKI118" s="511"/>
      <c r="PKJ118" s="511"/>
      <c r="PKK118" s="511"/>
      <c r="PKL118" s="511"/>
      <c r="PKM118" s="511"/>
      <c r="PKN118" s="511"/>
      <c r="PKO118" s="511"/>
      <c r="PKP118" s="511"/>
      <c r="PKQ118" s="511"/>
      <c r="PKR118" s="511"/>
      <c r="PKS118" s="511"/>
      <c r="PKT118" s="511"/>
      <c r="PKU118" s="511"/>
      <c r="PKV118" s="511"/>
      <c r="PKW118" s="511"/>
      <c r="PKX118" s="511"/>
      <c r="PKY118" s="511"/>
      <c r="PKZ118" s="511"/>
      <c r="PLA118" s="511"/>
      <c r="PLB118" s="511"/>
      <c r="PLC118" s="511"/>
      <c r="PLD118" s="511"/>
      <c r="PLE118" s="511"/>
      <c r="PLF118" s="511"/>
      <c r="PLG118" s="511"/>
      <c r="PLH118" s="511"/>
      <c r="PLI118" s="511"/>
      <c r="PLJ118" s="511"/>
      <c r="PLK118" s="511"/>
      <c r="PLL118" s="511"/>
      <c r="PLM118" s="511"/>
      <c r="PLN118" s="511"/>
      <c r="PLO118" s="511"/>
      <c r="PLP118" s="511"/>
      <c r="PLQ118" s="511"/>
      <c r="PLR118" s="511"/>
      <c r="PLS118" s="511"/>
      <c r="PLT118" s="511"/>
      <c r="PLU118" s="511"/>
      <c r="PLV118" s="511"/>
      <c r="PLW118" s="511"/>
      <c r="PLX118" s="511"/>
      <c r="PLY118" s="511"/>
      <c r="PLZ118" s="511"/>
      <c r="PMA118" s="511"/>
      <c r="PMB118" s="511"/>
      <c r="PMC118" s="511"/>
      <c r="PMD118" s="511"/>
      <c r="PME118" s="511"/>
      <c r="PMF118" s="511"/>
      <c r="PMG118" s="511"/>
      <c r="PMH118" s="511"/>
      <c r="PMI118" s="511"/>
      <c r="PMJ118" s="511"/>
      <c r="PMK118" s="511"/>
      <c r="PML118" s="511"/>
      <c r="PMM118" s="511"/>
      <c r="PMN118" s="511"/>
      <c r="PMO118" s="511"/>
      <c r="PMP118" s="511"/>
      <c r="PMQ118" s="511"/>
      <c r="PMR118" s="511"/>
      <c r="PMS118" s="511"/>
      <c r="PMT118" s="511"/>
      <c r="PMU118" s="511"/>
      <c r="PMV118" s="511"/>
      <c r="PMW118" s="511"/>
      <c r="PMX118" s="511"/>
      <c r="PMY118" s="511"/>
      <c r="PMZ118" s="511"/>
      <c r="PNA118" s="511"/>
      <c r="PNB118" s="511"/>
      <c r="PNC118" s="511"/>
      <c r="PND118" s="511"/>
      <c r="PNE118" s="511"/>
      <c r="PNF118" s="511"/>
      <c r="PNG118" s="511"/>
      <c r="PNH118" s="511"/>
      <c r="PNI118" s="511"/>
      <c r="PNJ118" s="511"/>
      <c r="PNK118" s="511"/>
      <c r="PNL118" s="511"/>
      <c r="PNM118" s="511"/>
      <c r="PNN118" s="511"/>
      <c r="PNO118" s="511"/>
      <c r="PNP118" s="511"/>
      <c r="PNQ118" s="511"/>
      <c r="PNR118" s="511"/>
      <c r="PNS118" s="511"/>
      <c r="PNT118" s="511"/>
      <c r="PNU118" s="511"/>
      <c r="PNV118" s="511"/>
      <c r="PNW118" s="511"/>
      <c r="PNX118" s="511"/>
      <c r="PNY118" s="511"/>
      <c r="PNZ118" s="511"/>
      <c r="POA118" s="511"/>
      <c r="POB118" s="511"/>
      <c r="POC118" s="511"/>
      <c r="POD118" s="511"/>
      <c r="POE118" s="511"/>
      <c r="POF118" s="511"/>
      <c r="POG118" s="511"/>
      <c r="POH118" s="511"/>
      <c r="POI118" s="511"/>
      <c r="POJ118" s="511"/>
      <c r="POK118" s="511"/>
      <c r="POL118" s="511"/>
      <c r="POM118" s="511"/>
      <c r="PON118" s="511"/>
      <c r="POO118" s="511"/>
      <c r="POP118" s="511"/>
      <c r="POQ118" s="511"/>
      <c r="POR118" s="511"/>
      <c r="POS118" s="511"/>
      <c r="POT118" s="511"/>
      <c r="POU118" s="511"/>
      <c r="POV118" s="511"/>
      <c r="POW118" s="511"/>
      <c r="POX118" s="511"/>
      <c r="POY118" s="511"/>
      <c r="POZ118" s="511"/>
      <c r="PPA118" s="511"/>
      <c r="PPB118" s="511"/>
      <c r="PPC118" s="511"/>
      <c r="PPD118" s="511"/>
      <c r="PPE118" s="511"/>
      <c r="PPF118" s="511"/>
      <c r="PPG118" s="511"/>
      <c r="PPH118" s="511"/>
      <c r="PPI118" s="511"/>
      <c r="PPJ118" s="511"/>
      <c r="PPK118" s="511"/>
      <c r="PPL118" s="511"/>
      <c r="PPM118" s="511"/>
      <c r="PPN118" s="511"/>
      <c r="PPO118" s="511"/>
      <c r="PPP118" s="511"/>
      <c r="PPQ118" s="511"/>
      <c r="PPR118" s="511"/>
      <c r="PPS118" s="511"/>
      <c r="PPT118" s="511"/>
      <c r="PPU118" s="511"/>
      <c r="PPV118" s="511"/>
      <c r="PPW118" s="511"/>
      <c r="PPX118" s="511"/>
      <c r="PPY118" s="511"/>
      <c r="PPZ118" s="511"/>
      <c r="PQA118" s="511"/>
      <c r="PQB118" s="511"/>
      <c r="PQC118" s="511"/>
      <c r="PQD118" s="511"/>
      <c r="PQE118" s="511"/>
      <c r="PQF118" s="511"/>
      <c r="PQG118" s="511"/>
      <c r="PQH118" s="511"/>
      <c r="PQI118" s="511"/>
      <c r="PQJ118" s="511"/>
      <c r="PQK118" s="511"/>
      <c r="PQL118" s="511"/>
      <c r="PQM118" s="511"/>
      <c r="PQN118" s="511"/>
      <c r="PQO118" s="511"/>
      <c r="PQP118" s="511"/>
      <c r="PQQ118" s="511"/>
      <c r="PQR118" s="511"/>
      <c r="PQS118" s="511"/>
      <c r="PQT118" s="511"/>
      <c r="PQU118" s="511"/>
      <c r="PQV118" s="511"/>
      <c r="PQW118" s="511"/>
      <c r="PQX118" s="511"/>
      <c r="PQY118" s="511"/>
      <c r="PQZ118" s="511"/>
      <c r="PRA118" s="511"/>
      <c r="PRB118" s="511"/>
      <c r="PRC118" s="511"/>
      <c r="PRD118" s="511"/>
      <c r="PRE118" s="511"/>
      <c r="PRF118" s="511"/>
      <c r="PRG118" s="511"/>
      <c r="PRH118" s="511"/>
      <c r="PRI118" s="511"/>
      <c r="PRJ118" s="511"/>
      <c r="PRK118" s="511"/>
      <c r="PRL118" s="511"/>
      <c r="PRM118" s="511"/>
      <c r="PRN118" s="511"/>
      <c r="PRO118" s="511"/>
      <c r="PRP118" s="511"/>
      <c r="PRQ118" s="511"/>
      <c r="PRR118" s="511"/>
      <c r="PRS118" s="511"/>
      <c r="PRT118" s="511"/>
      <c r="PRU118" s="511"/>
      <c r="PRV118" s="511"/>
      <c r="PRW118" s="511"/>
      <c r="PRX118" s="511"/>
      <c r="PRY118" s="511"/>
      <c r="PRZ118" s="511"/>
      <c r="PSA118" s="511"/>
      <c r="PSB118" s="511"/>
      <c r="PSC118" s="511"/>
      <c r="PSD118" s="511"/>
      <c r="PSE118" s="511"/>
      <c r="PSF118" s="511"/>
      <c r="PSG118" s="511"/>
      <c r="PSH118" s="511"/>
      <c r="PSI118" s="511"/>
      <c r="PSJ118" s="511"/>
      <c r="PSK118" s="511"/>
      <c r="PSL118" s="511"/>
      <c r="PSM118" s="511"/>
      <c r="PSN118" s="511"/>
      <c r="PSO118" s="511"/>
      <c r="PSP118" s="511"/>
      <c r="PSQ118" s="511"/>
      <c r="PSR118" s="511"/>
      <c r="PSS118" s="511"/>
      <c r="PST118" s="511"/>
      <c r="PSU118" s="511"/>
      <c r="PSV118" s="511"/>
      <c r="PSW118" s="511"/>
      <c r="PSX118" s="511"/>
      <c r="PSY118" s="511"/>
      <c r="PSZ118" s="511"/>
      <c r="PTA118" s="511"/>
      <c r="PTB118" s="511"/>
      <c r="PTC118" s="511"/>
      <c r="PTD118" s="511"/>
      <c r="PTE118" s="511"/>
      <c r="PTF118" s="511"/>
      <c r="PTG118" s="511"/>
      <c r="PTH118" s="511"/>
      <c r="PTI118" s="511"/>
      <c r="PTJ118" s="511"/>
      <c r="PTK118" s="511"/>
      <c r="PTL118" s="511"/>
      <c r="PTM118" s="511"/>
      <c r="PTN118" s="511"/>
      <c r="PTO118" s="511"/>
      <c r="PTP118" s="511"/>
      <c r="PTQ118" s="511"/>
      <c r="PTR118" s="511"/>
      <c r="PTS118" s="511"/>
      <c r="PTT118" s="511"/>
      <c r="PTU118" s="511"/>
      <c r="PTV118" s="511"/>
      <c r="PTW118" s="511"/>
      <c r="PTX118" s="511"/>
      <c r="PTY118" s="511"/>
      <c r="PTZ118" s="511"/>
      <c r="PUA118" s="511"/>
      <c r="PUB118" s="511"/>
      <c r="PUC118" s="511"/>
      <c r="PUD118" s="511"/>
      <c r="PUE118" s="511"/>
      <c r="PUF118" s="511"/>
      <c r="PUG118" s="511"/>
      <c r="PUH118" s="511"/>
      <c r="PUI118" s="511"/>
      <c r="PUJ118" s="511"/>
      <c r="PUK118" s="511"/>
      <c r="PUL118" s="511"/>
      <c r="PUM118" s="511"/>
      <c r="PUN118" s="511"/>
      <c r="PUO118" s="511"/>
      <c r="PUP118" s="511"/>
      <c r="PUQ118" s="511"/>
      <c r="PUR118" s="511"/>
      <c r="PUS118" s="511"/>
      <c r="PUT118" s="511"/>
      <c r="PUU118" s="511"/>
      <c r="PUV118" s="511"/>
      <c r="PUW118" s="511"/>
      <c r="PUX118" s="511"/>
      <c r="PUY118" s="511"/>
      <c r="PUZ118" s="511"/>
      <c r="PVA118" s="511"/>
      <c r="PVB118" s="511"/>
      <c r="PVC118" s="511"/>
      <c r="PVD118" s="511"/>
      <c r="PVE118" s="511"/>
      <c r="PVF118" s="511"/>
      <c r="PVG118" s="511"/>
      <c r="PVH118" s="511"/>
      <c r="PVI118" s="511"/>
      <c r="PVJ118" s="511"/>
      <c r="PVK118" s="511"/>
      <c r="PVL118" s="511"/>
      <c r="PVM118" s="511"/>
      <c r="PVN118" s="511"/>
      <c r="PVO118" s="511"/>
      <c r="PVP118" s="511"/>
      <c r="PVQ118" s="511"/>
      <c r="PVR118" s="511"/>
      <c r="PVS118" s="511"/>
      <c r="PVT118" s="511"/>
      <c r="PVU118" s="511"/>
      <c r="PVV118" s="511"/>
      <c r="PVW118" s="511"/>
      <c r="PVX118" s="511"/>
      <c r="PVY118" s="511"/>
      <c r="PVZ118" s="511"/>
      <c r="PWA118" s="511"/>
      <c r="PWB118" s="511"/>
      <c r="PWC118" s="511"/>
      <c r="PWD118" s="511"/>
      <c r="PWE118" s="511"/>
      <c r="PWF118" s="511"/>
      <c r="PWG118" s="511"/>
      <c r="PWH118" s="511"/>
      <c r="PWI118" s="511"/>
      <c r="PWJ118" s="511"/>
      <c r="PWK118" s="511"/>
      <c r="PWL118" s="511"/>
      <c r="PWM118" s="511"/>
      <c r="PWN118" s="511"/>
      <c r="PWO118" s="511"/>
      <c r="PWP118" s="511"/>
      <c r="PWQ118" s="511"/>
      <c r="PWR118" s="511"/>
      <c r="PWS118" s="511"/>
      <c r="PWT118" s="511"/>
      <c r="PWU118" s="511"/>
      <c r="PWV118" s="511"/>
      <c r="PWW118" s="511"/>
      <c r="PWX118" s="511"/>
      <c r="PWY118" s="511"/>
      <c r="PWZ118" s="511"/>
      <c r="PXA118" s="511"/>
      <c r="PXB118" s="511"/>
      <c r="PXC118" s="511"/>
      <c r="PXD118" s="511"/>
      <c r="PXE118" s="511"/>
      <c r="PXF118" s="511"/>
      <c r="PXG118" s="511"/>
      <c r="PXH118" s="511"/>
      <c r="PXI118" s="511"/>
      <c r="PXJ118" s="511"/>
      <c r="PXK118" s="511"/>
      <c r="PXL118" s="511"/>
      <c r="PXM118" s="511"/>
      <c r="PXN118" s="511"/>
      <c r="PXO118" s="511"/>
      <c r="PXP118" s="511"/>
      <c r="PXQ118" s="511"/>
      <c r="PXR118" s="511"/>
      <c r="PXS118" s="511"/>
      <c r="PXT118" s="511"/>
      <c r="PXU118" s="511"/>
      <c r="PXV118" s="511"/>
      <c r="PXW118" s="511"/>
      <c r="PXX118" s="511"/>
      <c r="PXY118" s="511"/>
      <c r="PXZ118" s="511"/>
      <c r="PYA118" s="511"/>
      <c r="PYB118" s="511"/>
      <c r="PYC118" s="511"/>
      <c r="PYD118" s="511"/>
      <c r="PYE118" s="511"/>
      <c r="PYF118" s="511"/>
      <c r="PYG118" s="511"/>
      <c r="PYH118" s="511"/>
      <c r="PYI118" s="511"/>
      <c r="PYJ118" s="511"/>
      <c r="PYK118" s="511"/>
      <c r="PYL118" s="511"/>
      <c r="PYM118" s="511"/>
      <c r="PYN118" s="511"/>
      <c r="PYO118" s="511"/>
      <c r="PYP118" s="511"/>
      <c r="PYQ118" s="511"/>
      <c r="PYR118" s="511"/>
      <c r="PYS118" s="511"/>
      <c r="PYT118" s="511"/>
      <c r="PYU118" s="511"/>
      <c r="PYV118" s="511"/>
      <c r="PYW118" s="511"/>
      <c r="PYX118" s="511"/>
      <c r="PYY118" s="511"/>
      <c r="PYZ118" s="511"/>
      <c r="PZA118" s="511"/>
      <c r="PZB118" s="511"/>
      <c r="PZC118" s="511"/>
      <c r="PZD118" s="511"/>
      <c r="PZE118" s="511"/>
      <c r="PZF118" s="511"/>
      <c r="PZG118" s="511"/>
      <c r="PZH118" s="511"/>
      <c r="PZI118" s="511"/>
      <c r="PZJ118" s="511"/>
      <c r="PZK118" s="511"/>
      <c r="PZL118" s="511"/>
      <c r="PZM118" s="511"/>
      <c r="PZN118" s="511"/>
      <c r="PZO118" s="511"/>
      <c r="PZP118" s="511"/>
      <c r="PZQ118" s="511"/>
      <c r="PZR118" s="511"/>
      <c r="PZS118" s="511"/>
      <c r="PZT118" s="511"/>
      <c r="PZU118" s="511"/>
      <c r="PZV118" s="511"/>
      <c r="PZW118" s="511"/>
      <c r="PZX118" s="511"/>
      <c r="PZY118" s="511"/>
      <c r="PZZ118" s="511"/>
      <c r="QAA118" s="511"/>
      <c r="QAB118" s="511"/>
      <c r="QAC118" s="511"/>
      <c r="QAD118" s="511"/>
      <c r="QAE118" s="511"/>
      <c r="QAF118" s="511"/>
      <c r="QAG118" s="511"/>
      <c r="QAH118" s="511"/>
      <c r="QAI118" s="511"/>
      <c r="QAJ118" s="511"/>
      <c r="QAK118" s="511"/>
      <c r="QAL118" s="511"/>
      <c r="QAM118" s="511"/>
      <c r="QAN118" s="511"/>
      <c r="QAO118" s="511"/>
      <c r="QAP118" s="511"/>
      <c r="QAQ118" s="511"/>
      <c r="QAR118" s="511"/>
      <c r="QAS118" s="511"/>
      <c r="QAT118" s="511"/>
      <c r="QAU118" s="511"/>
      <c r="QAV118" s="511"/>
      <c r="QAW118" s="511"/>
      <c r="QAX118" s="511"/>
      <c r="QAY118" s="511"/>
      <c r="QAZ118" s="511"/>
      <c r="QBA118" s="511"/>
      <c r="QBB118" s="511"/>
      <c r="QBC118" s="511"/>
      <c r="QBD118" s="511"/>
      <c r="QBE118" s="511"/>
      <c r="QBF118" s="511"/>
      <c r="QBG118" s="511"/>
      <c r="QBH118" s="511"/>
      <c r="QBI118" s="511"/>
      <c r="QBJ118" s="511"/>
      <c r="QBK118" s="511"/>
      <c r="QBL118" s="511"/>
      <c r="QBM118" s="511"/>
      <c r="QBN118" s="511"/>
      <c r="QBO118" s="511"/>
      <c r="QBP118" s="511"/>
      <c r="QBQ118" s="511"/>
      <c r="QBR118" s="511"/>
      <c r="QBS118" s="511"/>
      <c r="QBT118" s="511"/>
      <c r="QBU118" s="511"/>
      <c r="QBV118" s="511"/>
      <c r="QBW118" s="511"/>
      <c r="QBX118" s="511"/>
      <c r="QBY118" s="511"/>
      <c r="QBZ118" s="511"/>
      <c r="QCA118" s="511"/>
      <c r="QCB118" s="511"/>
      <c r="QCC118" s="511"/>
      <c r="QCD118" s="511"/>
      <c r="QCE118" s="511"/>
      <c r="QCF118" s="511"/>
      <c r="QCG118" s="511"/>
      <c r="QCH118" s="511"/>
      <c r="QCI118" s="511"/>
      <c r="QCJ118" s="511"/>
      <c r="QCK118" s="511"/>
      <c r="QCL118" s="511"/>
      <c r="QCM118" s="511"/>
      <c r="QCN118" s="511"/>
      <c r="QCO118" s="511"/>
      <c r="QCP118" s="511"/>
      <c r="QCQ118" s="511"/>
      <c r="QCR118" s="511"/>
      <c r="QCS118" s="511"/>
      <c r="QCT118" s="511"/>
      <c r="QCU118" s="511"/>
      <c r="QCV118" s="511"/>
      <c r="QCW118" s="511"/>
      <c r="QCX118" s="511"/>
      <c r="QCY118" s="511"/>
      <c r="QCZ118" s="511"/>
      <c r="QDA118" s="511"/>
      <c r="QDB118" s="511"/>
      <c r="QDC118" s="511"/>
      <c r="QDD118" s="511"/>
      <c r="QDE118" s="511"/>
      <c r="QDF118" s="511"/>
      <c r="QDG118" s="511"/>
      <c r="QDH118" s="511"/>
      <c r="QDI118" s="511"/>
      <c r="QDJ118" s="511"/>
      <c r="QDK118" s="511"/>
      <c r="QDL118" s="511"/>
      <c r="QDM118" s="511"/>
      <c r="QDN118" s="511"/>
      <c r="QDO118" s="511"/>
      <c r="QDP118" s="511"/>
      <c r="QDQ118" s="511"/>
      <c r="QDR118" s="511"/>
      <c r="QDS118" s="511"/>
      <c r="QDT118" s="511"/>
      <c r="QDU118" s="511"/>
      <c r="QDV118" s="511"/>
      <c r="QDW118" s="511"/>
      <c r="QDX118" s="511"/>
      <c r="QDY118" s="511"/>
      <c r="QDZ118" s="511"/>
      <c r="QEA118" s="511"/>
      <c r="QEB118" s="511"/>
      <c r="QEC118" s="511"/>
      <c r="QED118" s="511"/>
      <c r="QEE118" s="511"/>
      <c r="QEF118" s="511"/>
      <c r="QEG118" s="511"/>
      <c r="QEH118" s="511"/>
      <c r="QEI118" s="511"/>
      <c r="QEJ118" s="511"/>
      <c r="QEK118" s="511"/>
      <c r="QEL118" s="511"/>
      <c r="QEM118" s="511"/>
      <c r="QEN118" s="511"/>
      <c r="QEO118" s="511"/>
      <c r="QEP118" s="511"/>
      <c r="QEQ118" s="511"/>
      <c r="QER118" s="511"/>
      <c r="QES118" s="511"/>
      <c r="QET118" s="511"/>
      <c r="QEU118" s="511"/>
      <c r="QEV118" s="511"/>
      <c r="QEW118" s="511"/>
      <c r="QEX118" s="511"/>
      <c r="QEY118" s="511"/>
      <c r="QEZ118" s="511"/>
      <c r="QFA118" s="511"/>
      <c r="QFB118" s="511"/>
      <c r="QFC118" s="511"/>
      <c r="QFD118" s="511"/>
      <c r="QFE118" s="511"/>
      <c r="QFF118" s="511"/>
      <c r="QFG118" s="511"/>
      <c r="QFH118" s="511"/>
      <c r="QFI118" s="511"/>
      <c r="QFJ118" s="511"/>
      <c r="QFK118" s="511"/>
      <c r="QFL118" s="511"/>
      <c r="QFM118" s="511"/>
      <c r="QFN118" s="511"/>
      <c r="QFO118" s="511"/>
      <c r="QFP118" s="511"/>
      <c r="QFQ118" s="511"/>
      <c r="QFR118" s="511"/>
      <c r="QFS118" s="511"/>
      <c r="QFT118" s="511"/>
      <c r="QFU118" s="511"/>
      <c r="QFV118" s="511"/>
      <c r="QFW118" s="511"/>
      <c r="QFX118" s="511"/>
      <c r="QFY118" s="511"/>
      <c r="QFZ118" s="511"/>
      <c r="QGA118" s="511"/>
      <c r="QGB118" s="511"/>
      <c r="QGC118" s="511"/>
      <c r="QGD118" s="511"/>
      <c r="QGE118" s="511"/>
      <c r="QGF118" s="511"/>
      <c r="QGG118" s="511"/>
      <c r="QGH118" s="511"/>
      <c r="QGI118" s="511"/>
      <c r="QGJ118" s="511"/>
      <c r="QGK118" s="511"/>
      <c r="QGL118" s="511"/>
      <c r="QGM118" s="511"/>
      <c r="QGN118" s="511"/>
      <c r="QGO118" s="511"/>
      <c r="QGP118" s="511"/>
      <c r="QGQ118" s="511"/>
      <c r="QGR118" s="511"/>
      <c r="QGS118" s="511"/>
      <c r="QGT118" s="511"/>
      <c r="QGU118" s="511"/>
      <c r="QGV118" s="511"/>
      <c r="QGW118" s="511"/>
      <c r="QGX118" s="511"/>
      <c r="QGY118" s="511"/>
      <c r="QGZ118" s="511"/>
      <c r="QHA118" s="511"/>
      <c r="QHB118" s="511"/>
      <c r="QHC118" s="511"/>
      <c r="QHD118" s="511"/>
      <c r="QHE118" s="511"/>
      <c r="QHF118" s="511"/>
      <c r="QHG118" s="511"/>
      <c r="QHH118" s="511"/>
      <c r="QHI118" s="511"/>
      <c r="QHJ118" s="511"/>
      <c r="QHK118" s="511"/>
      <c r="QHL118" s="511"/>
      <c r="QHM118" s="511"/>
      <c r="QHN118" s="511"/>
      <c r="QHO118" s="511"/>
      <c r="QHP118" s="511"/>
      <c r="QHQ118" s="511"/>
      <c r="QHR118" s="511"/>
      <c r="QHS118" s="511"/>
      <c r="QHT118" s="511"/>
      <c r="QHU118" s="511"/>
      <c r="QHV118" s="511"/>
      <c r="QHW118" s="511"/>
      <c r="QHX118" s="511"/>
      <c r="QHY118" s="511"/>
      <c r="QHZ118" s="511"/>
      <c r="QIA118" s="511"/>
      <c r="QIB118" s="511"/>
      <c r="QIC118" s="511"/>
      <c r="QID118" s="511"/>
      <c r="QIE118" s="511"/>
      <c r="QIF118" s="511"/>
      <c r="QIG118" s="511"/>
      <c r="QIH118" s="511"/>
      <c r="QII118" s="511"/>
      <c r="QIJ118" s="511"/>
      <c r="QIK118" s="511"/>
      <c r="QIL118" s="511"/>
      <c r="QIM118" s="511"/>
      <c r="QIN118" s="511"/>
      <c r="QIO118" s="511"/>
      <c r="QIP118" s="511"/>
      <c r="QIQ118" s="511"/>
      <c r="QIR118" s="511"/>
      <c r="QIS118" s="511"/>
      <c r="QIT118" s="511"/>
      <c r="QIU118" s="511"/>
      <c r="QIV118" s="511"/>
      <c r="QIW118" s="511"/>
      <c r="QIX118" s="511"/>
      <c r="QIY118" s="511"/>
      <c r="QIZ118" s="511"/>
      <c r="QJA118" s="511"/>
      <c r="QJB118" s="511"/>
      <c r="QJC118" s="511"/>
      <c r="QJD118" s="511"/>
      <c r="QJE118" s="511"/>
      <c r="QJF118" s="511"/>
      <c r="QJG118" s="511"/>
      <c r="QJH118" s="511"/>
      <c r="QJI118" s="511"/>
      <c r="QJJ118" s="511"/>
      <c r="QJK118" s="511"/>
      <c r="QJL118" s="511"/>
      <c r="QJM118" s="511"/>
      <c r="QJN118" s="511"/>
      <c r="QJO118" s="511"/>
      <c r="QJP118" s="511"/>
      <c r="QJQ118" s="511"/>
      <c r="QJR118" s="511"/>
      <c r="QJS118" s="511"/>
      <c r="QJT118" s="511"/>
      <c r="QJU118" s="511"/>
      <c r="QJV118" s="511"/>
      <c r="QJW118" s="511"/>
      <c r="QJX118" s="511"/>
      <c r="QJY118" s="511"/>
      <c r="QJZ118" s="511"/>
      <c r="QKA118" s="511"/>
      <c r="QKB118" s="511"/>
      <c r="QKC118" s="511"/>
      <c r="QKD118" s="511"/>
      <c r="QKE118" s="511"/>
      <c r="QKF118" s="511"/>
      <c r="QKG118" s="511"/>
      <c r="QKH118" s="511"/>
      <c r="QKI118" s="511"/>
      <c r="QKJ118" s="511"/>
      <c r="QKK118" s="511"/>
      <c r="QKL118" s="511"/>
      <c r="QKM118" s="511"/>
      <c r="QKN118" s="511"/>
      <c r="QKO118" s="511"/>
      <c r="QKP118" s="511"/>
      <c r="QKQ118" s="511"/>
      <c r="QKR118" s="511"/>
      <c r="QKS118" s="511"/>
      <c r="QKT118" s="511"/>
      <c r="QKU118" s="511"/>
      <c r="QKV118" s="511"/>
      <c r="QKW118" s="511"/>
      <c r="QKX118" s="511"/>
      <c r="QKY118" s="511"/>
      <c r="QKZ118" s="511"/>
      <c r="QLA118" s="511"/>
      <c r="QLB118" s="511"/>
      <c r="QLC118" s="511"/>
      <c r="QLD118" s="511"/>
      <c r="QLE118" s="511"/>
      <c r="QLF118" s="511"/>
      <c r="QLG118" s="511"/>
      <c r="QLH118" s="511"/>
      <c r="QLI118" s="511"/>
      <c r="QLJ118" s="511"/>
      <c r="QLK118" s="511"/>
      <c r="QLL118" s="511"/>
      <c r="QLM118" s="511"/>
      <c r="QLN118" s="511"/>
      <c r="QLO118" s="511"/>
      <c r="QLP118" s="511"/>
      <c r="QLQ118" s="511"/>
      <c r="QLR118" s="511"/>
      <c r="QLS118" s="511"/>
      <c r="QLT118" s="511"/>
      <c r="QLU118" s="511"/>
      <c r="QLV118" s="511"/>
      <c r="QLW118" s="511"/>
      <c r="QLX118" s="511"/>
      <c r="QLY118" s="511"/>
      <c r="QLZ118" s="511"/>
      <c r="QMA118" s="511"/>
      <c r="QMB118" s="511"/>
      <c r="QMC118" s="511"/>
      <c r="QMD118" s="511"/>
      <c r="QME118" s="511"/>
      <c r="QMF118" s="511"/>
      <c r="QMG118" s="511"/>
      <c r="QMH118" s="511"/>
      <c r="QMI118" s="511"/>
      <c r="QMJ118" s="511"/>
      <c r="QMK118" s="511"/>
      <c r="QML118" s="511"/>
      <c r="QMM118" s="511"/>
      <c r="QMN118" s="511"/>
      <c r="QMO118" s="511"/>
      <c r="QMP118" s="511"/>
      <c r="QMQ118" s="511"/>
      <c r="QMR118" s="511"/>
      <c r="QMS118" s="511"/>
      <c r="QMT118" s="511"/>
      <c r="QMU118" s="511"/>
      <c r="QMV118" s="511"/>
      <c r="QMW118" s="511"/>
      <c r="QMX118" s="511"/>
      <c r="QMY118" s="511"/>
      <c r="QMZ118" s="511"/>
      <c r="QNA118" s="511"/>
      <c r="QNB118" s="511"/>
      <c r="QNC118" s="511"/>
      <c r="QND118" s="511"/>
      <c r="QNE118" s="511"/>
      <c r="QNF118" s="511"/>
      <c r="QNG118" s="511"/>
      <c r="QNH118" s="511"/>
      <c r="QNI118" s="511"/>
      <c r="QNJ118" s="511"/>
      <c r="QNK118" s="511"/>
      <c r="QNL118" s="511"/>
      <c r="QNM118" s="511"/>
      <c r="QNN118" s="511"/>
      <c r="QNO118" s="511"/>
      <c r="QNP118" s="511"/>
      <c r="QNQ118" s="511"/>
      <c r="QNR118" s="511"/>
      <c r="QNS118" s="511"/>
      <c r="QNT118" s="511"/>
      <c r="QNU118" s="511"/>
      <c r="QNV118" s="511"/>
      <c r="QNW118" s="511"/>
      <c r="QNX118" s="511"/>
      <c r="QNY118" s="511"/>
      <c r="QNZ118" s="511"/>
      <c r="QOA118" s="511"/>
      <c r="QOB118" s="511"/>
      <c r="QOC118" s="511"/>
      <c r="QOD118" s="511"/>
      <c r="QOE118" s="511"/>
      <c r="QOF118" s="511"/>
      <c r="QOG118" s="511"/>
      <c r="QOH118" s="511"/>
      <c r="QOI118" s="511"/>
      <c r="QOJ118" s="511"/>
      <c r="QOK118" s="511"/>
      <c r="QOL118" s="511"/>
      <c r="QOM118" s="511"/>
      <c r="QON118" s="511"/>
      <c r="QOO118" s="511"/>
      <c r="QOP118" s="511"/>
      <c r="QOQ118" s="511"/>
      <c r="QOR118" s="511"/>
      <c r="QOS118" s="511"/>
      <c r="QOT118" s="511"/>
      <c r="QOU118" s="511"/>
      <c r="QOV118" s="511"/>
      <c r="QOW118" s="511"/>
      <c r="QOX118" s="511"/>
      <c r="QOY118" s="511"/>
      <c r="QOZ118" s="511"/>
      <c r="QPA118" s="511"/>
      <c r="QPB118" s="511"/>
      <c r="QPC118" s="511"/>
      <c r="QPD118" s="511"/>
      <c r="QPE118" s="511"/>
      <c r="QPF118" s="511"/>
      <c r="QPG118" s="511"/>
      <c r="QPH118" s="511"/>
      <c r="QPI118" s="511"/>
      <c r="QPJ118" s="511"/>
      <c r="QPK118" s="511"/>
      <c r="QPL118" s="511"/>
      <c r="QPM118" s="511"/>
      <c r="QPN118" s="511"/>
      <c r="QPO118" s="511"/>
      <c r="QPP118" s="511"/>
      <c r="QPQ118" s="511"/>
      <c r="QPR118" s="511"/>
      <c r="QPS118" s="511"/>
      <c r="QPT118" s="511"/>
      <c r="QPU118" s="511"/>
      <c r="QPV118" s="511"/>
      <c r="QPW118" s="511"/>
      <c r="QPX118" s="511"/>
      <c r="QPY118" s="511"/>
      <c r="QPZ118" s="511"/>
      <c r="QQA118" s="511"/>
      <c r="QQB118" s="511"/>
      <c r="QQC118" s="511"/>
      <c r="QQD118" s="511"/>
      <c r="QQE118" s="511"/>
      <c r="QQF118" s="511"/>
      <c r="QQG118" s="511"/>
      <c r="QQH118" s="511"/>
      <c r="QQI118" s="511"/>
      <c r="QQJ118" s="511"/>
      <c r="QQK118" s="511"/>
      <c r="QQL118" s="511"/>
      <c r="QQM118" s="511"/>
      <c r="QQN118" s="511"/>
      <c r="QQO118" s="511"/>
      <c r="QQP118" s="511"/>
      <c r="QQQ118" s="511"/>
      <c r="QQR118" s="511"/>
      <c r="QQS118" s="511"/>
      <c r="QQT118" s="511"/>
      <c r="QQU118" s="511"/>
      <c r="QQV118" s="511"/>
      <c r="QQW118" s="511"/>
      <c r="QQX118" s="511"/>
      <c r="QQY118" s="511"/>
      <c r="QQZ118" s="511"/>
      <c r="QRA118" s="511"/>
      <c r="QRB118" s="511"/>
      <c r="QRC118" s="511"/>
      <c r="QRD118" s="511"/>
      <c r="QRE118" s="511"/>
      <c r="QRF118" s="511"/>
      <c r="QRG118" s="511"/>
      <c r="QRH118" s="511"/>
      <c r="QRI118" s="511"/>
      <c r="QRJ118" s="511"/>
      <c r="QRK118" s="511"/>
      <c r="QRL118" s="511"/>
      <c r="QRM118" s="511"/>
      <c r="QRN118" s="511"/>
      <c r="QRO118" s="511"/>
      <c r="QRP118" s="511"/>
      <c r="QRQ118" s="511"/>
      <c r="QRR118" s="511"/>
      <c r="QRS118" s="511"/>
      <c r="QRT118" s="511"/>
      <c r="QRU118" s="511"/>
      <c r="QRV118" s="511"/>
      <c r="QRW118" s="511"/>
      <c r="QRX118" s="511"/>
      <c r="QRY118" s="511"/>
      <c r="QRZ118" s="511"/>
      <c r="QSA118" s="511"/>
      <c r="QSB118" s="511"/>
      <c r="QSC118" s="511"/>
      <c r="QSD118" s="511"/>
      <c r="QSE118" s="511"/>
      <c r="QSF118" s="511"/>
      <c r="QSG118" s="511"/>
      <c r="QSH118" s="511"/>
      <c r="QSI118" s="511"/>
      <c r="QSJ118" s="511"/>
      <c r="QSK118" s="511"/>
      <c r="QSL118" s="511"/>
      <c r="QSM118" s="511"/>
      <c r="QSN118" s="511"/>
      <c r="QSO118" s="511"/>
      <c r="QSP118" s="511"/>
      <c r="QSQ118" s="511"/>
      <c r="QSR118" s="511"/>
      <c r="QSS118" s="511"/>
      <c r="QST118" s="511"/>
      <c r="QSU118" s="511"/>
      <c r="QSV118" s="511"/>
      <c r="QSW118" s="511"/>
      <c r="QSX118" s="511"/>
      <c r="QSY118" s="511"/>
      <c r="QSZ118" s="511"/>
      <c r="QTA118" s="511"/>
      <c r="QTB118" s="511"/>
      <c r="QTC118" s="511"/>
      <c r="QTD118" s="511"/>
      <c r="QTE118" s="511"/>
      <c r="QTF118" s="511"/>
      <c r="QTG118" s="511"/>
      <c r="QTH118" s="511"/>
      <c r="QTI118" s="511"/>
      <c r="QTJ118" s="511"/>
      <c r="QTK118" s="511"/>
      <c r="QTL118" s="511"/>
      <c r="QTM118" s="511"/>
      <c r="QTN118" s="511"/>
      <c r="QTO118" s="511"/>
      <c r="QTP118" s="511"/>
      <c r="QTQ118" s="511"/>
      <c r="QTR118" s="511"/>
      <c r="QTS118" s="511"/>
      <c r="QTT118" s="511"/>
      <c r="QTU118" s="511"/>
      <c r="QTV118" s="511"/>
      <c r="QTW118" s="511"/>
      <c r="QTX118" s="511"/>
      <c r="QTY118" s="511"/>
      <c r="QTZ118" s="511"/>
      <c r="QUA118" s="511"/>
      <c r="QUB118" s="511"/>
      <c r="QUC118" s="511"/>
      <c r="QUD118" s="511"/>
      <c r="QUE118" s="511"/>
      <c r="QUF118" s="511"/>
      <c r="QUG118" s="511"/>
      <c r="QUH118" s="511"/>
      <c r="QUI118" s="511"/>
      <c r="QUJ118" s="511"/>
      <c r="QUK118" s="511"/>
      <c r="QUL118" s="511"/>
      <c r="QUM118" s="511"/>
      <c r="QUN118" s="511"/>
      <c r="QUO118" s="511"/>
      <c r="QUP118" s="511"/>
      <c r="QUQ118" s="511"/>
      <c r="QUR118" s="511"/>
      <c r="QUS118" s="511"/>
      <c r="QUT118" s="511"/>
      <c r="QUU118" s="511"/>
      <c r="QUV118" s="511"/>
      <c r="QUW118" s="511"/>
      <c r="QUX118" s="511"/>
      <c r="QUY118" s="511"/>
      <c r="QUZ118" s="511"/>
      <c r="QVA118" s="511"/>
      <c r="QVB118" s="511"/>
      <c r="QVC118" s="511"/>
      <c r="QVD118" s="511"/>
      <c r="QVE118" s="511"/>
      <c r="QVF118" s="511"/>
      <c r="QVG118" s="511"/>
      <c r="QVH118" s="511"/>
      <c r="QVI118" s="511"/>
      <c r="QVJ118" s="511"/>
      <c r="QVK118" s="511"/>
      <c r="QVL118" s="511"/>
      <c r="QVM118" s="511"/>
      <c r="QVN118" s="511"/>
      <c r="QVO118" s="511"/>
      <c r="QVP118" s="511"/>
      <c r="QVQ118" s="511"/>
      <c r="QVR118" s="511"/>
      <c r="QVS118" s="511"/>
      <c r="QVT118" s="511"/>
      <c r="QVU118" s="511"/>
      <c r="QVV118" s="511"/>
      <c r="QVW118" s="511"/>
      <c r="QVX118" s="511"/>
      <c r="QVY118" s="511"/>
      <c r="QVZ118" s="511"/>
      <c r="QWA118" s="511"/>
      <c r="QWB118" s="511"/>
      <c r="QWC118" s="511"/>
      <c r="QWD118" s="511"/>
      <c r="QWE118" s="511"/>
      <c r="QWF118" s="511"/>
      <c r="QWG118" s="511"/>
      <c r="QWH118" s="511"/>
      <c r="QWI118" s="511"/>
      <c r="QWJ118" s="511"/>
      <c r="QWK118" s="511"/>
      <c r="QWL118" s="511"/>
      <c r="QWM118" s="511"/>
      <c r="QWN118" s="511"/>
      <c r="QWO118" s="511"/>
      <c r="QWP118" s="511"/>
      <c r="QWQ118" s="511"/>
      <c r="QWR118" s="511"/>
      <c r="QWS118" s="511"/>
      <c r="QWT118" s="511"/>
      <c r="QWU118" s="511"/>
      <c r="QWV118" s="511"/>
      <c r="QWW118" s="511"/>
      <c r="QWX118" s="511"/>
      <c r="QWY118" s="511"/>
      <c r="QWZ118" s="511"/>
      <c r="QXA118" s="511"/>
      <c r="QXB118" s="511"/>
      <c r="QXC118" s="511"/>
      <c r="QXD118" s="511"/>
      <c r="QXE118" s="511"/>
      <c r="QXF118" s="511"/>
      <c r="QXG118" s="511"/>
      <c r="QXH118" s="511"/>
      <c r="QXI118" s="511"/>
      <c r="QXJ118" s="511"/>
      <c r="QXK118" s="511"/>
      <c r="QXL118" s="511"/>
      <c r="QXM118" s="511"/>
      <c r="QXN118" s="511"/>
      <c r="QXO118" s="511"/>
      <c r="QXP118" s="511"/>
      <c r="QXQ118" s="511"/>
      <c r="QXR118" s="511"/>
      <c r="QXS118" s="511"/>
      <c r="QXT118" s="511"/>
      <c r="QXU118" s="511"/>
      <c r="QXV118" s="511"/>
      <c r="QXW118" s="511"/>
      <c r="QXX118" s="511"/>
      <c r="QXY118" s="511"/>
      <c r="QXZ118" s="511"/>
      <c r="QYA118" s="511"/>
      <c r="QYB118" s="511"/>
      <c r="QYC118" s="511"/>
      <c r="QYD118" s="511"/>
      <c r="QYE118" s="511"/>
      <c r="QYF118" s="511"/>
      <c r="QYG118" s="511"/>
      <c r="QYH118" s="511"/>
      <c r="QYI118" s="511"/>
      <c r="QYJ118" s="511"/>
      <c r="QYK118" s="511"/>
      <c r="QYL118" s="511"/>
      <c r="QYM118" s="511"/>
      <c r="QYN118" s="511"/>
      <c r="QYO118" s="511"/>
      <c r="QYP118" s="511"/>
      <c r="QYQ118" s="511"/>
      <c r="QYR118" s="511"/>
      <c r="QYS118" s="511"/>
      <c r="QYT118" s="511"/>
      <c r="QYU118" s="511"/>
      <c r="QYV118" s="511"/>
      <c r="QYW118" s="511"/>
      <c r="QYX118" s="511"/>
      <c r="QYY118" s="511"/>
      <c r="QYZ118" s="511"/>
      <c r="QZA118" s="511"/>
      <c r="QZB118" s="511"/>
      <c r="QZC118" s="511"/>
      <c r="QZD118" s="511"/>
      <c r="QZE118" s="511"/>
      <c r="QZF118" s="511"/>
      <c r="QZG118" s="511"/>
      <c r="QZH118" s="511"/>
      <c r="QZI118" s="511"/>
      <c r="QZJ118" s="511"/>
      <c r="QZK118" s="511"/>
      <c r="QZL118" s="511"/>
      <c r="QZM118" s="511"/>
      <c r="QZN118" s="511"/>
      <c r="QZO118" s="511"/>
      <c r="QZP118" s="511"/>
      <c r="QZQ118" s="511"/>
      <c r="QZR118" s="511"/>
      <c r="QZS118" s="511"/>
      <c r="QZT118" s="511"/>
      <c r="QZU118" s="511"/>
      <c r="QZV118" s="511"/>
      <c r="QZW118" s="511"/>
      <c r="QZX118" s="511"/>
      <c r="QZY118" s="511"/>
      <c r="QZZ118" s="511"/>
      <c r="RAA118" s="511"/>
      <c r="RAB118" s="511"/>
      <c r="RAC118" s="511"/>
      <c r="RAD118" s="511"/>
      <c r="RAE118" s="511"/>
      <c r="RAF118" s="511"/>
      <c r="RAG118" s="511"/>
      <c r="RAH118" s="511"/>
      <c r="RAI118" s="511"/>
      <c r="RAJ118" s="511"/>
      <c r="RAK118" s="511"/>
      <c r="RAL118" s="511"/>
      <c r="RAM118" s="511"/>
      <c r="RAN118" s="511"/>
      <c r="RAO118" s="511"/>
      <c r="RAP118" s="511"/>
      <c r="RAQ118" s="511"/>
      <c r="RAR118" s="511"/>
      <c r="RAS118" s="511"/>
      <c r="RAT118" s="511"/>
      <c r="RAU118" s="511"/>
      <c r="RAV118" s="511"/>
      <c r="RAW118" s="511"/>
      <c r="RAX118" s="511"/>
      <c r="RAY118" s="511"/>
      <c r="RAZ118" s="511"/>
      <c r="RBA118" s="511"/>
      <c r="RBB118" s="511"/>
      <c r="RBC118" s="511"/>
      <c r="RBD118" s="511"/>
      <c r="RBE118" s="511"/>
      <c r="RBF118" s="511"/>
      <c r="RBG118" s="511"/>
      <c r="RBH118" s="511"/>
      <c r="RBI118" s="511"/>
      <c r="RBJ118" s="511"/>
      <c r="RBK118" s="511"/>
      <c r="RBL118" s="511"/>
      <c r="RBM118" s="511"/>
      <c r="RBN118" s="511"/>
      <c r="RBO118" s="511"/>
      <c r="RBP118" s="511"/>
      <c r="RBQ118" s="511"/>
      <c r="RBR118" s="511"/>
      <c r="RBS118" s="511"/>
      <c r="RBT118" s="511"/>
      <c r="RBU118" s="511"/>
      <c r="RBV118" s="511"/>
      <c r="RBW118" s="511"/>
      <c r="RBX118" s="511"/>
      <c r="RBY118" s="511"/>
      <c r="RBZ118" s="511"/>
      <c r="RCA118" s="511"/>
      <c r="RCB118" s="511"/>
      <c r="RCC118" s="511"/>
      <c r="RCD118" s="511"/>
      <c r="RCE118" s="511"/>
      <c r="RCF118" s="511"/>
      <c r="RCG118" s="511"/>
      <c r="RCH118" s="511"/>
      <c r="RCI118" s="511"/>
      <c r="RCJ118" s="511"/>
      <c r="RCK118" s="511"/>
      <c r="RCL118" s="511"/>
      <c r="RCM118" s="511"/>
      <c r="RCN118" s="511"/>
      <c r="RCO118" s="511"/>
      <c r="RCP118" s="511"/>
      <c r="RCQ118" s="511"/>
      <c r="RCR118" s="511"/>
      <c r="RCS118" s="511"/>
      <c r="RCT118" s="511"/>
      <c r="RCU118" s="511"/>
      <c r="RCV118" s="511"/>
      <c r="RCW118" s="511"/>
      <c r="RCX118" s="511"/>
      <c r="RCY118" s="511"/>
      <c r="RCZ118" s="511"/>
      <c r="RDA118" s="511"/>
      <c r="RDB118" s="511"/>
      <c r="RDC118" s="511"/>
      <c r="RDD118" s="511"/>
      <c r="RDE118" s="511"/>
      <c r="RDF118" s="511"/>
      <c r="RDG118" s="511"/>
      <c r="RDH118" s="511"/>
      <c r="RDI118" s="511"/>
      <c r="RDJ118" s="511"/>
      <c r="RDK118" s="511"/>
      <c r="RDL118" s="511"/>
      <c r="RDM118" s="511"/>
      <c r="RDN118" s="511"/>
      <c r="RDO118" s="511"/>
      <c r="RDP118" s="511"/>
      <c r="RDQ118" s="511"/>
      <c r="RDR118" s="511"/>
      <c r="RDS118" s="511"/>
      <c r="RDT118" s="511"/>
      <c r="RDU118" s="511"/>
      <c r="RDV118" s="511"/>
      <c r="RDW118" s="511"/>
      <c r="RDX118" s="511"/>
      <c r="RDY118" s="511"/>
      <c r="RDZ118" s="511"/>
      <c r="REA118" s="511"/>
      <c r="REB118" s="511"/>
      <c r="REC118" s="511"/>
      <c r="RED118" s="511"/>
      <c r="REE118" s="511"/>
      <c r="REF118" s="511"/>
      <c r="REG118" s="511"/>
      <c r="REH118" s="511"/>
      <c r="REI118" s="511"/>
      <c r="REJ118" s="511"/>
      <c r="REK118" s="511"/>
      <c r="REL118" s="511"/>
      <c r="REM118" s="511"/>
      <c r="REN118" s="511"/>
      <c r="REO118" s="511"/>
      <c r="REP118" s="511"/>
      <c r="REQ118" s="511"/>
      <c r="RER118" s="511"/>
      <c r="RES118" s="511"/>
      <c r="RET118" s="511"/>
      <c r="REU118" s="511"/>
      <c r="REV118" s="511"/>
      <c r="REW118" s="511"/>
      <c r="REX118" s="511"/>
      <c r="REY118" s="511"/>
      <c r="REZ118" s="511"/>
      <c r="RFA118" s="511"/>
      <c r="RFB118" s="511"/>
      <c r="RFC118" s="511"/>
      <c r="RFD118" s="511"/>
      <c r="RFE118" s="511"/>
      <c r="RFF118" s="511"/>
      <c r="RFG118" s="511"/>
      <c r="RFH118" s="511"/>
      <c r="RFI118" s="511"/>
      <c r="RFJ118" s="511"/>
      <c r="RFK118" s="511"/>
      <c r="RFL118" s="511"/>
      <c r="RFM118" s="511"/>
      <c r="RFN118" s="511"/>
      <c r="RFO118" s="511"/>
      <c r="RFP118" s="511"/>
      <c r="RFQ118" s="511"/>
      <c r="RFR118" s="511"/>
      <c r="RFS118" s="511"/>
      <c r="RFT118" s="511"/>
      <c r="RFU118" s="511"/>
      <c r="RFV118" s="511"/>
      <c r="RFW118" s="511"/>
      <c r="RFX118" s="511"/>
      <c r="RFY118" s="511"/>
      <c r="RFZ118" s="511"/>
      <c r="RGA118" s="511"/>
      <c r="RGB118" s="511"/>
      <c r="RGC118" s="511"/>
      <c r="RGD118" s="511"/>
      <c r="RGE118" s="511"/>
      <c r="RGF118" s="511"/>
      <c r="RGG118" s="511"/>
      <c r="RGH118" s="511"/>
      <c r="RGI118" s="511"/>
      <c r="RGJ118" s="511"/>
      <c r="RGK118" s="511"/>
      <c r="RGL118" s="511"/>
      <c r="RGM118" s="511"/>
      <c r="RGN118" s="511"/>
      <c r="RGO118" s="511"/>
      <c r="RGP118" s="511"/>
      <c r="RGQ118" s="511"/>
      <c r="RGR118" s="511"/>
      <c r="RGS118" s="511"/>
      <c r="RGT118" s="511"/>
      <c r="RGU118" s="511"/>
      <c r="RGV118" s="511"/>
      <c r="RGW118" s="511"/>
      <c r="RGX118" s="511"/>
      <c r="RGY118" s="511"/>
      <c r="RGZ118" s="511"/>
      <c r="RHA118" s="511"/>
      <c r="RHB118" s="511"/>
      <c r="RHC118" s="511"/>
      <c r="RHD118" s="511"/>
      <c r="RHE118" s="511"/>
      <c r="RHF118" s="511"/>
      <c r="RHG118" s="511"/>
      <c r="RHH118" s="511"/>
      <c r="RHI118" s="511"/>
      <c r="RHJ118" s="511"/>
      <c r="RHK118" s="511"/>
      <c r="RHL118" s="511"/>
      <c r="RHM118" s="511"/>
      <c r="RHN118" s="511"/>
      <c r="RHO118" s="511"/>
      <c r="RHP118" s="511"/>
      <c r="RHQ118" s="511"/>
      <c r="RHR118" s="511"/>
      <c r="RHS118" s="511"/>
      <c r="RHT118" s="511"/>
      <c r="RHU118" s="511"/>
      <c r="RHV118" s="511"/>
      <c r="RHW118" s="511"/>
      <c r="RHX118" s="511"/>
      <c r="RHY118" s="511"/>
      <c r="RHZ118" s="511"/>
      <c r="RIA118" s="511"/>
      <c r="RIB118" s="511"/>
      <c r="RIC118" s="511"/>
      <c r="RID118" s="511"/>
      <c r="RIE118" s="511"/>
      <c r="RIF118" s="511"/>
      <c r="RIG118" s="511"/>
      <c r="RIH118" s="511"/>
      <c r="RII118" s="511"/>
      <c r="RIJ118" s="511"/>
      <c r="RIK118" s="511"/>
      <c r="RIL118" s="511"/>
      <c r="RIM118" s="511"/>
      <c r="RIN118" s="511"/>
      <c r="RIO118" s="511"/>
      <c r="RIP118" s="511"/>
      <c r="RIQ118" s="511"/>
      <c r="RIR118" s="511"/>
      <c r="RIS118" s="511"/>
      <c r="RIT118" s="511"/>
      <c r="RIU118" s="511"/>
      <c r="RIV118" s="511"/>
      <c r="RIW118" s="511"/>
      <c r="RIX118" s="511"/>
      <c r="RIY118" s="511"/>
      <c r="RIZ118" s="511"/>
      <c r="RJA118" s="511"/>
      <c r="RJB118" s="511"/>
      <c r="RJC118" s="511"/>
      <c r="RJD118" s="511"/>
      <c r="RJE118" s="511"/>
      <c r="RJF118" s="511"/>
      <c r="RJG118" s="511"/>
      <c r="RJH118" s="511"/>
      <c r="RJI118" s="511"/>
      <c r="RJJ118" s="511"/>
      <c r="RJK118" s="511"/>
      <c r="RJL118" s="511"/>
      <c r="RJM118" s="511"/>
      <c r="RJN118" s="511"/>
      <c r="RJO118" s="511"/>
      <c r="RJP118" s="511"/>
      <c r="RJQ118" s="511"/>
      <c r="RJR118" s="511"/>
      <c r="RJS118" s="511"/>
      <c r="RJT118" s="511"/>
      <c r="RJU118" s="511"/>
      <c r="RJV118" s="511"/>
      <c r="RJW118" s="511"/>
      <c r="RJX118" s="511"/>
      <c r="RJY118" s="511"/>
      <c r="RJZ118" s="511"/>
      <c r="RKA118" s="511"/>
      <c r="RKB118" s="511"/>
      <c r="RKC118" s="511"/>
      <c r="RKD118" s="511"/>
      <c r="RKE118" s="511"/>
      <c r="RKF118" s="511"/>
      <c r="RKG118" s="511"/>
      <c r="RKH118" s="511"/>
      <c r="RKI118" s="511"/>
      <c r="RKJ118" s="511"/>
      <c r="RKK118" s="511"/>
      <c r="RKL118" s="511"/>
      <c r="RKM118" s="511"/>
      <c r="RKN118" s="511"/>
      <c r="RKO118" s="511"/>
      <c r="RKP118" s="511"/>
      <c r="RKQ118" s="511"/>
      <c r="RKR118" s="511"/>
      <c r="RKS118" s="511"/>
      <c r="RKT118" s="511"/>
      <c r="RKU118" s="511"/>
      <c r="RKV118" s="511"/>
      <c r="RKW118" s="511"/>
      <c r="RKX118" s="511"/>
      <c r="RKY118" s="511"/>
      <c r="RKZ118" s="511"/>
      <c r="RLA118" s="511"/>
      <c r="RLB118" s="511"/>
      <c r="RLC118" s="511"/>
      <c r="RLD118" s="511"/>
      <c r="RLE118" s="511"/>
      <c r="RLF118" s="511"/>
      <c r="RLG118" s="511"/>
      <c r="RLH118" s="511"/>
      <c r="RLI118" s="511"/>
      <c r="RLJ118" s="511"/>
      <c r="RLK118" s="511"/>
      <c r="RLL118" s="511"/>
      <c r="RLM118" s="511"/>
      <c r="RLN118" s="511"/>
      <c r="RLO118" s="511"/>
      <c r="RLP118" s="511"/>
      <c r="RLQ118" s="511"/>
      <c r="RLR118" s="511"/>
      <c r="RLS118" s="511"/>
      <c r="RLT118" s="511"/>
      <c r="RLU118" s="511"/>
      <c r="RLV118" s="511"/>
      <c r="RLW118" s="511"/>
      <c r="RLX118" s="511"/>
      <c r="RLY118" s="511"/>
      <c r="RLZ118" s="511"/>
      <c r="RMA118" s="511"/>
      <c r="RMB118" s="511"/>
      <c r="RMC118" s="511"/>
      <c r="RMD118" s="511"/>
      <c r="RME118" s="511"/>
      <c r="RMF118" s="511"/>
      <c r="RMG118" s="511"/>
      <c r="RMH118" s="511"/>
      <c r="RMI118" s="511"/>
      <c r="RMJ118" s="511"/>
      <c r="RMK118" s="511"/>
      <c r="RML118" s="511"/>
      <c r="RMM118" s="511"/>
      <c r="RMN118" s="511"/>
      <c r="RMO118" s="511"/>
      <c r="RMP118" s="511"/>
      <c r="RMQ118" s="511"/>
      <c r="RMR118" s="511"/>
      <c r="RMS118" s="511"/>
      <c r="RMT118" s="511"/>
      <c r="RMU118" s="511"/>
      <c r="RMV118" s="511"/>
      <c r="RMW118" s="511"/>
      <c r="RMX118" s="511"/>
      <c r="RMY118" s="511"/>
      <c r="RMZ118" s="511"/>
      <c r="RNA118" s="511"/>
      <c r="RNB118" s="511"/>
      <c r="RNC118" s="511"/>
      <c r="RND118" s="511"/>
      <c r="RNE118" s="511"/>
      <c r="RNF118" s="511"/>
      <c r="RNG118" s="511"/>
      <c r="RNH118" s="511"/>
      <c r="RNI118" s="511"/>
      <c r="RNJ118" s="511"/>
      <c r="RNK118" s="511"/>
      <c r="RNL118" s="511"/>
      <c r="RNM118" s="511"/>
      <c r="RNN118" s="511"/>
      <c r="RNO118" s="511"/>
      <c r="RNP118" s="511"/>
      <c r="RNQ118" s="511"/>
      <c r="RNR118" s="511"/>
      <c r="RNS118" s="511"/>
      <c r="RNT118" s="511"/>
      <c r="RNU118" s="511"/>
      <c r="RNV118" s="511"/>
      <c r="RNW118" s="511"/>
      <c r="RNX118" s="511"/>
      <c r="RNY118" s="511"/>
      <c r="RNZ118" s="511"/>
      <c r="ROA118" s="511"/>
      <c r="ROB118" s="511"/>
      <c r="ROC118" s="511"/>
      <c r="ROD118" s="511"/>
      <c r="ROE118" s="511"/>
      <c r="ROF118" s="511"/>
      <c r="ROG118" s="511"/>
      <c r="ROH118" s="511"/>
      <c r="ROI118" s="511"/>
      <c r="ROJ118" s="511"/>
      <c r="ROK118" s="511"/>
      <c r="ROL118" s="511"/>
      <c r="ROM118" s="511"/>
      <c r="RON118" s="511"/>
      <c r="ROO118" s="511"/>
      <c r="ROP118" s="511"/>
      <c r="ROQ118" s="511"/>
      <c r="ROR118" s="511"/>
      <c r="ROS118" s="511"/>
      <c r="ROT118" s="511"/>
      <c r="ROU118" s="511"/>
      <c r="ROV118" s="511"/>
      <c r="ROW118" s="511"/>
      <c r="ROX118" s="511"/>
      <c r="ROY118" s="511"/>
      <c r="ROZ118" s="511"/>
      <c r="RPA118" s="511"/>
      <c r="RPB118" s="511"/>
      <c r="RPC118" s="511"/>
      <c r="RPD118" s="511"/>
      <c r="RPE118" s="511"/>
      <c r="RPF118" s="511"/>
      <c r="RPG118" s="511"/>
      <c r="RPH118" s="511"/>
      <c r="RPI118" s="511"/>
      <c r="RPJ118" s="511"/>
      <c r="RPK118" s="511"/>
      <c r="RPL118" s="511"/>
      <c r="RPM118" s="511"/>
      <c r="RPN118" s="511"/>
      <c r="RPO118" s="511"/>
      <c r="RPP118" s="511"/>
      <c r="RPQ118" s="511"/>
      <c r="RPR118" s="511"/>
      <c r="RPS118" s="511"/>
      <c r="RPT118" s="511"/>
      <c r="RPU118" s="511"/>
      <c r="RPV118" s="511"/>
      <c r="RPW118" s="511"/>
      <c r="RPX118" s="511"/>
      <c r="RPY118" s="511"/>
      <c r="RPZ118" s="511"/>
      <c r="RQA118" s="511"/>
      <c r="RQB118" s="511"/>
      <c r="RQC118" s="511"/>
      <c r="RQD118" s="511"/>
      <c r="RQE118" s="511"/>
      <c r="RQF118" s="511"/>
      <c r="RQG118" s="511"/>
      <c r="RQH118" s="511"/>
      <c r="RQI118" s="511"/>
      <c r="RQJ118" s="511"/>
      <c r="RQK118" s="511"/>
      <c r="RQL118" s="511"/>
      <c r="RQM118" s="511"/>
      <c r="RQN118" s="511"/>
      <c r="RQO118" s="511"/>
      <c r="RQP118" s="511"/>
      <c r="RQQ118" s="511"/>
      <c r="RQR118" s="511"/>
      <c r="RQS118" s="511"/>
      <c r="RQT118" s="511"/>
      <c r="RQU118" s="511"/>
      <c r="RQV118" s="511"/>
      <c r="RQW118" s="511"/>
      <c r="RQX118" s="511"/>
      <c r="RQY118" s="511"/>
      <c r="RQZ118" s="511"/>
      <c r="RRA118" s="511"/>
      <c r="RRB118" s="511"/>
      <c r="RRC118" s="511"/>
      <c r="RRD118" s="511"/>
      <c r="RRE118" s="511"/>
      <c r="RRF118" s="511"/>
      <c r="RRG118" s="511"/>
      <c r="RRH118" s="511"/>
      <c r="RRI118" s="511"/>
      <c r="RRJ118" s="511"/>
      <c r="RRK118" s="511"/>
      <c r="RRL118" s="511"/>
      <c r="RRM118" s="511"/>
      <c r="RRN118" s="511"/>
      <c r="RRO118" s="511"/>
      <c r="RRP118" s="511"/>
      <c r="RRQ118" s="511"/>
      <c r="RRR118" s="511"/>
      <c r="RRS118" s="511"/>
      <c r="RRT118" s="511"/>
      <c r="RRU118" s="511"/>
      <c r="RRV118" s="511"/>
      <c r="RRW118" s="511"/>
      <c r="RRX118" s="511"/>
      <c r="RRY118" s="511"/>
      <c r="RRZ118" s="511"/>
      <c r="RSA118" s="511"/>
      <c r="RSB118" s="511"/>
      <c r="RSC118" s="511"/>
      <c r="RSD118" s="511"/>
      <c r="RSE118" s="511"/>
      <c r="RSF118" s="511"/>
      <c r="RSG118" s="511"/>
      <c r="RSH118" s="511"/>
      <c r="RSI118" s="511"/>
      <c r="RSJ118" s="511"/>
      <c r="RSK118" s="511"/>
      <c r="RSL118" s="511"/>
      <c r="RSM118" s="511"/>
      <c r="RSN118" s="511"/>
      <c r="RSO118" s="511"/>
      <c r="RSP118" s="511"/>
      <c r="RSQ118" s="511"/>
      <c r="RSR118" s="511"/>
      <c r="RSS118" s="511"/>
      <c r="RST118" s="511"/>
      <c r="RSU118" s="511"/>
      <c r="RSV118" s="511"/>
      <c r="RSW118" s="511"/>
      <c r="RSX118" s="511"/>
      <c r="RSY118" s="511"/>
      <c r="RSZ118" s="511"/>
      <c r="RTA118" s="511"/>
      <c r="RTB118" s="511"/>
      <c r="RTC118" s="511"/>
      <c r="RTD118" s="511"/>
      <c r="RTE118" s="511"/>
      <c r="RTF118" s="511"/>
      <c r="RTG118" s="511"/>
      <c r="RTH118" s="511"/>
      <c r="RTI118" s="511"/>
      <c r="RTJ118" s="511"/>
      <c r="RTK118" s="511"/>
      <c r="RTL118" s="511"/>
      <c r="RTM118" s="511"/>
      <c r="RTN118" s="511"/>
      <c r="RTO118" s="511"/>
      <c r="RTP118" s="511"/>
      <c r="RTQ118" s="511"/>
      <c r="RTR118" s="511"/>
      <c r="RTS118" s="511"/>
      <c r="RTT118" s="511"/>
      <c r="RTU118" s="511"/>
      <c r="RTV118" s="511"/>
      <c r="RTW118" s="511"/>
      <c r="RTX118" s="511"/>
      <c r="RTY118" s="511"/>
      <c r="RTZ118" s="511"/>
      <c r="RUA118" s="511"/>
      <c r="RUB118" s="511"/>
      <c r="RUC118" s="511"/>
      <c r="RUD118" s="511"/>
      <c r="RUE118" s="511"/>
      <c r="RUF118" s="511"/>
      <c r="RUG118" s="511"/>
      <c r="RUH118" s="511"/>
      <c r="RUI118" s="511"/>
      <c r="RUJ118" s="511"/>
      <c r="RUK118" s="511"/>
      <c r="RUL118" s="511"/>
      <c r="RUM118" s="511"/>
      <c r="RUN118" s="511"/>
      <c r="RUO118" s="511"/>
      <c r="RUP118" s="511"/>
      <c r="RUQ118" s="511"/>
      <c r="RUR118" s="511"/>
      <c r="RUS118" s="511"/>
      <c r="RUT118" s="511"/>
      <c r="RUU118" s="511"/>
      <c r="RUV118" s="511"/>
      <c r="RUW118" s="511"/>
      <c r="RUX118" s="511"/>
      <c r="RUY118" s="511"/>
      <c r="RUZ118" s="511"/>
      <c r="RVA118" s="511"/>
      <c r="RVB118" s="511"/>
      <c r="RVC118" s="511"/>
      <c r="RVD118" s="511"/>
      <c r="RVE118" s="511"/>
      <c r="RVF118" s="511"/>
      <c r="RVG118" s="511"/>
      <c r="RVH118" s="511"/>
      <c r="RVI118" s="511"/>
      <c r="RVJ118" s="511"/>
      <c r="RVK118" s="511"/>
      <c r="RVL118" s="511"/>
      <c r="RVM118" s="511"/>
      <c r="RVN118" s="511"/>
      <c r="RVO118" s="511"/>
      <c r="RVP118" s="511"/>
      <c r="RVQ118" s="511"/>
      <c r="RVR118" s="511"/>
      <c r="RVS118" s="511"/>
      <c r="RVT118" s="511"/>
      <c r="RVU118" s="511"/>
      <c r="RVV118" s="511"/>
      <c r="RVW118" s="511"/>
      <c r="RVX118" s="511"/>
      <c r="RVY118" s="511"/>
      <c r="RVZ118" s="511"/>
      <c r="RWA118" s="511"/>
      <c r="RWB118" s="511"/>
      <c r="RWC118" s="511"/>
      <c r="RWD118" s="511"/>
      <c r="RWE118" s="511"/>
      <c r="RWF118" s="511"/>
      <c r="RWG118" s="511"/>
      <c r="RWH118" s="511"/>
      <c r="RWI118" s="511"/>
      <c r="RWJ118" s="511"/>
      <c r="RWK118" s="511"/>
      <c r="RWL118" s="511"/>
      <c r="RWM118" s="511"/>
      <c r="RWN118" s="511"/>
      <c r="RWO118" s="511"/>
      <c r="RWP118" s="511"/>
      <c r="RWQ118" s="511"/>
      <c r="RWR118" s="511"/>
      <c r="RWS118" s="511"/>
      <c r="RWT118" s="511"/>
      <c r="RWU118" s="511"/>
      <c r="RWV118" s="511"/>
      <c r="RWW118" s="511"/>
      <c r="RWX118" s="511"/>
      <c r="RWY118" s="511"/>
      <c r="RWZ118" s="511"/>
      <c r="RXA118" s="511"/>
      <c r="RXB118" s="511"/>
      <c r="RXC118" s="511"/>
      <c r="RXD118" s="511"/>
      <c r="RXE118" s="511"/>
      <c r="RXF118" s="511"/>
      <c r="RXG118" s="511"/>
      <c r="RXH118" s="511"/>
      <c r="RXI118" s="511"/>
      <c r="RXJ118" s="511"/>
      <c r="RXK118" s="511"/>
      <c r="RXL118" s="511"/>
      <c r="RXM118" s="511"/>
      <c r="RXN118" s="511"/>
      <c r="RXO118" s="511"/>
      <c r="RXP118" s="511"/>
      <c r="RXQ118" s="511"/>
      <c r="RXR118" s="511"/>
      <c r="RXS118" s="511"/>
      <c r="RXT118" s="511"/>
      <c r="RXU118" s="511"/>
      <c r="RXV118" s="511"/>
      <c r="RXW118" s="511"/>
      <c r="RXX118" s="511"/>
      <c r="RXY118" s="511"/>
      <c r="RXZ118" s="511"/>
      <c r="RYA118" s="511"/>
      <c r="RYB118" s="511"/>
      <c r="RYC118" s="511"/>
      <c r="RYD118" s="511"/>
      <c r="RYE118" s="511"/>
      <c r="RYF118" s="511"/>
      <c r="RYG118" s="511"/>
      <c r="RYH118" s="511"/>
      <c r="RYI118" s="511"/>
      <c r="RYJ118" s="511"/>
      <c r="RYK118" s="511"/>
      <c r="RYL118" s="511"/>
      <c r="RYM118" s="511"/>
      <c r="RYN118" s="511"/>
      <c r="RYO118" s="511"/>
      <c r="RYP118" s="511"/>
      <c r="RYQ118" s="511"/>
      <c r="RYR118" s="511"/>
      <c r="RYS118" s="511"/>
      <c r="RYT118" s="511"/>
      <c r="RYU118" s="511"/>
      <c r="RYV118" s="511"/>
      <c r="RYW118" s="511"/>
      <c r="RYX118" s="511"/>
      <c r="RYY118" s="511"/>
      <c r="RYZ118" s="511"/>
      <c r="RZA118" s="511"/>
      <c r="RZB118" s="511"/>
      <c r="RZC118" s="511"/>
      <c r="RZD118" s="511"/>
      <c r="RZE118" s="511"/>
      <c r="RZF118" s="511"/>
      <c r="RZG118" s="511"/>
      <c r="RZH118" s="511"/>
      <c r="RZI118" s="511"/>
      <c r="RZJ118" s="511"/>
      <c r="RZK118" s="511"/>
      <c r="RZL118" s="511"/>
      <c r="RZM118" s="511"/>
      <c r="RZN118" s="511"/>
      <c r="RZO118" s="511"/>
      <c r="RZP118" s="511"/>
      <c r="RZQ118" s="511"/>
      <c r="RZR118" s="511"/>
      <c r="RZS118" s="511"/>
      <c r="RZT118" s="511"/>
      <c r="RZU118" s="511"/>
      <c r="RZV118" s="511"/>
      <c r="RZW118" s="511"/>
      <c r="RZX118" s="511"/>
      <c r="RZY118" s="511"/>
      <c r="RZZ118" s="511"/>
      <c r="SAA118" s="511"/>
      <c r="SAB118" s="511"/>
      <c r="SAC118" s="511"/>
      <c r="SAD118" s="511"/>
      <c r="SAE118" s="511"/>
      <c r="SAF118" s="511"/>
      <c r="SAG118" s="511"/>
      <c r="SAH118" s="511"/>
      <c r="SAI118" s="511"/>
      <c r="SAJ118" s="511"/>
      <c r="SAK118" s="511"/>
      <c r="SAL118" s="511"/>
      <c r="SAM118" s="511"/>
      <c r="SAN118" s="511"/>
      <c r="SAO118" s="511"/>
      <c r="SAP118" s="511"/>
      <c r="SAQ118" s="511"/>
      <c r="SAR118" s="511"/>
      <c r="SAS118" s="511"/>
      <c r="SAT118" s="511"/>
      <c r="SAU118" s="511"/>
      <c r="SAV118" s="511"/>
      <c r="SAW118" s="511"/>
      <c r="SAX118" s="511"/>
      <c r="SAY118" s="511"/>
      <c r="SAZ118" s="511"/>
      <c r="SBA118" s="511"/>
      <c r="SBB118" s="511"/>
      <c r="SBC118" s="511"/>
      <c r="SBD118" s="511"/>
      <c r="SBE118" s="511"/>
      <c r="SBF118" s="511"/>
      <c r="SBG118" s="511"/>
      <c r="SBH118" s="511"/>
      <c r="SBI118" s="511"/>
      <c r="SBJ118" s="511"/>
      <c r="SBK118" s="511"/>
      <c r="SBL118" s="511"/>
      <c r="SBM118" s="511"/>
      <c r="SBN118" s="511"/>
      <c r="SBO118" s="511"/>
      <c r="SBP118" s="511"/>
      <c r="SBQ118" s="511"/>
      <c r="SBR118" s="511"/>
      <c r="SBS118" s="511"/>
      <c r="SBT118" s="511"/>
      <c r="SBU118" s="511"/>
      <c r="SBV118" s="511"/>
      <c r="SBW118" s="511"/>
      <c r="SBX118" s="511"/>
      <c r="SBY118" s="511"/>
      <c r="SBZ118" s="511"/>
      <c r="SCA118" s="511"/>
      <c r="SCB118" s="511"/>
      <c r="SCC118" s="511"/>
      <c r="SCD118" s="511"/>
      <c r="SCE118" s="511"/>
      <c r="SCF118" s="511"/>
      <c r="SCG118" s="511"/>
      <c r="SCH118" s="511"/>
      <c r="SCI118" s="511"/>
      <c r="SCJ118" s="511"/>
      <c r="SCK118" s="511"/>
      <c r="SCL118" s="511"/>
      <c r="SCM118" s="511"/>
      <c r="SCN118" s="511"/>
      <c r="SCO118" s="511"/>
      <c r="SCP118" s="511"/>
      <c r="SCQ118" s="511"/>
      <c r="SCR118" s="511"/>
      <c r="SCS118" s="511"/>
      <c r="SCT118" s="511"/>
      <c r="SCU118" s="511"/>
      <c r="SCV118" s="511"/>
      <c r="SCW118" s="511"/>
      <c r="SCX118" s="511"/>
      <c r="SCY118" s="511"/>
      <c r="SCZ118" s="511"/>
      <c r="SDA118" s="511"/>
      <c r="SDB118" s="511"/>
      <c r="SDC118" s="511"/>
      <c r="SDD118" s="511"/>
      <c r="SDE118" s="511"/>
      <c r="SDF118" s="511"/>
      <c r="SDG118" s="511"/>
      <c r="SDH118" s="511"/>
      <c r="SDI118" s="511"/>
      <c r="SDJ118" s="511"/>
      <c r="SDK118" s="511"/>
      <c r="SDL118" s="511"/>
      <c r="SDM118" s="511"/>
      <c r="SDN118" s="511"/>
      <c r="SDO118" s="511"/>
      <c r="SDP118" s="511"/>
      <c r="SDQ118" s="511"/>
      <c r="SDR118" s="511"/>
      <c r="SDS118" s="511"/>
      <c r="SDT118" s="511"/>
      <c r="SDU118" s="511"/>
      <c r="SDV118" s="511"/>
      <c r="SDW118" s="511"/>
      <c r="SDX118" s="511"/>
      <c r="SDY118" s="511"/>
      <c r="SDZ118" s="511"/>
      <c r="SEA118" s="511"/>
      <c r="SEB118" s="511"/>
      <c r="SEC118" s="511"/>
      <c r="SED118" s="511"/>
      <c r="SEE118" s="511"/>
      <c r="SEF118" s="511"/>
      <c r="SEG118" s="511"/>
      <c r="SEH118" s="511"/>
      <c r="SEI118" s="511"/>
      <c r="SEJ118" s="511"/>
      <c r="SEK118" s="511"/>
      <c r="SEL118" s="511"/>
      <c r="SEM118" s="511"/>
      <c r="SEN118" s="511"/>
      <c r="SEO118" s="511"/>
      <c r="SEP118" s="511"/>
      <c r="SEQ118" s="511"/>
      <c r="SER118" s="511"/>
      <c r="SES118" s="511"/>
      <c r="SET118" s="511"/>
      <c r="SEU118" s="511"/>
      <c r="SEV118" s="511"/>
      <c r="SEW118" s="511"/>
      <c r="SEX118" s="511"/>
      <c r="SEY118" s="511"/>
      <c r="SEZ118" s="511"/>
      <c r="SFA118" s="511"/>
      <c r="SFB118" s="511"/>
      <c r="SFC118" s="511"/>
      <c r="SFD118" s="511"/>
      <c r="SFE118" s="511"/>
      <c r="SFF118" s="511"/>
      <c r="SFG118" s="511"/>
      <c r="SFH118" s="511"/>
      <c r="SFI118" s="511"/>
      <c r="SFJ118" s="511"/>
      <c r="SFK118" s="511"/>
      <c r="SFL118" s="511"/>
      <c r="SFM118" s="511"/>
      <c r="SFN118" s="511"/>
      <c r="SFO118" s="511"/>
      <c r="SFP118" s="511"/>
      <c r="SFQ118" s="511"/>
      <c r="SFR118" s="511"/>
      <c r="SFS118" s="511"/>
      <c r="SFT118" s="511"/>
      <c r="SFU118" s="511"/>
      <c r="SFV118" s="511"/>
      <c r="SFW118" s="511"/>
      <c r="SFX118" s="511"/>
      <c r="SFY118" s="511"/>
      <c r="SFZ118" s="511"/>
      <c r="SGA118" s="511"/>
      <c r="SGB118" s="511"/>
      <c r="SGC118" s="511"/>
      <c r="SGD118" s="511"/>
      <c r="SGE118" s="511"/>
      <c r="SGF118" s="511"/>
      <c r="SGG118" s="511"/>
      <c r="SGH118" s="511"/>
      <c r="SGI118" s="511"/>
      <c r="SGJ118" s="511"/>
      <c r="SGK118" s="511"/>
      <c r="SGL118" s="511"/>
      <c r="SGM118" s="511"/>
      <c r="SGN118" s="511"/>
      <c r="SGO118" s="511"/>
      <c r="SGP118" s="511"/>
      <c r="SGQ118" s="511"/>
      <c r="SGR118" s="511"/>
      <c r="SGS118" s="511"/>
      <c r="SGT118" s="511"/>
      <c r="SGU118" s="511"/>
      <c r="SGV118" s="511"/>
      <c r="SGW118" s="511"/>
      <c r="SGX118" s="511"/>
      <c r="SGY118" s="511"/>
      <c r="SGZ118" s="511"/>
      <c r="SHA118" s="511"/>
      <c r="SHB118" s="511"/>
      <c r="SHC118" s="511"/>
      <c r="SHD118" s="511"/>
      <c r="SHE118" s="511"/>
      <c r="SHF118" s="511"/>
      <c r="SHG118" s="511"/>
      <c r="SHH118" s="511"/>
      <c r="SHI118" s="511"/>
      <c r="SHJ118" s="511"/>
      <c r="SHK118" s="511"/>
      <c r="SHL118" s="511"/>
      <c r="SHM118" s="511"/>
      <c r="SHN118" s="511"/>
      <c r="SHO118" s="511"/>
      <c r="SHP118" s="511"/>
      <c r="SHQ118" s="511"/>
      <c r="SHR118" s="511"/>
      <c r="SHS118" s="511"/>
      <c r="SHT118" s="511"/>
      <c r="SHU118" s="511"/>
      <c r="SHV118" s="511"/>
      <c r="SHW118" s="511"/>
      <c r="SHX118" s="511"/>
      <c r="SHY118" s="511"/>
      <c r="SHZ118" s="511"/>
      <c r="SIA118" s="511"/>
      <c r="SIB118" s="511"/>
      <c r="SIC118" s="511"/>
      <c r="SID118" s="511"/>
      <c r="SIE118" s="511"/>
      <c r="SIF118" s="511"/>
      <c r="SIG118" s="511"/>
      <c r="SIH118" s="511"/>
      <c r="SII118" s="511"/>
      <c r="SIJ118" s="511"/>
      <c r="SIK118" s="511"/>
      <c r="SIL118" s="511"/>
      <c r="SIM118" s="511"/>
      <c r="SIN118" s="511"/>
      <c r="SIO118" s="511"/>
      <c r="SIP118" s="511"/>
      <c r="SIQ118" s="511"/>
      <c r="SIR118" s="511"/>
      <c r="SIS118" s="511"/>
      <c r="SIT118" s="511"/>
      <c r="SIU118" s="511"/>
      <c r="SIV118" s="511"/>
      <c r="SIW118" s="511"/>
      <c r="SIX118" s="511"/>
      <c r="SIY118" s="511"/>
      <c r="SIZ118" s="511"/>
      <c r="SJA118" s="511"/>
      <c r="SJB118" s="511"/>
      <c r="SJC118" s="511"/>
      <c r="SJD118" s="511"/>
      <c r="SJE118" s="511"/>
      <c r="SJF118" s="511"/>
      <c r="SJG118" s="511"/>
      <c r="SJH118" s="511"/>
      <c r="SJI118" s="511"/>
      <c r="SJJ118" s="511"/>
      <c r="SJK118" s="511"/>
      <c r="SJL118" s="511"/>
      <c r="SJM118" s="511"/>
      <c r="SJN118" s="511"/>
      <c r="SJO118" s="511"/>
      <c r="SJP118" s="511"/>
      <c r="SJQ118" s="511"/>
      <c r="SJR118" s="511"/>
      <c r="SJS118" s="511"/>
      <c r="SJT118" s="511"/>
      <c r="SJU118" s="511"/>
      <c r="SJV118" s="511"/>
      <c r="SJW118" s="511"/>
      <c r="SJX118" s="511"/>
      <c r="SJY118" s="511"/>
      <c r="SJZ118" s="511"/>
      <c r="SKA118" s="511"/>
      <c r="SKB118" s="511"/>
      <c r="SKC118" s="511"/>
      <c r="SKD118" s="511"/>
      <c r="SKE118" s="511"/>
      <c r="SKF118" s="511"/>
      <c r="SKG118" s="511"/>
      <c r="SKH118" s="511"/>
      <c r="SKI118" s="511"/>
      <c r="SKJ118" s="511"/>
      <c r="SKK118" s="511"/>
      <c r="SKL118" s="511"/>
      <c r="SKM118" s="511"/>
      <c r="SKN118" s="511"/>
      <c r="SKO118" s="511"/>
      <c r="SKP118" s="511"/>
      <c r="SKQ118" s="511"/>
      <c r="SKR118" s="511"/>
      <c r="SKS118" s="511"/>
      <c r="SKT118" s="511"/>
      <c r="SKU118" s="511"/>
      <c r="SKV118" s="511"/>
      <c r="SKW118" s="511"/>
      <c r="SKX118" s="511"/>
      <c r="SKY118" s="511"/>
      <c r="SKZ118" s="511"/>
      <c r="SLA118" s="511"/>
      <c r="SLB118" s="511"/>
      <c r="SLC118" s="511"/>
      <c r="SLD118" s="511"/>
      <c r="SLE118" s="511"/>
      <c r="SLF118" s="511"/>
      <c r="SLG118" s="511"/>
      <c r="SLH118" s="511"/>
      <c r="SLI118" s="511"/>
      <c r="SLJ118" s="511"/>
      <c r="SLK118" s="511"/>
      <c r="SLL118" s="511"/>
      <c r="SLM118" s="511"/>
      <c r="SLN118" s="511"/>
      <c r="SLO118" s="511"/>
      <c r="SLP118" s="511"/>
      <c r="SLQ118" s="511"/>
      <c r="SLR118" s="511"/>
      <c r="SLS118" s="511"/>
      <c r="SLT118" s="511"/>
      <c r="SLU118" s="511"/>
      <c r="SLV118" s="511"/>
      <c r="SLW118" s="511"/>
      <c r="SLX118" s="511"/>
      <c r="SLY118" s="511"/>
      <c r="SLZ118" s="511"/>
      <c r="SMA118" s="511"/>
      <c r="SMB118" s="511"/>
      <c r="SMC118" s="511"/>
      <c r="SMD118" s="511"/>
      <c r="SME118" s="511"/>
      <c r="SMF118" s="511"/>
      <c r="SMG118" s="511"/>
      <c r="SMH118" s="511"/>
      <c r="SMI118" s="511"/>
      <c r="SMJ118" s="511"/>
      <c r="SMK118" s="511"/>
      <c r="SML118" s="511"/>
      <c r="SMM118" s="511"/>
      <c r="SMN118" s="511"/>
      <c r="SMO118" s="511"/>
      <c r="SMP118" s="511"/>
      <c r="SMQ118" s="511"/>
      <c r="SMR118" s="511"/>
      <c r="SMS118" s="511"/>
      <c r="SMT118" s="511"/>
      <c r="SMU118" s="511"/>
      <c r="SMV118" s="511"/>
      <c r="SMW118" s="511"/>
      <c r="SMX118" s="511"/>
      <c r="SMY118" s="511"/>
      <c r="SMZ118" s="511"/>
      <c r="SNA118" s="511"/>
      <c r="SNB118" s="511"/>
      <c r="SNC118" s="511"/>
      <c r="SND118" s="511"/>
      <c r="SNE118" s="511"/>
      <c r="SNF118" s="511"/>
      <c r="SNG118" s="511"/>
      <c r="SNH118" s="511"/>
      <c r="SNI118" s="511"/>
      <c r="SNJ118" s="511"/>
      <c r="SNK118" s="511"/>
      <c r="SNL118" s="511"/>
      <c r="SNM118" s="511"/>
      <c r="SNN118" s="511"/>
      <c r="SNO118" s="511"/>
      <c r="SNP118" s="511"/>
      <c r="SNQ118" s="511"/>
      <c r="SNR118" s="511"/>
      <c r="SNS118" s="511"/>
      <c r="SNT118" s="511"/>
      <c r="SNU118" s="511"/>
      <c r="SNV118" s="511"/>
      <c r="SNW118" s="511"/>
      <c r="SNX118" s="511"/>
      <c r="SNY118" s="511"/>
      <c r="SNZ118" s="511"/>
      <c r="SOA118" s="511"/>
      <c r="SOB118" s="511"/>
      <c r="SOC118" s="511"/>
      <c r="SOD118" s="511"/>
      <c r="SOE118" s="511"/>
      <c r="SOF118" s="511"/>
      <c r="SOG118" s="511"/>
      <c r="SOH118" s="511"/>
      <c r="SOI118" s="511"/>
      <c r="SOJ118" s="511"/>
      <c r="SOK118" s="511"/>
      <c r="SOL118" s="511"/>
      <c r="SOM118" s="511"/>
      <c r="SON118" s="511"/>
      <c r="SOO118" s="511"/>
      <c r="SOP118" s="511"/>
      <c r="SOQ118" s="511"/>
      <c r="SOR118" s="511"/>
      <c r="SOS118" s="511"/>
      <c r="SOT118" s="511"/>
      <c r="SOU118" s="511"/>
      <c r="SOV118" s="511"/>
      <c r="SOW118" s="511"/>
      <c r="SOX118" s="511"/>
      <c r="SOY118" s="511"/>
      <c r="SOZ118" s="511"/>
      <c r="SPA118" s="511"/>
      <c r="SPB118" s="511"/>
      <c r="SPC118" s="511"/>
      <c r="SPD118" s="511"/>
      <c r="SPE118" s="511"/>
      <c r="SPF118" s="511"/>
      <c r="SPG118" s="511"/>
      <c r="SPH118" s="511"/>
      <c r="SPI118" s="511"/>
      <c r="SPJ118" s="511"/>
      <c r="SPK118" s="511"/>
      <c r="SPL118" s="511"/>
      <c r="SPM118" s="511"/>
      <c r="SPN118" s="511"/>
      <c r="SPO118" s="511"/>
      <c r="SPP118" s="511"/>
      <c r="SPQ118" s="511"/>
      <c r="SPR118" s="511"/>
      <c r="SPS118" s="511"/>
      <c r="SPT118" s="511"/>
      <c r="SPU118" s="511"/>
      <c r="SPV118" s="511"/>
      <c r="SPW118" s="511"/>
      <c r="SPX118" s="511"/>
      <c r="SPY118" s="511"/>
      <c r="SPZ118" s="511"/>
      <c r="SQA118" s="511"/>
      <c r="SQB118" s="511"/>
      <c r="SQC118" s="511"/>
      <c r="SQD118" s="511"/>
      <c r="SQE118" s="511"/>
      <c r="SQF118" s="511"/>
      <c r="SQG118" s="511"/>
      <c r="SQH118" s="511"/>
      <c r="SQI118" s="511"/>
      <c r="SQJ118" s="511"/>
      <c r="SQK118" s="511"/>
      <c r="SQL118" s="511"/>
      <c r="SQM118" s="511"/>
      <c r="SQN118" s="511"/>
      <c r="SQO118" s="511"/>
      <c r="SQP118" s="511"/>
      <c r="SQQ118" s="511"/>
      <c r="SQR118" s="511"/>
      <c r="SQS118" s="511"/>
      <c r="SQT118" s="511"/>
      <c r="SQU118" s="511"/>
      <c r="SQV118" s="511"/>
      <c r="SQW118" s="511"/>
      <c r="SQX118" s="511"/>
      <c r="SQY118" s="511"/>
      <c r="SQZ118" s="511"/>
      <c r="SRA118" s="511"/>
      <c r="SRB118" s="511"/>
      <c r="SRC118" s="511"/>
      <c r="SRD118" s="511"/>
      <c r="SRE118" s="511"/>
      <c r="SRF118" s="511"/>
      <c r="SRG118" s="511"/>
      <c r="SRH118" s="511"/>
      <c r="SRI118" s="511"/>
      <c r="SRJ118" s="511"/>
      <c r="SRK118" s="511"/>
      <c r="SRL118" s="511"/>
      <c r="SRM118" s="511"/>
      <c r="SRN118" s="511"/>
      <c r="SRO118" s="511"/>
      <c r="SRP118" s="511"/>
      <c r="SRQ118" s="511"/>
      <c r="SRR118" s="511"/>
      <c r="SRS118" s="511"/>
      <c r="SRT118" s="511"/>
      <c r="SRU118" s="511"/>
      <c r="SRV118" s="511"/>
      <c r="SRW118" s="511"/>
      <c r="SRX118" s="511"/>
      <c r="SRY118" s="511"/>
      <c r="SRZ118" s="511"/>
      <c r="SSA118" s="511"/>
      <c r="SSB118" s="511"/>
      <c r="SSC118" s="511"/>
      <c r="SSD118" s="511"/>
      <c r="SSE118" s="511"/>
      <c r="SSF118" s="511"/>
      <c r="SSG118" s="511"/>
      <c r="SSH118" s="511"/>
      <c r="SSI118" s="511"/>
      <c r="SSJ118" s="511"/>
      <c r="SSK118" s="511"/>
      <c r="SSL118" s="511"/>
      <c r="SSM118" s="511"/>
      <c r="SSN118" s="511"/>
      <c r="SSO118" s="511"/>
      <c r="SSP118" s="511"/>
      <c r="SSQ118" s="511"/>
      <c r="SSR118" s="511"/>
      <c r="SSS118" s="511"/>
      <c r="SST118" s="511"/>
      <c r="SSU118" s="511"/>
      <c r="SSV118" s="511"/>
      <c r="SSW118" s="511"/>
      <c r="SSX118" s="511"/>
      <c r="SSY118" s="511"/>
      <c r="SSZ118" s="511"/>
      <c r="STA118" s="511"/>
      <c r="STB118" s="511"/>
      <c r="STC118" s="511"/>
      <c r="STD118" s="511"/>
      <c r="STE118" s="511"/>
      <c r="STF118" s="511"/>
      <c r="STG118" s="511"/>
      <c r="STH118" s="511"/>
      <c r="STI118" s="511"/>
      <c r="STJ118" s="511"/>
      <c r="STK118" s="511"/>
      <c r="STL118" s="511"/>
      <c r="STM118" s="511"/>
      <c r="STN118" s="511"/>
      <c r="STO118" s="511"/>
      <c r="STP118" s="511"/>
      <c r="STQ118" s="511"/>
      <c r="STR118" s="511"/>
      <c r="STS118" s="511"/>
      <c r="STT118" s="511"/>
      <c r="STU118" s="511"/>
      <c r="STV118" s="511"/>
      <c r="STW118" s="511"/>
      <c r="STX118" s="511"/>
      <c r="STY118" s="511"/>
      <c r="STZ118" s="511"/>
      <c r="SUA118" s="511"/>
      <c r="SUB118" s="511"/>
      <c r="SUC118" s="511"/>
      <c r="SUD118" s="511"/>
      <c r="SUE118" s="511"/>
      <c r="SUF118" s="511"/>
      <c r="SUG118" s="511"/>
      <c r="SUH118" s="511"/>
      <c r="SUI118" s="511"/>
      <c r="SUJ118" s="511"/>
      <c r="SUK118" s="511"/>
      <c r="SUL118" s="511"/>
      <c r="SUM118" s="511"/>
      <c r="SUN118" s="511"/>
      <c r="SUO118" s="511"/>
      <c r="SUP118" s="511"/>
      <c r="SUQ118" s="511"/>
      <c r="SUR118" s="511"/>
      <c r="SUS118" s="511"/>
      <c r="SUT118" s="511"/>
      <c r="SUU118" s="511"/>
      <c r="SUV118" s="511"/>
      <c r="SUW118" s="511"/>
      <c r="SUX118" s="511"/>
      <c r="SUY118" s="511"/>
      <c r="SUZ118" s="511"/>
      <c r="SVA118" s="511"/>
      <c r="SVB118" s="511"/>
      <c r="SVC118" s="511"/>
      <c r="SVD118" s="511"/>
      <c r="SVE118" s="511"/>
      <c r="SVF118" s="511"/>
      <c r="SVG118" s="511"/>
      <c r="SVH118" s="511"/>
      <c r="SVI118" s="511"/>
      <c r="SVJ118" s="511"/>
      <c r="SVK118" s="511"/>
      <c r="SVL118" s="511"/>
      <c r="SVM118" s="511"/>
      <c r="SVN118" s="511"/>
      <c r="SVO118" s="511"/>
      <c r="SVP118" s="511"/>
      <c r="SVQ118" s="511"/>
      <c r="SVR118" s="511"/>
      <c r="SVS118" s="511"/>
      <c r="SVT118" s="511"/>
      <c r="SVU118" s="511"/>
      <c r="SVV118" s="511"/>
      <c r="SVW118" s="511"/>
      <c r="SVX118" s="511"/>
      <c r="SVY118" s="511"/>
      <c r="SVZ118" s="511"/>
      <c r="SWA118" s="511"/>
      <c r="SWB118" s="511"/>
      <c r="SWC118" s="511"/>
      <c r="SWD118" s="511"/>
      <c r="SWE118" s="511"/>
      <c r="SWF118" s="511"/>
      <c r="SWG118" s="511"/>
      <c r="SWH118" s="511"/>
      <c r="SWI118" s="511"/>
      <c r="SWJ118" s="511"/>
      <c r="SWK118" s="511"/>
      <c r="SWL118" s="511"/>
      <c r="SWM118" s="511"/>
      <c r="SWN118" s="511"/>
      <c r="SWO118" s="511"/>
      <c r="SWP118" s="511"/>
      <c r="SWQ118" s="511"/>
      <c r="SWR118" s="511"/>
      <c r="SWS118" s="511"/>
      <c r="SWT118" s="511"/>
      <c r="SWU118" s="511"/>
      <c r="SWV118" s="511"/>
      <c r="SWW118" s="511"/>
      <c r="SWX118" s="511"/>
      <c r="SWY118" s="511"/>
      <c r="SWZ118" s="511"/>
      <c r="SXA118" s="511"/>
      <c r="SXB118" s="511"/>
      <c r="SXC118" s="511"/>
      <c r="SXD118" s="511"/>
      <c r="SXE118" s="511"/>
      <c r="SXF118" s="511"/>
      <c r="SXG118" s="511"/>
      <c r="SXH118" s="511"/>
      <c r="SXI118" s="511"/>
      <c r="SXJ118" s="511"/>
      <c r="SXK118" s="511"/>
      <c r="SXL118" s="511"/>
      <c r="SXM118" s="511"/>
      <c r="SXN118" s="511"/>
      <c r="SXO118" s="511"/>
      <c r="SXP118" s="511"/>
      <c r="SXQ118" s="511"/>
      <c r="SXR118" s="511"/>
      <c r="SXS118" s="511"/>
      <c r="SXT118" s="511"/>
      <c r="SXU118" s="511"/>
      <c r="SXV118" s="511"/>
      <c r="SXW118" s="511"/>
      <c r="SXX118" s="511"/>
      <c r="SXY118" s="511"/>
      <c r="SXZ118" s="511"/>
      <c r="SYA118" s="511"/>
      <c r="SYB118" s="511"/>
      <c r="SYC118" s="511"/>
      <c r="SYD118" s="511"/>
      <c r="SYE118" s="511"/>
      <c r="SYF118" s="511"/>
      <c r="SYG118" s="511"/>
      <c r="SYH118" s="511"/>
      <c r="SYI118" s="511"/>
      <c r="SYJ118" s="511"/>
      <c r="SYK118" s="511"/>
      <c r="SYL118" s="511"/>
      <c r="SYM118" s="511"/>
      <c r="SYN118" s="511"/>
      <c r="SYO118" s="511"/>
      <c r="SYP118" s="511"/>
      <c r="SYQ118" s="511"/>
      <c r="SYR118" s="511"/>
      <c r="SYS118" s="511"/>
      <c r="SYT118" s="511"/>
      <c r="SYU118" s="511"/>
      <c r="SYV118" s="511"/>
      <c r="SYW118" s="511"/>
      <c r="SYX118" s="511"/>
      <c r="SYY118" s="511"/>
      <c r="SYZ118" s="511"/>
      <c r="SZA118" s="511"/>
      <c r="SZB118" s="511"/>
      <c r="SZC118" s="511"/>
      <c r="SZD118" s="511"/>
      <c r="SZE118" s="511"/>
      <c r="SZF118" s="511"/>
      <c r="SZG118" s="511"/>
      <c r="SZH118" s="511"/>
      <c r="SZI118" s="511"/>
      <c r="SZJ118" s="511"/>
      <c r="SZK118" s="511"/>
      <c r="SZL118" s="511"/>
      <c r="SZM118" s="511"/>
      <c r="SZN118" s="511"/>
      <c r="SZO118" s="511"/>
      <c r="SZP118" s="511"/>
      <c r="SZQ118" s="511"/>
      <c r="SZR118" s="511"/>
      <c r="SZS118" s="511"/>
      <c r="SZT118" s="511"/>
      <c r="SZU118" s="511"/>
      <c r="SZV118" s="511"/>
      <c r="SZW118" s="511"/>
      <c r="SZX118" s="511"/>
      <c r="SZY118" s="511"/>
      <c r="SZZ118" s="511"/>
      <c r="TAA118" s="511"/>
      <c r="TAB118" s="511"/>
      <c r="TAC118" s="511"/>
      <c r="TAD118" s="511"/>
      <c r="TAE118" s="511"/>
      <c r="TAF118" s="511"/>
      <c r="TAG118" s="511"/>
      <c r="TAH118" s="511"/>
      <c r="TAI118" s="511"/>
      <c r="TAJ118" s="511"/>
      <c r="TAK118" s="511"/>
      <c r="TAL118" s="511"/>
      <c r="TAM118" s="511"/>
      <c r="TAN118" s="511"/>
      <c r="TAO118" s="511"/>
      <c r="TAP118" s="511"/>
      <c r="TAQ118" s="511"/>
      <c r="TAR118" s="511"/>
      <c r="TAS118" s="511"/>
      <c r="TAT118" s="511"/>
      <c r="TAU118" s="511"/>
      <c r="TAV118" s="511"/>
      <c r="TAW118" s="511"/>
      <c r="TAX118" s="511"/>
      <c r="TAY118" s="511"/>
      <c r="TAZ118" s="511"/>
      <c r="TBA118" s="511"/>
      <c r="TBB118" s="511"/>
      <c r="TBC118" s="511"/>
      <c r="TBD118" s="511"/>
      <c r="TBE118" s="511"/>
      <c r="TBF118" s="511"/>
      <c r="TBG118" s="511"/>
      <c r="TBH118" s="511"/>
      <c r="TBI118" s="511"/>
      <c r="TBJ118" s="511"/>
      <c r="TBK118" s="511"/>
      <c r="TBL118" s="511"/>
      <c r="TBM118" s="511"/>
      <c r="TBN118" s="511"/>
      <c r="TBO118" s="511"/>
      <c r="TBP118" s="511"/>
      <c r="TBQ118" s="511"/>
      <c r="TBR118" s="511"/>
      <c r="TBS118" s="511"/>
      <c r="TBT118" s="511"/>
      <c r="TBU118" s="511"/>
      <c r="TBV118" s="511"/>
      <c r="TBW118" s="511"/>
      <c r="TBX118" s="511"/>
      <c r="TBY118" s="511"/>
      <c r="TBZ118" s="511"/>
      <c r="TCA118" s="511"/>
      <c r="TCB118" s="511"/>
      <c r="TCC118" s="511"/>
      <c r="TCD118" s="511"/>
      <c r="TCE118" s="511"/>
      <c r="TCF118" s="511"/>
      <c r="TCG118" s="511"/>
      <c r="TCH118" s="511"/>
      <c r="TCI118" s="511"/>
      <c r="TCJ118" s="511"/>
      <c r="TCK118" s="511"/>
      <c r="TCL118" s="511"/>
      <c r="TCM118" s="511"/>
      <c r="TCN118" s="511"/>
      <c r="TCO118" s="511"/>
      <c r="TCP118" s="511"/>
      <c r="TCQ118" s="511"/>
      <c r="TCR118" s="511"/>
      <c r="TCS118" s="511"/>
      <c r="TCT118" s="511"/>
      <c r="TCU118" s="511"/>
      <c r="TCV118" s="511"/>
      <c r="TCW118" s="511"/>
      <c r="TCX118" s="511"/>
      <c r="TCY118" s="511"/>
      <c r="TCZ118" s="511"/>
      <c r="TDA118" s="511"/>
      <c r="TDB118" s="511"/>
      <c r="TDC118" s="511"/>
      <c r="TDD118" s="511"/>
      <c r="TDE118" s="511"/>
      <c r="TDF118" s="511"/>
      <c r="TDG118" s="511"/>
      <c r="TDH118" s="511"/>
      <c r="TDI118" s="511"/>
      <c r="TDJ118" s="511"/>
      <c r="TDK118" s="511"/>
      <c r="TDL118" s="511"/>
      <c r="TDM118" s="511"/>
      <c r="TDN118" s="511"/>
      <c r="TDO118" s="511"/>
      <c r="TDP118" s="511"/>
      <c r="TDQ118" s="511"/>
      <c r="TDR118" s="511"/>
      <c r="TDS118" s="511"/>
      <c r="TDT118" s="511"/>
      <c r="TDU118" s="511"/>
      <c r="TDV118" s="511"/>
      <c r="TDW118" s="511"/>
      <c r="TDX118" s="511"/>
      <c r="TDY118" s="511"/>
      <c r="TDZ118" s="511"/>
      <c r="TEA118" s="511"/>
      <c r="TEB118" s="511"/>
      <c r="TEC118" s="511"/>
      <c r="TED118" s="511"/>
      <c r="TEE118" s="511"/>
      <c r="TEF118" s="511"/>
      <c r="TEG118" s="511"/>
      <c r="TEH118" s="511"/>
      <c r="TEI118" s="511"/>
      <c r="TEJ118" s="511"/>
      <c r="TEK118" s="511"/>
      <c r="TEL118" s="511"/>
      <c r="TEM118" s="511"/>
      <c r="TEN118" s="511"/>
      <c r="TEO118" s="511"/>
      <c r="TEP118" s="511"/>
      <c r="TEQ118" s="511"/>
      <c r="TER118" s="511"/>
      <c r="TES118" s="511"/>
      <c r="TET118" s="511"/>
      <c r="TEU118" s="511"/>
      <c r="TEV118" s="511"/>
      <c r="TEW118" s="511"/>
      <c r="TEX118" s="511"/>
      <c r="TEY118" s="511"/>
      <c r="TEZ118" s="511"/>
      <c r="TFA118" s="511"/>
      <c r="TFB118" s="511"/>
      <c r="TFC118" s="511"/>
      <c r="TFD118" s="511"/>
      <c r="TFE118" s="511"/>
      <c r="TFF118" s="511"/>
      <c r="TFG118" s="511"/>
      <c r="TFH118" s="511"/>
      <c r="TFI118" s="511"/>
      <c r="TFJ118" s="511"/>
      <c r="TFK118" s="511"/>
      <c r="TFL118" s="511"/>
      <c r="TFM118" s="511"/>
      <c r="TFN118" s="511"/>
      <c r="TFO118" s="511"/>
      <c r="TFP118" s="511"/>
      <c r="TFQ118" s="511"/>
      <c r="TFR118" s="511"/>
      <c r="TFS118" s="511"/>
      <c r="TFT118" s="511"/>
      <c r="TFU118" s="511"/>
      <c r="TFV118" s="511"/>
      <c r="TFW118" s="511"/>
      <c r="TFX118" s="511"/>
      <c r="TFY118" s="511"/>
      <c r="TFZ118" s="511"/>
      <c r="TGA118" s="511"/>
      <c r="TGB118" s="511"/>
      <c r="TGC118" s="511"/>
      <c r="TGD118" s="511"/>
      <c r="TGE118" s="511"/>
      <c r="TGF118" s="511"/>
      <c r="TGG118" s="511"/>
      <c r="TGH118" s="511"/>
      <c r="TGI118" s="511"/>
      <c r="TGJ118" s="511"/>
      <c r="TGK118" s="511"/>
      <c r="TGL118" s="511"/>
      <c r="TGM118" s="511"/>
      <c r="TGN118" s="511"/>
      <c r="TGO118" s="511"/>
      <c r="TGP118" s="511"/>
      <c r="TGQ118" s="511"/>
      <c r="TGR118" s="511"/>
      <c r="TGS118" s="511"/>
      <c r="TGT118" s="511"/>
      <c r="TGU118" s="511"/>
      <c r="TGV118" s="511"/>
      <c r="TGW118" s="511"/>
      <c r="TGX118" s="511"/>
      <c r="TGY118" s="511"/>
      <c r="TGZ118" s="511"/>
      <c r="THA118" s="511"/>
      <c r="THB118" s="511"/>
      <c r="THC118" s="511"/>
      <c r="THD118" s="511"/>
      <c r="THE118" s="511"/>
      <c r="THF118" s="511"/>
      <c r="THG118" s="511"/>
      <c r="THH118" s="511"/>
      <c r="THI118" s="511"/>
      <c r="THJ118" s="511"/>
      <c r="THK118" s="511"/>
      <c r="THL118" s="511"/>
      <c r="THM118" s="511"/>
      <c r="THN118" s="511"/>
      <c r="THO118" s="511"/>
      <c r="THP118" s="511"/>
      <c r="THQ118" s="511"/>
      <c r="THR118" s="511"/>
      <c r="THS118" s="511"/>
      <c r="THT118" s="511"/>
      <c r="THU118" s="511"/>
      <c r="THV118" s="511"/>
      <c r="THW118" s="511"/>
      <c r="THX118" s="511"/>
      <c r="THY118" s="511"/>
      <c r="THZ118" s="511"/>
      <c r="TIA118" s="511"/>
      <c r="TIB118" s="511"/>
      <c r="TIC118" s="511"/>
      <c r="TID118" s="511"/>
      <c r="TIE118" s="511"/>
      <c r="TIF118" s="511"/>
      <c r="TIG118" s="511"/>
      <c r="TIH118" s="511"/>
      <c r="TII118" s="511"/>
      <c r="TIJ118" s="511"/>
      <c r="TIK118" s="511"/>
      <c r="TIL118" s="511"/>
      <c r="TIM118" s="511"/>
      <c r="TIN118" s="511"/>
      <c r="TIO118" s="511"/>
      <c r="TIP118" s="511"/>
      <c r="TIQ118" s="511"/>
      <c r="TIR118" s="511"/>
      <c r="TIS118" s="511"/>
      <c r="TIT118" s="511"/>
      <c r="TIU118" s="511"/>
      <c r="TIV118" s="511"/>
      <c r="TIW118" s="511"/>
      <c r="TIX118" s="511"/>
      <c r="TIY118" s="511"/>
      <c r="TIZ118" s="511"/>
      <c r="TJA118" s="511"/>
      <c r="TJB118" s="511"/>
      <c r="TJC118" s="511"/>
      <c r="TJD118" s="511"/>
      <c r="TJE118" s="511"/>
      <c r="TJF118" s="511"/>
      <c r="TJG118" s="511"/>
      <c r="TJH118" s="511"/>
      <c r="TJI118" s="511"/>
      <c r="TJJ118" s="511"/>
      <c r="TJK118" s="511"/>
      <c r="TJL118" s="511"/>
      <c r="TJM118" s="511"/>
      <c r="TJN118" s="511"/>
      <c r="TJO118" s="511"/>
      <c r="TJP118" s="511"/>
      <c r="TJQ118" s="511"/>
      <c r="TJR118" s="511"/>
      <c r="TJS118" s="511"/>
      <c r="TJT118" s="511"/>
      <c r="TJU118" s="511"/>
      <c r="TJV118" s="511"/>
      <c r="TJW118" s="511"/>
      <c r="TJX118" s="511"/>
      <c r="TJY118" s="511"/>
      <c r="TJZ118" s="511"/>
      <c r="TKA118" s="511"/>
      <c r="TKB118" s="511"/>
      <c r="TKC118" s="511"/>
      <c r="TKD118" s="511"/>
      <c r="TKE118" s="511"/>
      <c r="TKF118" s="511"/>
      <c r="TKG118" s="511"/>
      <c r="TKH118" s="511"/>
      <c r="TKI118" s="511"/>
      <c r="TKJ118" s="511"/>
      <c r="TKK118" s="511"/>
      <c r="TKL118" s="511"/>
      <c r="TKM118" s="511"/>
      <c r="TKN118" s="511"/>
      <c r="TKO118" s="511"/>
      <c r="TKP118" s="511"/>
      <c r="TKQ118" s="511"/>
      <c r="TKR118" s="511"/>
      <c r="TKS118" s="511"/>
      <c r="TKT118" s="511"/>
      <c r="TKU118" s="511"/>
      <c r="TKV118" s="511"/>
      <c r="TKW118" s="511"/>
      <c r="TKX118" s="511"/>
      <c r="TKY118" s="511"/>
      <c r="TKZ118" s="511"/>
      <c r="TLA118" s="511"/>
      <c r="TLB118" s="511"/>
      <c r="TLC118" s="511"/>
      <c r="TLD118" s="511"/>
      <c r="TLE118" s="511"/>
      <c r="TLF118" s="511"/>
      <c r="TLG118" s="511"/>
      <c r="TLH118" s="511"/>
      <c r="TLI118" s="511"/>
      <c r="TLJ118" s="511"/>
      <c r="TLK118" s="511"/>
      <c r="TLL118" s="511"/>
      <c r="TLM118" s="511"/>
      <c r="TLN118" s="511"/>
      <c r="TLO118" s="511"/>
      <c r="TLP118" s="511"/>
      <c r="TLQ118" s="511"/>
      <c r="TLR118" s="511"/>
      <c r="TLS118" s="511"/>
      <c r="TLT118" s="511"/>
      <c r="TLU118" s="511"/>
      <c r="TLV118" s="511"/>
      <c r="TLW118" s="511"/>
      <c r="TLX118" s="511"/>
      <c r="TLY118" s="511"/>
      <c r="TLZ118" s="511"/>
      <c r="TMA118" s="511"/>
      <c r="TMB118" s="511"/>
      <c r="TMC118" s="511"/>
      <c r="TMD118" s="511"/>
      <c r="TME118" s="511"/>
      <c r="TMF118" s="511"/>
      <c r="TMG118" s="511"/>
      <c r="TMH118" s="511"/>
      <c r="TMI118" s="511"/>
      <c r="TMJ118" s="511"/>
      <c r="TMK118" s="511"/>
      <c r="TML118" s="511"/>
      <c r="TMM118" s="511"/>
      <c r="TMN118" s="511"/>
      <c r="TMO118" s="511"/>
      <c r="TMP118" s="511"/>
      <c r="TMQ118" s="511"/>
      <c r="TMR118" s="511"/>
      <c r="TMS118" s="511"/>
      <c r="TMT118" s="511"/>
      <c r="TMU118" s="511"/>
      <c r="TMV118" s="511"/>
      <c r="TMW118" s="511"/>
      <c r="TMX118" s="511"/>
      <c r="TMY118" s="511"/>
      <c r="TMZ118" s="511"/>
      <c r="TNA118" s="511"/>
      <c r="TNB118" s="511"/>
      <c r="TNC118" s="511"/>
      <c r="TND118" s="511"/>
      <c r="TNE118" s="511"/>
      <c r="TNF118" s="511"/>
      <c r="TNG118" s="511"/>
      <c r="TNH118" s="511"/>
      <c r="TNI118" s="511"/>
      <c r="TNJ118" s="511"/>
      <c r="TNK118" s="511"/>
      <c r="TNL118" s="511"/>
      <c r="TNM118" s="511"/>
      <c r="TNN118" s="511"/>
      <c r="TNO118" s="511"/>
      <c r="TNP118" s="511"/>
      <c r="TNQ118" s="511"/>
      <c r="TNR118" s="511"/>
      <c r="TNS118" s="511"/>
      <c r="TNT118" s="511"/>
      <c r="TNU118" s="511"/>
      <c r="TNV118" s="511"/>
      <c r="TNW118" s="511"/>
      <c r="TNX118" s="511"/>
      <c r="TNY118" s="511"/>
      <c r="TNZ118" s="511"/>
      <c r="TOA118" s="511"/>
      <c r="TOB118" s="511"/>
      <c r="TOC118" s="511"/>
      <c r="TOD118" s="511"/>
      <c r="TOE118" s="511"/>
      <c r="TOF118" s="511"/>
      <c r="TOG118" s="511"/>
      <c r="TOH118" s="511"/>
      <c r="TOI118" s="511"/>
      <c r="TOJ118" s="511"/>
      <c r="TOK118" s="511"/>
      <c r="TOL118" s="511"/>
      <c r="TOM118" s="511"/>
      <c r="TON118" s="511"/>
      <c r="TOO118" s="511"/>
      <c r="TOP118" s="511"/>
      <c r="TOQ118" s="511"/>
      <c r="TOR118" s="511"/>
      <c r="TOS118" s="511"/>
      <c r="TOT118" s="511"/>
      <c r="TOU118" s="511"/>
      <c r="TOV118" s="511"/>
      <c r="TOW118" s="511"/>
      <c r="TOX118" s="511"/>
      <c r="TOY118" s="511"/>
      <c r="TOZ118" s="511"/>
      <c r="TPA118" s="511"/>
      <c r="TPB118" s="511"/>
      <c r="TPC118" s="511"/>
      <c r="TPD118" s="511"/>
      <c r="TPE118" s="511"/>
      <c r="TPF118" s="511"/>
      <c r="TPG118" s="511"/>
      <c r="TPH118" s="511"/>
      <c r="TPI118" s="511"/>
      <c r="TPJ118" s="511"/>
      <c r="TPK118" s="511"/>
      <c r="TPL118" s="511"/>
      <c r="TPM118" s="511"/>
      <c r="TPN118" s="511"/>
      <c r="TPO118" s="511"/>
      <c r="TPP118" s="511"/>
      <c r="TPQ118" s="511"/>
      <c r="TPR118" s="511"/>
      <c r="TPS118" s="511"/>
      <c r="TPT118" s="511"/>
      <c r="TPU118" s="511"/>
      <c r="TPV118" s="511"/>
      <c r="TPW118" s="511"/>
      <c r="TPX118" s="511"/>
      <c r="TPY118" s="511"/>
      <c r="TPZ118" s="511"/>
      <c r="TQA118" s="511"/>
      <c r="TQB118" s="511"/>
      <c r="TQC118" s="511"/>
      <c r="TQD118" s="511"/>
      <c r="TQE118" s="511"/>
      <c r="TQF118" s="511"/>
      <c r="TQG118" s="511"/>
      <c r="TQH118" s="511"/>
      <c r="TQI118" s="511"/>
      <c r="TQJ118" s="511"/>
      <c r="TQK118" s="511"/>
      <c r="TQL118" s="511"/>
      <c r="TQM118" s="511"/>
      <c r="TQN118" s="511"/>
      <c r="TQO118" s="511"/>
      <c r="TQP118" s="511"/>
      <c r="TQQ118" s="511"/>
      <c r="TQR118" s="511"/>
      <c r="TQS118" s="511"/>
      <c r="TQT118" s="511"/>
      <c r="TQU118" s="511"/>
      <c r="TQV118" s="511"/>
      <c r="TQW118" s="511"/>
      <c r="TQX118" s="511"/>
      <c r="TQY118" s="511"/>
      <c r="TQZ118" s="511"/>
      <c r="TRA118" s="511"/>
      <c r="TRB118" s="511"/>
      <c r="TRC118" s="511"/>
      <c r="TRD118" s="511"/>
      <c r="TRE118" s="511"/>
      <c r="TRF118" s="511"/>
      <c r="TRG118" s="511"/>
      <c r="TRH118" s="511"/>
      <c r="TRI118" s="511"/>
      <c r="TRJ118" s="511"/>
      <c r="TRK118" s="511"/>
      <c r="TRL118" s="511"/>
      <c r="TRM118" s="511"/>
      <c r="TRN118" s="511"/>
      <c r="TRO118" s="511"/>
      <c r="TRP118" s="511"/>
      <c r="TRQ118" s="511"/>
      <c r="TRR118" s="511"/>
      <c r="TRS118" s="511"/>
      <c r="TRT118" s="511"/>
      <c r="TRU118" s="511"/>
      <c r="TRV118" s="511"/>
      <c r="TRW118" s="511"/>
      <c r="TRX118" s="511"/>
      <c r="TRY118" s="511"/>
      <c r="TRZ118" s="511"/>
      <c r="TSA118" s="511"/>
      <c r="TSB118" s="511"/>
      <c r="TSC118" s="511"/>
      <c r="TSD118" s="511"/>
      <c r="TSE118" s="511"/>
      <c r="TSF118" s="511"/>
      <c r="TSG118" s="511"/>
      <c r="TSH118" s="511"/>
      <c r="TSI118" s="511"/>
      <c r="TSJ118" s="511"/>
      <c r="TSK118" s="511"/>
      <c r="TSL118" s="511"/>
      <c r="TSM118" s="511"/>
      <c r="TSN118" s="511"/>
      <c r="TSO118" s="511"/>
      <c r="TSP118" s="511"/>
      <c r="TSQ118" s="511"/>
      <c r="TSR118" s="511"/>
      <c r="TSS118" s="511"/>
      <c r="TST118" s="511"/>
      <c r="TSU118" s="511"/>
      <c r="TSV118" s="511"/>
      <c r="TSW118" s="511"/>
      <c r="TSX118" s="511"/>
      <c r="TSY118" s="511"/>
      <c r="TSZ118" s="511"/>
      <c r="TTA118" s="511"/>
      <c r="TTB118" s="511"/>
      <c r="TTC118" s="511"/>
      <c r="TTD118" s="511"/>
      <c r="TTE118" s="511"/>
      <c r="TTF118" s="511"/>
      <c r="TTG118" s="511"/>
      <c r="TTH118" s="511"/>
      <c r="TTI118" s="511"/>
      <c r="TTJ118" s="511"/>
      <c r="TTK118" s="511"/>
      <c r="TTL118" s="511"/>
      <c r="TTM118" s="511"/>
      <c r="TTN118" s="511"/>
      <c r="TTO118" s="511"/>
      <c r="TTP118" s="511"/>
      <c r="TTQ118" s="511"/>
      <c r="TTR118" s="511"/>
      <c r="TTS118" s="511"/>
      <c r="TTT118" s="511"/>
      <c r="TTU118" s="511"/>
      <c r="TTV118" s="511"/>
      <c r="TTW118" s="511"/>
      <c r="TTX118" s="511"/>
      <c r="TTY118" s="511"/>
      <c r="TTZ118" s="511"/>
      <c r="TUA118" s="511"/>
      <c r="TUB118" s="511"/>
      <c r="TUC118" s="511"/>
      <c r="TUD118" s="511"/>
      <c r="TUE118" s="511"/>
      <c r="TUF118" s="511"/>
      <c r="TUG118" s="511"/>
      <c r="TUH118" s="511"/>
      <c r="TUI118" s="511"/>
      <c r="TUJ118" s="511"/>
      <c r="TUK118" s="511"/>
      <c r="TUL118" s="511"/>
      <c r="TUM118" s="511"/>
      <c r="TUN118" s="511"/>
      <c r="TUO118" s="511"/>
      <c r="TUP118" s="511"/>
      <c r="TUQ118" s="511"/>
      <c r="TUR118" s="511"/>
      <c r="TUS118" s="511"/>
      <c r="TUT118" s="511"/>
      <c r="TUU118" s="511"/>
      <c r="TUV118" s="511"/>
      <c r="TUW118" s="511"/>
      <c r="TUX118" s="511"/>
      <c r="TUY118" s="511"/>
      <c r="TUZ118" s="511"/>
      <c r="TVA118" s="511"/>
      <c r="TVB118" s="511"/>
      <c r="TVC118" s="511"/>
      <c r="TVD118" s="511"/>
      <c r="TVE118" s="511"/>
      <c r="TVF118" s="511"/>
      <c r="TVG118" s="511"/>
      <c r="TVH118" s="511"/>
      <c r="TVI118" s="511"/>
      <c r="TVJ118" s="511"/>
      <c r="TVK118" s="511"/>
      <c r="TVL118" s="511"/>
      <c r="TVM118" s="511"/>
      <c r="TVN118" s="511"/>
      <c r="TVO118" s="511"/>
      <c r="TVP118" s="511"/>
      <c r="TVQ118" s="511"/>
      <c r="TVR118" s="511"/>
      <c r="TVS118" s="511"/>
      <c r="TVT118" s="511"/>
      <c r="TVU118" s="511"/>
      <c r="TVV118" s="511"/>
      <c r="TVW118" s="511"/>
      <c r="TVX118" s="511"/>
      <c r="TVY118" s="511"/>
      <c r="TVZ118" s="511"/>
      <c r="TWA118" s="511"/>
      <c r="TWB118" s="511"/>
      <c r="TWC118" s="511"/>
      <c r="TWD118" s="511"/>
      <c r="TWE118" s="511"/>
      <c r="TWF118" s="511"/>
      <c r="TWG118" s="511"/>
      <c r="TWH118" s="511"/>
      <c r="TWI118" s="511"/>
      <c r="TWJ118" s="511"/>
      <c r="TWK118" s="511"/>
      <c r="TWL118" s="511"/>
      <c r="TWM118" s="511"/>
      <c r="TWN118" s="511"/>
      <c r="TWO118" s="511"/>
      <c r="TWP118" s="511"/>
      <c r="TWQ118" s="511"/>
      <c r="TWR118" s="511"/>
      <c r="TWS118" s="511"/>
      <c r="TWT118" s="511"/>
      <c r="TWU118" s="511"/>
      <c r="TWV118" s="511"/>
      <c r="TWW118" s="511"/>
      <c r="TWX118" s="511"/>
      <c r="TWY118" s="511"/>
      <c r="TWZ118" s="511"/>
      <c r="TXA118" s="511"/>
      <c r="TXB118" s="511"/>
      <c r="TXC118" s="511"/>
      <c r="TXD118" s="511"/>
      <c r="TXE118" s="511"/>
      <c r="TXF118" s="511"/>
      <c r="TXG118" s="511"/>
      <c r="TXH118" s="511"/>
      <c r="TXI118" s="511"/>
      <c r="TXJ118" s="511"/>
      <c r="TXK118" s="511"/>
      <c r="TXL118" s="511"/>
      <c r="TXM118" s="511"/>
      <c r="TXN118" s="511"/>
      <c r="TXO118" s="511"/>
      <c r="TXP118" s="511"/>
      <c r="TXQ118" s="511"/>
      <c r="TXR118" s="511"/>
      <c r="TXS118" s="511"/>
      <c r="TXT118" s="511"/>
      <c r="TXU118" s="511"/>
      <c r="TXV118" s="511"/>
      <c r="TXW118" s="511"/>
      <c r="TXX118" s="511"/>
      <c r="TXY118" s="511"/>
      <c r="TXZ118" s="511"/>
      <c r="TYA118" s="511"/>
      <c r="TYB118" s="511"/>
      <c r="TYC118" s="511"/>
      <c r="TYD118" s="511"/>
      <c r="TYE118" s="511"/>
      <c r="TYF118" s="511"/>
      <c r="TYG118" s="511"/>
      <c r="TYH118" s="511"/>
      <c r="TYI118" s="511"/>
      <c r="TYJ118" s="511"/>
      <c r="TYK118" s="511"/>
      <c r="TYL118" s="511"/>
      <c r="TYM118" s="511"/>
      <c r="TYN118" s="511"/>
      <c r="TYO118" s="511"/>
      <c r="TYP118" s="511"/>
      <c r="TYQ118" s="511"/>
      <c r="TYR118" s="511"/>
      <c r="TYS118" s="511"/>
      <c r="TYT118" s="511"/>
      <c r="TYU118" s="511"/>
      <c r="TYV118" s="511"/>
      <c r="TYW118" s="511"/>
      <c r="TYX118" s="511"/>
      <c r="TYY118" s="511"/>
      <c r="TYZ118" s="511"/>
      <c r="TZA118" s="511"/>
      <c r="TZB118" s="511"/>
      <c r="TZC118" s="511"/>
      <c r="TZD118" s="511"/>
      <c r="TZE118" s="511"/>
      <c r="TZF118" s="511"/>
      <c r="TZG118" s="511"/>
      <c r="TZH118" s="511"/>
      <c r="TZI118" s="511"/>
      <c r="TZJ118" s="511"/>
      <c r="TZK118" s="511"/>
      <c r="TZL118" s="511"/>
      <c r="TZM118" s="511"/>
      <c r="TZN118" s="511"/>
      <c r="TZO118" s="511"/>
      <c r="TZP118" s="511"/>
      <c r="TZQ118" s="511"/>
      <c r="TZR118" s="511"/>
      <c r="TZS118" s="511"/>
      <c r="TZT118" s="511"/>
      <c r="TZU118" s="511"/>
      <c r="TZV118" s="511"/>
      <c r="TZW118" s="511"/>
      <c r="TZX118" s="511"/>
      <c r="TZY118" s="511"/>
      <c r="TZZ118" s="511"/>
      <c r="UAA118" s="511"/>
      <c r="UAB118" s="511"/>
      <c r="UAC118" s="511"/>
      <c r="UAD118" s="511"/>
      <c r="UAE118" s="511"/>
      <c r="UAF118" s="511"/>
      <c r="UAG118" s="511"/>
      <c r="UAH118" s="511"/>
      <c r="UAI118" s="511"/>
      <c r="UAJ118" s="511"/>
      <c r="UAK118" s="511"/>
      <c r="UAL118" s="511"/>
      <c r="UAM118" s="511"/>
      <c r="UAN118" s="511"/>
      <c r="UAO118" s="511"/>
      <c r="UAP118" s="511"/>
      <c r="UAQ118" s="511"/>
      <c r="UAR118" s="511"/>
      <c r="UAS118" s="511"/>
      <c r="UAT118" s="511"/>
      <c r="UAU118" s="511"/>
      <c r="UAV118" s="511"/>
      <c r="UAW118" s="511"/>
      <c r="UAX118" s="511"/>
      <c r="UAY118" s="511"/>
      <c r="UAZ118" s="511"/>
      <c r="UBA118" s="511"/>
      <c r="UBB118" s="511"/>
      <c r="UBC118" s="511"/>
      <c r="UBD118" s="511"/>
      <c r="UBE118" s="511"/>
      <c r="UBF118" s="511"/>
      <c r="UBG118" s="511"/>
      <c r="UBH118" s="511"/>
      <c r="UBI118" s="511"/>
      <c r="UBJ118" s="511"/>
      <c r="UBK118" s="511"/>
      <c r="UBL118" s="511"/>
      <c r="UBM118" s="511"/>
      <c r="UBN118" s="511"/>
      <c r="UBO118" s="511"/>
      <c r="UBP118" s="511"/>
      <c r="UBQ118" s="511"/>
      <c r="UBR118" s="511"/>
      <c r="UBS118" s="511"/>
      <c r="UBT118" s="511"/>
      <c r="UBU118" s="511"/>
      <c r="UBV118" s="511"/>
      <c r="UBW118" s="511"/>
      <c r="UBX118" s="511"/>
      <c r="UBY118" s="511"/>
      <c r="UBZ118" s="511"/>
      <c r="UCA118" s="511"/>
      <c r="UCB118" s="511"/>
      <c r="UCC118" s="511"/>
      <c r="UCD118" s="511"/>
      <c r="UCE118" s="511"/>
      <c r="UCF118" s="511"/>
      <c r="UCG118" s="511"/>
      <c r="UCH118" s="511"/>
      <c r="UCI118" s="511"/>
      <c r="UCJ118" s="511"/>
      <c r="UCK118" s="511"/>
      <c r="UCL118" s="511"/>
      <c r="UCM118" s="511"/>
      <c r="UCN118" s="511"/>
      <c r="UCO118" s="511"/>
      <c r="UCP118" s="511"/>
      <c r="UCQ118" s="511"/>
      <c r="UCR118" s="511"/>
      <c r="UCS118" s="511"/>
      <c r="UCT118" s="511"/>
      <c r="UCU118" s="511"/>
      <c r="UCV118" s="511"/>
      <c r="UCW118" s="511"/>
      <c r="UCX118" s="511"/>
      <c r="UCY118" s="511"/>
      <c r="UCZ118" s="511"/>
      <c r="UDA118" s="511"/>
      <c r="UDB118" s="511"/>
      <c r="UDC118" s="511"/>
      <c r="UDD118" s="511"/>
      <c r="UDE118" s="511"/>
      <c r="UDF118" s="511"/>
      <c r="UDG118" s="511"/>
      <c r="UDH118" s="511"/>
      <c r="UDI118" s="511"/>
      <c r="UDJ118" s="511"/>
      <c r="UDK118" s="511"/>
      <c r="UDL118" s="511"/>
      <c r="UDM118" s="511"/>
      <c r="UDN118" s="511"/>
      <c r="UDO118" s="511"/>
      <c r="UDP118" s="511"/>
      <c r="UDQ118" s="511"/>
      <c r="UDR118" s="511"/>
      <c r="UDS118" s="511"/>
      <c r="UDT118" s="511"/>
      <c r="UDU118" s="511"/>
      <c r="UDV118" s="511"/>
      <c r="UDW118" s="511"/>
      <c r="UDX118" s="511"/>
      <c r="UDY118" s="511"/>
      <c r="UDZ118" s="511"/>
      <c r="UEA118" s="511"/>
      <c r="UEB118" s="511"/>
      <c r="UEC118" s="511"/>
      <c r="UED118" s="511"/>
      <c r="UEE118" s="511"/>
      <c r="UEF118" s="511"/>
      <c r="UEG118" s="511"/>
      <c r="UEH118" s="511"/>
      <c r="UEI118" s="511"/>
      <c r="UEJ118" s="511"/>
      <c r="UEK118" s="511"/>
      <c r="UEL118" s="511"/>
      <c r="UEM118" s="511"/>
      <c r="UEN118" s="511"/>
      <c r="UEO118" s="511"/>
      <c r="UEP118" s="511"/>
      <c r="UEQ118" s="511"/>
      <c r="UER118" s="511"/>
      <c r="UES118" s="511"/>
      <c r="UET118" s="511"/>
      <c r="UEU118" s="511"/>
      <c r="UEV118" s="511"/>
      <c r="UEW118" s="511"/>
      <c r="UEX118" s="511"/>
      <c r="UEY118" s="511"/>
      <c r="UEZ118" s="511"/>
      <c r="UFA118" s="511"/>
      <c r="UFB118" s="511"/>
      <c r="UFC118" s="511"/>
      <c r="UFD118" s="511"/>
      <c r="UFE118" s="511"/>
      <c r="UFF118" s="511"/>
      <c r="UFG118" s="511"/>
      <c r="UFH118" s="511"/>
      <c r="UFI118" s="511"/>
      <c r="UFJ118" s="511"/>
      <c r="UFK118" s="511"/>
      <c r="UFL118" s="511"/>
      <c r="UFM118" s="511"/>
      <c r="UFN118" s="511"/>
      <c r="UFO118" s="511"/>
      <c r="UFP118" s="511"/>
      <c r="UFQ118" s="511"/>
      <c r="UFR118" s="511"/>
      <c r="UFS118" s="511"/>
      <c r="UFT118" s="511"/>
      <c r="UFU118" s="511"/>
      <c r="UFV118" s="511"/>
      <c r="UFW118" s="511"/>
      <c r="UFX118" s="511"/>
      <c r="UFY118" s="511"/>
      <c r="UFZ118" s="511"/>
      <c r="UGA118" s="511"/>
      <c r="UGB118" s="511"/>
      <c r="UGC118" s="511"/>
      <c r="UGD118" s="511"/>
      <c r="UGE118" s="511"/>
      <c r="UGF118" s="511"/>
      <c r="UGG118" s="511"/>
      <c r="UGH118" s="511"/>
      <c r="UGI118" s="511"/>
      <c r="UGJ118" s="511"/>
      <c r="UGK118" s="511"/>
      <c r="UGL118" s="511"/>
      <c r="UGM118" s="511"/>
      <c r="UGN118" s="511"/>
      <c r="UGO118" s="511"/>
      <c r="UGP118" s="511"/>
      <c r="UGQ118" s="511"/>
      <c r="UGR118" s="511"/>
      <c r="UGS118" s="511"/>
      <c r="UGT118" s="511"/>
      <c r="UGU118" s="511"/>
      <c r="UGV118" s="511"/>
      <c r="UGW118" s="511"/>
      <c r="UGX118" s="511"/>
      <c r="UGY118" s="511"/>
      <c r="UGZ118" s="511"/>
      <c r="UHA118" s="511"/>
      <c r="UHB118" s="511"/>
      <c r="UHC118" s="511"/>
      <c r="UHD118" s="511"/>
      <c r="UHE118" s="511"/>
      <c r="UHF118" s="511"/>
      <c r="UHG118" s="511"/>
      <c r="UHH118" s="511"/>
      <c r="UHI118" s="511"/>
      <c r="UHJ118" s="511"/>
      <c r="UHK118" s="511"/>
      <c r="UHL118" s="511"/>
      <c r="UHM118" s="511"/>
      <c r="UHN118" s="511"/>
      <c r="UHO118" s="511"/>
      <c r="UHP118" s="511"/>
      <c r="UHQ118" s="511"/>
      <c r="UHR118" s="511"/>
      <c r="UHS118" s="511"/>
      <c r="UHT118" s="511"/>
      <c r="UHU118" s="511"/>
      <c r="UHV118" s="511"/>
      <c r="UHW118" s="511"/>
      <c r="UHX118" s="511"/>
      <c r="UHY118" s="511"/>
      <c r="UHZ118" s="511"/>
      <c r="UIA118" s="511"/>
      <c r="UIB118" s="511"/>
      <c r="UIC118" s="511"/>
      <c r="UID118" s="511"/>
      <c r="UIE118" s="511"/>
      <c r="UIF118" s="511"/>
      <c r="UIG118" s="511"/>
      <c r="UIH118" s="511"/>
      <c r="UII118" s="511"/>
      <c r="UIJ118" s="511"/>
      <c r="UIK118" s="511"/>
      <c r="UIL118" s="511"/>
      <c r="UIM118" s="511"/>
      <c r="UIN118" s="511"/>
      <c r="UIO118" s="511"/>
      <c r="UIP118" s="511"/>
      <c r="UIQ118" s="511"/>
      <c r="UIR118" s="511"/>
      <c r="UIS118" s="511"/>
      <c r="UIT118" s="511"/>
      <c r="UIU118" s="511"/>
      <c r="UIV118" s="511"/>
      <c r="UIW118" s="511"/>
      <c r="UIX118" s="511"/>
      <c r="UIY118" s="511"/>
      <c r="UIZ118" s="511"/>
      <c r="UJA118" s="511"/>
      <c r="UJB118" s="511"/>
      <c r="UJC118" s="511"/>
      <c r="UJD118" s="511"/>
      <c r="UJE118" s="511"/>
      <c r="UJF118" s="511"/>
      <c r="UJG118" s="511"/>
      <c r="UJH118" s="511"/>
      <c r="UJI118" s="511"/>
      <c r="UJJ118" s="511"/>
      <c r="UJK118" s="511"/>
      <c r="UJL118" s="511"/>
      <c r="UJM118" s="511"/>
      <c r="UJN118" s="511"/>
      <c r="UJO118" s="511"/>
      <c r="UJP118" s="511"/>
      <c r="UJQ118" s="511"/>
      <c r="UJR118" s="511"/>
      <c r="UJS118" s="511"/>
      <c r="UJT118" s="511"/>
      <c r="UJU118" s="511"/>
      <c r="UJV118" s="511"/>
      <c r="UJW118" s="511"/>
      <c r="UJX118" s="511"/>
      <c r="UJY118" s="511"/>
      <c r="UJZ118" s="511"/>
      <c r="UKA118" s="511"/>
      <c r="UKB118" s="511"/>
      <c r="UKC118" s="511"/>
      <c r="UKD118" s="511"/>
      <c r="UKE118" s="511"/>
      <c r="UKF118" s="511"/>
      <c r="UKG118" s="511"/>
      <c r="UKH118" s="511"/>
      <c r="UKI118" s="511"/>
      <c r="UKJ118" s="511"/>
      <c r="UKK118" s="511"/>
      <c r="UKL118" s="511"/>
      <c r="UKM118" s="511"/>
      <c r="UKN118" s="511"/>
      <c r="UKO118" s="511"/>
      <c r="UKP118" s="511"/>
      <c r="UKQ118" s="511"/>
      <c r="UKR118" s="511"/>
      <c r="UKS118" s="511"/>
      <c r="UKT118" s="511"/>
      <c r="UKU118" s="511"/>
      <c r="UKV118" s="511"/>
      <c r="UKW118" s="511"/>
      <c r="UKX118" s="511"/>
      <c r="UKY118" s="511"/>
      <c r="UKZ118" s="511"/>
      <c r="ULA118" s="511"/>
      <c r="ULB118" s="511"/>
      <c r="ULC118" s="511"/>
      <c r="ULD118" s="511"/>
      <c r="ULE118" s="511"/>
      <c r="ULF118" s="511"/>
      <c r="ULG118" s="511"/>
      <c r="ULH118" s="511"/>
      <c r="ULI118" s="511"/>
      <c r="ULJ118" s="511"/>
      <c r="ULK118" s="511"/>
      <c r="ULL118" s="511"/>
      <c r="ULM118" s="511"/>
      <c r="ULN118" s="511"/>
      <c r="ULO118" s="511"/>
      <c r="ULP118" s="511"/>
      <c r="ULQ118" s="511"/>
      <c r="ULR118" s="511"/>
      <c r="ULS118" s="511"/>
      <c r="ULT118" s="511"/>
      <c r="ULU118" s="511"/>
      <c r="ULV118" s="511"/>
      <c r="ULW118" s="511"/>
      <c r="ULX118" s="511"/>
      <c r="ULY118" s="511"/>
      <c r="ULZ118" s="511"/>
      <c r="UMA118" s="511"/>
      <c r="UMB118" s="511"/>
      <c r="UMC118" s="511"/>
      <c r="UMD118" s="511"/>
      <c r="UME118" s="511"/>
      <c r="UMF118" s="511"/>
      <c r="UMG118" s="511"/>
      <c r="UMH118" s="511"/>
      <c r="UMI118" s="511"/>
      <c r="UMJ118" s="511"/>
      <c r="UMK118" s="511"/>
      <c r="UML118" s="511"/>
      <c r="UMM118" s="511"/>
      <c r="UMN118" s="511"/>
      <c r="UMO118" s="511"/>
      <c r="UMP118" s="511"/>
      <c r="UMQ118" s="511"/>
      <c r="UMR118" s="511"/>
      <c r="UMS118" s="511"/>
      <c r="UMT118" s="511"/>
      <c r="UMU118" s="511"/>
      <c r="UMV118" s="511"/>
      <c r="UMW118" s="511"/>
      <c r="UMX118" s="511"/>
      <c r="UMY118" s="511"/>
      <c r="UMZ118" s="511"/>
      <c r="UNA118" s="511"/>
      <c r="UNB118" s="511"/>
      <c r="UNC118" s="511"/>
      <c r="UND118" s="511"/>
      <c r="UNE118" s="511"/>
      <c r="UNF118" s="511"/>
      <c r="UNG118" s="511"/>
      <c r="UNH118" s="511"/>
      <c r="UNI118" s="511"/>
      <c r="UNJ118" s="511"/>
      <c r="UNK118" s="511"/>
      <c r="UNL118" s="511"/>
      <c r="UNM118" s="511"/>
      <c r="UNN118" s="511"/>
      <c r="UNO118" s="511"/>
      <c r="UNP118" s="511"/>
      <c r="UNQ118" s="511"/>
      <c r="UNR118" s="511"/>
      <c r="UNS118" s="511"/>
      <c r="UNT118" s="511"/>
      <c r="UNU118" s="511"/>
      <c r="UNV118" s="511"/>
      <c r="UNW118" s="511"/>
      <c r="UNX118" s="511"/>
      <c r="UNY118" s="511"/>
      <c r="UNZ118" s="511"/>
      <c r="UOA118" s="511"/>
      <c r="UOB118" s="511"/>
      <c r="UOC118" s="511"/>
      <c r="UOD118" s="511"/>
      <c r="UOE118" s="511"/>
      <c r="UOF118" s="511"/>
      <c r="UOG118" s="511"/>
      <c r="UOH118" s="511"/>
      <c r="UOI118" s="511"/>
      <c r="UOJ118" s="511"/>
      <c r="UOK118" s="511"/>
      <c r="UOL118" s="511"/>
      <c r="UOM118" s="511"/>
      <c r="UON118" s="511"/>
      <c r="UOO118" s="511"/>
      <c r="UOP118" s="511"/>
      <c r="UOQ118" s="511"/>
      <c r="UOR118" s="511"/>
      <c r="UOS118" s="511"/>
      <c r="UOT118" s="511"/>
      <c r="UOU118" s="511"/>
      <c r="UOV118" s="511"/>
      <c r="UOW118" s="511"/>
      <c r="UOX118" s="511"/>
      <c r="UOY118" s="511"/>
      <c r="UOZ118" s="511"/>
      <c r="UPA118" s="511"/>
      <c r="UPB118" s="511"/>
      <c r="UPC118" s="511"/>
      <c r="UPD118" s="511"/>
      <c r="UPE118" s="511"/>
      <c r="UPF118" s="511"/>
      <c r="UPG118" s="511"/>
      <c r="UPH118" s="511"/>
      <c r="UPI118" s="511"/>
      <c r="UPJ118" s="511"/>
      <c r="UPK118" s="511"/>
      <c r="UPL118" s="511"/>
      <c r="UPM118" s="511"/>
      <c r="UPN118" s="511"/>
      <c r="UPO118" s="511"/>
      <c r="UPP118" s="511"/>
      <c r="UPQ118" s="511"/>
      <c r="UPR118" s="511"/>
      <c r="UPS118" s="511"/>
      <c r="UPT118" s="511"/>
      <c r="UPU118" s="511"/>
      <c r="UPV118" s="511"/>
      <c r="UPW118" s="511"/>
      <c r="UPX118" s="511"/>
      <c r="UPY118" s="511"/>
      <c r="UPZ118" s="511"/>
      <c r="UQA118" s="511"/>
      <c r="UQB118" s="511"/>
      <c r="UQC118" s="511"/>
      <c r="UQD118" s="511"/>
      <c r="UQE118" s="511"/>
      <c r="UQF118" s="511"/>
      <c r="UQG118" s="511"/>
      <c r="UQH118" s="511"/>
      <c r="UQI118" s="511"/>
      <c r="UQJ118" s="511"/>
      <c r="UQK118" s="511"/>
      <c r="UQL118" s="511"/>
      <c r="UQM118" s="511"/>
      <c r="UQN118" s="511"/>
      <c r="UQO118" s="511"/>
      <c r="UQP118" s="511"/>
      <c r="UQQ118" s="511"/>
      <c r="UQR118" s="511"/>
      <c r="UQS118" s="511"/>
      <c r="UQT118" s="511"/>
      <c r="UQU118" s="511"/>
      <c r="UQV118" s="511"/>
      <c r="UQW118" s="511"/>
      <c r="UQX118" s="511"/>
      <c r="UQY118" s="511"/>
      <c r="UQZ118" s="511"/>
      <c r="URA118" s="511"/>
      <c r="URB118" s="511"/>
      <c r="URC118" s="511"/>
      <c r="URD118" s="511"/>
      <c r="URE118" s="511"/>
      <c r="URF118" s="511"/>
      <c r="URG118" s="511"/>
      <c r="URH118" s="511"/>
      <c r="URI118" s="511"/>
      <c r="URJ118" s="511"/>
      <c r="URK118" s="511"/>
      <c r="URL118" s="511"/>
      <c r="URM118" s="511"/>
      <c r="URN118" s="511"/>
      <c r="URO118" s="511"/>
      <c r="URP118" s="511"/>
      <c r="URQ118" s="511"/>
      <c r="URR118" s="511"/>
      <c r="URS118" s="511"/>
      <c r="URT118" s="511"/>
      <c r="URU118" s="511"/>
      <c r="URV118" s="511"/>
      <c r="URW118" s="511"/>
      <c r="URX118" s="511"/>
      <c r="URY118" s="511"/>
      <c r="URZ118" s="511"/>
      <c r="USA118" s="511"/>
      <c r="USB118" s="511"/>
      <c r="USC118" s="511"/>
      <c r="USD118" s="511"/>
      <c r="USE118" s="511"/>
      <c r="USF118" s="511"/>
      <c r="USG118" s="511"/>
      <c r="USH118" s="511"/>
      <c r="USI118" s="511"/>
      <c r="USJ118" s="511"/>
      <c r="USK118" s="511"/>
      <c r="USL118" s="511"/>
      <c r="USM118" s="511"/>
      <c r="USN118" s="511"/>
      <c r="USO118" s="511"/>
      <c r="USP118" s="511"/>
      <c r="USQ118" s="511"/>
      <c r="USR118" s="511"/>
      <c r="USS118" s="511"/>
      <c r="UST118" s="511"/>
      <c r="USU118" s="511"/>
      <c r="USV118" s="511"/>
      <c r="USW118" s="511"/>
      <c r="USX118" s="511"/>
      <c r="USY118" s="511"/>
      <c r="USZ118" s="511"/>
      <c r="UTA118" s="511"/>
      <c r="UTB118" s="511"/>
      <c r="UTC118" s="511"/>
      <c r="UTD118" s="511"/>
      <c r="UTE118" s="511"/>
      <c r="UTF118" s="511"/>
      <c r="UTG118" s="511"/>
      <c r="UTH118" s="511"/>
      <c r="UTI118" s="511"/>
      <c r="UTJ118" s="511"/>
      <c r="UTK118" s="511"/>
      <c r="UTL118" s="511"/>
      <c r="UTM118" s="511"/>
      <c r="UTN118" s="511"/>
      <c r="UTO118" s="511"/>
      <c r="UTP118" s="511"/>
      <c r="UTQ118" s="511"/>
      <c r="UTR118" s="511"/>
      <c r="UTS118" s="511"/>
      <c r="UTT118" s="511"/>
      <c r="UTU118" s="511"/>
      <c r="UTV118" s="511"/>
      <c r="UTW118" s="511"/>
      <c r="UTX118" s="511"/>
      <c r="UTY118" s="511"/>
      <c r="UTZ118" s="511"/>
      <c r="UUA118" s="511"/>
      <c r="UUB118" s="511"/>
      <c r="UUC118" s="511"/>
      <c r="UUD118" s="511"/>
      <c r="UUE118" s="511"/>
      <c r="UUF118" s="511"/>
      <c r="UUG118" s="511"/>
      <c r="UUH118" s="511"/>
      <c r="UUI118" s="511"/>
      <c r="UUJ118" s="511"/>
      <c r="UUK118" s="511"/>
      <c r="UUL118" s="511"/>
      <c r="UUM118" s="511"/>
      <c r="UUN118" s="511"/>
      <c r="UUO118" s="511"/>
      <c r="UUP118" s="511"/>
      <c r="UUQ118" s="511"/>
      <c r="UUR118" s="511"/>
      <c r="UUS118" s="511"/>
      <c r="UUT118" s="511"/>
      <c r="UUU118" s="511"/>
      <c r="UUV118" s="511"/>
      <c r="UUW118" s="511"/>
      <c r="UUX118" s="511"/>
      <c r="UUY118" s="511"/>
      <c r="UUZ118" s="511"/>
      <c r="UVA118" s="511"/>
      <c r="UVB118" s="511"/>
      <c r="UVC118" s="511"/>
      <c r="UVD118" s="511"/>
      <c r="UVE118" s="511"/>
      <c r="UVF118" s="511"/>
      <c r="UVG118" s="511"/>
      <c r="UVH118" s="511"/>
      <c r="UVI118" s="511"/>
      <c r="UVJ118" s="511"/>
      <c r="UVK118" s="511"/>
      <c r="UVL118" s="511"/>
      <c r="UVM118" s="511"/>
      <c r="UVN118" s="511"/>
      <c r="UVO118" s="511"/>
      <c r="UVP118" s="511"/>
      <c r="UVQ118" s="511"/>
      <c r="UVR118" s="511"/>
      <c r="UVS118" s="511"/>
      <c r="UVT118" s="511"/>
      <c r="UVU118" s="511"/>
      <c r="UVV118" s="511"/>
      <c r="UVW118" s="511"/>
      <c r="UVX118" s="511"/>
      <c r="UVY118" s="511"/>
      <c r="UVZ118" s="511"/>
      <c r="UWA118" s="511"/>
      <c r="UWB118" s="511"/>
      <c r="UWC118" s="511"/>
      <c r="UWD118" s="511"/>
      <c r="UWE118" s="511"/>
      <c r="UWF118" s="511"/>
      <c r="UWG118" s="511"/>
      <c r="UWH118" s="511"/>
      <c r="UWI118" s="511"/>
      <c r="UWJ118" s="511"/>
      <c r="UWK118" s="511"/>
      <c r="UWL118" s="511"/>
      <c r="UWM118" s="511"/>
      <c r="UWN118" s="511"/>
      <c r="UWO118" s="511"/>
      <c r="UWP118" s="511"/>
      <c r="UWQ118" s="511"/>
      <c r="UWR118" s="511"/>
      <c r="UWS118" s="511"/>
      <c r="UWT118" s="511"/>
      <c r="UWU118" s="511"/>
      <c r="UWV118" s="511"/>
      <c r="UWW118" s="511"/>
      <c r="UWX118" s="511"/>
      <c r="UWY118" s="511"/>
      <c r="UWZ118" s="511"/>
      <c r="UXA118" s="511"/>
      <c r="UXB118" s="511"/>
      <c r="UXC118" s="511"/>
      <c r="UXD118" s="511"/>
      <c r="UXE118" s="511"/>
      <c r="UXF118" s="511"/>
      <c r="UXG118" s="511"/>
      <c r="UXH118" s="511"/>
      <c r="UXI118" s="511"/>
      <c r="UXJ118" s="511"/>
      <c r="UXK118" s="511"/>
      <c r="UXL118" s="511"/>
      <c r="UXM118" s="511"/>
      <c r="UXN118" s="511"/>
      <c r="UXO118" s="511"/>
      <c r="UXP118" s="511"/>
      <c r="UXQ118" s="511"/>
      <c r="UXR118" s="511"/>
      <c r="UXS118" s="511"/>
      <c r="UXT118" s="511"/>
      <c r="UXU118" s="511"/>
      <c r="UXV118" s="511"/>
      <c r="UXW118" s="511"/>
      <c r="UXX118" s="511"/>
      <c r="UXY118" s="511"/>
      <c r="UXZ118" s="511"/>
      <c r="UYA118" s="511"/>
      <c r="UYB118" s="511"/>
      <c r="UYC118" s="511"/>
      <c r="UYD118" s="511"/>
      <c r="UYE118" s="511"/>
      <c r="UYF118" s="511"/>
      <c r="UYG118" s="511"/>
      <c r="UYH118" s="511"/>
      <c r="UYI118" s="511"/>
      <c r="UYJ118" s="511"/>
      <c r="UYK118" s="511"/>
      <c r="UYL118" s="511"/>
      <c r="UYM118" s="511"/>
      <c r="UYN118" s="511"/>
      <c r="UYO118" s="511"/>
      <c r="UYP118" s="511"/>
      <c r="UYQ118" s="511"/>
      <c r="UYR118" s="511"/>
      <c r="UYS118" s="511"/>
      <c r="UYT118" s="511"/>
      <c r="UYU118" s="511"/>
      <c r="UYV118" s="511"/>
      <c r="UYW118" s="511"/>
      <c r="UYX118" s="511"/>
      <c r="UYY118" s="511"/>
      <c r="UYZ118" s="511"/>
      <c r="UZA118" s="511"/>
      <c r="UZB118" s="511"/>
      <c r="UZC118" s="511"/>
      <c r="UZD118" s="511"/>
      <c r="UZE118" s="511"/>
      <c r="UZF118" s="511"/>
      <c r="UZG118" s="511"/>
      <c r="UZH118" s="511"/>
      <c r="UZI118" s="511"/>
      <c r="UZJ118" s="511"/>
      <c r="UZK118" s="511"/>
      <c r="UZL118" s="511"/>
      <c r="UZM118" s="511"/>
      <c r="UZN118" s="511"/>
      <c r="UZO118" s="511"/>
      <c r="UZP118" s="511"/>
      <c r="UZQ118" s="511"/>
      <c r="UZR118" s="511"/>
      <c r="UZS118" s="511"/>
      <c r="UZT118" s="511"/>
      <c r="UZU118" s="511"/>
      <c r="UZV118" s="511"/>
      <c r="UZW118" s="511"/>
      <c r="UZX118" s="511"/>
      <c r="UZY118" s="511"/>
      <c r="UZZ118" s="511"/>
      <c r="VAA118" s="511"/>
      <c r="VAB118" s="511"/>
      <c r="VAC118" s="511"/>
      <c r="VAD118" s="511"/>
      <c r="VAE118" s="511"/>
      <c r="VAF118" s="511"/>
      <c r="VAG118" s="511"/>
      <c r="VAH118" s="511"/>
      <c r="VAI118" s="511"/>
      <c r="VAJ118" s="511"/>
      <c r="VAK118" s="511"/>
      <c r="VAL118" s="511"/>
      <c r="VAM118" s="511"/>
      <c r="VAN118" s="511"/>
      <c r="VAO118" s="511"/>
      <c r="VAP118" s="511"/>
      <c r="VAQ118" s="511"/>
      <c r="VAR118" s="511"/>
      <c r="VAS118" s="511"/>
      <c r="VAT118" s="511"/>
      <c r="VAU118" s="511"/>
      <c r="VAV118" s="511"/>
      <c r="VAW118" s="511"/>
      <c r="VAX118" s="511"/>
      <c r="VAY118" s="511"/>
      <c r="VAZ118" s="511"/>
      <c r="VBA118" s="511"/>
      <c r="VBB118" s="511"/>
      <c r="VBC118" s="511"/>
      <c r="VBD118" s="511"/>
      <c r="VBE118" s="511"/>
      <c r="VBF118" s="511"/>
      <c r="VBG118" s="511"/>
      <c r="VBH118" s="511"/>
      <c r="VBI118" s="511"/>
      <c r="VBJ118" s="511"/>
      <c r="VBK118" s="511"/>
      <c r="VBL118" s="511"/>
      <c r="VBM118" s="511"/>
      <c r="VBN118" s="511"/>
      <c r="VBO118" s="511"/>
      <c r="VBP118" s="511"/>
      <c r="VBQ118" s="511"/>
      <c r="VBR118" s="511"/>
      <c r="VBS118" s="511"/>
      <c r="VBT118" s="511"/>
      <c r="VBU118" s="511"/>
      <c r="VBV118" s="511"/>
      <c r="VBW118" s="511"/>
      <c r="VBX118" s="511"/>
      <c r="VBY118" s="511"/>
      <c r="VBZ118" s="511"/>
      <c r="VCA118" s="511"/>
      <c r="VCB118" s="511"/>
      <c r="VCC118" s="511"/>
      <c r="VCD118" s="511"/>
      <c r="VCE118" s="511"/>
      <c r="VCF118" s="511"/>
      <c r="VCG118" s="511"/>
      <c r="VCH118" s="511"/>
      <c r="VCI118" s="511"/>
      <c r="VCJ118" s="511"/>
      <c r="VCK118" s="511"/>
      <c r="VCL118" s="511"/>
      <c r="VCM118" s="511"/>
      <c r="VCN118" s="511"/>
      <c r="VCO118" s="511"/>
      <c r="VCP118" s="511"/>
      <c r="VCQ118" s="511"/>
      <c r="VCR118" s="511"/>
      <c r="VCS118" s="511"/>
      <c r="VCT118" s="511"/>
      <c r="VCU118" s="511"/>
      <c r="VCV118" s="511"/>
      <c r="VCW118" s="511"/>
      <c r="VCX118" s="511"/>
      <c r="VCY118" s="511"/>
      <c r="VCZ118" s="511"/>
      <c r="VDA118" s="511"/>
      <c r="VDB118" s="511"/>
      <c r="VDC118" s="511"/>
      <c r="VDD118" s="511"/>
      <c r="VDE118" s="511"/>
      <c r="VDF118" s="511"/>
      <c r="VDG118" s="511"/>
      <c r="VDH118" s="511"/>
      <c r="VDI118" s="511"/>
      <c r="VDJ118" s="511"/>
      <c r="VDK118" s="511"/>
      <c r="VDL118" s="511"/>
      <c r="VDM118" s="511"/>
      <c r="VDN118" s="511"/>
      <c r="VDO118" s="511"/>
      <c r="VDP118" s="511"/>
      <c r="VDQ118" s="511"/>
      <c r="VDR118" s="511"/>
      <c r="VDS118" s="511"/>
      <c r="VDT118" s="511"/>
      <c r="VDU118" s="511"/>
      <c r="VDV118" s="511"/>
      <c r="VDW118" s="511"/>
      <c r="VDX118" s="511"/>
      <c r="VDY118" s="511"/>
      <c r="VDZ118" s="511"/>
      <c r="VEA118" s="511"/>
      <c r="VEB118" s="511"/>
      <c r="VEC118" s="511"/>
      <c r="VED118" s="511"/>
      <c r="VEE118" s="511"/>
      <c r="VEF118" s="511"/>
      <c r="VEG118" s="511"/>
      <c r="VEH118" s="511"/>
      <c r="VEI118" s="511"/>
      <c r="VEJ118" s="511"/>
      <c r="VEK118" s="511"/>
      <c r="VEL118" s="511"/>
      <c r="VEM118" s="511"/>
      <c r="VEN118" s="511"/>
      <c r="VEO118" s="511"/>
      <c r="VEP118" s="511"/>
      <c r="VEQ118" s="511"/>
      <c r="VER118" s="511"/>
      <c r="VES118" s="511"/>
      <c r="VET118" s="511"/>
      <c r="VEU118" s="511"/>
      <c r="VEV118" s="511"/>
      <c r="VEW118" s="511"/>
      <c r="VEX118" s="511"/>
      <c r="VEY118" s="511"/>
      <c r="VEZ118" s="511"/>
      <c r="VFA118" s="511"/>
      <c r="VFB118" s="511"/>
      <c r="VFC118" s="511"/>
      <c r="VFD118" s="511"/>
      <c r="VFE118" s="511"/>
      <c r="VFF118" s="511"/>
      <c r="VFG118" s="511"/>
      <c r="VFH118" s="511"/>
      <c r="VFI118" s="511"/>
      <c r="VFJ118" s="511"/>
      <c r="VFK118" s="511"/>
      <c r="VFL118" s="511"/>
      <c r="VFM118" s="511"/>
      <c r="VFN118" s="511"/>
      <c r="VFO118" s="511"/>
      <c r="VFP118" s="511"/>
      <c r="VFQ118" s="511"/>
      <c r="VFR118" s="511"/>
      <c r="VFS118" s="511"/>
      <c r="VFT118" s="511"/>
      <c r="VFU118" s="511"/>
      <c r="VFV118" s="511"/>
      <c r="VFW118" s="511"/>
      <c r="VFX118" s="511"/>
      <c r="VFY118" s="511"/>
      <c r="VFZ118" s="511"/>
      <c r="VGA118" s="511"/>
      <c r="VGB118" s="511"/>
      <c r="VGC118" s="511"/>
      <c r="VGD118" s="511"/>
      <c r="VGE118" s="511"/>
      <c r="VGF118" s="511"/>
      <c r="VGG118" s="511"/>
      <c r="VGH118" s="511"/>
      <c r="VGI118" s="511"/>
      <c r="VGJ118" s="511"/>
      <c r="VGK118" s="511"/>
      <c r="VGL118" s="511"/>
      <c r="VGM118" s="511"/>
      <c r="VGN118" s="511"/>
      <c r="VGO118" s="511"/>
      <c r="VGP118" s="511"/>
      <c r="VGQ118" s="511"/>
      <c r="VGR118" s="511"/>
      <c r="VGS118" s="511"/>
      <c r="VGT118" s="511"/>
      <c r="VGU118" s="511"/>
      <c r="VGV118" s="511"/>
      <c r="VGW118" s="511"/>
      <c r="VGX118" s="511"/>
      <c r="VGY118" s="511"/>
      <c r="VGZ118" s="511"/>
      <c r="VHA118" s="511"/>
      <c r="VHB118" s="511"/>
      <c r="VHC118" s="511"/>
      <c r="VHD118" s="511"/>
      <c r="VHE118" s="511"/>
      <c r="VHF118" s="511"/>
      <c r="VHG118" s="511"/>
      <c r="VHH118" s="511"/>
      <c r="VHI118" s="511"/>
      <c r="VHJ118" s="511"/>
      <c r="VHK118" s="511"/>
      <c r="VHL118" s="511"/>
      <c r="VHM118" s="511"/>
      <c r="VHN118" s="511"/>
      <c r="VHO118" s="511"/>
      <c r="VHP118" s="511"/>
      <c r="VHQ118" s="511"/>
      <c r="VHR118" s="511"/>
      <c r="VHS118" s="511"/>
      <c r="VHT118" s="511"/>
      <c r="VHU118" s="511"/>
      <c r="VHV118" s="511"/>
      <c r="VHW118" s="511"/>
      <c r="VHX118" s="511"/>
      <c r="VHY118" s="511"/>
      <c r="VHZ118" s="511"/>
      <c r="VIA118" s="511"/>
      <c r="VIB118" s="511"/>
      <c r="VIC118" s="511"/>
      <c r="VID118" s="511"/>
      <c r="VIE118" s="511"/>
      <c r="VIF118" s="511"/>
      <c r="VIG118" s="511"/>
      <c r="VIH118" s="511"/>
      <c r="VII118" s="511"/>
      <c r="VIJ118" s="511"/>
      <c r="VIK118" s="511"/>
      <c r="VIL118" s="511"/>
      <c r="VIM118" s="511"/>
      <c r="VIN118" s="511"/>
      <c r="VIO118" s="511"/>
      <c r="VIP118" s="511"/>
      <c r="VIQ118" s="511"/>
      <c r="VIR118" s="511"/>
      <c r="VIS118" s="511"/>
      <c r="VIT118" s="511"/>
      <c r="VIU118" s="511"/>
      <c r="VIV118" s="511"/>
      <c r="VIW118" s="511"/>
      <c r="VIX118" s="511"/>
      <c r="VIY118" s="511"/>
      <c r="VIZ118" s="511"/>
      <c r="VJA118" s="511"/>
      <c r="VJB118" s="511"/>
      <c r="VJC118" s="511"/>
      <c r="VJD118" s="511"/>
      <c r="VJE118" s="511"/>
      <c r="VJF118" s="511"/>
      <c r="VJG118" s="511"/>
      <c r="VJH118" s="511"/>
      <c r="VJI118" s="511"/>
      <c r="VJJ118" s="511"/>
      <c r="VJK118" s="511"/>
      <c r="VJL118" s="511"/>
      <c r="VJM118" s="511"/>
      <c r="VJN118" s="511"/>
      <c r="VJO118" s="511"/>
      <c r="VJP118" s="511"/>
      <c r="VJQ118" s="511"/>
      <c r="VJR118" s="511"/>
      <c r="VJS118" s="511"/>
      <c r="VJT118" s="511"/>
      <c r="VJU118" s="511"/>
      <c r="VJV118" s="511"/>
      <c r="VJW118" s="511"/>
      <c r="VJX118" s="511"/>
      <c r="VJY118" s="511"/>
      <c r="VJZ118" s="511"/>
      <c r="VKA118" s="511"/>
      <c r="VKB118" s="511"/>
      <c r="VKC118" s="511"/>
      <c r="VKD118" s="511"/>
      <c r="VKE118" s="511"/>
      <c r="VKF118" s="511"/>
      <c r="VKG118" s="511"/>
      <c r="VKH118" s="511"/>
      <c r="VKI118" s="511"/>
      <c r="VKJ118" s="511"/>
      <c r="VKK118" s="511"/>
      <c r="VKL118" s="511"/>
      <c r="VKM118" s="511"/>
      <c r="VKN118" s="511"/>
      <c r="VKO118" s="511"/>
      <c r="VKP118" s="511"/>
      <c r="VKQ118" s="511"/>
      <c r="VKR118" s="511"/>
      <c r="VKS118" s="511"/>
      <c r="VKT118" s="511"/>
      <c r="VKU118" s="511"/>
      <c r="VKV118" s="511"/>
      <c r="VKW118" s="511"/>
      <c r="VKX118" s="511"/>
      <c r="VKY118" s="511"/>
      <c r="VKZ118" s="511"/>
      <c r="VLA118" s="511"/>
      <c r="VLB118" s="511"/>
      <c r="VLC118" s="511"/>
      <c r="VLD118" s="511"/>
      <c r="VLE118" s="511"/>
      <c r="VLF118" s="511"/>
      <c r="VLG118" s="511"/>
      <c r="VLH118" s="511"/>
      <c r="VLI118" s="511"/>
      <c r="VLJ118" s="511"/>
      <c r="VLK118" s="511"/>
      <c r="VLL118" s="511"/>
      <c r="VLM118" s="511"/>
      <c r="VLN118" s="511"/>
      <c r="VLO118" s="511"/>
      <c r="VLP118" s="511"/>
      <c r="VLQ118" s="511"/>
      <c r="VLR118" s="511"/>
      <c r="VLS118" s="511"/>
      <c r="VLT118" s="511"/>
      <c r="VLU118" s="511"/>
      <c r="VLV118" s="511"/>
      <c r="VLW118" s="511"/>
      <c r="VLX118" s="511"/>
      <c r="VLY118" s="511"/>
      <c r="VLZ118" s="511"/>
      <c r="VMA118" s="511"/>
      <c r="VMB118" s="511"/>
      <c r="VMC118" s="511"/>
      <c r="VMD118" s="511"/>
      <c r="VME118" s="511"/>
      <c r="VMF118" s="511"/>
      <c r="VMG118" s="511"/>
      <c r="VMH118" s="511"/>
      <c r="VMI118" s="511"/>
      <c r="VMJ118" s="511"/>
      <c r="VMK118" s="511"/>
      <c r="VML118" s="511"/>
      <c r="VMM118" s="511"/>
      <c r="VMN118" s="511"/>
      <c r="VMO118" s="511"/>
      <c r="VMP118" s="511"/>
      <c r="VMQ118" s="511"/>
      <c r="VMR118" s="511"/>
      <c r="VMS118" s="511"/>
      <c r="VMT118" s="511"/>
      <c r="VMU118" s="511"/>
      <c r="VMV118" s="511"/>
      <c r="VMW118" s="511"/>
      <c r="VMX118" s="511"/>
      <c r="VMY118" s="511"/>
      <c r="VMZ118" s="511"/>
      <c r="VNA118" s="511"/>
      <c r="VNB118" s="511"/>
      <c r="VNC118" s="511"/>
      <c r="VND118" s="511"/>
      <c r="VNE118" s="511"/>
      <c r="VNF118" s="511"/>
      <c r="VNG118" s="511"/>
      <c r="VNH118" s="511"/>
      <c r="VNI118" s="511"/>
      <c r="VNJ118" s="511"/>
      <c r="VNK118" s="511"/>
      <c r="VNL118" s="511"/>
      <c r="VNM118" s="511"/>
      <c r="VNN118" s="511"/>
      <c r="VNO118" s="511"/>
      <c r="VNP118" s="511"/>
      <c r="VNQ118" s="511"/>
      <c r="VNR118" s="511"/>
      <c r="VNS118" s="511"/>
      <c r="VNT118" s="511"/>
      <c r="VNU118" s="511"/>
      <c r="VNV118" s="511"/>
      <c r="VNW118" s="511"/>
      <c r="VNX118" s="511"/>
      <c r="VNY118" s="511"/>
      <c r="VNZ118" s="511"/>
      <c r="VOA118" s="511"/>
      <c r="VOB118" s="511"/>
      <c r="VOC118" s="511"/>
      <c r="VOD118" s="511"/>
      <c r="VOE118" s="511"/>
      <c r="VOF118" s="511"/>
      <c r="VOG118" s="511"/>
      <c r="VOH118" s="511"/>
      <c r="VOI118" s="511"/>
      <c r="VOJ118" s="511"/>
      <c r="VOK118" s="511"/>
      <c r="VOL118" s="511"/>
      <c r="VOM118" s="511"/>
      <c r="VON118" s="511"/>
      <c r="VOO118" s="511"/>
      <c r="VOP118" s="511"/>
      <c r="VOQ118" s="511"/>
      <c r="VOR118" s="511"/>
      <c r="VOS118" s="511"/>
      <c r="VOT118" s="511"/>
      <c r="VOU118" s="511"/>
      <c r="VOV118" s="511"/>
      <c r="VOW118" s="511"/>
      <c r="VOX118" s="511"/>
      <c r="VOY118" s="511"/>
      <c r="VOZ118" s="511"/>
      <c r="VPA118" s="511"/>
      <c r="VPB118" s="511"/>
      <c r="VPC118" s="511"/>
      <c r="VPD118" s="511"/>
      <c r="VPE118" s="511"/>
      <c r="VPF118" s="511"/>
      <c r="VPG118" s="511"/>
      <c r="VPH118" s="511"/>
      <c r="VPI118" s="511"/>
      <c r="VPJ118" s="511"/>
      <c r="VPK118" s="511"/>
      <c r="VPL118" s="511"/>
      <c r="VPM118" s="511"/>
      <c r="VPN118" s="511"/>
      <c r="VPO118" s="511"/>
      <c r="VPP118" s="511"/>
      <c r="VPQ118" s="511"/>
      <c r="VPR118" s="511"/>
      <c r="VPS118" s="511"/>
      <c r="VPT118" s="511"/>
      <c r="VPU118" s="511"/>
      <c r="VPV118" s="511"/>
      <c r="VPW118" s="511"/>
      <c r="VPX118" s="511"/>
      <c r="VPY118" s="511"/>
      <c r="VPZ118" s="511"/>
      <c r="VQA118" s="511"/>
      <c r="VQB118" s="511"/>
      <c r="VQC118" s="511"/>
      <c r="VQD118" s="511"/>
      <c r="VQE118" s="511"/>
      <c r="VQF118" s="511"/>
      <c r="VQG118" s="511"/>
      <c r="VQH118" s="511"/>
      <c r="VQI118" s="511"/>
      <c r="VQJ118" s="511"/>
      <c r="VQK118" s="511"/>
      <c r="VQL118" s="511"/>
      <c r="VQM118" s="511"/>
      <c r="VQN118" s="511"/>
      <c r="VQO118" s="511"/>
      <c r="VQP118" s="511"/>
      <c r="VQQ118" s="511"/>
      <c r="VQR118" s="511"/>
      <c r="VQS118" s="511"/>
      <c r="VQT118" s="511"/>
      <c r="VQU118" s="511"/>
      <c r="VQV118" s="511"/>
      <c r="VQW118" s="511"/>
      <c r="VQX118" s="511"/>
      <c r="VQY118" s="511"/>
      <c r="VQZ118" s="511"/>
      <c r="VRA118" s="511"/>
      <c r="VRB118" s="511"/>
      <c r="VRC118" s="511"/>
      <c r="VRD118" s="511"/>
      <c r="VRE118" s="511"/>
      <c r="VRF118" s="511"/>
      <c r="VRG118" s="511"/>
      <c r="VRH118" s="511"/>
      <c r="VRI118" s="511"/>
      <c r="VRJ118" s="511"/>
      <c r="VRK118" s="511"/>
      <c r="VRL118" s="511"/>
      <c r="VRM118" s="511"/>
      <c r="VRN118" s="511"/>
      <c r="VRO118" s="511"/>
      <c r="VRP118" s="511"/>
      <c r="VRQ118" s="511"/>
      <c r="VRR118" s="511"/>
      <c r="VRS118" s="511"/>
      <c r="VRT118" s="511"/>
      <c r="VRU118" s="511"/>
      <c r="VRV118" s="511"/>
      <c r="VRW118" s="511"/>
      <c r="VRX118" s="511"/>
      <c r="VRY118" s="511"/>
      <c r="VRZ118" s="511"/>
      <c r="VSA118" s="511"/>
      <c r="VSB118" s="511"/>
      <c r="VSC118" s="511"/>
      <c r="VSD118" s="511"/>
      <c r="VSE118" s="511"/>
      <c r="VSF118" s="511"/>
      <c r="VSG118" s="511"/>
      <c r="VSH118" s="511"/>
      <c r="VSI118" s="511"/>
      <c r="VSJ118" s="511"/>
      <c r="VSK118" s="511"/>
      <c r="VSL118" s="511"/>
      <c r="VSM118" s="511"/>
      <c r="VSN118" s="511"/>
      <c r="VSO118" s="511"/>
      <c r="VSP118" s="511"/>
      <c r="VSQ118" s="511"/>
      <c r="VSR118" s="511"/>
      <c r="VSS118" s="511"/>
      <c r="VST118" s="511"/>
      <c r="VSU118" s="511"/>
      <c r="VSV118" s="511"/>
      <c r="VSW118" s="511"/>
      <c r="VSX118" s="511"/>
      <c r="VSY118" s="511"/>
      <c r="VSZ118" s="511"/>
      <c r="VTA118" s="511"/>
      <c r="VTB118" s="511"/>
      <c r="VTC118" s="511"/>
      <c r="VTD118" s="511"/>
      <c r="VTE118" s="511"/>
      <c r="VTF118" s="511"/>
      <c r="VTG118" s="511"/>
      <c r="VTH118" s="511"/>
      <c r="VTI118" s="511"/>
      <c r="VTJ118" s="511"/>
      <c r="VTK118" s="511"/>
      <c r="VTL118" s="511"/>
      <c r="VTM118" s="511"/>
      <c r="VTN118" s="511"/>
      <c r="VTO118" s="511"/>
      <c r="VTP118" s="511"/>
      <c r="VTQ118" s="511"/>
      <c r="VTR118" s="511"/>
      <c r="VTS118" s="511"/>
      <c r="VTT118" s="511"/>
      <c r="VTU118" s="511"/>
      <c r="VTV118" s="511"/>
      <c r="VTW118" s="511"/>
      <c r="VTX118" s="511"/>
      <c r="VTY118" s="511"/>
      <c r="VTZ118" s="511"/>
      <c r="VUA118" s="511"/>
      <c r="VUB118" s="511"/>
      <c r="VUC118" s="511"/>
      <c r="VUD118" s="511"/>
      <c r="VUE118" s="511"/>
      <c r="VUF118" s="511"/>
      <c r="VUG118" s="511"/>
      <c r="VUH118" s="511"/>
      <c r="VUI118" s="511"/>
      <c r="VUJ118" s="511"/>
      <c r="VUK118" s="511"/>
      <c r="VUL118" s="511"/>
      <c r="VUM118" s="511"/>
      <c r="VUN118" s="511"/>
      <c r="VUO118" s="511"/>
      <c r="VUP118" s="511"/>
      <c r="VUQ118" s="511"/>
      <c r="VUR118" s="511"/>
      <c r="VUS118" s="511"/>
      <c r="VUT118" s="511"/>
      <c r="VUU118" s="511"/>
      <c r="VUV118" s="511"/>
      <c r="VUW118" s="511"/>
      <c r="VUX118" s="511"/>
      <c r="VUY118" s="511"/>
      <c r="VUZ118" s="511"/>
      <c r="VVA118" s="511"/>
      <c r="VVB118" s="511"/>
      <c r="VVC118" s="511"/>
      <c r="VVD118" s="511"/>
      <c r="VVE118" s="511"/>
      <c r="VVF118" s="511"/>
      <c r="VVG118" s="511"/>
      <c r="VVH118" s="511"/>
      <c r="VVI118" s="511"/>
      <c r="VVJ118" s="511"/>
      <c r="VVK118" s="511"/>
      <c r="VVL118" s="511"/>
      <c r="VVM118" s="511"/>
      <c r="VVN118" s="511"/>
      <c r="VVO118" s="511"/>
      <c r="VVP118" s="511"/>
      <c r="VVQ118" s="511"/>
      <c r="VVR118" s="511"/>
      <c r="VVS118" s="511"/>
      <c r="VVT118" s="511"/>
      <c r="VVU118" s="511"/>
      <c r="VVV118" s="511"/>
      <c r="VVW118" s="511"/>
      <c r="VVX118" s="511"/>
      <c r="VVY118" s="511"/>
      <c r="VVZ118" s="511"/>
      <c r="VWA118" s="511"/>
      <c r="VWB118" s="511"/>
      <c r="VWC118" s="511"/>
      <c r="VWD118" s="511"/>
      <c r="VWE118" s="511"/>
      <c r="VWF118" s="511"/>
      <c r="VWG118" s="511"/>
      <c r="VWH118" s="511"/>
      <c r="VWI118" s="511"/>
      <c r="VWJ118" s="511"/>
      <c r="VWK118" s="511"/>
      <c r="VWL118" s="511"/>
      <c r="VWM118" s="511"/>
      <c r="VWN118" s="511"/>
      <c r="VWO118" s="511"/>
      <c r="VWP118" s="511"/>
      <c r="VWQ118" s="511"/>
      <c r="VWR118" s="511"/>
      <c r="VWS118" s="511"/>
      <c r="VWT118" s="511"/>
      <c r="VWU118" s="511"/>
      <c r="VWV118" s="511"/>
      <c r="VWW118" s="511"/>
      <c r="VWX118" s="511"/>
      <c r="VWY118" s="511"/>
      <c r="VWZ118" s="511"/>
      <c r="VXA118" s="511"/>
      <c r="VXB118" s="511"/>
      <c r="VXC118" s="511"/>
      <c r="VXD118" s="511"/>
      <c r="VXE118" s="511"/>
      <c r="VXF118" s="511"/>
      <c r="VXG118" s="511"/>
      <c r="VXH118" s="511"/>
      <c r="VXI118" s="511"/>
      <c r="VXJ118" s="511"/>
      <c r="VXK118" s="511"/>
      <c r="VXL118" s="511"/>
      <c r="VXM118" s="511"/>
      <c r="VXN118" s="511"/>
      <c r="VXO118" s="511"/>
      <c r="VXP118" s="511"/>
      <c r="VXQ118" s="511"/>
      <c r="VXR118" s="511"/>
      <c r="VXS118" s="511"/>
      <c r="VXT118" s="511"/>
      <c r="VXU118" s="511"/>
      <c r="VXV118" s="511"/>
      <c r="VXW118" s="511"/>
      <c r="VXX118" s="511"/>
      <c r="VXY118" s="511"/>
      <c r="VXZ118" s="511"/>
      <c r="VYA118" s="511"/>
      <c r="VYB118" s="511"/>
      <c r="VYC118" s="511"/>
      <c r="VYD118" s="511"/>
      <c r="VYE118" s="511"/>
      <c r="VYF118" s="511"/>
      <c r="VYG118" s="511"/>
      <c r="VYH118" s="511"/>
      <c r="VYI118" s="511"/>
      <c r="VYJ118" s="511"/>
      <c r="VYK118" s="511"/>
      <c r="VYL118" s="511"/>
      <c r="VYM118" s="511"/>
      <c r="VYN118" s="511"/>
      <c r="VYO118" s="511"/>
      <c r="VYP118" s="511"/>
      <c r="VYQ118" s="511"/>
      <c r="VYR118" s="511"/>
      <c r="VYS118" s="511"/>
      <c r="VYT118" s="511"/>
      <c r="VYU118" s="511"/>
      <c r="VYV118" s="511"/>
      <c r="VYW118" s="511"/>
      <c r="VYX118" s="511"/>
      <c r="VYY118" s="511"/>
      <c r="VYZ118" s="511"/>
      <c r="VZA118" s="511"/>
      <c r="VZB118" s="511"/>
      <c r="VZC118" s="511"/>
      <c r="VZD118" s="511"/>
      <c r="VZE118" s="511"/>
      <c r="VZF118" s="511"/>
      <c r="VZG118" s="511"/>
      <c r="VZH118" s="511"/>
      <c r="VZI118" s="511"/>
      <c r="VZJ118" s="511"/>
      <c r="VZK118" s="511"/>
      <c r="VZL118" s="511"/>
      <c r="VZM118" s="511"/>
      <c r="VZN118" s="511"/>
      <c r="VZO118" s="511"/>
      <c r="VZP118" s="511"/>
      <c r="VZQ118" s="511"/>
      <c r="VZR118" s="511"/>
      <c r="VZS118" s="511"/>
      <c r="VZT118" s="511"/>
      <c r="VZU118" s="511"/>
      <c r="VZV118" s="511"/>
      <c r="VZW118" s="511"/>
      <c r="VZX118" s="511"/>
      <c r="VZY118" s="511"/>
      <c r="VZZ118" s="511"/>
      <c r="WAA118" s="511"/>
      <c r="WAB118" s="511"/>
      <c r="WAC118" s="511"/>
      <c r="WAD118" s="511"/>
      <c r="WAE118" s="511"/>
      <c r="WAF118" s="511"/>
      <c r="WAG118" s="511"/>
      <c r="WAH118" s="511"/>
      <c r="WAI118" s="511"/>
      <c r="WAJ118" s="511"/>
      <c r="WAK118" s="511"/>
      <c r="WAL118" s="511"/>
      <c r="WAM118" s="511"/>
      <c r="WAN118" s="511"/>
      <c r="WAO118" s="511"/>
      <c r="WAP118" s="511"/>
      <c r="WAQ118" s="511"/>
      <c r="WAR118" s="511"/>
      <c r="WAS118" s="511"/>
      <c r="WAT118" s="511"/>
      <c r="WAU118" s="511"/>
      <c r="WAV118" s="511"/>
      <c r="WAW118" s="511"/>
      <c r="WAX118" s="511"/>
      <c r="WAY118" s="511"/>
      <c r="WAZ118" s="511"/>
      <c r="WBA118" s="511"/>
      <c r="WBB118" s="511"/>
      <c r="WBC118" s="511"/>
      <c r="WBD118" s="511"/>
      <c r="WBE118" s="511"/>
      <c r="WBF118" s="511"/>
      <c r="WBG118" s="511"/>
      <c r="WBH118" s="511"/>
      <c r="WBI118" s="511"/>
      <c r="WBJ118" s="511"/>
      <c r="WBK118" s="511"/>
      <c r="WBL118" s="511"/>
      <c r="WBM118" s="511"/>
      <c r="WBN118" s="511"/>
      <c r="WBO118" s="511"/>
      <c r="WBP118" s="511"/>
      <c r="WBQ118" s="511"/>
      <c r="WBR118" s="511"/>
      <c r="WBS118" s="511"/>
      <c r="WBT118" s="511"/>
      <c r="WBU118" s="511"/>
      <c r="WBV118" s="511"/>
      <c r="WBW118" s="511"/>
      <c r="WBX118" s="511"/>
      <c r="WBY118" s="511"/>
      <c r="WBZ118" s="511"/>
      <c r="WCA118" s="511"/>
      <c r="WCB118" s="511"/>
      <c r="WCC118" s="511"/>
      <c r="WCD118" s="511"/>
      <c r="WCE118" s="511"/>
      <c r="WCF118" s="511"/>
      <c r="WCG118" s="511"/>
      <c r="WCH118" s="511"/>
      <c r="WCI118" s="511"/>
      <c r="WCJ118" s="511"/>
      <c r="WCK118" s="511"/>
      <c r="WCL118" s="511"/>
      <c r="WCM118" s="511"/>
      <c r="WCN118" s="511"/>
      <c r="WCO118" s="511"/>
      <c r="WCP118" s="511"/>
      <c r="WCQ118" s="511"/>
      <c r="WCR118" s="511"/>
      <c r="WCS118" s="511"/>
      <c r="WCT118" s="511"/>
      <c r="WCU118" s="511"/>
      <c r="WCV118" s="511"/>
      <c r="WCW118" s="511"/>
      <c r="WCX118" s="511"/>
      <c r="WCY118" s="511"/>
      <c r="WCZ118" s="511"/>
      <c r="WDA118" s="511"/>
      <c r="WDB118" s="511"/>
      <c r="WDC118" s="511"/>
      <c r="WDD118" s="511"/>
      <c r="WDE118" s="511"/>
      <c r="WDF118" s="511"/>
      <c r="WDG118" s="511"/>
      <c r="WDH118" s="511"/>
      <c r="WDI118" s="511"/>
      <c r="WDJ118" s="511"/>
      <c r="WDK118" s="511"/>
      <c r="WDL118" s="511"/>
      <c r="WDM118" s="511"/>
      <c r="WDN118" s="511"/>
      <c r="WDO118" s="511"/>
      <c r="WDP118" s="511"/>
      <c r="WDQ118" s="511"/>
      <c r="WDR118" s="511"/>
      <c r="WDS118" s="511"/>
      <c r="WDT118" s="511"/>
      <c r="WDU118" s="511"/>
      <c r="WDV118" s="511"/>
      <c r="WDW118" s="511"/>
      <c r="WDX118" s="511"/>
      <c r="WDY118" s="511"/>
      <c r="WDZ118" s="511"/>
      <c r="WEA118" s="511"/>
      <c r="WEB118" s="511"/>
      <c r="WEC118" s="511"/>
      <c r="WED118" s="511"/>
      <c r="WEE118" s="511"/>
      <c r="WEF118" s="511"/>
      <c r="WEG118" s="511"/>
      <c r="WEH118" s="511"/>
      <c r="WEI118" s="511"/>
      <c r="WEJ118" s="511"/>
      <c r="WEK118" s="511"/>
      <c r="WEL118" s="511"/>
      <c r="WEM118" s="511"/>
      <c r="WEN118" s="511"/>
      <c r="WEO118" s="511"/>
      <c r="WEP118" s="511"/>
      <c r="WEQ118" s="511"/>
      <c r="WER118" s="511"/>
      <c r="WES118" s="511"/>
      <c r="WET118" s="511"/>
      <c r="WEU118" s="511"/>
      <c r="WEV118" s="511"/>
      <c r="WEW118" s="511"/>
      <c r="WEX118" s="511"/>
      <c r="WEY118" s="511"/>
      <c r="WEZ118" s="511"/>
      <c r="WFA118" s="511"/>
      <c r="WFB118" s="511"/>
      <c r="WFC118" s="511"/>
      <c r="WFD118" s="511"/>
      <c r="WFE118" s="511"/>
      <c r="WFF118" s="511"/>
      <c r="WFG118" s="511"/>
      <c r="WFH118" s="511"/>
      <c r="WFI118" s="511"/>
      <c r="WFJ118" s="511"/>
      <c r="WFK118" s="511"/>
      <c r="WFL118" s="511"/>
      <c r="WFM118" s="511"/>
      <c r="WFN118" s="511"/>
      <c r="WFO118" s="511"/>
      <c r="WFP118" s="511"/>
      <c r="WFQ118" s="511"/>
      <c r="WFR118" s="511"/>
      <c r="WFS118" s="511"/>
      <c r="WFT118" s="511"/>
      <c r="WFU118" s="511"/>
      <c r="WFV118" s="511"/>
      <c r="WFW118" s="511"/>
      <c r="WFX118" s="511"/>
      <c r="WFY118" s="511"/>
      <c r="WFZ118" s="511"/>
      <c r="WGA118" s="511"/>
      <c r="WGB118" s="511"/>
      <c r="WGC118" s="511"/>
      <c r="WGD118" s="511"/>
      <c r="WGE118" s="511"/>
      <c r="WGF118" s="511"/>
      <c r="WGG118" s="511"/>
      <c r="WGH118" s="511"/>
      <c r="WGI118" s="511"/>
      <c r="WGJ118" s="511"/>
      <c r="WGK118" s="511"/>
      <c r="WGL118" s="511"/>
      <c r="WGM118" s="511"/>
      <c r="WGN118" s="511"/>
      <c r="WGO118" s="511"/>
      <c r="WGP118" s="511"/>
      <c r="WGQ118" s="511"/>
      <c r="WGR118" s="511"/>
      <c r="WGS118" s="511"/>
      <c r="WGT118" s="511"/>
      <c r="WGU118" s="511"/>
      <c r="WGV118" s="511"/>
      <c r="WGW118" s="511"/>
      <c r="WGX118" s="511"/>
      <c r="WGY118" s="511"/>
      <c r="WGZ118" s="511"/>
      <c r="WHA118" s="511"/>
      <c r="WHB118" s="511"/>
      <c r="WHC118" s="511"/>
      <c r="WHD118" s="511"/>
      <c r="WHE118" s="511"/>
      <c r="WHF118" s="511"/>
      <c r="WHG118" s="511"/>
      <c r="WHH118" s="511"/>
      <c r="WHI118" s="511"/>
      <c r="WHJ118" s="511"/>
      <c r="WHK118" s="511"/>
      <c r="WHL118" s="511"/>
      <c r="WHM118" s="511"/>
      <c r="WHN118" s="511"/>
      <c r="WHO118" s="511"/>
      <c r="WHP118" s="511"/>
      <c r="WHQ118" s="511"/>
      <c r="WHR118" s="511"/>
      <c r="WHS118" s="511"/>
      <c r="WHT118" s="511"/>
      <c r="WHU118" s="511"/>
      <c r="WHV118" s="511"/>
      <c r="WHW118" s="511"/>
      <c r="WHX118" s="511"/>
      <c r="WHY118" s="511"/>
      <c r="WHZ118" s="511"/>
      <c r="WIA118" s="511"/>
      <c r="WIB118" s="511"/>
      <c r="WIC118" s="511"/>
      <c r="WID118" s="511"/>
      <c r="WIE118" s="511"/>
      <c r="WIF118" s="511"/>
      <c r="WIG118" s="511"/>
      <c r="WIH118" s="511"/>
      <c r="WII118" s="511"/>
      <c r="WIJ118" s="511"/>
      <c r="WIK118" s="511"/>
      <c r="WIL118" s="511"/>
      <c r="WIM118" s="511"/>
      <c r="WIN118" s="511"/>
      <c r="WIO118" s="511"/>
      <c r="WIP118" s="511"/>
      <c r="WIQ118" s="511"/>
      <c r="WIR118" s="511"/>
      <c r="WIS118" s="511"/>
      <c r="WIT118" s="511"/>
      <c r="WIU118" s="511"/>
      <c r="WIV118" s="511"/>
      <c r="WIW118" s="511"/>
      <c r="WIX118" s="511"/>
      <c r="WIY118" s="511"/>
      <c r="WIZ118" s="511"/>
      <c r="WJA118" s="511"/>
      <c r="WJB118" s="511"/>
      <c r="WJC118" s="511"/>
      <c r="WJD118" s="511"/>
      <c r="WJE118" s="511"/>
      <c r="WJF118" s="511"/>
      <c r="WJG118" s="511"/>
      <c r="WJH118" s="511"/>
      <c r="WJI118" s="511"/>
      <c r="WJJ118" s="511"/>
      <c r="WJK118" s="511"/>
      <c r="WJL118" s="511"/>
      <c r="WJM118" s="511"/>
      <c r="WJN118" s="511"/>
      <c r="WJO118" s="511"/>
      <c r="WJP118" s="511"/>
      <c r="WJQ118" s="511"/>
      <c r="WJR118" s="511"/>
      <c r="WJS118" s="511"/>
      <c r="WJT118" s="511"/>
      <c r="WJU118" s="511"/>
      <c r="WJV118" s="511"/>
      <c r="WJW118" s="511"/>
      <c r="WJX118" s="511"/>
      <c r="WJY118" s="511"/>
      <c r="WJZ118" s="511"/>
      <c r="WKA118" s="511"/>
      <c r="WKB118" s="511"/>
      <c r="WKC118" s="511"/>
      <c r="WKD118" s="511"/>
      <c r="WKE118" s="511"/>
      <c r="WKF118" s="511"/>
      <c r="WKG118" s="511"/>
      <c r="WKH118" s="511"/>
      <c r="WKI118" s="511"/>
      <c r="WKJ118" s="511"/>
      <c r="WKK118" s="511"/>
      <c r="WKL118" s="511"/>
      <c r="WKM118" s="511"/>
      <c r="WKN118" s="511"/>
      <c r="WKO118" s="511"/>
      <c r="WKP118" s="511"/>
      <c r="WKQ118" s="511"/>
      <c r="WKR118" s="511"/>
      <c r="WKS118" s="511"/>
      <c r="WKT118" s="511"/>
      <c r="WKU118" s="511"/>
      <c r="WKV118" s="511"/>
      <c r="WKW118" s="511"/>
      <c r="WKX118" s="511"/>
      <c r="WKY118" s="511"/>
      <c r="WKZ118" s="511"/>
      <c r="WLA118" s="511"/>
      <c r="WLB118" s="511"/>
      <c r="WLC118" s="511"/>
      <c r="WLD118" s="511"/>
      <c r="WLE118" s="511"/>
      <c r="WLF118" s="511"/>
      <c r="WLG118" s="511"/>
      <c r="WLH118" s="511"/>
      <c r="WLI118" s="511"/>
      <c r="WLJ118" s="511"/>
      <c r="WLK118" s="511"/>
      <c r="WLL118" s="511"/>
      <c r="WLM118" s="511"/>
      <c r="WLN118" s="511"/>
      <c r="WLO118" s="511"/>
      <c r="WLP118" s="511"/>
      <c r="WLQ118" s="511"/>
      <c r="WLR118" s="511"/>
      <c r="WLS118" s="511"/>
      <c r="WLT118" s="511"/>
      <c r="WLU118" s="511"/>
      <c r="WLV118" s="511"/>
      <c r="WLW118" s="511"/>
      <c r="WLX118" s="511"/>
      <c r="WLY118" s="511"/>
      <c r="WLZ118" s="511"/>
      <c r="WMA118" s="511"/>
      <c r="WMB118" s="511"/>
      <c r="WMC118" s="511"/>
      <c r="WMD118" s="511"/>
      <c r="WME118" s="511"/>
      <c r="WMF118" s="511"/>
      <c r="WMG118" s="511"/>
      <c r="WMH118" s="511"/>
      <c r="WMI118" s="511"/>
      <c r="WMJ118" s="511"/>
      <c r="WMK118" s="511"/>
      <c r="WML118" s="511"/>
      <c r="WMM118" s="511"/>
      <c r="WMN118" s="511"/>
      <c r="WMO118" s="511"/>
      <c r="WMP118" s="511"/>
      <c r="WMQ118" s="511"/>
      <c r="WMR118" s="511"/>
      <c r="WMS118" s="511"/>
      <c r="WMT118" s="511"/>
      <c r="WMU118" s="511"/>
      <c r="WMV118" s="511"/>
      <c r="WMW118" s="511"/>
      <c r="WMX118" s="511"/>
      <c r="WMY118" s="511"/>
      <c r="WMZ118" s="511"/>
      <c r="WNA118" s="511"/>
      <c r="WNB118" s="511"/>
      <c r="WNC118" s="511"/>
      <c r="WND118" s="511"/>
      <c r="WNE118" s="511"/>
      <c r="WNF118" s="511"/>
      <c r="WNG118" s="511"/>
      <c r="WNH118" s="511"/>
      <c r="WNI118" s="511"/>
      <c r="WNJ118" s="511"/>
      <c r="WNK118" s="511"/>
      <c r="WNL118" s="511"/>
      <c r="WNM118" s="511"/>
      <c r="WNN118" s="511"/>
      <c r="WNO118" s="511"/>
      <c r="WNP118" s="511"/>
      <c r="WNQ118" s="511"/>
      <c r="WNR118" s="511"/>
      <c r="WNS118" s="511"/>
      <c r="WNT118" s="511"/>
      <c r="WNU118" s="511"/>
      <c r="WNV118" s="511"/>
      <c r="WNW118" s="511"/>
      <c r="WNX118" s="511"/>
      <c r="WNY118" s="511"/>
      <c r="WNZ118" s="511"/>
      <c r="WOA118" s="511"/>
      <c r="WOB118" s="511"/>
      <c r="WOC118" s="511"/>
      <c r="WOD118" s="511"/>
      <c r="WOE118" s="511"/>
      <c r="WOF118" s="511"/>
      <c r="WOG118" s="511"/>
      <c r="WOH118" s="511"/>
      <c r="WOI118" s="511"/>
      <c r="WOJ118" s="511"/>
      <c r="WOK118" s="511"/>
      <c r="WOL118" s="511"/>
      <c r="WOM118" s="511"/>
      <c r="WON118" s="511"/>
      <c r="WOO118" s="511"/>
      <c r="WOP118" s="511"/>
      <c r="WOQ118" s="511"/>
      <c r="WOR118" s="511"/>
      <c r="WOS118" s="511"/>
      <c r="WOT118" s="511"/>
      <c r="WOU118" s="511"/>
      <c r="WOV118" s="511"/>
      <c r="WOW118" s="511"/>
      <c r="WOX118" s="511"/>
      <c r="WOY118" s="511"/>
      <c r="WOZ118" s="511"/>
      <c r="WPA118" s="511"/>
      <c r="WPB118" s="511"/>
      <c r="WPC118" s="511"/>
      <c r="WPD118" s="511"/>
      <c r="WPE118" s="511"/>
      <c r="WPF118" s="511"/>
      <c r="WPG118" s="511"/>
      <c r="WPH118" s="511"/>
      <c r="WPI118" s="511"/>
      <c r="WPJ118" s="511"/>
      <c r="WPK118" s="511"/>
      <c r="WPL118" s="511"/>
      <c r="WPM118" s="511"/>
      <c r="WPN118" s="511"/>
      <c r="WPO118" s="511"/>
      <c r="WPP118" s="511"/>
      <c r="WPQ118" s="511"/>
      <c r="WPR118" s="511"/>
      <c r="WPS118" s="511"/>
      <c r="WPT118" s="511"/>
      <c r="WPU118" s="511"/>
      <c r="WPV118" s="511"/>
      <c r="WPW118" s="511"/>
      <c r="WPX118" s="511"/>
      <c r="WPY118" s="511"/>
      <c r="WPZ118" s="511"/>
      <c r="WQA118" s="511"/>
      <c r="WQB118" s="511"/>
      <c r="WQC118" s="511"/>
      <c r="WQD118" s="511"/>
      <c r="WQE118" s="511"/>
      <c r="WQF118" s="511"/>
      <c r="WQG118" s="511"/>
      <c r="WQH118" s="511"/>
      <c r="WQI118" s="511"/>
      <c r="WQJ118" s="511"/>
      <c r="WQK118" s="511"/>
      <c r="WQL118" s="511"/>
      <c r="WQM118" s="511"/>
      <c r="WQN118" s="511"/>
      <c r="WQO118" s="511"/>
      <c r="WQP118" s="511"/>
      <c r="WQQ118" s="511"/>
      <c r="WQR118" s="511"/>
      <c r="WQS118" s="511"/>
      <c r="WQT118" s="511"/>
      <c r="WQU118" s="511"/>
      <c r="WQV118" s="511"/>
      <c r="WQW118" s="511"/>
      <c r="WQX118" s="511"/>
      <c r="WQY118" s="511"/>
      <c r="WQZ118" s="511"/>
      <c r="WRA118" s="511"/>
      <c r="WRB118" s="511"/>
      <c r="WRC118" s="511"/>
      <c r="WRD118" s="511"/>
      <c r="WRE118" s="511"/>
      <c r="WRF118" s="511"/>
      <c r="WRG118" s="511"/>
      <c r="WRH118" s="511"/>
      <c r="WRI118" s="511"/>
      <c r="WRJ118" s="511"/>
      <c r="WRK118" s="511"/>
      <c r="WRL118" s="511"/>
      <c r="WRM118" s="511"/>
      <c r="WRN118" s="511"/>
      <c r="WRO118" s="511"/>
      <c r="WRP118" s="511"/>
      <c r="WRQ118" s="511"/>
      <c r="WRR118" s="511"/>
      <c r="WRS118" s="511"/>
      <c r="WRT118" s="511"/>
      <c r="WRU118" s="511"/>
      <c r="WRV118" s="511"/>
      <c r="WRW118" s="511"/>
      <c r="WRX118" s="511"/>
      <c r="WRY118" s="511"/>
      <c r="WRZ118" s="511"/>
      <c r="WSA118" s="511"/>
      <c r="WSB118" s="511"/>
      <c r="WSC118" s="511"/>
      <c r="WSD118" s="511"/>
      <c r="WSE118" s="511"/>
      <c r="WSF118" s="511"/>
      <c r="WSG118" s="511"/>
      <c r="WSH118" s="511"/>
      <c r="WSI118" s="511"/>
      <c r="WSJ118" s="511"/>
      <c r="WSK118" s="511"/>
      <c r="WSL118" s="511"/>
      <c r="WSM118" s="511"/>
      <c r="WSN118" s="511"/>
      <c r="WSO118" s="511"/>
      <c r="WSP118" s="511"/>
      <c r="WSQ118" s="511"/>
      <c r="WSR118" s="511"/>
      <c r="WSS118" s="511"/>
      <c r="WST118" s="511"/>
      <c r="WSU118" s="511"/>
      <c r="WSV118" s="511"/>
      <c r="WSW118" s="511"/>
      <c r="WSX118" s="511"/>
      <c r="WSY118" s="511"/>
      <c r="WSZ118" s="511"/>
      <c r="WTA118" s="511"/>
      <c r="WTB118" s="511"/>
      <c r="WTC118" s="511"/>
      <c r="WTD118" s="511"/>
      <c r="WTE118" s="511"/>
      <c r="WTF118" s="511"/>
      <c r="WTG118" s="511"/>
      <c r="WTH118" s="511"/>
      <c r="WTI118" s="511"/>
      <c r="WTJ118" s="511"/>
      <c r="WTK118" s="511"/>
      <c r="WTL118" s="511"/>
      <c r="WTM118" s="511"/>
      <c r="WTN118" s="511"/>
      <c r="WTO118" s="511"/>
      <c r="WTP118" s="511"/>
      <c r="WTQ118" s="511"/>
      <c r="WTR118" s="511"/>
      <c r="WTS118" s="511"/>
      <c r="WTT118" s="511"/>
      <c r="WTU118" s="511"/>
      <c r="WTV118" s="511"/>
      <c r="WTW118" s="511"/>
      <c r="WTX118" s="511"/>
      <c r="WTY118" s="511"/>
      <c r="WTZ118" s="511"/>
      <c r="WUA118" s="511"/>
      <c r="WUB118" s="511"/>
      <c r="WUC118" s="511"/>
      <c r="WUD118" s="511"/>
      <c r="WUE118" s="511"/>
      <c r="WUF118" s="511"/>
      <c r="WUG118" s="511"/>
      <c r="WUH118" s="511"/>
      <c r="WUI118" s="511"/>
      <c r="WUJ118" s="511"/>
      <c r="WUK118" s="511"/>
      <c r="WUL118" s="511"/>
      <c r="WUM118" s="511"/>
      <c r="WUN118" s="511"/>
      <c r="WUO118" s="511"/>
      <c r="WUP118" s="511"/>
      <c r="WUQ118" s="511"/>
      <c r="WUR118" s="511"/>
      <c r="WUS118" s="511"/>
      <c r="WUT118" s="511"/>
      <c r="WUU118" s="511"/>
      <c r="WUV118" s="511"/>
      <c r="WUW118" s="511"/>
      <c r="WUX118" s="511"/>
      <c r="WUY118" s="511"/>
      <c r="WUZ118" s="511"/>
      <c r="WVA118" s="511"/>
      <c r="WVB118" s="511"/>
      <c r="WVC118" s="511"/>
      <c r="WVD118" s="511"/>
      <c r="WVE118" s="511"/>
      <c r="WVF118" s="511"/>
      <c r="WVG118" s="511"/>
      <c r="WVH118" s="511"/>
      <c r="WVI118" s="511"/>
      <c r="WVJ118" s="511"/>
      <c r="WVK118" s="511"/>
      <c r="WVL118" s="511"/>
      <c r="WVM118" s="511"/>
      <c r="WVN118" s="511"/>
      <c r="WVO118" s="511"/>
      <c r="WVP118" s="511"/>
      <c r="WVQ118" s="511"/>
      <c r="WVR118" s="511"/>
      <c r="WVS118" s="511"/>
      <c r="WVT118" s="511"/>
      <c r="WVU118" s="511"/>
      <c r="WVV118" s="511"/>
      <c r="WVW118" s="511"/>
      <c r="WVX118" s="511"/>
      <c r="WVY118" s="511"/>
      <c r="WVZ118" s="511"/>
      <c r="WWA118" s="511"/>
      <c r="WWB118" s="511"/>
      <c r="WWC118" s="511"/>
      <c r="WWD118" s="511"/>
      <c r="WWE118" s="511"/>
      <c r="WWF118" s="511"/>
      <c r="WWG118" s="511"/>
      <c r="WWH118" s="511"/>
      <c r="WWI118" s="511"/>
      <c r="WWJ118" s="511"/>
      <c r="WWK118" s="511"/>
      <c r="WWL118" s="511"/>
      <c r="WWM118" s="511"/>
      <c r="WWN118" s="511"/>
      <c r="WWO118" s="511"/>
      <c r="WWP118" s="511"/>
      <c r="WWQ118" s="511"/>
      <c r="WWR118" s="511"/>
      <c r="WWS118" s="511"/>
      <c r="WWT118" s="511"/>
      <c r="WWU118" s="511"/>
      <c r="WWV118" s="511"/>
      <c r="WWW118" s="511"/>
      <c r="WWX118" s="511"/>
      <c r="WWY118" s="511"/>
      <c r="WWZ118" s="511"/>
      <c r="WXA118" s="511"/>
      <c r="WXB118" s="511"/>
      <c r="WXC118" s="511"/>
      <c r="WXD118" s="511"/>
      <c r="WXE118" s="511"/>
      <c r="WXF118" s="511"/>
      <c r="WXG118" s="511"/>
      <c r="WXH118" s="511"/>
      <c r="WXI118" s="511"/>
      <c r="WXJ118" s="511"/>
      <c r="WXK118" s="511"/>
      <c r="WXL118" s="511"/>
      <c r="WXM118" s="511"/>
      <c r="WXN118" s="511"/>
      <c r="WXO118" s="511"/>
      <c r="WXP118" s="511"/>
      <c r="WXQ118" s="511"/>
      <c r="WXR118" s="511"/>
      <c r="WXS118" s="511"/>
      <c r="WXT118" s="511"/>
      <c r="WXU118" s="511"/>
      <c r="WXV118" s="511"/>
      <c r="WXW118" s="511"/>
      <c r="WXX118" s="511"/>
      <c r="WXY118" s="511"/>
      <c r="WXZ118" s="511"/>
      <c r="WYA118" s="511"/>
      <c r="WYB118" s="511"/>
      <c r="WYC118" s="511"/>
      <c r="WYD118" s="511"/>
      <c r="WYE118" s="511"/>
      <c r="WYF118" s="511"/>
      <c r="WYG118" s="511"/>
      <c r="WYH118" s="511"/>
      <c r="WYI118" s="511"/>
      <c r="WYJ118" s="511"/>
      <c r="WYK118" s="511"/>
      <c r="WYL118" s="511"/>
      <c r="WYM118" s="511"/>
      <c r="WYN118" s="511"/>
      <c r="WYO118" s="511"/>
      <c r="WYP118" s="511"/>
      <c r="WYQ118" s="511"/>
      <c r="WYR118" s="511"/>
      <c r="WYS118" s="511"/>
      <c r="WYT118" s="511"/>
      <c r="WYU118" s="511"/>
      <c r="WYV118" s="511"/>
      <c r="WYW118" s="511"/>
      <c r="WYX118" s="511"/>
      <c r="WYY118" s="511"/>
      <c r="WYZ118" s="511"/>
      <c r="WZA118" s="511"/>
      <c r="WZB118" s="511"/>
      <c r="WZC118" s="511"/>
      <c r="WZD118" s="511"/>
      <c r="WZE118" s="511"/>
      <c r="WZF118" s="511"/>
      <c r="WZG118" s="511"/>
      <c r="WZH118" s="511"/>
      <c r="WZI118" s="511"/>
      <c r="WZJ118" s="511"/>
      <c r="WZK118" s="511"/>
      <c r="WZL118" s="511"/>
      <c r="WZM118" s="511"/>
      <c r="WZN118" s="511"/>
      <c r="WZO118" s="511"/>
      <c r="WZP118" s="511"/>
      <c r="WZQ118" s="511"/>
      <c r="WZR118" s="511"/>
      <c r="WZS118" s="511"/>
      <c r="WZT118" s="511"/>
      <c r="WZU118" s="511"/>
      <c r="WZV118" s="511"/>
      <c r="WZW118" s="511"/>
      <c r="WZX118" s="511"/>
      <c r="WZY118" s="511"/>
      <c r="WZZ118" s="511"/>
      <c r="XAA118" s="511"/>
      <c r="XAB118" s="511"/>
      <c r="XAC118" s="511"/>
      <c r="XAD118" s="511"/>
      <c r="XAE118" s="511"/>
      <c r="XAF118" s="511"/>
      <c r="XAG118" s="511"/>
      <c r="XAH118" s="511"/>
      <c r="XAI118" s="511"/>
      <c r="XAJ118" s="511"/>
      <c r="XAK118" s="511"/>
      <c r="XAL118" s="511"/>
      <c r="XAM118" s="511"/>
      <c r="XAN118" s="511"/>
      <c r="XAO118" s="511"/>
      <c r="XAP118" s="511"/>
      <c r="XAQ118" s="511"/>
      <c r="XAR118" s="511"/>
      <c r="XAS118" s="511"/>
      <c r="XAT118" s="511"/>
      <c r="XAU118" s="511"/>
      <c r="XAV118" s="511"/>
      <c r="XAW118" s="511"/>
      <c r="XAX118" s="511"/>
      <c r="XAY118" s="511"/>
      <c r="XAZ118" s="511"/>
      <c r="XBA118" s="511"/>
      <c r="XBB118" s="511"/>
      <c r="XBC118" s="511"/>
      <c r="XBD118" s="511"/>
      <c r="XBE118" s="511"/>
      <c r="XBF118" s="511"/>
      <c r="XBG118" s="511"/>
      <c r="XBH118" s="511"/>
      <c r="XBI118" s="511"/>
      <c r="XBJ118" s="511"/>
      <c r="XBK118" s="511"/>
      <c r="XBL118" s="511"/>
      <c r="XBM118" s="511"/>
      <c r="XBN118" s="511"/>
      <c r="XBO118" s="511"/>
      <c r="XBP118" s="511"/>
      <c r="XBQ118" s="511"/>
      <c r="XBR118" s="511"/>
      <c r="XBS118" s="511"/>
      <c r="XBT118" s="511"/>
      <c r="XBU118" s="511"/>
      <c r="XBV118" s="511"/>
      <c r="XBW118" s="511"/>
      <c r="XBX118" s="511"/>
      <c r="XBY118" s="511"/>
      <c r="XBZ118" s="511"/>
      <c r="XCA118" s="511"/>
      <c r="XCB118" s="511"/>
      <c r="XCC118" s="511"/>
      <c r="XCD118" s="511"/>
      <c r="XCE118" s="511"/>
      <c r="XCF118" s="511"/>
      <c r="XCG118" s="511"/>
      <c r="XCH118" s="511"/>
      <c r="XCI118" s="511"/>
      <c r="XCJ118" s="511"/>
      <c r="XCK118" s="511"/>
      <c r="XCL118" s="511"/>
      <c r="XCM118" s="511"/>
      <c r="XCN118" s="511"/>
      <c r="XCO118" s="511"/>
      <c r="XCP118" s="511"/>
      <c r="XCQ118" s="511"/>
      <c r="XCR118" s="511"/>
      <c r="XCS118" s="511"/>
      <c r="XCT118" s="511"/>
      <c r="XCU118" s="511"/>
      <c r="XCV118" s="511"/>
      <c r="XCW118" s="511"/>
      <c r="XCX118" s="511"/>
      <c r="XCY118" s="511"/>
      <c r="XCZ118" s="511"/>
      <c r="XDA118" s="511"/>
      <c r="XDB118" s="511"/>
      <c r="XDC118" s="511"/>
      <c r="XDD118" s="511"/>
      <c r="XDE118" s="511"/>
      <c r="XDF118" s="511"/>
      <c r="XDG118" s="511"/>
      <c r="XDH118" s="511"/>
      <c r="XDI118" s="511"/>
      <c r="XDJ118" s="511"/>
      <c r="XDK118" s="511"/>
      <c r="XDL118" s="511"/>
      <c r="XDM118" s="511"/>
      <c r="XDN118" s="511"/>
      <c r="XDO118" s="511"/>
      <c r="XDP118" s="511"/>
      <c r="XDQ118" s="511"/>
      <c r="XDR118" s="511"/>
      <c r="XDS118" s="511"/>
      <c r="XDT118" s="511"/>
      <c r="XDU118" s="511"/>
      <c r="XDV118" s="511"/>
      <c r="XDW118" s="511"/>
      <c r="XDX118" s="511"/>
      <c r="XDY118" s="511"/>
      <c r="XDZ118" s="511"/>
      <c r="XEA118" s="511"/>
      <c r="XEB118" s="511"/>
      <c r="XEC118" s="511"/>
      <c r="XED118" s="511"/>
      <c r="XEE118" s="511"/>
      <c r="XEF118" s="511"/>
      <c r="XEG118" s="511"/>
      <c r="XEH118" s="511"/>
      <c r="XEI118" s="511"/>
      <c r="XEJ118" s="511"/>
      <c r="XEK118" s="511"/>
      <c r="XEL118" s="511"/>
      <c r="XEM118" s="511"/>
      <c r="XEN118" s="511"/>
      <c r="XEO118" s="511"/>
      <c r="XEP118" s="511"/>
      <c r="XEQ118" s="511"/>
      <c r="XER118" s="511"/>
      <c r="XES118" s="511"/>
      <c r="XET118" s="511"/>
      <c r="XEU118" s="511"/>
      <c r="XEV118" s="511"/>
      <c r="XEW118" s="511"/>
      <c r="XEX118" s="511"/>
      <c r="XEY118" s="511"/>
      <c r="XEZ118" s="511"/>
      <c r="XFA118" s="511"/>
      <c r="XFB118" s="511"/>
      <c r="XFC118" s="511"/>
      <c r="XFD118" s="511"/>
    </row>
    <row r="119" spans="1:16384" ht="15" customHeight="1">
      <c r="A119" s="511"/>
      <c r="B119" s="511"/>
      <c r="C119" s="511"/>
      <c r="D119" s="511"/>
      <c r="E119" s="511"/>
      <c r="F119" s="511"/>
      <c r="G119" s="511"/>
      <c r="H119" s="511"/>
      <c r="I119" s="511"/>
      <c r="J119" s="511"/>
      <c r="K119" s="511"/>
      <c r="L119" s="511"/>
      <c r="M119" s="511"/>
      <c r="N119" s="511"/>
      <c r="O119" s="511"/>
      <c r="P119" s="511"/>
      <c r="Q119" s="511"/>
      <c r="R119" s="511"/>
      <c r="S119" s="511"/>
      <c r="T119" s="511"/>
      <c r="U119" s="511"/>
      <c r="V119" s="511"/>
      <c r="W119" s="511"/>
      <c r="X119" s="511"/>
      <c r="Y119" s="511"/>
      <c r="Z119" s="511"/>
      <c r="AA119" s="511"/>
      <c r="AB119" s="511"/>
      <c r="AC119" s="511"/>
      <c r="AD119" s="511"/>
      <c r="AE119" s="511"/>
      <c r="AF119" s="511"/>
      <c r="AG119" s="511"/>
      <c r="AH119" s="511"/>
      <c r="AI119" s="511"/>
      <c r="AJ119" s="511"/>
      <c r="AK119" s="511"/>
      <c r="AL119" s="511"/>
      <c r="AM119" s="511"/>
      <c r="AN119" s="511"/>
      <c r="AO119" s="511"/>
      <c r="AP119" s="511"/>
      <c r="AQ119" s="511"/>
      <c r="AR119" s="511"/>
      <c r="AS119" s="511"/>
      <c r="AT119" s="511"/>
      <c r="AU119" s="511"/>
      <c r="AV119" s="511"/>
      <c r="AW119" s="511"/>
      <c r="AX119" s="511"/>
      <c r="AY119" s="511"/>
      <c r="AZ119" s="511"/>
      <c r="BA119" s="511"/>
      <c r="BB119" s="511"/>
      <c r="BC119" s="511"/>
      <c r="BD119" s="511"/>
      <c r="BE119" s="511"/>
      <c r="BF119" s="511"/>
      <c r="BG119" s="511"/>
      <c r="BH119" s="511"/>
      <c r="BI119" s="511"/>
      <c r="BJ119" s="511"/>
      <c r="BK119" s="511"/>
      <c r="BL119" s="511"/>
      <c r="BM119" s="511"/>
      <c r="BN119" s="511"/>
      <c r="BO119" s="511"/>
      <c r="BP119" s="511"/>
      <c r="BQ119" s="511"/>
      <c r="BR119" s="511"/>
      <c r="BS119" s="511"/>
      <c r="BT119" s="511"/>
      <c r="BU119" s="511"/>
      <c r="BV119" s="511"/>
      <c r="BW119" s="511"/>
      <c r="BX119" s="511"/>
      <c r="BY119" s="511"/>
      <c r="BZ119" s="511"/>
      <c r="CA119" s="511"/>
      <c r="CB119" s="511"/>
      <c r="CC119" s="511"/>
      <c r="CD119" s="511"/>
      <c r="CE119" s="511"/>
      <c r="CF119" s="511"/>
      <c r="CG119" s="511"/>
      <c r="CH119" s="511"/>
      <c r="CI119" s="511"/>
      <c r="CJ119" s="511"/>
      <c r="CK119" s="511"/>
      <c r="CL119" s="511"/>
      <c r="CM119" s="511"/>
      <c r="CN119" s="511"/>
      <c r="CO119" s="511"/>
      <c r="CP119" s="511"/>
      <c r="CQ119" s="511"/>
      <c r="CR119" s="511"/>
      <c r="CS119" s="511"/>
      <c r="CT119" s="511"/>
      <c r="CU119" s="511"/>
      <c r="CV119" s="511"/>
      <c r="CW119" s="511"/>
      <c r="CX119" s="511"/>
      <c r="CY119" s="511"/>
      <c r="CZ119" s="511"/>
      <c r="DA119" s="511"/>
      <c r="DB119" s="511"/>
      <c r="DC119" s="511"/>
      <c r="DD119" s="511"/>
      <c r="DE119" s="511"/>
      <c r="DF119" s="511"/>
      <c r="DG119" s="511"/>
      <c r="DH119" s="511"/>
      <c r="DI119" s="511"/>
      <c r="DJ119" s="511"/>
      <c r="DK119" s="511"/>
      <c r="DL119" s="511"/>
      <c r="DM119" s="511"/>
      <c r="DN119" s="511"/>
      <c r="DO119" s="511"/>
      <c r="DP119" s="511"/>
      <c r="DQ119" s="511"/>
      <c r="DR119" s="511"/>
      <c r="DS119" s="511"/>
      <c r="DT119" s="511"/>
      <c r="DU119" s="511"/>
      <c r="DV119" s="511"/>
      <c r="DW119" s="511"/>
      <c r="DX119" s="511"/>
      <c r="DY119" s="511"/>
      <c r="DZ119" s="511"/>
      <c r="EA119" s="511"/>
      <c r="EB119" s="511"/>
      <c r="EC119" s="511"/>
      <c r="ED119" s="511"/>
      <c r="EE119" s="511"/>
      <c r="EF119" s="511"/>
      <c r="EG119" s="511"/>
      <c r="EH119" s="511"/>
      <c r="EI119" s="511"/>
      <c r="EJ119" s="511"/>
      <c r="EK119" s="511"/>
      <c r="EL119" s="511"/>
      <c r="EM119" s="511"/>
      <c r="EN119" s="511"/>
      <c r="EO119" s="511"/>
      <c r="EP119" s="511"/>
      <c r="EQ119" s="511"/>
      <c r="ER119" s="511"/>
      <c r="ES119" s="511"/>
      <c r="ET119" s="511"/>
      <c r="EU119" s="511"/>
      <c r="EV119" s="511"/>
      <c r="EW119" s="511"/>
      <c r="EX119" s="511"/>
      <c r="EY119" s="511"/>
      <c r="EZ119" s="511"/>
      <c r="FA119" s="511"/>
      <c r="FB119" s="511"/>
      <c r="FC119" s="511"/>
      <c r="FD119" s="511"/>
      <c r="FE119" s="511"/>
      <c r="FF119" s="511"/>
      <c r="FG119" s="511"/>
      <c r="FH119" s="511"/>
      <c r="FI119" s="511"/>
      <c r="FJ119" s="511"/>
      <c r="FK119" s="511"/>
      <c r="FL119" s="511"/>
      <c r="FM119" s="511"/>
      <c r="FN119" s="511"/>
      <c r="FO119" s="511"/>
      <c r="FP119" s="511"/>
      <c r="FQ119" s="511"/>
      <c r="FR119" s="511"/>
      <c r="FS119" s="511"/>
      <c r="FT119" s="511"/>
      <c r="FU119" s="511"/>
      <c r="FV119" s="511"/>
      <c r="FW119" s="511"/>
      <c r="FX119" s="511"/>
      <c r="FY119" s="511"/>
      <c r="FZ119" s="511"/>
      <c r="GA119" s="511"/>
      <c r="GB119" s="511"/>
      <c r="GC119" s="511"/>
      <c r="GD119" s="511"/>
      <c r="GE119" s="511"/>
      <c r="GF119" s="511"/>
      <c r="GG119" s="511"/>
      <c r="GH119" s="511"/>
      <c r="GI119" s="511"/>
      <c r="GJ119" s="511"/>
      <c r="GK119" s="511"/>
      <c r="GL119" s="511"/>
      <c r="GM119" s="511"/>
      <c r="GN119" s="511"/>
      <c r="GO119" s="511"/>
      <c r="GP119" s="511"/>
      <c r="GQ119" s="511"/>
      <c r="GR119" s="511"/>
      <c r="GS119" s="511"/>
      <c r="GT119" s="511"/>
      <c r="GU119" s="511"/>
      <c r="GV119" s="511"/>
      <c r="GW119" s="511"/>
      <c r="GX119" s="511"/>
      <c r="GY119" s="511"/>
      <c r="GZ119" s="511"/>
      <c r="HA119" s="511"/>
      <c r="HB119" s="511"/>
      <c r="HC119" s="511"/>
      <c r="HD119" s="511"/>
      <c r="HE119" s="511"/>
      <c r="HF119" s="511"/>
      <c r="HG119" s="511"/>
      <c r="HH119" s="511"/>
      <c r="HI119" s="511"/>
      <c r="HJ119" s="511"/>
      <c r="HK119" s="511"/>
      <c r="HL119" s="511"/>
      <c r="HM119" s="511"/>
      <c r="HN119" s="511"/>
      <c r="HO119" s="511"/>
      <c r="HP119" s="511"/>
      <c r="HQ119" s="511"/>
      <c r="HR119" s="511"/>
      <c r="HS119" s="511"/>
      <c r="HT119" s="511"/>
      <c r="HU119" s="511"/>
      <c r="HV119" s="511"/>
      <c r="HW119" s="511"/>
      <c r="HX119" s="511"/>
      <c r="HY119" s="511"/>
      <c r="HZ119" s="511"/>
      <c r="IA119" s="511"/>
      <c r="IB119" s="511"/>
      <c r="IC119" s="511"/>
      <c r="ID119" s="511"/>
      <c r="IE119" s="511"/>
      <c r="IF119" s="511"/>
      <c r="IG119" s="511"/>
      <c r="IH119" s="511"/>
      <c r="II119" s="511"/>
      <c r="IJ119" s="511"/>
      <c r="IK119" s="511"/>
      <c r="IL119" s="511"/>
      <c r="IM119" s="511"/>
      <c r="IN119" s="511"/>
      <c r="IO119" s="511"/>
      <c r="IP119" s="511"/>
      <c r="IQ119" s="511"/>
      <c r="IR119" s="511"/>
      <c r="IS119" s="511"/>
      <c r="IT119" s="511"/>
      <c r="IU119" s="511"/>
      <c r="IV119" s="511"/>
      <c r="IW119" s="511"/>
      <c r="IX119" s="511"/>
      <c r="IY119" s="511"/>
      <c r="IZ119" s="511"/>
      <c r="JA119" s="511"/>
      <c r="JB119" s="511"/>
      <c r="JC119" s="511"/>
      <c r="JD119" s="511"/>
      <c r="JE119" s="511"/>
      <c r="JF119" s="511"/>
      <c r="JG119" s="511"/>
      <c r="JH119" s="511"/>
      <c r="JI119" s="511"/>
      <c r="JJ119" s="511"/>
      <c r="JK119" s="511"/>
      <c r="JL119" s="511"/>
      <c r="JM119" s="511"/>
      <c r="JN119" s="511"/>
      <c r="JO119" s="511"/>
      <c r="JP119" s="511"/>
      <c r="JQ119" s="511"/>
      <c r="JR119" s="511"/>
      <c r="JS119" s="511"/>
      <c r="JT119" s="511"/>
      <c r="JU119" s="511"/>
      <c r="JV119" s="511"/>
      <c r="JW119" s="511"/>
      <c r="JX119" s="511"/>
      <c r="JY119" s="511"/>
      <c r="JZ119" s="511"/>
      <c r="KA119" s="511"/>
      <c r="KB119" s="511"/>
      <c r="KC119" s="511"/>
      <c r="KD119" s="511"/>
      <c r="KE119" s="511"/>
      <c r="KF119" s="511"/>
      <c r="KG119" s="511"/>
      <c r="KH119" s="511"/>
      <c r="KI119" s="511"/>
      <c r="KJ119" s="511"/>
      <c r="KK119" s="511"/>
      <c r="KL119" s="511"/>
      <c r="KM119" s="511"/>
      <c r="KN119" s="511"/>
      <c r="KO119" s="511"/>
      <c r="KP119" s="511"/>
      <c r="KQ119" s="511"/>
      <c r="KR119" s="511"/>
      <c r="KS119" s="511"/>
      <c r="KT119" s="511"/>
      <c r="KU119" s="511"/>
      <c r="KV119" s="511"/>
      <c r="KW119" s="511"/>
      <c r="KX119" s="511"/>
      <c r="KY119" s="511"/>
      <c r="KZ119" s="511"/>
      <c r="LA119" s="511"/>
      <c r="LB119" s="511"/>
      <c r="LC119" s="511"/>
      <c r="LD119" s="511"/>
      <c r="LE119" s="511"/>
      <c r="LF119" s="511"/>
      <c r="LG119" s="511"/>
      <c r="LH119" s="511"/>
      <c r="LI119" s="511"/>
      <c r="LJ119" s="511"/>
      <c r="LK119" s="511"/>
      <c r="LL119" s="511"/>
      <c r="LM119" s="511"/>
      <c r="LN119" s="511"/>
      <c r="LO119" s="511"/>
      <c r="LP119" s="511"/>
      <c r="LQ119" s="511"/>
      <c r="LR119" s="511"/>
      <c r="LS119" s="511"/>
      <c r="LT119" s="511"/>
      <c r="LU119" s="511"/>
      <c r="LV119" s="511"/>
      <c r="LW119" s="511"/>
      <c r="LX119" s="511"/>
      <c r="LY119" s="511"/>
      <c r="LZ119" s="511"/>
      <c r="MA119" s="511"/>
      <c r="MB119" s="511"/>
      <c r="MC119" s="511"/>
      <c r="MD119" s="511"/>
      <c r="ME119" s="511"/>
      <c r="MF119" s="511"/>
      <c r="MG119" s="511"/>
      <c r="MH119" s="511"/>
      <c r="MI119" s="511"/>
      <c r="MJ119" s="511"/>
      <c r="MK119" s="511"/>
      <c r="ML119" s="511"/>
      <c r="MM119" s="511"/>
      <c r="MN119" s="511"/>
      <c r="MO119" s="511"/>
      <c r="MP119" s="511"/>
      <c r="MQ119" s="511"/>
      <c r="MR119" s="511"/>
      <c r="MS119" s="511"/>
      <c r="MT119" s="511"/>
      <c r="MU119" s="511"/>
      <c r="MV119" s="511"/>
      <c r="MW119" s="511"/>
      <c r="MX119" s="511"/>
      <c r="MY119" s="511"/>
      <c r="MZ119" s="511"/>
      <c r="NA119" s="511"/>
      <c r="NB119" s="511"/>
      <c r="NC119" s="511"/>
      <c r="ND119" s="511"/>
      <c r="NE119" s="511"/>
      <c r="NF119" s="511"/>
      <c r="NG119" s="511"/>
      <c r="NH119" s="511"/>
      <c r="NI119" s="511"/>
      <c r="NJ119" s="511"/>
      <c r="NK119" s="511"/>
      <c r="NL119" s="511"/>
      <c r="NM119" s="511"/>
      <c r="NN119" s="511"/>
      <c r="NO119" s="511"/>
      <c r="NP119" s="511"/>
      <c r="NQ119" s="511"/>
      <c r="NR119" s="511"/>
      <c r="NS119" s="511"/>
      <c r="NT119" s="511"/>
      <c r="NU119" s="511"/>
      <c r="NV119" s="511"/>
      <c r="NW119" s="511"/>
      <c r="NX119" s="511"/>
      <c r="NY119" s="511"/>
      <c r="NZ119" s="511"/>
      <c r="OA119" s="511"/>
      <c r="OB119" s="511"/>
      <c r="OC119" s="511"/>
      <c r="OD119" s="511"/>
      <c r="OE119" s="511"/>
      <c r="OF119" s="511"/>
      <c r="OG119" s="511"/>
      <c r="OH119" s="511"/>
      <c r="OI119" s="511"/>
      <c r="OJ119" s="511"/>
      <c r="OK119" s="511"/>
      <c r="OL119" s="511"/>
      <c r="OM119" s="511"/>
      <c r="ON119" s="511"/>
      <c r="OO119" s="511"/>
      <c r="OP119" s="511"/>
      <c r="OQ119" s="511"/>
      <c r="OR119" s="511"/>
      <c r="OS119" s="511"/>
      <c r="OT119" s="511"/>
      <c r="OU119" s="511"/>
      <c r="OV119" s="511"/>
      <c r="OW119" s="511"/>
      <c r="OX119" s="511"/>
      <c r="OY119" s="511"/>
      <c r="OZ119" s="511"/>
      <c r="PA119" s="511"/>
      <c r="PB119" s="511"/>
      <c r="PC119" s="511"/>
      <c r="PD119" s="511"/>
      <c r="PE119" s="511"/>
      <c r="PF119" s="511"/>
      <c r="PG119" s="511"/>
      <c r="PH119" s="511"/>
      <c r="PI119" s="511"/>
      <c r="PJ119" s="511"/>
      <c r="PK119" s="511"/>
      <c r="PL119" s="511"/>
      <c r="PM119" s="511"/>
      <c r="PN119" s="511"/>
      <c r="PO119" s="511"/>
      <c r="PP119" s="511"/>
      <c r="PQ119" s="511"/>
      <c r="PR119" s="511"/>
      <c r="PS119" s="511"/>
      <c r="PT119" s="511"/>
      <c r="PU119" s="511"/>
      <c r="PV119" s="511"/>
      <c r="PW119" s="511"/>
      <c r="PX119" s="511"/>
      <c r="PY119" s="511"/>
      <c r="PZ119" s="511"/>
      <c r="QA119" s="511"/>
      <c r="QB119" s="511"/>
      <c r="QC119" s="511"/>
      <c r="QD119" s="511"/>
      <c r="QE119" s="511"/>
      <c r="QF119" s="511"/>
      <c r="QG119" s="511"/>
      <c r="QH119" s="511"/>
      <c r="QI119" s="511"/>
      <c r="QJ119" s="511"/>
      <c r="QK119" s="511"/>
      <c r="QL119" s="511"/>
      <c r="QM119" s="511"/>
      <c r="QN119" s="511"/>
      <c r="QO119" s="511"/>
      <c r="QP119" s="511"/>
      <c r="QQ119" s="511"/>
      <c r="QR119" s="511"/>
      <c r="QS119" s="511"/>
      <c r="QT119" s="511"/>
      <c r="QU119" s="511"/>
      <c r="QV119" s="511"/>
      <c r="QW119" s="511"/>
      <c r="QX119" s="511"/>
      <c r="QY119" s="511"/>
      <c r="QZ119" s="511"/>
      <c r="RA119" s="511"/>
      <c r="RB119" s="511"/>
      <c r="RC119" s="511"/>
      <c r="RD119" s="511"/>
      <c r="RE119" s="511"/>
      <c r="RF119" s="511"/>
      <c r="RG119" s="511"/>
      <c r="RH119" s="511"/>
      <c r="RI119" s="511"/>
      <c r="RJ119" s="511"/>
      <c r="RK119" s="511"/>
      <c r="RL119" s="511"/>
      <c r="RM119" s="511"/>
      <c r="RN119" s="511"/>
      <c r="RO119" s="511"/>
      <c r="RP119" s="511"/>
      <c r="RQ119" s="511"/>
      <c r="RR119" s="511"/>
      <c r="RS119" s="511"/>
      <c r="RT119" s="511"/>
      <c r="RU119" s="511"/>
      <c r="RV119" s="511"/>
      <c r="RW119" s="511"/>
      <c r="RX119" s="511"/>
      <c r="RY119" s="511"/>
      <c r="RZ119" s="511"/>
      <c r="SA119" s="511"/>
      <c r="SB119" s="511"/>
      <c r="SC119" s="511"/>
      <c r="SD119" s="511"/>
      <c r="SE119" s="511"/>
      <c r="SF119" s="511"/>
      <c r="SG119" s="511"/>
      <c r="SH119" s="511"/>
      <c r="SI119" s="511"/>
      <c r="SJ119" s="511"/>
      <c r="SK119" s="511"/>
      <c r="SL119" s="511"/>
      <c r="SM119" s="511"/>
      <c r="SN119" s="511"/>
      <c r="SO119" s="511"/>
      <c r="SP119" s="511"/>
      <c r="SQ119" s="511"/>
      <c r="SR119" s="511"/>
      <c r="SS119" s="511"/>
      <c r="ST119" s="511"/>
      <c r="SU119" s="511"/>
      <c r="SV119" s="511"/>
      <c r="SW119" s="511"/>
      <c r="SX119" s="511"/>
      <c r="SY119" s="511"/>
      <c r="SZ119" s="511"/>
      <c r="TA119" s="511"/>
      <c r="TB119" s="511"/>
      <c r="TC119" s="511"/>
      <c r="TD119" s="511"/>
      <c r="TE119" s="511"/>
      <c r="TF119" s="511"/>
      <c r="TG119" s="511"/>
      <c r="TH119" s="511"/>
      <c r="TI119" s="511"/>
      <c r="TJ119" s="511"/>
      <c r="TK119" s="511"/>
      <c r="TL119" s="511"/>
      <c r="TM119" s="511"/>
      <c r="TN119" s="511"/>
      <c r="TO119" s="511"/>
      <c r="TP119" s="511"/>
      <c r="TQ119" s="511"/>
      <c r="TR119" s="511"/>
      <c r="TS119" s="511"/>
      <c r="TT119" s="511"/>
      <c r="TU119" s="511"/>
      <c r="TV119" s="511"/>
      <c r="TW119" s="511"/>
      <c r="TX119" s="511"/>
      <c r="TY119" s="511"/>
      <c r="TZ119" s="511"/>
      <c r="UA119" s="511"/>
      <c r="UB119" s="511"/>
      <c r="UC119" s="511"/>
      <c r="UD119" s="511"/>
      <c r="UE119" s="511"/>
      <c r="UF119" s="511"/>
      <c r="UG119" s="511"/>
      <c r="UH119" s="511"/>
      <c r="UI119" s="511"/>
      <c r="UJ119" s="511"/>
      <c r="UK119" s="511"/>
      <c r="UL119" s="511"/>
      <c r="UM119" s="511"/>
      <c r="UN119" s="511"/>
      <c r="UO119" s="511"/>
      <c r="UP119" s="511"/>
      <c r="UQ119" s="511"/>
      <c r="UR119" s="511"/>
      <c r="US119" s="511"/>
      <c r="UT119" s="511"/>
      <c r="UU119" s="511"/>
      <c r="UV119" s="511"/>
      <c r="UW119" s="511"/>
      <c r="UX119" s="511"/>
      <c r="UY119" s="511"/>
      <c r="UZ119" s="511"/>
      <c r="VA119" s="511"/>
      <c r="VB119" s="511"/>
      <c r="VC119" s="511"/>
      <c r="VD119" s="511"/>
      <c r="VE119" s="511"/>
      <c r="VF119" s="511"/>
      <c r="VG119" s="511"/>
      <c r="VH119" s="511"/>
      <c r="VI119" s="511"/>
      <c r="VJ119" s="511"/>
      <c r="VK119" s="511"/>
      <c r="VL119" s="511"/>
      <c r="VM119" s="511"/>
      <c r="VN119" s="511"/>
      <c r="VO119" s="511"/>
      <c r="VP119" s="511"/>
      <c r="VQ119" s="511"/>
      <c r="VR119" s="511"/>
      <c r="VS119" s="511"/>
      <c r="VT119" s="511"/>
      <c r="VU119" s="511"/>
      <c r="VV119" s="511"/>
      <c r="VW119" s="511"/>
      <c r="VX119" s="511"/>
      <c r="VY119" s="511"/>
      <c r="VZ119" s="511"/>
      <c r="WA119" s="511"/>
      <c r="WB119" s="511"/>
      <c r="WC119" s="511"/>
      <c r="WD119" s="511"/>
      <c r="WE119" s="511"/>
      <c r="WF119" s="511"/>
      <c r="WG119" s="511"/>
      <c r="WH119" s="511"/>
      <c r="WI119" s="511"/>
      <c r="WJ119" s="511"/>
      <c r="WK119" s="511"/>
      <c r="WL119" s="511"/>
      <c r="WM119" s="511"/>
      <c r="WN119" s="511"/>
      <c r="WO119" s="511"/>
      <c r="WP119" s="511"/>
      <c r="WQ119" s="511"/>
      <c r="WR119" s="511"/>
      <c r="WS119" s="511"/>
      <c r="WT119" s="511"/>
      <c r="WU119" s="511"/>
      <c r="WV119" s="511"/>
      <c r="WW119" s="511"/>
      <c r="WX119" s="511"/>
      <c r="WY119" s="511"/>
      <c r="WZ119" s="511"/>
      <c r="XA119" s="511"/>
      <c r="XB119" s="511"/>
      <c r="XC119" s="511"/>
      <c r="XD119" s="511"/>
      <c r="XE119" s="511"/>
      <c r="XF119" s="511"/>
      <c r="XG119" s="511"/>
      <c r="XH119" s="511"/>
      <c r="XI119" s="511"/>
      <c r="XJ119" s="511"/>
      <c r="XK119" s="511"/>
      <c r="XL119" s="511"/>
      <c r="XM119" s="511"/>
      <c r="XN119" s="511"/>
      <c r="XO119" s="511"/>
      <c r="XP119" s="511"/>
      <c r="XQ119" s="511"/>
      <c r="XR119" s="511"/>
      <c r="XS119" s="511"/>
      <c r="XT119" s="511"/>
      <c r="XU119" s="511"/>
      <c r="XV119" s="511"/>
      <c r="XW119" s="511"/>
      <c r="XX119" s="511"/>
      <c r="XY119" s="511"/>
      <c r="XZ119" s="511"/>
      <c r="YA119" s="511"/>
      <c r="YB119" s="511"/>
      <c r="YC119" s="511"/>
      <c r="YD119" s="511"/>
      <c r="YE119" s="511"/>
      <c r="YF119" s="511"/>
      <c r="YG119" s="511"/>
      <c r="YH119" s="511"/>
      <c r="YI119" s="511"/>
      <c r="YJ119" s="511"/>
      <c r="YK119" s="511"/>
      <c r="YL119" s="511"/>
      <c r="YM119" s="511"/>
      <c r="YN119" s="511"/>
      <c r="YO119" s="511"/>
      <c r="YP119" s="511"/>
      <c r="YQ119" s="511"/>
      <c r="YR119" s="511"/>
      <c r="YS119" s="511"/>
      <c r="YT119" s="511"/>
      <c r="YU119" s="511"/>
      <c r="YV119" s="511"/>
      <c r="YW119" s="511"/>
      <c r="YX119" s="511"/>
      <c r="YY119" s="511"/>
      <c r="YZ119" s="511"/>
      <c r="ZA119" s="511"/>
      <c r="ZB119" s="511"/>
      <c r="ZC119" s="511"/>
      <c r="ZD119" s="511"/>
      <c r="ZE119" s="511"/>
      <c r="ZF119" s="511"/>
      <c r="ZG119" s="511"/>
      <c r="ZH119" s="511"/>
      <c r="ZI119" s="511"/>
      <c r="ZJ119" s="511"/>
      <c r="ZK119" s="511"/>
      <c r="ZL119" s="511"/>
      <c r="ZM119" s="511"/>
      <c r="ZN119" s="511"/>
      <c r="ZO119" s="511"/>
      <c r="ZP119" s="511"/>
      <c r="ZQ119" s="511"/>
      <c r="ZR119" s="511"/>
      <c r="ZS119" s="511"/>
      <c r="ZT119" s="511"/>
      <c r="ZU119" s="511"/>
      <c r="ZV119" s="511"/>
      <c r="ZW119" s="511"/>
      <c r="ZX119" s="511"/>
      <c r="ZY119" s="511"/>
      <c r="ZZ119" s="511"/>
      <c r="AAA119" s="511"/>
      <c r="AAB119" s="511"/>
      <c r="AAC119" s="511"/>
      <c r="AAD119" s="511"/>
      <c r="AAE119" s="511"/>
      <c r="AAF119" s="511"/>
      <c r="AAG119" s="511"/>
      <c r="AAH119" s="511"/>
      <c r="AAI119" s="511"/>
      <c r="AAJ119" s="511"/>
      <c r="AAK119" s="511"/>
      <c r="AAL119" s="511"/>
      <c r="AAM119" s="511"/>
      <c r="AAN119" s="511"/>
      <c r="AAO119" s="511"/>
      <c r="AAP119" s="511"/>
      <c r="AAQ119" s="511"/>
      <c r="AAR119" s="511"/>
      <c r="AAS119" s="511"/>
      <c r="AAT119" s="511"/>
      <c r="AAU119" s="511"/>
      <c r="AAV119" s="511"/>
      <c r="AAW119" s="511"/>
      <c r="AAX119" s="511"/>
      <c r="AAY119" s="511"/>
      <c r="AAZ119" s="511"/>
      <c r="ABA119" s="511"/>
      <c r="ABB119" s="511"/>
      <c r="ABC119" s="511"/>
      <c r="ABD119" s="511"/>
      <c r="ABE119" s="511"/>
      <c r="ABF119" s="511"/>
      <c r="ABG119" s="511"/>
      <c r="ABH119" s="511"/>
      <c r="ABI119" s="511"/>
      <c r="ABJ119" s="511"/>
      <c r="ABK119" s="511"/>
      <c r="ABL119" s="511"/>
      <c r="ABM119" s="511"/>
      <c r="ABN119" s="511"/>
      <c r="ABO119" s="511"/>
      <c r="ABP119" s="511"/>
      <c r="ABQ119" s="511"/>
      <c r="ABR119" s="511"/>
      <c r="ABS119" s="511"/>
      <c r="ABT119" s="511"/>
      <c r="ABU119" s="511"/>
      <c r="ABV119" s="511"/>
      <c r="ABW119" s="511"/>
      <c r="ABX119" s="511"/>
      <c r="ABY119" s="511"/>
      <c r="ABZ119" s="511"/>
      <c r="ACA119" s="511"/>
      <c r="ACB119" s="511"/>
      <c r="ACC119" s="511"/>
      <c r="ACD119" s="511"/>
      <c r="ACE119" s="511"/>
      <c r="ACF119" s="511"/>
      <c r="ACG119" s="511"/>
      <c r="ACH119" s="511"/>
      <c r="ACI119" s="511"/>
      <c r="ACJ119" s="511"/>
      <c r="ACK119" s="511"/>
      <c r="ACL119" s="511"/>
      <c r="ACM119" s="511"/>
      <c r="ACN119" s="511"/>
      <c r="ACO119" s="511"/>
      <c r="ACP119" s="511"/>
      <c r="ACQ119" s="511"/>
      <c r="ACR119" s="511"/>
      <c r="ACS119" s="511"/>
      <c r="ACT119" s="511"/>
      <c r="ACU119" s="511"/>
      <c r="ACV119" s="511"/>
      <c r="ACW119" s="511"/>
      <c r="ACX119" s="511"/>
      <c r="ACY119" s="511"/>
      <c r="ACZ119" s="511"/>
      <c r="ADA119" s="511"/>
      <c r="ADB119" s="511"/>
      <c r="ADC119" s="511"/>
      <c r="ADD119" s="511"/>
      <c r="ADE119" s="511"/>
      <c r="ADF119" s="511"/>
      <c r="ADG119" s="511"/>
      <c r="ADH119" s="511"/>
      <c r="ADI119" s="511"/>
      <c r="ADJ119" s="511"/>
      <c r="ADK119" s="511"/>
      <c r="ADL119" s="511"/>
      <c r="ADM119" s="511"/>
      <c r="ADN119" s="511"/>
      <c r="ADO119" s="511"/>
      <c r="ADP119" s="511"/>
      <c r="ADQ119" s="511"/>
      <c r="ADR119" s="511"/>
      <c r="ADS119" s="511"/>
      <c r="ADT119" s="511"/>
      <c r="ADU119" s="511"/>
      <c r="ADV119" s="511"/>
      <c r="ADW119" s="511"/>
      <c r="ADX119" s="511"/>
      <c r="ADY119" s="511"/>
      <c r="ADZ119" s="511"/>
      <c r="AEA119" s="511"/>
      <c r="AEB119" s="511"/>
      <c r="AEC119" s="511"/>
      <c r="AED119" s="511"/>
      <c r="AEE119" s="511"/>
      <c r="AEF119" s="511"/>
      <c r="AEG119" s="511"/>
      <c r="AEH119" s="511"/>
      <c r="AEI119" s="511"/>
      <c r="AEJ119" s="511"/>
      <c r="AEK119" s="511"/>
      <c r="AEL119" s="511"/>
      <c r="AEM119" s="511"/>
      <c r="AEN119" s="511"/>
      <c r="AEO119" s="511"/>
      <c r="AEP119" s="511"/>
      <c r="AEQ119" s="511"/>
      <c r="AER119" s="511"/>
      <c r="AES119" s="511"/>
      <c r="AET119" s="511"/>
      <c r="AEU119" s="511"/>
      <c r="AEV119" s="511"/>
      <c r="AEW119" s="511"/>
      <c r="AEX119" s="511"/>
      <c r="AEY119" s="511"/>
      <c r="AEZ119" s="511"/>
      <c r="AFA119" s="511"/>
      <c r="AFB119" s="511"/>
      <c r="AFC119" s="511"/>
      <c r="AFD119" s="511"/>
      <c r="AFE119" s="511"/>
      <c r="AFF119" s="511"/>
      <c r="AFG119" s="511"/>
      <c r="AFH119" s="511"/>
      <c r="AFI119" s="511"/>
      <c r="AFJ119" s="511"/>
      <c r="AFK119" s="511"/>
      <c r="AFL119" s="511"/>
      <c r="AFM119" s="511"/>
      <c r="AFN119" s="511"/>
      <c r="AFO119" s="511"/>
      <c r="AFP119" s="511"/>
      <c r="AFQ119" s="511"/>
      <c r="AFR119" s="511"/>
      <c r="AFS119" s="511"/>
      <c r="AFT119" s="511"/>
      <c r="AFU119" s="511"/>
      <c r="AFV119" s="511"/>
      <c r="AFW119" s="511"/>
      <c r="AFX119" s="511"/>
      <c r="AFY119" s="511"/>
      <c r="AFZ119" s="511"/>
      <c r="AGA119" s="511"/>
      <c r="AGB119" s="511"/>
      <c r="AGC119" s="511"/>
      <c r="AGD119" s="511"/>
      <c r="AGE119" s="511"/>
      <c r="AGF119" s="511"/>
      <c r="AGG119" s="511"/>
      <c r="AGH119" s="511"/>
      <c r="AGI119" s="511"/>
      <c r="AGJ119" s="511"/>
      <c r="AGK119" s="511"/>
      <c r="AGL119" s="511"/>
      <c r="AGM119" s="511"/>
      <c r="AGN119" s="511"/>
      <c r="AGO119" s="511"/>
      <c r="AGP119" s="511"/>
      <c r="AGQ119" s="511"/>
      <c r="AGR119" s="511"/>
      <c r="AGS119" s="511"/>
      <c r="AGT119" s="511"/>
      <c r="AGU119" s="511"/>
      <c r="AGV119" s="511"/>
      <c r="AGW119" s="511"/>
      <c r="AGX119" s="511"/>
      <c r="AGY119" s="511"/>
      <c r="AGZ119" s="511"/>
      <c r="AHA119" s="511"/>
      <c r="AHB119" s="511"/>
      <c r="AHC119" s="511"/>
      <c r="AHD119" s="511"/>
      <c r="AHE119" s="511"/>
      <c r="AHF119" s="511"/>
      <c r="AHG119" s="511"/>
      <c r="AHH119" s="511"/>
      <c r="AHI119" s="511"/>
      <c r="AHJ119" s="511"/>
      <c r="AHK119" s="511"/>
      <c r="AHL119" s="511"/>
      <c r="AHM119" s="511"/>
      <c r="AHN119" s="511"/>
      <c r="AHO119" s="511"/>
      <c r="AHP119" s="511"/>
      <c r="AHQ119" s="511"/>
      <c r="AHR119" s="511"/>
      <c r="AHS119" s="511"/>
      <c r="AHT119" s="511"/>
      <c r="AHU119" s="511"/>
      <c r="AHV119" s="511"/>
      <c r="AHW119" s="511"/>
      <c r="AHX119" s="511"/>
      <c r="AHY119" s="511"/>
      <c r="AHZ119" s="511"/>
      <c r="AIA119" s="511"/>
      <c r="AIB119" s="511"/>
      <c r="AIC119" s="511"/>
      <c r="AID119" s="511"/>
      <c r="AIE119" s="511"/>
      <c r="AIF119" s="511"/>
      <c r="AIG119" s="511"/>
      <c r="AIH119" s="511"/>
      <c r="AII119" s="511"/>
      <c r="AIJ119" s="511"/>
      <c r="AIK119" s="511"/>
      <c r="AIL119" s="511"/>
      <c r="AIM119" s="511"/>
      <c r="AIN119" s="511"/>
      <c r="AIO119" s="511"/>
      <c r="AIP119" s="511"/>
      <c r="AIQ119" s="511"/>
      <c r="AIR119" s="511"/>
      <c r="AIS119" s="511"/>
      <c r="AIT119" s="511"/>
      <c r="AIU119" s="511"/>
      <c r="AIV119" s="511"/>
      <c r="AIW119" s="511"/>
      <c r="AIX119" s="511"/>
      <c r="AIY119" s="511"/>
      <c r="AIZ119" s="511"/>
      <c r="AJA119" s="511"/>
      <c r="AJB119" s="511"/>
      <c r="AJC119" s="511"/>
      <c r="AJD119" s="511"/>
      <c r="AJE119" s="511"/>
      <c r="AJF119" s="511"/>
      <c r="AJG119" s="511"/>
      <c r="AJH119" s="511"/>
      <c r="AJI119" s="511"/>
      <c r="AJJ119" s="511"/>
      <c r="AJK119" s="511"/>
      <c r="AJL119" s="511"/>
      <c r="AJM119" s="511"/>
      <c r="AJN119" s="511"/>
      <c r="AJO119" s="511"/>
      <c r="AJP119" s="511"/>
      <c r="AJQ119" s="511"/>
      <c r="AJR119" s="511"/>
      <c r="AJS119" s="511"/>
      <c r="AJT119" s="511"/>
      <c r="AJU119" s="511"/>
      <c r="AJV119" s="511"/>
      <c r="AJW119" s="511"/>
      <c r="AJX119" s="511"/>
      <c r="AJY119" s="511"/>
      <c r="AJZ119" s="511"/>
      <c r="AKA119" s="511"/>
      <c r="AKB119" s="511"/>
      <c r="AKC119" s="511"/>
      <c r="AKD119" s="511"/>
      <c r="AKE119" s="511"/>
      <c r="AKF119" s="511"/>
      <c r="AKG119" s="511"/>
      <c r="AKH119" s="511"/>
      <c r="AKI119" s="511"/>
      <c r="AKJ119" s="511"/>
      <c r="AKK119" s="511"/>
      <c r="AKL119" s="511"/>
      <c r="AKM119" s="511"/>
      <c r="AKN119" s="511"/>
      <c r="AKO119" s="511"/>
      <c r="AKP119" s="511"/>
      <c r="AKQ119" s="511"/>
      <c r="AKR119" s="511"/>
      <c r="AKS119" s="511"/>
      <c r="AKT119" s="511"/>
      <c r="AKU119" s="511"/>
      <c r="AKV119" s="511"/>
      <c r="AKW119" s="511"/>
      <c r="AKX119" s="511"/>
      <c r="AKY119" s="511"/>
      <c r="AKZ119" s="511"/>
      <c r="ALA119" s="511"/>
      <c r="ALB119" s="511"/>
      <c r="ALC119" s="511"/>
      <c r="ALD119" s="511"/>
      <c r="ALE119" s="511"/>
      <c r="ALF119" s="511"/>
      <c r="ALG119" s="511"/>
      <c r="ALH119" s="511"/>
      <c r="ALI119" s="511"/>
      <c r="ALJ119" s="511"/>
      <c r="ALK119" s="511"/>
      <c r="ALL119" s="511"/>
      <c r="ALM119" s="511"/>
      <c r="ALN119" s="511"/>
      <c r="ALO119" s="511"/>
      <c r="ALP119" s="511"/>
      <c r="ALQ119" s="511"/>
      <c r="ALR119" s="511"/>
      <c r="ALS119" s="511"/>
      <c r="ALT119" s="511"/>
      <c r="ALU119" s="511"/>
      <c r="ALV119" s="511"/>
      <c r="ALW119" s="511"/>
      <c r="ALX119" s="511"/>
      <c r="ALY119" s="511"/>
      <c r="ALZ119" s="511"/>
      <c r="AMA119" s="511"/>
      <c r="AMB119" s="511"/>
      <c r="AMC119" s="511"/>
      <c r="AMD119" s="511"/>
      <c r="AME119" s="511"/>
      <c r="AMF119" s="511"/>
      <c r="AMG119" s="511"/>
      <c r="AMH119" s="511"/>
      <c r="AMI119" s="511"/>
      <c r="AMJ119" s="511"/>
      <c r="AMK119" s="511"/>
      <c r="AML119" s="511"/>
      <c r="AMM119" s="511"/>
      <c r="AMN119" s="511"/>
      <c r="AMO119" s="511"/>
      <c r="AMP119" s="511"/>
      <c r="AMQ119" s="511"/>
      <c r="AMR119" s="511"/>
      <c r="AMS119" s="511"/>
      <c r="AMT119" s="511"/>
      <c r="AMU119" s="511"/>
      <c r="AMV119" s="511"/>
      <c r="AMW119" s="511"/>
      <c r="AMX119" s="511"/>
      <c r="AMY119" s="511"/>
      <c r="AMZ119" s="511"/>
      <c r="ANA119" s="511"/>
      <c r="ANB119" s="511"/>
      <c r="ANC119" s="511"/>
      <c r="AND119" s="511"/>
      <c r="ANE119" s="511"/>
      <c r="ANF119" s="511"/>
      <c r="ANG119" s="511"/>
      <c r="ANH119" s="511"/>
      <c r="ANI119" s="511"/>
      <c r="ANJ119" s="511"/>
      <c r="ANK119" s="511"/>
      <c r="ANL119" s="511"/>
      <c r="ANM119" s="511"/>
      <c r="ANN119" s="511"/>
      <c r="ANO119" s="511"/>
      <c r="ANP119" s="511"/>
      <c r="ANQ119" s="511"/>
      <c r="ANR119" s="511"/>
      <c r="ANS119" s="511"/>
      <c r="ANT119" s="511"/>
      <c r="ANU119" s="511"/>
      <c r="ANV119" s="511"/>
      <c r="ANW119" s="511"/>
      <c r="ANX119" s="511"/>
      <c r="ANY119" s="511"/>
      <c r="ANZ119" s="511"/>
      <c r="AOA119" s="511"/>
      <c r="AOB119" s="511"/>
      <c r="AOC119" s="511"/>
      <c r="AOD119" s="511"/>
      <c r="AOE119" s="511"/>
      <c r="AOF119" s="511"/>
      <c r="AOG119" s="511"/>
      <c r="AOH119" s="511"/>
      <c r="AOI119" s="511"/>
      <c r="AOJ119" s="511"/>
      <c r="AOK119" s="511"/>
      <c r="AOL119" s="511"/>
      <c r="AOM119" s="511"/>
      <c r="AON119" s="511"/>
      <c r="AOO119" s="511"/>
      <c r="AOP119" s="511"/>
      <c r="AOQ119" s="511"/>
      <c r="AOR119" s="511"/>
      <c r="AOS119" s="511"/>
      <c r="AOT119" s="511"/>
      <c r="AOU119" s="511"/>
      <c r="AOV119" s="511"/>
      <c r="AOW119" s="511"/>
      <c r="AOX119" s="511"/>
      <c r="AOY119" s="511"/>
      <c r="AOZ119" s="511"/>
      <c r="APA119" s="511"/>
      <c r="APB119" s="511"/>
      <c r="APC119" s="511"/>
      <c r="APD119" s="511"/>
      <c r="APE119" s="511"/>
      <c r="APF119" s="511"/>
      <c r="APG119" s="511"/>
      <c r="APH119" s="511"/>
      <c r="API119" s="511"/>
      <c r="APJ119" s="511"/>
      <c r="APK119" s="511"/>
      <c r="APL119" s="511"/>
      <c r="APM119" s="511"/>
      <c r="APN119" s="511"/>
      <c r="APO119" s="511"/>
      <c r="APP119" s="511"/>
      <c r="APQ119" s="511"/>
      <c r="APR119" s="511"/>
      <c r="APS119" s="511"/>
      <c r="APT119" s="511"/>
      <c r="APU119" s="511"/>
      <c r="APV119" s="511"/>
      <c r="APW119" s="511"/>
      <c r="APX119" s="511"/>
      <c r="APY119" s="511"/>
      <c r="APZ119" s="511"/>
      <c r="AQA119" s="511"/>
      <c r="AQB119" s="511"/>
      <c r="AQC119" s="511"/>
      <c r="AQD119" s="511"/>
      <c r="AQE119" s="511"/>
      <c r="AQF119" s="511"/>
      <c r="AQG119" s="511"/>
      <c r="AQH119" s="511"/>
      <c r="AQI119" s="511"/>
      <c r="AQJ119" s="511"/>
      <c r="AQK119" s="511"/>
      <c r="AQL119" s="511"/>
      <c r="AQM119" s="511"/>
      <c r="AQN119" s="511"/>
      <c r="AQO119" s="511"/>
      <c r="AQP119" s="511"/>
      <c r="AQQ119" s="511"/>
      <c r="AQR119" s="511"/>
      <c r="AQS119" s="511"/>
      <c r="AQT119" s="511"/>
      <c r="AQU119" s="511"/>
      <c r="AQV119" s="511"/>
      <c r="AQW119" s="511"/>
      <c r="AQX119" s="511"/>
      <c r="AQY119" s="511"/>
      <c r="AQZ119" s="511"/>
      <c r="ARA119" s="511"/>
      <c r="ARB119" s="511"/>
      <c r="ARC119" s="511"/>
      <c r="ARD119" s="511"/>
      <c r="ARE119" s="511"/>
      <c r="ARF119" s="511"/>
      <c r="ARG119" s="511"/>
      <c r="ARH119" s="511"/>
      <c r="ARI119" s="511"/>
      <c r="ARJ119" s="511"/>
      <c r="ARK119" s="511"/>
      <c r="ARL119" s="511"/>
      <c r="ARM119" s="511"/>
      <c r="ARN119" s="511"/>
      <c r="ARO119" s="511"/>
      <c r="ARP119" s="511"/>
      <c r="ARQ119" s="511"/>
      <c r="ARR119" s="511"/>
      <c r="ARS119" s="511"/>
      <c r="ART119" s="511"/>
      <c r="ARU119" s="511"/>
      <c r="ARV119" s="511"/>
      <c r="ARW119" s="511"/>
      <c r="ARX119" s="511"/>
      <c r="ARY119" s="511"/>
      <c r="ARZ119" s="511"/>
      <c r="ASA119" s="511"/>
      <c r="ASB119" s="511"/>
      <c r="ASC119" s="511"/>
      <c r="ASD119" s="511"/>
      <c r="ASE119" s="511"/>
      <c r="ASF119" s="511"/>
      <c r="ASG119" s="511"/>
      <c r="ASH119" s="511"/>
      <c r="ASI119" s="511"/>
      <c r="ASJ119" s="511"/>
      <c r="ASK119" s="511"/>
      <c r="ASL119" s="511"/>
      <c r="ASM119" s="511"/>
      <c r="ASN119" s="511"/>
      <c r="ASO119" s="511"/>
      <c r="ASP119" s="511"/>
      <c r="ASQ119" s="511"/>
      <c r="ASR119" s="511"/>
      <c r="ASS119" s="511"/>
      <c r="AST119" s="511"/>
      <c r="ASU119" s="511"/>
      <c r="ASV119" s="511"/>
      <c r="ASW119" s="511"/>
      <c r="ASX119" s="511"/>
      <c r="ASY119" s="511"/>
      <c r="ASZ119" s="511"/>
      <c r="ATA119" s="511"/>
      <c r="ATB119" s="511"/>
      <c r="ATC119" s="511"/>
      <c r="ATD119" s="511"/>
      <c r="ATE119" s="511"/>
      <c r="ATF119" s="511"/>
      <c r="ATG119" s="511"/>
      <c r="ATH119" s="511"/>
      <c r="ATI119" s="511"/>
      <c r="ATJ119" s="511"/>
      <c r="ATK119" s="511"/>
      <c r="ATL119" s="511"/>
      <c r="ATM119" s="511"/>
      <c r="ATN119" s="511"/>
      <c r="ATO119" s="511"/>
      <c r="ATP119" s="511"/>
      <c r="ATQ119" s="511"/>
      <c r="ATR119" s="511"/>
      <c r="ATS119" s="511"/>
      <c r="ATT119" s="511"/>
      <c r="ATU119" s="511"/>
      <c r="ATV119" s="511"/>
      <c r="ATW119" s="511"/>
      <c r="ATX119" s="511"/>
      <c r="ATY119" s="511"/>
      <c r="ATZ119" s="511"/>
      <c r="AUA119" s="511"/>
      <c r="AUB119" s="511"/>
      <c r="AUC119" s="511"/>
      <c r="AUD119" s="511"/>
      <c r="AUE119" s="511"/>
      <c r="AUF119" s="511"/>
      <c r="AUG119" s="511"/>
      <c r="AUH119" s="511"/>
      <c r="AUI119" s="511"/>
      <c r="AUJ119" s="511"/>
      <c r="AUK119" s="511"/>
      <c r="AUL119" s="511"/>
      <c r="AUM119" s="511"/>
      <c r="AUN119" s="511"/>
      <c r="AUO119" s="511"/>
      <c r="AUP119" s="511"/>
      <c r="AUQ119" s="511"/>
      <c r="AUR119" s="511"/>
      <c r="AUS119" s="511"/>
      <c r="AUT119" s="511"/>
      <c r="AUU119" s="511"/>
      <c r="AUV119" s="511"/>
      <c r="AUW119" s="511"/>
      <c r="AUX119" s="511"/>
      <c r="AUY119" s="511"/>
      <c r="AUZ119" s="511"/>
      <c r="AVA119" s="511"/>
      <c r="AVB119" s="511"/>
      <c r="AVC119" s="511"/>
      <c r="AVD119" s="511"/>
      <c r="AVE119" s="511"/>
      <c r="AVF119" s="511"/>
      <c r="AVG119" s="511"/>
      <c r="AVH119" s="511"/>
      <c r="AVI119" s="511"/>
      <c r="AVJ119" s="511"/>
      <c r="AVK119" s="511"/>
      <c r="AVL119" s="511"/>
      <c r="AVM119" s="511"/>
      <c r="AVN119" s="511"/>
      <c r="AVO119" s="511"/>
      <c r="AVP119" s="511"/>
      <c r="AVQ119" s="511"/>
      <c r="AVR119" s="511"/>
      <c r="AVS119" s="511"/>
      <c r="AVT119" s="511"/>
      <c r="AVU119" s="511"/>
      <c r="AVV119" s="511"/>
      <c r="AVW119" s="511"/>
      <c r="AVX119" s="511"/>
      <c r="AVY119" s="511"/>
      <c r="AVZ119" s="511"/>
      <c r="AWA119" s="511"/>
      <c r="AWB119" s="511"/>
      <c r="AWC119" s="511"/>
      <c r="AWD119" s="511"/>
      <c r="AWE119" s="511"/>
      <c r="AWF119" s="511"/>
      <c r="AWG119" s="511"/>
      <c r="AWH119" s="511"/>
      <c r="AWI119" s="511"/>
      <c r="AWJ119" s="511"/>
      <c r="AWK119" s="511"/>
      <c r="AWL119" s="511"/>
      <c r="AWM119" s="511"/>
      <c r="AWN119" s="511"/>
      <c r="AWO119" s="511"/>
      <c r="AWP119" s="511"/>
      <c r="AWQ119" s="511"/>
      <c r="AWR119" s="511"/>
      <c r="AWS119" s="511"/>
      <c r="AWT119" s="511"/>
      <c r="AWU119" s="511"/>
      <c r="AWV119" s="511"/>
      <c r="AWW119" s="511"/>
      <c r="AWX119" s="511"/>
      <c r="AWY119" s="511"/>
      <c r="AWZ119" s="511"/>
      <c r="AXA119" s="511"/>
      <c r="AXB119" s="511"/>
      <c r="AXC119" s="511"/>
      <c r="AXD119" s="511"/>
      <c r="AXE119" s="511"/>
      <c r="AXF119" s="511"/>
      <c r="AXG119" s="511"/>
      <c r="AXH119" s="511"/>
      <c r="AXI119" s="511"/>
      <c r="AXJ119" s="511"/>
      <c r="AXK119" s="511"/>
      <c r="AXL119" s="511"/>
      <c r="AXM119" s="511"/>
      <c r="AXN119" s="511"/>
      <c r="AXO119" s="511"/>
      <c r="AXP119" s="511"/>
      <c r="AXQ119" s="511"/>
      <c r="AXR119" s="511"/>
      <c r="AXS119" s="511"/>
      <c r="AXT119" s="511"/>
      <c r="AXU119" s="511"/>
      <c r="AXV119" s="511"/>
      <c r="AXW119" s="511"/>
      <c r="AXX119" s="511"/>
      <c r="AXY119" s="511"/>
      <c r="AXZ119" s="511"/>
      <c r="AYA119" s="511"/>
      <c r="AYB119" s="511"/>
      <c r="AYC119" s="511"/>
      <c r="AYD119" s="511"/>
      <c r="AYE119" s="511"/>
      <c r="AYF119" s="511"/>
      <c r="AYG119" s="511"/>
      <c r="AYH119" s="511"/>
      <c r="AYI119" s="511"/>
      <c r="AYJ119" s="511"/>
      <c r="AYK119" s="511"/>
      <c r="AYL119" s="511"/>
      <c r="AYM119" s="511"/>
      <c r="AYN119" s="511"/>
      <c r="AYO119" s="511"/>
      <c r="AYP119" s="511"/>
      <c r="AYQ119" s="511"/>
      <c r="AYR119" s="511"/>
      <c r="AYS119" s="511"/>
      <c r="AYT119" s="511"/>
      <c r="AYU119" s="511"/>
      <c r="AYV119" s="511"/>
      <c r="AYW119" s="511"/>
      <c r="AYX119" s="511"/>
      <c r="AYY119" s="511"/>
      <c r="AYZ119" s="511"/>
      <c r="AZA119" s="511"/>
      <c r="AZB119" s="511"/>
      <c r="AZC119" s="511"/>
      <c r="AZD119" s="511"/>
      <c r="AZE119" s="511"/>
      <c r="AZF119" s="511"/>
      <c r="AZG119" s="511"/>
      <c r="AZH119" s="511"/>
      <c r="AZI119" s="511"/>
      <c r="AZJ119" s="511"/>
      <c r="AZK119" s="511"/>
      <c r="AZL119" s="511"/>
      <c r="AZM119" s="511"/>
      <c r="AZN119" s="511"/>
      <c r="AZO119" s="511"/>
      <c r="AZP119" s="511"/>
      <c r="AZQ119" s="511"/>
      <c r="AZR119" s="511"/>
      <c r="AZS119" s="511"/>
      <c r="AZT119" s="511"/>
      <c r="AZU119" s="511"/>
      <c r="AZV119" s="511"/>
      <c r="AZW119" s="511"/>
      <c r="AZX119" s="511"/>
      <c r="AZY119" s="511"/>
      <c r="AZZ119" s="511"/>
      <c r="BAA119" s="511"/>
      <c r="BAB119" s="511"/>
      <c r="BAC119" s="511"/>
      <c r="BAD119" s="511"/>
      <c r="BAE119" s="511"/>
      <c r="BAF119" s="511"/>
      <c r="BAG119" s="511"/>
      <c r="BAH119" s="511"/>
      <c r="BAI119" s="511"/>
      <c r="BAJ119" s="511"/>
      <c r="BAK119" s="511"/>
      <c r="BAL119" s="511"/>
      <c r="BAM119" s="511"/>
      <c r="BAN119" s="511"/>
      <c r="BAO119" s="511"/>
      <c r="BAP119" s="511"/>
      <c r="BAQ119" s="511"/>
      <c r="BAR119" s="511"/>
      <c r="BAS119" s="511"/>
      <c r="BAT119" s="511"/>
      <c r="BAU119" s="511"/>
      <c r="BAV119" s="511"/>
      <c r="BAW119" s="511"/>
      <c r="BAX119" s="511"/>
      <c r="BAY119" s="511"/>
      <c r="BAZ119" s="511"/>
      <c r="BBA119" s="511"/>
      <c r="BBB119" s="511"/>
      <c r="BBC119" s="511"/>
      <c r="BBD119" s="511"/>
      <c r="BBE119" s="511"/>
      <c r="BBF119" s="511"/>
      <c r="BBG119" s="511"/>
      <c r="BBH119" s="511"/>
      <c r="BBI119" s="511"/>
      <c r="BBJ119" s="511"/>
      <c r="BBK119" s="511"/>
      <c r="BBL119" s="511"/>
      <c r="BBM119" s="511"/>
      <c r="BBN119" s="511"/>
      <c r="BBO119" s="511"/>
      <c r="BBP119" s="511"/>
      <c r="BBQ119" s="511"/>
      <c r="BBR119" s="511"/>
      <c r="BBS119" s="511"/>
      <c r="BBT119" s="511"/>
      <c r="BBU119" s="511"/>
      <c r="BBV119" s="511"/>
      <c r="BBW119" s="511"/>
      <c r="BBX119" s="511"/>
      <c r="BBY119" s="511"/>
      <c r="BBZ119" s="511"/>
      <c r="BCA119" s="511"/>
      <c r="BCB119" s="511"/>
      <c r="BCC119" s="511"/>
      <c r="BCD119" s="511"/>
      <c r="BCE119" s="511"/>
      <c r="BCF119" s="511"/>
      <c r="BCG119" s="511"/>
      <c r="BCH119" s="511"/>
      <c r="BCI119" s="511"/>
      <c r="BCJ119" s="511"/>
      <c r="BCK119" s="511"/>
      <c r="BCL119" s="511"/>
      <c r="BCM119" s="511"/>
      <c r="BCN119" s="511"/>
      <c r="BCO119" s="511"/>
      <c r="BCP119" s="511"/>
      <c r="BCQ119" s="511"/>
      <c r="BCR119" s="511"/>
      <c r="BCS119" s="511"/>
      <c r="BCT119" s="511"/>
      <c r="BCU119" s="511"/>
      <c r="BCV119" s="511"/>
      <c r="BCW119" s="511"/>
      <c r="BCX119" s="511"/>
      <c r="BCY119" s="511"/>
      <c r="BCZ119" s="511"/>
      <c r="BDA119" s="511"/>
      <c r="BDB119" s="511"/>
      <c r="BDC119" s="511"/>
      <c r="BDD119" s="511"/>
      <c r="BDE119" s="511"/>
      <c r="BDF119" s="511"/>
      <c r="BDG119" s="511"/>
      <c r="BDH119" s="511"/>
      <c r="BDI119" s="511"/>
      <c r="BDJ119" s="511"/>
      <c r="BDK119" s="511"/>
      <c r="BDL119" s="511"/>
      <c r="BDM119" s="511"/>
      <c r="BDN119" s="511"/>
      <c r="BDO119" s="511"/>
      <c r="BDP119" s="511"/>
      <c r="BDQ119" s="511"/>
      <c r="BDR119" s="511"/>
      <c r="BDS119" s="511"/>
      <c r="BDT119" s="511"/>
      <c r="BDU119" s="511"/>
      <c r="BDV119" s="511"/>
      <c r="BDW119" s="511"/>
      <c r="BDX119" s="511"/>
      <c r="BDY119" s="511"/>
      <c r="BDZ119" s="511"/>
      <c r="BEA119" s="511"/>
      <c r="BEB119" s="511"/>
      <c r="BEC119" s="511"/>
      <c r="BED119" s="511"/>
      <c r="BEE119" s="511"/>
      <c r="BEF119" s="511"/>
      <c r="BEG119" s="511"/>
      <c r="BEH119" s="511"/>
      <c r="BEI119" s="511"/>
      <c r="BEJ119" s="511"/>
      <c r="BEK119" s="511"/>
      <c r="BEL119" s="511"/>
      <c r="BEM119" s="511"/>
      <c r="BEN119" s="511"/>
      <c r="BEO119" s="511"/>
      <c r="BEP119" s="511"/>
      <c r="BEQ119" s="511"/>
      <c r="BER119" s="511"/>
      <c r="BES119" s="511"/>
      <c r="BET119" s="511"/>
      <c r="BEU119" s="511"/>
      <c r="BEV119" s="511"/>
      <c r="BEW119" s="511"/>
      <c r="BEX119" s="511"/>
      <c r="BEY119" s="511"/>
      <c r="BEZ119" s="511"/>
      <c r="BFA119" s="511"/>
      <c r="BFB119" s="511"/>
      <c r="BFC119" s="511"/>
      <c r="BFD119" s="511"/>
      <c r="BFE119" s="511"/>
      <c r="BFF119" s="511"/>
      <c r="BFG119" s="511"/>
      <c r="BFH119" s="511"/>
      <c r="BFI119" s="511"/>
      <c r="BFJ119" s="511"/>
      <c r="BFK119" s="511"/>
      <c r="BFL119" s="511"/>
      <c r="BFM119" s="511"/>
      <c r="BFN119" s="511"/>
      <c r="BFO119" s="511"/>
      <c r="BFP119" s="511"/>
      <c r="BFQ119" s="511"/>
      <c r="BFR119" s="511"/>
      <c r="BFS119" s="511"/>
      <c r="BFT119" s="511"/>
      <c r="BFU119" s="511"/>
      <c r="BFV119" s="511"/>
      <c r="BFW119" s="511"/>
      <c r="BFX119" s="511"/>
      <c r="BFY119" s="511"/>
      <c r="BFZ119" s="511"/>
      <c r="BGA119" s="511"/>
      <c r="BGB119" s="511"/>
      <c r="BGC119" s="511"/>
      <c r="BGD119" s="511"/>
      <c r="BGE119" s="511"/>
      <c r="BGF119" s="511"/>
      <c r="BGG119" s="511"/>
      <c r="BGH119" s="511"/>
      <c r="BGI119" s="511"/>
      <c r="BGJ119" s="511"/>
      <c r="BGK119" s="511"/>
      <c r="BGL119" s="511"/>
      <c r="BGM119" s="511"/>
      <c r="BGN119" s="511"/>
      <c r="BGO119" s="511"/>
      <c r="BGP119" s="511"/>
      <c r="BGQ119" s="511"/>
      <c r="BGR119" s="511"/>
      <c r="BGS119" s="511"/>
      <c r="BGT119" s="511"/>
      <c r="BGU119" s="511"/>
      <c r="BGV119" s="511"/>
      <c r="BGW119" s="511"/>
      <c r="BGX119" s="511"/>
      <c r="BGY119" s="511"/>
      <c r="BGZ119" s="511"/>
      <c r="BHA119" s="511"/>
      <c r="BHB119" s="511"/>
      <c r="BHC119" s="511"/>
      <c r="BHD119" s="511"/>
      <c r="BHE119" s="511"/>
      <c r="BHF119" s="511"/>
      <c r="BHG119" s="511"/>
      <c r="BHH119" s="511"/>
      <c r="BHI119" s="511"/>
      <c r="BHJ119" s="511"/>
      <c r="BHK119" s="511"/>
      <c r="BHL119" s="511"/>
      <c r="BHM119" s="511"/>
      <c r="BHN119" s="511"/>
      <c r="BHO119" s="511"/>
      <c r="BHP119" s="511"/>
      <c r="BHQ119" s="511"/>
      <c r="BHR119" s="511"/>
      <c r="BHS119" s="511"/>
      <c r="BHT119" s="511"/>
      <c r="BHU119" s="511"/>
      <c r="BHV119" s="511"/>
      <c r="BHW119" s="511"/>
      <c r="BHX119" s="511"/>
      <c r="BHY119" s="511"/>
      <c r="BHZ119" s="511"/>
      <c r="BIA119" s="511"/>
      <c r="BIB119" s="511"/>
      <c r="BIC119" s="511"/>
      <c r="BID119" s="511"/>
      <c r="BIE119" s="511"/>
      <c r="BIF119" s="511"/>
      <c r="BIG119" s="511"/>
      <c r="BIH119" s="511"/>
      <c r="BII119" s="511"/>
      <c r="BIJ119" s="511"/>
      <c r="BIK119" s="511"/>
      <c r="BIL119" s="511"/>
      <c r="BIM119" s="511"/>
      <c r="BIN119" s="511"/>
      <c r="BIO119" s="511"/>
      <c r="BIP119" s="511"/>
      <c r="BIQ119" s="511"/>
      <c r="BIR119" s="511"/>
      <c r="BIS119" s="511"/>
      <c r="BIT119" s="511"/>
      <c r="BIU119" s="511"/>
      <c r="BIV119" s="511"/>
      <c r="BIW119" s="511"/>
      <c r="BIX119" s="511"/>
      <c r="BIY119" s="511"/>
      <c r="BIZ119" s="511"/>
      <c r="BJA119" s="511"/>
      <c r="BJB119" s="511"/>
      <c r="BJC119" s="511"/>
      <c r="BJD119" s="511"/>
      <c r="BJE119" s="511"/>
      <c r="BJF119" s="511"/>
      <c r="BJG119" s="511"/>
      <c r="BJH119" s="511"/>
      <c r="BJI119" s="511"/>
      <c r="BJJ119" s="511"/>
      <c r="BJK119" s="511"/>
      <c r="BJL119" s="511"/>
      <c r="BJM119" s="511"/>
      <c r="BJN119" s="511"/>
      <c r="BJO119" s="511"/>
      <c r="BJP119" s="511"/>
      <c r="BJQ119" s="511"/>
      <c r="BJR119" s="511"/>
      <c r="BJS119" s="511"/>
      <c r="BJT119" s="511"/>
      <c r="BJU119" s="511"/>
      <c r="BJV119" s="511"/>
      <c r="BJW119" s="511"/>
      <c r="BJX119" s="511"/>
      <c r="BJY119" s="511"/>
      <c r="BJZ119" s="511"/>
      <c r="BKA119" s="511"/>
      <c r="BKB119" s="511"/>
      <c r="BKC119" s="511"/>
      <c r="BKD119" s="511"/>
      <c r="BKE119" s="511"/>
      <c r="BKF119" s="511"/>
      <c r="BKG119" s="511"/>
      <c r="BKH119" s="511"/>
      <c r="BKI119" s="511"/>
      <c r="BKJ119" s="511"/>
      <c r="BKK119" s="511"/>
      <c r="BKL119" s="511"/>
      <c r="BKM119" s="511"/>
      <c r="BKN119" s="511"/>
      <c r="BKO119" s="511"/>
      <c r="BKP119" s="511"/>
      <c r="BKQ119" s="511"/>
      <c r="BKR119" s="511"/>
      <c r="BKS119" s="511"/>
      <c r="BKT119" s="511"/>
      <c r="BKU119" s="511"/>
      <c r="BKV119" s="511"/>
      <c r="BKW119" s="511"/>
      <c r="BKX119" s="511"/>
      <c r="BKY119" s="511"/>
      <c r="BKZ119" s="511"/>
      <c r="BLA119" s="511"/>
      <c r="BLB119" s="511"/>
      <c r="BLC119" s="511"/>
      <c r="BLD119" s="511"/>
      <c r="BLE119" s="511"/>
      <c r="BLF119" s="511"/>
      <c r="BLG119" s="511"/>
      <c r="BLH119" s="511"/>
      <c r="BLI119" s="511"/>
      <c r="BLJ119" s="511"/>
      <c r="BLK119" s="511"/>
      <c r="BLL119" s="511"/>
      <c r="BLM119" s="511"/>
      <c r="BLN119" s="511"/>
      <c r="BLO119" s="511"/>
      <c r="BLP119" s="511"/>
      <c r="BLQ119" s="511"/>
      <c r="BLR119" s="511"/>
      <c r="BLS119" s="511"/>
      <c r="BLT119" s="511"/>
      <c r="BLU119" s="511"/>
      <c r="BLV119" s="511"/>
      <c r="BLW119" s="511"/>
      <c r="BLX119" s="511"/>
      <c r="BLY119" s="511"/>
      <c r="BLZ119" s="511"/>
      <c r="BMA119" s="511"/>
      <c r="BMB119" s="511"/>
      <c r="BMC119" s="511"/>
      <c r="BMD119" s="511"/>
      <c r="BME119" s="511"/>
      <c r="BMF119" s="511"/>
      <c r="BMG119" s="511"/>
      <c r="BMH119" s="511"/>
      <c r="BMI119" s="511"/>
      <c r="BMJ119" s="511"/>
      <c r="BMK119" s="511"/>
      <c r="BML119" s="511"/>
      <c r="BMM119" s="511"/>
      <c r="BMN119" s="511"/>
      <c r="BMO119" s="511"/>
      <c r="BMP119" s="511"/>
      <c r="BMQ119" s="511"/>
      <c r="BMR119" s="511"/>
      <c r="BMS119" s="511"/>
      <c r="BMT119" s="511"/>
      <c r="BMU119" s="511"/>
      <c r="BMV119" s="511"/>
      <c r="BMW119" s="511"/>
      <c r="BMX119" s="511"/>
      <c r="BMY119" s="511"/>
      <c r="BMZ119" s="511"/>
      <c r="BNA119" s="511"/>
      <c r="BNB119" s="511"/>
      <c r="BNC119" s="511"/>
      <c r="BND119" s="511"/>
      <c r="BNE119" s="511"/>
      <c r="BNF119" s="511"/>
      <c r="BNG119" s="511"/>
      <c r="BNH119" s="511"/>
      <c r="BNI119" s="511"/>
      <c r="BNJ119" s="511"/>
      <c r="BNK119" s="511"/>
      <c r="BNL119" s="511"/>
      <c r="BNM119" s="511"/>
      <c r="BNN119" s="511"/>
      <c r="BNO119" s="511"/>
      <c r="BNP119" s="511"/>
      <c r="BNQ119" s="511"/>
      <c r="BNR119" s="511"/>
      <c r="BNS119" s="511"/>
      <c r="BNT119" s="511"/>
      <c r="BNU119" s="511"/>
      <c r="BNV119" s="511"/>
      <c r="BNW119" s="511"/>
      <c r="BNX119" s="511"/>
      <c r="BNY119" s="511"/>
      <c r="BNZ119" s="511"/>
      <c r="BOA119" s="511"/>
      <c r="BOB119" s="511"/>
      <c r="BOC119" s="511"/>
      <c r="BOD119" s="511"/>
      <c r="BOE119" s="511"/>
      <c r="BOF119" s="511"/>
      <c r="BOG119" s="511"/>
      <c r="BOH119" s="511"/>
      <c r="BOI119" s="511"/>
      <c r="BOJ119" s="511"/>
      <c r="BOK119" s="511"/>
      <c r="BOL119" s="511"/>
      <c r="BOM119" s="511"/>
      <c r="BON119" s="511"/>
      <c r="BOO119" s="511"/>
      <c r="BOP119" s="511"/>
      <c r="BOQ119" s="511"/>
      <c r="BOR119" s="511"/>
      <c r="BOS119" s="511"/>
      <c r="BOT119" s="511"/>
      <c r="BOU119" s="511"/>
      <c r="BOV119" s="511"/>
      <c r="BOW119" s="511"/>
      <c r="BOX119" s="511"/>
      <c r="BOY119" s="511"/>
      <c r="BOZ119" s="511"/>
      <c r="BPA119" s="511"/>
      <c r="BPB119" s="511"/>
      <c r="BPC119" s="511"/>
      <c r="BPD119" s="511"/>
      <c r="BPE119" s="511"/>
      <c r="BPF119" s="511"/>
      <c r="BPG119" s="511"/>
      <c r="BPH119" s="511"/>
      <c r="BPI119" s="511"/>
      <c r="BPJ119" s="511"/>
      <c r="BPK119" s="511"/>
      <c r="BPL119" s="511"/>
      <c r="BPM119" s="511"/>
      <c r="BPN119" s="511"/>
      <c r="BPO119" s="511"/>
      <c r="BPP119" s="511"/>
      <c r="BPQ119" s="511"/>
      <c r="BPR119" s="511"/>
      <c r="BPS119" s="511"/>
      <c r="BPT119" s="511"/>
      <c r="BPU119" s="511"/>
      <c r="BPV119" s="511"/>
      <c r="BPW119" s="511"/>
      <c r="BPX119" s="511"/>
      <c r="BPY119" s="511"/>
      <c r="BPZ119" s="511"/>
      <c r="BQA119" s="511"/>
      <c r="BQB119" s="511"/>
      <c r="BQC119" s="511"/>
      <c r="BQD119" s="511"/>
      <c r="BQE119" s="511"/>
      <c r="BQF119" s="511"/>
      <c r="BQG119" s="511"/>
      <c r="BQH119" s="511"/>
      <c r="BQI119" s="511"/>
      <c r="BQJ119" s="511"/>
      <c r="BQK119" s="511"/>
      <c r="BQL119" s="511"/>
      <c r="BQM119" s="511"/>
      <c r="BQN119" s="511"/>
      <c r="BQO119" s="511"/>
      <c r="BQP119" s="511"/>
      <c r="BQQ119" s="511"/>
      <c r="BQR119" s="511"/>
      <c r="BQS119" s="511"/>
      <c r="BQT119" s="511"/>
      <c r="BQU119" s="511"/>
      <c r="BQV119" s="511"/>
      <c r="BQW119" s="511"/>
      <c r="BQX119" s="511"/>
      <c r="BQY119" s="511"/>
      <c r="BQZ119" s="511"/>
      <c r="BRA119" s="511"/>
      <c r="BRB119" s="511"/>
      <c r="BRC119" s="511"/>
      <c r="BRD119" s="511"/>
      <c r="BRE119" s="511"/>
      <c r="BRF119" s="511"/>
      <c r="BRG119" s="511"/>
      <c r="BRH119" s="511"/>
      <c r="BRI119" s="511"/>
      <c r="BRJ119" s="511"/>
      <c r="BRK119" s="511"/>
      <c r="BRL119" s="511"/>
      <c r="BRM119" s="511"/>
      <c r="BRN119" s="511"/>
      <c r="BRO119" s="511"/>
      <c r="BRP119" s="511"/>
      <c r="BRQ119" s="511"/>
      <c r="BRR119" s="511"/>
      <c r="BRS119" s="511"/>
      <c r="BRT119" s="511"/>
      <c r="BRU119" s="511"/>
      <c r="BRV119" s="511"/>
      <c r="BRW119" s="511"/>
      <c r="BRX119" s="511"/>
      <c r="BRY119" s="511"/>
      <c r="BRZ119" s="511"/>
      <c r="BSA119" s="511"/>
      <c r="BSB119" s="511"/>
      <c r="BSC119" s="511"/>
      <c r="BSD119" s="511"/>
      <c r="BSE119" s="511"/>
      <c r="BSF119" s="511"/>
      <c r="BSG119" s="511"/>
      <c r="BSH119" s="511"/>
      <c r="BSI119" s="511"/>
      <c r="BSJ119" s="511"/>
      <c r="BSK119" s="511"/>
      <c r="BSL119" s="511"/>
      <c r="BSM119" s="511"/>
      <c r="BSN119" s="511"/>
      <c r="BSO119" s="511"/>
      <c r="BSP119" s="511"/>
      <c r="BSQ119" s="511"/>
      <c r="BSR119" s="511"/>
      <c r="BSS119" s="511"/>
      <c r="BST119" s="511"/>
      <c r="BSU119" s="511"/>
      <c r="BSV119" s="511"/>
      <c r="BSW119" s="511"/>
      <c r="BSX119" s="511"/>
      <c r="BSY119" s="511"/>
      <c r="BSZ119" s="511"/>
      <c r="BTA119" s="511"/>
      <c r="BTB119" s="511"/>
      <c r="BTC119" s="511"/>
      <c r="BTD119" s="511"/>
      <c r="BTE119" s="511"/>
      <c r="BTF119" s="511"/>
      <c r="BTG119" s="511"/>
      <c r="BTH119" s="511"/>
      <c r="BTI119" s="511"/>
      <c r="BTJ119" s="511"/>
      <c r="BTK119" s="511"/>
      <c r="BTL119" s="511"/>
      <c r="BTM119" s="511"/>
      <c r="BTN119" s="511"/>
      <c r="BTO119" s="511"/>
      <c r="BTP119" s="511"/>
      <c r="BTQ119" s="511"/>
      <c r="BTR119" s="511"/>
      <c r="BTS119" s="511"/>
      <c r="BTT119" s="511"/>
      <c r="BTU119" s="511"/>
      <c r="BTV119" s="511"/>
      <c r="BTW119" s="511"/>
      <c r="BTX119" s="511"/>
      <c r="BTY119" s="511"/>
      <c r="BTZ119" s="511"/>
      <c r="BUA119" s="511"/>
      <c r="BUB119" s="511"/>
      <c r="BUC119" s="511"/>
      <c r="BUD119" s="511"/>
      <c r="BUE119" s="511"/>
      <c r="BUF119" s="511"/>
      <c r="BUG119" s="511"/>
      <c r="BUH119" s="511"/>
      <c r="BUI119" s="511"/>
      <c r="BUJ119" s="511"/>
      <c r="BUK119" s="511"/>
      <c r="BUL119" s="511"/>
      <c r="BUM119" s="511"/>
      <c r="BUN119" s="511"/>
      <c r="BUO119" s="511"/>
      <c r="BUP119" s="511"/>
      <c r="BUQ119" s="511"/>
      <c r="BUR119" s="511"/>
      <c r="BUS119" s="511"/>
      <c r="BUT119" s="511"/>
      <c r="BUU119" s="511"/>
      <c r="BUV119" s="511"/>
      <c r="BUW119" s="511"/>
      <c r="BUX119" s="511"/>
      <c r="BUY119" s="511"/>
      <c r="BUZ119" s="511"/>
      <c r="BVA119" s="511"/>
      <c r="BVB119" s="511"/>
      <c r="BVC119" s="511"/>
      <c r="BVD119" s="511"/>
      <c r="BVE119" s="511"/>
      <c r="BVF119" s="511"/>
      <c r="BVG119" s="511"/>
      <c r="BVH119" s="511"/>
      <c r="BVI119" s="511"/>
      <c r="BVJ119" s="511"/>
      <c r="BVK119" s="511"/>
      <c r="BVL119" s="511"/>
      <c r="BVM119" s="511"/>
      <c r="BVN119" s="511"/>
      <c r="BVO119" s="511"/>
      <c r="BVP119" s="511"/>
      <c r="BVQ119" s="511"/>
      <c r="BVR119" s="511"/>
      <c r="BVS119" s="511"/>
      <c r="BVT119" s="511"/>
      <c r="BVU119" s="511"/>
      <c r="BVV119" s="511"/>
      <c r="BVW119" s="511"/>
      <c r="BVX119" s="511"/>
      <c r="BVY119" s="511"/>
      <c r="BVZ119" s="511"/>
      <c r="BWA119" s="511"/>
      <c r="BWB119" s="511"/>
      <c r="BWC119" s="511"/>
      <c r="BWD119" s="511"/>
      <c r="BWE119" s="511"/>
      <c r="BWF119" s="511"/>
      <c r="BWG119" s="511"/>
      <c r="BWH119" s="511"/>
      <c r="BWI119" s="511"/>
      <c r="BWJ119" s="511"/>
      <c r="BWK119" s="511"/>
      <c r="BWL119" s="511"/>
      <c r="BWM119" s="511"/>
      <c r="BWN119" s="511"/>
      <c r="BWO119" s="511"/>
      <c r="BWP119" s="511"/>
      <c r="BWQ119" s="511"/>
      <c r="BWR119" s="511"/>
      <c r="BWS119" s="511"/>
      <c r="BWT119" s="511"/>
      <c r="BWU119" s="511"/>
      <c r="BWV119" s="511"/>
      <c r="BWW119" s="511"/>
      <c r="BWX119" s="511"/>
      <c r="BWY119" s="511"/>
      <c r="BWZ119" s="511"/>
      <c r="BXA119" s="511"/>
      <c r="BXB119" s="511"/>
      <c r="BXC119" s="511"/>
      <c r="BXD119" s="511"/>
      <c r="BXE119" s="511"/>
      <c r="BXF119" s="511"/>
      <c r="BXG119" s="511"/>
      <c r="BXH119" s="511"/>
      <c r="BXI119" s="511"/>
      <c r="BXJ119" s="511"/>
      <c r="BXK119" s="511"/>
      <c r="BXL119" s="511"/>
      <c r="BXM119" s="511"/>
      <c r="BXN119" s="511"/>
      <c r="BXO119" s="511"/>
      <c r="BXP119" s="511"/>
      <c r="BXQ119" s="511"/>
      <c r="BXR119" s="511"/>
      <c r="BXS119" s="511"/>
      <c r="BXT119" s="511"/>
      <c r="BXU119" s="511"/>
      <c r="BXV119" s="511"/>
      <c r="BXW119" s="511"/>
      <c r="BXX119" s="511"/>
      <c r="BXY119" s="511"/>
      <c r="BXZ119" s="511"/>
      <c r="BYA119" s="511"/>
      <c r="BYB119" s="511"/>
      <c r="BYC119" s="511"/>
      <c r="BYD119" s="511"/>
      <c r="BYE119" s="511"/>
      <c r="BYF119" s="511"/>
      <c r="BYG119" s="511"/>
      <c r="BYH119" s="511"/>
      <c r="BYI119" s="511"/>
      <c r="BYJ119" s="511"/>
      <c r="BYK119" s="511"/>
      <c r="BYL119" s="511"/>
      <c r="BYM119" s="511"/>
      <c r="BYN119" s="511"/>
      <c r="BYO119" s="511"/>
      <c r="BYP119" s="511"/>
      <c r="BYQ119" s="511"/>
      <c r="BYR119" s="511"/>
      <c r="BYS119" s="511"/>
      <c r="BYT119" s="511"/>
      <c r="BYU119" s="511"/>
      <c r="BYV119" s="511"/>
      <c r="BYW119" s="511"/>
      <c r="BYX119" s="511"/>
      <c r="BYY119" s="511"/>
      <c r="BYZ119" s="511"/>
      <c r="BZA119" s="511"/>
      <c r="BZB119" s="511"/>
      <c r="BZC119" s="511"/>
      <c r="BZD119" s="511"/>
      <c r="BZE119" s="511"/>
      <c r="BZF119" s="511"/>
      <c r="BZG119" s="511"/>
      <c r="BZH119" s="511"/>
      <c r="BZI119" s="511"/>
      <c r="BZJ119" s="511"/>
      <c r="BZK119" s="511"/>
      <c r="BZL119" s="511"/>
      <c r="BZM119" s="511"/>
      <c r="BZN119" s="511"/>
      <c r="BZO119" s="511"/>
      <c r="BZP119" s="511"/>
      <c r="BZQ119" s="511"/>
      <c r="BZR119" s="511"/>
      <c r="BZS119" s="511"/>
      <c r="BZT119" s="511"/>
      <c r="BZU119" s="511"/>
      <c r="BZV119" s="511"/>
      <c r="BZW119" s="511"/>
      <c r="BZX119" s="511"/>
      <c r="BZY119" s="511"/>
      <c r="BZZ119" s="511"/>
      <c r="CAA119" s="511"/>
      <c r="CAB119" s="511"/>
      <c r="CAC119" s="511"/>
      <c r="CAD119" s="511"/>
      <c r="CAE119" s="511"/>
      <c r="CAF119" s="511"/>
      <c r="CAG119" s="511"/>
      <c r="CAH119" s="511"/>
      <c r="CAI119" s="511"/>
      <c r="CAJ119" s="511"/>
      <c r="CAK119" s="511"/>
      <c r="CAL119" s="511"/>
      <c r="CAM119" s="511"/>
      <c r="CAN119" s="511"/>
      <c r="CAO119" s="511"/>
      <c r="CAP119" s="511"/>
      <c r="CAQ119" s="511"/>
      <c r="CAR119" s="511"/>
      <c r="CAS119" s="511"/>
      <c r="CAT119" s="511"/>
      <c r="CAU119" s="511"/>
      <c r="CAV119" s="511"/>
      <c r="CAW119" s="511"/>
      <c r="CAX119" s="511"/>
      <c r="CAY119" s="511"/>
      <c r="CAZ119" s="511"/>
      <c r="CBA119" s="511"/>
      <c r="CBB119" s="511"/>
      <c r="CBC119" s="511"/>
      <c r="CBD119" s="511"/>
      <c r="CBE119" s="511"/>
      <c r="CBF119" s="511"/>
      <c r="CBG119" s="511"/>
      <c r="CBH119" s="511"/>
      <c r="CBI119" s="511"/>
      <c r="CBJ119" s="511"/>
      <c r="CBK119" s="511"/>
      <c r="CBL119" s="511"/>
      <c r="CBM119" s="511"/>
      <c r="CBN119" s="511"/>
      <c r="CBO119" s="511"/>
      <c r="CBP119" s="511"/>
      <c r="CBQ119" s="511"/>
      <c r="CBR119" s="511"/>
      <c r="CBS119" s="511"/>
      <c r="CBT119" s="511"/>
      <c r="CBU119" s="511"/>
      <c r="CBV119" s="511"/>
      <c r="CBW119" s="511"/>
      <c r="CBX119" s="511"/>
      <c r="CBY119" s="511"/>
      <c r="CBZ119" s="511"/>
      <c r="CCA119" s="511"/>
      <c r="CCB119" s="511"/>
      <c r="CCC119" s="511"/>
      <c r="CCD119" s="511"/>
      <c r="CCE119" s="511"/>
      <c r="CCF119" s="511"/>
      <c r="CCG119" s="511"/>
      <c r="CCH119" s="511"/>
      <c r="CCI119" s="511"/>
      <c r="CCJ119" s="511"/>
      <c r="CCK119" s="511"/>
      <c r="CCL119" s="511"/>
      <c r="CCM119" s="511"/>
      <c r="CCN119" s="511"/>
      <c r="CCO119" s="511"/>
      <c r="CCP119" s="511"/>
      <c r="CCQ119" s="511"/>
      <c r="CCR119" s="511"/>
      <c r="CCS119" s="511"/>
      <c r="CCT119" s="511"/>
      <c r="CCU119" s="511"/>
      <c r="CCV119" s="511"/>
      <c r="CCW119" s="511"/>
      <c r="CCX119" s="511"/>
      <c r="CCY119" s="511"/>
      <c r="CCZ119" s="511"/>
      <c r="CDA119" s="511"/>
      <c r="CDB119" s="511"/>
      <c r="CDC119" s="511"/>
      <c r="CDD119" s="511"/>
      <c r="CDE119" s="511"/>
      <c r="CDF119" s="511"/>
      <c r="CDG119" s="511"/>
      <c r="CDH119" s="511"/>
      <c r="CDI119" s="511"/>
      <c r="CDJ119" s="511"/>
      <c r="CDK119" s="511"/>
      <c r="CDL119" s="511"/>
      <c r="CDM119" s="511"/>
      <c r="CDN119" s="511"/>
      <c r="CDO119" s="511"/>
      <c r="CDP119" s="511"/>
      <c r="CDQ119" s="511"/>
      <c r="CDR119" s="511"/>
      <c r="CDS119" s="511"/>
      <c r="CDT119" s="511"/>
      <c r="CDU119" s="511"/>
      <c r="CDV119" s="511"/>
      <c r="CDW119" s="511"/>
      <c r="CDX119" s="511"/>
      <c r="CDY119" s="511"/>
      <c r="CDZ119" s="511"/>
      <c r="CEA119" s="511"/>
      <c r="CEB119" s="511"/>
      <c r="CEC119" s="511"/>
      <c r="CED119" s="511"/>
      <c r="CEE119" s="511"/>
      <c r="CEF119" s="511"/>
      <c r="CEG119" s="511"/>
      <c r="CEH119" s="511"/>
      <c r="CEI119" s="511"/>
      <c r="CEJ119" s="511"/>
      <c r="CEK119" s="511"/>
      <c r="CEL119" s="511"/>
      <c r="CEM119" s="511"/>
      <c r="CEN119" s="511"/>
      <c r="CEO119" s="511"/>
      <c r="CEP119" s="511"/>
      <c r="CEQ119" s="511"/>
      <c r="CER119" s="511"/>
      <c r="CES119" s="511"/>
      <c r="CET119" s="511"/>
      <c r="CEU119" s="511"/>
      <c r="CEV119" s="511"/>
      <c r="CEW119" s="511"/>
      <c r="CEX119" s="511"/>
      <c r="CEY119" s="511"/>
      <c r="CEZ119" s="511"/>
      <c r="CFA119" s="511"/>
      <c r="CFB119" s="511"/>
      <c r="CFC119" s="511"/>
      <c r="CFD119" s="511"/>
      <c r="CFE119" s="511"/>
      <c r="CFF119" s="511"/>
      <c r="CFG119" s="511"/>
      <c r="CFH119" s="511"/>
      <c r="CFI119" s="511"/>
      <c r="CFJ119" s="511"/>
      <c r="CFK119" s="511"/>
      <c r="CFL119" s="511"/>
      <c r="CFM119" s="511"/>
      <c r="CFN119" s="511"/>
      <c r="CFO119" s="511"/>
      <c r="CFP119" s="511"/>
      <c r="CFQ119" s="511"/>
      <c r="CFR119" s="511"/>
      <c r="CFS119" s="511"/>
      <c r="CFT119" s="511"/>
      <c r="CFU119" s="511"/>
      <c r="CFV119" s="511"/>
      <c r="CFW119" s="511"/>
      <c r="CFX119" s="511"/>
      <c r="CFY119" s="511"/>
      <c r="CFZ119" s="511"/>
      <c r="CGA119" s="511"/>
      <c r="CGB119" s="511"/>
      <c r="CGC119" s="511"/>
      <c r="CGD119" s="511"/>
      <c r="CGE119" s="511"/>
      <c r="CGF119" s="511"/>
      <c r="CGG119" s="511"/>
      <c r="CGH119" s="511"/>
      <c r="CGI119" s="511"/>
      <c r="CGJ119" s="511"/>
      <c r="CGK119" s="511"/>
      <c r="CGL119" s="511"/>
      <c r="CGM119" s="511"/>
      <c r="CGN119" s="511"/>
      <c r="CGO119" s="511"/>
      <c r="CGP119" s="511"/>
      <c r="CGQ119" s="511"/>
      <c r="CGR119" s="511"/>
      <c r="CGS119" s="511"/>
      <c r="CGT119" s="511"/>
      <c r="CGU119" s="511"/>
      <c r="CGV119" s="511"/>
      <c r="CGW119" s="511"/>
      <c r="CGX119" s="511"/>
      <c r="CGY119" s="511"/>
      <c r="CGZ119" s="511"/>
      <c r="CHA119" s="511"/>
      <c r="CHB119" s="511"/>
      <c r="CHC119" s="511"/>
      <c r="CHD119" s="511"/>
      <c r="CHE119" s="511"/>
      <c r="CHF119" s="511"/>
      <c r="CHG119" s="511"/>
      <c r="CHH119" s="511"/>
      <c r="CHI119" s="511"/>
      <c r="CHJ119" s="511"/>
      <c r="CHK119" s="511"/>
      <c r="CHL119" s="511"/>
      <c r="CHM119" s="511"/>
      <c r="CHN119" s="511"/>
      <c r="CHO119" s="511"/>
      <c r="CHP119" s="511"/>
      <c r="CHQ119" s="511"/>
      <c r="CHR119" s="511"/>
      <c r="CHS119" s="511"/>
      <c r="CHT119" s="511"/>
      <c r="CHU119" s="511"/>
      <c r="CHV119" s="511"/>
      <c r="CHW119" s="511"/>
      <c r="CHX119" s="511"/>
      <c r="CHY119" s="511"/>
      <c r="CHZ119" s="511"/>
      <c r="CIA119" s="511"/>
      <c r="CIB119" s="511"/>
      <c r="CIC119" s="511"/>
      <c r="CID119" s="511"/>
      <c r="CIE119" s="511"/>
      <c r="CIF119" s="511"/>
      <c r="CIG119" s="511"/>
      <c r="CIH119" s="511"/>
      <c r="CII119" s="511"/>
      <c r="CIJ119" s="511"/>
      <c r="CIK119" s="511"/>
      <c r="CIL119" s="511"/>
      <c r="CIM119" s="511"/>
      <c r="CIN119" s="511"/>
      <c r="CIO119" s="511"/>
      <c r="CIP119" s="511"/>
      <c r="CIQ119" s="511"/>
      <c r="CIR119" s="511"/>
      <c r="CIS119" s="511"/>
      <c r="CIT119" s="511"/>
      <c r="CIU119" s="511"/>
      <c r="CIV119" s="511"/>
      <c r="CIW119" s="511"/>
      <c r="CIX119" s="511"/>
      <c r="CIY119" s="511"/>
      <c r="CIZ119" s="511"/>
      <c r="CJA119" s="511"/>
      <c r="CJB119" s="511"/>
      <c r="CJC119" s="511"/>
      <c r="CJD119" s="511"/>
      <c r="CJE119" s="511"/>
      <c r="CJF119" s="511"/>
      <c r="CJG119" s="511"/>
      <c r="CJH119" s="511"/>
      <c r="CJI119" s="511"/>
      <c r="CJJ119" s="511"/>
      <c r="CJK119" s="511"/>
      <c r="CJL119" s="511"/>
      <c r="CJM119" s="511"/>
      <c r="CJN119" s="511"/>
      <c r="CJO119" s="511"/>
      <c r="CJP119" s="511"/>
      <c r="CJQ119" s="511"/>
      <c r="CJR119" s="511"/>
      <c r="CJS119" s="511"/>
      <c r="CJT119" s="511"/>
      <c r="CJU119" s="511"/>
      <c r="CJV119" s="511"/>
      <c r="CJW119" s="511"/>
      <c r="CJX119" s="511"/>
      <c r="CJY119" s="511"/>
      <c r="CJZ119" s="511"/>
      <c r="CKA119" s="511"/>
      <c r="CKB119" s="511"/>
      <c r="CKC119" s="511"/>
      <c r="CKD119" s="511"/>
      <c r="CKE119" s="511"/>
      <c r="CKF119" s="511"/>
      <c r="CKG119" s="511"/>
      <c r="CKH119" s="511"/>
      <c r="CKI119" s="511"/>
      <c r="CKJ119" s="511"/>
      <c r="CKK119" s="511"/>
      <c r="CKL119" s="511"/>
      <c r="CKM119" s="511"/>
      <c r="CKN119" s="511"/>
      <c r="CKO119" s="511"/>
      <c r="CKP119" s="511"/>
      <c r="CKQ119" s="511"/>
      <c r="CKR119" s="511"/>
      <c r="CKS119" s="511"/>
      <c r="CKT119" s="511"/>
      <c r="CKU119" s="511"/>
      <c r="CKV119" s="511"/>
      <c r="CKW119" s="511"/>
      <c r="CKX119" s="511"/>
      <c r="CKY119" s="511"/>
      <c r="CKZ119" s="511"/>
      <c r="CLA119" s="511"/>
      <c r="CLB119" s="511"/>
      <c r="CLC119" s="511"/>
      <c r="CLD119" s="511"/>
      <c r="CLE119" s="511"/>
      <c r="CLF119" s="511"/>
      <c r="CLG119" s="511"/>
      <c r="CLH119" s="511"/>
      <c r="CLI119" s="511"/>
      <c r="CLJ119" s="511"/>
      <c r="CLK119" s="511"/>
      <c r="CLL119" s="511"/>
      <c r="CLM119" s="511"/>
      <c r="CLN119" s="511"/>
      <c r="CLO119" s="511"/>
      <c r="CLP119" s="511"/>
      <c r="CLQ119" s="511"/>
      <c r="CLR119" s="511"/>
      <c r="CLS119" s="511"/>
      <c r="CLT119" s="511"/>
      <c r="CLU119" s="511"/>
      <c r="CLV119" s="511"/>
      <c r="CLW119" s="511"/>
      <c r="CLX119" s="511"/>
      <c r="CLY119" s="511"/>
      <c r="CLZ119" s="511"/>
      <c r="CMA119" s="511"/>
      <c r="CMB119" s="511"/>
      <c r="CMC119" s="511"/>
      <c r="CMD119" s="511"/>
      <c r="CME119" s="511"/>
      <c r="CMF119" s="511"/>
      <c r="CMG119" s="511"/>
      <c r="CMH119" s="511"/>
      <c r="CMI119" s="511"/>
      <c r="CMJ119" s="511"/>
      <c r="CMK119" s="511"/>
      <c r="CML119" s="511"/>
      <c r="CMM119" s="511"/>
      <c r="CMN119" s="511"/>
      <c r="CMO119" s="511"/>
      <c r="CMP119" s="511"/>
      <c r="CMQ119" s="511"/>
      <c r="CMR119" s="511"/>
      <c r="CMS119" s="511"/>
      <c r="CMT119" s="511"/>
      <c r="CMU119" s="511"/>
      <c r="CMV119" s="511"/>
      <c r="CMW119" s="511"/>
      <c r="CMX119" s="511"/>
      <c r="CMY119" s="511"/>
      <c r="CMZ119" s="511"/>
      <c r="CNA119" s="511"/>
      <c r="CNB119" s="511"/>
      <c r="CNC119" s="511"/>
      <c r="CND119" s="511"/>
      <c r="CNE119" s="511"/>
      <c r="CNF119" s="511"/>
      <c r="CNG119" s="511"/>
      <c r="CNH119" s="511"/>
      <c r="CNI119" s="511"/>
      <c r="CNJ119" s="511"/>
      <c r="CNK119" s="511"/>
      <c r="CNL119" s="511"/>
      <c r="CNM119" s="511"/>
      <c r="CNN119" s="511"/>
      <c r="CNO119" s="511"/>
      <c r="CNP119" s="511"/>
      <c r="CNQ119" s="511"/>
      <c r="CNR119" s="511"/>
      <c r="CNS119" s="511"/>
      <c r="CNT119" s="511"/>
      <c r="CNU119" s="511"/>
      <c r="CNV119" s="511"/>
      <c r="CNW119" s="511"/>
      <c r="CNX119" s="511"/>
      <c r="CNY119" s="511"/>
      <c r="CNZ119" s="511"/>
      <c r="COA119" s="511"/>
      <c r="COB119" s="511"/>
      <c r="COC119" s="511"/>
      <c r="COD119" s="511"/>
      <c r="COE119" s="511"/>
      <c r="COF119" s="511"/>
      <c r="COG119" s="511"/>
      <c r="COH119" s="511"/>
      <c r="COI119" s="511"/>
      <c r="COJ119" s="511"/>
      <c r="COK119" s="511"/>
      <c r="COL119" s="511"/>
      <c r="COM119" s="511"/>
      <c r="CON119" s="511"/>
      <c r="COO119" s="511"/>
      <c r="COP119" s="511"/>
      <c r="COQ119" s="511"/>
      <c r="COR119" s="511"/>
      <c r="COS119" s="511"/>
      <c r="COT119" s="511"/>
      <c r="COU119" s="511"/>
      <c r="COV119" s="511"/>
      <c r="COW119" s="511"/>
      <c r="COX119" s="511"/>
      <c r="COY119" s="511"/>
      <c r="COZ119" s="511"/>
      <c r="CPA119" s="511"/>
      <c r="CPB119" s="511"/>
      <c r="CPC119" s="511"/>
      <c r="CPD119" s="511"/>
      <c r="CPE119" s="511"/>
      <c r="CPF119" s="511"/>
      <c r="CPG119" s="511"/>
      <c r="CPH119" s="511"/>
      <c r="CPI119" s="511"/>
      <c r="CPJ119" s="511"/>
      <c r="CPK119" s="511"/>
      <c r="CPL119" s="511"/>
      <c r="CPM119" s="511"/>
      <c r="CPN119" s="511"/>
      <c r="CPO119" s="511"/>
      <c r="CPP119" s="511"/>
      <c r="CPQ119" s="511"/>
      <c r="CPR119" s="511"/>
      <c r="CPS119" s="511"/>
      <c r="CPT119" s="511"/>
      <c r="CPU119" s="511"/>
      <c r="CPV119" s="511"/>
      <c r="CPW119" s="511"/>
      <c r="CPX119" s="511"/>
      <c r="CPY119" s="511"/>
      <c r="CPZ119" s="511"/>
      <c r="CQA119" s="511"/>
      <c r="CQB119" s="511"/>
      <c r="CQC119" s="511"/>
      <c r="CQD119" s="511"/>
      <c r="CQE119" s="511"/>
      <c r="CQF119" s="511"/>
      <c r="CQG119" s="511"/>
      <c r="CQH119" s="511"/>
      <c r="CQI119" s="511"/>
      <c r="CQJ119" s="511"/>
      <c r="CQK119" s="511"/>
      <c r="CQL119" s="511"/>
      <c r="CQM119" s="511"/>
      <c r="CQN119" s="511"/>
      <c r="CQO119" s="511"/>
      <c r="CQP119" s="511"/>
      <c r="CQQ119" s="511"/>
      <c r="CQR119" s="511"/>
      <c r="CQS119" s="511"/>
      <c r="CQT119" s="511"/>
      <c r="CQU119" s="511"/>
      <c r="CQV119" s="511"/>
      <c r="CQW119" s="511"/>
      <c r="CQX119" s="511"/>
      <c r="CQY119" s="511"/>
      <c r="CQZ119" s="511"/>
      <c r="CRA119" s="511"/>
      <c r="CRB119" s="511"/>
      <c r="CRC119" s="511"/>
      <c r="CRD119" s="511"/>
      <c r="CRE119" s="511"/>
      <c r="CRF119" s="511"/>
      <c r="CRG119" s="511"/>
      <c r="CRH119" s="511"/>
      <c r="CRI119" s="511"/>
      <c r="CRJ119" s="511"/>
      <c r="CRK119" s="511"/>
      <c r="CRL119" s="511"/>
      <c r="CRM119" s="511"/>
      <c r="CRN119" s="511"/>
      <c r="CRO119" s="511"/>
      <c r="CRP119" s="511"/>
      <c r="CRQ119" s="511"/>
      <c r="CRR119" s="511"/>
      <c r="CRS119" s="511"/>
      <c r="CRT119" s="511"/>
      <c r="CRU119" s="511"/>
      <c r="CRV119" s="511"/>
      <c r="CRW119" s="511"/>
      <c r="CRX119" s="511"/>
      <c r="CRY119" s="511"/>
      <c r="CRZ119" s="511"/>
      <c r="CSA119" s="511"/>
      <c r="CSB119" s="511"/>
      <c r="CSC119" s="511"/>
      <c r="CSD119" s="511"/>
      <c r="CSE119" s="511"/>
      <c r="CSF119" s="511"/>
      <c r="CSG119" s="511"/>
      <c r="CSH119" s="511"/>
      <c r="CSI119" s="511"/>
      <c r="CSJ119" s="511"/>
      <c r="CSK119" s="511"/>
      <c r="CSL119" s="511"/>
      <c r="CSM119" s="511"/>
      <c r="CSN119" s="511"/>
      <c r="CSO119" s="511"/>
      <c r="CSP119" s="511"/>
      <c r="CSQ119" s="511"/>
      <c r="CSR119" s="511"/>
      <c r="CSS119" s="511"/>
      <c r="CST119" s="511"/>
      <c r="CSU119" s="511"/>
      <c r="CSV119" s="511"/>
      <c r="CSW119" s="511"/>
      <c r="CSX119" s="511"/>
      <c r="CSY119" s="511"/>
      <c r="CSZ119" s="511"/>
      <c r="CTA119" s="511"/>
      <c r="CTB119" s="511"/>
      <c r="CTC119" s="511"/>
      <c r="CTD119" s="511"/>
      <c r="CTE119" s="511"/>
      <c r="CTF119" s="511"/>
      <c r="CTG119" s="511"/>
      <c r="CTH119" s="511"/>
      <c r="CTI119" s="511"/>
      <c r="CTJ119" s="511"/>
      <c r="CTK119" s="511"/>
      <c r="CTL119" s="511"/>
      <c r="CTM119" s="511"/>
      <c r="CTN119" s="511"/>
      <c r="CTO119" s="511"/>
      <c r="CTP119" s="511"/>
      <c r="CTQ119" s="511"/>
      <c r="CTR119" s="511"/>
      <c r="CTS119" s="511"/>
      <c r="CTT119" s="511"/>
      <c r="CTU119" s="511"/>
      <c r="CTV119" s="511"/>
      <c r="CTW119" s="511"/>
      <c r="CTX119" s="511"/>
      <c r="CTY119" s="511"/>
      <c r="CTZ119" s="511"/>
      <c r="CUA119" s="511"/>
      <c r="CUB119" s="511"/>
      <c r="CUC119" s="511"/>
      <c r="CUD119" s="511"/>
      <c r="CUE119" s="511"/>
      <c r="CUF119" s="511"/>
      <c r="CUG119" s="511"/>
      <c r="CUH119" s="511"/>
      <c r="CUI119" s="511"/>
      <c r="CUJ119" s="511"/>
      <c r="CUK119" s="511"/>
      <c r="CUL119" s="511"/>
      <c r="CUM119" s="511"/>
      <c r="CUN119" s="511"/>
      <c r="CUO119" s="511"/>
      <c r="CUP119" s="511"/>
      <c r="CUQ119" s="511"/>
      <c r="CUR119" s="511"/>
      <c r="CUS119" s="511"/>
      <c r="CUT119" s="511"/>
      <c r="CUU119" s="511"/>
      <c r="CUV119" s="511"/>
      <c r="CUW119" s="511"/>
      <c r="CUX119" s="511"/>
      <c r="CUY119" s="511"/>
      <c r="CUZ119" s="511"/>
      <c r="CVA119" s="511"/>
      <c r="CVB119" s="511"/>
      <c r="CVC119" s="511"/>
      <c r="CVD119" s="511"/>
      <c r="CVE119" s="511"/>
      <c r="CVF119" s="511"/>
      <c r="CVG119" s="511"/>
      <c r="CVH119" s="511"/>
      <c r="CVI119" s="511"/>
      <c r="CVJ119" s="511"/>
      <c r="CVK119" s="511"/>
      <c r="CVL119" s="511"/>
      <c r="CVM119" s="511"/>
      <c r="CVN119" s="511"/>
      <c r="CVO119" s="511"/>
      <c r="CVP119" s="511"/>
      <c r="CVQ119" s="511"/>
      <c r="CVR119" s="511"/>
      <c r="CVS119" s="511"/>
      <c r="CVT119" s="511"/>
      <c r="CVU119" s="511"/>
      <c r="CVV119" s="511"/>
      <c r="CVW119" s="511"/>
      <c r="CVX119" s="511"/>
      <c r="CVY119" s="511"/>
      <c r="CVZ119" s="511"/>
      <c r="CWA119" s="511"/>
      <c r="CWB119" s="511"/>
      <c r="CWC119" s="511"/>
      <c r="CWD119" s="511"/>
      <c r="CWE119" s="511"/>
      <c r="CWF119" s="511"/>
      <c r="CWG119" s="511"/>
      <c r="CWH119" s="511"/>
      <c r="CWI119" s="511"/>
      <c r="CWJ119" s="511"/>
      <c r="CWK119" s="511"/>
      <c r="CWL119" s="511"/>
      <c r="CWM119" s="511"/>
      <c r="CWN119" s="511"/>
      <c r="CWO119" s="511"/>
      <c r="CWP119" s="511"/>
      <c r="CWQ119" s="511"/>
      <c r="CWR119" s="511"/>
      <c r="CWS119" s="511"/>
      <c r="CWT119" s="511"/>
      <c r="CWU119" s="511"/>
      <c r="CWV119" s="511"/>
      <c r="CWW119" s="511"/>
      <c r="CWX119" s="511"/>
      <c r="CWY119" s="511"/>
      <c r="CWZ119" s="511"/>
      <c r="CXA119" s="511"/>
      <c r="CXB119" s="511"/>
      <c r="CXC119" s="511"/>
      <c r="CXD119" s="511"/>
      <c r="CXE119" s="511"/>
      <c r="CXF119" s="511"/>
      <c r="CXG119" s="511"/>
      <c r="CXH119" s="511"/>
      <c r="CXI119" s="511"/>
      <c r="CXJ119" s="511"/>
      <c r="CXK119" s="511"/>
      <c r="CXL119" s="511"/>
      <c r="CXM119" s="511"/>
      <c r="CXN119" s="511"/>
      <c r="CXO119" s="511"/>
      <c r="CXP119" s="511"/>
      <c r="CXQ119" s="511"/>
      <c r="CXR119" s="511"/>
      <c r="CXS119" s="511"/>
      <c r="CXT119" s="511"/>
      <c r="CXU119" s="511"/>
      <c r="CXV119" s="511"/>
      <c r="CXW119" s="511"/>
      <c r="CXX119" s="511"/>
      <c r="CXY119" s="511"/>
      <c r="CXZ119" s="511"/>
      <c r="CYA119" s="511"/>
      <c r="CYB119" s="511"/>
      <c r="CYC119" s="511"/>
      <c r="CYD119" s="511"/>
      <c r="CYE119" s="511"/>
      <c r="CYF119" s="511"/>
      <c r="CYG119" s="511"/>
      <c r="CYH119" s="511"/>
      <c r="CYI119" s="511"/>
      <c r="CYJ119" s="511"/>
      <c r="CYK119" s="511"/>
      <c r="CYL119" s="511"/>
      <c r="CYM119" s="511"/>
      <c r="CYN119" s="511"/>
      <c r="CYO119" s="511"/>
      <c r="CYP119" s="511"/>
      <c r="CYQ119" s="511"/>
      <c r="CYR119" s="511"/>
      <c r="CYS119" s="511"/>
      <c r="CYT119" s="511"/>
      <c r="CYU119" s="511"/>
      <c r="CYV119" s="511"/>
      <c r="CYW119" s="511"/>
      <c r="CYX119" s="511"/>
      <c r="CYY119" s="511"/>
      <c r="CYZ119" s="511"/>
      <c r="CZA119" s="511"/>
      <c r="CZB119" s="511"/>
      <c r="CZC119" s="511"/>
      <c r="CZD119" s="511"/>
      <c r="CZE119" s="511"/>
      <c r="CZF119" s="511"/>
      <c r="CZG119" s="511"/>
      <c r="CZH119" s="511"/>
      <c r="CZI119" s="511"/>
      <c r="CZJ119" s="511"/>
      <c r="CZK119" s="511"/>
      <c r="CZL119" s="511"/>
      <c r="CZM119" s="511"/>
      <c r="CZN119" s="511"/>
      <c r="CZO119" s="511"/>
      <c r="CZP119" s="511"/>
      <c r="CZQ119" s="511"/>
      <c r="CZR119" s="511"/>
      <c r="CZS119" s="511"/>
      <c r="CZT119" s="511"/>
      <c r="CZU119" s="511"/>
      <c r="CZV119" s="511"/>
      <c r="CZW119" s="511"/>
      <c r="CZX119" s="511"/>
      <c r="CZY119" s="511"/>
      <c r="CZZ119" s="511"/>
      <c r="DAA119" s="511"/>
      <c r="DAB119" s="511"/>
      <c r="DAC119" s="511"/>
      <c r="DAD119" s="511"/>
      <c r="DAE119" s="511"/>
      <c r="DAF119" s="511"/>
      <c r="DAG119" s="511"/>
      <c r="DAH119" s="511"/>
      <c r="DAI119" s="511"/>
      <c r="DAJ119" s="511"/>
      <c r="DAK119" s="511"/>
      <c r="DAL119" s="511"/>
      <c r="DAM119" s="511"/>
      <c r="DAN119" s="511"/>
      <c r="DAO119" s="511"/>
      <c r="DAP119" s="511"/>
      <c r="DAQ119" s="511"/>
      <c r="DAR119" s="511"/>
      <c r="DAS119" s="511"/>
      <c r="DAT119" s="511"/>
      <c r="DAU119" s="511"/>
      <c r="DAV119" s="511"/>
      <c r="DAW119" s="511"/>
      <c r="DAX119" s="511"/>
      <c r="DAY119" s="511"/>
      <c r="DAZ119" s="511"/>
      <c r="DBA119" s="511"/>
      <c r="DBB119" s="511"/>
      <c r="DBC119" s="511"/>
      <c r="DBD119" s="511"/>
      <c r="DBE119" s="511"/>
      <c r="DBF119" s="511"/>
      <c r="DBG119" s="511"/>
      <c r="DBH119" s="511"/>
      <c r="DBI119" s="511"/>
      <c r="DBJ119" s="511"/>
      <c r="DBK119" s="511"/>
      <c r="DBL119" s="511"/>
      <c r="DBM119" s="511"/>
      <c r="DBN119" s="511"/>
      <c r="DBO119" s="511"/>
      <c r="DBP119" s="511"/>
      <c r="DBQ119" s="511"/>
      <c r="DBR119" s="511"/>
      <c r="DBS119" s="511"/>
      <c r="DBT119" s="511"/>
      <c r="DBU119" s="511"/>
      <c r="DBV119" s="511"/>
      <c r="DBW119" s="511"/>
      <c r="DBX119" s="511"/>
      <c r="DBY119" s="511"/>
      <c r="DBZ119" s="511"/>
      <c r="DCA119" s="511"/>
      <c r="DCB119" s="511"/>
      <c r="DCC119" s="511"/>
      <c r="DCD119" s="511"/>
      <c r="DCE119" s="511"/>
      <c r="DCF119" s="511"/>
      <c r="DCG119" s="511"/>
      <c r="DCH119" s="511"/>
      <c r="DCI119" s="511"/>
      <c r="DCJ119" s="511"/>
      <c r="DCK119" s="511"/>
      <c r="DCL119" s="511"/>
      <c r="DCM119" s="511"/>
      <c r="DCN119" s="511"/>
      <c r="DCO119" s="511"/>
      <c r="DCP119" s="511"/>
      <c r="DCQ119" s="511"/>
      <c r="DCR119" s="511"/>
      <c r="DCS119" s="511"/>
      <c r="DCT119" s="511"/>
      <c r="DCU119" s="511"/>
      <c r="DCV119" s="511"/>
      <c r="DCW119" s="511"/>
      <c r="DCX119" s="511"/>
      <c r="DCY119" s="511"/>
      <c r="DCZ119" s="511"/>
      <c r="DDA119" s="511"/>
      <c r="DDB119" s="511"/>
      <c r="DDC119" s="511"/>
      <c r="DDD119" s="511"/>
      <c r="DDE119" s="511"/>
      <c r="DDF119" s="511"/>
      <c r="DDG119" s="511"/>
      <c r="DDH119" s="511"/>
      <c r="DDI119" s="511"/>
      <c r="DDJ119" s="511"/>
      <c r="DDK119" s="511"/>
      <c r="DDL119" s="511"/>
      <c r="DDM119" s="511"/>
      <c r="DDN119" s="511"/>
      <c r="DDO119" s="511"/>
      <c r="DDP119" s="511"/>
      <c r="DDQ119" s="511"/>
      <c r="DDR119" s="511"/>
      <c r="DDS119" s="511"/>
      <c r="DDT119" s="511"/>
      <c r="DDU119" s="511"/>
      <c r="DDV119" s="511"/>
      <c r="DDW119" s="511"/>
      <c r="DDX119" s="511"/>
      <c r="DDY119" s="511"/>
      <c r="DDZ119" s="511"/>
      <c r="DEA119" s="511"/>
      <c r="DEB119" s="511"/>
      <c r="DEC119" s="511"/>
      <c r="DED119" s="511"/>
      <c r="DEE119" s="511"/>
      <c r="DEF119" s="511"/>
      <c r="DEG119" s="511"/>
      <c r="DEH119" s="511"/>
      <c r="DEI119" s="511"/>
      <c r="DEJ119" s="511"/>
      <c r="DEK119" s="511"/>
      <c r="DEL119" s="511"/>
      <c r="DEM119" s="511"/>
      <c r="DEN119" s="511"/>
      <c r="DEO119" s="511"/>
      <c r="DEP119" s="511"/>
      <c r="DEQ119" s="511"/>
      <c r="DER119" s="511"/>
      <c r="DES119" s="511"/>
      <c r="DET119" s="511"/>
      <c r="DEU119" s="511"/>
      <c r="DEV119" s="511"/>
      <c r="DEW119" s="511"/>
      <c r="DEX119" s="511"/>
      <c r="DEY119" s="511"/>
      <c r="DEZ119" s="511"/>
      <c r="DFA119" s="511"/>
      <c r="DFB119" s="511"/>
      <c r="DFC119" s="511"/>
      <c r="DFD119" s="511"/>
      <c r="DFE119" s="511"/>
      <c r="DFF119" s="511"/>
      <c r="DFG119" s="511"/>
      <c r="DFH119" s="511"/>
      <c r="DFI119" s="511"/>
      <c r="DFJ119" s="511"/>
      <c r="DFK119" s="511"/>
      <c r="DFL119" s="511"/>
      <c r="DFM119" s="511"/>
      <c r="DFN119" s="511"/>
      <c r="DFO119" s="511"/>
      <c r="DFP119" s="511"/>
      <c r="DFQ119" s="511"/>
      <c r="DFR119" s="511"/>
      <c r="DFS119" s="511"/>
      <c r="DFT119" s="511"/>
      <c r="DFU119" s="511"/>
      <c r="DFV119" s="511"/>
      <c r="DFW119" s="511"/>
      <c r="DFX119" s="511"/>
      <c r="DFY119" s="511"/>
      <c r="DFZ119" s="511"/>
      <c r="DGA119" s="511"/>
      <c r="DGB119" s="511"/>
      <c r="DGC119" s="511"/>
      <c r="DGD119" s="511"/>
      <c r="DGE119" s="511"/>
      <c r="DGF119" s="511"/>
      <c r="DGG119" s="511"/>
      <c r="DGH119" s="511"/>
      <c r="DGI119" s="511"/>
      <c r="DGJ119" s="511"/>
      <c r="DGK119" s="511"/>
      <c r="DGL119" s="511"/>
      <c r="DGM119" s="511"/>
      <c r="DGN119" s="511"/>
      <c r="DGO119" s="511"/>
      <c r="DGP119" s="511"/>
      <c r="DGQ119" s="511"/>
      <c r="DGR119" s="511"/>
      <c r="DGS119" s="511"/>
      <c r="DGT119" s="511"/>
      <c r="DGU119" s="511"/>
      <c r="DGV119" s="511"/>
      <c r="DGW119" s="511"/>
      <c r="DGX119" s="511"/>
      <c r="DGY119" s="511"/>
      <c r="DGZ119" s="511"/>
      <c r="DHA119" s="511"/>
      <c r="DHB119" s="511"/>
      <c r="DHC119" s="511"/>
      <c r="DHD119" s="511"/>
      <c r="DHE119" s="511"/>
      <c r="DHF119" s="511"/>
      <c r="DHG119" s="511"/>
      <c r="DHH119" s="511"/>
      <c r="DHI119" s="511"/>
      <c r="DHJ119" s="511"/>
      <c r="DHK119" s="511"/>
      <c r="DHL119" s="511"/>
      <c r="DHM119" s="511"/>
      <c r="DHN119" s="511"/>
      <c r="DHO119" s="511"/>
      <c r="DHP119" s="511"/>
      <c r="DHQ119" s="511"/>
      <c r="DHR119" s="511"/>
      <c r="DHS119" s="511"/>
      <c r="DHT119" s="511"/>
      <c r="DHU119" s="511"/>
      <c r="DHV119" s="511"/>
      <c r="DHW119" s="511"/>
      <c r="DHX119" s="511"/>
      <c r="DHY119" s="511"/>
      <c r="DHZ119" s="511"/>
      <c r="DIA119" s="511"/>
      <c r="DIB119" s="511"/>
      <c r="DIC119" s="511"/>
      <c r="DID119" s="511"/>
      <c r="DIE119" s="511"/>
      <c r="DIF119" s="511"/>
      <c r="DIG119" s="511"/>
      <c r="DIH119" s="511"/>
      <c r="DII119" s="511"/>
      <c r="DIJ119" s="511"/>
      <c r="DIK119" s="511"/>
      <c r="DIL119" s="511"/>
      <c r="DIM119" s="511"/>
      <c r="DIN119" s="511"/>
      <c r="DIO119" s="511"/>
      <c r="DIP119" s="511"/>
      <c r="DIQ119" s="511"/>
      <c r="DIR119" s="511"/>
      <c r="DIS119" s="511"/>
      <c r="DIT119" s="511"/>
      <c r="DIU119" s="511"/>
      <c r="DIV119" s="511"/>
      <c r="DIW119" s="511"/>
      <c r="DIX119" s="511"/>
      <c r="DIY119" s="511"/>
      <c r="DIZ119" s="511"/>
      <c r="DJA119" s="511"/>
      <c r="DJB119" s="511"/>
      <c r="DJC119" s="511"/>
      <c r="DJD119" s="511"/>
      <c r="DJE119" s="511"/>
      <c r="DJF119" s="511"/>
      <c r="DJG119" s="511"/>
      <c r="DJH119" s="511"/>
      <c r="DJI119" s="511"/>
      <c r="DJJ119" s="511"/>
      <c r="DJK119" s="511"/>
      <c r="DJL119" s="511"/>
      <c r="DJM119" s="511"/>
      <c r="DJN119" s="511"/>
      <c r="DJO119" s="511"/>
      <c r="DJP119" s="511"/>
      <c r="DJQ119" s="511"/>
      <c r="DJR119" s="511"/>
      <c r="DJS119" s="511"/>
      <c r="DJT119" s="511"/>
      <c r="DJU119" s="511"/>
      <c r="DJV119" s="511"/>
      <c r="DJW119" s="511"/>
      <c r="DJX119" s="511"/>
      <c r="DJY119" s="511"/>
      <c r="DJZ119" s="511"/>
      <c r="DKA119" s="511"/>
      <c r="DKB119" s="511"/>
      <c r="DKC119" s="511"/>
      <c r="DKD119" s="511"/>
      <c r="DKE119" s="511"/>
      <c r="DKF119" s="511"/>
      <c r="DKG119" s="511"/>
      <c r="DKH119" s="511"/>
      <c r="DKI119" s="511"/>
      <c r="DKJ119" s="511"/>
      <c r="DKK119" s="511"/>
      <c r="DKL119" s="511"/>
      <c r="DKM119" s="511"/>
      <c r="DKN119" s="511"/>
      <c r="DKO119" s="511"/>
      <c r="DKP119" s="511"/>
      <c r="DKQ119" s="511"/>
      <c r="DKR119" s="511"/>
      <c r="DKS119" s="511"/>
      <c r="DKT119" s="511"/>
      <c r="DKU119" s="511"/>
      <c r="DKV119" s="511"/>
      <c r="DKW119" s="511"/>
      <c r="DKX119" s="511"/>
      <c r="DKY119" s="511"/>
      <c r="DKZ119" s="511"/>
      <c r="DLA119" s="511"/>
      <c r="DLB119" s="511"/>
      <c r="DLC119" s="511"/>
      <c r="DLD119" s="511"/>
      <c r="DLE119" s="511"/>
      <c r="DLF119" s="511"/>
      <c r="DLG119" s="511"/>
      <c r="DLH119" s="511"/>
      <c r="DLI119" s="511"/>
      <c r="DLJ119" s="511"/>
      <c r="DLK119" s="511"/>
      <c r="DLL119" s="511"/>
      <c r="DLM119" s="511"/>
      <c r="DLN119" s="511"/>
      <c r="DLO119" s="511"/>
      <c r="DLP119" s="511"/>
      <c r="DLQ119" s="511"/>
      <c r="DLR119" s="511"/>
      <c r="DLS119" s="511"/>
      <c r="DLT119" s="511"/>
      <c r="DLU119" s="511"/>
      <c r="DLV119" s="511"/>
      <c r="DLW119" s="511"/>
      <c r="DLX119" s="511"/>
      <c r="DLY119" s="511"/>
      <c r="DLZ119" s="511"/>
      <c r="DMA119" s="511"/>
      <c r="DMB119" s="511"/>
      <c r="DMC119" s="511"/>
      <c r="DMD119" s="511"/>
      <c r="DME119" s="511"/>
      <c r="DMF119" s="511"/>
      <c r="DMG119" s="511"/>
      <c r="DMH119" s="511"/>
      <c r="DMI119" s="511"/>
      <c r="DMJ119" s="511"/>
      <c r="DMK119" s="511"/>
      <c r="DML119" s="511"/>
      <c r="DMM119" s="511"/>
      <c r="DMN119" s="511"/>
      <c r="DMO119" s="511"/>
      <c r="DMP119" s="511"/>
      <c r="DMQ119" s="511"/>
      <c r="DMR119" s="511"/>
      <c r="DMS119" s="511"/>
      <c r="DMT119" s="511"/>
      <c r="DMU119" s="511"/>
      <c r="DMV119" s="511"/>
      <c r="DMW119" s="511"/>
      <c r="DMX119" s="511"/>
      <c r="DMY119" s="511"/>
      <c r="DMZ119" s="511"/>
      <c r="DNA119" s="511"/>
      <c r="DNB119" s="511"/>
      <c r="DNC119" s="511"/>
      <c r="DND119" s="511"/>
      <c r="DNE119" s="511"/>
      <c r="DNF119" s="511"/>
      <c r="DNG119" s="511"/>
      <c r="DNH119" s="511"/>
      <c r="DNI119" s="511"/>
      <c r="DNJ119" s="511"/>
      <c r="DNK119" s="511"/>
      <c r="DNL119" s="511"/>
      <c r="DNM119" s="511"/>
      <c r="DNN119" s="511"/>
      <c r="DNO119" s="511"/>
      <c r="DNP119" s="511"/>
      <c r="DNQ119" s="511"/>
      <c r="DNR119" s="511"/>
      <c r="DNS119" s="511"/>
      <c r="DNT119" s="511"/>
      <c r="DNU119" s="511"/>
      <c r="DNV119" s="511"/>
      <c r="DNW119" s="511"/>
      <c r="DNX119" s="511"/>
      <c r="DNY119" s="511"/>
      <c r="DNZ119" s="511"/>
      <c r="DOA119" s="511"/>
      <c r="DOB119" s="511"/>
      <c r="DOC119" s="511"/>
      <c r="DOD119" s="511"/>
      <c r="DOE119" s="511"/>
      <c r="DOF119" s="511"/>
      <c r="DOG119" s="511"/>
      <c r="DOH119" s="511"/>
      <c r="DOI119" s="511"/>
      <c r="DOJ119" s="511"/>
      <c r="DOK119" s="511"/>
      <c r="DOL119" s="511"/>
      <c r="DOM119" s="511"/>
      <c r="DON119" s="511"/>
      <c r="DOO119" s="511"/>
      <c r="DOP119" s="511"/>
      <c r="DOQ119" s="511"/>
      <c r="DOR119" s="511"/>
      <c r="DOS119" s="511"/>
      <c r="DOT119" s="511"/>
      <c r="DOU119" s="511"/>
      <c r="DOV119" s="511"/>
      <c r="DOW119" s="511"/>
      <c r="DOX119" s="511"/>
      <c r="DOY119" s="511"/>
      <c r="DOZ119" s="511"/>
      <c r="DPA119" s="511"/>
      <c r="DPB119" s="511"/>
      <c r="DPC119" s="511"/>
      <c r="DPD119" s="511"/>
      <c r="DPE119" s="511"/>
      <c r="DPF119" s="511"/>
      <c r="DPG119" s="511"/>
      <c r="DPH119" s="511"/>
      <c r="DPI119" s="511"/>
      <c r="DPJ119" s="511"/>
      <c r="DPK119" s="511"/>
      <c r="DPL119" s="511"/>
      <c r="DPM119" s="511"/>
      <c r="DPN119" s="511"/>
      <c r="DPO119" s="511"/>
      <c r="DPP119" s="511"/>
      <c r="DPQ119" s="511"/>
      <c r="DPR119" s="511"/>
      <c r="DPS119" s="511"/>
      <c r="DPT119" s="511"/>
      <c r="DPU119" s="511"/>
      <c r="DPV119" s="511"/>
      <c r="DPW119" s="511"/>
      <c r="DPX119" s="511"/>
      <c r="DPY119" s="511"/>
      <c r="DPZ119" s="511"/>
      <c r="DQA119" s="511"/>
      <c r="DQB119" s="511"/>
      <c r="DQC119" s="511"/>
      <c r="DQD119" s="511"/>
      <c r="DQE119" s="511"/>
      <c r="DQF119" s="511"/>
      <c r="DQG119" s="511"/>
      <c r="DQH119" s="511"/>
      <c r="DQI119" s="511"/>
      <c r="DQJ119" s="511"/>
      <c r="DQK119" s="511"/>
      <c r="DQL119" s="511"/>
      <c r="DQM119" s="511"/>
      <c r="DQN119" s="511"/>
      <c r="DQO119" s="511"/>
      <c r="DQP119" s="511"/>
      <c r="DQQ119" s="511"/>
      <c r="DQR119" s="511"/>
      <c r="DQS119" s="511"/>
      <c r="DQT119" s="511"/>
      <c r="DQU119" s="511"/>
      <c r="DQV119" s="511"/>
      <c r="DQW119" s="511"/>
      <c r="DQX119" s="511"/>
      <c r="DQY119" s="511"/>
      <c r="DQZ119" s="511"/>
      <c r="DRA119" s="511"/>
      <c r="DRB119" s="511"/>
      <c r="DRC119" s="511"/>
      <c r="DRD119" s="511"/>
      <c r="DRE119" s="511"/>
      <c r="DRF119" s="511"/>
      <c r="DRG119" s="511"/>
      <c r="DRH119" s="511"/>
      <c r="DRI119" s="511"/>
      <c r="DRJ119" s="511"/>
      <c r="DRK119" s="511"/>
      <c r="DRL119" s="511"/>
      <c r="DRM119" s="511"/>
      <c r="DRN119" s="511"/>
      <c r="DRO119" s="511"/>
      <c r="DRP119" s="511"/>
      <c r="DRQ119" s="511"/>
      <c r="DRR119" s="511"/>
      <c r="DRS119" s="511"/>
      <c r="DRT119" s="511"/>
      <c r="DRU119" s="511"/>
      <c r="DRV119" s="511"/>
      <c r="DRW119" s="511"/>
      <c r="DRX119" s="511"/>
      <c r="DRY119" s="511"/>
      <c r="DRZ119" s="511"/>
      <c r="DSA119" s="511"/>
      <c r="DSB119" s="511"/>
      <c r="DSC119" s="511"/>
      <c r="DSD119" s="511"/>
      <c r="DSE119" s="511"/>
      <c r="DSF119" s="511"/>
      <c r="DSG119" s="511"/>
      <c r="DSH119" s="511"/>
      <c r="DSI119" s="511"/>
      <c r="DSJ119" s="511"/>
      <c r="DSK119" s="511"/>
      <c r="DSL119" s="511"/>
      <c r="DSM119" s="511"/>
      <c r="DSN119" s="511"/>
      <c r="DSO119" s="511"/>
      <c r="DSP119" s="511"/>
      <c r="DSQ119" s="511"/>
      <c r="DSR119" s="511"/>
      <c r="DSS119" s="511"/>
      <c r="DST119" s="511"/>
      <c r="DSU119" s="511"/>
      <c r="DSV119" s="511"/>
      <c r="DSW119" s="511"/>
      <c r="DSX119" s="511"/>
      <c r="DSY119" s="511"/>
      <c r="DSZ119" s="511"/>
      <c r="DTA119" s="511"/>
      <c r="DTB119" s="511"/>
      <c r="DTC119" s="511"/>
      <c r="DTD119" s="511"/>
      <c r="DTE119" s="511"/>
      <c r="DTF119" s="511"/>
      <c r="DTG119" s="511"/>
      <c r="DTH119" s="511"/>
      <c r="DTI119" s="511"/>
      <c r="DTJ119" s="511"/>
      <c r="DTK119" s="511"/>
      <c r="DTL119" s="511"/>
      <c r="DTM119" s="511"/>
      <c r="DTN119" s="511"/>
      <c r="DTO119" s="511"/>
      <c r="DTP119" s="511"/>
      <c r="DTQ119" s="511"/>
      <c r="DTR119" s="511"/>
      <c r="DTS119" s="511"/>
      <c r="DTT119" s="511"/>
      <c r="DTU119" s="511"/>
      <c r="DTV119" s="511"/>
      <c r="DTW119" s="511"/>
      <c r="DTX119" s="511"/>
      <c r="DTY119" s="511"/>
      <c r="DTZ119" s="511"/>
      <c r="DUA119" s="511"/>
      <c r="DUB119" s="511"/>
      <c r="DUC119" s="511"/>
      <c r="DUD119" s="511"/>
      <c r="DUE119" s="511"/>
      <c r="DUF119" s="511"/>
      <c r="DUG119" s="511"/>
      <c r="DUH119" s="511"/>
      <c r="DUI119" s="511"/>
      <c r="DUJ119" s="511"/>
      <c r="DUK119" s="511"/>
      <c r="DUL119" s="511"/>
      <c r="DUM119" s="511"/>
      <c r="DUN119" s="511"/>
      <c r="DUO119" s="511"/>
      <c r="DUP119" s="511"/>
      <c r="DUQ119" s="511"/>
      <c r="DUR119" s="511"/>
      <c r="DUS119" s="511"/>
      <c r="DUT119" s="511"/>
      <c r="DUU119" s="511"/>
      <c r="DUV119" s="511"/>
      <c r="DUW119" s="511"/>
      <c r="DUX119" s="511"/>
      <c r="DUY119" s="511"/>
      <c r="DUZ119" s="511"/>
      <c r="DVA119" s="511"/>
      <c r="DVB119" s="511"/>
      <c r="DVC119" s="511"/>
      <c r="DVD119" s="511"/>
      <c r="DVE119" s="511"/>
      <c r="DVF119" s="511"/>
      <c r="DVG119" s="511"/>
      <c r="DVH119" s="511"/>
      <c r="DVI119" s="511"/>
      <c r="DVJ119" s="511"/>
      <c r="DVK119" s="511"/>
      <c r="DVL119" s="511"/>
      <c r="DVM119" s="511"/>
      <c r="DVN119" s="511"/>
      <c r="DVO119" s="511"/>
      <c r="DVP119" s="511"/>
      <c r="DVQ119" s="511"/>
      <c r="DVR119" s="511"/>
      <c r="DVS119" s="511"/>
      <c r="DVT119" s="511"/>
      <c r="DVU119" s="511"/>
      <c r="DVV119" s="511"/>
      <c r="DVW119" s="511"/>
      <c r="DVX119" s="511"/>
      <c r="DVY119" s="511"/>
      <c r="DVZ119" s="511"/>
      <c r="DWA119" s="511"/>
      <c r="DWB119" s="511"/>
      <c r="DWC119" s="511"/>
      <c r="DWD119" s="511"/>
      <c r="DWE119" s="511"/>
      <c r="DWF119" s="511"/>
      <c r="DWG119" s="511"/>
      <c r="DWH119" s="511"/>
      <c r="DWI119" s="511"/>
      <c r="DWJ119" s="511"/>
      <c r="DWK119" s="511"/>
      <c r="DWL119" s="511"/>
      <c r="DWM119" s="511"/>
      <c r="DWN119" s="511"/>
      <c r="DWO119" s="511"/>
      <c r="DWP119" s="511"/>
      <c r="DWQ119" s="511"/>
      <c r="DWR119" s="511"/>
      <c r="DWS119" s="511"/>
      <c r="DWT119" s="511"/>
      <c r="DWU119" s="511"/>
      <c r="DWV119" s="511"/>
      <c r="DWW119" s="511"/>
      <c r="DWX119" s="511"/>
      <c r="DWY119" s="511"/>
      <c r="DWZ119" s="511"/>
      <c r="DXA119" s="511"/>
      <c r="DXB119" s="511"/>
      <c r="DXC119" s="511"/>
      <c r="DXD119" s="511"/>
      <c r="DXE119" s="511"/>
      <c r="DXF119" s="511"/>
      <c r="DXG119" s="511"/>
      <c r="DXH119" s="511"/>
      <c r="DXI119" s="511"/>
      <c r="DXJ119" s="511"/>
      <c r="DXK119" s="511"/>
      <c r="DXL119" s="511"/>
      <c r="DXM119" s="511"/>
      <c r="DXN119" s="511"/>
      <c r="DXO119" s="511"/>
      <c r="DXP119" s="511"/>
      <c r="DXQ119" s="511"/>
      <c r="DXR119" s="511"/>
      <c r="DXS119" s="511"/>
      <c r="DXT119" s="511"/>
      <c r="DXU119" s="511"/>
      <c r="DXV119" s="511"/>
      <c r="DXW119" s="511"/>
      <c r="DXX119" s="511"/>
      <c r="DXY119" s="511"/>
      <c r="DXZ119" s="511"/>
      <c r="DYA119" s="511"/>
      <c r="DYB119" s="511"/>
      <c r="DYC119" s="511"/>
      <c r="DYD119" s="511"/>
      <c r="DYE119" s="511"/>
      <c r="DYF119" s="511"/>
      <c r="DYG119" s="511"/>
      <c r="DYH119" s="511"/>
      <c r="DYI119" s="511"/>
      <c r="DYJ119" s="511"/>
      <c r="DYK119" s="511"/>
      <c r="DYL119" s="511"/>
      <c r="DYM119" s="511"/>
      <c r="DYN119" s="511"/>
      <c r="DYO119" s="511"/>
      <c r="DYP119" s="511"/>
      <c r="DYQ119" s="511"/>
      <c r="DYR119" s="511"/>
      <c r="DYS119" s="511"/>
      <c r="DYT119" s="511"/>
      <c r="DYU119" s="511"/>
      <c r="DYV119" s="511"/>
      <c r="DYW119" s="511"/>
      <c r="DYX119" s="511"/>
      <c r="DYY119" s="511"/>
      <c r="DYZ119" s="511"/>
      <c r="DZA119" s="511"/>
      <c r="DZB119" s="511"/>
      <c r="DZC119" s="511"/>
      <c r="DZD119" s="511"/>
      <c r="DZE119" s="511"/>
      <c r="DZF119" s="511"/>
      <c r="DZG119" s="511"/>
      <c r="DZH119" s="511"/>
      <c r="DZI119" s="511"/>
      <c r="DZJ119" s="511"/>
      <c r="DZK119" s="511"/>
      <c r="DZL119" s="511"/>
      <c r="DZM119" s="511"/>
      <c r="DZN119" s="511"/>
      <c r="DZO119" s="511"/>
      <c r="DZP119" s="511"/>
      <c r="DZQ119" s="511"/>
      <c r="DZR119" s="511"/>
      <c r="DZS119" s="511"/>
      <c r="DZT119" s="511"/>
      <c r="DZU119" s="511"/>
      <c r="DZV119" s="511"/>
      <c r="DZW119" s="511"/>
      <c r="DZX119" s="511"/>
      <c r="DZY119" s="511"/>
      <c r="DZZ119" s="511"/>
      <c r="EAA119" s="511"/>
      <c r="EAB119" s="511"/>
      <c r="EAC119" s="511"/>
      <c r="EAD119" s="511"/>
      <c r="EAE119" s="511"/>
      <c r="EAF119" s="511"/>
      <c r="EAG119" s="511"/>
      <c r="EAH119" s="511"/>
      <c r="EAI119" s="511"/>
      <c r="EAJ119" s="511"/>
      <c r="EAK119" s="511"/>
      <c r="EAL119" s="511"/>
      <c r="EAM119" s="511"/>
      <c r="EAN119" s="511"/>
      <c r="EAO119" s="511"/>
      <c r="EAP119" s="511"/>
      <c r="EAQ119" s="511"/>
      <c r="EAR119" s="511"/>
      <c r="EAS119" s="511"/>
      <c r="EAT119" s="511"/>
      <c r="EAU119" s="511"/>
      <c r="EAV119" s="511"/>
      <c r="EAW119" s="511"/>
      <c r="EAX119" s="511"/>
      <c r="EAY119" s="511"/>
      <c r="EAZ119" s="511"/>
      <c r="EBA119" s="511"/>
      <c r="EBB119" s="511"/>
      <c r="EBC119" s="511"/>
      <c r="EBD119" s="511"/>
      <c r="EBE119" s="511"/>
      <c r="EBF119" s="511"/>
      <c r="EBG119" s="511"/>
      <c r="EBH119" s="511"/>
      <c r="EBI119" s="511"/>
      <c r="EBJ119" s="511"/>
      <c r="EBK119" s="511"/>
      <c r="EBL119" s="511"/>
      <c r="EBM119" s="511"/>
      <c r="EBN119" s="511"/>
      <c r="EBO119" s="511"/>
      <c r="EBP119" s="511"/>
      <c r="EBQ119" s="511"/>
      <c r="EBR119" s="511"/>
      <c r="EBS119" s="511"/>
      <c r="EBT119" s="511"/>
      <c r="EBU119" s="511"/>
      <c r="EBV119" s="511"/>
      <c r="EBW119" s="511"/>
      <c r="EBX119" s="511"/>
      <c r="EBY119" s="511"/>
      <c r="EBZ119" s="511"/>
      <c r="ECA119" s="511"/>
      <c r="ECB119" s="511"/>
      <c r="ECC119" s="511"/>
      <c r="ECD119" s="511"/>
      <c r="ECE119" s="511"/>
      <c r="ECF119" s="511"/>
      <c r="ECG119" s="511"/>
      <c r="ECH119" s="511"/>
      <c r="ECI119" s="511"/>
      <c r="ECJ119" s="511"/>
      <c r="ECK119" s="511"/>
      <c r="ECL119" s="511"/>
      <c r="ECM119" s="511"/>
      <c r="ECN119" s="511"/>
      <c r="ECO119" s="511"/>
      <c r="ECP119" s="511"/>
      <c r="ECQ119" s="511"/>
      <c r="ECR119" s="511"/>
      <c r="ECS119" s="511"/>
      <c r="ECT119" s="511"/>
      <c r="ECU119" s="511"/>
      <c r="ECV119" s="511"/>
      <c r="ECW119" s="511"/>
      <c r="ECX119" s="511"/>
      <c r="ECY119" s="511"/>
      <c r="ECZ119" s="511"/>
      <c r="EDA119" s="511"/>
      <c r="EDB119" s="511"/>
      <c r="EDC119" s="511"/>
      <c r="EDD119" s="511"/>
      <c r="EDE119" s="511"/>
      <c r="EDF119" s="511"/>
      <c r="EDG119" s="511"/>
      <c r="EDH119" s="511"/>
      <c r="EDI119" s="511"/>
      <c r="EDJ119" s="511"/>
      <c r="EDK119" s="511"/>
      <c r="EDL119" s="511"/>
      <c r="EDM119" s="511"/>
      <c r="EDN119" s="511"/>
      <c r="EDO119" s="511"/>
      <c r="EDP119" s="511"/>
      <c r="EDQ119" s="511"/>
      <c r="EDR119" s="511"/>
      <c r="EDS119" s="511"/>
      <c r="EDT119" s="511"/>
      <c r="EDU119" s="511"/>
      <c r="EDV119" s="511"/>
      <c r="EDW119" s="511"/>
      <c r="EDX119" s="511"/>
      <c r="EDY119" s="511"/>
      <c r="EDZ119" s="511"/>
      <c r="EEA119" s="511"/>
      <c r="EEB119" s="511"/>
      <c r="EEC119" s="511"/>
      <c r="EED119" s="511"/>
      <c r="EEE119" s="511"/>
      <c r="EEF119" s="511"/>
      <c r="EEG119" s="511"/>
      <c r="EEH119" s="511"/>
      <c r="EEI119" s="511"/>
      <c r="EEJ119" s="511"/>
      <c r="EEK119" s="511"/>
      <c r="EEL119" s="511"/>
      <c r="EEM119" s="511"/>
      <c r="EEN119" s="511"/>
      <c r="EEO119" s="511"/>
      <c r="EEP119" s="511"/>
      <c r="EEQ119" s="511"/>
      <c r="EER119" s="511"/>
      <c r="EES119" s="511"/>
      <c r="EET119" s="511"/>
      <c r="EEU119" s="511"/>
      <c r="EEV119" s="511"/>
      <c r="EEW119" s="511"/>
      <c r="EEX119" s="511"/>
      <c r="EEY119" s="511"/>
      <c r="EEZ119" s="511"/>
      <c r="EFA119" s="511"/>
      <c r="EFB119" s="511"/>
      <c r="EFC119" s="511"/>
      <c r="EFD119" s="511"/>
      <c r="EFE119" s="511"/>
      <c r="EFF119" s="511"/>
      <c r="EFG119" s="511"/>
      <c r="EFH119" s="511"/>
      <c r="EFI119" s="511"/>
      <c r="EFJ119" s="511"/>
      <c r="EFK119" s="511"/>
      <c r="EFL119" s="511"/>
      <c r="EFM119" s="511"/>
      <c r="EFN119" s="511"/>
      <c r="EFO119" s="511"/>
      <c r="EFP119" s="511"/>
      <c r="EFQ119" s="511"/>
      <c r="EFR119" s="511"/>
      <c r="EFS119" s="511"/>
      <c r="EFT119" s="511"/>
      <c r="EFU119" s="511"/>
      <c r="EFV119" s="511"/>
      <c r="EFW119" s="511"/>
      <c r="EFX119" s="511"/>
      <c r="EFY119" s="511"/>
      <c r="EFZ119" s="511"/>
      <c r="EGA119" s="511"/>
      <c r="EGB119" s="511"/>
      <c r="EGC119" s="511"/>
      <c r="EGD119" s="511"/>
      <c r="EGE119" s="511"/>
      <c r="EGF119" s="511"/>
      <c r="EGG119" s="511"/>
      <c r="EGH119" s="511"/>
      <c r="EGI119" s="511"/>
      <c r="EGJ119" s="511"/>
      <c r="EGK119" s="511"/>
      <c r="EGL119" s="511"/>
      <c r="EGM119" s="511"/>
      <c r="EGN119" s="511"/>
      <c r="EGO119" s="511"/>
      <c r="EGP119" s="511"/>
      <c r="EGQ119" s="511"/>
      <c r="EGR119" s="511"/>
      <c r="EGS119" s="511"/>
      <c r="EGT119" s="511"/>
      <c r="EGU119" s="511"/>
      <c r="EGV119" s="511"/>
      <c r="EGW119" s="511"/>
      <c r="EGX119" s="511"/>
      <c r="EGY119" s="511"/>
      <c r="EGZ119" s="511"/>
      <c r="EHA119" s="511"/>
      <c r="EHB119" s="511"/>
      <c r="EHC119" s="511"/>
      <c r="EHD119" s="511"/>
      <c r="EHE119" s="511"/>
      <c r="EHF119" s="511"/>
      <c r="EHG119" s="511"/>
      <c r="EHH119" s="511"/>
      <c r="EHI119" s="511"/>
      <c r="EHJ119" s="511"/>
      <c r="EHK119" s="511"/>
      <c r="EHL119" s="511"/>
      <c r="EHM119" s="511"/>
      <c r="EHN119" s="511"/>
      <c r="EHO119" s="511"/>
      <c r="EHP119" s="511"/>
      <c r="EHQ119" s="511"/>
      <c r="EHR119" s="511"/>
      <c r="EHS119" s="511"/>
      <c r="EHT119" s="511"/>
      <c r="EHU119" s="511"/>
      <c r="EHV119" s="511"/>
      <c r="EHW119" s="511"/>
      <c r="EHX119" s="511"/>
      <c r="EHY119" s="511"/>
      <c r="EHZ119" s="511"/>
      <c r="EIA119" s="511"/>
      <c r="EIB119" s="511"/>
      <c r="EIC119" s="511"/>
      <c r="EID119" s="511"/>
      <c r="EIE119" s="511"/>
      <c r="EIF119" s="511"/>
      <c r="EIG119" s="511"/>
      <c r="EIH119" s="511"/>
      <c r="EII119" s="511"/>
      <c r="EIJ119" s="511"/>
      <c r="EIK119" s="511"/>
      <c r="EIL119" s="511"/>
      <c r="EIM119" s="511"/>
      <c r="EIN119" s="511"/>
      <c r="EIO119" s="511"/>
      <c r="EIP119" s="511"/>
      <c r="EIQ119" s="511"/>
      <c r="EIR119" s="511"/>
      <c r="EIS119" s="511"/>
      <c r="EIT119" s="511"/>
      <c r="EIU119" s="511"/>
      <c r="EIV119" s="511"/>
      <c r="EIW119" s="511"/>
      <c r="EIX119" s="511"/>
      <c r="EIY119" s="511"/>
      <c r="EIZ119" s="511"/>
      <c r="EJA119" s="511"/>
      <c r="EJB119" s="511"/>
      <c r="EJC119" s="511"/>
      <c r="EJD119" s="511"/>
      <c r="EJE119" s="511"/>
      <c r="EJF119" s="511"/>
      <c r="EJG119" s="511"/>
      <c r="EJH119" s="511"/>
      <c r="EJI119" s="511"/>
      <c r="EJJ119" s="511"/>
      <c r="EJK119" s="511"/>
      <c r="EJL119" s="511"/>
      <c r="EJM119" s="511"/>
      <c r="EJN119" s="511"/>
      <c r="EJO119" s="511"/>
      <c r="EJP119" s="511"/>
      <c r="EJQ119" s="511"/>
      <c r="EJR119" s="511"/>
      <c r="EJS119" s="511"/>
      <c r="EJT119" s="511"/>
      <c r="EJU119" s="511"/>
      <c r="EJV119" s="511"/>
      <c r="EJW119" s="511"/>
      <c r="EJX119" s="511"/>
      <c r="EJY119" s="511"/>
      <c r="EJZ119" s="511"/>
      <c r="EKA119" s="511"/>
      <c r="EKB119" s="511"/>
      <c r="EKC119" s="511"/>
      <c r="EKD119" s="511"/>
      <c r="EKE119" s="511"/>
      <c r="EKF119" s="511"/>
      <c r="EKG119" s="511"/>
      <c r="EKH119" s="511"/>
      <c r="EKI119" s="511"/>
      <c r="EKJ119" s="511"/>
      <c r="EKK119" s="511"/>
      <c r="EKL119" s="511"/>
      <c r="EKM119" s="511"/>
      <c r="EKN119" s="511"/>
      <c r="EKO119" s="511"/>
      <c r="EKP119" s="511"/>
      <c r="EKQ119" s="511"/>
      <c r="EKR119" s="511"/>
      <c r="EKS119" s="511"/>
      <c r="EKT119" s="511"/>
      <c r="EKU119" s="511"/>
      <c r="EKV119" s="511"/>
      <c r="EKW119" s="511"/>
      <c r="EKX119" s="511"/>
      <c r="EKY119" s="511"/>
      <c r="EKZ119" s="511"/>
      <c r="ELA119" s="511"/>
      <c r="ELB119" s="511"/>
      <c r="ELC119" s="511"/>
      <c r="ELD119" s="511"/>
      <c r="ELE119" s="511"/>
      <c r="ELF119" s="511"/>
      <c r="ELG119" s="511"/>
      <c r="ELH119" s="511"/>
      <c r="ELI119" s="511"/>
      <c r="ELJ119" s="511"/>
      <c r="ELK119" s="511"/>
      <c r="ELL119" s="511"/>
      <c r="ELM119" s="511"/>
      <c r="ELN119" s="511"/>
      <c r="ELO119" s="511"/>
      <c r="ELP119" s="511"/>
      <c r="ELQ119" s="511"/>
      <c r="ELR119" s="511"/>
      <c r="ELS119" s="511"/>
      <c r="ELT119" s="511"/>
      <c r="ELU119" s="511"/>
      <c r="ELV119" s="511"/>
      <c r="ELW119" s="511"/>
      <c r="ELX119" s="511"/>
      <c r="ELY119" s="511"/>
      <c r="ELZ119" s="511"/>
      <c r="EMA119" s="511"/>
      <c r="EMB119" s="511"/>
      <c r="EMC119" s="511"/>
      <c r="EMD119" s="511"/>
      <c r="EME119" s="511"/>
      <c r="EMF119" s="511"/>
      <c r="EMG119" s="511"/>
      <c r="EMH119" s="511"/>
      <c r="EMI119" s="511"/>
      <c r="EMJ119" s="511"/>
      <c r="EMK119" s="511"/>
      <c r="EML119" s="511"/>
      <c r="EMM119" s="511"/>
      <c r="EMN119" s="511"/>
      <c r="EMO119" s="511"/>
      <c r="EMP119" s="511"/>
      <c r="EMQ119" s="511"/>
      <c r="EMR119" s="511"/>
      <c r="EMS119" s="511"/>
      <c r="EMT119" s="511"/>
      <c r="EMU119" s="511"/>
      <c r="EMV119" s="511"/>
      <c r="EMW119" s="511"/>
      <c r="EMX119" s="511"/>
      <c r="EMY119" s="511"/>
      <c r="EMZ119" s="511"/>
      <c r="ENA119" s="511"/>
      <c r="ENB119" s="511"/>
      <c r="ENC119" s="511"/>
      <c r="END119" s="511"/>
      <c r="ENE119" s="511"/>
      <c r="ENF119" s="511"/>
      <c r="ENG119" s="511"/>
      <c r="ENH119" s="511"/>
      <c r="ENI119" s="511"/>
      <c r="ENJ119" s="511"/>
      <c r="ENK119" s="511"/>
      <c r="ENL119" s="511"/>
      <c r="ENM119" s="511"/>
      <c r="ENN119" s="511"/>
      <c r="ENO119" s="511"/>
      <c r="ENP119" s="511"/>
      <c r="ENQ119" s="511"/>
      <c r="ENR119" s="511"/>
      <c r="ENS119" s="511"/>
      <c r="ENT119" s="511"/>
      <c r="ENU119" s="511"/>
      <c r="ENV119" s="511"/>
      <c r="ENW119" s="511"/>
      <c r="ENX119" s="511"/>
      <c r="ENY119" s="511"/>
      <c r="ENZ119" s="511"/>
      <c r="EOA119" s="511"/>
      <c r="EOB119" s="511"/>
      <c r="EOC119" s="511"/>
      <c r="EOD119" s="511"/>
      <c r="EOE119" s="511"/>
      <c r="EOF119" s="511"/>
      <c r="EOG119" s="511"/>
      <c r="EOH119" s="511"/>
      <c r="EOI119" s="511"/>
      <c r="EOJ119" s="511"/>
      <c r="EOK119" s="511"/>
      <c r="EOL119" s="511"/>
      <c r="EOM119" s="511"/>
      <c r="EON119" s="511"/>
      <c r="EOO119" s="511"/>
      <c r="EOP119" s="511"/>
      <c r="EOQ119" s="511"/>
      <c r="EOR119" s="511"/>
      <c r="EOS119" s="511"/>
      <c r="EOT119" s="511"/>
      <c r="EOU119" s="511"/>
      <c r="EOV119" s="511"/>
      <c r="EOW119" s="511"/>
      <c r="EOX119" s="511"/>
      <c r="EOY119" s="511"/>
      <c r="EOZ119" s="511"/>
      <c r="EPA119" s="511"/>
      <c r="EPB119" s="511"/>
      <c r="EPC119" s="511"/>
      <c r="EPD119" s="511"/>
      <c r="EPE119" s="511"/>
      <c r="EPF119" s="511"/>
      <c r="EPG119" s="511"/>
      <c r="EPH119" s="511"/>
      <c r="EPI119" s="511"/>
      <c r="EPJ119" s="511"/>
      <c r="EPK119" s="511"/>
      <c r="EPL119" s="511"/>
      <c r="EPM119" s="511"/>
      <c r="EPN119" s="511"/>
      <c r="EPO119" s="511"/>
      <c r="EPP119" s="511"/>
      <c r="EPQ119" s="511"/>
      <c r="EPR119" s="511"/>
      <c r="EPS119" s="511"/>
      <c r="EPT119" s="511"/>
      <c r="EPU119" s="511"/>
      <c r="EPV119" s="511"/>
      <c r="EPW119" s="511"/>
      <c r="EPX119" s="511"/>
      <c r="EPY119" s="511"/>
      <c r="EPZ119" s="511"/>
      <c r="EQA119" s="511"/>
      <c r="EQB119" s="511"/>
      <c r="EQC119" s="511"/>
      <c r="EQD119" s="511"/>
      <c r="EQE119" s="511"/>
      <c r="EQF119" s="511"/>
      <c r="EQG119" s="511"/>
      <c r="EQH119" s="511"/>
      <c r="EQI119" s="511"/>
      <c r="EQJ119" s="511"/>
      <c r="EQK119" s="511"/>
      <c r="EQL119" s="511"/>
      <c r="EQM119" s="511"/>
      <c r="EQN119" s="511"/>
      <c r="EQO119" s="511"/>
      <c r="EQP119" s="511"/>
      <c r="EQQ119" s="511"/>
      <c r="EQR119" s="511"/>
      <c r="EQS119" s="511"/>
      <c r="EQT119" s="511"/>
      <c r="EQU119" s="511"/>
      <c r="EQV119" s="511"/>
      <c r="EQW119" s="511"/>
      <c r="EQX119" s="511"/>
      <c r="EQY119" s="511"/>
      <c r="EQZ119" s="511"/>
      <c r="ERA119" s="511"/>
      <c r="ERB119" s="511"/>
      <c r="ERC119" s="511"/>
      <c r="ERD119" s="511"/>
      <c r="ERE119" s="511"/>
      <c r="ERF119" s="511"/>
      <c r="ERG119" s="511"/>
      <c r="ERH119" s="511"/>
      <c r="ERI119" s="511"/>
      <c r="ERJ119" s="511"/>
      <c r="ERK119" s="511"/>
      <c r="ERL119" s="511"/>
      <c r="ERM119" s="511"/>
      <c r="ERN119" s="511"/>
      <c r="ERO119" s="511"/>
      <c r="ERP119" s="511"/>
      <c r="ERQ119" s="511"/>
      <c r="ERR119" s="511"/>
      <c r="ERS119" s="511"/>
      <c r="ERT119" s="511"/>
      <c r="ERU119" s="511"/>
      <c r="ERV119" s="511"/>
      <c r="ERW119" s="511"/>
      <c r="ERX119" s="511"/>
      <c r="ERY119" s="511"/>
      <c r="ERZ119" s="511"/>
      <c r="ESA119" s="511"/>
      <c r="ESB119" s="511"/>
      <c r="ESC119" s="511"/>
      <c r="ESD119" s="511"/>
      <c r="ESE119" s="511"/>
      <c r="ESF119" s="511"/>
      <c r="ESG119" s="511"/>
      <c r="ESH119" s="511"/>
      <c r="ESI119" s="511"/>
      <c r="ESJ119" s="511"/>
      <c r="ESK119" s="511"/>
      <c r="ESL119" s="511"/>
      <c r="ESM119" s="511"/>
      <c r="ESN119" s="511"/>
      <c r="ESO119" s="511"/>
      <c r="ESP119" s="511"/>
      <c r="ESQ119" s="511"/>
      <c r="ESR119" s="511"/>
      <c r="ESS119" s="511"/>
      <c r="EST119" s="511"/>
      <c r="ESU119" s="511"/>
      <c r="ESV119" s="511"/>
      <c r="ESW119" s="511"/>
      <c r="ESX119" s="511"/>
      <c r="ESY119" s="511"/>
      <c r="ESZ119" s="511"/>
      <c r="ETA119" s="511"/>
      <c r="ETB119" s="511"/>
      <c r="ETC119" s="511"/>
      <c r="ETD119" s="511"/>
      <c r="ETE119" s="511"/>
      <c r="ETF119" s="511"/>
      <c r="ETG119" s="511"/>
      <c r="ETH119" s="511"/>
      <c r="ETI119" s="511"/>
      <c r="ETJ119" s="511"/>
      <c r="ETK119" s="511"/>
      <c r="ETL119" s="511"/>
      <c r="ETM119" s="511"/>
      <c r="ETN119" s="511"/>
      <c r="ETO119" s="511"/>
      <c r="ETP119" s="511"/>
      <c r="ETQ119" s="511"/>
      <c r="ETR119" s="511"/>
      <c r="ETS119" s="511"/>
      <c r="ETT119" s="511"/>
      <c r="ETU119" s="511"/>
      <c r="ETV119" s="511"/>
      <c r="ETW119" s="511"/>
      <c r="ETX119" s="511"/>
      <c r="ETY119" s="511"/>
      <c r="ETZ119" s="511"/>
      <c r="EUA119" s="511"/>
      <c r="EUB119" s="511"/>
      <c r="EUC119" s="511"/>
      <c r="EUD119" s="511"/>
      <c r="EUE119" s="511"/>
      <c r="EUF119" s="511"/>
      <c r="EUG119" s="511"/>
      <c r="EUH119" s="511"/>
      <c r="EUI119" s="511"/>
      <c r="EUJ119" s="511"/>
      <c r="EUK119" s="511"/>
      <c r="EUL119" s="511"/>
      <c r="EUM119" s="511"/>
      <c r="EUN119" s="511"/>
      <c r="EUO119" s="511"/>
      <c r="EUP119" s="511"/>
      <c r="EUQ119" s="511"/>
      <c r="EUR119" s="511"/>
      <c r="EUS119" s="511"/>
      <c r="EUT119" s="511"/>
      <c r="EUU119" s="511"/>
      <c r="EUV119" s="511"/>
      <c r="EUW119" s="511"/>
      <c r="EUX119" s="511"/>
      <c r="EUY119" s="511"/>
      <c r="EUZ119" s="511"/>
      <c r="EVA119" s="511"/>
      <c r="EVB119" s="511"/>
      <c r="EVC119" s="511"/>
      <c r="EVD119" s="511"/>
      <c r="EVE119" s="511"/>
      <c r="EVF119" s="511"/>
      <c r="EVG119" s="511"/>
      <c r="EVH119" s="511"/>
      <c r="EVI119" s="511"/>
      <c r="EVJ119" s="511"/>
      <c r="EVK119" s="511"/>
      <c r="EVL119" s="511"/>
      <c r="EVM119" s="511"/>
      <c r="EVN119" s="511"/>
      <c r="EVO119" s="511"/>
      <c r="EVP119" s="511"/>
      <c r="EVQ119" s="511"/>
      <c r="EVR119" s="511"/>
      <c r="EVS119" s="511"/>
      <c r="EVT119" s="511"/>
      <c r="EVU119" s="511"/>
      <c r="EVV119" s="511"/>
      <c r="EVW119" s="511"/>
      <c r="EVX119" s="511"/>
      <c r="EVY119" s="511"/>
      <c r="EVZ119" s="511"/>
      <c r="EWA119" s="511"/>
      <c r="EWB119" s="511"/>
      <c r="EWC119" s="511"/>
      <c r="EWD119" s="511"/>
      <c r="EWE119" s="511"/>
      <c r="EWF119" s="511"/>
      <c r="EWG119" s="511"/>
      <c r="EWH119" s="511"/>
      <c r="EWI119" s="511"/>
      <c r="EWJ119" s="511"/>
      <c r="EWK119" s="511"/>
      <c r="EWL119" s="511"/>
      <c r="EWM119" s="511"/>
      <c r="EWN119" s="511"/>
      <c r="EWO119" s="511"/>
      <c r="EWP119" s="511"/>
      <c r="EWQ119" s="511"/>
      <c r="EWR119" s="511"/>
      <c r="EWS119" s="511"/>
      <c r="EWT119" s="511"/>
      <c r="EWU119" s="511"/>
      <c r="EWV119" s="511"/>
      <c r="EWW119" s="511"/>
      <c r="EWX119" s="511"/>
      <c r="EWY119" s="511"/>
      <c r="EWZ119" s="511"/>
      <c r="EXA119" s="511"/>
      <c r="EXB119" s="511"/>
      <c r="EXC119" s="511"/>
      <c r="EXD119" s="511"/>
      <c r="EXE119" s="511"/>
      <c r="EXF119" s="511"/>
      <c r="EXG119" s="511"/>
      <c r="EXH119" s="511"/>
      <c r="EXI119" s="511"/>
      <c r="EXJ119" s="511"/>
      <c r="EXK119" s="511"/>
      <c r="EXL119" s="511"/>
      <c r="EXM119" s="511"/>
      <c r="EXN119" s="511"/>
      <c r="EXO119" s="511"/>
      <c r="EXP119" s="511"/>
      <c r="EXQ119" s="511"/>
      <c r="EXR119" s="511"/>
      <c r="EXS119" s="511"/>
      <c r="EXT119" s="511"/>
      <c r="EXU119" s="511"/>
      <c r="EXV119" s="511"/>
      <c r="EXW119" s="511"/>
      <c r="EXX119" s="511"/>
      <c r="EXY119" s="511"/>
      <c r="EXZ119" s="511"/>
      <c r="EYA119" s="511"/>
      <c r="EYB119" s="511"/>
      <c r="EYC119" s="511"/>
      <c r="EYD119" s="511"/>
      <c r="EYE119" s="511"/>
      <c r="EYF119" s="511"/>
      <c r="EYG119" s="511"/>
      <c r="EYH119" s="511"/>
      <c r="EYI119" s="511"/>
      <c r="EYJ119" s="511"/>
      <c r="EYK119" s="511"/>
      <c r="EYL119" s="511"/>
      <c r="EYM119" s="511"/>
      <c r="EYN119" s="511"/>
      <c r="EYO119" s="511"/>
      <c r="EYP119" s="511"/>
      <c r="EYQ119" s="511"/>
      <c r="EYR119" s="511"/>
      <c r="EYS119" s="511"/>
      <c r="EYT119" s="511"/>
      <c r="EYU119" s="511"/>
      <c r="EYV119" s="511"/>
      <c r="EYW119" s="511"/>
      <c r="EYX119" s="511"/>
      <c r="EYY119" s="511"/>
      <c r="EYZ119" s="511"/>
      <c r="EZA119" s="511"/>
      <c r="EZB119" s="511"/>
      <c r="EZC119" s="511"/>
      <c r="EZD119" s="511"/>
      <c r="EZE119" s="511"/>
      <c r="EZF119" s="511"/>
      <c r="EZG119" s="511"/>
      <c r="EZH119" s="511"/>
      <c r="EZI119" s="511"/>
      <c r="EZJ119" s="511"/>
      <c r="EZK119" s="511"/>
      <c r="EZL119" s="511"/>
      <c r="EZM119" s="511"/>
      <c r="EZN119" s="511"/>
      <c r="EZO119" s="511"/>
      <c r="EZP119" s="511"/>
      <c r="EZQ119" s="511"/>
      <c r="EZR119" s="511"/>
      <c r="EZS119" s="511"/>
      <c r="EZT119" s="511"/>
      <c r="EZU119" s="511"/>
      <c r="EZV119" s="511"/>
      <c r="EZW119" s="511"/>
      <c r="EZX119" s="511"/>
      <c r="EZY119" s="511"/>
      <c r="EZZ119" s="511"/>
      <c r="FAA119" s="511"/>
      <c r="FAB119" s="511"/>
      <c r="FAC119" s="511"/>
      <c r="FAD119" s="511"/>
      <c r="FAE119" s="511"/>
      <c r="FAF119" s="511"/>
      <c r="FAG119" s="511"/>
      <c r="FAH119" s="511"/>
      <c r="FAI119" s="511"/>
      <c r="FAJ119" s="511"/>
      <c r="FAK119" s="511"/>
      <c r="FAL119" s="511"/>
      <c r="FAM119" s="511"/>
      <c r="FAN119" s="511"/>
      <c r="FAO119" s="511"/>
      <c r="FAP119" s="511"/>
      <c r="FAQ119" s="511"/>
      <c r="FAR119" s="511"/>
      <c r="FAS119" s="511"/>
      <c r="FAT119" s="511"/>
      <c r="FAU119" s="511"/>
      <c r="FAV119" s="511"/>
      <c r="FAW119" s="511"/>
      <c r="FAX119" s="511"/>
      <c r="FAY119" s="511"/>
      <c r="FAZ119" s="511"/>
      <c r="FBA119" s="511"/>
      <c r="FBB119" s="511"/>
      <c r="FBC119" s="511"/>
      <c r="FBD119" s="511"/>
      <c r="FBE119" s="511"/>
      <c r="FBF119" s="511"/>
      <c r="FBG119" s="511"/>
      <c r="FBH119" s="511"/>
      <c r="FBI119" s="511"/>
      <c r="FBJ119" s="511"/>
      <c r="FBK119" s="511"/>
      <c r="FBL119" s="511"/>
      <c r="FBM119" s="511"/>
      <c r="FBN119" s="511"/>
      <c r="FBO119" s="511"/>
      <c r="FBP119" s="511"/>
      <c r="FBQ119" s="511"/>
      <c r="FBR119" s="511"/>
      <c r="FBS119" s="511"/>
      <c r="FBT119" s="511"/>
      <c r="FBU119" s="511"/>
      <c r="FBV119" s="511"/>
      <c r="FBW119" s="511"/>
      <c r="FBX119" s="511"/>
      <c r="FBY119" s="511"/>
      <c r="FBZ119" s="511"/>
      <c r="FCA119" s="511"/>
      <c r="FCB119" s="511"/>
      <c r="FCC119" s="511"/>
      <c r="FCD119" s="511"/>
      <c r="FCE119" s="511"/>
      <c r="FCF119" s="511"/>
      <c r="FCG119" s="511"/>
      <c r="FCH119" s="511"/>
      <c r="FCI119" s="511"/>
      <c r="FCJ119" s="511"/>
      <c r="FCK119" s="511"/>
      <c r="FCL119" s="511"/>
      <c r="FCM119" s="511"/>
      <c r="FCN119" s="511"/>
      <c r="FCO119" s="511"/>
      <c r="FCP119" s="511"/>
      <c r="FCQ119" s="511"/>
      <c r="FCR119" s="511"/>
      <c r="FCS119" s="511"/>
      <c r="FCT119" s="511"/>
      <c r="FCU119" s="511"/>
      <c r="FCV119" s="511"/>
      <c r="FCW119" s="511"/>
      <c r="FCX119" s="511"/>
      <c r="FCY119" s="511"/>
      <c r="FCZ119" s="511"/>
      <c r="FDA119" s="511"/>
      <c r="FDB119" s="511"/>
      <c r="FDC119" s="511"/>
      <c r="FDD119" s="511"/>
      <c r="FDE119" s="511"/>
      <c r="FDF119" s="511"/>
      <c r="FDG119" s="511"/>
      <c r="FDH119" s="511"/>
      <c r="FDI119" s="511"/>
      <c r="FDJ119" s="511"/>
      <c r="FDK119" s="511"/>
      <c r="FDL119" s="511"/>
      <c r="FDM119" s="511"/>
      <c r="FDN119" s="511"/>
      <c r="FDO119" s="511"/>
      <c r="FDP119" s="511"/>
      <c r="FDQ119" s="511"/>
      <c r="FDR119" s="511"/>
      <c r="FDS119" s="511"/>
      <c r="FDT119" s="511"/>
      <c r="FDU119" s="511"/>
      <c r="FDV119" s="511"/>
      <c r="FDW119" s="511"/>
      <c r="FDX119" s="511"/>
      <c r="FDY119" s="511"/>
      <c r="FDZ119" s="511"/>
      <c r="FEA119" s="511"/>
      <c r="FEB119" s="511"/>
      <c r="FEC119" s="511"/>
      <c r="FED119" s="511"/>
      <c r="FEE119" s="511"/>
      <c r="FEF119" s="511"/>
      <c r="FEG119" s="511"/>
      <c r="FEH119" s="511"/>
      <c r="FEI119" s="511"/>
      <c r="FEJ119" s="511"/>
      <c r="FEK119" s="511"/>
      <c r="FEL119" s="511"/>
      <c r="FEM119" s="511"/>
      <c r="FEN119" s="511"/>
      <c r="FEO119" s="511"/>
      <c r="FEP119" s="511"/>
      <c r="FEQ119" s="511"/>
      <c r="FER119" s="511"/>
      <c r="FES119" s="511"/>
      <c r="FET119" s="511"/>
      <c r="FEU119" s="511"/>
      <c r="FEV119" s="511"/>
      <c r="FEW119" s="511"/>
      <c r="FEX119" s="511"/>
      <c r="FEY119" s="511"/>
      <c r="FEZ119" s="511"/>
      <c r="FFA119" s="511"/>
      <c r="FFB119" s="511"/>
      <c r="FFC119" s="511"/>
      <c r="FFD119" s="511"/>
      <c r="FFE119" s="511"/>
      <c r="FFF119" s="511"/>
      <c r="FFG119" s="511"/>
      <c r="FFH119" s="511"/>
      <c r="FFI119" s="511"/>
      <c r="FFJ119" s="511"/>
      <c r="FFK119" s="511"/>
      <c r="FFL119" s="511"/>
      <c r="FFM119" s="511"/>
      <c r="FFN119" s="511"/>
      <c r="FFO119" s="511"/>
      <c r="FFP119" s="511"/>
      <c r="FFQ119" s="511"/>
      <c r="FFR119" s="511"/>
      <c r="FFS119" s="511"/>
      <c r="FFT119" s="511"/>
      <c r="FFU119" s="511"/>
      <c r="FFV119" s="511"/>
      <c r="FFW119" s="511"/>
      <c r="FFX119" s="511"/>
      <c r="FFY119" s="511"/>
      <c r="FFZ119" s="511"/>
      <c r="FGA119" s="511"/>
      <c r="FGB119" s="511"/>
      <c r="FGC119" s="511"/>
      <c r="FGD119" s="511"/>
      <c r="FGE119" s="511"/>
      <c r="FGF119" s="511"/>
      <c r="FGG119" s="511"/>
      <c r="FGH119" s="511"/>
      <c r="FGI119" s="511"/>
      <c r="FGJ119" s="511"/>
      <c r="FGK119" s="511"/>
      <c r="FGL119" s="511"/>
      <c r="FGM119" s="511"/>
      <c r="FGN119" s="511"/>
      <c r="FGO119" s="511"/>
      <c r="FGP119" s="511"/>
      <c r="FGQ119" s="511"/>
      <c r="FGR119" s="511"/>
      <c r="FGS119" s="511"/>
      <c r="FGT119" s="511"/>
      <c r="FGU119" s="511"/>
      <c r="FGV119" s="511"/>
      <c r="FGW119" s="511"/>
      <c r="FGX119" s="511"/>
      <c r="FGY119" s="511"/>
      <c r="FGZ119" s="511"/>
      <c r="FHA119" s="511"/>
      <c r="FHB119" s="511"/>
      <c r="FHC119" s="511"/>
      <c r="FHD119" s="511"/>
      <c r="FHE119" s="511"/>
      <c r="FHF119" s="511"/>
      <c r="FHG119" s="511"/>
      <c r="FHH119" s="511"/>
      <c r="FHI119" s="511"/>
      <c r="FHJ119" s="511"/>
      <c r="FHK119" s="511"/>
      <c r="FHL119" s="511"/>
      <c r="FHM119" s="511"/>
      <c r="FHN119" s="511"/>
      <c r="FHO119" s="511"/>
      <c r="FHP119" s="511"/>
      <c r="FHQ119" s="511"/>
      <c r="FHR119" s="511"/>
      <c r="FHS119" s="511"/>
      <c r="FHT119" s="511"/>
      <c r="FHU119" s="511"/>
      <c r="FHV119" s="511"/>
      <c r="FHW119" s="511"/>
      <c r="FHX119" s="511"/>
      <c r="FHY119" s="511"/>
      <c r="FHZ119" s="511"/>
      <c r="FIA119" s="511"/>
      <c r="FIB119" s="511"/>
      <c r="FIC119" s="511"/>
      <c r="FID119" s="511"/>
      <c r="FIE119" s="511"/>
      <c r="FIF119" s="511"/>
      <c r="FIG119" s="511"/>
      <c r="FIH119" s="511"/>
      <c r="FII119" s="511"/>
      <c r="FIJ119" s="511"/>
      <c r="FIK119" s="511"/>
      <c r="FIL119" s="511"/>
      <c r="FIM119" s="511"/>
      <c r="FIN119" s="511"/>
      <c r="FIO119" s="511"/>
      <c r="FIP119" s="511"/>
      <c r="FIQ119" s="511"/>
      <c r="FIR119" s="511"/>
      <c r="FIS119" s="511"/>
      <c r="FIT119" s="511"/>
      <c r="FIU119" s="511"/>
      <c r="FIV119" s="511"/>
      <c r="FIW119" s="511"/>
      <c r="FIX119" s="511"/>
      <c r="FIY119" s="511"/>
      <c r="FIZ119" s="511"/>
      <c r="FJA119" s="511"/>
      <c r="FJB119" s="511"/>
      <c r="FJC119" s="511"/>
      <c r="FJD119" s="511"/>
      <c r="FJE119" s="511"/>
      <c r="FJF119" s="511"/>
      <c r="FJG119" s="511"/>
      <c r="FJH119" s="511"/>
      <c r="FJI119" s="511"/>
      <c r="FJJ119" s="511"/>
      <c r="FJK119" s="511"/>
      <c r="FJL119" s="511"/>
      <c r="FJM119" s="511"/>
      <c r="FJN119" s="511"/>
      <c r="FJO119" s="511"/>
      <c r="FJP119" s="511"/>
      <c r="FJQ119" s="511"/>
      <c r="FJR119" s="511"/>
      <c r="FJS119" s="511"/>
      <c r="FJT119" s="511"/>
      <c r="FJU119" s="511"/>
      <c r="FJV119" s="511"/>
      <c r="FJW119" s="511"/>
      <c r="FJX119" s="511"/>
      <c r="FJY119" s="511"/>
      <c r="FJZ119" s="511"/>
      <c r="FKA119" s="511"/>
      <c r="FKB119" s="511"/>
      <c r="FKC119" s="511"/>
      <c r="FKD119" s="511"/>
      <c r="FKE119" s="511"/>
      <c r="FKF119" s="511"/>
      <c r="FKG119" s="511"/>
      <c r="FKH119" s="511"/>
      <c r="FKI119" s="511"/>
      <c r="FKJ119" s="511"/>
      <c r="FKK119" s="511"/>
      <c r="FKL119" s="511"/>
      <c r="FKM119" s="511"/>
      <c r="FKN119" s="511"/>
      <c r="FKO119" s="511"/>
      <c r="FKP119" s="511"/>
      <c r="FKQ119" s="511"/>
      <c r="FKR119" s="511"/>
      <c r="FKS119" s="511"/>
      <c r="FKT119" s="511"/>
      <c r="FKU119" s="511"/>
      <c r="FKV119" s="511"/>
      <c r="FKW119" s="511"/>
      <c r="FKX119" s="511"/>
      <c r="FKY119" s="511"/>
      <c r="FKZ119" s="511"/>
      <c r="FLA119" s="511"/>
      <c r="FLB119" s="511"/>
      <c r="FLC119" s="511"/>
      <c r="FLD119" s="511"/>
      <c r="FLE119" s="511"/>
      <c r="FLF119" s="511"/>
      <c r="FLG119" s="511"/>
      <c r="FLH119" s="511"/>
      <c r="FLI119" s="511"/>
      <c r="FLJ119" s="511"/>
      <c r="FLK119" s="511"/>
      <c r="FLL119" s="511"/>
      <c r="FLM119" s="511"/>
      <c r="FLN119" s="511"/>
      <c r="FLO119" s="511"/>
      <c r="FLP119" s="511"/>
      <c r="FLQ119" s="511"/>
      <c r="FLR119" s="511"/>
      <c r="FLS119" s="511"/>
      <c r="FLT119" s="511"/>
      <c r="FLU119" s="511"/>
      <c r="FLV119" s="511"/>
      <c r="FLW119" s="511"/>
      <c r="FLX119" s="511"/>
      <c r="FLY119" s="511"/>
      <c r="FLZ119" s="511"/>
      <c r="FMA119" s="511"/>
      <c r="FMB119" s="511"/>
      <c r="FMC119" s="511"/>
      <c r="FMD119" s="511"/>
      <c r="FME119" s="511"/>
      <c r="FMF119" s="511"/>
      <c r="FMG119" s="511"/>
      <c r="FMH119" s="511"/>
      <c r="FMI119" s="511"/>
      <c r="FMJ119" s="511"/>
      <c r="FMK119" s="511"/>
      <c r="FML119" s="511"/>
      <c r="FMM119" s="511"/>
      <c r="FMN119" s="511"/>
      <c r="FMO119" s="511"/>
      <c r="FMP119" s="511"/>
      <c r="FMQ119" s="511"/>
      <c r="FMR119" s="511"/>
      <c r="FMS119" s="511"/>
      <c r="FMT119" s="511"/>
      <c r="FMU119" s="511"/>
      <c r="FMV119" s="511"/>
      <c r="FMW119" s="511"/>
      <c r="FMX119" s="511"/>
      <c r="FMY119" s="511"/>
      <c r="FMZ119" s="511"/>
      <c r="FNA119" s="511"/>
      <c r="FNB119" s="511"/>
      <c r="FNC119" s="511"/>
      <c r="FND119" s="511"/>
      <c r="FNE119" s="511"/>
      <c r="FNF119" s="511"/>
      <c r="FNG119" s="511"/>
      <c r="FNH119" s="511"/>
      <c r="FNI119" s="511"/>
      <c r="FNJ119" s="511"/>
      <c r="FNK119" s="511"/>
      <c r="FNL119" s="511"/>
      <c r="FNM119" s="511"/>
      <c r="FNN119" s="511"/>
      <c r="FNO119" s="511"/>
      <c r="FNP119" s="511"/>
      <c r="FNQ119" s="511"/>
      <c r="FNR119" s="511"/>
      <c r="FNS119" s="511"/>
      <c r="FNT119" s="511"/>
      <c r="FNU119" s="511"/>
      <c r="FNV119" s="511"/>
      <c r="FNW119" s="511"/>
      <c r="FNX119" s="511"/>
      <c r="FNY119" s="511"/>
      <c r="FNZ119" s="511"/>
      <c r="FOA119" s="511"/>
      <c r="FOB119" s="511"/>
      <c r="FOC119" s="511"/>
      <c r="FOD119" s="511"/>
      <c r="FOE119" s="511"/>
      <c r="FOF119" s="511"/>
      <c r="FOG119" s="511"/>
      <c r="FOH119" s="511"/>
      <c r="FOI119" s="511"/>
      <c r="FOJ119" s="511"/>
      <c r="FOK119" s="511"/>
      <c r="FOL119" s="511"/>
      <c r="FOM119" s="511"/>
      <c r="FON119" s="511"/>
      <c r="FOO119" s="511"/>
      <c r="FOP119" s="511"/>
      <c r="FOQ119" s="511"/>
      <c r="FOR119" s="511"/>
      <c r="FOS119" s="511"/>
      <c r="FOT119" s="511"/>
      <c r="FOU119" s="511"/>
      <c r="FOV119" s="511"/>
      <c r="FOW119" s="511"/>
      <c r="FOX119" s="511"/>
      <c r="FOY119" s="511"/>
      <c r="FOZ119" s="511"/>
      <c r="FPA119" s="511"/>
      <c r="FPB119" s="511"/>
      <c r="FPC119" s="511"/>
      <c r="FPD119" s="511"/>
      <c r="FPE119" s="511"/>
      <c r="FPF119" s="511"/>
      <c r="FPG119" s="511"/>
      <c r="FPH119" s="511"/>
      <c r="FPI119" s="511"/>
      <c r="FPJ119" s="511"/>
      <c r="FPK119" s="511"/>
      <c r="FPL119" s="511"/>
      <c r="FPM119" s="511"/>
      <c r="FPN119" s="511"/>
      <c r="FPO119" s="511"/>
      <c r="FPP119" s="511"/>
      <c r="FPQ119" s="511"/>
      <c r="FPR119" s="511"/>
      <c r="FPS119" s="511"/>
      <c r="FPT119" s="511"/>
      <c r="FPU119" s="511"/>
      <c r="FPV119" s="511"/>
      <c r="FPW119" s="511"/>
      <c r="FPX119" s="511"/>
      <c r="FPY119" s="511"/>
      <c r="FPZ119" s="511"/>
      <c r="FQA119" s="511"/>
      <c r="FQB119" s="511"/>
      <c r="FQC119" s="511"/>
      <c r="FQD119" s="511"/>
      <c r="FQE119" s="511"/>
      <c r="FQF119" s="511"/>
      <c r="FQG119" s="511"/>
      <c r="FQH119" s="511"/>
      <c r="FQI119" s="511"/>
      <c r="FQJ119" s="511"/>
      <c r="FQK119" s="511"/>
      <c r="FQL119" s="511"/>
      <c r="FQM119" s="511"/>
      <c r="FQN119" s="511"/>
      <c r="FQO119" s="511"/>
      <c r="FQP119" s="511"/>
      <c r="FQQ119" s="511"/>
      <c r="FQR119" s="511"/>
      <c r="FQS119" s="511"/>
      <c r="FQT119" s="511"/>
      <c r="FQU119" s="511"/>
      <c r="FQV119" s="511"/>
      <c r="FQW119" s="511"/>
      <c r="FQX119" s="511"/>
      <c r="FQY119" s="511"/>
      <c r="FQZ119" s="511"/>
      <c r="FRA119" s="511"/>
      <c r="FRB119" s="511"/>
      <c r="FRC119" s="511"/>
      <c r="FRD119" s="511"/>
      <c r="FRE119" s="511"/>
      <c r="FRF119" s="511"/>
      <c r="FRG119" s="511"/>
      <c r="FRH119" s="511"/>
      <c r="FRI119" s="511"/>
      <c r="FRJ119" s="511"/>
      <c r="FRK119" s="511"/>
      <c r="FRL119" s="511"/>
      <c r="FRM119" s="511"/>
      <c r="FRN119" s="511"/>
      <c r="FRO119" s="511"/>
      <c r="FRP119" s="511"/>
      <c r="FRQ119" s="511"/>
      <c r="FRR119" s="511"/>
      <c r="FRS119" s="511"/>
      <c r="FRT119" s="511"/>
      <c r="FRU119" s="511"/>
      <c r="FRV119" s="511"/>
      <c r="FRW119" s="511"/>
      <c r="FRX119" s="511"/>
      <c r="FRY119" s="511"/>
      <c r="FRZ119" s="511"/>
      <c r="FSA119" s="511"/>
      <c r="FSB119" s="511"/>
      <c r="FSC119" s="511"/>
      <c r="FSD119" s="511"/>
      <c r="FSE119" s="511"/>
      <c r="FSF119" s="511"/>
      <c r="FSG119" s="511"/>
      <c r="FSH119" s="511"/>
      <c r="FSI119" s="511"/>
      <c r="FSJ119" s="511"/>
      <c r="FSK119" s="511"/>
      <c r="FSL119" s="511"/>
      <c r="FSM119" s="511"/>
      <c r="FSN119" s="511"/>
      <c r="FSO119" s="511"/>
      <c r="FSP119" s="511"/>
      <c r="FSQ119" s="511"/>
      <c r="FSR119" s="511"/>
      <c r="FSS119" s="511"/>
      <c r="FST119" s="511"/>
      <c r="FSU119" s="511"/>
      <c r="FSV119" s="511"/>
      <c r="FSW119" s="511"/>
      <c r="FSX119" s="511"/>
      <c r="FSY119" s="511"/>
      <c r="FSZ119" s="511"/>
      <c r="FTA119" s="511"/>
      <c r="FTB119" s="511"/>
      <c r="FTC119" s="511"/>
      <c r="FTD119" s="511"/>
      <c r="FTE119" s="511"/>
      <c r="FTF119" s="511"/>
      <c r="FTG119" s="511"/>
      <c r="FTH119" s="511"/>
      <c r="FTI119" s="511"/>
      <c r="FTJ119" s="511"/>
      <c r="FTK119" s="511"/>
      <c r="FTL119" s="511"/>
      <c r="FTM119" s="511"/>
      <c r="FTN119" s="511"/>
      <c r="FTO119" s="511"/>
      <c r="FTP119" s="511"/>
      <c r="FTQ119" s="511"/>
      <c r="FTR119" s="511"/>
      <c r="FTS119" s="511"/>
      <c r="FTT119" s="511"/>
      <c r="FTU119" s="511"/>
      <c r="FTV119" s="511"/>
      <c r="FTW119" s="511"/>
      <c r="FTX119" s="511"/>
      <c r="FTY119" s="511"/>
      <c r="FTZ119" s="511"/>
      <c r="FUA119" s="511"/>
      <c r="FUB119" s="511"/>
      <c r="FUC119" s="511"/>
      <c r="FUD119" s="511"/>
      <c r="FUE119" s="511"/>
      <c r="FUF119" s="511"/>
      <c r="FUG119" s="511"/>
      <c r="FUH119" s="511"/>
      <c r="FUI119" s="511"/>
      <c r="FUJ119" s="511"/>
      <c r="FUK119" s="511"/>
      <c r="FUL119" s="511"/>
      <c r="FUM119" s="511"/>
      <c r="FUN119" s="511"/>
      <c r="FUO119" s="511"/>
      <c r="FUP119" s="511"/>
      <c r="FUQ119" s="511"/>
      <c r="FUR119" s="511"/>
      <c r="FUS119" s="511"/>
      <c r="FUT119" s="511"/>
      <c r="FUU119" s="511"/>
      <c r="FUV119" s="511"/>
      <c r="FUW119" s="511"/>
      <c r="FUX119" s="511"/>
      <c r="FUY119" s="511"/>
      <c r="FUZ119" s="511"/>
      <c r="FVA119" s="511"/>
      <c r="FVB119" s="511"/>
      <c r="FVC119" s="511"/>
      <c r="FVD119" s="511"/>
      <c r="FVE119" s="511"/>
      <c r="FVF119" s="511"/>
      <c r="FVG119" s="511"/>
      <c r="FVH119" s="511"/>
      <c r="FVI119" s="511"/>
      <c r="FVJ119" s="511"/>
      <c r="FVK119" s="511"/>
      <c r="FVL119" s="511"/>
      <c r="FVM119" s="511"/>
      <c r="FVN119" s="511"/>
      <c r="FVO119" s="511"/>
      <c r="FVP119" s="511"/>
      <c r="FVQ119" s="511"/>
      <c r="FVR119" s="511"/>
      <c r="FVS119" s="511"/>
      <c r="FVT119" s="511"/>
      <c r="FVU119" s="511"/>
      <c r="FVV119" s="511"/>
      <c r="FVW119" s="511"/>
      <c r="FVX119" s="511"/>
      <c r="FVY119" s="511"/>
      <c r="FVZ119" s="511"/>
      <c r="FWA119" s="511"/>
      <c r="FWB119" s="511"/>
      <c r="FWC119" s="511"/>
      <c r="FWD119" s="511"/>
      <c r="FWE119" s="511"/>
      <c r="FWF119" s="511"/>
      <c r="FWG119" s="511"/>
      <c r="FWH119" s="511"/>
      <c r="FWI119" s="511"/>
      <c r="FWJ119" s="511"/>
      <c r="FWK119" s="511"/>
      <c r="FWL119" s="511"/>
      <c r="FWM119" s="511"/>
      <c r="FWN119" s="511"/>
      <c r="FWO119" s="511"/>
      <c r="FWP119" s="511"/>
      <c r="FWQ119" s="511"/>
      <c r="FWR119" s="511"/>
      <c r="FWS119" s="511"/>
      <c r="FWT119" s="511"/>
      <c r="FWU119" s="511"/>
      <c r="FWV119" s="511"/>
      <c r="FWW119" s="511"/>
      <c r="FWX119" s="511"/>
      <c r="FWY119" s="511"/>
      <c r="FWZ119" s="511"/>
      <c r="FXA119" s="511"/>
      <c r="FXB119" s="511"/>
      <c r="FXC119" s="511"/>
      <c r="FXD119" s="511"/>
      <c r="FXE119" s="511"/>
      <c r="FXF119" s="511"/>
      <c r="FXG119" s="511"/>
      <c r="FXH119" s="511"/>
      <c r="FXI119" s="511"/>
      <c r="FXJ119" s="511"/>
      <c r="FXK119" s="511"/>
      <c r="FXL119" s="511"/>
      <c r="FXM119" s="511"/>
      <c r="FXN119" s="511"/>
      <c r="FXO119" s="511"/>
      <c r="FXP119" s="511"/>
      <c r="FXQ119" s="511"/>
      <c r="FXR119" s="511"/>
      <c r="FXS119" s="511"/>
      <c r="FXT119" s="511"/>
      <c r="FXU119" s="511"/>
      <c r="FXV119" s="511"/>
      <c r="FXW119" s="511"/>
      <c r="FXX119" s="511"/>
      <c r="FXY119" s="511"/>
      <c r="FXZ119" s="511"/>
      <c r="FYA119" s="511"/>
      <c r="FYB119" s="511"/>
      <c r="FYC119" s="511"/>
      <c r="FYD119" s="511"/>
      <c r="FYE119" s="511"/>
      <c r="FYF119" s="511"/>
      <c r="FYG119" s="511"/>
      <c r="FYH119" s="511"/>
      <c r="FYI119" s="511"/>
      <c r="FYJ119" s="511"/>
      <c r="FYK119" s="511"/>
      <c r="FYL119" s="511"/>
      <c r="FYM119" s="511"/>
      <c r="FYN119" s="511"/>
      <c r="FYO119" s="511"/>
      <c r="FYP119" s="511"/>
      <c r="FYQ119" s="511"/>
      <c r="FYR119" s="511"/>
      <c r="FYS119" s="511"/>
      <c r="FYT119" s="511"/>
      <c r="FYU119" s="511"/>
      <c r="FYV119" s="511"/>
      <c r="FYW119" s="511"/>
      <c r="FYX119" s="511"/>
      <c r="FYY119" s="511"/>
      <c r="FYZ119" s="511"/>
      <c r="FZA119" s="511"/>
      <c r="FZB119" s="511"/>
      <c r="FZC119" s="511"/>
      <c r="FZD119" s="511"/>
      <c r="FZE119" s="511"/>
      <c r="FZF119" s="511"/>
      <c r="FZG119" s="511"/>
      <c r="FZH119" s="511"/>
      <c r="FZI119" s="511"/>
      <c r="FZJ119" s="511"/>
      <c r="FZK119" s="511"/>
      <c r="FZL119" s="511"/>
      <c r="FZM119" s="511"/>
      <c r="FZN119" s="511"/>
      <c r="FZO119" s="511"/>
      <c r="FZP119" s="511"/>
      <c r="FZQ119" s="511"/>
      <c r="FZR119" s="511"/>
      <c r="FZS119" s="511"/>
      <c r="FZT119" s="511"/>
      <c r="FZU119" s="511"/>
      <c r="FZV119" s="511"/>
      <c r="FZW119" s="511"/>
      <c r="FZX119" s="511"/>
      <c r="FZY119" s="511"/>
      <c r="FZZ119" s="511"/>
      <c r="GAA119" s="511"/>
      <c r="GAB119" s="511"/>
      <c r="GAC119" s="511"/>
      <c r="GAD119" s="511"/>
      <c r="GAE119" s="511"/>
      <c r="GAF119" s="511"/>
      <c r="GAG119" s="511"/>
      <c r="GAH119" s="511"/>
      <c r="GAI119" s="511"/>
      <c r="GAJ119" s="511"/>
      <c r="GAK119" s="511"/>
      <c r="GAL119" s="511"/>
      <c r="GAM119" s="511"/>
      <c r="GAN119" s="511"/>
      <c r="GAO119" s="511"/>
      <c r="GAP119" s="511"/>
      <c r="GAQ119" s="511"/>
      <c r="GAR119" s="511"/>
      <c r="GAS119" s="511"/>
      <c r="GAT119" s="511"/>
      <c r="GAU119" s="511"/>
      <c r="GAV119" s="511"/>
      <c r="GAW119" s="511"/>
      <c r="GAX119" s="511"/>
      <c r="GAY119" s="511"/>
      <c r="GAZ119" s="511"/>
      <c r="GBA119" s="511"/>
      <c r="GBB119" s="511"/>
      <c r="GBC119" s="511"/>
      <c r="GBD119" s="511"/>
      <c r="GBE119" s="511"/>
      <c r="GBF119" s="511"/>
      <c r="GBG119" s="511"/>
      <c r="GBH119" s="511"/>
      <c r="GBI119" s="511"/>
      <c r="GBJ119" s="511"/>
      <c r="GBK119" s="511"/>
      <c r="GBL119" s="511"/>
      <c r="GBM119" s="511"/>
      <c r="GBN119" s="511"/>
      <c r="GBO119" s="511"/>
      <c r="GBP119" s="511"/>
      <c r="GBQ119" s="511"/>
      <c r="GBR119" s="511"/>
      <c r="GBS119" s="511"/>
      <c r="GBT119" s="511"/>
      <c r="GBU119" s="511"/>
      <c r="GBV119" s="511"/>
      <c r="GBW119" s="511"/>
      <c r="GBX119" s="511"/>
      <c r="GBY119" s="511"/>
      <c r="GBZ119" s="511"/>
      <c r="GCA119" s="511"/>
      <c r="GCB119" s="511"/>
      <c r="GCC119" s="511"/>
      <c r="GCD119" s="511"/>
      <c r="GCE119" s="511"/>
      <c r="GCF119" s="511"/>
      <c r="GCG119" s="511"/>
      <c r="GCH119" s="511"/>
      <c r="GCI119" s="511"/>
      <c r="GCJ119" s="511"/>
      <c r="GCK119" s="511"/>
      <c r="GCL119" s="511"/>
      <c r="GCM119" s="511"/>
      <c r="GCN119" s="511"/>
      <c r="GCO119" s="511"/>
      <c r="GCP119" s="511"/>
      <c r="GCQ119" s="511"/>
      <c r="GCR119" s="511"/>
      <c r="GCS119" s="511"/>
      <c r="GCT119" s="511"/>
      <c r="GCU119" s="511"/>
      <c r="GCV119" s="511"/>
      <c r="GCW119" s="511"/>
      <c r="GCX119" s="511"/>
      <c r="GCY119" s="511"/>
      <c r="GCZ119" s="511"/>
      <c r="GDA119" s="511"/>
      <c r="GDB119" s="511"/>
      <c r="GDC119" s="511"/>
      <c r="GDD119" s="511"/>
      <c r="GDE119" s="511"/>
      <c r="GDF119" s="511"/>
      <c r="GDG119" s="511"/>
      <c r="GDH119" s="511"/>
      <c r="GDI119" s="511"/>
      <c r="GDJ119" s="511"/>
      <c r="GDK119" s="511"/>
      <c r="GDL119" s="511"/>
      <c r="GDM119" s="511"/>
      <c r="GDN119" s="511"/>
      <c r="GDO119" s="511"/>
      <c r="GDP119" s="511"/>
      <c r="GDQ119" s="511"/>
      <c r="GDR119" s="511"/>
      <c r="GDS119" s="511"/>
      <c r="GDT119" s="511"/>
      <c r="GDU119" s="511"/>
      <c r="GDV119" s="511"/>
      <c r="GDW119" s="511"/>
      <c r="GDX119" s="511"/>
      <c r="GDY119" s="511"/>
      <c r="GDZ119" s="511"/>
      <c r="GEA119" s="511"/>
      <c r="GEB119" s="511"/>
      <c r="GEC119" s="511"/>
      <c r="GED119" s="511"/>
      <c r="GEE119" s="511"/>
      <c r="GEF119" s="511"/>
      <c r="GEG119" s="511"/>
      <c r="GEH119" s="511"/>
      <c r="GEI119" s="511"/>
      <c r="GEJ119" s="511"/>
      <c r="GEK119" s="511"/>
      <c r="GEL119" s="511"/>
      <c r="GEM119" s="511"/>
      <c r="GEN119" s="511"/>
      <c r="GEO119" s="511"/>
      <c r="GEP119" s="511"/>
      <c r="GEQ119" s="511"/>
      <c r="GER119" s="511"/>
      <c r="GES119" s="511"/>
      <c r="GET119" s="511"/>
      <c r="GEU119" s="511"/>
      <c r="GEV119" s="511"/>
      <c r="GEW119" s="511"/>
      <c r="GEX119" s="511"/>
      <c r="GEY119" s="511"/>
      <c r="GEZ119" s="511"/>
      <c r="GFA119" s="511"/>
      <c r="GFB119" s="511"/>
      <c r="GFC119" s="511"/>
      <c r="GFD119" s="511"/>
      <c r="GFE119" s="511"/>
      <c r="GFF119" s="511"/>
      <c r="GFG119" s="511"/>
      <c r="GFH119" s="511"/>
      <c r="GFI119" s="511"/>
      <c r="GFJ119" s="511"/>
      <c r="GFK119" s="511"/>
      <c r="GFL119" s="511"/>
      <c r="GFM119" s="511"/>
      <c r="GFN119" s="511"/>
      <c r="GFO119" s="511"/>
      <c r="GFP119" s="511"/>
      <c r="GFQ119" s="511"/>
      <c r="GFR119" s="511"/>
      <c r="GFS119" s="511"/>
      <c r="GFT119" s="511"/>
      <c r="GFU119" s="511"/>
      <c r="GFV119" s="511"/>
      <c r="GFW119" s="511"/>
      <c r="GFX119" s="511"/>
      <c r="GFY119" s="511"/>
      <c r="GFZ119" s="511"/>
      <c r="GGA119" s="511"/>
      <c r="GGB119" s="511"/>
      <c r="GGC119" s="511"/>
      <c r="GGD119" s="511"/>
      <c r="GGE119" s="511"/>
      <c r="GGF119" s="511"/>
      <c r="GGG119" s="511"/>
      <c r="GGH119" s="511"/>
      <c r="GGI119" s="511"/>
      <c r="GGJ119" s="511"/>
      <c r="GGK119" s="511"/>
      <c r="GGL119" s="511"/>
      <c r="GGM119" s="511"/>
      <c r="GGN119" s="511"/>
      <c r="GGO119" s="511"/>
      <c r="GGP119" s="511"/>
      <c r="GGQ119" s="511"/>
      <c r="GGR119" s="511"/>
      <c r="GGS119" s="511"/>
      <c r="GGT119" s="511"/>
      <c r="GGU119" s="511"/>
      <c r="GGV119" s="511"/>
      <c r="GGW119" s="511"/>
      <c r="GGX119" s="511"/>
      <c r="GGY119" s="511"/>
      <c r="GGZ119" s="511"/>
      <c r="GHA119" s="511"/>
      <c r="GHB119" s="511"/>
      <c r="GHC119" s="511"/>
      <c r="GHD119" s="511"/>
      <c r="GHE119" s="511"/>
      <c r="GHF119" s="511"/>
      <c r="GHG119" s="511"/>
      <c r="GHH119" s="511"/>
      <c r="GHI119" s="511"/>
      <c r="GHJ119" s="511"/>
      <c r="GHK119" s="511"/>
      <c r="GHL119" s="511"/>
      <c r="GHM119" s="511"/>
      <c r="GHN119" s="511"/>
      <c r="GHO119" s="511"/>
      <c r="GHP119" s="511"/>
      <c r="GHQ119" s="511"/>
      <c r="GHR119" s="511"/>
      <c r="GHS119" s="511"/>
      <c r="GHT119" s="511"/>
      <c r="GHU119" s="511"/>
      <c r="GHV119" s="511"/>
      <c r="GHW119" s="511"/>
      <c r="GHX119" s="511"/>
      <c r="GHY119" s="511"/>
      <c r="GHZ119" s="511"/>
      <c r="GIA119" s="511"/>
      <c r="GIB119" s="511"/>
      <c r="GIC119" s="511"/>
      <c r="GID119" s="511"/>
      <c r="GIE119" s="511"/>
      <c r="GIF119" s="511"/>
      <c r="GIG119" s="511"/>
      <c r="GIH119" s="511"/>
      <c r="GII119" s="511"/>
      <c r="GIJ119" s="511"/>
      <c r="GIK119" s="511"/>
      <c r="GIL119" s="511"/>
      <c r="GIM119" s="511"/>
      <c r="GIN119" s="511"/>
      <c r="GIO119" s="511"/>
      <c r="GIP119" s="511"/>
      <c r="GIQ119" s="511"/>
      <c r="GIR119" s="511"/>
      <c r="GIS119" s="511"/>
      <c r="GIT119" s="511"/>
      <c r="GIU119" s="511"/>
      <c r="GIV119" s="511"/>
      <c r="GIW119" s="511"/>
      <c r="GIX119" s="511"/>
      <c r="GIY119" s="511"/>
      <c r="GIZ119" s="511"/>
      <c r="GJA119" s="511"/>
      <c r="GJB119" s="511"/>
      <c r="GJC119" s="511"/>
      <c r="GJD119" s="511"/>
      <c r="GJE119" s="511"/>
      <c r="GJF119" s="511"/>
      <c r="GJG119" s="511"/>
      <c r="GJH119" s="511"/>
      <c r="GJI119" s="511"/>
      <c r="GJJ119" s="511"/>
      <c r="GJK119" s="511"/>
      <c r="GJL119" s="511"/>
      <c r="GJM119" s="511"/>
      <c r="GJN119" s="511"/>
      <c r="GJO119" s="511"/>
      <c r="GJP119" s="511"/>
      <c r="GJQ119" s="511"/>
      <c r="GJR119" s="511"/>
      <c r="GJS119" s="511"/>
      <c r="GJT119" s="511"/>
      <c r="GJU119" s="511"/>
      <c r="GJV119" s="511"/>
      <c r="GJW119" s="511"/>
      <c r="GJX119" s="511"/>
      <c r="GJY119" s="511"/>
      <c r="GJZ119" s="511"/>
      <c r="GKA119" s="511"/>
      <c r="GKB119" s="511"/>
      <c r="GKC119" s="511"/>
      <c r="GKD119" s="511"/>
      <c r="GKE119" s="511"/>
      <c r="GKF119" s="511"/>
      <c r="GKG119" s="511"/>
      <c r="GKH119" s="511"/>
      <c r="GKI119" s="511"/>
      <c r="GKJ119" s="511"/>
      <c r="GKK119" s="511"/>
      <c r="GKL119" s="511"/>
      <c r="GKM119" s="511"/>
      <c r="GKN119" s="511"/>
      <c r="GKO119" s="511"/>
      <c r="GKP119" s="511"/>
      <c r="GKQ119" s="511"/>
      <c r="GKR119" s="511"/>
      <c r="GKS119" s="511"/>
      <c r="GKT119" s="511"/>
      <c r="GKU119" s="511"/>
      <c r="GKV119" s="511"/>
      <c r="GKW119" s="511"/>
      <c r="GKX119" s="511"/>
      <c r="GKY119" s="511"/>
      <c r="GKZ119" s="511"/>
      <c r="GLA119" s="511"/>
      <c r="GLB119" s="511"/>
      <c r="GLC119" s="511"/>
      <c r="GLD119" s="511"/>
      <c r="GLE119" s="511"/>
      <c r="GLF119" s="511"/>
      <c r="GLG119" s="511"/>
      <c r="GLH119" s="511"/>
      <c r="GLI119" s="511"/>
      <c r="GLJ119" s="511"/>
      <c r="GLK119" s="511"/>
      <c r="GLL119" s="511"/>
      <c r="GLM119" s="511"/>
      <c r="GLN119" s="511"/>
      <c r="GLO119" s="511"/>
      <c r="GLP119" s="511"/>
      <c r="GLQ119" s="511"/>
      <c r="GLR119" s="511"/>
      <c r="GLS119" s="511"/>
      <c r="GLT119" s="511"/>
      <c r="GLU119" s="511"/>
      <c r="GLV119" s="511"/>
      <c r="GLW119" s="511"/>
      <c r="GLX119" s="511"/>
      <c r="GLY119" s="511"/>
      <c r="GLZ119" s="511"/>
      <c r="GMA119" s="511"/>
      <c r="GMB119" s="511"/>
      <c r="GMC119" s="511"/>
      <c r="GMD119" s="511"/>
      <c r="GME119" s="511"/>
      <c r="GMF119" s="511"/>
      <c r="GMG119" s="511"/>
      <c r="GMH119" s="511"/>
      <c r="GMI119" s="511"/>
      <c r="GMJ119" s="511"/>
      <c r="GMK119" s="511"/>
      <c r="GML119" s="511"/>
      <c r="GMM119" s="511"/>
      <c r="GMN119" s="511"/>
      <c r="GMO119" s="511"/>
      <c r="GMP119" s="511"/>
      <c r="GMQ119" s="511"/>
      <c r="GMR119" s="511"/>
      <c r="GMS119" s="511"/>
      <c r="GMT119" s="511"/>
      <c r="GMU119" s="511"/>
      <c r="GMV119" s="511"/>
      <c r="GMW119" s="511"/>
      <c r="GMX119" s="511"/>
      <c r="GMY119" s="511"/>
      <c r="GMZ119" s="511"/>
      <c r="GNA119" s="511"/>
      <c r="GNB119" s="511"/>
      <c r="GNC119" s="511"/>
      <c r="GND119" s="511"/>
      <c r="GNE119" s="511"/>
      <c r="GNF119" s="511"/>
      <c r="GNG119" s="511"/>
      <c r="GNH119" s="511"/>
      <c r="GNI119" s="511"/>
      <c r="GNJ119" s="511"/>
      <c r="GNK119" s="511"/>
      <c r="GNL119" s="511"/>
      <c r="GNM119" s="511"/>
      <c r="GNN119" s="511"/>
      <c r="GNO119" s="511"/>
      <c r="GNP119" s="511"/>
      <c r="GNQ119" s="511"/>
      <c r="GNR119" s="511"/>
      <c r="GNS119" s="511"/>
      <c r="GNT119" s="511"/>
      <c r="GNU119" s="511"/>
      <c r="GNV119" s="511"/>
      <c r="GNW119" s="511"/>
      <c r="GNX119" s="511"/>
      <c r="GNY119" s="511"/>
      <c r="GNZ119" s="511"/>
      <c r="GOA119" s="511"/>
      <c r="GOB119" s="511"/>
      <c r="GOC119" s="511"/>
      <c r="GOD119" s="511"/>
      <c r="GOE119" s="511"/>
      <c r="GOF119" s="511"/>
      <c r="GOG119" s="511"/>
      <c r="GOH119" s="511"/>
      <c r="GOI119" s="511"/>
      <c r="GOJ119" s="511"/>
      <c r="GOK119" s="511"/>
      <c r="GOL119" s="511"/>
      <c r="GOM119" s="511"/>
      <c r="GON119" s="511"/>
      <c r="GOO119" s="511"/>
      <c r="GOP119" s="511"/>
      <c r="GOQ119" s="511"/>
      <c r="GOR119" s="511"/>
      <c r="GOS119" s="511"/>
      <c r="GOT119" s="511"/>
      <c r="GOU119" s="511"/>
      <c r="GOV119" s="511"/>
      <c r="GOW119" s="511"/>
      <c r="GOX119" s="511"/>
      <c r="GOY119" s="511"/>
      <c r="GOZ119" s="511"/>
      <c r="GPA119" s="511"/>
      <c r="GPB119" s="511"/>
      <c r="GPC119" s="511"/>
      <c r="GPD119" s="511"/>
      <c r="GPE119" s="511"/>
      <c r="GPF119" s="511"/>
      <c r="GPG119" s="511"/>
      <c r="GPH119" s="511"/>
      <c r="GPI119" s="511"/>
      <c r="GPJ119" s="511"/>
      <c r="GPK119" s="511"/>
      <c r="GPL119" s="511"/>
      <c r="GPM119" s="511"/>
      <c r="GPN119" s="511"/>
      <c r="GPO119" s="511"/>
      <c r="GPP119" s="511"/>
      <c r="GPQ119" s="511"/>
      <c r="GPR119" s="511"/>
      <c r="GPS119" s="511"/>
      <c r="GPT119" s="511"/>
      <c r="GPU119" s="511"/>
      <c r="GPV119" s="511"/>
      <c r="GPW119" s="511"/>
      <c r="GPX119" s="511"/>
      <c r="GPY119" s="511"/>
      <c r="GPZ119" s="511"/>
      <c r="GQA119" s="511"/>
      <c r="GQB119" s="511"/>
      <c r="GQC119" s="511"/>
      <c r="GQD119" s="511"/>
      <c r="GQE119" s="511"/>
      <c r="GQF119" s="511"/>
      <c r="GQG119" s="511"/>
      <c r="GQH119" s="511"/>
      <c r="GQI119" s="511"/>
      <c r="GQJ119" s="511"/>
      <c r="GQK119" s="511"/>
      <c r="GQL119" s="511"/>
      <c r="GQM119" s="511"/>
      <c r="GQN119" s="511"/>
      <c r="GQO119" s="511"/>
      <c r="GQP119" s="511"/>
      <c r="GQQ119" s="511"/>
      <c r="GQR119" s="511"/>
      <c r="GQS119" s="511"/>
      <c r="GQT119" s="511"/>
      <c r="GQU119" s="511"/>
      <c r="GQV119" s="511"/>
      <c r="GQW119" s="511"/>
      <c r="GQX119" s="511"/>
      <c r="GQY119" s="511"/>
      <c r="GQZ119" s="511"/>
      <c r="GRA119" s="511"/>
      <c r="GRB119" s="511"/>
      <c r="GRC119" s="511"/>
      <c r="GRD119" s="511"/>
      <c r="GRE119" s="511"/>
      <c r="GRF119" s="511"/>
      <c r="GRG119" s="511"/>
      <c r="GRH119" s="511"/>
      <c r="GRI119" s="511"/>
      <c r="GRJ119" s="511"/>
      <c r="GRK119" s="511"/>
      <c r="GRL119" s="511"/>
      <c r="GRM119" s="511"/>
      <c r="GRN119" s="511"/>
      <c r="GRO119" s="511"/>
      <c r="GRP119" s="511"/>
      <c r="GRQ119" s="511"/>
      <c r="GRR119" s="511"/>
      <c r="GRS119" s="511"/>
      <c r="GRT119" s="511"/>
      <c r="GRU119" s="511"/>
      <c r="GRV119" s="511"/>
      <c r="GRW119" s="511"/>
      <c r="GRX119" s="511"/>
      <c r="GRY119" s="511"/>
      <c r="GRZ119" s="511"/>
      <c r="GSA119" s="511"/>
      <c r="GSB119" s="511"/>
      <c r="GSC119" s="511"/>
      <c r="GSD119" s="511"/>
      <c r="GSE119" s="511"/>
      <c r="GSF119" s="511"/>
      <c r="GSG119" s="511"/>
      <c r="GSH119" s="511"/>
      <c r="GSI119" s="511"/>
      <c r="GSJ119" s="511"/>
      <c r="GSK119" s="511"/>
      <c r="GSL119" s="511"/>
      <c r="GSM119" s="511"/>
      <c r="GSN119" s="511"/>
      <c r="GSO119" s="511"/>
      <c r="GSP119" s="511"/>
      <c r="GSQ119" s="511"/>
      <c r="GSR119" s="511"/>
      <c r="GSS119" s="511"/>
      <c r="GST119" s="511"/>
      <c r="GSU119" s="511"/>
      <c r="GSV119" s="511"/>
      <c r="GSW119" s="511"/>
      <c r="GSX119" s="511"/>
      <c r="GSY119" s="511"/>
      <c r="GSZ119" s="511"/>
      <c r="GTA119" s="511"/>
      <c r="GTB119" s="511"/>
      <c r="GTC119" s="511"/>
      <c r="GTD119" s="511"/>
      <c r="GTE119" s="511"/>
      <c r="GTF119" s="511"/>
      <c r="GTG119" s="511"/>
      <c r="GTH119" s="511"/>
      <c r="GTI119" s="511"/>
      <c r="GTJ119" s="511"/>
      <c r="GTK119" s="511"/>
      <c r="GTL119" s="511"/>
      <c r="GTM119" s="511"/>
      <c r="GTN119" s="511"/>
      <c r="GTO119" s="511"/>
      <c r="GTP119" s="511"/>
      <c r="GTQ119" s="511"/>
      <c r="GTR119" s="511"/>
      <c r="GTS119" s="511"/>
      <c r="GTT119" s="511"/>
      <c r="GTU119" s="511"/>
      <c r="GTV119" s="511"/>
      <c r="GTW119" s="511"/>
      <c r="GTX119" s="511"/>
      <c r="GTY119" s="511"/>
      <c r="GTZ119" s="511"/>
      <c r="GUA119" s="511"/>
      <c r="GUB119" s="511"/>
      <c r="GUC119" s="511"/>
      <c r="GUD119" s="511"/>
      <c r="GUE119" s="511"/>
      <c r="GUF119" s="511"/>
      <c r="GUG119" s="511"/>
      <c r="GUH119" s="511"/>
      <c r="GUI119" s="511"/>
      <c r="GUJ119" s="511"/>
      <c r="GUK119" s="511"/>
      <c r="GUL119" s="511"/>
      <c r="GUM119" s="511"/>
      <c r="GUN119" s="511"/>
      <c r="GUO119" s="511"/>
      <c r="GUP119" s="511"/>
      <c r="GUQ119" s="511"/>
      <c r="GUR119" s="511"/>
      <c r="GUS119" s="511"/>
      <c r="GUT119" s="511"/>
      <c r="GUU119" s="511"/>
      <c r="GUV119" s="511"/>
      <c r="GUW119" s="511"/>
      <c r="GUX119" s="511"/>
      <c r="GUY119" s="511"/>
      <c r="GUZ119" s="511"/>
      <c r="GVA119" s="511"/>
      <c r="GVB119" s="511"/>
      <c r="GVC119" s="511"/>
      <c r="GVD119" s="511"/>
      <c r="GVE119" s="511"/>
      <c r="GVF119" s="511"/>
      <c r="GVG119" s="511"/>
      <c r="GVH119" s="511"/>
      <c r="GVI119" s="511"/>
      <c r="GVJ119" s="511"/>
      <c r="GVK119" s="511"/>
      <c r="GVL119" s="511"/>
      <c r="GVM119" s="511"/>
      <c r="GVN119" s="511"/>
      <c r="GVO119" s="511"/>
      <c r="GVP119" s="511"/>
      <c r="GVQ119" s="511"/>
      <c r="GVR119" s="511"/>
      <c r="GVS119" s="511"/>
      <c r="GVT119" s="511"/>
      <c r="GVU119" s="511"/>
      <c r="GVV119" s="511"/>
      <c r="GVW119" s="511"/>
      <c r="GVX119" s="511"/>
      <c r="GVY119" s="511"/>
      <c r="GVZ119" s="511"/>
      <c r="GWA119" s="511"/>
      <c r="GWB119" s="511"/>
      <c r="GWC119" s="511"/>
      <c r="GWD119" s="511"/>
      <c r="GWE119" s="511"/>
      <c r="GWF119" s="511"/>
      <c r="GWG119" s="511"/>
      <c r="GWH119" s="511"/>
      <c r="GWI119" s="511"/>
      <c r="GWJ119" s="511"/>
      <c r="GWK119" s="511"/>
      <c r="GWL119" s="511"/>
      <c r="GWM119" s="511"/>
      <c r="GWN119" s="511"/>
      <c r="GWO119" s="511"/>
      <c r="GWP119" s="511"/>
      <c r="GWQ119" s="511"/>
      <c r="GWR119" s="511"/>
      <c r="GWS119" s="511"/>
      <c r="GWT119" s="511"/>
      <c r="GWU119" s="511"/>
      <c r="GWV119" s="511"/>
      <c r="GWW119" s="511"/>
      <c r="GWX119" s="511"/>
      <c r="GWY119" s="511"/>
      <c r="GWZ119" s="511"/>
      <c r="GXA119" s="511"/>
      <c r="GXB119" s="511"/>
      <c r="GXC119" s="511"/>
      <c r="GXD119" s="511"/>
      <c r="GXE119" s="511"/>
      <c r="GXF119" s="511"/>
      <c r="GXG119" s="511"/>
      <c r="GXH119" s="511"/>
      <c r="GXI119" s="511"/>
      <c r="GXJ119" s="511"/>
      <c r="GXK119" s="511"/>
      <c r="GXL119" s="511"/>
      <c r="GXM119" s="511"/>
      <c r="GXN119" s="511"/>
      <c r="GXO119" s="511"/>
      <c r="GXP119" s="511"/>
      <c r="GXQ119" s="511"/>
      <c r="GXR119" s="511"/>
      <c r="GXS119" s="511"/>
      <c r="GXT119" s="511"/>
      <c r="GXU119" s="511"/>
      <c r="GXV119" s="511"/>
      <c r="GXW119" s="511"/>
      <c r="GXX119" s="511"/>
      <c r="GXY119" s="511"/>
      <c r="GXZ119" s="511"/>
      <c r="GYA119" s="511"/>
      <c r="GYB119" s="511"/>
      <c r="GYC119" s="511"/>
      <c r="GYD119" s="511"/>
      <c r="GYE119" s="511"/>
      <c r="GYF119" s="511"/>
      <c r="GYG119" s="511"/>
      <c r="GYH119" s="511"/>
      <c r="GYI119" s="511"/>
      <c r="GYJ119" s="511"/>
      <c r="GYK119" s="511"/>
      <c r="GYL119" s="511"/>
      <c r="GYM119" s="511"/>
      <c r="GYN119" s="511"/>
      <c r="GYO119" s="511"/>
      <c r="GYP119" s="511"/>
      <c r="GYQ119" s="511"/>
      <c r="GYR119" s="511"/>
      <c r="GYS119" s="511"/>
      <c r="GYT119" s="511"/>
      <c r="GYU119" s="511"/>
      <c r="GYV119" s="511"/>
      <c r="GYW119" s="511"/>
      <c r="GYX119" s="511"/>
      <c r="GYY119" s="511"/>
      <c r="GYZ119" s="511"/>
      <c r="GZA119" s="511"/>
      <c r="GZB119" s="511"/>
      <c r="GZC119" s="511"/>
      <c r="GZD119" s="511"/>
      <c r="GZE119" s="511"/>
      <c r="GZF119" s="511"/>
      <c r="GZG119" s="511"/>
      <c r="GZH119" s="511"/>
      <c r="GZI119" s="511"/>
      <c r="GZJ119" s="511"/>
      <c r="GZK119" s="511"/>
      <c r="GZL119" s="511"/>
      <c r="GZM119" s="511"/>
      <c r="GZN119" s="511"/>
      <c r="GZO119" s="511"/>
      <c r="GZP119" s="511"/>
      <c r="GZQ119" s="511"/>
      <c r="GZR119" s="511"/>
      <c r="GZS119" s="511"/>
      <c r="GZT119" s="511"/>
      <c r="GZU119" s="511"/>
      <c r="GZV119" s="511"/>
      <c r="GZW119" s="511"/>
      <c r="GZX119" s="511"/>
      <c r="GZY119" s="511"/>
      <c r="GZZ119" s="511"/>
      <c r="HAA119" s="511"/>
      <c r="HAB119" s="511"/>
      <c r="HAC119" s="511"/>
      <c r="HAD119" s="511"/>
      <c r="HAE119" s="511"/>
      <c r="HAF119" s="511"/>
      <c r="HAG119" s="511"/>
      <c r="HAH119" s="511"/>
      <c r="HAI119" s="511"/>
      <c r="HAJ119" s="511"/>
      <c r="HAK119" s="511"/>
      <c r="HAL119" s="511"/>
      <c r="HAM119" s="511"/>
      <c r="HAN119" s="511"/>
      <c r="HAO119" s="511"/>
      <c r="HAP119" s="511"/>
      <c r="HAQ119" s="511"/>
      <c r="HAR119" s="511"/>
      <c r="HAS119" s="511"/>
      <c r="HAT119" s="511"/>
      <c r="HAU119" s="511"/>
      <c r="HAV119" s="511"/>
      <c r="HAW119" s="511"/>
      <c r="HAX119" s="511"/>
      <c r="HAY119" s="511"/>
      <c r="HAZ119" s="511"/>
      <c r="HBA119" s="511"/>
      <c r="HBB119" s="511"/>
      <c r="HBC119" s="511"/>
      <c r="HBD119" s="511"/>
      <c r="HBE119" s="511"/>
      <c r="HBF119" s="511"/>
      <c r="HBG119" s="511"/>
      <c r="HBH119" s="511"/>
      <c r="HBI119" s="511"/>
      <c r="HBJ119" s="511"/>
      <c r="HBK119" s="511"/>
      <c r="HBL119" s="511"/>
      <c r="HBM119" s="511"/>
      <c r="HBN119" s="511"/>
      <c r="HBO119" s="511"/>
      <c r="HBP119" s="511"/>
      <c r="HBQ119" s="511"/>
      <c r="HBR119" s="511"/>
      <c r="HBS119" s="511"/>
      <c r="HBT119" s="511"/>
      <c r="HBU119" s="511"/>
      <c r="HBV119" s="511"/>
      <c r="HBW119" s="511"/>
      <c r="HBX119" s="511"/>
      <c r="HBY119" s="511"/>
      <c r="HBZ119" s="511"/>
      <c r="HCA119" s="511"/>
      <c r="HCB119" s="511"/>
      <c r="HCC119" s="511"/>
      <c r="HCD119" s="511"/>
      <c r="HCE119" s="511"/>
      <c r="HCF119" s="511"/>
      <c r="HCG119" s="511"/>
      <c r="HCH119" s="511"/>
      <c r="HCI119" s="511"/>
      <c r="HCJ119" s="511"/>
      <c r="HCK119" s="511"/>
      <c r="HCL119" s="511"/>
      <c r="HCM119" s="511"/>
      <c r="HCN119" s="511"/>
      <c r="HCO119" s="511"/>
      <c r="HCP119" s="511"/>
      <c r="HCQ119" s="511"/>
      <c r="HCR119" s="511"/>
      <c r="HCS119" s="511"/>
      <c r="HCT119" s="511"/>
      <c r="HCU119" s="511"/>
      <c r="HCV119" s="511"/>
      <c r="HCW119" s="511"/>
      <c r="HCX119" s="511"/>
      <c r="HCY119" s="511"/>
      <c r="HCZ119" s="511"/>
      <c r="HDA119" s="511"/>
      <c r="HDB119" s="511"/>
      <c r="HDC119" s="511"/>
      <c r="HDD119" s="511"/>
      <c r="HDE119" s="511"/>
      <c r="HDF119" s="511"/>
      <c r="HDG119" s="511"/>
      <c r="HDH119" s="511"/>
      <c r="HDI119" s="511"/>
      <c r="HDJ119" s="511"/>
      <c r="HDK119" s="511"/>
      <c r="HDL119" s="511"/>
      <c r="HDM119" s="511"/>
      <c r="HDN119" s="511"/>
      <c r="HDO119" s="511"/>
      <c r="HDP119" s="511"/>
      <c r="HDQ119" s="511"/>
      <c r="HDR119" s="511"/>
      <c r="HDS119" s="511"/>
      <c r="HDT119" s="511"/>
      <c r="HDU119" s="511"/>
      <c r="HDV119" s="511"/>
      <c r="HDW119" s="511"/>
      <c r="HDX119" s="511"/>
      <c r="HDY119" s="511"/>
      <c r="HDZ119" s="511"/>
      <c r="HEA119" s="511"/>
      <c r="HEB119" s="511"/>
      <c r="HEC119" s="511"/>
      <c r="HED119" s="511"/>
      <c r="HEE119" s="511"/>
      <c r="HEF119" s="511"/>
      <c r="HEG119" s="511"/>
      <c r="HEH119" s="511"/>
      <c r="HEI119" s="511"/>
      <c r="HEJ119" s="511"/>
      <c r="HEK119" s="511"/>
      <c r="HEL119" s="511"/>
      <c r="HEM119" s="511"/>
      <c r="HEN119" s="511"/>
      <c r="HEO119" s="511"/>
      <c r="HEP119" s="511"/>
      <c r="HEQ119" s="511"/>
      <c r="HER119" s="511"/>
      <c r="HES119" s="511"/>
      <c r="HET119" s="511"/>
      <c r="HEU119" s="511"/>
      <c r="HEV119" s="511"/>
      <c r="HEW119" s="511"/>
      <c r="HEX119" s="511"/>
      <c r="HEY119" s="511"/>
      <c r="HEZ119" s="511"/>
      <c r="HFA119" s="511"/>
      <c r="HFB119" s="511"/>
      <c r="HFC119" s="511"/>
      <c r="HFD119" s="511"/>
      <c r="HFE119" s="511"/>
      <c r="HFF119" s="511"/>
      <c r="HFG119" s="511"/>
      <c r="HFH119" s="511"/>
      <c r="HFI119" s="511"/>
      <c r="HFJ119" s="511"/>
      <c r="HFK119" s="511"/>
      <c r="HFL119" s="511"/>
      <c r="HFM119" s="511"/>
      <c r="HFN119" s="511"/>
      <c r="HFO119" s="511"/>
      <c r="HFP119" s="511"/>
      <c r="HFQ119" s="511"/>
      <c r="HFR119" s="511"/>
      <c r="HFS119" s="511"/>
      <c r="HFT119" s="511"/>
      <c r="HFU119" s="511"/>
      <c r="HFV119" s="511"/>
      <c r="HFW119" s="511"/>
      <c r="HFX119" s="511"/>
      <c r="HFY119" s="511"/>
      <c r="HFZ119" s="511"/>
      <c r="HGA119" s="511"/>
      <c r="HGB119" s="511"/>
      <c r="HGC119" s="511"/>
      <c r="HGD119" s="511"/>
      <c r="HGE119" s="511"/>
      <c r="HGF119" s="511"/>
      <c r="HGG119" s="511"/>
      <c r="HGH119" s="511"/>
      <c r="HGI119" s="511"/>
      <c r="HGJ119" s="511"/>
      <c r="HGK119" s="511"/>
      <c r="HGL119" s="511"/>
      <c r="HGM119" s="511"/>
      <c r="HGN119" s="511"/>
      <c r="HGO119" s="511"/>
      <c r="HGP119" s="511"/>
      <c r="HGQ119" s="511"/>
      <c r="HGR119" s="511"/>
      <c r="HGS119" s="511"/>
      <c r="HGT119" s="511"/>
      <c r="HGU119" s="511"/>
      <c r="HGV119" s="511"/>
      <c r="HGW119" s="511"/>
      <c r="HGX119" s="511"/>
      <c r="HGY119" s="511"/>
      <c r="HGZ119" s="511"/>
      <c r="HHA119" s="511"/>
      <c r="HHB119" s="511"/>
      <c r="HHC119" s="511"/>
      <c r="HHD119" s="511"/>
      <c r="HHE119" s="511"/>
      <c r="HHF119" s="511"/>
      <c r="HHG119" s="511"/>
      <c r="HHH119" s="511"/>
      <c r="HHI119" s="511"/>
      <c r="HHJ119" s="511"/>
      <c r="HHK119" s="511"/>
      <c r="HHL119" s="511"/>
      <c r="HHM119" s="511"/>
      <c r="HHN119" s="511"/>
      <c r="HHO119" s="511"/>
      <c r="HHP119" s="511"/>
      <c r="HHQ119" s="511"/>
      <c r="HHR119" s="511"/>
      <c r="HHS119" s="511"/>
      <c r="HHT119" s="511"/>
      <c r="HHU119" s="511"/>
      <c r="HHV119" s="511"/>
      <c r="HHW119" s="511"/>
      <c r="HHX119" s="511"/>
      <c r="HHY119" s="511"/>
      <c r="HHZ119" s="511"/>
      <c r="HIA119" s="511"/>
      <c r="HIB119" s="511"/>
      <c r="HIC119" s="511"/>
      <c r="HID119" s="511"/>
      <c r="HIE119" s="511"/>
      <c r="HIF119" s="511"/>
      <c r="HIG119" s="511"/>
      <c r="HIH119" s="511"/>
      <c r="HII119" s="511"/>
      <c r="HIJ119" s="511"/>
      <c r="HIK119" s="511"/>
      <c r="HIL119" s="511"/>
      <c r="HIM119" s="511"/>
      <c r="HIN119" s="511"/>
      <c r="HIO119" s="511"/>
      <c r="HIP119" s="511"/>
      <c r="HIQ119" s="511"/>
      <c r="HIR119" s="511"/>
      <c r="HIS119" s="511"/>
      <c r="HIT119" s="511"/>
      <c r="HIU119" s="511"/>
      <c r="HIV119" s="511"/>
      <c r="HIW119" s="511"/>
      <c r="HIX119" s="511"/>
      <c r="HIY119" s="511"/>
      <c r="HIZ119" s="511"/>
      <c r="HJA119" s="511"/>
      <c r="HJB119" s="511"/>
      <c r="HJC119" s="511"/>
      <c r="HJD119" s="511"/>
      <c r="HJE119" s="511"/>
      <c r="HJF119" s="511"/>
      <c r="HJG119" s="511"/>
      <c r="HJH119" s="511"/>
      <c r="HJI119" s="511"/>
      <c r="HJJ119" s="511"/>
      <c r="HJK119" s="511"/>
      <c r="HJL119" s="511"/>
      <c r="HJM119" s="511"/>
      <c r="HJN119" s="511"/>
      <c r="HJO119" s="511"/>
      <c r="HJP119" s="511"/>
      <c r="HJQ119" s="511"/>
      <c r="HJR119" s="511"/>
      <c r="HJS119" s="511"/>
      <c r="HJT119" s="511"/>
      <c r="HJU119" s="511"/>
      <c r="HJV119" s="511"/>
      <c r="HJW119" s="511"/>
      <c r="HJX119" s="511"/>
      <c r="HJY119" s="511"/>
      <c r="HJZ119" s="511"/>
      <c r="HKA119" s="511"/>
      <c r="HKB119" s="511"/>
      <c r="HKC119" s="511"/>
      <c r="HKD119" s="511"/>
      <c r="HKE119" s="511"/>
      <c r="HKF119" s="511"/>
      <c r="HKG119" s="511"/>
      <c r="HKH119" s="511"/>
      <c r="HKI119" s="511"/>
      <c r="HKJ119" s="511"/>
      <c r="HKK119" s="511"/>
      <c r="HKL119" s="511"/>
      <c r="HKM119" s="511"/>
      <c r="HKN119" s="511"/>
      <c r="HKO119" s="511"/>
      <c r="HKP119" s="511"/>
      <c r="HKQ119" s="511"/>
      <c r="HKR119" s="511"/>
      <c r="HKS119" s="511"/>
      <c r="HKT119" s="511"/>
      <c r="HKU119" s="511"/>
      <c r="HKV119" s="511"/>
      <c r="HKW119" s="511"/>
      <c r="HKX119" s="511"/>
      <c r="HKY119" s="511"/>
      <c r="HKZ119" s="511"/>
      <c r="HLA119" s="511"/>
      <c r="HLB119" s="511"/>
      <c r="HLC119" s="511"/>
      <c r="HLD119" s="511"/>
      <c r="HLE119" s="511"/>
      <c r="HLF119" s="511"/>
      <c r="HLG119" s="511"/>
      <c r="HLH119" s="511"/>
      <c r="HLI119" s="511"/>
      <c r="HLJ119" s="511"/>
      <c r="HLK119" s="511"/>
      <c r="HLL119" s="511"/>
      <c r="HLM119" s="511"/>
      <c r="HLN119" s="511"/>
      <c r="HLO119" s="511"/>
      <c r="HLP119" s="511"/>
      <c r="HLQ119" s="511"/>
      <c r="HLR119" s="511"/>
      <c r="HLS119" s="511"/>
      <c r="HLT119" s="511"/>
      <c r="HLU119" s="511"/>
      <c r="HLV119" s="511"/>
      <c r="HLW119" s="511"/>
      <c r="HLX119" s="511"/>
      <c r="HLY119" s="511"/>
      <c r="HLZ119" s="511"/>
      <c r="HMA119" s="511"/>
      <c r="HMB119" s="511"/>
      <c r="HMC119" s="511"/>
      <c r="HMD119" s="511"/>
      <c r="HME119" s="511"/>
      <c r="HMF119" s="511"/>
      <c r="HMG119" s="511"/>
      <c r="HMH119" s="511"/>
      <c r="HMI119" s="511"/>
      <c r="HMJ119" s="511"/>
      <c r="HMK119" s="511"/>
      <c r="HML119" s="511"/>
      <c r="HMM119" s="511"/>
      <c r="HMN119" s="511"/>
      <c r="HMO119" s="511"/>
      <c r="HMP119" s="511"/>
      <c r="HMQ119" s="511"/>
      <c r="HMR119" s="511"/>
      <c r="HMS119" s="511"/>
      <c r="HMT119" s="511"/>
      <c r="HMU119" s="511"/>
      <c r="HMV119" s="511"/>
      <c r="HMW119" s="511"/>
      <c r="HMX119" s="511"/>
      <c r="HMY119" s="511"/>
      <c r="HMZ119" s="511"/>
      <c r="HNA119" s="511"/>
      <c r="HNB119" s="511"/>
      <c r="HNC119" s="511"/>
      <c r="HND119" s="511"/>
      <c r="HNE119" s="511"/>
      <c r="HNF119" s="511"/>
      <c r="HNG119" s="511"/>
      <c r="HNH119" s="511"/>
      <c r="HNI119" s="511"/>
      <c r="HNJ119" s="511"/>
      <c r="HNK119" s="511"/>
      <c r="HNL119" s="511"/>
      <c r="HNM119" s="511"/>
      <c r="HNN119" s="511"/>
      <c r="HNO119" s="511"/>
      <c r="HNP119" s="511"/>
      <c r="HNQ119" s="511"/>
      <c r="HNR119" s="511"/>
      <c r="HNS119" s="511"/>
      <c r="HNT119" s="511"/>
      <c r="HNU119" s="511"/>
      <c r="HNV119" s="511"/>
      <c r="HNW119" s="511"/>
      <c r="HNX119" s="511"/>
      <c r="HNY119" s="511"/>
      <c r="HNZ119" s="511"/>
      <c r="HOA119" s="511"/>
      <c r="HOB119" s="511"/>
      <c r="HOC119" s="511"/>
      <c r="HOD119" s="511"/>
      <c r="HOE119" s="511"/>
      <c r="HOF119" s="511"/>
      <c r="HOG119" s="511"/>
      <c r="HOH119" s="511"/>
      <c r="HOI119" s="511"/>
      <c r="HOJ119" s="511"/>
      <c r="HOK119" s="511"/>
      <c r="HOL119" s="511"/>
      <c r="HOM119" s="511"/>
      <c r="HON119" s="511"/>
      <c r="HOO119" s="511"/>
      <c r="HOP119" s="511"/>
      <c r="HOQ119" s="511"/>
      <c r="HOR119" s="511"/>
      <c r="HOS119" s="511"/>
      <c r="HOT119" s="511"/>
      <c r="HOU119" s="511"/>
      <c r="HOV119" s="511"/>
      <c r="HOW119" s="511"/>
      <c r="HOX119" s="511"/>
      <c r="HOY119" s="511"/>
      <c r="HOZ119" s="511"/>
      <c r="HPA119" s="511"/>
      <c r="HPB119" s="511"/>
      <c r="HPC119" s="511"/>
      <c r="HPD119" s="511"/>
      <c r="HPE119" s="511"/>
      <c r="HPF119" s="511"/>
      <c r="HPG119" s="511"/>
      <c r="HPH119" s="511"/>
      <c r="HPI119" s="511"/>
      <c r="HPJ119" s="511"/>
      <c r="HPK119" s="511"/>
      <c r="HPL119" s="511"/>
      <c r="HPM119" s="511"/>
      <c r="HPN119" s="511"/>
      <c r="HPO119" s="511"/>
      <c r="HPP119" s="511"/>
      <c r="HPQ119" s="511"/>
      <c r="HPR119" s="511"/>
      <c r="HPS119" s="511"/>
      <c r="HPT119" s="511"/>
      <c r="HPU119" s="511"/>
      <c r="HPV119" s="511"/>
      <c r="HPW119" s="511"/>
      <c r="HPX119" s="511"/>
      <c r="HPY119" s="511"/>
      <c r="HPZ119" s="511"/>
      <c r="HQA119" s="511"/>
      <c r="HQB119" s="511"/>
      <c r="HQC119" s="511"/>
      <c r="HQD119" s="511"/>
      <c r="HQE119" s="511"/>
      <c r="HQF119" s="511"/>
      <c r="HQG119" s="511"/>
      <c r="HQH119" s="511"/>
      <c r="HQI119" s="511"/>
      <c r="HQJ119" s="511"/>
      <c r="HQK119" s="511"/>
      <c r="HQL119" s="511"/>
      <c r="HQM119" s="511"/>
      <c r="HQN119" s="511"/>
      <c r="HQO119" s="511"/>
      <c r="HQP119" s="511"/>
      <c r="HQQ119" s="511"/>
      <c r="HQR119" s="511"/>
      <c r="HQS119" s="511"/>
      <c r="HQT119" s="511"/>
      <c r="HQU119" s="511"/>
      <c r="HQV119" s="511"/>
      <c r="HQW119" s="511"/>
      <c r="HQX119" s="511"/>
      <c r="HQY119" s="511"/>
      <c r="HQZ119" s="511"/>
      <c r="HRA119" s="511"/>
      <c r="HRB119" s="511"/>
      <c r="HRC119" s="511"/>
      <c r="HRD119" s="511"/>
      <c r="HRE119" s="511"/>
      <c r="HRF119" s="511"/>
      <c r="HRG119" s="511"/>
      <c r="HRH119" s="511"/>
      <c r="HRI119" s="511"/>
      <c r="HRJ119" s="511"/>
      <c r="HRK119" s="511"/>
      <c r="HRL119" s="511"/>
      <c r="HRM119" s="511"/>
      <c r="HRN119" s="511"/>
      <c r="HRO119" s="511"/>
      <c r="HRP119" s="511"/>
      <c r="HRQ119" s="511"/>
      <c r="HRR119" s="511"/>
      <c r="HRS119" s="511"/>
      <c r="HRT119" s="511"/>
      <c r="HRU119" s="511"/>
      <c r="HRV119" s="511"/>
      <c r="HRW119" s="511"/>
      <c r="HRX119" s="511"/>
      <c r="HRY119" s="511"/>
      <c r="HRZ119" s="511"/>
      <c r="HSA119" s="511"/>
      <c r="HSB119" s="511"/>
      <c r="HSC119" s="511"/>
      <c r="HSD119" s="511"/>
      <c r="HSE119" s="511"/>
      <c r="HSF119" s="511"/>
      <c r="HSG119" s="511"/>
      <c r="HSH119" s="511"/>
      <c r="HSI119" s="511"/>
      <c r="HSJ119" s="511"/>
      <c r="HSK119" s="511"/>
      <c r="HSL119" s="511"/>
      <c r="HSM119" s="511"/>
      <c r="HSN119" s="511"/>
      <c r="HSO119" s="511"/>
      <c r="HSP119" s="511"/>
      <c r="HSQ119" s="511"/>
      <c r="HSR119" s="511"/>
      <c r="HSS119" s="511"/>
      <c r="HST119" s="511"/>
      <c r="HSU119" s="511"/>
      <c r="HSV119" s="511"/>
      <c r="HSW119" s="511"/>
      <c r="HSX119" s="511"/>
      <c r="HSY119" s="511"/>
      <c r="HSZ119" s="511"/>
      <c r="HTA119" s="511"/>
      <c r="HTB119" s="511"/>
      <c r="HTC119" s="511"/>
      <c r="HTD119" s="511"/>
      <c r="HTE119" s="511"/>
      <c r="HTF119" s="511"/>
      <c r="HTG119" s="511"/>
      <c r="HTH119" s="511"/>
      <c r="HTI119" s="511"/>
      <c r="HTJ119" s="511"/>
      <c r="HTK119" s="511"/>
      <c r="HTL119" s="511"/>
      <c r="HTM119" s="511"/>
      <c r="HTN119" s="511"/>
      <c r="HTO119" s="511"/>
      <c r="HTP119" s="511"/>
      <c r="HTQ119" s="511"/>
      <c r="HTR119" s="511"/>
      <c r="HTS119" s="511"/>
      <c r="HTT119" s="511"/>
      <c r="HTU119" s="511"/>
      <c r="HTV119" s="511"/>
      <c r="HTW119" s="511"/>
      <c r="HTX119" s="511"/>
      <c r="HTY119" s="511"/>
      <c r="HTZ119" s="511"/>
      <c r="HUA119" s="511"/>
      <c r="HUB119" s="511"/>
      <c r="HUC119" s="511"/>
      <c r="HUD119" s="511"/>
      <c r="HUE119" s="511"/>
      <c r="HUF119" s="511"/>
      <c r="HUG119" s="511"/>
      <c r="HUH119" s="511"/>
      <c r="HUI119" s="511"/>
      <c r="HUJ119" s="511"/>
      <c r="HUK119" s="511"/>
      <c r="HUL119" s="511"/>
      <c r="HUM119" s="511"/>
      <c r="HUN119" s="511"/>
      <c r="HUO119" s="511"/>
      <c r="HUP119" s="511"/>
      <c r="HUQ119" s="511"/>
      <c r="HUR119" s="511"/>
      <c r="HUS119" s="511"/>
      <c r="HUT119" s="511"/>
      <c r="HUU119" s="511"/>
      <c r="HUV119" s="511"/>
      <c r="HUW119" s="511"/>
      <c r="HUX119" s="511"/>
      <c r="HUY119" s="511"/>
      <c r="HUZ119" s="511"/>
      <c r="HVA119" s="511"/>
      <c r="HVB119" s="511"/>
      <c r="HVC119" s="511"/>
      <c r="HVD119" s="511"/>
      <c r="HVE119" s="511"/>
      <c r="HVF119" s="511"/>
      <c r="HVG119" s="511"/>
      <c r="HVH119" s="511"/>
      <c r="HVI119" s="511"/>
      <c r="HVJ119" s="511"/>
      <c r="HVK119" s="511"/>
      <c r="HVL119" s="511"/>
      <c r="HVM119" s="511"/>
      <c r="HVN119" s="511"/>
      <c r="HVO119" s="511"/>
      <c r="HVP119" s="511"/>
      <c r="HVQ119" s="511"/>
      <c r="HVR119" s="511"/>
      <c r="HVS119" s="511"/>
      <c r="HVT119" s="511"/>
      <c r="HVU119" s="511"/>
      <c r="HVV119" s="511"/>
      <c r="HVW119" s="511"/>
      <c r="HVX119" s="511"/>
      <c r="HVY119" s="511"/>
      <c r="HVZ119" s="511"/>
      <c r="HWA119" s="511"/>
      <c r="HWB119" s="511"/>
      <c r="HWC119" s="511"/>
      <c r="HWD119" s="511"/>
      <c r="HWE119" s="511"/>
      <c r="HWF119" s="511"/>
      <c r="HWG119" s="511"/>
      <c r="HWH119" s="511"/>
      <c r="HWI119" s="511"/>
      <c r="HWJ119" s="511"/>
      <c r="HWK119" s="511"/>
      <c r="HWL119" s="511"/>
      <c r="HWM119" s="511"/>
      <c r="HWN119" s="511"/>
      <c r="HWO119" s="511"/>
      <c r="HWP119" s="511"/>
      <c r="HWQ119" s="511"/>
      <c r="HWR119" s="511"/>
      <c r="HWS119" s="511"/>
      <c r="HWT119" s="511"/>
      <c r="HWU119" s="511"/>
      <c r="HWV119" s="511"/>
      <c r="HWW119" s="511"/>
      <c r="HWX119" s="511"/>
      <c r="HWY119" s="511"/>
      <c r="HWZ119" s="511"/>
      <c r="HXA119" s="511"/>
      <c r="HXB119" s="511"/>
      <c r="HXC119" s="511"/>
      <c r="HXD119" s="511"/>
      <c r="HXE119" s="511"/>
      <c r="HXF119" s="511"/>
      <c r="HXG119" s="511"/>
      <c r="HXH119" s="511"/>
      <c r="HXI119" s="511"/>
      <c r="HXJ119" s="511"/>
      <c r="HXK119" s="511"/>
      <c r="HXL119" s="511"/>
      <c r="HXM119" s="511"/>
      <c r="HXN119" s="511"/>
      <c r="HXO119" s="511"/>
      <c r="HXP119" s="511"/>
      <c r="HXQ119" s="511"/>
      <c r="HXR119" s="511"/>
      <c r="HXS119" s="511"/>
      <c r="HXT119" s="511"/>
      <c r="HXU119" s="511"/>
      <c r="HXV119" s="511"/>
      <c r="HXW119" s="511"/>
      <c r="HXX119" s="511"/>
      <c r="HXY119" s="511"/>
      <c r="HXZ119" s="511"/>
      <c r="HYA119" s="511"/>
      <c r="HYB119" s="511"/>
      <c r="HYC119" s="511"/>
      <c r="HYD119" s="511"/>
      <c r="HYE119" s="511"/>
      <c r="HYF119" s="511"/>
      <c r="HYG119" s="511"/>
      <c r="HYH119" s="511"/>
      <c r="HYI119" s="511"/>
      <c r="HYJ119" s="511"/>
      <c r="HYK119" s="511"/>
      <c r="HYL119" s="511"/>
      <c r="HYM119" s="511"/>
      <c r="HYN119" s="511"/>
      <c r="HYO119" s="511"/>
      <c r="HYP119" s="511"/>
      <c r="HYQ119" s="511"/>
      <c r="HYR119" s="511"/>
      <c r="HYS119" s="511"/>
      <c r="HYT119" s="511"/>
      <c r="HYU119" s="511"/>
      <c r="HYV119" s="511"/>
      <c r="HYW119" s="511"/>
      <c r="HYX119" s="511"/>
      <c r="HYY119" s="511"/>
      <c r="HYZ119" s="511"/>
      <c r="HZA119" s="511"/>
      <c r="HZB119" s="511"/>
      <c r="HZC119" s="511"/>
      <c r="HZD119" s="511"/>
      <c r="HZE119" s="511"/>
      <c r="HZF119" s="511"/>
      <c r="HZG119" s="511"/>
      <c r="HZH119" s="511"/>
      <c r="HZI119" s="511"/>
      <c r="HZJ119" s="511"/>
      <c r="HZK119" s="511"/>
      <c r="HZL119" s="511"/>
      <c r="HZM119" s="511"/>
      <c r="HZN119" s="511"/>
      <c r="HZO119" s="511"/>
      <c r="HZP119" s="511"/>
      <c r="HZQ119" s="511"/>
      <c r="HZR119" s="511"/>
      <c r="HZS119" s="511"/>
      <c r="HZT119" s="511"/>
      <c r="HZU119" s="511"/>
      <c r="HZV119" s="511"/>
      <c r="HZW119" s="511"/>
      <c r="HZX119" s="511"/>
      <c r="HZY119" s="511"/>
      <c r="HZZ119" s="511"/>
      <c r="IAA119" s="511"/>
      <c r="IAB119" s="511"/>
      <c r="IAC119" s="511"/>
      <c r="IAD119" s="511"/>
      <c r="IAE119" s="511"/>
      <c r="IAF119" s="511"/>
      <c r="IAG119" s="511"/>
      <c r="IAH119" s="511"/>
      <c r="IAI119" s="511"/>
      <c r="IAJ119" s="511"/>
      <c r="IAK119" s="511"/>
      <c r="IAL119" s="511"/>
      <c r="IAM119" s="511"/>
      <c r="IAN119" s="511"/>
      <c r="IAO119" s="511"/>
      <c r="IAP119" s="511"/>
      <c r="IAQ119" s="511"/>
      <c r="IAR119" s="511"/>
      <c r="IAS119" s="511"/>
      <c r="IAT119" s="511"/>
      <c r="IAU119" s="511"/>
      <c r="IAV119" s="511"/>
      <c r="IAW119" s="511"/>
      <c r="IAX119" s="511"/>
      <c r="IAY119" s="511"/>
      <c r="IAZ119" s="511"/>
      <c r="IBA119" s="511"/>
      <c r="IBB119" s="511"/>
      <c r="IBC119" s="511"/>
      <c r="IBD119" s="511"/>
      <c r="IBE119" s="511"/>
      <c r="IBF119" s="511"/>
      <c r="IBG119" s="511"/>
      <c r="IBH119" s="511"/>
      <c r="IBI119" s="511"/>
      <c r="IBJ119" s="511"/>
      <c r="IBK119" s="511"/>
      <c r="IBL119" s="511"/>
      <c r="IBM119" s="511"/>
      <c r="IBN119" s="511"/>
      <c r="IBO119" s="511"/>
      <c r="IBP119" s="511"/>
      <c r="IBQ119" s="511"/>
      <c r="IBR119" s="511"/>
      <c r="IBS119" s="511"/>
      <c r="IBT119" s="511"/>
      <c r="IBU119" s="511"/>
      <c r="IBV119" s="511"/>
      <c r="IBW119" s="511"/>
      <c r="IBX119" s="511"/>
      <c r="IBY119" s="511"/>
      <c r="IBZ119" s="511"/>
      <c r="ICA119" s="511"/>
      <c r="ICB119" s="511"/>
      <c r="ICC119" s="511"/>
      <c r="ICD119" s="511"/>
      <c r="ICE119" s="511"/>
      <c r="ICF119" s="511"/>
      <c r="ICG119" s="511"/>
      <c r="ICH119" s="511"/>
      <c r="ICI119" s="511"/>
      <c r="ICJ119" s="511"/>
      <c r="ICK119" s="511"/>
      <c r="ICL119" s="511"/>
      <c r="ICM119" s="511"/>
      <c r="ICN119" s="511"/>
      <c r="ICO119" s="511"/>
      <c r="ICP119" s="511"/>
      <c r="ICQ119" s="511"/>
      <c r="ICR119" s="511"/>
      <c r="ICS119" s="511"/>
      <c r="ICT119" s="511"/>
      <c r="ICU119" s="511"/>
      <c r="ICV119" s="511"/>
      <c r="ICW119" s="511"/>
      <c r="ICX119" s="511"/>
      <c r="ICY119" s="511"/>
      <c r="ICZ119" s="511"/>
      <c r="IDA119" s="511"/>
      <c r="IDB119" s="511"/>
      <c r="IDC119" s="511"/>
      <c r="IDD119" s="511"/>
      <c r="IDE119" s="511"/>
      <c r="IDF119" s="511"/>
      <c r="IDG119" s="511"/>
      <c r="IDH119" s="511"/>
      <c r="IDI119" s="511"/>
      <c r="IDJ119" s="511"/>
      <c r="IDK119" s="511"/>
      <c r="IDL119" s="511"/>
      <c r="IDM119" s="511"/>
      <c r="IDN119" s="511"/>
      <c r="IDO119" s="511"/>
      <c r="IDP119" s="511"/>
      <c r="IDQ119" s="511"/>
      <c r="IDR119" s="511"/>
      <c r="IDS119" s="511"/>
      <c r="IDT119" s="511"/>
      <c r="IDU119" s="511"/>
      <c r="IDV119" s="511"/>
      <c r="IDW119" s="511"/>
      <c r="IDX119" s="511"/>
      <c r="IDY119" s="511"/>
      <c r="IDZ119" s="511"/>
      <c r="IEA119" s="511"/>
      <c r="IEB119" s="511"/>
      <c r="IEC119" s="511"/>
      <c r="IED119" s="511"/>
      <c r="IEE119" s="511"/>
      <c r="IEF119" s="511"/>
      <c r="IEG119" s="511"/>
      <c r="IEH119" s="511"/>
      <c r="IEI119" s="511"/>
      <c r="IEJ119" s="511"/>
      <c r="IEK119" s="511"/>
      <c r="IEL119" s="511"/>
      <c r="IEM119" s="511"/>
      <c r="IEN119" s="511"/>
      <c r="IEO119" s="511"/>
      <c r="IEP119" s="511"/>
      <c r="IEQ119" s="511"/>
      <c r="IER119" s="511"/>
      <c r="IES119" s="511"/>
      <c r="IET119" s="511"/>
      <c r="IEU119" s="511"/>
      <c r="IEV119" s="511"/>
      <c r="IEW119" s="511"/>
      <c r="IEX119" s="511"/>
      <c r="IEY119" s="511"/>
      <c r="IEZ119" s="511"/>
      <c r="IFA119" s="511"/>
      <c r="IFB119" s="511"/>
      <c r="IFC119" s="511"/>
      <c r="IFD119" s="511"/>
      <c r="IFE119" s="511"/>
      <c r="IFF119" s="511"/>
      <c r="IFG119" s="511"/>
      <c r="IFH119" s="511"/>
      <c r="IFI119" s="511"/>
      <c r="IFJ119" s="511"/>
      <c r="IFK119" s="511"/>
      <c r="IFL119" s="511"/>
      <c r="IFM119" s="511"/>
      <c r="IFN119" s="511"/>
      <c r="IFO119" s="511"/>
      <c r="IFP119" s="511"/>
      <c r="IFQ119" s="511"/>
      <c r="IFR119" s="511"/>
      <c r="IFS119" s="511"/>
      <c r="IFT119" s="511"/>
      <c r="IFU119" s="511"/>
      <c r="IFV119" s="511"/>
      <c r="IFW119" s="511"/>
      <c r="IFX119" s="511"/>
      <c r="IFY119" s="511"/>
      <c r="IFZ119" s="511"/>
      <c r="IGA119" s="511"/>
      <c r="IGB119" s="511"/>
      <c r="IGC119" s="511"/>
      <c r="IGD119" s="511"/>
      <c r="IGE119" s="511"/>
      <c r="IGF119" s="511"/>
      <c r="IGG119" s="511"/>
      <c r="IGH119" s="511"/>
      <c r="IGI119" s="511"/>
      <c r="IGJ119" s="511"/>
      <c r="IGK119" s="511"/>
      <c r="IGL119" s="511"/>
      <c r="IGM119" s="511"/>
      <c r="IGN119" s="511"/>
      <c r="IGO119" s="511"/>
      <c r="IGP119" s="511"/>
      <c r="IGQ119" s="511"/>
      <c r="IGR119" s="511"/>
      <c r="IGS119" s="511"/>
      <c r="IGT119" s="511"/>
      <c r="IGU119" s="511"/>
      <c r="IGV119" s="511"/>
      <c r="IGW119" s="511"/>
      <c r="IGX119" s="511"/>
      <c r="IGY119" s="511"/>
      <c r="IGZ119" s="511"/>
      <c r="IHA119" s="511"/>
      <c r="IHB119" s="511"/>
      <c r="IHC119" s="511"/>
      <c r="IHD119" s="511"/>
      <c r="IHE119" s="511"/>
      <c r="IHF119" s="511"/>
      <c r="IHG119" s="511"/>
      <c r="IHH119" s="511"/>
      <c r="IHI119" s="511"/>
      <c r="IHJ119" s="511"/>
      <c r="IHK119" s="511"/>
      <c r="IHL119" s="511"/>
      <c r="IHM119" s="511"/>
      <c r="IHN119" s="511"/>
      <c r="IHO119" s="511"/>
      <c r="IHP119" s="511"/>
      <c r="IHQ119" s="511"/>
      <c r="IHR119" s="511"/>
      <c r="IHS119" s="511"/>
      <c r="IHT119" s="511"/>
      <c r="IHU119" s="511"/>
      <c r="IHV119" s="511"/>
      <c r="IHW119" s="511"/>
      <c r="IHX119" s="511"/>
      <c r="IHY119" s="511"/>
      <c r="IHZ119" s="511"/>
      <c r="IIA119" s="511"/>
      <c r="IIB119" s="511"/>
      <c r="IIC119" s="511"/>
      <c r="IID119" s="511"/>
      <c r="IIE119" s="511"/>
      <c r="IIF119" s="511"/>
      <c r="IIG119" s="511"/>
      <c r="IIH119" s="511"/>
      <c r="III119" s="511"/>
      <c r="IIJ119" s="511"/>
      <c r="IIK119" s="511"/>
      <c r="IIL119" s="511"/>
      <c r="IIM119" s="511"/>
      <c r="IIN119" s="511"/>
      <c r="IIO119" s="511"/>
      <c r="IIP119" s="511"/>
      <c r="IIQ119" s="511"/>
      <c r="IIR119" s="511"/>
      <c r="IIS119" s="511"/>
      <c r="IIT119" s="511"/>
      <c r="IIU119" s="511"/>
      <c r="IIV119" s="511"/>
      <c r="IIW119" s="511"/>
      <c r="IIX119" s="511"/>
      <c r="IIY119" s="511"/>
      <c r="IIZ119" s="511"/>
      <c r="IJA119" s="511"/>
      <c r="IJB119" s="511"/>
      <c r="IJC119" s="511"/>
      <c r="IJD119" s="511"/>
      <c r="IJE119" s="511"/>
      <c r="IJF119" s="511"/>
      <c r="IJG119" s="511"/>
      <c r="IJH119" s="511"/>
      <c r="IJI119" s="511"/>
      <c r="IJJ119" s="511"/>
      <c r="IJK119" s="511"/>
      <c r="IJL119" s="511"/>
      <c r="IJM119" s="511"/>
      <c r="IJN119" s="511"/>
      <c r="IJO119" s="511"/>
      <c r="IJP119" s="511"/>
      <c r="IJQ119" s="511"/>
      <c r="IJR119" s="511"/>
      <c r="IJS119" s="511"/>
      <c r="IJT119" s="511"/>
      <c r="IJU119" s="511"/>
      <c r="IJV119" s="511"/>
      <c r="IJW119" s="511"/>
      <c r="IJX119" s="511"/>
      <c r="IJY119" s="511"/>
      <c r="IJZ119" s="511"/>
      <c r="IKA119" s="511"/>
      <c r="IKB119" s="511"/>
      <c r="IKC119" s="511"/>
      <c r="IKD119" s="511"/>
      <c r="IKE119" s="511"/>
      <c r="IKF119" s="511"/>
      <c r="IKG119" s="511"/>
      <c r="IKH119" s="511"/>
      <c r="IKI119" s="511"/>
      <c r="IKJ119" s="511"/>
      <c r="IKK119" s="511"/>
      <c r="IKL119" s="511"/>
      <c r="IKM119" s="511"/>
      <c r="IKN119" s="511"/>
      <c r="IKO119" s="511"/>
      <c r="IKP119" s="511"/>
      <c r="IKQ119" s="511"/>
      <c r="IKR119" s="511"/>
      <c r="IKS119" s="511"/>
      <c r="IKT119" s="511"/>
      <c r="IKU119" s="511"/>
      <c r="IKV119" s="511"/>
      <c r="IKW119" s="511"/>
      <c r="IKX119" s="511"/>
      <c r="IKY119" s="511"/>
      <c r="IKZ119" s="511"/>
      <c r="ILA119" s="511"/>
      <c r="ILB119" s="511"/>
      <c r="ILC119" s="511"/>
      <c r="ILD119" s="511"/>
      <c r="ILE119" s="511"/>
      <c r="ILF119" s="511"/>
      <c r="ILG119" s="511"/>
      <c r="ILH119" s="511"/>
      <c r="ILI119" s="511"/>
      <c r="ILJ119" s="511"/>
      <c r="ILK119" s="511"/>
      <c r="ILL119" s="511"/>
      <c r="ILM119" s="511"/>
      <c r="ILN119" s="511"/>
      <c r="ILO119" s="511"/>
      <c r="ILP119" s="511"/>
      <c r="ILQ119" s="511"/>
      <c r="ILR119" s="511"/>
      <c r="ILS119" s="511"/>
      <c r="ILT119" s="511"/>
      <c r="ILU119" s="511"/>
      <c r="ILV119" s="511"/>
      <c r="ILW119" s="511"/>
      <c r="ILX119" s="511"/>
      <c r="ILY119" s="511"/>
      <c r="ILZ119" s="511"/>
      <c r="IMA119" s="511"/>
      <c r="IMB119" s="511"/>
      <c r="IMC119" s="511"/>
      <c r="IMD119" s="511"/>
      <c r="IME119" s="511"/>
      <c r="IMF119" s="511"/>
      <c r="IMG119" s="511"/>
      <c r="IMH119" s="511"/>
      <c r="IMI119" s="511"/>
      <c r="IMJ119" s="511"/>
      <c r="IMK119" s="511"/>
      <c r="IML119" s="511"/>
      <c r="IMM119" s="511"/>
      <c r="IMN119" s="511"/>
      <c r="IMO119" s="511"/>
      <c r="IMP119" s="511"/>
      <c r="IMQ119" s="511"/>
      <c r="IMR119" s="511"/>
      <c r="IMS119" s="511"/>
      <c r="IMT119" s="511"/>
      <c r="IMU119" s="511"/>
      <c r="IMV119" s="511"/>
      <c r="IMW119" s="511"/>
      <c r="IMX119" s="511"/>
      <c r="IMY119" s="511"/>
      <c r="IMZ119" s="511"/>
      <c r="INA119" s="511"/>
      <c r="INB119" s="511"/>
      <c r="INC119" s="511"/>
      <c r="IND119" s="511"/>
      <c r="INE119" s="511"/>
      <c r="INF119" s="511"/>
      <c r="ING119" s="511"/>
      <c r="INH119" s="511"/>
      <c r="INI119" s="511"/>
      <c r="INJ119" s="511"/>
      <c r="INK119" s="511"/>
      <c r="INL119" s="511"/>
      <c r="INM119" s="511"/>
      <c r="INN119" s="511"/>
      <c r="INO119" s="511"/>
      <c r="INP119" s="511"/>
      <c r="INQ119" s="511"/>
      <c r="INR119" s="511"/>
      <c r="INS119" s="511"/>
      <c r="INT119" s="511"/>
      <c r="INU119" s="511"/>
      <c r="INV119" s="511"/>
      <c r="INW119" s="511"/>
      <c r="INX119" s="511"/>
      <c r="INY119" s="511"/>
      <c r="INZ119" s="511"/>
      <c r="IOA119" s="511"/>
      <c r="IOB119" s="511"/>
      <c r="IOC119" s="511"/>
      <c r="IOD119" s="511"/>
      <c r="IOE119" s="511"/>
      <c r="IOF119" s="511"/>
      <c r="IOG119" s="511"/>
      <c r="IOH119" s="511"/>
      <c r="IOI119" s="511"/>
      <c r="IOJ119" s="511"/>
      <c r="IOK119" s="511"/>
      <c r="IOL119" s="511"/>
      <c r="IOM119" s="511"/>
      <c r="ION119" s="511"/>
      <c r="IOO119" s="511"/>
      <c r="IOP119" s="511"/>
      <c r="IOQ119" s="511"/>
      <c r="IOR119" s="511"/>
      <c r="IOS119" s="511"/>
      <c r="IOT119" s="511"/>
      <c r="IOU119" s="511"/>
      <c r="IOV119" s="511"/>
      <c r="IOW119" s="511"/>
      <c r="IOX119" s="511"/>
      <c r="IOY119" s="511"/>
      <c r="IOZ119" s="511"/>
      <c r="IPA119" s="511"/>
      <c r="IPB119" s="511"/>
      <c r="IPC119" s="511"/>
      <c r="IPD119" s="511"/>
      <c r="IPE119" s="511"/>
      <c r="IPF119" s="511"/>
      <c r="IPG119" s="511"/>
      <c r="IPH119" s="511"/>
      <c r="IPI119" s="511"/>
      <c r="IPJ119" s="511"/>
      <c r="IPK119" s="511"/>
      <c r="IPL119" s="511"/>
      <c r="IPM119" s="511"/>
      <c r="IPN119" s="511"/>
      <c r="IPO119" s="511"/>
      <c r="IPP119" s="511"/>
      <c r="IPQ119" s="511"/>
      <c r="IPR119" s="511"/>
      <c r="IPS119" s="511"/>
      <c r="IPT119" s="511"/>
      <c r="IPU119" s="511"/>
      <c r="IPV119" s="511"/>
      <c r="IPW119" s="511"/>
      <c r="IPX119" s="511"/>
      <c r="IPY119" s="511"/>
      <c r="IPZ119" s="511"/>
      <c r="IQA119" s="511"/>
      <c r="IQB119" s="511"/>
      <c r="IQC119" s="511"/>
      <c r="IQD119" s="511"/>
      <c r="IQE119" s="511"/>
      <c r="IQF119" s="511"/>
      <c r="IQG119" s="511"/>
      <c r="IQH119" s="511"/>
      <c r="IQI119" s="511"/>
      <c r="IQJ119" s="511"/>
      <c r="IQK119" s="511"/>
      <c r="IQL119" s="511"/>
      <c r="IQM119" s="511"/>
      <c r="IQN119" s="511"/>
      <c r="IQO119" s="511"/>
      <c r="IQP119" s="511"/>
      <c r="IQQ119" s="511"/>
      <c r="IQR119" s="511"/>
      <c r="IQS119" s="511"/>
      <c r="IQT119" s="511"/>
      <c r="IQU119" s="511"/>
      <c r="IQV119" s="511"/>
      <c r="IQW119" s="511"/>
      <c r="IQX119" s="511"/>
      <c r="IQY119" s="511"/>
      <c r="IQZ119" s="511"/>
      <c r="IRA119" s="511"/>
      <c r="IRB119" s="511"/>
      <c r="IRC119" s="511"/>
      <c r="IRD119" s="511"/>
      <c r="IRE119" s="511"/>
      <c r="IRF119" s="511"/>
      <c r="IRG119" s="511"/>
      <c r="IRH119" s="511"/>
      <c r="IRI119" s="511"/>
      <c r="IRJ119" s="511"/>
      <c r="IRK119" s="511"/>
      <c r="IRL119" s="511"/>
      <c r="IRM119" s="511"/>
      <c r="IRN119" s="511"/>
      <c r="IRO119" s="511"/>
      <c r="IRP119" s="511"/>
      <c r="IRQ119" s="511"/>
      <c r="IRR119" s="511"/>
      <c r="IRS119" s="511"/>
      <c r="IRT119" s="511"/>
      <c r="IRU119" s="511"/>
      <c r="IRV119" s="511"/>
      <c r="IRW119" s="511"/>
      <c r="IRX119" s="511"/>
      <c r="IRY119" s="511"/>
      <c r="IRZ119" s="511"/>
      <c r="ISA119" s="511"/>
      <c r="ISB119" s="511"/>
      <c r="ISC119" s="511"/>
      <c r="ISD119" s="511"/>
      <c r="ISE119" s="511"/>
      <c r="ISF119" s="511"/>
      <c r="ISG119" s="511"/>
      <c r="ISH119" s="511"/>
      <c r="ISI119" s="511"/>
      <c r="ISJ119" s="511"/>
      <c r="ISK119" s="511"/>
      <c r="ISL119" s="511"/>
      <c r="ISM119" s="511"/>
      <c r="ISN119" s="511"/>
      <c r="ISO119" s="511"/>
      <c r="ISP119" s="511"/>
      <c r="ISQ119" s="511"/>
      <c r="ISR119" s="511"/>
      <c r="ISS119" s="511"/>
      <c r="IST119" s="511"/>
      <c r="ISU119" s="511"/>
      <c r="ISV119" s="511"/>
      <c r="ISW119" s="511"/>
      <c r="ISX119" s="511"/>
      <c r="ISY119" s="511"/>
      <c r="ISZ119" s="511"/>
      <c r="ITA119" s="511"/>
      <c r="ITB119" s="511"/>
      <c r="ITC119" s="511"/>
      <c r="ITD119" s="511"/>
      <c r="ITE119" s="511"/>
      <c r="ITF119" s="511"/>
      <c r="ITG119" s="511"/>
      <c r="ITH119" s="511"/>
      <c r="ITI119" s="511"/>
      <c r="ITJ119" s="511"/>
      <c r="ITK119" s="511"/>
      <c r="ITL119" s="511"/>
      <c r="ITM119" s="511"/>
      <c r="ITN119" s="511"/>
      <c r="ITO119" s="511"/>
      <c r="ITP119" s="511"/>
      <c r="ITQ119" s="511"/>
      <c r="ITR119" s="511"/>
      <c r="ITS119" s="511"/>
      <c r="ITT119" s="511"/>
      <c r="ITU119" s="511"/>
      <c r="ITV119" s="511"/>
      <c r="ITW119" s="511"/>
      <c r="ITX119" s="511"/>
      <c r="ITY119" s="511"/>
      <c r="ITZ119" s="511"/>
      <c r="IUA119" s="511"/>
      <c r="IUB119" s="511"/>
      <c r="IUC119" s="511"/>
      <c r="IUD119" s="511"/>
      <c r="IUE119" s="511"/>
      <c r="IUF119" s="511"/>
      <c r="IUG119" s="511"/>
      <c r="IUH119" s="511"/>
      <c r="IUI119" s="511"/>
      <c r="IUJ119" s="511"/>
      <c r="IUK119" s="511"/>
      <c r="IUL119" s="511"/>
      <c r="IUM119" s="511"/>
      <c r="IUN119" s="511"/>
      <c r="IUO119" s="511"/>
      <c r="IUP119" s="511"/>
      <c r="IUQ119" s="511"/>
      <c r="IUR119" s="511"/>
      <c r="IUS119" s="511"/>
      <c r="IUT119" s="511"/>
      <c r="IUU119" s="511"/>
      <c r="IUV119" s="511"/>
      <c r="IUW119" s="511"/>
      <c r="IUX119" s="511"/>
      <c r="IUY119" s="511"/>
      <c r="IUZ119" s="511"/>
      <c r="IVA119" s="511"/>
      <c r="IVB119" s="511"/>
      <c r="IVC119" s="511"/>
      <c r="IVD119" s="511"/>
      <c r="IVE119" s="511"/>
      <c r="IVF119" s="511"/>
      <c r="IVG119" s="511"/>
      <c r="IVH119" s="511"/>
      <c r="IVI119" s="511"/>
      <c r="IVJ119" s="511"/>
      <c r="IVK119" s="511"/>
      <c r="IVL119" s="511"/>
      <c r="IVM119" s="511"/>
      <c r="IVN119" s="511"/>
      <c r="IVO119" s="511"/>
      <c r="IVP119" s="511"/>
      <c r="IVQ119" s="511"/>
      <c r="IVR119" s="511"/>
      <c r="IVS119" s="511"/>
      <c r="IVT119" s="511"/>
      <c r="IVU119" s="511"/>
      <c r="IVV119" s="511"/>
      <c r="IVW119" s="511"/>
      <c r="IVX119" s="511"/>
      <c r="IVY119" s="511"/>
      <c r="IVZ119" s="511"/>
      <c r="IWA119" s="511"/>
      <c r="IWB119" s="511"/>
      <c r="IWC119" s="511"/>
      <c r="IWD119" s="511"/>
      <c r="IWE119" s="511"/>
      <c r="IWF119" s="511"/>
      <c r="IWG119" s="511"/>
      <c r="IWH119" s="511"/>
      <c r="IWI119" s="511"/>
      <c r="IWJ119" s="511"/>
      <c r="IWK119" s="511"/>
      <c r="IWL119" s="511"/>
      <c r="IWM119" s="511"/>
      <c r="IWN119" s="511"/>
      <c r="IWO119" s="511"/>
      <c r="IWP119" s="511"/>
      <c r="IWQ119" s="511"/>
      <c r="IWR119" s="511"/>
      <c r="IWS119" s="511"/>
      <c r="IWT119" s="511"/>
      <c r="IWU119" s="511"/>
      <c r="IWV119" s="511"/>
      <c r="IWW119" s="511"/>
      <c r="IWX119" s="511"/>
      <c r="IWY119" s="511"/>
      <c r="IWZ119" s="511"/>
      <c r="IXA119" s="511"/>
      <c r="IXB119" s="511"/>
      <c r="IXC119" s="511"/>
      <c r="IXD119" s="511"/>
      <c r="IXE119" s="511"/>
      <c r="IXF119" s="511"/>
      <c r="IXG119" s="511"/>
      <c r="IXH119" s="511"/>
      <c r="IXI119" s="511"/>
      <c r="IXJ119" s="511"/>
      <c r="IXK119" s="511"/>
      <c r="IXL119" s="511"/>
      <c r="IXM119" s="511"/>
      <c r="IXN119" s="511"/>
      <c r="IXO119" s="511"/>
      <c r="IXP119" s="511"/>
      <c r="IXQ119" s="511"/>
      <c r="IXR119" s="511"/>
      <c r="IXS119" s="511"/>
      <c r="IXT119" s="511"/>
      <c r="IXU119" s="511"/>
      <c r="IXV119" s="511"/>
      <c r="IXW119" s="511"/>
      <c r="IXX119" s="511"/>
      <c r="IXY119" s="511"/>
      <c r="IXZ119" s="511"/>
      <c r="IYA119" s="511"/>
      <c r="IYB119" s="511"/>
      <c r="IYC119" s="511"/>
      <c r="IYD119" s="511"/>
      <c r="IYE119" s="511"/>
      <c r="IYF119" s="511"/>
      <c r="IYG119" s="511"/>
      <c r="IYH119" s="511"/>
      <c r="IYI119" s="511"/>
      <c r="IYJ119" s="511"/>
      <c r="IYK119" s="511"/>
      <c r="IYL119" s="511"/>
      <c r="IYM119" s="511"/>
      <c r="IYN119" s="511"/>
      <c r="IYO119" s="511"/>
      <c r="IYP119" s="511"/>
      <c r="IYQ119" s="511"/>
      <c r="IYR119" s="511"/>
      <c r="IYS119" s="511"/>
      <c r="IYT119" s="511"/>
      <c r="IYU119" s="511"/>
      <c r="IYV119" s="511"/>
      <c r="IYW119" s="511"/>
      <c r="IYX119" s="511"/>
      <c r="IYY119" s="511"/>
      <c r="IYZ119" s="511"/>
      <c r="IZA119" s="511"/>
      <c r="IZB119" s="511"/>
      <c r="IZC119" s="511"/>
      <c r="IZD119" s="511"/>
      <c r="IZE119" s="511"/>
      <c r="IZF119" s="511"/>
      <c r="IZG119" s="511"/>
      <c r="IZH119" s="511"/>
      <c r="IZI119" s="511"/>
      <c r="IZJ119" s="511"/>
      <c r="IZK119" s="511"/>
      <c r="IZL119" s="511"/>
      <c r="IZM119" s="511"/>
      <c r="IZN119" s="511"/>
      <c r="IZO119" s="511"/>
      <c r="IZP119" s="511"/>
      <c r="IZQ119" s="511"/>
      <c r="IZR119" s="511"/>
      <c r="IZS119" s="511"/>
      <c r="IZT119" s="511"/>
      <c r="IZU119" s="511"/>
      <c r="IZV119" s="511"/>
      <c r="IZW119" s="511"/>
      <c r="IZX119" s="511"/>
      <c r="IZY119" s="511"/>
      <c r="IZZ119" s="511"/>
      <c r="JAA119" s="511"/>
      <c r="JAB119" s="511"/>
      <c r="JAC119" s="511"/>
      <c r="JAD119" s="511"/>
      <c r="JAE119" s="511"/>
      <c r="JAF119" s="511"/>
      <c r="JAG119" s="511"/>
      <c r="JAH119" s="511"/>
      <c r="JAI119" s="511"/>
      <c r="JAJ119" s="511"/>
      <c r="JAK119" s="511"/>
      <c r="JAL119" s="511"/>
      <c r="JAM119" s="511"/>
      <c r="JAN119" s="511"/>
      <c r="JAO119" s="511"/>
      <c r="JAP119" s="511"/>
      <c r="JAQ119" s="511"/>
      <c r="JAR119" s="511"/>
      <c r="JAS119" s="511"/>
      <c r="JAT119" s="511"/>
      <c r="JAU119" s="511"/>
      <c r="JAV119" s="511"/>
      <c r="JAW119" s="511"/>
      <c r="JAX119" s="511"/>
      <c r="JAY119" s="511"/>
      <c r="JAZ119" s="511"/>
      <c r="JBA119" s="511"/>
      <c r="JBB119" s="511"/>
      <c r="JBC119" s="511"/>
      <c r="JBD119" s="511"/>
      <c r="JBE119" s="511"/>
      <c r="JBF119" s="511"/>
      <c r="JBG119" s="511"/>
      <c r="JBH119" s="511"/>
      <c r="JBI119" s="511"/>
      <c r="JBJ119" s="511"/>
      <c r="JBK119" s="511"/>
      <c r="JBL119" s="511"/>
      <c r="JBM119" s="511"/>
      <c r="JBN119" s="511"/>
      <c r="JBO119" s="511"/>
      <c r="JBP119" s="511"/>
      <c r="JBQ119" s="511"/>
      <c r="JBR119" s="511"/>
      <c r="JBS119" s="511"/>
      <c r="JBT119" s="511"/>
      <c r="JBU119" s="511"/>
      <c r="JBV119" s="511"/>
      <c r="JBW119" s="511"/>
      <c r="JBX119" s="511"/>
      <c r="JBY119" s="511"/>
      <c r="JBZ119" s="511"/>
      <c r="JCA119" s="511"/>
      <c r="JCB119" s="511"/>
      <c r="JCC119" s="511"/>
      <c r="JCD119" s="511"/>
      <c r="JCE119" s="511"/>
      <c r="JCF119" s="511"/>
      <c r="JCG119" s="511"/>
      <c r="JCH119" s="511"/>
      <c r="JCI119" s="511"/>
      <c r="JCJ119" s="511"/>
      <c r="JCK119" s="511"/>
      <c r="JCL119" s="511"/>
      <c r="JCM119" s="511"/>
      <c r="JCN119" s="511"/>
      <c r="JCO119" s="511"/>
      <c r="JCP119" s="511"/>
      <c r="JCQ119" s="511"/>
      <c r="JCR119" s="511"/>
      <c r="JCS119" s="511"/>
      <c r="JCT119" s="511"/>
      <c r="JCU119" s="511"/>
      <c r="JCV119" s="511"/>
      <c r="JCW119" s="511"/>
      <c r="JCX119" s="511"/>
      <c r="JCY119" s="511"/>
      <c r="JCZ119" s="511"/>
      <c r="JDA119" s="511"/>
      <c r="JDB119" s="511"/>
      <c r="JDC119" s="511"/>
      <c r="JDD119" s="511"/>
      <c r="JDE119" s="511"/>
      <c r="JDF119" s="511"/>
      <c r="JDG119" s="511"/>
      <c r="JDH119" s="511"/>
      <c r="JDI119" s="511"/>
      <c r="JDJ119" s="511"/>
      <c r="JDK119" s="511"/>
      <c r="JDL119" s="511"/>
      <c r="JDM119" s="511"/>
      <c r="JDN119" s="511"/>
      <c r="JDO119" s="511"/>
      <c r="JDP119" s="511"/>
      <c r="JDQ119" s="511"/>
      <c r="JDR119" s="511"/>
      <c r="JDS119" s="511"/>
      <c r="JDT119" s="511"/>
      <c r="JDU119" s="511"/>
      <c r="JDV119" s="511"/>
      <c r="JDW119" s="511"/>
      <c r="JDX119" s="511"/>
      <c r="JDY119" s="511"/>
      <c r="JDZ119" s="511"/>
      <c r="JEA119" s="511"/>
      <c r="JEB119" s="511"/>
      <c r="JEC119" s="511"/>
      <c r="JED119" s="511"/>
      <c r="JEE119" s="511"/>
      <c r="JEF119" s="511"/>
      <c r="JEG119" s="511"/>
      <c r="JEH119" s="511"/>
      <c r="JEI119" s="511"/>
      <c r="JEJ119" s="511"/>
      <c r="JEK119" s="511"/>
      <c r="JEL119" s="511"/>
      <c r="JEM119" s="511"/>
      <c r="JEN119" s="511"/>
      <c r="JEO119" s="511"/>
      <c r="JEP119" s="511"/>
      <c r="JEQ119" s="511"/>
      <c r="JER119" s="511"/>
      <c r="JES119" s="511"/>
      <c r="JET119" s="511"/>
      <c r="JEU119" s="511"/>
      <c r="JEV119" s="511"/>
      <c r="JEW119" s="511"/>
      <c r="JEX119" s="511"/>
      <c r="JEY119" s="511"/>
      <c r="JEZ119" s="511"/>
      <c r="JFA119" s="511"/>
      <c r="JFB119" s="511"/>
      <c r="JFC119" s="511"/>
      <c r="JFD119" s="511"/>
      <c r="JFE119" s="511"/>
      <c r="JFF119" s="511"/>
      <c r="JFG119" s="511"/>
      <c r="JFH119" s="511"/>
      <c r="JFI119" s="511"/>
      <c r="JFJ119" s="511"/>
      <c r="JFK119" s="511"/>
      <c r="JFL119" s="511"/>
      <c r="JFM119" s="511"/>
      <c r="JFN119" s="511"/>
      <c r="JFO119" s="511"/>
      <c r="JFP119" s="511"/>
      <c r="JFQ119" s="511"/>
      <c r="JFR119" s="511"/>
      <c r="JFS119" s="511"/>
      <c r="JFT119" s="511"/>
      <c r="JFU119" s="511"/>
      <c r="JFV119" s="511"/>
      <c r="JFW119" s="511"/>
      <c r="JFX119" s="511"/>
      <c r="JFY119" s="511"/>
      <c r="JFZ119" s="511"/>
      <c r="JGA119" s="511"/>
      <c r="JGB119" s="511"/>
      <c r="JGC119" s="511"/>
      <c r="JGD119" s="511"/>
      <c r="JGE119" s="511"/>
      <c r="JGF119" s="511"/>
      <c r="JGG119" s="511"/>
      <c r="JGH119" s="511"/>
      <c r="JGI119" s="511"/>
      <c r="JGJ119" s="511"/>
      <c r="JGK119" s="511"/>
      <c r="JGL119" s="511"/>
      <c r="JGM119" s="511"/>
      <c r="JGN119" s="511"/>
      <c r="JGO119" s="511"/>
      <c r="JGP119" s="511"/>
      <c r="JGQ119" s="511"/>
      <c r="JGR119" s="511"/>
      <c r="JGS119" s="511"/>
      <c r="JGT119" s="511"/>
      <c r="JGU119" s="511"/>
      <c r="JGV119" s="511"/>
      <c r="JGW119" s="511"/>
      <c r="JGX119" s="511"/>
      <c r="JGY119" s="511"/>
      <c r="JGZ119" s="511"/>
      <c r="JHA119" s="511"/>
      <c r="JHB119" s="511"/>
      <c r="JHC119" s="511"/>
      <c r="JHD119" s="511"/>
      <c r="JHE119" s="511"/>
      <c r="JHF119" s="511"/>
      <c r="JHG119" s="511"/>
      <c r="JHH119" s="511"/>
      <c r="JHI119" s="511"/>
      <c r="JHJ119" s="511"/>
      <c r="JHK119" s="511"/>
      <c r="JHL119" s="511"/>
      <c r="JHM119" s="511"/>
      <c r="JHN119" s="511"/>
      <c r="JHO119" s="511"/>
      <c r="JHP119" s="511"/>
      <c r="JHQ119" s="511"/>
      <c r="JHR119" s="511"/>
      <c r="JHS119" s="511"/>
      <c r="JHT119" s="511"/>
      <c r="JHU119" s="511"/>
      <c r="JHV119" s="511"/>
      <c r="JHW119" s="511"/>
      <c r="JHX119" s="511"/>
      <c r="JHY119" s="511"/>
      <c r="JHZ119" s="511"/>
      <c r="JIA119" s="511"/>
      <c r="JIB119" s="511"/>
      <c r="JIC119" s="511"/>
      <c r="JID119" s="511"/>
      <c r="JIE119" s="511"/>
      <c r="JIF119" s="511"/>
      <c r="JIG119" s="511"/>
      <c r="JIH119" s="511"/>
      <c r="JII119" s="511"/>
      <c r="JIJ119" s="511"/>
      <c r="JIK119" s="511"/>
      <c r="JIL119" s="511"/>
      <c r="JIM119" s="511"/>
      <c r="JIN119" s="511"/>
      <c r="JIO119" s="511"/>
      <c r="JIP119" s="511"/>
      <c r="JIQ119" s="511"/>
      <c r="JIR119" s="511"/>
      <c r="JIS119" s="511"/>
      <c r="JIT119" s="511"/>
      <c r="JIU119" s="511"/>
      <c r="JIV119" s="511"/>
      <c r="JIW119" s="511"/>
      <c r="JIX119" s="511"/>
      <c r="JIY119" s="511"/>
      <c r="JIZ119" s="511"/>
      <c r="JJA119" s="511"/>
      <c r="JJB119" s="511"/>
      <c r="JJC119" s="511"/>
      <c r="JJD119" s="511"/>
      <c r="JJE119" s="511"/>
      <c r="JJF119" s="511"/>
      <c r="JJG119" s="511"/>
      <c r="JJH119" s="511"/>
      <c r="JJI119" s="511"/>
      <c r="JJJ119" s="511"/>
      <c r="JJK119" s="511"/>
      <c r="JJL119" s="511"/>
      <c r="JJM119" s="511"/>
      <c r="JJN119" s="511"/>
      <c r="JJO119" s="511"/>
      <c r="JJP119" s="511"/>
      <c r="JJQ119" s="511"/>
      <c r="JJR119" s="511"/>
      <c r="JJS119" s="511"/>
      <c r="JJT119" s="511"/>
      <c r="JJU119" s="511"/>
      <c r="JJV119" s="511"/>
      <c r="JJW119" s="511"/>
      <c r="JJX119" s="511"/>
      <c r="JJY119" s="511"/>
      <c r="JJZ119" s="511"/>
      <c r="JKA119" s="511"/>
      <c r="JKB119" s="511"/>
      <c r="JKC119" s="511"/>
      <c r="JKD119" s="511"/>
      <c r="JKE119" s="511"/>
      <c r="JKF119" s="511"/>
      <c r="JKG119" s="511"/>
      <c r="JKH119" s="511"/>
      <c r="JKI119" s="511"/>
      <c r="JKJ119" s="511"/>
      <c r="JKK119" s="511"/>
      <c r="JKL119" s="511"/>
      <c r="JKM119" s="511"/>
      <c r="JKN119" s="511"/>
      <c r="JKO119" s="511"/>
      <c r="JKP119" s="511"/>
      <c r="JKQ119" s="511"/>
      <c r="JKR119" s="511"/>
      <c r="JKS119" s="511"/>
      <c r="JKT119" s="511"/>
      <c r="JKU119" s="511"/>
      <c r="JKV119" s="511"/>
      <c r="JKW119" s="511"/>
      <c r="JKX119" s="511"/>
      <c r="JKY119" s="511"/>
      <c r="JKZ119" s="511"/>
      <c r="JLA119" s="511"/>
      <c r="JLB119" s="511"/>
      <c r="JLC119" s="511"/>
      <c r="JLD119" s="511"/>
      <c r="JLE119" s="511"/>
      <c r="JLF119" s="511"/>
      <c r="JLG119" s="511"/>
      <c r="JLH119" s="511"/>
      <c r="JLI119" s="511"/>
      <c r="JLJ119" s="511"/>
      <c r="JLK119" s="511"/>
      <c r="JLL119" s="511"/>
      <c r="JLM119" s="511"/>
      <c r="JLN119" s="511"/>
      <c r="JLO119" s="511"/>
      <c r="JLP119" s="511"/>
      <c r="JLQ119" s="511"/>
      <c r="JLR119" s="511"/>
      <c r="JLS119" s="511"/>
      <c r="JLT119" s="511"/>
      <c r="JLU119" s="511"/>
      <c r="JLV119" s="511"/>
      <c r="JLW119" s="511"/>
      <c r="JLX119" s="511"/>
      <c r="JLY119" s="511"/>
      <c r="JLZ119" s="511"/>
      <c r="JMA119" s="511"/>
      <c r="JMB119" s="511"/>
      <c r="JMC119" s="511"/>
      <c r="JMD119" s="511"/>
      <c r="JME119" s="511"/>
      <c r="JMF119" s="511"/>
      <c r="JMG119" s="511"/>
      <c r="JMH119" s="511"/>
      <c r="JMI119" s="511"/>
      <c r="JMJ119" s="511"/>
      <c r="JMK119" s="511"/>
      <c r="JML119" s="511"/>
      <c r="JMM119" s="511"/>
      <c r="JMN119" s="511"/>
      <c r="JMO119" s="511"/>
      <c r="JMP119" s="511"/>
      <c r="JMQ119" s="511"/>
      <c r="JMR119" s="511"/>
      <c r="JMS119" s="511"/>
      <c r="JMT119" s="511"/>
      <c r="JMU119" s="511"/>
      <c r="JMV119" s="511"/>
      <c r="JMW119" s="511"/>
      <c r="JMX119" s="511"/>
      <c r="JMY119" s="511"/>
      <c r="JMZ119" s="511"/>
      <c r="JNA119" s="511"/>
      <c r="JNB119" s="511"/>
      <c r="JNC119" s="511"/>
      <c r="JND119" s="511"/>
      <c r="JNE119" s="511"/>
      <c r="JNF119" s="511"/>
      <c r="JNG119" s="511"/>
      <c r="JNH119" s="511"/>
      <c r="JNI119" s="511"/>
      <c r="JNJ119" s="511"/>
      <c r="JNK119" s="511"/>
      <c r="JNL119" s="511"/>
      <c r="JNM119" s="511"/>
      <c r="JNN119" s="511"/>
      <c r="JNO119" s="511"/>
      <c r="JNP119" s="511"/>
      <c r="JNQ119" s="511"/>
      <c r="JNR119" s="511"/>
      <c r="JNS119" s="511"/>
      <c r="JNT119" s="511"/>
      <c r="JNU119" s="511"/>
      <c r="JNV119" s="511"/>
      <c r="JNW119" s="511"/>
      <c r="JNX119" s="511"/>
      <c r="JNY119" s="511"/>
      <c r="JNZ119" s="511"/>
      <c r="JOA119" s="511"/>
      <c r="JOB119" s="511"/>
      <c r="JOC119" s="511"/>
      <c r="JOD119" s="511"/>
      <c r="JOE119" s="511"/>
      <c r="JOF119" s="511"/>
      <c r="JOG119" s="511"/>
      <c r="JOH119" s="511"/>
      <c r="JOI119" s="511"/>
      <c r="JOJ119" s="511"/>
      <c r="JOK119" s="511"/>
      <c r="JOL119" s="511"/>
      <c r="JOM119" s="511"/>
      <c r="JON119" s="511"/>
      <c r="JOO119" s="511"/>
      <c r="JOP119" s="511"/>
      <c r="JOQ119" s="511"/>
      <c r="JOR119" s="511"/>
      <c r="JOS119" s="511"/>
      <c r="JOT119" s="511"/>
      <c r="JOU119" s="511"/>
      <c r="JOV119" s="511"/>
      <c r="JOW119" s="511"/>
      <c r="JOX119" s="511"/>
      <c r="JOY119" s="511"/>
      <c r="JOZ119" s="511"/>
      <c r="JPA119" s="511"/>
      <c r="JPB119" s="511"/>
      <c r="JPC119" s="511"/>
      <c r="JPD119" s="511"/>
      <c r="JPE119" s="511"/>
      <c r="JPF119" s="511"/>
      <c r="JPG119" s="511"/>
      <c r="JPH119" s="511"/>
      <c r="JPI119" s="511"/>
      <c r="JPJ119" s="511"/>
      <c r="JPK119" s="511"/>
      <c r="JPL119" s="511"/>
      <c r="JPM119" s="511"/>
      <c r="JPN119" s="511"/>
      <c r="JPO119" s="511"/>
      <c r="JPP119" s="511"/>
      <c r="JPQ119" s="511"/>
      <c r="JPR119" s="511"/>
      <c r="JPS119" s="511"/>
      <c r="JPT119" s="511"/>
      <c r="JPU119" s="511"/>
      <c r="JPV119" s="511"/>
      <c r="JPW119" s="511"/>
      <c r="JPX119" s="511"/>
      <c r="JPY119" s="511"/>
      <c r="JPZ119" s="511"/>
      <c r="JQA119" s="511"/>
      <c r="JQB119" s="511"/>
      <c r="JQC119" s="511"/>
      <c r="JQD119" s="511"/>
      <c r="JQE119" s="511"/>
      <c r="JQF119" s="511"/>
      <c r="JQG119" s="511"/>
      <c r="JQH119" s="511"/>
      <c r="JQI119" s="511"/>
      <c r="JQJ119" s="511"/>
      <c r="JQK119" s="511"/>
      <c r="JQL119" s="511"/>
      <c r="JQM119" s="511"/>
      <c r="JQN119" s="511"/>
      <c r="JQO119" s="511"/>
      <c r="JQP119" s="511"/>
      <c r="JQQ119" s="511"/>
      <c r="JQR119" s="511"/>
      <c r="JQS119" s="511"/>
      <c r="JQT119" s="511"/>
      <c r="JQU119" s="511"/>
      <c r="JQV119" s="511"/>
      <c r="JQW119" s="511"/>
      <c r="JQX119" s="511"/>
      <c r="JQY119" s="511"/>
      <c r="JQZ119" s="511"/>
      <c r="JRA119" s="511"/>
      <c r="JRB119" s="511"/>
      <c r="JRC119" s="511"/>
      <c r="JRD119" s="511"/>
      <c r="JRE119" s="511"/>
      <c r="JRF119" s="511"/>
      <c r="JRG119" s="511"/>
      <c r="JRH119" s="511"/>
      <c r="JRI119" s="511"/>
      <c r="JRJ119" s="511"/>
      <c r="JRK119" s="511"/>
      <c r="JRL119" s="511"/>
      <c r="JRM119" s="511"/>
      <c r="JRN119" s="511"/>
      <c r="JRO119" s="511"/>
      <c r="JRP119" s="511"/>
      <c r="JRQ119" s="511"/>
      <c r="JRR119" s="511"/>
      <c r="JRS119" s="511"/>
      <c r="JRT119" s="511"/>
      <c r="JRU119" s="511"/>
      <c r="JRV119" s="511"/>
      <c r="JRW119" s="511"/>
      <c r="JRX119" s="511"/>
      <c r="JRY119" s="511"/>
      <c r="JRZ119" s="511"/>
      <c r="JSA119" s="511"/>
      <c r="JSB119" s="511"/>
      <c r="JSC119" s="511"/>
      <c r="JSD119" s="511"/>
      <c r="JSE119" s="511"/>
      <c r="JSF119" s="511"/>
      <c r="JSG119" s="511"/>
      <c r="JSH119" s="511"/>
      <c r="JSI119" s="511"/>
      <c r="JSJ119" s="511"/>
      <c r="JSK119" s="511"/>
      <c r="JSL119" s="511"/>
      <c r="JSM119" s="511"/>
      <c r="JSN119" s="511"/>
      <c r="JSO119" s="511"/>
      <c r="JSP119" s="511"/>
      <c r="JSQ119" s="511"/>
      <c r="JSR119" s="511"/>
      <c r="JSS119" s="511"/>
      <c r="JST119" s="511"/>
      <c r="JSU119" s="511"/>
      <c r="JSV119" s="511"/>
      <c r="JSW119" s="511"/>
      <c r="JSX119" s="511"/>
      <c r="JSY119" s="511"/>
      <c r="JSZ119" s="511"/>
      <c r="JTA119" s="511"/>
      <c r="JTB119" s="511"/>
      <c r="JTC119" s="511"/>
      <c r="JTD119" s="511"/>
      <c r="JTE119" s="511"/>
      <c r="JTF119" s="511"/>
      <c r="JTG119" s="511"/>
      <c r="JTH119" s="511"/>
      <c r="JTI119" s="511"/>
      <c r="JTJ119" s="511"/>
      <c r="JTK119" s="511"/>
      <c r="JTL119" s="511"/>
      <c r="JTM119" s="511"/>
      <c r="JTN119" s="511"/>
      <c r="JTO119" s="511"/>
      <c r="JTP119" s="511"/>
      <c r="JTQ119" s="511"/>
      <c r="JTR119" s="511"/>
      <c r="JTS119" s="511"/>
      <c r="JTT119" s="511"/>
      <c r="JTU119" s="511"/>
      <c r="JTV119" s="511"/>
      <c r="JTW119" s="511"/>
      <c r="JTX119" s="511"/>
      <c r="JTY119" s="511"/>
      <c r="JTZ119" s="511"/>
      <c r="JUA119" s="511"/>
      <c r="JUB119" s="511"/>
      <c r="JUC119" s="511"/>
      <c r="JUD119" s="511"/>
      <c r="JUE119" s="511"/>
      <c r="JUF119" s="511"/>
      <c r="JUG119" s="511"/>
      <c r="JUH119" s="511"/>
      <c r="JUI119" s="511"/>
      <c r="JUJ119" s="511"/>
      <c r="JUK119" s="511"/>
      <c r="JUL119" s="511"/>
      <c r="JUM119" s="511"/>
      <c r="JUN119" s="511"/>
      <c r="JUO119" s="511"/>
      <c r="JUP119" s="511"/>
      <c r="JUQ119" s="511"/>
      <c r="JUR119" s="511"/>
      <c r="JUS119" s="511"/>
      <c r="JUT119" s="511"/>
      <c r="JUU119" s="511"/>
      <c r="JUV119" s="511"/>
      <c r="JUW119" s="511"/>
      <c r="JUX119" s="511"/>
      <c r="JUY119" s="511"/>
      <c r="JUZ119" s="511"/>
      <c r="JVA119" s="511"/>
      <c r="JVB119" s="511"/>
      <c r="JVC119" s="511"/>
      <c r="JVD119" s="511"/>
      <c r="JVE119" s="511"/>
      <c r="JVF119" s="511"/>
      <c r="JVG119" s="511"/>
      <c r="JVH119" s="511"/>
      <c r="JVI119" s="511"/>
      <c r="JVJ119" s="511"/>
      <c r="JVK119" s="511"/>
      <c r="JVL119" s="511"/>
      <c r="JVM119" s="511"/>
      <c r="JVN119" s="511"/>
      <c r="JVO119" s="511"/>
      <c r="JVP119" s="511"/>
      <c r="JVQ119" s="511"/>
      <c r="JVR119" s="511"/>
      <c r="JVS119" s="511"/>
      <c r="JVT119" s="511"/>
      <c r="JVU119" s="511"/>
      <c r="JVV119" s="511"/>
      <c r="JVW119" s="511"/>
      <c r="JVX119" s="511"/>
      <c r="JVY119" s="511"/>
      <c r="JVZ119" s="511"/>
      <c r="JWA119" s="511"/>
      <c r="JWB119" s="511"/>
      <c r="JWC119" s="511"/>
      <c r="JWD119" s="511"/>
      <c r="JWE119" s="511"/>
      <c r="JWF119" s="511"/>
      <c r="JWG119" s="511"/>
      <c r="JWH119" s="511"/>
      <c r="JWI119" s="511"/>
      <c r="JWJ119" s="511"/>
      <c r="JWK119" s="511"/>
      <c r="JWL119" s="511"/>
      <c r="JWM119" s="511"/>
      <c r="JWN119" s="511"/>
      <c r="JWO119" s="511"/>
      <c r="JWP119" s="511"/>
      <c r="JWQ119" s="511"/>
      <c r="JWR119" s="511"/>
      <c r="JWS119" s="511"/>
      <c r="JWT119" s="511"/>
      <c r="JWU119" s="511"/>
      <c r="JWV119" s="511"/>
      <c r="JWW119" s="511"/>
      <c r="JWX119" s="511"/>
      <c r="JWY119" s="511"/>
      <c r="JWZ119" s="511"/>
      <c r="JXA119" s="511"/>
      <c r="JXB119" s="511"/>
      <c r="JXC119" s="511"/>
      <c r="JXD119" s="511"/>
      <c r="JXE119" s="511"/>
      <c r="JXF119" s="511"/>
      <c r="JXG119" s="511"/>
      <c r="JXH119" s="511"/>
      <c r="JXI119" s="511"/>
      <c r="JXJ119" s="511"/>
      <c r="JXK119" s="511"/>
      <c r="JXL119" s="511"/>
      <c r="JXM119" s="511"/>
      <c r="JXN119" s="511"/>
      <c r="JXO119" s="511"/>
      <c r="JXP119" s="511"/>
      <c r="JXQ119" s="511"/>
      <c r="JXR119" s="511"/>
      <c r="JXS119" s="511"/>
      <c r="JXT119" s="511"/>
      <c r="JXU119" s="511"/>
      <c r="JXV119" s="511"/>
      <c r="JXW119" s="511"/>
      <c r="JXX119" s="511"/>
      <c r="JXY119" s="511"/>
      <c r="JXZ119" s="511"/>
      <c r="JYA119" s="511"/>
      <c r="JYB119" s="511"/>
      <c r="JYC119" s="511"/>
      <c r="JYD119" s="511"/>
      <c r="JYE119" s="511"/>
      <c r="JYF119" s="511"/>
      <c r="JYG119" s="511"/>
      <c r="JYH119" s="511"/>
      <c r="JYI119" s="511"/>
      <c r="JYJ119" s="511"/>
      <c r="JYK119" s="511"/>
      <c r="JYL119" s="511"/>
      <c r="JYM119" s="511"/>
      <c r="JYN119" s="511"/>
      <c r="JYO119" s="511"/>
      <c r="JYP119" s="511"/>
      <c r="JYQ119" s="511"/>
      <c r="JYR119" s="511"/>
      <c r="JYS119" s="511"/>
      <c r="JYT119" s="511"/>
      <c r="JYU119" s="511"/>
      <c r="JYV119" s="511"/>
      <c r="JYW119" s="511"/>
      <c r="JYX119" s="511"/>
      <c r="JYY119" s="511"/>
      <c r="JYZ119" s="511"/>
      <c r="JZA119" s="511"/>
      <c r="JZB119" s="511"/>
      <c r="JZC119" s="511"/>
      <c r="JZD119" s="511"/>
      <c r="JZE119" s="511"/>
      <c r="JZF119" s="511"/>
      <c r="JZG119" s="511"/>
      <c r="JZH119" s="511"/>
      <c r="JZI119" s="511"/>
      <c r="JZJ119" s="511"/>
      <c r="JZK119" s="511"/>
      <c r="JZL119" s="511"/>
      <c r="JZM119" s="511"/>
      <c r="JZN119" s="511"/>
      <c r="JZO119" s="511"/>
      <c r="JZP119" s="511"/>
      <c r="JZQ119" s="511"/>
      <c r="JZR119" s="511"/>
      <c r="JZS119" s="511"/>
      <c r="JZT119" s="511"/>
      <c r="JZU119" s="511"/>
      <c r="JZV119" s="511"/>
      <c r="JZW119" s="511"/>
      <c r="JZX119" s="511"/>
      <c r="JZY119" s="511"/>
      <c r="JZZ119" s="511"/>
      <c r="KAA119" s="511"/>
      <c r="KAB119" s="511"/>
      <c r="KAC119" s="511"/>
      <c r="KAD119" s="511"/>
      <c r="KAE119" s="511"/>
      <c r="KAF119" s="511"/>
      <c r="KAG119" s="511"/>
      <c r="KAH119" s="511"/>
      <c r="KAI119" s="511"/>
      <c r="KAJ119" s="511"/>
      <c r="KAK119" s="511"/>
      <c r="KAL119" s="511"/>
      <c r="KAM119" s="511"/>
      <c r="KAN119" s="511"/>
      <c r="KAO119" s="511"/>
      <c r="KAP119" s="511"/>
      <c r="KAQ119" s="511"/>
      <c r="KAR119" s="511"/>
      <c r="KAS119" s="511"/>
      <c r="KAT119" s="511"/>
      <c r="KAU119" s="511"/>
      <c r="KAV119" s="511"/>
      <c r="KAW119" s="511"/>
      <c r="KAX119" s="511"/>
      <c r="KAY119" s="511"/>
      <c r="KAZ119" s="511"/>
      <c r="KBA119" s="511"/>
      <c r="KBB119" s="511"/>
      <c r="KBC119" s="511"/>
      <c r="KBD119" s="511"/>
      <c r="KBE119" s="511"/>
      <c r="KBF119" s="511"/>
      <c r="KBG119" s="511"/>
      <c r="KBH119" s="511"/>
      <c r="KBI119" s="511"/>
      <c r="KBJ119" s="511"/>
      <c r="KBK119" s="511"/>
      <c r="KBL119" s="511"/>
      <c r="KBM119" s="511"/>
      <c r="KBN119" s="511"/>
      <c r="KBO119" s="511"/>
      <c r="KBP119" s="511"/>
      <c r="KBQ119" s="511"/>
      <c r="KBR119" s="511"/>
      <c r="KBS119" s="511"/>
      <c r="KBT119" s="511"/>
      <c r="KBU119" s="511"/>
      <c r="KBV119" s="511"/>
      <c r="KBW119" s="511"/>
      <c r="KBX119" s="511"/>
      <c r="KBY119" s="511"/>
      <c r="KBZ119" s="511"/>
      <c r="KCA119" s="511"/>
      <c r="KCB119" s="511"/>
      <c r="KCC119" s="511"/>
      <c r="KCD119" s="511"/>
      <c r="KCE119" s="511"/>
      <c r="KCF119" s="511"/>
      <c r="KCG119" s="511"/>
      <c r="KCH119" s="511"/>
      <c r="KCI119" s="511"/>
      <c r="KCJ119" s="511"/>
      <c r="KCK119" s="511"/>
      <c r="KCL119" s="511"/>
      <c r="KCM119" s="511"/>
      <c r="KCN119" s="511"/>
      <c r="KCO119" s="511"/>
      <c r="KCP119" s="511"/>
      <c r="KCQ119" s="511"/>
      <c r="KCR119" s="511"/>
      <c r="KCS119" s="511"/>
      <c r="KCT119" s="511"/>
      <c r="KCU119" s="511"/>
      <c r="KCV119" s="511"/>
      <c r="KCW119" s="511"/>
      <c r="KCX119" s="511"/>
      <c r="KCY119" s="511"/>
      <c r="KCZ119" s="511"/>
      <c r="KDA119" s="511"/>
      <c r="KDB119" s="511"/>
      <c r="KDC119" s="511"/>
      <c r="KDD119" s="511"/>
      <c r="KDE119" s="511"/>
      <c r="KDF119" s="511"/>
      <c r="KDG119" s="511"/>
      <c r="KDH119" s="511"/>
      <c r="KDI119" s="511"/>
      <c r="KDJ119" s="511"/>
      <c r="KDK119" s="511"/>
      <c r="KDL119" s="511"/>
      <c r="KDM119" s="511"/>
      <c r="KDN119" s="511"/>
      <c r="KDO119" s="511"/>
      <c r="KDP119" s="511"/>
      <c r="KDQ119" s="511"/>
      <c r="KDR119" s="511"/>
      <c r="KDS119" s="511"/>
      <c r="KDT119" s="511"/>
      <c r="KDU119" s="511"/>
      <c r="KDV119" s="511"/>
      <c r="KDW119" s="511"/>
      <c r="KDX119" s="511"/>
      <c r="KDY119" s="511"/>
      <c r="KDZ119" s="511"/>
      <c r="KEA119" s="511"/>
      <c r="KEB119" s="511"/>
      <c r="KEC119" s="511"/>
      <c r="KED119" s="511"/>
      <c r="KEE119" s="511"/>
      <c r="KEF119" s="511"/>
      <c r="KEG119" s="511"/>
      <c r="KEH119" s="511"/>
      <c r="KEI119" s="511"/>
      <c r="KEJ119" s="511"/>
      <c r="KEK119" s="511"/>
      <c r="KEL119" s="511"/>
      <c r="KEM119" s="511"/>
      <c r="KEN119" s="511"/>
      <c r="KEO119" s="511"/>
      <c r="KEP119" s="511"/>
      <c r="KEQ119" s="511"/>
      <c r="KER119" s="511"/>
      <c r="KES119" s="511"/>
      <c r="KET119" s="511"/>
      <c r="KEU119" s="511"/>
      <c r="KEV119" s="511"/>
      <c r="KEW119" s="511"/>
      <c r="KEX119" s="511"/>
      <c r="KEY119" s="511"/>
      <c r="KEZ119" s="511"/>
      <c r="KFA119" s="511"/>
      <c r="KFB119" s="511"/>
      <c r="KFC119" s="511"/>
      <c r="KFD119" s="511"/>
      <c r="KFE119" s="511"/>
      <c r="KFF119" s="511"/>
      <c r="KFG119" s="511"/>
      <c r="KFH119" s="511"/>
      <c r="KFI119" s="511"/>
      <c r="KFJ119" s="511"/>
      <c r="KFK119" s="511"/>
      <c r="KFL119" s="511"/>
      <c r="KFM119" s="511"/>
      <c r="KFN119" s="511"/>
      <c r="KFO119" s="511"/>
      <c r="KFP119" s="511"/>
      <c r="KFQ119" s="511"/>
      <c r="KFR119" s="511"/>
      <c r="KFS119" s="511"/>
      <c r="KFT119" s="511"/>
      <c r="KFU119" s="511"/>
      <c r="KFV119" s="511"/>
      <c r="KFW119" s="511"/>
      <c r="KFX119" s="511"/>
      <c r="KFY119" s="511"/>
      <c r="KFZ119" s="511"/>
      <c r="KGA119" s="511"/>
      <c r="KGB119" s="511"/>
      <c r="KGC119" s="511"/>
      <c r="KGD119" s="511"/>
      <c r="KGE119" s="511"/>
      <c r="KGF119" s="511"/>
      <c r="KGG119" s="511"/>
      <c r="KGH119" s="511"/>
      <c r="KGI119" s="511"/>
      <c r="KGJ119" s="511"/>
      <c r="KGK119" s="511"/>
      <c r="KGL119" s="511"/>
      <c r="KGM119" s="511"/>
      <c r="KGN119" s="511"/>
      <c r="KGO119" s="511"/>
      <c r="KGP119" s="511"/>
      <c r="KGQ119" s="511"/>
      <c r="KGR119" s="511"/>
      <c r="KGS119" s="511"/>
      <c r="KGT119" s="511"/>
      <c r="KGU119" s="511"/>
      <c r="KGV119" s="511"/>
      <c r="KGW119" s="511"/>
      <c r="KGX119" s="511"/>
      <c r="KGY119" s="511"/>
      <c r="KGZ119" s="511"/>
      <c r="KHA119" s="511"/>
      <c r="KHB119" s="511"/>
      <c r="KHC119" s="511"/>
      <c r="KHD119" s="511"/>
      <c r="KHE119" s="511"/>
      <c r="KHF119" s="511"/>
      <c r="KHG119" s="511"/>
      <c r="KHH119" s="511"/>
      <c r="KHI119" s="511"/>
      <c r="KHJ119" s="511"/>
      <c r="KHK119" s="511"/>
      <c r="KHL119" s="511"/>
      <c r="KHM119" s="511"/>
      <c r="KHN119" s="511"/>
      <c r="KHO119" s="511"/>
      <c r="KHP119" s="511"/>
      <c r="KHQ119" s="511"/>
      <c r="KHR119" s="511"/>
      <c r="KHS119" s="511"/>
      <c r="KHT119" s="511"/>
      <c r="KHU119" s="511"/>
      <c r="KHV119" s="511"/>
      <c r="KHW119" s="511"/>
      <c r="KHX119" s="511"/>
      <c r="KHY119" s="511"/>
      <c r="KHZ119" s="511"/>
      <c r="KIA119" s="511"/>
      <c r="KIB119" s="511"/>
      <c r="KIC119" s="511"/>
      <c r="KID119" s="511"/>
      <c r="KIE119" s="511"/>
      <c r="KIF119" s="511"/>
      <c r="KIG119" s="511"/>
      <c r="KIH119" s="511"/>
      <c r="KII119" s="511"/>
      <c r="KIJ119" s="511"/>
      <c r="KIK119" s="511"/>
      <c r="KIL119" s="511"/>
      <c r="KIM119" s="511"/>
      <c r="KIN119" s="511"/>
      <c r="KIO119" s="511"/>
      <c r="KIP119" s="511"/>
      <c r="KIQ119" s="511"/>
      <c r="KIR119" s="511"/>
      <c r="KIS119" s="511"/>
      <c r="KIT119" s="511"/>
      <c r="KIU119" s="511"/>
      <c r="KIV119" s="511"/>
      <c r="KIW119" s="511"/>
      <c r="KIX119" s="511"/>
      <c r="KIY119" s="511"/>
      <c r="KIZ119" s="511"/>
      <c r="KJA119" s="511"/>
      <c r="KJB119" s="511"/>
      <c r="KJC119" s="511"/>
      <c r="KJD119" s="511"/>
      <c r="KJE119" s="511"/>
      <c r="KJF119" s="511"/>
      <c r="KJG119" s="511"/>
      <c r="KJH119" s="511"/>
      <c r="KJI119" s="511"/>
      <c r="KJJ119" s="511"/>
      <c r="KJK119" s="511"/>
      <c r="KJL119" s="511"/>
      <c r="KJM119" s="511"/>
      <c r="KJN119" s="511"/>
      <c r="KJO119" s="511"/>
      <c r="KJP119" s="511"/>
      <c r="KJQ119" s="511"/>
      <c r="KJR119" s="511"/>
      <c r="KJS119" s="511"/>
      <c r="KJT119" s="511"/>
      <c r="KJU119" s="511"/>
      <c r="KJV119" s="511"/>
      <c r="KJW119" s="511"/>
      <c r="KJX119" s="511"/>
      <c r="KJY119" s="511"/>
      <c r="KJZ119" s="511"/>
      <c r="KKA119" s="511"/>
      <c r="KKB119" s="511"/>
      <c r="KKC119" s="511"/>
      <c r="KKD119" s="511"/>
      <c r="KKE119" s="511"/>
      <c r="KKF119" s="511"/>
      <c r="KKG119" s="511"/>
      <c r="KKH119" s="511"/>
      <c r="KKI119" s="511"/>
      <c r="KKJ119" s="511"/>
      <c r="KKK119" s="511"/>
      <c r="KKL119" s="511"/>
      <c r="KKM119" s="511"/>
      <c r="KKN119" s="511"/>
      <c r="KKO119" s="511"/>
      <c r="KKP119" s="511"/>
      <c r="KKQ119" s="511"/>
      <c r="KKR119" s="511"/>
      <c r="KKS119" s="511"/>
      <c r="KKT119" s="511"/>
      <c r="KKU119" s="511"/>
      <c r="KKV119" s="511"/>
      <c r="KKW119" s="511"/>
      <c r="KKX119" s="511"/>
      <c r="KKY119" s="511"/>
      <c r="KKZ119" s="511"/>
      <c r="KLA119" s="511"/>
      <c r="KLB119" s="511"/>
      <c r="KLC119" s="511"/>
      <c r="KLD119" s="511"/>
      <c r="KLE119" s="511"/>
      <c r="KLF119" s="511"/>
      <c r="KLG119" s="511"/>
      <c r="KLH119" s="511"/>
      <c r="KLI119" s="511"/>
      <c r="KLJ119" s="511"/>
      <c r="KLK119" s="511"/>
      <c r="KLL119" s="511"/>
      <c r="KLM119" s="511"/>
      <c r="KLN119" s="511"/>
      <c r="KLO119" s="511"/>
      <c r="KLP119" s="511"/>
      <c r="KLQ119" s="511"/>
      <c r="KLR119" s="511"/>
      <c r="KLS119" s="511"/>
      <c r="KLT119" s="511"/>
      <c r="KLU119" s="511"/>
      <c r="KLV119" s="511"/>
      <c r="KLW119" s="511"/>
      <c r="KLX119" s="511"/>
      <c r="KLY119" s="511"/>
      <c r="KLZ119" s="511"/>
      <c r="KMA119" s="511"/>
      <c r="KMB119" s="511"/>
      <c r="KMC119" s="511"/>
      <c r="KMD119" s="511"/>
      <c r="KME119" s="511"/>
      <c r="KMF119" s="511"/>
      <c r="KMG119" s="511"/>
      <c r="KMH119" s="511"/>
      <c r="KMI119" s="511"/>
      <c r="KMJ119" s="511"/>
      <c r="KMK119" s="511"/>
      <c r="KML119" s="511"/>
      <c r="KMM119" s="511"/>
      <c r="KMN119" s="511"/>
      <c r="KMO119" s="511"/>
      <c r="KMP119" s="511"/>
      <c r="KMQ119" s="511"/>
      <c r="KMR119" s="511"/>
      <c r="KMS119" s="511"/>
      <c r="KMT119" s="511"/>
      <c r="KMU119" s="511"/>
      <c r="KMV119" s="511"/>
      <c r="KMW119" s="511"/>
      <c r="KMX119" s="511"/>
      <c r="KMY119" s="511"/>
      <c r="KMZ119" s="511"/>
      <c r="KNA119" s="511"/>
      <c r="KNB119" s="511"/>
      <c r="KNC119" s="511"/>
      <c r="KND119" s="511"/>
      <c r="KNE119" s="511"/>
      <c r="KNF119" s="511"/>
      <c r="KNG119" s="511"/>
      <c r="KNH119" s="511"/>
      <c r="KNI119" s="511"/>
      <c r="KNJ119" s="511"/>
      <c r="KNK119" s="511"/>
      <c r="KNL119" s="511"/>
      <c r="KNM119" s="511"/>
      <c r="KNN119" s="511"/>
      <c r="KNO119" s="511"/>
      <c r="KNP119" s="511"/>
      <c r="KNQ119" s="511"/>
      <c r="KNR119" s="511"/>
      <c r="KNS119" s="511"/>
      <c r="KNT119" s="511"/>
      <c r="KNU119" s="511"/>
      <c r="KNV119" s="511"/>
      <c r="KNW119" s="511"/>
      <c r="KNX119" s="511"/>
      <c r="KNY119" s="511"/>
      <c r="KNZ119" s="511"/>
      <c r="KOA119" s="511"/>
      <c r="KOB119" s="511"/>
      <c r="KOC119" s="511"/>
      <c r="KOD119" s="511"/>
      <c r="KOE119" s="511"/>
      <c r="KOF119" s="511"/>
      <c r="KOG119" s="511"/>
      <c r="KOH119" s="511"/>
      <c r="KOI119" s="511"/>
      <c r="KOJ119" s="511"/>
      <c r="KOK119" s="511"/>
      <c r="KOL119" s="511"/>
      <c r="KOM119" s="511"/>
      <c r="KON119" s="511"/>
      <c r="KOO119" s="511"/>
      <c r="KOP119" s="511"/>
      <c r="KOQ119" s="511"/>
      <c r="KOR119" s="511"/>
      <c r="KOS119" s="511"/>
      <c r="KOT119" s="511"/>
      <c r="KOU119" s="511"/>
      <c r="KOV119" s="511"/>
      <c r="KOW119" s="511"/>
      <c r="KOX119" s="511"/>
      <c r="KOY119" s="511"/>
      <c r="KOZ119" s="511"/>
      <c r="KPA119" s="511"/>
      <c r="KPB119" s="511"/>
      <c r="KPC119" s="511"/>
      <c r="KPD119" s="511"/>
      <c r="KPE119" s="511"/>
      <c r="KPF119" s="511"/>
      <c r="KPG119" s="511"/>
      <c r="KPH119" s="511"/>
      <c r="KPI119" s="511"/>
      <c r="KPJ119" s="511"/>
      <c r="KPK119" s="511"/>
      <c r="KPL119" s="511"/>
      <c r="KPM119" s="511"/>
      <c r="KPN119" s="511"/>
      <c r="KPO119" s="511"/>
      <c r="KPP119" s="511"/>
      <c r="KPQ119" s="511"/>
      <c r="KPR119" s="511"/>
      <c r="KPS119" s="511"/>
      <c r="KPT119" s="511"/>
      <c r="KPU119" s="511"/>
      <c r="KPV119" s="511"/>
      <c r="KPW119" s="511"/>
      <c r="KPX119" s="511"/>
      <c r="KPY119" s="511"/>
      <c r="KPZ119" s="511"/>
      <c r="KQA119" s="511"/>
      <c r="KQB119" s="511"/>
      <c r="KQC119" s="511"/>
      <c r="KQD119" s="511"/>
      <c r="KQE119" s="511"/>
      <c r="KQF119" s="511"/>
      <c r="KQG119" s="511"/>
      <c r="KQH119" s="511"/>
      <c r="KQI119" s="511"/>
      <c r="KQJ119" s="511"/>
      <c r="KQK119" s="511"/>
      <c r="KQL119" s="511"/>
      <c r="KQM119" s="511"/>
      <c r="KQN119" s="511"/>
      <c r="KQO119" s="511"/>
      <c r="KQP119" s="511"/>
      <c r="KQQ119" s="511"/>
      <c r="KQR119" s="511"/>
      <c r="KQS119" s="511"/>
      <c r="KQT119" s="511"/>
      <c r="KQU119" s="511"/>
      <c r="KQV119" s="511"/>
      <c r="KQW119" s="511"/>
      <c r="KQX119" s="511"/>
      <c r="KQY119" s="511"/>
      <c r="KQZ119" s="511"/>
      <c r="KRA119" s="511"/>
      <c r="KRB119" s="511"/>
      <c r="KRC119" s="511"/>
      <c r="KRD119" s="511"/>
      <c r="KRE119" s="511"/>
      <c r="KRF119" s="511"/>
      <c r="KRG119" s="511"/>
      <c r="KRH119" s="511"/>
      <c r="KRI119" s="511"/>
      <c r="KRJ119" s="511"/>
      <c r="KRK119" s="511"/>
      <c r="KRL119" s="511"/>
      <c r="KRM119" s="511"/>
      <c r="KRN119" s="511"/>
      <c r="KRO119" s="511"/>
      <c r="KRP119" s="511"/>
      <c r="KRQ119" s="511"/>
      <c r="KRR119" s="511"/>
      <c r="KRS119" s="511"/>
      <c r="KRT119" s="511"/>
      <c r="KRU119" s="511"/>
      <c r="KRV119" s="511"/>
      <c r="KRW119" s="511"/>
      <c r="KRX119" s="511"/>
      <c r="KRY119" s="511"/>
      <c r="KRZ119" s="511"/>
      <c r="KSA119" s="511"/>
      <c r="KSB119" s="511"/>
      <c r="KSC119" s="511"/>
      <c r="KSD119" s="511"/>
      <c r="KSE119" s="511"/>
      <c r="KSF119" s="511"/>
      <c r="KSG119" s="511"/>
      <c r="KSH119" s="511"/>
      <c r="KSI119" s="511"/>
      <c r="KSJ119" s="511"/>
      <c r="KSK119" s="511"/>
      <c r="KSL119" s="511"/>
      <c r="KSM119" s="511"/>
      <c r="KSN119" s="511"/>
      <c r="KSO119" s="511"/>
      <c r="KSP119" s="511"/>
      <c r="KSQ119" s="511"/>
      <c r="KSR119" s="511"/>
      <c r="KSS119" s="511"/>
      <c r="KST119" s="511"/>
      <c r="KSU119" s="511"/>
      <c r="KSV119" s="511"/>
      <c r="KSW119" s="511"/>
      <c r="KSX119" s="511"/>
      <c r="KSY119" s="511"/>
      <c r="KSZ119" s="511"/>
      <c r="KTA119" s="511"/>
      <c r="KTB119" s="511"/>
      <c r="KTC119" s="511"/>
      <c r="KTD119" s="511"/>
      <c r="KTE119" s="511"/>
      <c r="KTF119" s="511"/>
      <c r="KTG119" s="511"/>
      <c r="KTH119" s="511"/>
      <c r="KTI119" s="511"/>
      <c r="KTJ119" s="511"/>
      <c r="KTK119" s="511"/>
      <c r="KTL119" s="511"/>
      <c r="KTM119" s="511"/>
      <c r="KTN119" s="511"/>
      <c r="KTO119" s="511"/>
      <c r="KTP119" s="511"/>
      <c r="KTQ119" s="511"/>
      <c r="KTR119" s="511"/>
      <c r="KTS119" s="511"/>
      <c r="KTT119" s="511"/>
      <c r="KTU119" s="511"/>
      <c r="KTV119" s="511"/>
      <c r="KTW119" s="511"/>
      <c r="KTX119" s="511"/>
      <c r="KTY119" s="511"/>
      <c r="KTZ119" s="511"/>
      <c r="KUA119" s="511"/>
      <c r="KUB119" s="511"/>
      <c r="KUC119" s="511"/>
      <c r="KUD119" s="511"/>
      <c r="KUE119" s="511"/>
      <c r="KUF119" s="511"/>
      <c r="KUG119" s="511"/>
      <c r="KUH119" s="511"/>
      <c r="KUI119" s="511"/>
      <c r="KUJ119" s="511"/>
      <c r="KUK119" s="511"/>
      <c r="KUL119" s="511"/>
      <c r="KUM119" s="511"/>
      <c r="KUN119" s="511"/>
      <c r="KUO119" s="511"/>
      <c r="KUP119" s="511"/>
      <c r="KUQ119" s="511"/>
      <c r="KUR119" s="511"/>
      <c r="KUS119" s="511"/>
      <c r="KUT119" s="511"/>
      <c r="KUU119" s="511"/>
      <c r="KUV119" s="511"/>
      <c r="KUW119" s="511"/>
      <c r="KUX119" s="511"/>
      <c r="KUY119" s="511"/>
      <c r="KUZ119" s="511"/>
      <c r="KVA119" s="511"/>
      <c r="KVB119" s="511"/>
      <c r="KVC119" s="511"/>
      <c r="KVD119" s="511"/>
      <c r="KVE119" s="511"/>
      <c r="KVF119" s="511"/>
      <c r="KVG119" s="511"/>
      <c r="KVH119" s="511"/>
      <c r="KVI119" s="511"/>
      <c r="KVJ119" s="511"/>
      <c r="KVK119" s="511"/>
      <c r="KVL119" s="511"/>
      <c r="KVM119" s="511"/>
      <c r="KVN119" s="511"/>
      <c r="KVO119" s="511"/>
      <c r="KVP119" s="511"/>
      <c r="KVQ119" s="511"/>
      <c r="KVR119" s="511"/>
      <c r="KVS119" s="511"/>
      <c r="KVT119" s="511"/>
      <c r="KVU119" s="511"/>
      <c r="KVV119" s="511"/>
      <c r="KVW119" s="511"/>
      <c r="KVX119" s="511"/>
      <c r="KVY119" s="511"/>
      <c r="KVZ119" s="511"/>
      <c r="KWA119" s="511"/>
      <c r="KWB119" s="511"/>
      <c r="KWC119" s="511"/>
      <c r="KWD119" s="511"/>
      <c r="KWE119" s="511"/>
      <c r="KWF119" s="511"/>
      <c r="KWG119" s="511"/>
      <c r="KWH119" s="511"/>
      <c r="KWI119" s="511"/>
      <c r="KWJ119" s="511"/>
      <c r="KWK119" s="511"/>
      <c r="KWL119" s="511"/>
      <c r="KWM119" s="511"/>
      <c r="KWN119" s="511"/>
      <c r="KWO119" s="511"/>
      <c r="KWP119" s="511"/>
      <c r="KWQ119" s="511"/>
      <c r="KWR119" s="511"/>
      <c r="KWS119" s="511"/>
      <c r="KWT119" s="511"/>
      <c r="KWU119" s="511"/>
      <c r="KWV119" s="511"/>
      <c r="KWW119" s="511"/>
      <c r="KWX119" s="511"/>
      <c r="KWY119" s="511"/>
      <c r="KWZ119" s="511"/>
      <c r="KXA119" s="511"/>
      <c r="KXB119" s="511"/>
      <c r="KXC119" s="511"/>
      <c r="KXD119" s="511"/>
      <c r="KXE119" s="511"/>
      <c r="KXF119" s="511"/>
      <c r="KXG119" s="511"/>
      <c r="KXH119" s="511"/>
      <c r="KXI119" s="511"/>
      <c r="KXJ119" s="511"/>
      <c r="KXK119" s="511"/>
      <c r="KXL119" s="511"/>
      <c r="KXM119" s="511"/>
      <c r="KXN119" s="511"/>
      <c r="KXO119" s="511"/>
      <c r="KXP119" s="511"/>
      <c r="KXQ119" s="511"/>
      <c r="KXR119" s="511"/>
      <c r="KXS119" s="511"/>
      <c r="KXT119" s="511"/>
      <c r="KXU119" s="511"/>
      <c r="KXV119" s="511"/>
      <c r="KXW119" s="511"/>
      <c r="KXX119" s="511"/>
      <c r="KXY119" s="511"/>
      <c r="KXZ119" s="511"/>
      <c r="KYA119" s="511"/>
      <c r="KYB119" s="511"/>
      <c r="KYC119" s="511"/>
      <c r="KYD119" s="511"/>
      <c r="KYE119" s="511"/>
      <c r="KYF119" s="511"/>
      <c r="KYG119" s="511"/>
      <c r="KYH119" s="511"/>
      <c r="KYI119" s="511"/>
      <c r="KYJ119" s="511"/>
      <c r="KYK119" s="511"/>
      <c r="KYL119" s="511"/>
      <c r="KYM119" s="511"/>
      <c r="KYN119" s="511"/>
      <c r="KYO119" s="511"/>
      <c r="KYP119" s="511"/>
      <c r="KYQ119" s="511"/>
      <c r="KYR119" s="511"/>
      <c r="KYS119" s="511"/>
      <c r="KYT119" s="511"/>
      <c r="KYU119" s="511"/>
      <c r="KYV119" s="511"/>
      <c r="KYW119" s="511"/>
      <c r="KYX119" s="511"/>
      <c r="KYY119" s="511"/>
      <c r="KYZ119" s="511"/>
      <c r="KZA119" s="511"/>
      <c r="KZB119" s="511"/>
      <c r="KZC119" s="511"/>
      <c r="KZD119" s="511"/>
      <c r="KZE119" s="511"/>
      <c r="KZF119" s="511"/>
      <c r="KZG119" s="511"/>
      <c r="KZH119" s="511"/>
      <c r="KZI119" s="511"/>
      <c r="KZJ119" s="511"/>
      <c r="KZK119" s="511"/>
      <c r="KZL119" s="511"/>
      <c r="KZM119" s="511"/>
      <c r="KZN119" s="511"/>
      <c r="KZO119" s="511"/>
      <c r="KZP119" s="511"/>
      <c r="KZQ119" s="511"/>
      <c r="KZR119" s="511"/>
      <c r="KZS119" s="511"/>
      <c r="KZT119" s="511"/>
      <c r="KZU119" s="511"/>
      <c r="KZV119" s="511"/>
      <c r="KZW119" s="511"/>
      <c r="KZX119" s="511"/>
      <c r="KZY119" s="511"/>
      <c r="KZZ119" s="511"/>
      <c r="LAA119" s="511"/>
      <c r="LAB119" s="511"/>
      <c r="LAC119" s="511"/>
      <c r="LAD119" s="511"/>
      <c r="LAE119" s="511"/>
      <c r="LAF119" s="511"/>
      <c r="LAG119" s="511"/>
      <c r="LAH119" s="511"/>
      <c r="LAI119" s="511"/>
      <c r="LAJ119" s="511"/>
      <c r="LAK119" s="511"/>
      <c r="LAL119" s="511"/>
      <c r="LAM119" s="511"/>
      <c r="LAN119" s="511"/>
      <c r="LAO119" s="511"/>
      <c r="LAP119" s="511"/>
      <c r="LAQ119" s="511"/>
      <c r="LAR119" s="511"/>
      <c r="LAS119" s="511"/>
      <c r="LAT119" s="511"/>
      <c r="LAU119" s="511"/>
      <c r="LAV119" s="511"/>
      <c r="LAW119" s="511"/>
      <c r="LAX119" s="511"/>
      <c r="LAY119" s="511"/>
      <c r="LAZ119" s="511"/>
      <c r="LBA119" s="511"/>
      <c r="LBB119" s="511"/>
      <c r="LBC119" s="511"/>
      <c r="LBD119" s="511"/>
      <c r="LBE119" s="511"/>
      <c r="LBF119" s="511"/>
      <c r="LBG119" s="511"/>
      <c r="LBH119" s="511"/>
      <c r="LBI119" s="511"/>
      <c r="LBJ119" s="511"/>
      <c r="LBK119" s="511"/>
      <c r="LBL119" s="511"/>
      <c r="LBM119" s="511"/>
      <c r="LBN119" s="511"/>
      <c r="LBO119" s="511"/>
      <c r="LBP119" s="511"/>
      <c r="LBQ119" s="511"/>
      <c r="LBR119" s="511"/>
      <c r="LBS119" s="511"/>
      <c r="LBT119" s="511"/>
      <c r="LBU119" s="511"/>
      <c r="LBV119" s="511"/>
      <c r="LBW119" s="511"/>
      <c r="LBX119" s="511"/>
      <c r="LBY119" s="511"/>
      <c r="LBZ119" s="511"/>
      <c r="LCA119" s="511"/>
      <c r="LCB119" s="511"/>
      <c r="LCC119" s="511"/>
      <c r="LCD119" s="511"/>
      <c r="LCE119" s="511"/>
      <c r="LCF119" s="511"/>
      <c r="LCG119" s="511"/>
      <c r="LCH119" s="511"/>
      <c r="LCI119" s="511"/>
      <c r="LCJ119" s="511"/>
      <c r="LCK119" s="511"/>
      <c r="LCL119" s="511"/>
      <c r="LCM119" s="511"/>
      <c r="LCN119" s="511"/>
      <c r="LCO119" s="511"/>
      <c r="LCP119" s="511"/>
      <c r="LCQ119" s="511"/>
      <c r="LCR119" s="511"/>
      <c r="LCS119" s="511"/>
      <c r="LCT119" s="511"/>
      <c r="LCU119" s="511"/>
      <c r="LCV119" s="511"/>
      <c r="LCW119" s="511"/>
      <c r="LCX119" s="511"/>
      <c r="LCY119" s="511"/>
      <c r="LCZ119" s="511"/>
      <c r="LDA119" s="511"/>
      <c r="LDB119" s="511"/>
      <c r="LDC119" s="511"/>
      <c r="LDD119" s="511"/>
      <c r="LDE119" s="511"/>
      <c r="LDF119" s="511"/>
      <c r="LDG119" s="511"/>
      <c r="LDH119" s="511"/>
      <c r="LDI119" s="511"/>
      <c r="LDJ119" s="511"/>
      <c r="LDK119" s="511"/>
      <c r="LDL119" s="511"/>
      <c r="LDM119" s="511"/>
      <c r="LDN119" s="511"/>
      <c r="LDO119" s="511"/>
      <c r="LDP119" s="511"/>
      <c r="LDQ119" s="511"/>
      <c r="LDR119" s="511"/>
      <c r="LDS119" s="511"/>
      <c r="LDT119" s="511"/>
      <c r="LDU119" s="511"/>
      <c r="LDV119" s="511"/>
      <c r="LDW119" s="511"/>
      <c r="LDX119" s="511"/>
      <c r="LDY119" s="511"/>
      <c r="LDZ119" s="511"/>
      <c r="LEA119" s="511"/>
      <c r="LEB119" s="511"/>
      <c r="LEC119" s="511"/>
      <c r="LED119" s="511"/>
      <c r="LEE119" s="511"/>
      <c r="LEF119" s="511"/>
      <c r="LEG119" s="511"/>
      <c r="LEH119" s="511"/>
      <c r="LEI119" s="511"/>
      <c r="LEJ119" s="511"/>
      <c r="LEK119" s="511"/>
      <c r="LEL119" s="511"/>
      <c r="LEM119" s="511"/>
      <c r="LEN119" s="511"/>
      <c r="LEO119" s="511"/>
      <c r="LEP119" s="511"/>
      <c r="LEQ119" s="511"/>
      <c r="LER119" s="511"/>
      <c r="LES119" s="511"/>
      <c r="LET119" s="511"/>
      <c r="LEU119" s="511"/>
      <c r="LEV119" s="511"/>
      <c r="LEW119" s="511"/>
      <c r="LEX119" s="511"/>
      <c r="LEY119" s="511"/>
      <c r="LEZ119" s="511"/>
      <c r="LFA119" s="511"/>
      <c r="LFB119" s="511"/>
      <c r="LFC119" s="511"/>
      <c r="LFD119" s="511"/>
      <c r="LFE119" s="511"/>
      <c r="LFF119" s="511"/>
      <c r="LFG119" s="511"/>
      <c r="LFH119" s="511"/>
      <c r="LFI119" s="511"/>
      <c r="LFJ119" s="511"/>
      <c r="LFK119" s="511"/>
      <c r="LFL119" s="511"/>
      <c r="LFM119" s="511"/>
      <c r="LFN119" s="511"/>
      <c r="LFO119" s="511"/>
      <c r="LFP119" s="511"/>
      <c r="LFQ119" s="511"/>
      <c r="LFR119" s="511"/>
      <c r="LFS119" s="511"/>
      <c r="LFT119" s="511"/>
      <c r="LFU119" s="511"/>
      <c r="LFV119" s="511"/>
      <c r="LFW119" s="511"/>
      <c r="LFX119" s="511"/>
      <c r="LFY119" s="511"/>
      <c r="LFZ119" s="511"/>
      <c r="LGA119" s="511"/>
      <c r="LGB119" s="511"/>
      <c r="LGC119" s="511"/>
      <c r="LGD119" s="511"/>
      <c r="LGE119" s="511"/>
      <c r="LGF119" s="511"/>
      <c r="LGG119" s="511"/>
      <c r="LGH119" s="511"/>
      <c r="LGI119" s="511"/>
      <c r="LGJ119" s="511"/>
      <c r="LGK119" s="511"/>
      <c r="LGL119" s="511"/>
      <c r="LGM119" s="511"/>
      <c r="LGN119" s="511"/>
      <c r="LGO119" s="511"/>
      <c r="LGP119" s="511"/>
      <c r="LGQ119" s="511"/>
      <c r="LGR119" s="511"/>
      <c r="LGS119" s="511"/>
      <c r="LGT119" s="511"/>
      <c r="LGU119" s="511"/>
      <c r="LGV119" s="511"/>
      <c r="LGW119" s="511"/>
      <c r="LGX119" s="511"/>
      <c r="LGY119" s="511"/>
      <c r="LGZ119" s="511"/>
      <c r="LHA119" s="511"/>
      <c r="LHB119" s="511"/>
      <c r="LHC119" s="511"/>
      <c r="LHD119" s="511"/>
      <c r="LHE119" s="511"/>
      <c r="LHF119" s="511"/>
      <c r="LHG119" s="511"/>
      <c r="LHH119" s="511"/>
      <c r="LHI119" s="511"/>
      <c r="LHJ119" s="511"/>
      <c r="LHK119" s="511"/>
      <c r="LHL119" s="511"/>
      <c r="LHM119" s="511"/>
      <c r="LHN119" s="511"/>
      <c r="LHO119" s="511"/>
      <c r="LHP119" s="511"/>
      <c r="LHQ119" s="511"/>
      <c r="LHR119" s="511"/>
      <c r="LHS119" s="511"/>
      <c r="LHT119" s="511"/>
      <c r="LHU119" s="511"/>
      <c r="LHV119" s="511"/>
      <c r="LHW119" s="511"/>
      <c r="LHX119" s="511"/>
      <c r="LHY119" s="511"/>
      <c r="LHZ119" s="511"/>
      <c r="LIA119" s="511"/>
      <c r="LIB119" s="511"/>
      <c r="LIC119" s="511"/>
      <c r="LID119" s="511"/>
      <c r="LIE119" s="511"/>
      <c r="LIF119" s="511"/>
      <c r="LIG119" s="511"/>
      <c r="LIH119" s="511"/>
      <c r="LII119" s="511"/>
      <c r="LIJ119" s="511"/>
      <c r="LIK119" s="511"/>
      <c r="LIL119" s="511"/>
      <c r="LIM119" s="511"/>
      <c r="LIN119" s="511"/>
      <c r="LIO119" s="511"/>
      <c r="LIP119" s="511"/>
      <c r="LIQ119" s="511"/>
      <c r="LIR119" s="511"/>
      <c r="LIS119" s="511"/>
      <c r="LIT119" s="511"/>
      <c r="LIU119" s="511"/>
      <c r="LIV119" s="511"/>
      <c r="LIW119" s="511"/>
      <c r="LIX119" s="511"/>
      <c r="LIY119" s="511"/>
      <c r="LIZ119" s="511"/>
      <c r="LJA119" s="511"/>
      <c r="LJB119" s="511"/>
      <c r="LJC119" s="511"/>
      <c r="LJD119" s="511"/>
      <c r="LJE119" s="511"/>
      <c r="LJF119" s="511"/>
      <c r="LJG119" s="511"/>
      <c r="LJH119" s="511"/>
      <c r="LJI119" s="511"/>
      <c r="LJJ119" s="511"/>
      <c r="LJK119" s="511"/>
      <c r="LJL119" s="511"/>
      <c r="LJM119" s="511"/>
      <c r="LJN119" s="511"/>
      <c r="LJO119" s="511"/>
      <c r="LJP119" s="511"/>
      <c r="LJQ119" s="511"/>
      <c r="LJR119" s="511"/>
      <c r="LJS119" s="511"/>
      <c r="LJT119" s="511"/>
      <c r="LJU119" s="511"/>
      <c r="LJV119" s="511"/>
      <c r="LJW119" s="511"/>
      <c r="LJX119" s="511"/>
      <c r="LJY119" s="511"/>
      <c r="LJZ119" s="511"/>
      <c r="LKA119" s="511"/>
      <c r="LKB119" s="511"/>
      <c r="LKC119" s="511"/>
      <c r="LKD119" s="511"/>
      <c r="LKE119" s="511"/>
      <c r="LKF119" s="511"/>
      <c r="LKG119" s="511"/>
      <c r="LKH119" s="511"/>
      <c r="LKI119" s="511"/>
      <c r="LKJ119" s="511"/>
      <c r="LKK119" s="511"/>
      <c r="LKL119" s="511"/>
      <c r="LKM119" s="511"/>
      <c r="LKN119" s="511"/>
      <c r="LKO119" s="511"/>
      <c r="LKP119" s="511"/>
      <c r="LKQ119" s="511"/>
      <c r="LKR119" s="511"/>
      <c r="LKS119" s="511"/>
      <c r="LKT119" s="511"/>
      <c r="LKU119" s="511"/>
      <c r="LKV119" s="511"/>
      <c r="LKW119" s="511"/>
      <c r="LKX119" s="511"/>
      <c r="LKY119" s="511"/>
      <c r="LKZ119" s="511"/>
      <c r="LLA119" s="511"/>
      <c r="LLB119" s="511"/>
      <c r="LLC119" s="511"/>
      <c r="LLD119" s="511"/>
      <c r="LLE119" s="511"/>
      <c r="LLF119" s="511"/>
      <c r="LLG119" s="511"/>
      <c r="LLH119" s="511"/>
      <c r="LLI119" s="511"/>
      <c r="LLJ119" s="511"/>
      <c r="LLK119" s="511"/>
      <c r="LLL119" s="511"/>
      <c r="LLM119" s="511"/>
      <c r="LLN119" s="511"/>
      <c r="LLO119" s="511"/>
      <c r="LLP119" s="511"/>
      <c r="LLQ119" s="511"/>
      <c r="LLR119" s="511"/>
      <c r="LLS119" s="511"/>
      <c r="LLT119" s="511"/>
      <c r="LLU119" s="511"/>
      <c r="LLV119" s="511"/>
      <c r="LLW119" s="511"/>
      <c r="LLX119" s="511"/>
      <c r="LLY119" s="511"/>
      <c r="LLZ119" s="511"/>
      <c r="LMA119" s="511"/>
      <c r="LMB119" s="511"/>
      <c r="LMC119" s="511"/>
      <c r="LMD119" s="511"/>
      <c r="LME119" s="511"/>
      <c r="LMF119" s="511"/>
      <c r="LMG119" s="511"/>
      <c r="LMH119" s="511"/>
      <c r="LMI119" s="511"/>
      <c r="LMJ119" s="511"/>
      <c r="LMK119" s="511"/>
      <c r="LML119" s="511"/>
      <c r="LMM119" s="511"/>
      <c r="LMN119" s="511"/>
      <c r="LMO119" s="511"/>
      <c r="LMP119" s="511"/>
      <c r="LMQ119" s="511"/>
      <c r="LMR119" s="511"/>
      <c r="LMS119" s="511"/>
      <c r="LMT119" s="511"/>
      <c r="LMU119" s="511"/>
      <c r="LMV119" s="511"/>
      <c r="LMW119" s="511"/>
      <c r="LMX119" s="511"/>
      <c r="LMY119" s="511"/>
      <c r="LMZ119" s="511"/>
      <c r="LNA119" s="511"/>
      <c r="LNB119" s="511"/>
      <c r="LNC119" s="511"/>
      <c r="LND119" s="511"/>
      <c r="LNE119" s="511"/>
      <c r="LNF119" s="511"/>
      <c r="LNG119" s="511"/>
      <c r="LNH119" s="511"/>
      <c r="LNI119" s="511"/>
      <c r="LNJ119" s="511"/>
      <c r="LNK119" s="511"/>
      <c r="LNL119" s="511"/>
      <c r="LNM119" s="511"/>
      <c r="LNN119" s="511"/>
      <c r="LNO119" s="511"/>
      <c r="LNP119" s="511"/>
      <c r="LNQ119" s="511"/>
      <c r="LNR119" s="511"/>
      <c r="LNS119" s="511"/>
      <c r="LNT119" s="511"/>
      <c r="LNU119" s="511"/>
      <c r="LNV119" s="511"/>
      <c r="LNW119" s="511"/>
      <c r="LNX119" s="511"/>
      <c r="LNY119" s="511"/>
      <c r="LNZ119" s="511"/>
      <c r="LOA119" s="511"/>
      <c r="LOB119" s="511"/>
      <c r="LOC119" s="511"/>
      <c r="LOD119" s="511"/>
      <c r="LOE119" s="511"/>
      <c r="LOF119" s="511"/>
      <c r="LOG119" s="511"/>
      <c r="LOH119" s="511"/>
      <c r="LOI119" s="511"/>
      <c r="LOJ119" s="511"/>
      <c r="LOK119" s="511"/>
      <c r="LOL119" s="511"/>
      <c r="LOM119" s="511"/>
      <c r="LON119" s="511"/>
      <c r="LOO119" s="511"/>
      <c r="LOP119" s="511"/>
      <c r="LOQ119" s="511"/>
      <c r="LOR119" s="511"/>
      <c r="LOS119" s="511"/>
      <c r="LOT119" s="511"/>
      <c r="LOU119" s="511"/>
      <c r="LOV119" s="511"/>
      <c r="LOW119" s="511"/>
      <c r="LOX119" s="511"/>
      <c r="LOY119" s="511"/>
      <c r="LOZ119" s="511"/>
      <c r="LPA119" s="511"/>
      <c r="LPB119" s="511"/>
      <c r="LPC119" s="511"/>
      <c r="LPD119" s="511"/>
      <c r="LPE119" s="511"/>
      <c r="LPF119" s="511"/>
      <c r="LPG119" s="511"/>
      <c r="LPH119" s="511"/>
      <c r="LPI119" s="511"/>
      <c r="LPJ119" s="511"/>
      <c r="LPK119" s="511"/>
      <c r="LPL119" s="511"/>
      <c r="LPM119" s="511"/>
      <c r="LPN119" s="511"/>
      <c r="LPO119" s="511"/>
      <c r="LPP119" s="511"/>
      <c r="LPQ119" s="511"/>
      <c r="LPR119" s="511"/>
      <c r="LPS119" s="511"/>
      <c r="LPT119" s="511"/>
      <c r="LPU119" s="511"/>
      <c r="LPV119" s="511"/>
      <c r="LPW119" s="511"/>
      <c r="LPX119" s="511"/>
      <c r="LPY119" s="511"/>
      <c r="LPZ119" s="511"/>
      <c r="LQA119" s="511"/>
      <c r="LQB119" s="511"/>
      <c r="LQC119" s="511"/>
      <c r="LQD119" s="511"/>
      <c r="LQE119" s="511"/>
      <c r="LQF119" s="511"/>
      <c r="LQG119" s="511"/>
      <c r="LQH119" s="511"/>
      <c r="LQI119" s="511"/>
      <c r="LQJ119" s="511"/>
      <c r="LQK119" s="511"/>
      <c r="LQL119" s="511"/>
      <c r="LQM119" s="511"/>
      <c r="LQN119" s="511"/>
      <c r="LQO119" s="511"/>
      <c r="LQP119" s="511"/>
      <c r="LQQ119" s="511"/>
      <c r="LQR119" s="511"/>
      <c r="LQS119" s="511"/>
      <c r="LQT119" s="511"/>
      <c r="LQU119" s="511"/>
      <c r="LQV119" s="511"/>
      <c r="LQW119" s="511"/>
      <c r="LQX119" s="511"/>
      <c r="LQY119" s="511"/>
      <c r="LQZ119" s="511"/>
      <c r="LRA119" s="511"/>
      <c r="LRB119" s="511"/>
      <c r="LRC119" s="511"/>
      <c r="LRD119" s="511"/>
      <c r="LRE119" s="511"/>
      <c r="LRF119" s="511"/>
      <c r="LRG119" s="511"/>
      <c r="LRH119" s="511"/>
      <c r="LRI119" s="511"/>
      <c r="LRJ119" s="511"/>
      <c r="LRK119" s="511"/>
      <c r="LRL119" s="511"/>
      <c r="LRM119" s="511"/>
      <c r="LRN119" s="511"/>
      <c r="LRO119" s="511"/>
      <c r="LRP119" s="511"/>
      <c r="LRQ119" s="511"/>
      <c r="LRR119" s="511"/>
      <c r="LRS119" s="511"/>
      <c r="LRT119" s="511"/>
      <c r="LRU119" s="511"/>
      <c r="LRV119" s="511"/>
      <c r="LRW119" s="511"/>
      <c r="LRX119" s="511"/>
      <c r="LRY119" s="511"/>
      <c r="LRZ119" s="511"/>
      <c r="LSA119" s="511"/>
      <c r="LSB119" s="511"/>
      <c r="LSC119" s="511"/>
      <c r="LSD119" s="511"/>
      <c r="LSE119" s="511"/>
      <c r="LSF119" s="511"/>
      <c r="LSG119" s="511"/>
      <c r="LSH119" s="511"/>
      <c r="LSI119" s="511"/>
      <c r="LSJ119" s="511"/>
      <c r="LSK119" s="511"/>
      <c r="LSL119" s="511"/>
      <c r="LSM119" s="511"/>
      <c r="LSN119" s="511"/>
      <c r="LSO119" s="511"/>
      <c r="LSP119" s="511"/>
      <c r="LSQ119" s="511"/>
      <c r="LSR119" s="511"/>
      <c r="LSS119" s="511"/>
      <c r="LST119" s="511"/>
      <c r="LSU119" s="511"/>
      <c r="LSV119" s="511"/>
      <c r="LSW119" s="511"/>
      <c r="LSX119" s="511"/>
      <c r="LSY119" s="511"/>
      <c r="LSZ119" s="511"/>
      <c r="LTA119" s="511"/>
      <c r="LTB119" s="511"/>
      <c r="LTC119" s="511"/>
      <c r="LTD119" s="511"/>
      <c r="LTE119" s="511"/>
      <c r="LTF119" s="511"/>
      <c r="LTG119" s="511"/>
      <c r="LTH119" s="511"/>
      <c r="LTI119" s="511"/>
      <c r="LTJ119" s="511"/>
      <c r="LTK119" s="511"/>
      <c r="LTL119" s="511"/>
      <c r="LTM119" s="511"/>
      <c r="LTN119" s="511"/>
      <c r="LTO119" s="511"/>
      <c r="LTP119" s="511"/>
      <c r="LTQ119" s="511"/>
      <c r="LTR119" s="511"/>
      <c r="LTS119" s="511"/>
      <c r="LTT119" s="511"/>
      <c r="LTU119" s="511"/>
      <c r="LTV119" s="511"/>
      <c r="LTW119" s="511"/>
      <c r="LTX119" s="511"/>
      <c r="LTY119" s="511"/>
      <c r="LTZ119" s="511"/>
      <c r="LUA119" s="511"/>
      <c r="LUB119" s="511"/>
      <c r="LUC119" s="511"/>
      <c r="LUD119" s="511"/>
      <c r="LUE119" s="511"/>
      <c r="LUF119" s="511"/>
      <c r="LUG119" s="511"/>
      <c r="LUH119" s="511"/>
      <c r="LUI119" s="511"/>
      <c r="LUJ119" s="511"/>
      <c r="LUK119" s="511"/>
      <c r="LUL119" s="511"/>
      <c r="LUM119" s="511"/>
      <c r="LUN119" s="511"/>
      <c r="LUO119" s="511"/>
      <c r="LUP119" s="511"/>
      <c r="LUQ119" s="511"/>
      <c r="LUR119" s="511"/>
      <c r="LUS119" s="511"/>
      <c r="LUT119" s="511"/>
      <c r="LUU119" s="511"/>
      <c r="LUV119" s="511"/>
      <c r="LUW119" s="511"/>
      <c r="LUX119" s="511"/>
      <c r="LUY119" s="511"/>
      <c r="LUZ119" s="511"/>
      <c r="LVA119" s="511"/>
      <c r="LVB119" s="511"/>
      <c r="LVC119" s="511"/>
      <c r="LVD119" s="511"/>
      <c r="LVE119" s="511"/>
      <c r="LVF119" s="511"/>
      <c r="LVG119" s="511"/>
      <c r="LVH119" s="511"/>
      <c r="LVI119" s="511"/>
      <c r="LVJ119" s="511"/>
      <c r="LVK119" s="511"/>
      <c r="LVL119" s="511"/>
      <c r="LVM119" s="511"/>
      <c r="LVN119" s="511"/>
      <c r="LVO119" s="511"/>
      <c r="LVP119" s="511"/>
      <c r="LVQ119" s="511"/>
      <c r="LVR119" s="511"/>
      <c r="LVS119" s="511"/>
      <c r="LVT119" s="511"/>
      <c r="LVU119" s="511"/>
      <c r="LVV119" s="511"/>
      <c r="LVW119" s="511"/>
      <c r="LVX119" s="511"/>
      <c r="LVY119" s="511"/>
      <c r="LVZ119" s="511"/>
      <c r="LWA119" s="511"/>
      <c r="LWB119" s="511"/>
      <c r="LWC119" s="511"/>
      <c r="LWD119" s="511"/>
      <c r="LWE119" s="511"/>
      <c r="LWF119" s="511"/>
      <c r="LWG119" s="511"/>
      <c r="LWH119" s="511"/>
      <c r="LWI119" s="511"/>
      <c r="LWJ119" s="511"/>
      <c r="LWK119" s="511"/>
      <c r="LWL119" s="511"/>
      <c r="LWM119" s="511"/>
      <c r="LWN119" s="511"/>
      <c r="LWO119" s="511"/>
      <c r="LWP119" s="511"/>
      <c r="LWQ119" s="511"/>
      <c r="LWR119" s="511"/>
      <c r="LWS119" s="511"/>
      <c r="LWT119" s="511"/>
      <c r="LWU119" s="511"/>
      <c r="LWV119" s="511"/>
      <c r="LWW119" s="511"/>
      <c r="LWX119" s="511"/>
      <c r="LWY119" s="511"/>
      <c r="LWZ119" s="511"/>
      <c r="LXA119" s="511"/>
      <c r="LXB119" s="511"/>
      <c r="LXC119" s="511"/>
      <c r="LXD119" s="511"/>
      <c r="LXE119" s="511"/>
      <c r="LXF119" s="511"/>
      <c r="LXG119" s="511"/>
      <c r="LXH119" s="511"/>
      <c r="LXI119" s="511"/>
      <c r="LXJ119" s="511"/>
      <c r="LXK119" s="511"/>
      <c r="LXL119" s="511"/>
      <c r="LXM119" s="511"/>
      <c r="LXN119" s="511"/>
      <c r="LXO119" s="511"/>
      <c r="LXP119" s="511"/>
      <c r="LXQ119" s="511"/>
      <c r="LXR119" s="511"/>
      <c r="LXS119" s="511"/>
      <c r="LXT119" s="511"/>
      <c r="LXU119" s="511"/>
      <c r="LXV119" s="511"/>
      <c r="LXW119" s="511"/>
      <c r="LXX119" s="511"/>
      <c r="LXY119" s="511"/>
      <c r="LXZ119" s="511"/>
      <c r="LYA119" s="511"/>
      <c r="LYB119" s="511"/>
      <c r="LYC119" s="511"/>
      <c r="LYD119" s="511"/>
      <c r="LYE119" s="511"/>
      <c r="LYF119" s="511"/>
      <c r="LYG119" s="511"/>
      <c r="LYH119" s="511"/>
      <c r="LYI119" s="511"/>
      <c r="LYJ119" s="511"/>
      <c r="LYK119" s="511"/>
      <c r="LYL119" s="511"/>
      <c r="LYM119" s="511"/>
      <c r="LYN119" s="511"/>
      <c r="LYO119" s="511"/>
      <c r="LYP119" s="511"/>
      <c r="LYQ119" s="511"/>
      <c r="LYR119" s="511"/>
      <c r="LYS119" s="511"/>
      <c r="LYT119" s="511"/>
      <c r="LYU119" s="511"/>
      <c r="LYV119" s="511"/>
      <c r="LYW119" s="511"/>
      <c r="LYX119" s="511"/>
      <c r="LYY119" s="511"/>
      <c r="LYZ119" s="511"/>
      <c r="LZA119" s="511"/>
      <c r="LZB119" s="511"/>
      <c r="LZC119" s="511"/>
      <c r="LZD119" s="511"/>
      <c r="LZE119" s="511"/>
      <c r="LZF119" s="511"/>
      <c r="LZG119" s="511"/>
      <c r="LZH119" s="511"/>
      <c r="LZI119" s="511"/>
      <c r="LZJ119" s="511"/>
      <c r="LZK119" s="511"/>
      <c r="LZL119" s="511"/>
      <c r="LZM119" s="511"/>
      <c r="LZN119" s="511"/>
      <c r="LZO119" s="511"/>
      <c r="LZP119" s="511"/>
      <c r="LZQ119" s="511"/>
      <c r="LZR119" s="511"/>
      <c r="LZS119" s="511"/>
      <c r="LZT119" s="511"/>
      <c r="LZU119" s="511"/>
      <c r="LZV119" s="511"/>
      <c r="LZW119" s="511"/>
      <c r="LZX119" s="511"/>
      <c r="LZY119" s="511"/>
      <c r="LZZ119" s="511"/>
      <c r="MAA119" s="511"/>
      <c r="MAB119" s="511"/>
      <c r="MAC119" s="511"/>
      <c r="MAD119" s="511"/>
      <c r="MAE119" s="511"/>
      <c r="MAF119" s="511"/>
      <c r="MAG119" s="511"/>
      <c r="MAH119" s="511"/>
      <c r="MAI119" s="511"/>
      <c r="MAJ119" s="511"/>
      <c r="MAK119" s="511"/>
      <c r="MAL119" s="511"/>
      <c r="MAM119" s="511"/>
      <c r="MAN119" s="511"/>
      <c r="MAO119" s="511"/>
      <c r="MAP119" s="511"/>
      <c r="MAQ119" s="511"/>
      <c r="MAR119" s="511"/>
      <c r="MAS119" s="511"/>
      <c r="MAT119" s="511"/>
      <c r="MAU119" s="511"/>
      <c r="MAV119" s="511"/>
      <c r="MAW119" s="511"/>
      <c r="MAX119" s="511"/>
      <c r="MAY119" s="511"/>
      <c r="MAZ119" s="511"/>
      <c r="MBA119" s="511"/>
      <c r="MBB119" s="511"/>
      <c r="MBC119" s="511"/>
      <c r="MBD119" s="511"/>
      <c r="MBE119" s="511"/>
      <c r="MBF119" s="511"/>
      <c r="MBG119" s="511"/>
      <c r="MBH119" s="511"/>
      <c r="MBI119" s="511"/>
      <c r="MBJ119" s="511"/>
      <c r="MBK119" s="511"/>
      <c r="MBL119" s="511"/>
      <c r="MBM119" s="511"/>
      <c r="MBN119" s="511"/>
      <c r="MBO119" s="511"/>
      <c r="MBP119" s="511"/>
      <c r="MBQ119" s="511"/>
      <c r="MBR119" s="511"/>
      <c r="MBS119" s="511"/>
      <c r="MBT119" s="511"/>
      <c r="MBU119" s="511"/>
      <c r="MBV119" s="511"/>
      <c r="MBW119" s="511"/>
      <c r="MBX119" s="511"/>
      <c r="MBY119" s="511"/>
      <c r="MBZ119" s="511"/>
      <c r="MCA119" s="511"/>
      <c r="MCB119" s="511"/>
      <c r="MCC119" s="511"/>
      <c r="MCD119" s="511"/>
      <c r="MCE119" s="511"/>
      <c r="MCF119" s="511"/>
      <c r="MCG119" s="511"/>
      <c r="MCH119" s="511"/>
      <c r="MCI119" s="511"/>
      <c r="MCJ119" s="511"/>
      <c r="MCK119" s="511"/>
      <c r="MCL119" s="511"/>
      <c r="MCM119" s="511"/>
      <c r="MCN119" s="511"/>
      <c r="MCO119" s="511"/>
      <c r="MCP119" s="511"/>
      <c r="MCQ119" s="511"/>
      <c r="MCR119" s="511"/>
      <c r="MCS119" s="511"/>
      <c r="MCT119" s="511"/>
      <c r="MCU119" s="511"/>
      <c r="MCV119" s="511"/>
      <c r="MCW119" s="511"/>
      <c r="MCX119" s="511"/>
      <c r="MCY119" s="511"/>
      <c r="MCZ119" s="511"/>
      <c r="MDA119" s="511"/>
      <c r="MDB119" s="511"/>
      <c r="MDC119" s="511"/>
      <c r="MDD119" s="511"/>
      <c r="MDE119" s="511"/>
      <c r="MDF119" s="511"/>
      <c r="MDG119" s="511"/>
      <c r="MDH119" s="511"/>
      <c r="MDI119" s="511"/>
      <c r="MDJ119" s="511"/>
      <c r="MDK119" s="511"/>
      <c r="MDL119" s="511"/>
      <c r="MDM119" s="511"/>
      <c r="MDN119" s="511"/>
      <c r="MDO119" s="511"/>
      <c r="MDP119" s="511"/>
      <c r="MDQ119" s="511"/>
      <c r="MDR119" s="511"/>
      <c r="MDS119" s="511"/>
      <c r="MDT119" s="511"/>
      <c r="MDU119" s="511"/>
      <c r="MDV119" s="511"/>
      <c r="MDW119" s="511"/>
      <c r="MDX119" s="511"/>
      <c r="MDY119" s="511"/>
      <c r="MDZ119" s="511"/>
      <c r="MEA119" s="511"/>
      <c r="MEB119" s="511"/>
      <c r="MEC119" s="511"/>
      <c r="MED119" s="511"/>
      <c r="MEE119" s="511"/>
      <c r="MEF119" s="511"/>
      <c r="MEG119" s="511"/>
      <c r="MEH119" s="511"/>
      <c r="MEI119" s="511"/>
      <c r="MEJ119" s="511"/>
      <c r="MEK119" s="511"/>
      <c r="MEL119" s="511"/>
      <c r="MEM119" s="511"/>
      <c r="MEN119" s="511"/>
      <c r="MEO119" s="511"/>
      <c r="MEP119" s="511"/>
      <c r="MEQ119" s="511"/>
      <c r="MER119" s="511"/>
      <c r="MES119" s="511"/>
      <c r="MET119" s="511"/>
      <c r="MEU119" s="511"/>
      <c r="MEV119" s="511"/>
      <c r="MEW119" s="511"/>
      <c r="MEX119" s="511"/>
      <c r="MEY119" s="511"/>
      <c r="MEZ119" s="511"/>
      <c r="MFA119" s="511"/>
      <c r="MFB119" s="511"/>
      <c r="MFC119" s="511"/>
      <c r="MFD119" s="511"/>
      <c r="MFE119" s="511"/>
      <c r="MFF119" s="511"/>
      <c r="MFG119" s="511"/>
      <c r="MFH119" s="511"/>
      <c r="MFI119" s="511"/>
      <c r="MFJ119" s="511"/>
      <c r="MFK119" s="511"/>
      <c r="MFL119" s="511"/>
      <c r="MFM119" s="511"/>
      <c r="MFN119" s="511"/>
      <c r="MFO119" s="511"/>
      <c r="MFP119" s="511"/>
      <c r="MFQ119" s="511"/>
      <c r="MFR119" s="511"/>
      <c r="MFS119" s="511"/>
      <c r="MFT119" s="511"/>
      <c r="MFU119" s="511"/>
      <c r="MFV119" s="511"/>
      <c r="MFW119" s="511"/>
      <c r="MFX119" s="511"/>
      <c r="MFY119" s="511"/>
      <c r="MFZ119" s="511"/>
      <c r="MGA119" s="511"/>
      <c r="MGB119" s="511"/>
      <c r="MGC119" s="511"/>
      <c r="MGD119" s="511"/>
      <c r="MGE119" s="511"/>
      <c r="MGF119" s="511"/>
      <c r="MGG119" s="511"/>
      <c r="MGH119" s="511"/>
      <c r="MGI119" s="511"/>
      <c r="MGJ119" s="511"/>
      <c r="MGK119" s="511"/>
      <c r="MGL119" s="511"/>
      <c r="MGM119" s="511"/>
      <c r="MGN119" s="511"/>
      <c r="MGO119" s="511"/>
      <c r="MGP119" s="511"/>
      <c r="MGQ119" s="511"/>
      <c r="MGR119" s="511"/>
      <c r="MGS119" s="511"/>
      <c r="MGT119" s="511"/>
      <c r="MGU119" s="511"/>
      <c r="MGV119" s="511"/>
      <c r="MGW119" s="511"/>
      <c r="MGX119" s="511"/>
      <c r="MGY119" s="511"/>
      <c r="MGZ119" s="511"/>
      <c r="MHA119" s="511"/>
      <c r="MHB119" s="511"/>
      <c r="MHC119" s="511"/>
      <c r="MHD119" s="511"/>
      <c r="MHE119" s="511"/>
      <c r="MHF119" s="511"/>
      <c r="MHG119" s="511"/>
      <c r="MHH119" s="511"/>
      <c r="MHI119" s="511"/>
      <c r="MHJ119" s="511"/>
      <c r="MHK119" s="511"/>
      <c r="MHL119" s="511"/>
      <c r="MHM119" s="511"/>
      <c r="MHN119" s="511"/>
      <c r="MHO119" s="511"/>
      <c r="MHP119" s="511"/>
      <c r="MHQ119" s="511"/>
      <c r="MHR119" s="511"/>
      <c r="MHS119" s="511"/>
      <c r="MHT119" s="511"/>
      <c r="MHU119" s="511"/>
      <c r="MHV119" s="511"/>
      <c r="MHW119" s="511"/>
      <c r="MHX119" s="511"/>
      <c r="MHY119" s="511"/>
      <c r="MHZ119" s="511"/>
      <c r="MIA119" s="511"/>
      <c r="MIB119" s="511"/>
      <c r="MIC119" s="511"/>
      <c r="MID119" s="511"/>
      <c r="MIE119" s="511"/>
      <c r="MIF119" s="511"/>
      <c r="MIG119" s="511"/>
      <c r="MIH119" s="511"/>
      <c r="MII119" s="511"/>
      <c r="MIJ119" s="511"/>
      <c r="MIK119" s="511"/>
      <c r="MIL119" s="511"/>
      <c r="MIM119" s="511"/>
      <c r="MIN119" s="511"/>
      <c r="MIO119" s="511"/>
      <c r="MIP119" s="511"/>
      <c r="MIQ119" s="511"/>
      <c r="MIR119" s="511"/>
      <c r="MIS119" s="511"/>
      <c r="MIT119" s="511"/>
      <c r="MIU119" s="511"/>
      <c r="MIV119" s="511"/>
      <c r="MIW119" s="511"/>
      <c r="MIX119" s="511"/>
      <c r="MIY119" s="511"/>
      <c r="MIZ119" s="511"/>
      <c r="MJA119" s="511"/>
      <c r="MJB119" s="511"/>
      <c r="MJC119" s="511"/>
      <c r="MJD119" s="511"/>
      <c r="MJE119" s="511"/>
      <c r="MJF119" s="511"/>
      <c r="MJG119" s="511"/>
      <c r="MJH119" s="511"/>
      <c r="MJI119" s="511"/>
      <c r="MJJ119" s="511"/>
      <c r="MJK119" s="511"/>
      <c r="MJL119" s="511"/>
      <c r="MJM119" s="511"/>
      <c r="MJN119" s="511"/>
      <c r="MJO119" s="511"/>
      <c r="MJP119" s="511"/>
      <c r="MJQ119" s="511"/>
      <c r="MJR119" s="511"/>
      <c r="MJS119" s="511"/>
      <c r="MJT119" s="511"/>
      <c r="MJU119" s="511"/>
      <c r="MJV119" s="511"/>
      <c r="MJW119" s="511"/>
      <c r="MJX119" s="511"/>
      <c r="MJY119" s="511"/>
      <c r="MJZ119" s="511"/>
      <c r="MKA119" s="511"/>
      <c r="MKB119" s="511"/>
      <c r="MKC119" s="511"/>
      <c r="MKD119" s="511"/>
      <c r="MKE119" s="511"/>
      <c r="MKF119" s="511"/>
      <c r="MKG119" s="511"/>
      <c r="MKH119" s="511"/>
      <c r="MKI119" s="511"/>
      <c r="MKJ119" s="511"/>
      <c r="MKK119" s="511"/>
      <c r="MKL119" s="511"/>
      <c r="MKM119" s="511"/>
      <c r="MKN119" s="511"/>
      <c r="MKO119" s="511"/>
      <c r="MKP119" s="511"/>
      <c r="MKQ119" s="511"/>
      <c r="MKR119" s="511"/>
      <c r="MKS119" s="511"/>
      <c r="MKT119" s="511"/>
      <c r="MKU119" s="511"/>
      <c r="MKV119" s="511"/>
      <c r="MKW119" s="511"/>
      <c r="MKX119" s="511"/>
      <c r="MKY119" s="511"/>
      <c r="MKZ119" s="511"/>
      <c r="MLA119" s="511"/>
      <c r="MLB119" s="511"/>
      <c r="MLC119" s="511"/>
      <c r="MLD119" s="511"/>
      <c r="MLE119" s="511"/>
      <c r="MLF119" s="511"/>
      <c r="MLG119" s="511"/>
      <c r="MLH119" s="511"/>
      <c r="MLI119" s="511"/>
      <c r="MLJ119" s="511"/>
      <c r="MLK119" s="511"/>
      <c r="MLL119" s="511"/>
      <c r="MLM119" s="511"/>
      <c r="MLN119" s="511"/>
      <c r="MLO119" s="511"/>
      <c r="MLP119" s="511"/>
      <c r="MLQ119" s="511"/>
      <c r="MLR119" s="511"/>
      <c r="MLS119" s="511"/>
      <c r="MLT119" s="511"/>
      <c r="MLU119" s="511"/>
      <c r="MLV119" s="511"/>
      <c r="MLW119" s="511"/>
      <c r="MLX119" s="511"/>
      <c r="MLY119" s="511"/>
      <c r="MLZ119" s="511"/>
      <c r="MMA119" s="511"/>
      <c r="MMB119" s="511"/>
      <c r="MMC119" s="511"/>
      <c r="MMD119" s="511"/>
      <c r="MME119" s="511"/>
      <c r="MMF119" s="511"/>
      <c r="MMG119" s="511"/>
      <c r="MMH119" s="511"/>
      <c r="MMI119" s="511"/>
      <c r="MMJ119" s="511"/>
      <c r="MMK119" s="511"/>
      <c r="MML119" s="511"/>
      <c r="MMM119" s="511"/>
      <c r="MMN119" s="511"/>
      <c r="MMO119" s="511"/>
      <c r="MMP119" s="511"/>
      <c r="MMQ119" s="511"/>
      <c r="MMR119" s="511"/>
      <c r="MMS119" s="511"/>
      <c r="MMT119" s="511"/>
      <c r="MMU119" s="511"/>
      <c r="MMV119" s="511"/>
      <c r="MMW119" s="511"/>
      <c r="MMX119" s="511"/>
      <c r="MMY119" s="511"/>
      <c r="MMZ119" s="511"/>
      <c r="MNA119" s="511"/>
      <c r="MNB119" s="511"/>
      <c r="MNC119" s="511"/>
      <c r="MND119" s="511"/>
      <c r="MNE119" s="511"/>
      <c r="MNF119" s="511"/>
      <c r="MNG119" s="511"/>
      <c r="MNH119" s="511"/>
      <c r="MNI119" s="511"/>
      <c r="MNJ119" s="511"/>
      <c r="MNK119" s="511"/>
      <c r="MNL119" s="511"/>
      <c r="MNM119" s="511"/>
      <c r="MNN119" s="511"/>
      <c r="MNO119" s="511"/>
      <c r="MNP119" s="511"/>
      <c r="MNQ119" s="511"/>
      <c r="MNR119" s="511"/>
      <c r="MNS119" s="511"/>
      <c r="MNT119" s="511"/>
      <c r="MNU119" s="511"/>
      <c r="MNV119" s="511"/>
      <c r="MNW119" s="511"/>
      <c r="MNX119" s="511"/>
      <c r="MNY119" s="511"/>
      <c r="MNZ119" s="511"/>
      <c r="MOA119" s="511"/>
      <c r="MOB119" s="511"/>
      <c r="MOC119" s="511"/>
      <c r="MOD119" s="511"/>
      <c r="MOE119" s="511"/>
      <c r="MOF119" s="511"/>
      <c r="MOG119" s="511"/>
      <c r="MOH119" s="511"/>
      <c r="MOI119" s="511"/>
      <c r="MOJ119" s="511"/>
      <c r="MOK119" s="511"/>
      <c r="MOL119" s="511"/>
      <c r="MOM119" s="511"/>
      <c r="MON119" s="511"/>
      <c r="MOO119" s="511"/>
      <c r="MOP119" s="511"/>
      <c r="MOQ119" s="511"/>
      <c r="MOR119" s="511"/>
      <c r="MOS119" s="511"/>
      <c r="MOT119" s="511"/>
      <c r="MOU119" s="511"/>
      <c r="MOV119" s="511"/>
      <c r="MOW119" s="511"/>
      <c r="MOX119" s="511"/>
      <c r="MOY119" s="511"/>
      <c r="MOZ119" s="511"/>
      <c r="MPA119" s="511"/>
      <c r="MPB119" s="511"/>
      <c r="MPC119" s="511"/>
      <c r="MPD119" s="511"/>
      <c r="MPE119" s="511"/>
      <c r="MPF119" s="511"/>
      <c r="MPG119" s="511"/>
      <c r="MPH119" s="511"/>
      <c r="MPI119" s="511"/>
      <c r="MPJ119" s="511"/>
      <c r="MPK119" s="511"/>
      <c r="MPL119" s="511"/>
      <c r="MPM119" s="511"/>
      <c r="MPN119" s="511"/>
      <c r="MPO119" s="511"/>
      <c r="MPP119" s="511"/>
      <c r="MPQ119" s="511"/>
      <c r="MPR119" s="511"/>
      <c r="MPS119" s="511"/>
      <c r="MPT119" s="511"/>
      <c r="MPU119" s="511"/>
      <c r="MPV119" s="511"/>
      <c r="MPW119" s="511"/>
      <c r="MPX119" s="511"/>
      <c r="MPY119" s="511"/>
      <c r="MPZ119" s="511"/>
      <c r="MQA119" s="511"/>
      <c r="MQB119" s="511"/>
      <c r="MQC119" s="511"/>
      <c r="MQD119" s="511"/>
      <c r="MQE119" s="511"/>
      <c r="MQF119" s="511"/>
      <c r="MQG119" s="511"/>
      <c r="MQH119" s="511"/>
      <c r="MQI119" s="511"/>
      <c r="MQJ119" s="511"/>
      <c r="MQK119" s="511"/>
      <c r="MQL119" s="511"/>
      <c r="MQM119" s="511"/>
      <c r="MQN119" s="511"/>
      <c r="MQO119" s="511"/>
      <c r="MQP119" s="511"/>
      <c r="MQQ119" s="511"/>
      <c r="MQR119" s="511"/>
      <c r="MQS119" s="511"/>
      <c r="MQT119" s="511"/>
      <c r="MQU119" s="511"/>
      <c r="MQV119" s="511"/>
      <c r="MQW119" s="511"/>
      <c r="MQX119" s="511"/>
      <c r="MQY119" s="511"/>
      <c r="MQZ119" s="511"/>
      <c r="MRA119" s="511"/>
      <c r="MRB119" s="511"/>
      <c r="MRC119" s="511"/>
      <c r="MRD119" s="511"/>
      <c r="MRE119" s="511"/>
      <c r="MRF119" s="511"/>
      <c r="MRG119" s="511"/>
      <c r="MRH119" s="511"/>
      <c r="MRI119" s="511"/>
      <c r="MRJ119" s="511"/>
      <c r="MRK119" s="511"/>
      <c r="MRL119" s="511"/>
      <c r="MRM119" s="511"/>
      <c r="MRN119" s="511"/>
      <c r="MRO119" s="511"/>
      <c r="MRP119" s="511"/>
      <c r="MRQ119" s="511"/>
      <c r="MRR119" s="511"/>
      <c r="MRS119" s="511"/>
      <c r="MRT119" s="511"/>
      <c r="MRU119" s="511"/>
      <c r="MRV119" s="511"/>
      <c r="MRW119" s="511"/>
      <c r="MRX119" s="511"/>
      <c r="MRY119" s="511"/>
      <c r="MRZ119" s="511"/>
      <c r="MSA119" s="511"/>
      <c r="MSB119" s="511"/>
      <c r="MSC119" s="511"/>
      <c r="MSD119" s="511"/>
      <c r="MSE119" s="511"/>
      <c r="MSF119" s="511"/>
      <c r="MSG119" s="511"/>
      <c r="MSH119" s="511"/>
      <c r="MSI119" s="511"/>
      <c r="MSJ119" s="511"/>
      <c r="MSK119" s="511"/>
      <c r="MSL119" s="511"/>
      <c r="MSM119" s="511"/>
      <c r="MSN119" s="511"/>
      <c r="MSO119" s="511"/>
      <c r="MSP119" s="511"/>
      <c r="MSQ119" s="511"/>
      <c r="MSR119" s="511"/>
      <c r="MSS119" s="511"/>
      <c r="MST119" s="511"/>
      <c r="MSU119" s="511"/>
      <c r="MSV119" s="511"/>
      <c r="MSW119" s="511"/>
      <c r="MSX119" s="511"/>
      <c r="MSY119" s="511"/>
      <c r="MSZ119" s="511"/>
      <c r="MTA119" s="511"/>
      <c r="MTB119" s="511"/>
      <c r="MTC119" s="511"/>
      <c r="MTD119" s="511"/>
      <c r="MTE119" s="511"/>
      <c r="MTF119" s="511"/>
      <c r="MTG119" s="511"/>
      <c r="MTH119" s="511"/>
      <c r="MTI119" s="511"/>
      <c r="MTJ119" s="511"/>
      <c r="MTK119" s="511"/>
      <c r="MTL119" s="511"/>
      <c r="MTM119" s="511"/>
      <c r="MTN119" s="511"/>
      <c r="MTO119" s="511"/>
      <c r="MTP119" s="511"/>
      <c r="MTQ119" s="511"/>
      <c r="MTR119" s="511"/>
      <c r="MTS119" s="511"/>
      <c r="MTT119" s="511"/>
      <c r="MTU119" s="511"/>
      <c r="MTV119" s="511"/>
      <c r="MTW119" s="511"/>
      <c r="MTX119" s="511"/>
      <c r="MTY119" s="511"/>
      <c r="MTZ119" s="511"/>
      <c r="MUA119" s="511"/>
      <c r="MUB119" s="511"/>
      <c r="MUC119" s="511"/>
      <c r="MUD119" s="511"/>
      <c r="MUE119" s="511"/>
      <c r="MUF119" s="511"/>
      <c r="MUG119" s="511"/>
      <c r="MUH119" s="511"/>
      <c r="MUI119" s="511"/>
      <c r="MUJ119" s="511"/>
      <c r="MUK119" s="511"/>
      <c r="MUL119" s="511"/>
      <c r="MUM119" s="511"/>
      <c r="MUN119" s="511"/>
      <c r="MUO119" s="511"/>
      <c r="MUP119" s="511"/>
      <c r="MUQ119" s="511"/>
      <c r="MUR119" s="511"/>
      <c r="MUS119" s="511"/>
      <c r="MUT119" s="511"/>
      <c r="MUU119" s="511"/>
      <c r="MUV119" s="511"/>
      <c r="MUW119" s="511"/>
      <c r="MUX119" s="511"/>
      <c r="MUY119" s="511"/>
      <c r="MUZ119" s="511"/>
      <c r="MVA119" s="511"/>
      <c r="MVB119" s="511"/>
      <c r="MVC119" s="511"/>
      <c r="MVD119" s="511"/>
      <c r="MVE119" s="511"/>
      <c r="MVF119" s="511"/>
      <c r="MVG119" s="511"/>
      <c r="MVH119" s="511"/>
      <c r="MVI119" s="511"/>
      <c r="MVJ119" s="511"/>
      <c r="MVK119" s="511"/>
      <c r="MVL119" s="511"/>
      <c r="MVM119" s="511"/>
      <c r="MVN119" s="511"/>
      <c r="MVO119" s="511"/>
      <c r="MVP119" s="511"/>
      <c r="MVQ119" s="511"/>
      <c r="MVR119" s="511"/>
      <c r="MVS119" s="511"/>
      <c r="MVT119" s="511"/>
      <c r="MVU119" s="511"/>
      <c r="MVV119" s="511"/>
      <c r="MVW119" s="511"/>
      <c r="MVX119" s="511"/>
      <c r="MVY119" s="511"/>
      <c r="MVZ119" s="511"/>
      <c r="MWA119" s="511"/>
      <c r="MWB119" s="511"/>
      <c r="MWC119" s="511"/>
      <c r="MWD119" s="511"/>
      <c r="MWE119" s="511"/>
      <c r="MWF119" s="511"/>
      <c r="MWG119" s="511"/>
      <c r="MWH119" s="511"/>
      <c r="MWI119" s="511"/>
      <c r="MWJ119" s="511"/>
      <c r="MWK119" s="511"/>
      <c r="MWL119" s="511"/>
      <c r="MWM119" s="511"/>
      <c r="MWN119" s="511"/>
      <c r="MWO119" s="511"/>
      <c r="MWP119" s="511"/>
      <c r="MWQ119" s="511"/>
      <c r="MWR119" s="511"/>
      <c r="MWS119" s="511"/>
      <c r="MWT119" s="511"/>
      <c r="MWU119" s="511"/>
      <c r="MWV119" s="511"/>
      <c r="MWW119" s="511"/>
      <c r="MWX119" s="511"/>
      <c r="MWY119" s="511"/>
      <c r="MWZ119" s="511"/>
      <c r="MXA119" s="511"/>
      <c r="MXB119" s="511"/>
      <c r="MXC119" s="511"/>
      <c r="MXD119" s="511"/>
      <c r="MXE119" s="511"/>
      <c r="MXF119" s="511"/>
      <c r="MXG119" s="511"/>
      <c r="MXH119" s="511"/>
      <c r="MXI119" s="511"/>
      <c r="MXJ119" s="511"/>
      <c r="MXK119" s="511"/>
      <c r="MXL119" s="511"/>
      <c r="MXM119" s="511"/>
      <c r="MXN119" s="511"/>
      <c r="MXO119" s="511"/>
      <c r="MXP119" s="511"/>
      <c r="MXQ119" s="511"/>
      <c r="MXR119" s="511"/>
      <c r="MXS119" s="511"/>
      <c r="MXT119" s="511"/>
      <c r="MXU119" s="511"/>
      <c r="MXV119" s="511"/>
      <c r="MXW119" s="511"/>
      <c r="MXX119" s="511"/>
      <c r="MXY119" s="511"/>
      <c r="MXZ119" s="511"/>
      <c r="MYA119" s="511"/>
      <c r="MYB119" s="511"/>
      <c r="MYC119" s="511"/>
      <c r="MYD119" s="511"/>
      <c r="MYE119" s="511"/>
      <c r="MYF119" s="511"/>
      <c r="MYG119" s="511"/>
      <c r="MYH119" s="511"/>
      <c r="MYI119" s="511"/>
      <c r="MYJ119" s="511"/>
      <c r="MYK119" s="511"/>
      <c r="MYL119" s="511"/>
      <c r="MYM119" s="511"/>
      <c r="MYN119" s="511"/>
      <c r="MYO119" s="511"/>
      <c r="MYP119" s="511"/>
      <c r="MYQ119" s="511"/>
      <c r="MYR119" s="511"/>
      <c r="MYS119" s="511"/>
      <c r="MYT119" s="511"/>
      <c r="MYU119" s="511"/>
      <c r="MYV119" s="511"/>
      <c r="MYW119" s="511"/>
      <c r="MYX119" s="511"/>
      <c r="MYY119" s="511"/>
      <c r="MYZ119" s="511"/>
      <c r="MZA119" s="511"/>
      <c r="MZB119" s="511"/>
      <c r="MZC119" s="511"/>
      <c r="MZD119" s="511"/>
      <c r="MZE119" s="511"/>
      <c r="MZF119" s="511"/>
      <c r="MZG119" s="511"/>
      <c r="MZH119" s="511"/>
      <c r="MZI119" s="511"/>
      <c r="MZJ119" s="511"/>
      <c r="MZK119" s="511"/>
      <c r="MZL119" s="511"/>
      <c r="MZM119" s="511"/>
      <c r="MZN119" s="511"/>
      <c r="MZO119" s="511"/>
      <c r="MZP119" s="511"/>
      <c r="MZQ119" s="511"/>
      <c r="MZR119" s="511"/>
      <c r="MZS119" s="511"/>
      <c r="MZT119" s="511"/>
      <c r="MZU119" s="511"/>
      <c r="MZV119" s="511"/>
      <c r="MZW119" s="511"/>
      <c r="MZX119" s="511"/>
      <c r="MZY119" s="511"/>
      <c r="MZZ119" s="511"/>
      <c r="NAA119" s="511"/>
      <c r="NAB119" s="511"/>
      <c r="NAC119" s="511"/>
      <c r="NAD119" s="511"/>
      <c r="NAE119" s="511"/>
      <c r="NAF119" s="511"/>
      <c r="NAG119" s="511"/>
      <c r="NAH119" s="511"/>
      <c r="NAI119" s="511"/>
      <c r="NAJ119" s="511"/>
      <c r="NAK119" s="511"/>
      <c r="NAL119" s="511"/>
      <c r="NAM119" s="511"/>
      <c r="NAN119" s="511"/>
      <c r="NAO119" s="511"/>
      <c r="NAP119" s="511"/>
      <c r="NAQ119" s="511"/>
      <c r="NAR119" s="511"/>
      <c r="NAS119" s="511"/>
      <c r="NAT119" s="511"/>
      <c r="NAU119" s="511"/>
      <c r="NAV119" s="511"/>
      <c r="NAW119" s="511"/>
      <c r="NAX119" s="511"/>
      <c r="NAY119" s="511"/>
      <c r="NAZ119" s="511"/>
      <c r="NBA119" s="511"/>
      <c r="NBB119" s="511"/>
      <c r="NBC119" s="511"/>
      <c r="NBD119" s="511"/>
      <c r="NBE119" s="511"/>
      <c r="NBF119" s="511"/>
      <c r="NBG119" s="511"/>
      <c r="NBH119" s="511"/>
      <c r="NBI119" s="511"/>
      <c r="NBJ119" s="511"/>
      <c r="NBK119" s="511"/>
      <c r="NBL119" s="511"/>
      <c r="NBM119" s="511"/>
      <c r="NBN119" s="511"/>
      <c r="NBO119" s="511"/>
      <c r="NBP119" s="511"/>
      <c r="NBQ119" s="511"/>
      <c r="NBR119" s="511"/>
      <c r="NBS119" s="511"/>
      <c r="NBT119" s="511"/>
      <c r="NBU119" s="511"/>
      <c r="NBV119" s="511"/>
      <c r="NBW119" s="511"/>
      <c r="NBX119" s="511"/>
      <c r="NBY119" s="511"/>
      <c r="NBZ119" s="511"/>
      <c r="NCA119" s="511"/>
      <c r="NCB119" s="511"/>
      <c r="NCC119" s="511"/>
      <c r="NCD119" s="511"/>
      <c r="NCE119" s="511"/>
      <c r="NCF119" s="511"/>
      <c r="NCG119" s="511"/>
      <c r="NCH119" s="511"/>
      <c r="NCI119" s="511"/>
      <c r="NCJ119" s="511"/>
      <c r="NCK119" s="511"/>
      <c r="NCL119" s="511"/>
      <c r="NCM119" s="511"/>
      <c r="NCN119" s="511"/>
      <c r="NCO119" s="511"/>
      <c r="NCP119" s="511"/>
      <c r="NCQ119" s="511"/>
      <c r="NCR119" s="511"/>
      <c r="NCS119" s="511"/>
      <c r="NCT119" s="511"/>
      <c r="NCU119" s="511"/>
      <c r="NCV119" s="511"/>
      <c r="NCW119" s="511"/>
      <c r="NCX119" s="511"/>
      <c r="NCY119" s="511"/>
      <c r="NCZ119" s="511"/>
      <c r="NDA119" s="511"/>
      <c r="NDB119" s="511"/>
      <c r="NDC119" s="511"/>
      <c r="NDD119" s="511"/>
      <c r="NDE119" s="511"/>
      <c r="NDF119" s="511"/>
      <c r="NDG119" s="511"/>
      <c r="NDH119" s="511"/>
      <c r="NDI119" s="511"/>
      <c r="NDJ119" s="511"/>
      <c r="NDK119" s="511"/>
      <c r="NDL119" s="511"/>
      <c r="NDM119" s="511"/>
      <c r="NDN119" s="511"/>
      <c r="NDO119" s="511"/>
      <c r="NDP119" s="511"/>
      <c r="NDQ119" s="511"/>
      <c r="NDR119" s="511"/>
      <c r="NDS119" s="511"/>
      <c r="NDT119" s="511"/>
      <c r="NDU119" s="511"/>
      <c r="NDV119" s="511"/>
      <c r="NDW119" s="511"/>
      <c r="NDX119" s="511"/>
      <c r="NDY119" s="511"/>
      <c r="NDZ119" s="511"/>
      <c r="NEA119" s="511"/>
      <c r="NEB119" s="511"/>
      <c r="NEC119" s="511"/>
      <c r="NED119" s="511"/>
      <c r="NEE119" s="511"/>
      <c r="NEF119" s="511"/>
      <c r="NEG119" s="511"/>
      <c r="NEH119" s="511"/>
      <c r="NEI119" s="511"/>
      <c r="NEJ119" s="511"/>
      <c r="NEK119" s="511"/>
      <c r="NEL119" s="511"/>
      <c r="NEM119" s="511"/>
      <c r="NEN119" s="511"/>
      <c r="NEO119" s="511"/>
      <c r="NEP119" s="511"/>
      <c r="NEQ119" s="511"/>
      <c r="NER119" s="511"/>
      <c r="NES119" s="511"/>
      <c r="NET119" s="511"/>
      <c r="NEU119" s="511"/>
      <c r="NEV119" s="511"/>
      <c r="NEW119" s="511"/>
      <c r="NEX119" s="511"/>
      <c r="NEY119" s="511"/>
      <c r="NEZ119" s="511"/>
      <c r="NFA119" s="511"/>
      <c r="NFB119" s="511"/>
      <c r="NFC119" s="511"/>
      <c r="NFD119" s="511"/>
      <c r="NFE119" s="511"/>
      <c r="NFF119" s="511"/>
      <c r="NFG119" s="511"/>
      <c r="NFH119" s="511"/>
      <c r="NFI119" s="511"/>
      <c r="NFJ119" s="511"/>
      <c r="NFK119" s="511"/>
      <c r="NFL119" s="511"/>
      <c r="NFM119" s="511"/>
      <c r="NFN119" s="511"/>
      <c r="NFO119" s="511"/>
      <c r="NFP119" s="511"/>
      <c r="NFQ119" s="511"/>
      <c r="NFR119" s="511"/>
      <c r="NFS119" s="511"/>
      <c r="NFT119" s="511"/>
      <c r="NFU119" s="511"/>
      <c r="NFV119" s="511"/>
      <c r="NFW119" s="511"/>
      <c r="NFX119" s="511"/>
      <c r="NFY119" s="511"/>
      <c r="NFZ119" s="511"/>
      <c r="NGA119" s="511"/>
      <c r="NGB119" s="511"/>
      <c r="NGC119" s="511"/>
      <c r="NGD119" s="511"/>
      <c r="NGE119" s="511"/>
      <c r="NGF119" s="511"/>
      <c r="NGG119" s="511"/>
      <c r="NGH119" s="511"/>
      <c r="NGI119" s="511"/>
      <c r="NGJ119" s="511"/>
      <c r="NGK119" s="511"/>
      <c r="NGL119" s="511"/>
      <c r="NGM119" s="511"/>
      <c r="NGN119" s="511"/>
      <c r="NGO119" s="511"/>
      <c r="NGP119" s="511"/>
      <c r="NGQ119" s="511"/>
      <c r="NGR119" s="511"/>
      <c r="NGS119" s="511"/>
      <c r="NGT119" s="511"/>
      <c r="NGU119" s="511"/>
      <c r="NGV119" s="511"/>
      <c r="NGW119" s="511"/>
      <c r="NGX119" s="511"/>
      <c r="NGY119" s="511"/>
      <c r="NGZ119" s="511"/>
      <c r="NHA119" s="511"/>
      <c r="NHB119" s="511"/>
      <c r="NHC119" s="511"/>
      <c r="NHD119" s="511"/>
      <c r="NHE119" s="511"/>
      <c r="NHF119" s="511"/>
      <c r="NHG119" s="511"/>
      <c r="NHH119" s="511"/>
      <c r="NHI119" s="511"/>
      <c r="NHJ119" s="511"/>
      <c r="NHK119" s="511"/>
      <c r="NHL119" s="511"/>
      <c r="NHM119" s="511"/>
      <c r="NHN119" s="511"/>
      <c r="NHO119" s="511"/>
      <c r="NHP119" s="511"/>
      <c r="NHQ119" s="511"/>
      <c r="NHR119" s="511"/>
      <c r="NHS119" s="511"/>
      <c r="NHT119" s="511"/>
      <c r="NHU119" s="511"/>
      <c r="NHV119" s="511"/>
      <c r="NHW119" s="511"/>
      <c r="NHX119" s="511"/>
      <c r="NHY119" s="511"/>
      <c r="NHZ119" s="511"/>
      <c r="NIA119" s="511"/>
      <c r="NIB119" s="511"/>
      <c r="NIC119" s="511"/>
      <c r="NID119" s="511"/>
      <c r="NIE119" s="511"/>
      <c r="NIF119" s="511"/>
      <c r="NIG119" s="511"/>
      <c r="NIH119" s="511"/>
      <c r="NII119" s="511"/>
      <c r="NIJ119" s="511"/>
      <c r="NIK119" s="511"/>
      <c r="NIL119" s="511"/>
      <c r="NIM119" s="511"/>
      <c r="NIN119" s="511"/>
      <c r="NIO119" s="511"/>
      <c r="NIP119" s="511"/>
      <c r="NIQ119" s="511"/>
      <c r="NIR119" s="511"/>
      <c r="NIS119" s="511"/>
      <c r="NIT119" s="511"/>
      <c r="NIU119" s="511"/>
      <c r="NIV119" s="511"/>
      <c r="NIW119" s="511"/>
      <c r="NIX119" s="511"/>
      <c r="NIY119" s="511"/>
      <c r="NIZ119" s="511"/>
      <c r="NJA119" s="511"/>
      <c r="NJB119" s="511"/>
      <c r="NJC119" s="511"/>
      <c r="NJD119" s="511"/>
      <c r="NJE119" s="511"/>
      <c r="NJF119" s="511"/>
      <c r="NJG119" s="511"/>
      <c r="NJH119" s="511"/>
      <c r="NJI119" s="511"/>
      <c r="NJJ119" s="511"/>
      <c r="NJK119" s="511"/>
      <c r="NJL119" s="511"/>
      <c r="NJM119" s="511"/>
      <c r="NJN119" s="511"/>
      <c r="NJO119" s="511"/>
      <c r="NJP119" s="511"/>
      <c r="NJQ119" s="511"/>
      <c r="NJR119" s="511"/>
      <c r="NJS119" s="511"/>
      <c r="NJT119" s="511"/>
      <c r="NJU119" s="511"/>
      <c r="NJV119" s="511"/>
      <c r="NJW119" s="511"/>
      <c r="NJX119" s="511"/>
      <c r="NJY119" s="511"/>
      <c r="NJZ119" s="511"/>
      <c r="NKA119" s="511"/>
      <c r="NKB119" s="511"/>
      <c r="NKC119" s="511"/>
      <c r="NKD119" s="511"/>
      <c r="NKE119" s="511"/>
      <c r="NKF119" s="511"/>
      <c r="NKG119" s="511"/>
      <c r="NKH119" s="511"/>
      <c r="NKI119" s="511"/>
      <c r="NKJ119" s="511"/>
      <c r="NKK119" s="511"/>
      <c r="NKL119" s="511"/>
      <c r="NKM119" s="511"/>
      <c r="NKN119" s="511"/>
      <c r="NKO119" s="511"/>
      <c r="NKP119" s="511"/>
      <c r="NKQ119" s="511"/>
      <c r="NKR119" s="511"/>
      <c r="NKS119" s="511"/>
      <c r="NKT119" s="511"/>
      <c r="NKU119" s="511"/>
      <c r="NKV119" s="511"/>
      <c r="NKW119" s="511"/>
      <c r="NKX119" s="511"/>
      <c r="NKY119" s="511"/>
      <c r="NKZ119" s="511"/>
      <c r="NLA119" s="511"/>
      <c r="NLB119" s="511"/>
      <c r="NLC119" s="511"/>
      <c r="NLD119" s="511"/>
      <c r="NLE119" s="511"/>
      <c r="NLF119" s="511"/>
      <c r="NLG119" s="511"/>
      <c r="NLH119" s="511"/>
      <c r="NLI119" s="511"/>
      <c r="NLJ119" s="511"/>
      <c r="NLK119" s="511"/>
      <c r="NLL119" s="511"/>
      <c r="NLM119" s="511"/>
      <c r="NLN119" s="511"/>
      <c r="NLO119" s="511"/>
      <c r="NLP119" s="511"/>
      <c r="NLQ119" s="511"/>
      <c r="NLR119" s="511"/>
      <c r="NLS119" s="511"/>
      <c r="NLT119" s="511"/>
      <c r="NLU119" s="511"/>
      <c r="NLV119" s="511"/>
      <c r="NLW119" s="511"/>
      <c r="NLX119" s="511"/>
      <c r="NLY119" s="511"/>
      <c r="NLZ119" s="511"/>
      <c r="NMA119" s="511"/>
      <c r="NMB119" s="511"/>
      <c r="NMC119" s="511"/>
      <c r="NMD119" s="511"/>
      <c r="NME119" s="511"/>
      <c r="NMF119" s="511"/>
      <c r="NMG119" s="511"/>
      <c r="NMH119" s="511"/>
      <c r="NMI119" s="511"/>
      <c r="NMJ119" s="511"/>
      <c r="NMK119" s="511"/>
      <c r="NML119" s="511"/>
      <c r="NMM119" s="511"/>
      <c r="NMN119" s="511"/>
      <c r="NMO119" s="511"/>
      <c r="NMP119" s="511"/>
      <c r="NMQ119" s="511"/>
      <c r="NMR119" s="511"/>
      <c r="NMS119" s="511"/>
      <c r="NMT119" s="511"/>
      <c r="NMU119" s="511"/>
      <c r="NMV119" s="511"/>
      <c r="NMW119" s="511"/>
      <c r="NMX119" s="511"/>
      <c r="NMY119" s="511"/>
      <c r="NMZ119" s="511"/>
      <c r="NNA119" s="511"/>
      <c r="NNB119" s="511"/>
      <c r="NNC119" s="511"/>
      <c r="NND119" s="511"/>
      <c r="NNE119" s="511"/>
      <c r="NNF119" s="511"/>
      <c r="NNG119" s="511"/>
      <c r="NNH119" s="511"/>
      <c r="NNI119" s="511"/>
      <c r="NNJ119" s="511"/>
      <c r="NNK119" s="511"/>
      <c r="NNL119" s="511"/>
      <c r="NNM119" s="511"/>
      <c r="NNN119" s="511"/>
      <c r="NNO119" s="511"/>
      <c r="NNP119" s="511"/>
      <c r="NNQ119" s="511"/>
      <c r="NNR119" s="511"/>
      <c r="NNS119" s="511"/>
      <c r="NNT119" s="511"/>
      <c r="NNU119" s="511"/>
      <c r="NNV119" s="511"/>
      <c r="NNW119" s="511"/>
      <c r="NNX119" s="511"/>
      <c r="NNY119" s="511"/>
      <c r="NNZ119" s="511"/>
      <c r="NOA119" s="511"/>
      <c r="NOB119" s="511"/>
      <c r="NOC119" s="511"/>
      <c r="NOD119" s="511"/>
      <c r="NOE119" s="511"/>
      <c r="NOF119" s="511"/>
      <c r="NOG119" s="511"/>
      <c r="NOH119" s="511"/>
      <c r="NOI119" s="511"/>
      <c r="NOJ119" s="511"/>
      <c r="NOK119" s="511"/>
      <c r="NOL119" s="511"/>
      <c r="NOM119" s="511"/>
      <c r="NON119" s="511"/>
      <c r="NOO119" s="511"/>
      <c r="NOP119" s="511"/>
      <c r="NOQ119" s="511"/>
      <c r="NOR119" s="511"/>
      <c r="NOS119" s="511"/>
      <c r="NOT119" s="511"/>
      <c r="NOU119" s="511"/>
      <c r="NOV119" s="511"/>
      <c r="NOW119" s="511"/>
      <c r="NOX119" s="511"/>
      <c r="NOY119" s="511"/>
      <c r="NOZ119" s="511"/>
      <c r="NPA119" s="511"/>
      <c r="NPB119" s="511"/>
      <c r="NPC119" s="511"/>
      <c r="NPD119" s="511"/>
      <c r="NPE119" s="511"/>
      <c r="NPF119" s="511"/>
      <c r="NPG119" s="511"/>
      <c r="NPH119" s="511"/>
      <c r="NPI119" s="511"/>
      <c r="NPJ119" s="511"/>
      <c r="NPK119" s="511"/>
      <c r="NPL119" s="511"/>
      <c r="NPM119" s="511"/>
      <c r="NPN119" s="511"/>
      <c r="NPO119" s="511"/>
      <c r="NPP119" s="511"/>
      <c r="NPQ119" s="511"/>
      <c r="NPR119" s="511"/>
      <c r="NPS119" s="511"/>
      <c r="NPT119" s="511"/>
      <c r="NPU119" s="511"/>
      <c r="NPV119" s="511"/>
      <c r="NPW119" s="511"/>
      <c r="NPX119" s="511"/>
      <c r="NPY119" s="511"/>
      <c r="NPZ119" s="511"/>
      <c r="NQA119" s="511"/>
      <c r="NQB119" s="511"/>
      <c r="NQC119" s="511"/>
      <c r="NQD119" s="511"/>
      <c r="NQE119" s="511"/>
      <c r="NQF119" s="511"/>
      <c r="NQG119" s="511"/>
      <c r="NQH119" s="511"/>
      <c r="NQI119" s="511"/>
      <c r="NQJ119" s="511"/>
      <c r="NQK119" s="511"/>
      <c r="NQL119" s="511"/>
      <c r="NQM119" s="511"/>
      <c r="NQN119" s="511"/>
      <c r="NQO119" s="511"/>
      <c r="NQP119" s="511"/>
      <c r="NQQ119" s="511"/>
      <c r="NQR119" s="511"/>
      <c r="NQS119" s="511"/>
      <c r="NQT119" s="511"/>
      <c r="NQU119" s="511"/>
      <c r="NQV119" s="511"/>
      <c r="NQW119" s="511"/>
      <c r="NQX119" s="511"/>
      <c r="NQY119" s="511"/>
      <c r="NQZ119" s="511"/>
      <c r="NRA119" s="511"/>
      <c r="NRB119" s="511"/>
      <c r="NRC119" s="511"/>
      <c r="NRD119" s="511"/>
      <c r="NRE119" s="511"/>
      <c r="NRF119" s="511"/>
      <c r="NRG119" s="511"/>
      <c r="NRH119" s="511"/>
      <c r="NRI119" s="511"/>
      <c r="NRJ119" s="511"/>
      <c r="NRK119" s="511"/>
      <c r="NRL119" s="511"/>
      <c r="NRM119" s="511"/>
      <c r="NRN119" s="511"/>
      <c r="NRO119" s="511"/>
      <c r="NRP119" s="511"/>
      <c r="NRQ119" s="511"/>
      <c r="NRR119" s="511"/>
      <c r="NRS119" s="511"/>
      <c r="NRT119" s="511"/>
      <c r="NRU119" s="511"/>
      <c r="NRV119" s="511"/>
      <c r="NRW119" s="511"/>
      <c r="NRX119" s="511"/>
      <c r="NRY119" s="511"/>
      <c r="NRZ119" s="511"/>
      <c r="NSA119" s="511"/>
      <c r="NSB119" s="511"/>
      <c r="NSC119" s="511"/>
      <c r="NSD119" s="511"/>
      <c r="NSE119" s="511"/>
      <c r="NSF119" s="511"/>
      <c r="NSG119" s="511"/>
      <c r="NSH119" s="511"/>
      <c r="NSI119" s="511"/>
      <c r="NSJ119" s="511"/>
      <c r="NSK119" s="511"/>
      <c r="NSL119" s="511"/>
      <c r="NSM119" s="511"/>
      <c r="NSN119" s="511"/>
      <c r="NSO119" s="511"/>
      <c r="NSP119" s="511"/>
      <c r="NSQ119" s="511"/>
      <c r="NSR119" s="511"/>
      <c r="NSS119" s="511"/>
      <c r="NST119" s="511"/>
      <c r="NSU119" s="511"/>
      <c r="NSV119" s="511"/>
      <c r="NSW119" s="511"/>
      <c r="NSX119" s="511"/>
      <c r="NSY119" s="511"/>
      <c r="NSZ119" s="511"/>
      <c r="NTA119" s="511"/>
      <c r="NTB119" s="511"/>
      <c r="NTC119" s="511"/>
      <c r="NTD119" s="511"/>
      <c r="NTE119" s="511"/>
      <c r="NTF119" s="511"/>
      <c r="NTG119" s="511"/>
      <c r="NTH119" s="511"/>
      <c r="NTI119" s="511"/>
      <c r="NTJ119" s="511"/>
      <c r="NTK119" s="511"/>
      <c r="NTL119" s="511"/>
      <c r="NTM119" s="511"/>
      <c r="NTN119" s="511"/>
      <c r="NTO119" s="511"/>
      <c r="NTP119" s="511"/>
      <c r="NTQ119" s="511"/>
      <c r="NTR119" s="511"/>
      <c r="NTS119" s="511"/>
      <c r="NTT119" s="511"/>
      <c r="NTU119" s="511"/>
      <c r="NTV119" s="511"/>
      <c r="NTW119" s="511"/>
      <c r="NTX119" s="511"/>
      <c r="NTY119" s="511"/>
      <c r="NTZ119" s="511"/>
      <c r="NUA119" s="511"/>
      <c r="NUB119" s="511"/>
      <c r="NUC119" s="511"/>
      <c r="NUD119" s="511"/>
      <c r="NUE119" s="511"/>
      <c r="NUF119" s="511"/>
      <c r="NUG119" s="511"/>
      <c r="NUH119" s="511"/>
      <c r="NUI119" s="511"/>
      <c r="NUJ119" s="511"/>
      <c r="NUK119" s="511"/>
      <c r="NUL119" s="511"/>
      <c r="NUM119" s="511"/>
      <c r="NUN119" s="511"/>
      <c r="NUO119" s="511"/>
      <c r="NUP119" s="511"/>
      <c r="NUQ119" s="511"/>
      <c r="NUR119" s="511"/>
      <c r="NUS119" s="511"/>
      <c r="NUT119" s="511"/>
      <c r="NUU119" s="511"/>
      <c r="NUV119" s="511"/>
      <c r="NUW119" s="511"/>
      <c r="NUX119" s="511"/>
      <c r="NUY119" s="511"/>
      <c r="NUZ119" s="511"/>
      <c r="NVA119" s="511"/>
      <c r="NVB119" s="511"/>
      <c r="NVC119" s="511"/>
      <c r="NVD119" s="511"/>
      <c r="NVE119" s="511"/>
      <c r="NVF119" s="511"/>
      <c r="NVG119" s="511"/>
      <c r="NVH119" s="511"/>
      <c r="NVI119" s="511"/>
      <c r="NVJ119" s="511"/>
      <c r="NVK119" s="511"/>
      <c r="NVL119" s="511"/>
      <c r="NVM119" s="511"/>
      <c r="NVN119" s="511"/>
      <c r="NVO119" s="511"/>
      <c r="NVP119" s="511"/>
      <c r="NVQ119" s="511"/>
      <c r="NVR119" s="511"/>
      <c r="NVS119" s="511"/>
      <c r="NVT119" s="511"/>
      <c r="NVU119" s="511"/>
      <c r="NVV119" s="511"/>
      <c r="NVW119" s="511"/>
      <c r="NVX119" s="511"/>
      <c r="NVY119" s="511"/>
      <c r="NVZ119" s="511"/>
      <c r="NWA119" s="511"/>
      <c r="NWB119" s="511"/>
      <c r="NWC119" s="511"/>
      <c r="NWD119" s="511"/>
      <c r="NWE119" s="511"/>
      <c r="NWF119" s="511"/>
      <c r="NWG119" s="511"/>
      <c r="NWH119" s="511"/>
      <c r="NWI119" s="511"/>
      <c r="NWJ119" s="511"/>
      <c r="NWK119" s="511"/>
      <c r="NWL119" s="511"/>
      <c r="NWM119" s="511"/>
      <c r="NWN119" s="511"/>
      <c r="NWO119" s="511"/>
      <c r="NWP119" s="511"/>
      <c r="NWQ119" s="511"/>
      <c r="NWR119" s="511"/>
      <c r="NWS119" s="511"/>
      <c r="NWT119" s="511"/>
      <c r="NWU119" s="511"/>
      <c r="NWV119" s="511"/>
      <c r="NWW119" s="511"/>
      <c r="NWX119" s="511"/>
      <c r="NWY119" s="511"/>
      <c r="NWZ119" s="511"/>
      <c r="NXA119" s="511"/>
      <c r="NXB119" s="511"/>
      <c r="NXC119" s="511"/>
      <c r="NXD119" s="511"/>
      <c r="NXE119" s="511"/>
      <c r="NXF119" s="511"/>
      <c r="NXG119" s="511"/>
      <c r="NXH119" s="511"/>
      <c r="NXI119" s="511"/>
      <c r="NXJ119" s="511"/>
      <c r="NXK119" s="511"/>
      <c r="NXL119" s="511"/>
      <c r="NXM119" s="511"/>
      <c r="NXN119" s="511"/>
      <c r="NXO119" s="511"/>
      <c r="NXP119" s="511"/>
      <c r="NXQ119" s="511"/>
      <c r="NXR119" s="511"/>
      <c r="NXS119" s="511"/>
      <c r="NXT119" s="511"/>
      <c r="NXU119" s="511"/>
      <c r="NXV119" s="511"/>
      <c r="NXW119" s="511"/>
      <c r="NXX119" s="511"/>
      <c r="NXY119" s="511"/>
      <c r="NXZ119" s="511"/>
      <c r="NYA119" s="511"/>
      <c r="NYB119" s="511"/>
      <c r="NYC119" s="511"/>
      <c r="NYD119" s="511"/>
      <c r="NYE119" s="511"/>
      <c r="NYF119" s="511"/>
      <c r="NYG119" s="511"/>
      <c r="NYH119" s="511"/>
      <c r="NYI119" s="511"/>
      <c r="NYJ119" s="511"/>
      <c r="NYK119" s="511"/>
      <c r="NYL119" s="511"/>
      <c r="NYM119" s="511"/>
      <c r="NYN119" s="511"/>
      <c r="NYO119" s="511"/>
      <c r="NYP119" s="511"/>
      <c r="NYQ119" s="511"/>
      <c r="NYR119" s="511"/>
      <c r="NYS119" s="511"/>
      <c r="NYT119" s="511"/>
      <c r="NYU119" s="511"/>
      <c r="NYV119" s="511"/>
      <c r="NYW119" s="511"/>
      <c r="NYX119" s="511"/>
      <c r="NYY119" s="511"/>
      <c r="NYZ119" s="511"/>
      <c r="NZA119" s="511"/>
      <c r="NZB119" s="511"/>
      <c r="NZC119" s="511"/>
      <c r="NZD119" s="511"/>
      <c r="NZE119" s="511"/>
      <c r="NZF119" s="511"/>
      <c r="NZG119" s="511"/>
      <c r="NZH119" s="511"/>
      <c r="NZI119" s="511"/>
      <c r="NZJ119" s="511"/>
      <c r="NZK119" s="511"/>
      <c r="NZL119" s="511"/>
      <c r="NZM119" s="511"/>
      <c r="NZN119" s="511"/>
      <c r="NZO119" s="511"/>
      <c r="NZP119" s="511"/>
      <c r="NZQ119" s="511"/>
      <c r="NZR119" s="511"/>
      <c r="NZS119" s="511"/>
      <c r="NZT119" s="511"/>
      <c r="NZU119" s="511"/>
      <c r="NZV119" s="511"/>
      <c r="NZW119" s="511"/>
      <c r="NZX119" s="511"/>
      <c r="NZY119" s="511"/>
      <c r="NZZ119" s="511"/>
      <c r="OAA119" s="511"/>
      <c r="OAB119" s="511"/>
      <c r="OAC119" s="511"/>
      <c r="OAD119" s="511"/>
      <c r="OAE119" s="511"/>
      <c r="OAF119" s="511"/>
      <c r="OAG119" s="511"/>
      <c r="OAH119" s="511"/>
      <c r="OAI119" s="511"/>
      <c r="OAJ119" s="511"/>
      <c r="OAK119" s="511"/>
      <c r="OAL119" s="511"/>
      <c r="OAM119" s="511"/>
      <c r="OAN119" s="511"/>
      <c r="OAO119" s="511"/>
      <c r="OAP119" s="511"/>
      <c r="OAQ119" s="511"/>
      <c r="OAR119" s="511"/>
      <c r="OAS119" s="511"/>
      <c r="OAT119" s="511"/>
      <c r="OAU119" s="511"/>
      <c r="OAV119" s="511"/>
      <c r="OAW119" s="511"/>
      <c r="OAX119" s="511"/>
      <c r="OAY119" s="511"/>
      <c r="OAZ119" s="511"/>
      <c r="OBA119" s="511"/>
      <c r="OBB119" s="511"/>
      <c r="OBC119" s="511"/>
      <c r="OBD119" s="511"/>
      <c r="OBE119" s="511"/>
      <c r="OBF119" s="511"/>
      <c r="OBG119" s="511"/>
      <c r="OBH119" s="511"/>
      <c r="OBI119" s="511"/>
      <c r="OBJ119" s="511"/>
      <c r="OBK119" s="511"/>
      <c r="OBL119" s="511"/>
      <c r="OBM119" s="511"/>
      <c r="OBN119" s="511"/>
      <c r="OBO119" s="511"/>
      <c r="OBP119" s="511"/>
      <c r="OBQ119" s="511"/>
      <c r="OBR119" s="511"/>
      <c r="OBS119" s="511"/>
      <c r="OBT119" s="511"/>
      <c r="OBU119" s="511"/>
      <c r="OBV119" s="511"/>
      <c r="OBW119" s="511"/>
      <c r="OBX119" s="511"/>
      <c r="OBY119" s="511"/>
      <c r="OBZ119" s="511"/>
      <c r="OCA119" s="511"/>
      <c r="OCB119" s="511"/>
      <c r="OCC119" s="511"/>
      <c r="OCD119" s="511"/>
      <c r="OCE119" s="511"/>
      <c r="OCF119" s="511"/>
      <c r="OCG119" s="511"/>
      <c r="OCH119" s="511"/>
      <c r="OCI119" s="511"/>
      <c r="OCJ119" s="511"/>
      <c r="OCK119" s="511"/>
      <c r="OCL119" s="511"/>
      <c r="OCM119" s="511"/>
      <c r="OCN119" s="511"/>
      <c r="OCO119" s="511"/>
      <c r="OCP119" s="511"/>
      <c r="OCQ119" s="511"/>
      <c r="OCR119" s="511"/>
      <c r="OCS119" s="511"/>
      <c r="OCT119" s="511"/>
      <c r="OCU119" s="511"/>
      <c r="OCV119" s="511"/>
      <c r="OCW119" s="511"/>
      <c r="OCX119" s="511"/>
      <c r="OCY119" s="511"/>
      <c r="OCZ119" s="511"/>
      <c r="ODA119" s="511"/>
      <c r="ODB119" s="511"/>
      <c r="ODC119" s="511"/>
      <c r="ODD119" s="511"/>
      <c r="ODE119" s="511"/>
      <c r="ODF119" s="511"/>
      <c r="ODG119" s="511"/>
      <c r="ODH119" s="511"/>
      <c r="ODI119" s="511"/>
      <c r="ODJ119" s="511"/>
      <c r="ODK119" s="511"/>
      <c r="ODL119" s="511"/>
      <c r="ODM119" s="511"/>
      <c r="ODN119" s="511"/>
      <c r="ODO119" s="511"/>
      <c r="ODP119" s="511"/>
      <c r="ODQ119" s="511"/>
      <c r="ODR119" s="511"/>
      <c r="ODS119" s="511"/>
      <c r="ODT119" s="511"/>
      <c r="ODU119" s="511"/>
      <c r="ODV119" s="511"/>
      <c r="ODW119" s="511"/>
      <c r="ODX119" s="511"/>
      <c r="ODY119" s="511"/>
      <c r="ODZ119" s="511"/>
      <c r="OEA119" s="511"/>
      <c r="OEB119" s="511"/>
      <c r="OEC119" s="511"/>
      <c r="OED119" s="511"/>
      <c r="OEE119" s="511"/>
      <c r="OEF119" s="511"/>
      <c r="OEG119" s="511"/>
      <c r="OEH119" s="511"/>
      <c r="OEI119" s="511"/>
      <c r="OEJ119" s="511"/>
      <c r="OEK119" s="511"/>
      <c r="OEL119" s="511"/>
      <c r="OEM119" s="511"/>
      <c r="OEN119" s="511"/>
      <c r="OEO119" s="511"/>
      <c r="OEP119" s="511"/>
      <c r="OEQ119" s="511"/>
      <c r="OER119" s="511"/>
      <c r="OES119" s="511"/>
      <c r="OET119" s="511"/>
      <c r="OEU119" s="511"/>
      <c r="OEV119" s="511"/>
      <c r="OEW119" s="511"/>
      <c r="OEX119" s="511"/>
      <c r="OEY119" s="511"/>
      <c r="OEZ119" s="511"/>
      <c r="OFA119" s="511"/>
      <c r="OFB119" s="511"/>
      <c r="OFC119" s="511"/>
      <c r="OFD119" s="511"/>
      <c r="OFE119" s="511"/>
      <c r="OFF119" s="511"/>
      <c r="OFG119" s="511"/>
      <c r="OFH119" s="511"/>
      <c r="OFI119" s="511"/>
      <c r="OFJ119" s="511"/>
      <c r="OFK119" s="511"/>
      <c r="OFL119" s="511"/>
      <c r="OFM119" s="511"/>
      <c r="OFN119" s="511"/>
      <c r="OFO119" s="511"/>
      <c r="OFP119" s="511"/>
      <c r="OFQ119" s="511"/>
      <c r="OFR119" s="511"/>
      <c r="OFS119" s="511"/>
      <c r="OFT119" s="511"/>
      <c r="OFU119" s="511"/>
      <c r="OFV119" s="511"/>
      <c r="OFW119" s="511"/>
      <c r="OFX119" s="511"/>
      <c r="OFY119" s="511"/>
      <c r="OFZ119" s="511"/>
      <c r="OGA119" s="511"/>
      <c r="OGB119" s="511"/>
      <c r="OGC119" s="511"/>
      <c r="OGD119" s="511"/>
      <c r="OGE119" s="511"/>
      <c r="OGF119" s="511"/>
      <c r="OGG119" s="511"/>
      <c r="OGH119" s="511"/>
      <c r="OGI119" s="511"/>
      <c r="OGJ119" s="511"/>
      <c r="OGK119" s="511"/>
      <c r="OGL119" s="511"/>
      <c r="OGM119" s="511"/>
      <c r="OGN119" s="511"/>
      <c r="OGO119" s="511"/>
      <c r="OGP119" s="511"/>
      <c r="OGQ119" s="511"/>
      <c r="OGR119" s="511"/>
      <c r="OGS119" s="511"/>
      <c r="OGT119" s="511"/>
      <c r="OGU119" s="511"/>
      <c r="OGV119" s="511"/>
      <c r="OGW119" s="511"/>
      <c r="OGX119" s="511"/>
      <c r="OGY119" s="511"/>
      <c r="OGZ119" s="511"/>
      <c r="OHA119" s="511"/>
      <c r="OHB119" s="511"/>
      <c r="OHC119" s="511"/>
      <c r="OHD119" s="511"/>
      <c r="OHE119" s="511"/>
      <c r="OHF119" s="511"/>
      <c r="OHG119" s="511"/>
      <c r="OHH119" s="511"/>
      <c r="OHI119" s="511"/>
      <c r="OHJ119" s="511"/>
      <c r="OHK119" s="511"/>
      <c r="OHL119" s="511"/>
      <c r="OHM119" s="511"/>
      <c r="OHN119" s="511"/>
      <c r="OHO119" s="511"/>
      <c r="OHP119" s="511"/>
      <c r="OHQ119" s="511"/>
      <c r="OHR119" s="511"/>
      <c r="OHS119" s="511"/>
      <c r="OHT119" s="511"/>
      <c r="OHU119" s="511"/>
      <c r="OHV119" s="511"/>
      <c r="OHW119" s="511"/>
      <c r="OHX119" s="511"/>
      <c r="OHY119" s="511"/>
      <c r="OHZ119" s="511"/>
      <c r="OIA119" s="511"/>
      <c r="OIB119" s="511"/>
      <c r="OIC119" s="511"/>
      <c r="OID119" s="511"/>
      <c r="OIE119" s="511"/>
      <c r="OIF119" s="511"/>
      <c r="OIG119" s="511"/>
      <c r="OIH119" s="511"/>
      <c r="OII119" s="511"/>
      <c r="OIJ119" s="511"/>
      <c r="OIK119" s="511"/>
      <c r="OIL119" s="511"/>
      <c r="OIM119" s="511"/>
      <c r="OIN119" s="511"/>
      <c r="OIO119" s="511"/>
      <c r="OIP119" s="511"/>
      <c r="OIQ119" s="511"/>
      <c r="OIR119" s="511"/>
      <c r="OIS119" s="511"/>
      <c r="OIT119" s="511"/>
      <c r="OIU119" s="511"/>
      <c r="OIV119" s="511"/>
      <c r="OIW119" s="511"/>
      <c r="OIX119" s="511"/>
      <c r="OIY119" s="511"/>
      <c r="OIZ119" s="511"/>
      <c r="OJA119" s="511"/>
      <c r="OJB119" s="511"/>
      <c r="OJC119" s="511"/>
      <c r="OJD119" s="511"/>
      <c r="OJE119" s="511"/>
      <c r="OJF119" s="511"/>
      <c r="OJG119" s="511"/>
      <c r="OJH119" s="511"/>
      <c r="OJI119" s="511"/>
      <c r="OJJ119" s="511"/>
      <c r="OJK119" s="511"/>
      <c r="OJL119" s="511"/>
      <c r="OJM119" s="511"/>
      <c r="OJN119" s="511"/>
      <c r="OJO119" s="511"/>
      <c r="OJP119" s="511"/>
      <c r="OJQ119" s="511"/>
      <c r="OJR119" s="511"/>
      <c r="OJS119" s="511"/>
      <c r="OJT119" s="511"/>
      <c r="OJU119" s="511"/>
      <c r="OJV119" s="511"/>
      <c r="OJW119" s="511"/>
      <c r="OJX119" s="511"/>
      <c r="OJY119" s="511"/>
      <c r="OJZ119" s="511"/>
      <c r="OKA119" s="511"/>
      <c r="OKB119" s="511"/>
      <c r="OKC119" s="511"/>
      <c r="OKD119" s="511"/>
      <c r="OKE119" s="511"/>
      <c r="OKF119" s="511"/>
      <c r="OKG119" s="511"/>
      <c r="OKH119" s="511"/>
      <c r="OKI119" s="511"/>
      <c r="OKJ119" s="511"/>
      <c r="OKK119" s="511"/>
      <c r="OKL119" s="511"/>
      <c r="OKM119" s="511"/>
      <c r="OKN119" s="511"/>
      <c r="OKO119" s="511"/>
      <c r="OKP119" s="511"/>
      <c r="OKQ119" s="511"/>
      <c r="OKR119" s="511"/>
      <c r="OKS119" s="511"/>
      <c r="OKT119" s="511"/>
      <c r="OKU119" s="511"/>
      <c r="OKV119" s="511"/>
      <c r="OKW119" s="511"/>
      <c r="OKX119" s="511"/>
      <c r="OKY119" s="511"/>
      <c r="OKZ119" s="511"/>
      <c r="OLA119" s="511"/>
      <c r="OLB119" s="511"/>
      <c r="OLC119" s="511"/>
      <c r="OLD119" s="511"/>
      <c r="OLE119" s="511"/>
      <c r="OLF119" s="511"/>
      <c r="OLG119" s="511"/>
      <c r="OLH119" s="511"/>
      <c r="OLI119" s="511"/>
      <c r="OLJ119" s="511"/>
      <c r="OLK119" s="511"/>
      <c r="OLL119" s="511"/>
      <c r="OLM119" s="511"/>
      <c r="OLN119" s="511"/>
      <c r="OLO119" s="511"/>
      <c r="OLP119" s="511"/>
      <c r="OLQ119" s="511"/>
      <c r="OLR119" s="511"/>
      <c r="OLS119" s="511"/>
      <c r="OLT119" s="511"/>
      <c r="OLU119" s="511"/>
      <c r="OLV119" s="511"/>
      <c r="OLW119" s="511"/>
      <c r="OLX119" s="511"/>
      <c r="OLY119" s="511"/>
      <c r="OLZ119" s="511"/>
      <c r="OMA119" s="511"/>
      <c r="OMB119" s="511"/>
      <c r="OMC119" s="511"/>
      <c r="OMD119" s="511"/>
      <c r="OME119" s="511"/>
      <c r="OMF119" s="511"/>
      <c r="OMG119" s="511"/>
      <c r="OMH119" s="511"/>
      <c r="OMI119" s="511"/>
      <c r="OMJ119" s="511"/>
      <c r="OMK119" s="511"/>
      <c r="OML119" s="511"/>
      <c r="OMM119" s="511"/>
      <c r="OMN119" s="511"/>
      <c r="OMO119" s="511"/>
      <c r="OMP119" s="511"/>
      <c r="OMQ119" s="511"/>
      <c r="OMR119" s="511"/>
      <c r="OMS119" s="511"/>
      <c r="OMT119" s="511"/>
      <c r="OMU119" s="511"/>
      <c r="OMV119" s="511"/>
      <c r="OMW119" s="511"/>
      <c r="OMX119" s="511"/>
      <c r="OMY119" s="511"/>
      <c r="OMZ119" s="511"/>
      <c r="ONA119" s="511"/>
      <c r="ONB119" s="511"/>
      <c r="ONC119" s="511"/>
      <c r="OND119" s="511"/>
      <c r="ONE119" s="511"/>
      <c r="ONF119" s="511"/>
      <c r="ONG119" s="511"/>
      <c r="ONH119" s="511"/>
      <c r="ONI119" s="511"/>
      <c r="ONJ119" s="511"/>
      <c r="ONK119" s="511"/>
      <c r="ONL119" s="511"/>
      <c r="ONM119" s="511"/>
      <c r="ONN119" s="511"/>
      <c r="ONO119" s="511"/>
      <c r="ONP119" s="511"/>
      <c r="ONQ119" s="511"/>
      <c r="ONR119" s="511"/>
      <c r="ONS119" s="511"/>
      <c r="ONT119" s="511"/>
      <c r="ONU119" s="511"/>
      <c r="ONV119" s="511"/>
      <c r="ONW119" s="511"/>
      <c r="ONX119" s="511"/>
      <c r="ONY119" s="511"/>
      <c r="ONZ119" s="511"/>
      <c r="OOA119" s="511"/>
      <c r="OOB119" s="511"/>
      <c r="OOC119" s="511"/>
      <c r="OOD119" s="511"/>
      <c r="OOE119" s="511"/>
      <c r="OOF119" s="511"/>
      <c r="OOG119" s="511"/>
      <c r="OOH119" s="511"/>
      <c r="OOI119" s="511"/>
      <c r="OOJ119" s="511"/>
      <c r="OOK119" s="511"/>
      <c r="OOL119" s="511"/>
      <c r="OOM119" s="511"/>
      <c r="OON119" s="511"/>
      <c r="OOO119" s="511"/>
      <c r="OOP119" s="511"/>
      <c r="OOQ119" s="511"/>
      <c r="OOR119" s="511"/>
      <c r="OOS119" s="511"/>
      <c r="OOT119" s="511"/>
      <c r="OOU119" s="511"/>
      <c r="OOV119" s="511"/>
      <c r="OOW119" s="511"/>
      <c r="OOX119" s="511"/>
      <c r="OOY119" s="511"/>
      <c r="OOZ119" s="511"/>
      <c r="OPA119" s="511"/>
      <c r="OPB119" s="511"/>
      <c r="OPC119" s="511"/>
      <c r="OPD119" s="511"/>
      <c r="OPE119" s="511"/>
      <c r="OPF119" s="511"/>
      <c r="OPG119" s="511"/>
      <c r="OPH119" s="511"/>
      <c r="OPI119" s="511"/>
      <c r="OPJ119" s="511"/>
      <c r="OPK119" s="511"/>
      <c r="OPL119" s="511"/>
      <c r="OPM119" s="511"/>
      <c r="OPN119" s="511"/>
      <c r="OPO119" s="511"/>
      <c r="OPP119" s="511"/>
      <c r="OPQ119" s="511"/>
      <c r="OPR119" s="511"/>
      <c r="OPS119" s="511"/>
      <c r="OPT119" s="511"/>
      <c r="OPU119" s="511"/>
      <c r="OPV119" s="511"/>
      <c r="OPW119" s="511"/>
      <c r="OPX119" s="511"/>
      <c r="OPY119" s="511"/>
      <c r="OPZ119" s="511"/>
      <c r="OQA119" s="511"/>
      <c r="OQB119" s="511"/>
      <c r="OQC119" s="511"/>
      <c r="OQD119" s="511"/>
      <c r="OQE119" s="511"/>
      <c r="OQF119" s="511"/>
      <c r="OQG119" s="511"/>
      <c r="OQH119" s="511"/>
      <c r="OQI119" s="511"/>
      <c r="OQJ119" s="511"/>
      <c r="OQK119" s="511"/>
      <c r="OQL119" s="511"/>
      <c r="OQM119" s="511"/>
      <c r="OQN119" s="511"/>
      <c r="OQO119" s="511"/>
      <c r="OQP119" s="511"/>
      <c r="OQQ119" s="511"/>
      <c r="OQR119" s="511"/>
      <c r="OQS119" s="511"/>
      <c r="OQT119" s="511"/>
      <c r="OQU119" s="511"/>
      <c r="OQV119" s="511"/>
      <c r="OQW119" s="511"/>
      <c r="OQX119" s="511"/>
      <c r="OQY119" s="511"/>
      <c r="OQZ119" s="511"/>
      <c r="ORA119" s="511"/>
      <c r="ORB119" s="511"/>
      <c r="ORC119" s="511"/>
      <c r="ORD119" s="511"/>
      <c r="ORE119" s="511"/>
      <c r="ORF119" s="511"/>
      <c r="ORG119" s="511"/>
      <c r="ORH119" s="511"/>
      <c r="ORI119" s="511"/>
      <c r="ORJ119" s="511"/>
      <c r="ORK119" s="511"/>
      <c r="ORL119" s="511"/>
      <c r="ORM119" s="511"/>
      <c r="ORN119" s="511"/>
      <c r="ORO119" s="511"/>
      <c r="ORP119" s="511"/>
      <c r="ORQ119" s="511"/>
      <c r="ORR119" s="511"/>
      <c r="ORS119" s="511"/>
      <c r="ORT119" s="511"/>
      <c r="ORU119" s="511"/>
      <c r="ORV119" s="511"/>
      <c r="ORW119" s="511"/>
      <c r="ORX119" s="511"/>
      <c r="ORY119" s="511"/>
      <c r="ORZ119" s="511"/>
      <c r="OSA119" s="511"/>
      <c r="OSB119" s="511"/>
      <c r="OSC119" s="511"/>
      <c r="OSD119" s="511"/>
      <c r="OSE119" s="511"/>
      <c r="OSF119" s="511"/>
      <c r="OSG119" s="511"/>
      <c r="OSH119" s="511"/>
      <c r="OSI119" s="511"/>
      <c r="OSJ119" s="511"/>
      <c r="OSK119" s="511"/>
      <c r="OSL119" s="511"/>
      <c r="OSM119" s="511"/>
      <c r="OSN119" s="511"/>
      <c r="OSO119" s="511"/>
      <c r="OSP119" s="511"/>
      <c r="OSQ119" s="511"/>
      <c r="OSR119" s="511"/>
      <c r="OSS119" s="511"/>
      <c r="OST119" s="511"/>
      <c r="OSU119" s="511"/>
      <c r="OSV119" s="511"/>
      <c r="OSW119" s="511"/>
      <c r="OSX119" s="511"/>
      <c r="OSY119" s="511"/>
      <c r="OSZ119" s="511"/>
      <c r="OTA119" s="511"/>
      <c r="OTB119" s="511"/>
      <c r="OTC119" s="511"/>
      <c r="OTD119" s="511"/>
      <c r="OTE119" s="511"/>
      <c r="OTF119" s="511"/>
      <c r="OTG119" s="511"/>
      <c r="OTH119" s="511"/>
      <c r="OTI119" s="511"/>
      <c r="OTJ119" s="511"/>
      <c r="OTK119" s="511"/>
      <c r="OTL119" s="511"/>
      <c r="OTM119" s="511"/>
      <c r="OTN119" s="511"/>
      <c r="OTO119" s="511"/>
      <c r="OTP119" s="511"/>
      <c r="OTQ119" s="511"/>
      <c r="OTR119" s="511"/>
      <c r="OTS119" s="511"/>
      <c r="OTT119" s="511"/>
      <c r="OTU119" s="511"/>
      <c r="OTV119" s="511"/>
      <c r="OTW119" s="511"/>
      <c r="OTX119" s="511"/>
      <c r="OTY119" s="511"/>
      <c r="OTZ119" s="511"/>
      <c r="OUA119" s="511"/>
      <c r="OUB119" s="511"/>
      <c r="OUC119" s="511"/>
      <c r="OUD119" s="511"/>
      <c r="OUE119" s="511"/>
      <c r="OUF119" s="511"/>
      <c r="OUG119" s="511"/>
      <c r="OUH119" s="511"/>
      <c r="OUI119" s="511"/>
      <c r="OUJ119" s="511"/>
      <c r="OUK119" s="511"/>
      <c r="OUL119" s="511"/>
      <c r="OUM119" s="511"/>
      <c r="OUN119" s="511"/>
      <c r="OUO119" s="511"/>
      <c r="OUP119" s="511"/>
      <c r="OUQ119" s="511"/>
      <c r="OUR119" s="511"/>
      <c r="OUS119" s="511"/>
      <c r="OUT119" s="511"/>
      <c r="OUU119" s="511"/>
      <c r="OUV119" s="511"/>
      <c r="OUW119" s="511"/>
      <c r="OUX119" s="511"/>
      <c r="OUY119" s="511"/>
      <c r="OUZ119" s="511"/>
      <c r="OVA119" s="511"/>
      <c r="OVB119" s="511"/>
      <c r="OVC119" s="511"/>
      <c r="OVD119" s="511"/>
      <c r="OVE119" s="511"/>
      <c r="OVF119" s="511"/>
      <c r="OVG119" s="511"/>
      <c r="OVH119" s="511"/>
      <c r="OVI119" s="511"/>
      <c r="OVJ119" s="511"/>
      <c r="OVK119" s="511"/>
      <c r="OVL119" s="511"/>
      <c r="OVM119" s="511"/>
      <c r="OVN119" s="511"/>
      <c r="OVO119" s="511"/>
      <c r="OVP119" s="511"/>
      <c r="OVQ119" s="511"/>
      <c r="OVR119" s="511"/>
      <c r="OVS119" s="511"/>
      <c r="OVT119" s="511"/>
      <c r="OVU119" s="511"/>
      <c r="OVV119" s="511"/>
      <c r="OVW119" s="511"/>
      <c r="OVX119" s="511"/>
      <c r="OVY119" s="511"/>
      <c r="OVZ119" s="511"/>
      <c r="OWA119" s="511"/>
      <c r="OWB119" s="511"/>
      <c r="OWC119" s="511"/>
      <c r="OWD119" s="511"/>
      <c r="OWE119" s="511"/>
      <c r="OWF119" s="511"/>
      <c r="OWG119" s="511"/>
      <c r="OWH119" s="511"/>
      <c r="OWI119" s="511"/>
      <c r="OWJ119" s="511"/>
      <c r="OWK119" s="511"/>
      <c r="OWL119" s="511"/>
      <c r="OWM119" s="511"/>
      <c r="OWN119" s="511"/>
      <c r="OWO119" s="511"/>
      <c r="OWP119" s="511"/>
      <c r="OWQ119" s="511"/>
      <c r="OWR119" s="511"/>
      <c r="OWS119" s="511"/>
      <c r="OWT119" s="511"/>
      <c r="OWU119" s="511"/>
      <c r="OWV119" s="511"/>
      <c r="OWW119" s="511"/>
      <c r="OWX119" s="511"/>
      <c r="OWY119" s="511"/>
      <c r="OWZ119" s="511"/>
      <c r="OXA119" s="511"/>
      <c r="OXB119" s="511"/>
      <c r="OXC119" s="511"/>
      <c r="OXD119" s="511"/>
      <c r="OXE119" s="511"/>
      <c r="OXF119" s="511"/>
      <c r="OXG119" s="511"/>
      <c r="OXH119" s="511"/>
      <c r="OXI119" s="511"/>
      <c r="OXJ119" s="511"/>
      <c r="OXK119" s="511"/>
      <c r="OXL119" s="511"/>
      <c r="OXM119" s="511"/>
      <c r="OXN119" s="511"/>
      <c r="OXO119" s="511"/>
      <c r="OXP119" s="511"/>
      <c r="OXQ119" s="511"/>
      <c r="OXR119" s="511"/>
      <c r="OXS119" s="511"/>
      <c r="OXT119" s="511"/>
      <c r="OXU119" s="511"/>
      <c r="OXV119" s="511"/>
      <c r="OXW119" s="511"/>
      <c r="OXX119" s="511"/>
      <c r="OXY119" s="511"/>
      <c r="OXZ119" s="511"/>
      <c r="OYA119" s="511"/>
      <c r="OYB119" s="511"/>
      <c r="OYC119" s="511"/>
      <c r="OYD119" s="511"/>
      <c r="OYE119" s="511"/>
      <c r="OYF119" s="511"/>
      <c r="OYG119" s="511"/>
      <c r="OYH119" s="511"/>
      <c r="OYI119" s="511"/>
      <c r="OYJ119" s="511"/>
      <c r="OYK119" s="511"/>
      <c r="OYL119" s="511"/>
      <c r="OYM119" s="511"/>
      <c r="OYN119" s="511"/>
      <c r="OYO119" s="511"/>
      <c r="OYP119" s="511"/>
      <c r="OYQ119" s="511"/>
      <c r="OYR119" s="511"/>
      <c r="OYS119" s="511"/>
      <c r="OYT119" s="511"/>
      <c r="OYU119" s="511"/>
      <c r="OYV119" s="511"/>
      <c r="OYW119" s="511"/>
      <c r="OYX119" s="511"/>
      <c r="OYY119" s="511"/>
      <c r="OYZ119" s="511"/>
      <c r="OZA119" s="511"/>
      <c r="OZB119" s="511"/>
      <c r="OZC119" s="511"/>
      <c r="OZD119" s="511"/>
      <c r="OZE119" s="511"/>
      <c r="OZF119" s="511"/>
      <c r="OZG119" s="511"/>
      <c r="OZH119" s="511"/>
      <c r="OZI119" s="511"/>
      <c r="OZJ119" s="511"/>
      <c r="OZK119" s="511"/>
      <c r="OZL119" s="511"/>
      <c r="OZM119" s="511"/>
      <c r="OZN119" s="511"/>
      <c r="OZO119" s="511"/>
      <c r="OZP119" s="511"/>
      <c r="OZQ119" s="511"/>
      <c r="OZR119" s="511"/>
      <c r="OZS119" s="511"/>
      <c r="OZT119" s="511"/>
      <c r="OZU119" s="511"/>
      <c r="OZV119" s="511"/>
      <c r="OZW119" s="511"/>
      <c r="OZX119" s="511"/>
      <c r="OZY119" s="511"/>
      <c r="OZZ119" s="511"/>
      <c r="PAA119" s="511"/>
      <c r="PAB119" s="511"/>
      <c r="PAC119" s="511"/>
      <c r="PAD119" s="511"/>
      <c r="PAE119" s="511"/>
      <c r="PAF119" s="511"/>
      <c r="PAG119" s="511"/>
      <c r="PAH119" s="511"/>
      <c r="PAI119" s="511"/>
      <c r="PAJ119" s="511"/>
      <c r="PAK119" s="511"/>
      <c r="PAL119" s="511"/>
      <c r="PAM119" s="511"/>
      <c r="PAN119" s="511"/>
      <c r="PAO119" s="511"/>
      <c r="PAP119" s="511"/>
      <c r="PAQ119" s="511"/>
      <c r="PAR119" s="511"/>
      <c r="PAS119" s="511"/>
      <c r="PAT119" s="511"/>
      <c r="PAU119" s="511"/>
      <c r="PAV119" s="511"/>
      <c r="PAW119" s="511"/>
      <c r="PAX119" s="511"/>
      <c r="PAY119" s="511"/>
      <c r="PAZ119" s="511"/>
      <c r="PBA119" s="511"/>
      <c r="PBB119" s="511"/>
      <c r="PBC119" s="511"/>
      <c r="PBD119" s="511"/>
      <c r="PBE119" s="511"/>
      <c r="PBF119" s="511"/>
      <c r="PBG119" s="511"/>
      <c r="PBH119" s="511"/>
      <c r="PBI119" s="511"/>
      <c r="PBJ119" s="511"/>
      <c r="PBK119" s="511"/>
      <c r="PBL119" s="511"/>
      <c r="PBM119" s="511"/>
      <c r="PBN119" s="511"/>
      <c r="PBO119" s="511"/>
      <c r="PBP119" s="511"/>
      <c r="PBQ119" s="511"/>
      <c r="PBR119" s="511"/>
      <c r="PBS119" s="511"/>
      <c r="PBT119" s="511"/>
      <c r="PBU119" s="511"/>
      <c r="PBV119" s="511"/>
      <c r="PBW119" s="511"/>
      <c r="PBX119" s="511"/>
      <c r="PBY119" s="511"/>
      <c r="PBZ119" s="511"/>
      <c r="PCA119" s="511"/>
      <c r="PCB119" s="511"/>
      <c r="PCC119" s="511"/>
      <c r="PCD119" s="511"/>
      <c r="PCE119" s="511"/>
      <c r="PCF119" s="511"/>
      <c r="PCG119" s="511"/>
      <c r="PCH119" s="511"/>
      <c r="PCI119" s="511"/>
      <c r="PCJ119" s="511"/>
      <c r="PCK119" s="511"/>
      <c r="PCL119" s="511"/>
      <c r="PCM119" s="511"/>
      <c r="PCN119" s="511"/>
      <c r="PCO119" s="511"/>
      <c r="PCP119" s="511"/>
      <c r="PCQ119" s="511"/>
      <c r="PCR119" s="511"/>
      <c r="PCS119" s="511"/>
      <c r="PCT119" s="511"/>
      <c r="PCU119" s="511"/>
      <c r="PCV119" s="511"/>
      <c r="PCW119" s="511"/>
      <c r="PCX119" s="511"/>
      <c r="PCY119" s="511"/>
      <c r="PCZ119" s="511"/>
      <c r="PDA119" s="511"/>
      <c r="PDB119" s="511"/>
      <c r="PDC119" s="511"/>
      <c r="PDD119" s="511"/>
      <c r="PDE119" s="511"/>
      <c r="PDF119" s="511"/>
      <c r="PDG119" s="511"/>
      <c r="PDH119" s="511"/>
      <c r="PDI119" s="511"/>
      <c r="PDJ119" s="511"/>
      <c r="PDK119" s="511"/>
      <c r="PDL119" s="511"/>
      <c r="PDM119" s="511"/>
      <c r="PDN119" s="511"/>
      <c r="PDO119" s="511"/>
      <c r="PDP119" s="511"/>
      <c r="PDQ119" s="511"/>
      <c r="PDR119" s="511"/>
      <c r="PDS119" s="511"/>
      <c r="PDT119" s="511"/>
      <c r="PDU119" s="511"/>
      <c r="PDV119" s="511"/>
      <c r="PDW119" s="511"/>
      <c r="PDX119" s="511"/>
      <c r="PDY119" s="511"/>
      <c r="PDZ119" s="511"/>
      <c r="PEA119" s="511"/>
      <c r="PEB119" s="511"/>
      <c r="PEC119" s="511"/>
      <c r="PED119" s="511"/>
      <c r="PEE119" s="511"/>
      <c r="PEF119" s="511"/>
      <c r="PEG119" s="511"/>
      <c r="PEH119" s="511"/>
      <c r="PEI119" s="511"/>
      <c r="PEJ119" s="511"/>
      <c r="PEK119" s="511"/>
      <c r="PEL119" s="511"/>
      <c r="PEM119" s="511"/>
      <c r="PEN119" s="511"/>
      <c r="PEO119" s="511"/>
      <c r="PEP119" s="511"/>
      <c r="PEQ119" s="511"/>
      <c r="PER119" s="511"/>
      <c r="PES119" s="511"/>
      <c r="PET119" s="511"/>
      <c r="PEU119" s="511"/>
      <c r="PEV119" s="511"/>
      <c r="PEW119" s="511"/>
      <c r="PEX119" s="511"/>
      <c r="PEY119" s="511"/>
      <c r="PEZ119" s="511"/>
      <c r="PFA119" s="511"/>
      <c r="PFB119" s="511"/>
      <c r="PFC119" s="511"/>
      <c r="PFD119" s="511"/>
      <c r="PFE119" s="511"/>
      <c r="PFF119" s="511"/>
      <c r="PFG119" s="511"/>
      <c r="PFH119" s="511"/>
      <c r="PFI119" s="511"/>
      <c r="PFJ119" s="511"/>
      <c r="PFK119" s="511"/>
      <c r="PFL119" s="511"/>
      <c r="PFM119" s="511"/>
      <c r="PFN119" s="511"/>
      <c r="PFO119" s="511"/>
      <c r="PFP119" s="511"/>
      <c r="PFQ119" s="511"/>
      <c r="PFR119" s="511"/>
      <c r="PFS119" s="511"/>
      <c r="PFT119" s="511"/>
      <c r="PFU119" s="511"/>
      <c r="PFV119" s="511"/>
      <c r="PFW119" s="511"/>
      <c r="PFX119" s="511"/>
      <c r="PFY119" s="511"/>
      <c r="PFZ119" s="511"/>
      <c r="PGA119" s="511"/>
      <c r="PGB119" s="511"/>
      <c r="PGC119" s="511"/>
      <c r="PGD119" s="511"/>
      <c r="PGE119" s="511"/>
      <c r="PGF119" s="511"/>
      <c r="PGG119" s="511"/>
      <c r="PGH119" s="511"/>
      <c r="PGI119" s="511"/>
      <c r="PGJ119" s="511"/>
      <c r="PGK119" s="511"/>
      <c r="PGL119" s="511"/>
      <c r="PGM119" s="511"/>
      <c r="PGN119" s="511"/>
      <c r="PGO119" s="511"/>
      <c r="PGP119" s="511"/>
      <c r="PGQ119" s="511"/>
      <c r="PGR119" s="511"/>
      <c r="PGS119" s="511"/>
      <c r="PGT119" s="511"/>
      <c r="PGU119" s="511"/>
      <c r="PGV119" s="511"/>
      <c r="PGW119" s="511"/>
      <c r="PGX119" s="511"/>
      <c r="PGY119" s="511"/>
      <c r="PGZ119" s="511"/>
      <c r="PHA119" s="511"/>
      <c r="PHB119" s="511"/>
      <c r="PHC119" s="511"/>
      <c r="PHD119" s="511"/>
      <c r="PHE119" s="511"/>
      <c r="PHF119" s="511"/>
      <c r="PHG119" s="511"/>
      <c r="PHH119" s="511"/>
      <c r="PHI119" s="511"/>
      <c r="PHJ119" s="511"/>
      <c r="PHK119" s="511"/>
      <c r="PHL119" s="511"/>
      <c r="PHM119" s="511"/>
      <c r="PHN119" s="511"/>
      <c r="PHO119" s="511"/>
      <c r="PHP119" s="511"/>
      <c r="PHQ119" s="511"/>
      <c r="PHR119" s="511"/>
      <c r="PHS119" s="511"/>
      <c r="PHT119" s="511"/>
      <c r="PHU119" s="511"/>
      <c r="PHV119" s="511"/>
      <c r="PHW119" s="511"/>
      <c r="PHX119" s="511"/>
      <c r="PHY119" s="511"/>
      <c r="PHZ119" s="511"/>
      <c r="PIA119" s="511"/>
      <c r="PIB119" s="511"/>
      <c r="PIC119" s="511"/>
      <c r="PID119" s="511"/>
      <c r="PIE119" s="511"/>
      <c r="PIF119" s="511"/>
      <c r="PIG119" s="511"/>
      <c r="PIH119" s="511"/>
      <c r="PII119" s="511"/>
      <c r="PIJ119" s="511"/>
      <c r="PIK119" s="511"/>
      <c r="PIL119" s="511"/>
      <c r="PIM119" s="511"/>
      <c r="PIN119" s="511"/>
      <c r="PIO119" s="511"/>
      <c r="PIP119" s="511"/>
      <c r="PIQ119" s="511"/>
      <c r="PIR119" s="511"/>
      <c r="PIS119" s="511"/>
      <c r="PIT119" s="511"/>
      <c r="PIU119" s="511"/>
      <c r="PIV119" s="511"/>
      <c r="PIW119" s="511"/>
      <c r="PIX119" s="511"/>
      <c r="PIY119" s="511"/>
      <c r="PIZ119" s="511"/>
      <c r="PJA119" s="511"/>
      <c r="PJB119" s="511"/>
      <c r="PJC119" s="511"/>
      <c r="PJD119" s="511"/>
      <c r="PJE119" s="511"/>
      <c r="PJF119" s="511"/>
      <c r="PJG119" s="511"/>
      <c r="PJH119" s="511"/>
      <c r="PJI119" s="511"/>
      <c r="PJJ119" s="511"/>
      <c r="PJK119" s="511"/>
      <c r="PJL119" s="511"/>
      <c r="PJM119" s="511"/>
      <c r="PJN119" s="511"/>
      <c r="PJO119" s="511"/>
      <c r="PJP119" s="511"/>
      <c r="PJQ119" s="511"/>
      <c r="PJR119" s="511"/>
      <c r="PJS119" s="511"/>
      <c r="PJT119" s="511"/>
      <c r="PJU119" s="511"/>
      <c r="PJV119" s="511"/>
      <c r="PJW119" s="511"/>
      <c r="PJX119" s="511"/>
      <c r="PJY119" s="511"/>
      <c r="PJZ119" s="511"/>
      <c r="PKA119" s="511"/>
      <c r="PKB119" s="511"/>
      <c r="PKC119" s="511"/>
      <c r="PKD119" s="511"/>
      <c r="PKE119" s="511"/>
      <c r="PKF119" s="511"/>
      <c r="PKG119" s="511"/>
      <c r="PKH119" s="511"/>
      <c r="PKI119" s="511"/>
      <c r="PKJ119" s="511"/>
      <c r="PKK119" s="511"/>
      <c r="PKL119" s="511"/>
      <c r="PKM119" s="511"/>
      <c r="PKN119" s="511"/>
      <c r="PKO119" s="511"/>
      <c r="PKP119" s="511"/>
      <c r="PKQ119" s="511"/>
      <c r="PKR119" s="511"/>
      <c r="PKS119" s="511"/>
      <c r="PKT119" s="511"/>
      <c r="PKU119" s="511"/>
      <c r="PKV119" s="511"/>
      <c r="PKW119" s="511"/>
      <c r="PKX119" s="511"/>
      <c r="PKY119" s="511"/>
      <c r="PKZ119" s="511"/>
      <c r="PLA119" s="511"/>
      <c r="PLB119" s="511"/>
      <c r="PLC119" s="511"/>
      <c r="PLD119" s="511"/>
      <c r="PLE119" s="511"/>
      <c r="PLF119" s="511"/>
      <c r="PLG119" s="511"/>
      <c r="PLH119" s="511"/>
      <c r="PLI119" s="511"/>
      <c r="PLJ119" s="511"/>
      <c r="PLK119" s="511"/>
      <c r="PLL119" s="511"/>
      <c r="PLM119" s="511"/>
      <c r="PLN119" s="511"/>
      <c r="PLO119" s="511"/>
      <c r="PLP119" s="511"/>
      <c r="PLQ119" s="511"/>
      <c r="PLR119" s="511"/>
      <c r="PLS119" s="511"/>
      <c r="PLT119" s="511"/>
      <c r="PLU119" s="511"/>
      <c r="PLV119" s="511"/>
      <c r="PLW119" s="511"/>
      <c r="PLX119" s="511"/>
      <c r="PLY119" s="511"/>
      <c r="PLZ119" s="511"/>
      <c r="PMA119" s="511"/>
      <c r="PMB119" s="511"/>
      <c r="PMC119" s="511"/>
      <c r="PMD119" s="511"/>
      <c r="PME119" s="511"/>
      <c r="PMF119" s="511"/>
      <c r="PMG119" s="511"/>
      <c r="PMH119" s="511"/>
      <c r="PMI119" s="511"/>
      <c r="PMJ119" s="511"/>
      <c r="PMK119" s="511"/>
      <c r="PML119" s="511"/>
      <c r="PMM119" s="511"/>
      <c r="PMN119" s="511"/>
      <c r="PMO119" s="511"/>
      <c r="PMP119" s="511"/>
      <c r="PMQ119" s="511"/>
      <c r="PMR119" s="511"/>
      <c r="PMS119" s="511"/>
      <c r="PMT119" s="511"/>
      <c r="PMU119" s="511"/>
      <c r="PMV119" s="511"/>
      <c r="PMW119" s="511"/>
      <c r="PMX119" s="511"/>
      <c r="PMY119" s="511"/>
      <c r="PMZ119" s="511"/>
      <c r="PNA119" s="511"/>
      <c r="PNB119" s="511"/>
      <c r="PNC119" s="511"/>
      <c r="PND119" s="511"/>
      <c r="PNE119" s="511"/>
      <c r="PNF119" s="511"/>
      <c r="PNG119" s="511"/>
      <c r="PNH119" s="511"/>
      <c r="PNI119" s="511"/>
      <c r="PNJ119" s="511"/>
      <c r="PNK119" s="511"/>
      <c r="PNL119" s="511"/>
      <c r="PNM119" s="511"/>
      <c r="PNN119" s="511"/>
      <c r="PNO119" s="511"/>
      <c r="PNP119" s="511"/>
      <c r="PNQ119" s="511"/>
      <c r="PNR119" s="511"/>
      <c r="PNS119" s="511"/>
      <c r="PNT119" s="511"/>
      <c r="PNU119" s="511"/>
      <c r="PNV119" s="511"/>
      <c r="PNW119" s="511"/>
      <c r="PNX119" s="511"/>
      <c r="PNY119" s="511"/>
      <c r="PNZ119" s="511"/>
      <c r="POA119" s="511"/>
      <c r="POB119" s="511"/>
      <c r="POC119" s="511"/>
      <c r="POD119" s="511"/>
      <c r="POE119" s="511"/>
      <c r="POF119" s="511"/>
      <c r="POG119" s="511"/>
      <c r="POH119" s="511"/>
      <c r="POI119" s="511"/>
      <c r="POJ119" s="511"/>
      <c r="POK119" s="511"/>
      <c r="POL119" s="511"/>
      <c r="POM119" s="511"/>
      <c r="PON119" s="511"/>
      <c r="POO119" s="511"/>
      <c r="POP119" s="511"/>
      <c r="POQ119" s="511"/>
      <c r="POR119" s="511"/>
      <c r="POS119" s="511"/>
      <c r="POT119" s="511"/>
      <c r="POU119" s="511"/>
      <c r="POV119" s="511"/>
      <c r="POW119" s="511"/>
      <c r="POX119" s="511"/>
      <c r="POY119" s="511"/>
      <c r="POZ119" s="511"/>
      <c r="PPA119" s="511"/>
      <c r="PPB119" s="511"/>
      <c r="PPC119" s="511"/>
      <c r="PPD119" s="511"/>
      <c r="PPE119" s="511"/>
      <c r="PPF119" s="511"/>
      <c r="PPG119" s="511"/>
      <c r="PPH119" s="511"/>
      <c r="PPI119" s="511"/>
      <c r="PPJ119" s="511"/>
      <c r="PPK119" s="511"/>
      <c r="PPL119" s="511"/>
      <c r="PPM119" s="511"/>
      <c r="PPN119" s="511"/>
      <c r="PPO119" s="511"/>
      <c r="PPP119" s="511"/>
      <c r="PPQ119" s="511"/>
      <c r="PPR119" s="511"/>
      <c r="PPS119" s="511"/>
      <c r="PPT119" s="511"/>
      <c r="PPU119" s="511"/>
      <c r="PPV119" s="511"/>
      <c r="PPW119" s="511"/>
      <c r="PPX119" s="511"/>
      <c r="PPY119" s="511"/>
      <c r="PPZ119" s="511"/>
      <c r="PQA119" s="511"/>
      <c r="PQB119" s="511"/>
      <c r="PQC119" s="511"/>
      <c r="PQD119" s="511"/>
      <c r="PQE119" s="511"/>
      <c r="PQF119" s="511"/>
      <c r="PQG119" s="511"/>
      <c r="PQH119" s="511"/>
      <c r="PQI119" s="511"/>
      <c r="PQJ119" s="511"/>
      <c r="PQK119" s="511"/>
      <c r="PQL119" s="511"/>
      <c r="PQM119" s="511"/>
      <c r="PQN119" s="511"/>
      <c r="PQO119" s="511"/>
      <c r="PQP119" s="511"/>
      <c r="PQQ119" s="511"/>
      <c r="PQR119" s="511"/>
      <c r="PQS119" s="511"/>
      <c r="PQT119" s="511"/>
      <c r="PQU119" s="511"/>
      <c r="PQV119" s="511"/>
      <c r="PQW119" s="511"/>
      <c r="PQX119" s="511"/>
      <c r="PQY119" s="511"/>
      <c r="PQZ119" s="511"/>
      <c r="PRA119" s="511"/>
      <c r="PRB119" s="511"/>
      <c r="PRC119" s="511"/>
      <c r="PRD119" s="511"/>
      <c r="PRE119" s="511"/>
      <c r="PRF119" s="511"/>
      <c r="PRG119" s="511"/>
      <c r="PRH119" s="511"/>
      <c r="PRI119" s="511"/>
      <c r="PRJ119" s="511"/>
      <c r="PRK119" s="511"/>
      <c r="PRL119" s="511"/>
      <c r="PRM119" s="511"/>
      <c r="PRN119" s="511"/>
      <c r="PRO119" s="511"/>
      <c r="PRP119" s="511"/>
      <c r="PRQ119" s="511"/>
      <c r="PRR119" s="511"/>
      <c r="PRS119" s="511"/>
      <c r="PRT119" s="511"/>
      <c r="PRU119" s="511"/>
      <c r="PRV119" s="511"/>
      <c r="PRW119" s="511"/>
      <c r="PRX119" s="511"/>
      <c r="PRY119" s="511"/>
      <c r="PRZ119" s="511"/>
      <c r="PSA119" s="511"/>
      <c r="PSB119" s="511"/>
      <c r="PSC119" s="511"/>
      <c r="PSD119" s="511"/>
      <c r="PSE119" s="511"/>
      <c r="PSF119" s="511"/>
      <c r="PSG119" s="511"/>
      <c r="PSH119" s="511"/>
      <c r="PSI119" s="511"/>
      <c r="PSJ119" s="511"/>
      <c r="PSK119" s="511"/>
      <c r="PSL119" s="511"/>
      <c r="PSM119" s="511"/>
      <c r="PSN119" s="511"/>
      <c r="PSO119" s="511"/>
      <c r="PSP119" s="511"/>
      <c r="PSQ119" s="511"/>
      <c r="PSR119" s="511"/>
      <c r="PSS119" s="511"/>
      <c r="PST119" s="511"/>
      <c r="PSU119" s="511"/>
      <c r="PSV119" s="511"/>
      <c r="PSW119" s="511"/>
      <c r="PSX119" s="511"/>
      <c r="PSY119" s="511"/>
      <c r="PSZ119" s="511"/>
      <c r="PTA119" s="511"/>
      <c r="PTB119" s="511"/>
      <c r="PTC119" s="511"/>
      <c r="PTD119" s="511"/>
      <c r="PTE119" s="511"/>
      <c r="PTF119" s="511"/>
      <c r="PTG119" s="511"/>
      <c r="PTH119" s="511"/>
      <c r="PTI119" s="511"/>
      <c r="PTJ119" s="511"/>
      <c r="PTK119" s="511"/>
      <c r="PTL119" s="511"/>
      <c r="PTM119" s="511"/>
      <c r="PTN119" s="511"/>
      <c r="PTO119" s="511"/>
      <c r="PTP119" s="511"/>
      <c r="PTQ119" s="511"/>
      <c r="PTR119" s="511"/>
      <c r="PTS119" s="511"/>
      <c r="PTT119" s="511"/>
      <c r="PTU119" s="511"/>
      <c r="PTV119" s="511"/>
      <c r="PTW119" s="511"/>
      <c r="PTX119" s="511"/>
      <c r="PTY119" s="511"/>
      <c r="PTZ119" s="511"/>
      <c r="PUA119" s="511"/>
      <c r="PUB119" s="511"/>
      <c r="PUC119" s="511"/>
      <c r="PUD119" s="511"/>
      <c r="PUE119" s="511"/>
      <c r="PUF119" s="511"/>
      <c r="PUG119" s="511"/>
      <c r="PUH119" s="511"/>
      <c r="PUI119" s="511"/>
      <c r="PUJ119" s="511"/>
      <c r="PUK119" s="511"/>
      <c r="PUL119" s="511"/>
      <c r="PUM119" s="511"/>
      <c r="PUN119" s="511"/>
      <c r="PUO119" s="511"/>
      <c r="PUP119" s="511"/>
      <c r="PUQ119" s="511"/>
      <c r="PUR119" s="511"/>
      <c r="PUS119" s="511"/>
      <c r="PUT119" s="511"/>
      <c r="PUU119" s="511"/>
      <c r="PUV119" s="511"/>
      <c r="PUW119" s="511"/>
      <c r="PUX119" s="511"/>
      <c r="PUY119" s="511"/>
      <c r="PUZ119" s="511"/>
      <c r="PVA119" s="511"/>
      <c r="PVB119" s="511"/>
      <c r="PVC119" s="511"/>
      <c r="PVD119" s="511"/>
      <c r="PVE119" s="511"/>
      <c r="PVF119" s="511"/>
      <c r="PVG119" s="511"/>
      <c r="PVH119" s="511"/>
      <c r="PVI119" s="511"/>
      <c r="PVJ119" s="511"/>
      <c r="PVK119" s="511"/>
      <c r="PVL119" s="511"/>
      <c r="PVM119" s="511"/>
      <c r="PVN119" s="511"/>
      <c r="PVO119" s="511"/>
      <c r="PVP119" s="511"/>
      <c r="PVQ119" s="511"/>
      <c r="PVR119" s="511"/>
      <c r="PVS119" s="511"/>
      <c r="PVT119" s="511"/>
      <c r="PVU119" s="511"/>
      <c r="PVV119" s="511"/>
      <c r="PVW119" s="511"/>
      <c r="PVX119" s="511"/>
      <c r="PVY119" s="511"/>
      <c r="PVZ119" s="511"/>
      <c r="PWA119" s="511"/>
      <c r="PWB119" s="511"/>
      <c r="PWC119" s="511"/>
      <c r="PWD119" s="511"/>
      <c r="PWE119" s="511"/>
      <c r="PWF119" s="511"/>
      <c r="PWG119" s="511"/>
      <c r="PWH119" s="511"/>
      <c r="PWI119" s="511"/>
      <c r="PWJ119" s="511"/>
      <c r="PWK119" s="511"/>
      <c r="PWL119" s="511"/>
      <c r="PWM119" s="511"/>
      <c r="PWN119" s="511"/>
      <c r="PWO119" s="511"/>
      <c r="PWP119" s="511"/>
      <c r="PWQ119" s="511"/>
      <c r="PWR119" s="511"/>
      <c r="PWS119" s="511"/>
      <c r="PWT119" s="511"/>
      <c r="PWU119" s="511"/>
      <c r="PWV119" s="511"/>
      <c r="PWW119" s="511"/>
      <c r="PWX119" s="511"/>
      <c r="PWY119" s="511"/>
      <c r="PWZ119" s="511"/>
      <c r="PXA119" s="511"/>
      <c r="PXB119" s="511"/>
      <c r="PXC119" s="511"/>
      <c r="PXD119" s="511"/>
      <c r="PXE119" s="511"/>
      <c r="PXF119" s="511"/>
      <c r="PXG119" s="511"/>
      <c r="PXH119" s="511"/>
      <c r="PXI119" s="511"/>
      <c r="PXJ119" s="511"/>
      <c r="PXK119" s="511"/>
      <c r="PXL119" s="511"/>
      <c r="PXM119" s="511"/>
      <c r="PXN119" s="511"/>
      <c r="PXO119" s="511"/>
      <c r="PXP119" s="511"/>
      <c r="PXQ119" s="511"/>
      <c r="PXR119" s="511"/>
      <c r="PXS119" s="511"/>
      <c r="PXT119" s="511"/>
      <c r="PXU119" s="511"/>
      <c r="PXV119" s="511"/>
      <c r="PXW119" s="511"/>
      <c r="PXX119" s="511"/>
      <c r="PXY119" s="511"/>
      <c r="PXZ119" s="511"/>
      <c r="PYA119" s="511"/>
      <c r="PYB119" s="511"/>
      <c r="PYC119" s="511"/>
      <c r="PYD119" s="511"/>
      <c r="PYE119" s="511"/>
      <c r="PYF119" s="511"/>
      <c r="PYG119" s="511"/>
      <c r="PYH119" s="511"/>
      <c r="PYI119" s="511"/>
      <c r="PYJ119" s="511"/>
      <c r="PYK119" s="511"/>
      <c r="PYL119" s="511"/>
      <c r="PYM119" s="511"/>
      <c r="PYN119" s="511"/>
      <c r="PYO119" s="511"/>
      <c r="PYP119" s="511"/>
      <c r="PYQ119" s="511"/>
      <c r="PYR119" s="511"/>
      <c r="PYS119" s="511"/>
      <c r="PYT119" s="511"/>
      <c r="PYU119" s="511"/>
      <c r="PYV119" s="511"/>
      <c r="PYW119" s="511"/>
      <c r="PYX119" s="511"/>
      <c r="PYY119" s="511"/>
      <c r="PYZ119" s="511"/>
      <c r="PZA119" s="511"/>
      <c r="PZB119" s="511"/>
      <c r="PZC119" s="511"/>
      <c r="PZD119" s="511"/>
      <c r="PZE119" s="511"/>
      <c r="PZF119" s="511"/>
      <c r="PZG119" s="511"/>
      <c r="PZH119" s="511"/>
      <c r="PZI119" s="511"/>
      <c r="PZJ119" s="511"/>
      <c r="PZK119" s="511"/>
      <c r="PZL119" s="511"/>
      <c r="PZM119" s="511"/>
      <c r="PZN119" s="511"/>
      <c r="PZO119" s="511"/>
      <c r="PZP119" s="511"/>
      <c r="PZQ119" s="511"/>
      <c r="PZR119" s="511"/>
      <c r="PZS119" s="511"/>
      <c r="PZT119" s="511"/>
      <c r="PZU119" s="511"/>
      <c r="PZV119" s="511"/>
      <c r="PZW119" s="511"/>
      <c r="PZX119" s="511"/>
      <c r="PZY119" s="511"/>
      <c r="PZZ119" s="511"/>
      <c r="QAA119" s="511"/>
      <c r="QAB119" s="511"/>
      <c r="QAC119" s="511"/>
      <c r="QAD119" s="511"/>
      <c r="QAE119" s="511"/>
      <c r="QAF119" s="511"/>
      <c r="QAG119" s="511"/>
      <c r="QAH119" s="511"/>
      <c r="QAI119" s="511"/>
      <c r="QAJ119" s="511"/>
      <c r="QAK119" s="511"/>
      <c r="QAL119" s="511"/>
      <c r="QAM119" s="511"/>
      <c r="QAN119" s="511"/>
      <c r="QAO119" s="511"/>
      <c r="QAP119" s="511"/>
      <c r="QAQ119" s="511"/>
      <c r="QAR119" s="511"/>
      <c r="QAS119" s="511"/>
      <c r="QAT119" s="511"/>
      <c r="QAU119" s="511"/>
      <c r="QAV119" s="511"/>
      <c r="QAW119" s="511"/>
      <c r="QAX119" s="511"/>
      <c r="QAY119" s="511"/>
      <c r="QAZ119" s="511"/>
      <c r="QBA119" s="511"/>
      <c r="QBB119" s="511"/>
      <c r="QBC119" s="511"/>
      <c r="QBD119" s="511"/>
      <c r="QBE119" s="511"/>
      <c r="QBF119" s="511"/>
      <c r="QBG119" s="511"/>
      <c r="QBH119" s="511"/>
      <c r="QBI119" s="511"/>
      <c r="QBJ119" s="511"/>
      <c r="QBK119" s="511"/>
      <c r="QBL119" s="511"/>
      <c r="QBM119" s="511"/>
      <c r="QBN119" s="511"/>
      <c r="QBO119" s="511"/>
      <c r="QBP119" s="511"/>
      <c r="QBQ119" s="511"/>
      <c r="QBR119" s="511"/>
      <c r="QBS119" s="511"/>
      <c r="QBT119" s="511"/>
      <c r="QBU119" s="511"/>
      <c r="QBV119" s="511"/>
      <c r="QBW119" s="511"/>
      <c r="QBX119" s="511"/>
      <c r="QBY119" s="511"/>
      <c r="QBZ119" s="511"/>
      <c r="QCA119" s="511"/>
      <c r="QCB119" s="511"/>
      <c r="QCC119" s="511"/>
      <c r="QCD119" s="511"/>
      <c r="QCE119" s="511"/>
      <c r="QCF119" s="511"/>
      <c r="QCG119" s="511"/>
      <c r="QCH119" s="511"/>
      <c r="QCI119" s="511"/>
      <c r="QCJ119" s="511"/>
      <c r="QCK119" s="511"/>
      <c r="QCL119" s="511"/>
      <c r="QCM119" s="511"/>
      <c r="QCN119" s="511"/>
      <c r="QCO119" s="511"/>
      <c r="QCP119" s="511"/>
      <c r="QCQ119" s="511"/>
      <c r="QCR119" s="511"/>
      <c r="QCS119" s="511"/>
      <c r="QCT119" s="511"/>
      <c r="QCU119" s="511"/>
      <c r="QCV119" s="511"/>
      <c r="QCW119" s="511"/>
      <c r="QCX119" s="511"/>
      <c r="QCY119" s="511"/>
      <c r="QCZ119" s="511"/>
      <c r="QDA119" s="511"/>
      <c r="QDB119" s="511"/>
      <c r="QDC119" s="511"/>
      <c r="QDD119" s="511"/>
      <c r="QDE119" s="511"/>
      <c r="QDF119" s="511"/>
      <c r="QDG119" s="511"/>
      <c r="QDH119" s="511"/>
      <c r="QDI119" s="511"/>
      <c r="QDJ119" s="511"/>
      <c r="QDK119" s="511"/>
      <c r="QDL119" s="511"/>
      <c r="QDM119" s="511"/>
      <c r="QDN119" s="511"/>
      <c r="QDO119" s="511"/>
      <c r="QDP119" s="511"/>
      <c r="QDQ119" s="511"/>
      <c r="QDR119" s="511"/>
      <c r="QDS119" s="511"/>
      <c r="QDT119" s="511"/>
      <c r="QDU119" s="511"/>
      <c r="QDV119" s="511"/>
      <c r="QDW119" s="511"/>
      <c r="QDX119" s="511"/>
      <c r="QDY119" s="511"/>
      <c r="QDZ119" s="511"/>
      <c r="QEA119" s="511"/>
      <c r="QEB119" s="511"/>
      <c r="QEC119" s="511"/>
      <c r="QED119" s="511"/>
      <c r="QEE119" s="511"/>
      <c r="QEF119" s="511"/>
      <c r="QEG119" s="511"/>
      <c r="QEH119" s="511"/>
      <c r="QEI119" s="511"/>
      <c r="QEJ119" s="511"/>
      <c r="QEK119" s="511"/>
      <c r="QEL119" s="511"/>
      <c r="QEM119" s="511"/>
      <c r="QEN119" s="511"/>
      <c r="QEO119" s="511"/>
      <c r="QEP119" s="511"/>
      <c r="QEQ119" s="511"/>
      <c r="QER119" s="511"/>
      <c r="QES119" s="511"/>
      <c r="QET119" s="511"/>
      <c r="QEU119" s="511"/>
      <c r="QEV119" s="511"/>
      <c r="QEW119" s="511"/>
      <c r="QEX119" s="511"/>
      <c r="QEY119" s="511"/>
      <c r="QEZ119" s="511"/>
      <c r="QFA119" s="511"/>
      <c r="QFB119" s="511"/>
      <c r="QFC119" s="511"/>
      <c r="QFD119" s="511"/>
      <c r="QFE119" s="511"/>
      <c r="QFF119" s="511"/>
      <c r="QFG119" s="511"/>
      <c r="QFH119" s="511"/>
      <c r="QFI119" s="511"/>
      <c r="QFJ119" s="511"/>
      <c r="QFK119" s="511"/>
      <c r="QFL119" s="511"/>
      <c r="QFM119" s="511"/>
      <c r="QFN119" s="511"/>
      <c r="QFO119" s="511"/>
      <c r="QFP119" s="511"/>
      <c r="QFQ119" s="511"/>
      <c r="QFR119" s="511"/>
      <c r="QFS119" s="511"/>
      <c r="QFT119" s="511"/>
      <c r="QFU119" s="511"/>
      <c r="QFV119" s="511"/>
      <c r="QFW119" s="511"/>
      <c r="QFX119" s="511"/>
      <c r="QFY119" s="511"/>
      <c r="QFZ119" s="511"/>
      <c r="QGA119" s="511"/>
      <c r="QGB119" s="511"/>
      <c r="QGC119" s="511"/>
      <c r="QGD119" s="511"/>
      <c r="QGE119" s="511"/>
      <c r="QGF119" s="511"/>
      <c r="QGG119" s="511"/>
      <c r="QGH119" s="511"/>
      <c r="QGI119" s="511"/>
      <c r="QGJ119" s="511"/>
      <c r="QGK119" s="511"/>
      <c r="QGL119" s="511"/>
      <c r="QGM119" s="511"/>
      <c r="QGN119" s="511"/>
      <c r="QGO119" s="511"/>
      <c r="QGP119" s="511"/>
      <c r="QGQ119" s="511"/>
      <c r="QGR119" s="511"/>
      <c r="QGS119" s="511"/>
      <c r="QGT119" s="511"/>
      <c r="QGU119" s="511"/>
      <c r="QGV119" s="511"/>
      <c r="QGW119" s="511"/>
      <c r="QGX119" s="511"/>
      <c r="QGY119" s="511"/>
      <c r="QGZ119" s="511"/>
      <c r="QHA119" s="511"/>
      <c r="QHB119" s="511"/>
      <c r="QHC119" s="511"/>
      <c r="QHD119" s="511"/>
      <c r="QHE119" s="511"/>
      <c r="QHF119" s="511"/>
      <c r="QHG119" s="511"/>
      <c r="QHH119" s="511"/>
      <c r="QHI119" s="511"/>
      <c r="QHJ119" s="511"/>
      <c r="QHK119" s="511"/>
      <c r="QHL119" s="511"/>
      <c r="QHM119" s="511"/>
      <c r="QHN119" s="511"/>
      <c r="QHO119" s="511"/>
      <c r="QHP119" s="511"/>
      <c r="QHQ119" s="511"/>
      <c r="QHR119" s="511"/>
      <c r="QHS119" s="511"/>
      <c r="QHT119" s="511"/>
      <c r="QHU119" s="511"/>
      <c r="QHV119" s="511"/>
      <c r="QHW119" s="511"/>
      <c r="QHX119" s="511"/>
      <c r="QHY119" s="511"/>
      <c r="QHZ119" s="511"/>
      <c r="QIA119" s="511"/>
      <c r="QIB119" s="511"/>
      <c r="QIC119" s="511"/>
      <c r="QID119" s="511"/>
      <c r="QIE119" s="511"/>
      <c r="QIF119" s="511"/>
      <c r="QIG119" s="511"/>
      <c r="QIH119" s="511"/>
      <c r="QII119" s="511"/>
      <c r="QIJ119" s="511"/>
      <c r="QIK119" s="511"/>
      <c r="QIL119" s="511"/>
      <c r="QIM119" s="511"/>
      <c r="QIN119" s="511"/>
      <c r="QIO119" s="511"/>
      <c r="QIP119" s="511"/>
      <c r="QIQ119" s="511"/>
      <c r="QIR119" s="511"/>
      <c r="QIS119" s="511"/>
      <c r="QIT119" s="511"/>
      <c r="QIU119" s="511"/>
      <c r="QIV119" s="511"/>
      <c r="QIW119" s="511"/>
      <c r="QIX119" s="511"/>
      <c r="QIY119" s="511"/>
      <c r="QIZ119" s="511"/>
      <c r="QJA119" s="511"/>
      <c r="QJB119" s="511"/>
      <c r="QJC119" s="511"/>
      <c r="QJD119" s="511"/>
      <c r="QJE119" s="511"/>
      <c r="QJF119" s="511"/>
      <c r="QJG119" s="511"/>
      <c r="QJH119" s="511"/>
      <c r="QJI119" s="511"/>
      <c r="QJJ119" s="511"/>
      <c r="QJK119" s="511"/>
      <c r="QJL119" s="511"/>
      <c r="QJM119" s="511"/>
      <c r="QJN119" s="511"/>
      <c r="QJO119" s="511"/>
      <c r="QJP119" s="511"/>
      <c r="QJQ119" s="511"/>
      <c r="QJR119" s="511"/>
      <c r="QJS119" s="511"/>
      <c r="QJT119" s="511"/>
      <c r="QJU119" s="511"/>
      <c r="QJV119" s="511"/>
      <c r="QJW119" s="511"/>
      <c r="QJX119" s="511"/>
      <c r="QJY119" s="511"/>
      <c r="QJZ119" s="511"/>
      <c r="QKA119" s="511"/>
      <c r="QKB119" s="511"/>
      <c r="QKC119" s="511"/>
      <c r="QKD119" s="511"/>
      <c r="QKE119" s="511"/>
      <c r="QKF119" s="511"/>
      <c r="QKG119" s="511"/>
      <c r="QKH119" s="511"/>
      <c r="QKI119" s="511"/>
      <c r="QKJ119" s="511"/>
      <c r="QKK119" s="511"/>
      <c r="QKL119" s="511"/>
      <c r="QKM119" s="511"/>
      <c r="QKN119" s="511"/>
      <c r="QKO119" s="511"/>
      <c r="QKP119" s="511"/>
      <c r="QKQ119" s="511"/>
      <c r="QKR119" s="511"/>
      <c r="QKS119" s="511"/>
      <c r="QKT119" s="511"/>
      <c r="QKU119" s="511"/>
      <c r="QKV119" s="511"/>
      <c r="QKW119" s="511"/>
      <c r="QKX119" s="511"/>
      <c r="QKY119" s="511"/>
      <c r="QKZ119" s="511"/>
      <c r="QLA119" s="511"/>
      <c r="QLB119" s="511"/>
      <c r="QLC119" s="511"/>
      <c r="QLD119" s="511"/>
      <c r="QLE119" s="511"/>
      <c r="QLF119" s="511"/>
      <c r="QLG119" s="511"/>
      <c r="QLH119" s="511"/>
      <c r="QLI119" s="511"/>
      <c r="QLJ119" s="511"/>
      <c r="QLK119" s="511"/>
      <c r="QLL119" s="511"/>
      <c r="QLM119" s="511"/>
      <c r="QLN119" s="511"/>
      <c r="QLO119" s="511"/>
      <c r="QLP119" s="511"/>
      <c r="QLQ119" s="511"/>
      <c r="QLR119" s="511"/>
      <c r="QLS119" s="511"/>
      <c r="QLT119" s="511"/>
      <c r="QLU119" s="511"/>
      <c r="QLV119" s="511"/>
      <c r="QLW119" s="511"/>
      <c r="QLX119" s="511"/>
      <c r="QLY119" s="511"/>
      <c r="QLZ119" s="511"/>
      <c r="QMA119" s="511"/>
      <c r="QMB119" s="511"/>
      <c r="QMC119" s="511"/>
      <c r="QMD119" s="511"/>
      <c r="QME119" s="511"/>
      <c r="QMF119" s="511"/>
      <c r="QMG119" s="511"/>
      <c r="QMH119" s="511"/>
      <c r="QMI119" s="511"/>
      <c r="QMJ119" s="511"/>
      <c r="QMK119" s="511"/>
      <c r="QML119" s="511"/>
      <c r="QMM119" s="511"/>
      <c r="QMN119" s="511"/>
      <c r="QMO119" s="511"/>
      <c r="QMP119" s="511"/>
      <c r="QMQ119" s="511"/>
      <c r="QMR119" s="511"/>
      <c r="QMS119" s="511"/>
      <c r="QMT119" s="511"/>
      <c r="QMU119" s="511"/>
      <c r="QMV119" s="511"/>
      <c r="QMW119" s="511"/>
      <c r="QMX119" s="511"/>
      <c r="QMY119" s="511"/>
      <c r="QMZ119" s="511"/>
      <c r="QNA119" s="511"/>
      <c r="QNB119" s="511"/>
      <c r="QNC119" s="511"/>
      <c r="QND119" s="511"/>
      <c r="QNE119" s="511"/>
      <c r="QNF119" s="511"/>
      <c r="QNG119" s="511"/>
      <c r="QNH119" s="511"/>
      <c r="QNI119" s="511"/>
      <c r="QNJ119" s="511"/>
      <c r="QNK119" s="511"/>
      <c r="QNL119" s="511"/>
      <c r="QNM119" s="511"/>
      <c r="QNN119" s="511"/>
      <c r="QNO119" s="511"/>
      <c r="QNP119" s="511"/>
      <c r="QNQ119" s="511"/>
      <c r="QNR119" s="511"/>
      <c r="QNS119" s="511"/>
      <c r="QNT119" s="511"/>
      <c r="QNU119" s="511"/>
      <c r="QNV119" s="511"/>
      <c r="QNW119" s="511"/>
      <c r="QNX119" s="511"/>
      <c r="QNY119" s="511"/>
      <c r="QNZ119" s="511"/>
      <c r="QOA119" s="511"/>
      <c r="QOB119" s="511"/>
      <c r="QOC119" s="511"/>
      <c r="QOD119" s="511"/>
      <c r="QOE119" s="511"/>
      <c r="QOF119" s="511"/>
      <c r="QOG119" s="511"/>
      <c r="QOH119" s="511"/>
      <c r="QOI119" s="511"/>
      <c r="QOJ119" s="511"/>
      <c r="QOK119" s="511"/>
      <c r="QOL119" s="511"/>
      <c r="QOM119" s="511"/>
      <c r="QON119" s="511"/>
      <c r="QOO119" s="511"/>
      <c r="QOP119" s="511"/>
      <c r="QOQ119" s="511"/>
      <c r="QOR119" s="511"/>
      <c r="QOS119" s="511"/>
      <c r="QOT119" s="511"/>
      <c r="QOU119" s="511"/>
      <c r="QOV119" s="511"/>
      <c r="QOW119" s="511"/>
      <c r="QOX119" s="511"/>
      <c r="QOY119" s="511"/>
      <c r="QOZ119" s="511"/>
      <c r="QPA119" s="511"/>
      <c r="QPB119" s="511"/>
      <c r="QPC119" s="511"/>
      <c r="QPD119" s="511"/>
      <c r="QPE119" s="511"/>
      <c r="QPF119" s="511"/>
      <c r="QPG119" s="511"/>
      <c r="QPH119" s="511"/>
      <c r="QPI119" s="511"/>
      <c r="QPJ119" s="511"/>
      <c r="QPK119" s="511"/>
      <c r="QPL119" s="511"/>
      <c r="QPM119" s="511"/>
      <c r="QPN119" s="511"/>
      <c r="QPO119" s="511"/>
      <c r="QPP119" s="511"/>
      <c r="QPQ119" s="511"/>
      <c r="QPR119" s="511"/>
      <c r="QPS119" s="511"/>
      <c r="QPT119" s="511"/>
      <c r="QPU119" s="511"/>
      <c r="QPV119" s="511"/>
      <c r="QPW119" s="511"/>
      <c r="QPX119" s="511"/>
      <c r="QPY119" s="511"/>
      <c r="QPZ119" s="511"/>
      <c r="QQA119" s="511"/>
      <c r="QQB119" s="511"/>
      <c r="QQC119" s="511"/>
      <c r="QQD119" s="511"/>
      <c r="QQE119" s="511"/>
      <c r="QQF119" s="511"/>
      <c r="QQG119" s="511"/>
      <c r="QQH119" s="511"/>
      <c r="QQI119" s="511"/>
      <c r="QQJ119" s="511"/>
      <c r="QQK119" s="511"/>
      <c r="QQL119" s="511"/>
      <c r="QQM119" s="511"/>
      <c r="QQN119" s="511"/>
      <c r="QQO119" s="511"/>
      <c r="QQP119" s="511"/>
      <c r="QQQ119" s="511"/>
      <c r="QQR119" s="511"/>
      <c r="QQS119" s="511"/>
      <c r="QQT119" s="511"/>
      <c r="QQU119" s="511"/>
      <c r="QQV119" s="511"/>
      <c r="QQW119" s="511"/>
      <c r="QQX119" s="511"/>
      <c r="QQY119" s="511"/>
      <c r="QQZ119" s="511"/>
      <c r="QRA119" s="511"/>
      <c r="QRB119" s="511"/>
      <c r="QRC119" s="511"/>
      <c r="QRD119" s="511"/>
      <c r="QRE119" s="511"/>
      <c r="QRF119" s="511"/>
      <c r="QRG119" s="511"/>
      <c r="QRH119" s="511"/>
      <c r="QRI119" s="511"/>
      <c r="QRJ119" s="511"/>
      <c r="QRK119" s="511"/>
      <c r="QRL119" s="511"/>
      <c r="QRM119" s="511"/>
      <c r="QRN119" s="511"/>
      <c r="QRO119" s="511"/>
      <c r="QRP119" s="511"/>
      <c r="QRQ119" s="511"/>
      <c r="QRR119" s="511"/>
      <c r="QRS119" s="511"/>
      <c r="QRT119" s="511"/>
      <c r="QRU119" s="511"/>
      <c r="QRV119" s="511"/>
      <c r="QRW119" s="511"/>
      <c r="QRX119" s="511"/>
      <c r="QRY119" s="511"/>
      <c r="QRZ119" s="511"/>
      <c r="QSA119" s="511"/>
      <c r="QSB119" s="511"/>
      <c r="QSC119" s="511"/>
      <c r="QSD119" s="511"/>
      <c r="QSE119" s="511"/>
      <c r="QSF119" s="511"/>
      <c r="QSG119" s="511"/>
      <c r="QSH119" s="511"/>
      <c r="QSI119" s="511"/>
      <c r="QSJ119" s="511"/>
      <c r="QSK119" s="511"/>
      <c r="QSL119" s="511"/>
      <c r="QSM119" s="511"/>
      <c r="QSN119" s="511"/>
      <c r="QSO119" s="511"/>
      <c r="QSP119" s="511"/>
      <c r="QSQ119" s="511"/>
      <c r="QSR119" s="511"/>
      <c r="QSS119" s="511"/>
      <c r="QST119" s="511"/>
      <c r="QSU119" s="511"/>
      <c r="QSV119" s="511"/>
      <c r="QSW119" s="511"/>
      <c r="QSX119" s="511"/>
      <c r="QSY119" s="511"/>
      <c r="QSZ119" s="511"/>
      <c r="QTA119" s="511"/>
      <c r="QTB119" s="511"/>
      <c r="QTC119" s="511"/>
      <c r="QTD119" s="511"/>
      <c r="QTE119" s="511"/>
      <c r="QTF119" s="511"/>
      <c r="QTG119" s="511"/>
      <c r="QTH119" s="511"/>
      <c r="QTI119" s="511"/>
      <c r="QTJ119" s="511"/>
      <c r="QTK119" s="511"/>
      <c r="QTL119" s="511"/>
      <c r="QTM119" s="511"/>
      <c r="QTN119" s="511"/>
      <c r="QTO119" s="511"/>
      <c r="QTP119" s="511"/>
      <c r="QTQ119" s="511"/>
      <c r="QTR119" s="511"/>
      <c r="QTS119" s="511"/>
      <c r="QTT119" s="511"/>
      <c r="QTU119" s="511"/>
      <c r="QTV119" s="511"/>
      <c r="QTW119" s="511"/>
      <c r="QTX119" s="511"/>
      <c r="QTY119" s="511"/>
      <c r="QTZ119" s="511"/>
      <c r="QUA119" s="511"/>
      <c r="QUB119" s="511"/>
      <c r="QUC119" s="511"/>
      <c r="QUD119" s="511"/>
      <c r="QUE119" s="511"/>
      <c r="QUF119" s="511"/>
      <c r="QUG119" s="511"/>
      <c r="QUH119" s="511"/>
      <c r="QUI119" s="511"/>
      <c r="QUJ119" s="511"/>
      <c r="QUK119" s="511"/>
      <c r="QUL119" s="511"/>
      <c r="QUM119" s="511"/>
      <c r="QUN119" s="511"/>
      <c r="QUO119" s="511"/>
      <c r="QUP119" s="511"/>
      <c r="QUQ119" s="511"/>
      <c r="QUR119" s="511"/>
      <c r="QUS119" s="511"/>
      <c r="QUT119" s="511"/>
      <c r="QUU119" s="511"/>
      <c r="QUV119" s="511"/>
      <c r="QUW119" s="511"/>
      <c r="QUX119" s="511"/>
      <c r="QUY119" s="511"/>
      <c r="QUZ119" s="511"/>
      <c r="QVA119" s="511"/>
      <c r="QVB119" s="511"/>
      <c r="QVC119" s="511"/>
      <c r="QVD119" s="511"/>
      <c r="QVE119" s="511"/>
      <c r="QVF119" s="511"/>
      <c r="QVG119" s="511"/>
      <c r="QVH119" s="511"/>
      <c r="QVI119" s="511"/>
      <c r="QVJ119" s="511"/>
      <c r="QVK119" s="511"/>
      <c r="QVL119" s="511"/>
      <c r="QVM119" s="511"/>
      <c r="QVN119" s="511"/>
      <c r="QVO119" s="511"/>
      <c r="QVP119" s="511"/>
      <c r="QVQ119" s="511"/>
      <c r="QVR119" s="511"/>
      <c r="QVS119" s="511"/>
      <c r="QVT119" s="511"/>
      <c r="QVU119" s="511"/>
      <c r="QVV119" s="511"/>
      <c r="QVW119" s="511"/>
      <c r="QVX119" s="511"/>
      <c r="QVY119" s="511"/>
      <c r="QVZ119" s="511"/>
      <c r="QWA119" s="511"/>
      <c r="QWB119" s="511"/>
      <c r="QWC119" s="511"/>
      <c r="QWD119" s="511"/>
      <c r="QWE119" s="511"/>
      <c r="QWF119" s="511"/>
      <c r="QWG119" s="511"/>
      <c r="QWH119" s="511"/>
      <c r="QWI119" s="511"/>
      <c r="QWJ119" s="511"/>
      <c r="QWK119" s="511"/>
      <c r="QWL119" s="511"/>
      <c r="QWM119" s="511"/>
      <c r="QWN119" s="511"/>
      <c r="QWO119" s="511"/>
      <c r="QWP119" s="511"/>
      <c r="QWQ119" s="511"/>
      <c r="QWR119" s="511"/>
      <c r="QWS119" s="511"/>
      <c r="QWT119" s="511"/>
      <c r="QWU119" s="511"/>
      <c r="QWV119" s="511"/>
      <c r="QWW119" s="511"/>
      <c r="QWX119" s="511"/>
      <c r="QWY119" s="511"/>
      <c r="QWZ119" s="511"/>
      <c r="QXA119" s="511"/>
      <c r="QXB119" s="511"/>
      <c r="QXC119" s="511"/>
      <c r="QXD119" s="511"/>
      <c r="QXE119" s="511"/>
      <c r="QXF119" s="511"/>
      <c r="QXG119" s="511"/>
      <c r="QXH119" s="511"/>
      <c r="QXI119" s="511"/>
      <c r="QXJ119" s="511"/>
      <c r="QXK119" s="511"/>
      <c r="QXL119" s="511"/>
      <c r="QXM119" s="511"/>
      <c r="QXN119" s="511"/>
      <c r="QXO119" s="511"/>
      <c r="QXP119" s="511"/>
      <c r="QXQ119" s="511"/>
      <c r="QXR119" s="511"/>
      <c r="QXS119" s="511"/>
      <c r="QXT119" s="511"/>
      <c r="QXU119" s="511"/>
      <c r="QXV119" s="511"/>
      <c r="QXW119" s="511"/>
      <c r="QXX119" s="511"/>
      <c r="QXY119" s="511"/>
      <c r="QXZ119" s="511"/>
      <c r="QYA119" s="511"/>
      <c r="QYB119" s="511"/>
      <c r="QYC119" s="511"/>
      <c r="QYD119" s="511"/>
      <c r="QYE119" s="511"/>
      <c r="QYF119" s="511"/>
      <c r="QYG119" s="511"/>
      <c r="QYH119" s="511"/>
      <c r="QYI119" s="511"/>
      <c r="QYJ119" s="511"/>
      <c r="QYK119" s="511"/>
      <c r="QYL119" s="511"/>
      <c r="QYM119" s="511"/>
      <c r="QYN119" s="511"/>
      <c r="QYO119" s="511"/>
      <c r="QYP119" s="511"/>
      <c r="QYQ119" s="511"/>
      <c r="QYR119" s="511"/>
      <c r="QYS119" s="511"/>
      <c r="QYT119" s="511"/>
      <c r="QYU119" s="511"/>
      <c r="QYV119" s="511"/>
      <c r="QYW119" s="511"/>
      <c r="QYX119" s="511"/>
      <c r="QYY119" s="511"/>
      <c r="QYZ119" s="511"/>
      <c r="QZA119" s="511"/>
      <c r="QZB119" s="511"/>
      <c r="QZC119" s="511"/>
      <c r="QZD119" s="511"/>
      <c r="QZE119" s="511"/>
      <c r="QZF119" s="511"/>
      <c r="QZG119" s="511"/>
      <c r="QZH119" s="511"/>
      <c r="QZI119" s="511"/>
      <c r="QZJ119" s="511"/>
      <c r="QZK119" s="511"/>
      <c r="QZL119" s="511"/>
      <c r="QZM119" s="511"/>
      <c r="QZN119" s="511"/>
      <c r="QZO119" s="511"/>
      <c r="QZP119" s="511"/>
      <c r="QZQ119" s="511"/>
      <c r="QZR119" s="511"/>
      <c r="QZS119" s="511"/>
      <c r="QZT119" s="511"/>
      <c r="QZU119" s="511"/>
      <c r="QZV119" s="511"/>
      <c r="QZW119" s="511"/>
      <c r="QZX119" s="511"/>
      <c r="QZY119" s="511"/>
      <c r="QZZ119" s="511"/>
      <c r="RAA119" s="511"/>
      <c r="RAB119" s="511"/>
      <c r="RAC119" s="511"/>
      <c r="RAD119" s="511"/>
      <c r="RAE119" s="511"/>
      <c r="RAF119" s="511"/>
      <c r="RAG119" s="511"/>
      <c r="RAH119" s="511"/>
      <c r="RAI119" s="511"/>
      <c r="RAJ119" s="511"/>
      <c r="RAK119" s="511"/>
      <c r="RAL119" s="511"/>
      <c r="RAM119" s="511"/>
      <c r="RAN119" s="511"/>
      <c r="RAO119" s="511"/>
      <c r="RAP119" s="511"/>
      <c r="RAQ119" s="511"/>
      <c r="RAR119" s="511"/>
      <c r="RAS119" s="511"/>
      <c r="RAT119" s="511"/>
      <c r="RAU119" s="511"/>
      <c r="RAV119" s="511"/>
      <c r="RAW119" s="511"/>
      <c r="RAX119" s="511"/>
      <c r="RAY119" s="511"/>
      <c r="RAZ119" s="511"/>
      <c r="RBA119" s="511"/>
      <c r="RBB119" s="511"/>
      <c r="RBC119" s="511"/>
      <c r="RBD119" s="511"/>
      <c r="RBE119" s="511"/>
      <c r="RBF119" s="511"/>
      <c r="RBG119" s="511"/>
      <c r="RBH119" s="511"/>
      <c r="RBI119" s="511"/>
      <c r="RBJ119" s="511"/>
      <c r="RBK119" s="511"/>
      <c r="RBL119" s="511"/>
      <c r="RBM119" s="511"/>
      <c r="RBN119" s="511"/>
      <c r="RBO119" s="511"/>
      <c r="RBP119" s="511"/>
      <c r="RBQ119" s="511"/>
      <c r="RBR119" s="511"/>
      <c r="RBS119" s="511"/>
      <c r="RBT119" s="511"/>
      <c r="RBU119" s="511"/>
      <c r="RBV119" s="511"/>
      <c r="RBW119" s="511"/>
      <c r="RBX119" s="511"/>
      <c r="RBY119" s="511"/>
      <c r="RBZ119" s="511"/>
      <c r="RCA119" s="511"/>
      <c r="RCB119" s="511"/>
      <c r="RCC119" s="511"/>
      <c r="RCD119" s="511"/>
      <c r="RCE119" s="511"/>
      <c r="RCF119" s="511"/>
      <c r="RCG119" s="511"/>
      <c r="RCH119" s="511"/>
      <c r="RCI119" s="511"/>
      <c r="RCJ119" s="511"/>
      <c r="RCK119" s="511"/>
      <c r="RCL119" s="511"/>
      <c r="RCM119" s="511"/>
      <c r="RCN119" s="511"/>
      <c r="RCO119" s="511"/>
      <c r="RCP119" s="511"/>
      <c r="RCQ119" s="511"/>
      <c r="RCR119" s="511"/>
      <c r="RCS119" s="511"/>
      <c r="RCT119" s="511"/>
      <c r="RCU119" s="511"/>
      <c r="RCV119" s="511"/>
      <c r="RCW119" s="511"/>
      <c r="RCX119" s="511"/>
      <c r="RCY119" s="511"/>
      <c r="RCZ119" s="511"/>
      <c r="RDA119" s="511"/>
      <c r="RDB119" s="511"/>
      <c r="RDC119" s="511"/>
      <c r="RDD119" s="511"/>
      <c r="RDE119" s="511"/>
      <c r="RDF119" s="511"/>
      <c r="RDG119" s="511"/>
      <c r="RDH119" s="511"/>
      <c r="RDI119" s="511"/>
      <c r="RDJ119" s="511"/>
      <c r="RDK119" s="511"/>
      <c r="RDL119" s="511"/>
      <c r="RDM119" s="511"/>
      <c r="RDN119" s="511"/>
      <c r="RDO119" s="511"/>
      <c r="RDP119" s="511"/>
      <c r="RDQ119" s="511"/>
      <c r="RDR119" s="511"/>
      <c r="RDS119" s="511"/>
      <c r="RDT119" s="511"/>
      <c r="RDU119" s="511"/>
      <c r="RDV119" s="511"/>
      <c r="RDW119" s="511"/>
      <c r="RDX119" s="511"/>
      <c r="RDY119" s="511"/>
      <c r="RDZ119" s="511"/>
      <c r="REA119" s="511"/>
      <c r="REB119" s="511"/>
      <c r="REC119" s="511"/>
      <c r="RED119" s="511"/>
      <c r="REE119" s="511"/>
      <c r="REF119" s="511"/>
      <c r="REG119" s="511"/>
      <c r="REH119" s="511"/>
      <c r="REI119" s="511"/>
      <c r="REJ119" s="511"/>
      <c r="REK119" s="511"/>
      <c r="REL119" s="511"/>
      <c r="REM119" s="511"/>
      <c r="REN119" s="511"/>
      <c r="REO119" s="511"/>
      <c r="REP119" s="511"/>
      <c r="REQ119" s="511"/>
      <c r="RER119" s="511"/>
      <c r="RES119" s="511"/>
      <c r="RET119" s="511"/>
      <c r="REU119" s="511"/>
      <c r="REV119" s="511"/>
      <c r="REW119" s="511"/>
      <c r="REX119" s="511"/>
      <c r="REY119" s="511"/>
      <c r="REZ119" s="511"/>
      <c r="RFA119" s="511"/>
      <c r="RFB119" s="511"/>
      <c r="RFC119" s="511"/>
      <c r="RFD119" s="511"/>
      <c r="RFE119" s="511"/>
      <c r="RFF119" s="511"/>
      <c r="RFG119" s="511"/>
      <c r="RFH119" s="511"/>
      <c r="RFI119" s="511"/>
      <c r="RFJ119" s="511"/>
      <c r="RFK119" s="511"/>
      <c r="RFL119" s="511"/>
      <c r="RFM119" s="511"/>
      <c r="RFN119" s="511"/>
      <c r="RFO119" s="511"/>
      <c r="RFP119" s="511"/>
      <c r="RFQ119" s="511"/>
      <c r="RFR119" s="511"/>
      <c r="RFS119" s="511"/>
      <c r="RFT119" s="511"/>
      <c r="RFU119" s="511"/>
      <c r="RFV119" s="511"/>
      <c r="RFW119" s="511"/>
      <c r="RFX119" s="511"/>
      <c r="RFY119" s="511"/>
      <c r="RFZ119" s="511"/>
      <c r="RGA119" s="511"/>
      <c r="RGB119" s="511"/>
      <c r="RGC119" s="511"/>
      <c r="RGD119" s="511"/>
      <c r="RGE119" s="511"/>
      <c r="RGF119" s="511"/>
      <c r="RGG119" s="511"/>
      <c r="RGH119" s="511"/>
      <c r="RGI119" s="511"/>
      <c r="RGJ119" s="511"/>
      <c r="RGK119" s="511"/>
      <c r="RGL119" s="511"/>
      <c r="RGM119" s="511"/>
      <c r="RGN119" s="511"/>
      <c r="RGO119" s="511"/>
      <c r="RGP119" s="511"/>
      <c r="RGQ119" s="511"/>
      <c r="RGR119" s="511"/>
      <c r="RGS119" s="511"/>
      <c r="RGT119" s="511"/>
      <c r="RGU119" s="511"/>
      <c r="RGV119" s="511"/>
      <c r="RGW119" s="511"/>
      <c r="RGX119" s="511"/>
      <c r="RGY119" s="511"/>
      <c r="RGZ119" s="511"/>
      <c r="RHA119" s="511"/>
      <c r="RHB119" s="511"/>
      <c r="RHC119" s="511"/>
      <c r="RHD119" s="511"/>
      <c r="RHE119" s="511"/>
      <c r="RHF119" s="511"/>
      <c r="RHG119" s="511"/>
      <c r="RHH119" s="511"/>
      <c r="RHI119" s="511"/>
      <c r="RHJ119" s="511"/>
      <c r="RHK119" s="511"/>
      <c r="RHL119" s="511"/>
      <c r="RHM119" s="511"/>
      <c r="RHN119" s="511"/>
      <c r="RHO119" s="511"/>
      <c r="RHP119" s="511"/>
      <c r="RHQ119" s="511"/>
      <c r="RHR119" s="511"/>
      <c r="RHS119" s="511"/>
      <c r="RHT119" s="511"/>
      <c r="RHU119" s="511"/>
      <c r="RHV119" s="511"/>
      <c r="RHW119" s="511"/>
      <c r="RHX119" s="511"/>
      <c r="RHY119" s="511"/>
      <c r="RHZ119" s="511"/>
      <c r="RIA119" s="511"/>
      <c r="RIB119" s="511"/>
      <c r="RIC119" s="511"/>
      <c r="RID119" s="511"/>
      <c r="RIE119" s="511"/>
      <c r="RIF119" s="511"/>
      <c r="RIG119" s="511"/>
      <c r="RIH119" s="511"/>
      <c r="RII119" s="511"/>
      <c r="RIJ119" s="511"/>
      <c r="RIK119" s="511"/>
      <c r="RIL119" s="511"/>
      <c r="RIM119" s="511"/>
      <c r="RIN119" s="511"/>
      <c r="RIO119" s="511"/>
      <c r="RIP119" s="511"/>
      <c r="RIQ119" s="511"/>
      <c r="RIR119" s="511"/>
      <c r="RIS119" s="511"/>
      <c r="RIT119" s="511"/>
      <c r="RIU119" s="511"/>
      <c r="RIV119" s="511"/>
      <c r="RIW119" s="511"/>
      <c r="RIX119" s="511"/>
      <c r="RIY119" s="511"/>
      <c r="RIZ119" s="511"/>
      <c r="RJA119" s="511"/>
      <c r="RJB119" s="511"/>
      <c r="RJC119" s="511"/>
      <c r="RJD119" s="511"/>
      <c r="RJE119" s="511"/>
      <c r="RJF119" s="511"/>
      <c r="RJG119" s="511"/>
      <c r="RJH119" s="511"/>
      <c r="RJI119" s="511"/>
      <c r="RJJ119" s="511"/>
      <c r="RJK119" s="511"/>
      <c r="RJL119" s="511"/>
      <c r="RJM119" s="511"/>
      <c r="RJN119" s="511"/>
      <c r="RJO119" s="511"/>
      <c r="RJP119" s="511"/>
      <c r="RJQ119" s="511"/>
      <c r="RJR119" s="511"/>
      <c r="RJS119" s="511"/>
      <c r="RJT119" s="511"/>
      <c r="RJU119" s="511"/>
      <c r="RJV119" s="511"/>
      <c r="RJW119" s="511"/>
      <c r="RJX119" s="511"/>
      <c r="RJY119" s="511"/>
      <c r="RJZ119" s="511"/>
      <c r="RKA119" s="511"/>
      <c r="RKB119" s="511"/>
      <c r="RKC119" s="511"/>
      <c r="RKD119" s="511"/>
      <c r="RKE119" s="511"/>
      <c r="RKF119" s="511"/>
      <c r="RKG119" s="511"/>
      <c r="RKH119" s="511"/>
      <c r="RKI119" s="511"/>
      <c r="RKJ119" s="511"/>
      <c r="RKK119" s="511"/>
      <c r="RKL119" s="511"/>
      <c r="RKM119" s="511"/>
      <c r="RKN119" s="511"/>
      <c r="RKO119" s="511"/>
      <c r="RKP119" s="511"/>
      <c r="RKQ119" s="511"/>
      <c r="RKR119" s="511"/>
      <c r="RKS119" s="511"/>
      <c r="RKT119" s="511"/>
      <c r="RKU119" s="511"/>
      <c r="RKV119" s="511"/>
      <c r="RKW119" s="511"/>
      <c r="RKX119" s="511"/>
      <c r="RKY119" s="511"/>
      <c r="RKZ119" s="511"/>
      <c r="RLA119" s="511"/>
      <c r="RLB119" s="511"/>
      <c r="RLC119" s="511"/>
      <c r="RLD119" s="511"/>
      <c r="RLE119" s="511"/>
      <c r="RLF119" s="511"/>
      <c r="RLG119" s="511"/>
      <c r="RLH119" s="511"/>
      <c r="RLI119" s="511"/>
      <c r="RLJ119" s="511"/>
      <c r="RLK119" s="511"/>
      <c r="RLL119" s="511"/>
      <c r="RLM119" s="511"/>
      <c r="RLN119" s="511"/>
      <c r="RLO119" s="511"/>
      <c r="RLP119" s="511"/>
      <c r="RLQ119" s="511"/>
      <c r="RLR119" s="511"/>
      <c r="RLS119" s="511"/>
      <c r="RLT119" s="511"/>
      <c r="RLU119" s="511"/>
      <c r="RLV119" s="511"/>
      <c r="RLW119" s="511"/>
      <c r="RLX119" s="511"/>
      <c r="RLY119" s="511"/>
      <c r="RLZ119" s="511"/>
      <c r="RMA119" s="511"/>
      <c r="RMB119" s="511"/>
      <c r="RMC119" s="511"/>
      <c r="RMD119" s="511"/>
      <c r="RME119" s="511"/>
      <c r="RMF119" s="511"/>
      <c r="RMG119" s="511"/>
      <c r="RMH119" s="511"/>
      <c r="RMI119" s="511"/>
      <c r="RMJ119" s="511"/>
      <c r="RMK119" s="511"/>
      <c r="RML119" s="511"/>
      <c r="RMM119" s="511"/>
      <c r="RMN119" s="511"/>
      <c r="RMO119" s="511"/>
      <c r="RMP119" s="511"/>
      <c r="RMQ119" s="511"/>
      <c r="RMR119" s="511"/>
      <c r="RMS119" s="511"/>
      <c r="RMT119" s="511"/>
      <c r="RMU119" s="511"/>
      <c r="RMV119" s="511"/>
      <c r="RMW119" s="511"/>
      <c r="RMX119" s="511"/>
      <c r="RMY119" s="511"/>
      <c r="RMZ119" s="511"/>
      <c r="RNA119" s="511"/>
      <c r="RNB119" s="511"/>
      <c r="RNC119" s="511"/>
      <c r="RND119" s="511"/>
      <c r="RNE119" s="511"/>
      <c r="RNF119" s="511"/>
      <c r="RNG119" s="511"/>
      <c r="RNH119" s="511"/>
      <c r="RNI119" s="511"/>
      <c r="RNJ119" s="511"/>
      <c r="RNK119" s="511"/>
      <c r="RNL119" s="511"/>
      <c r="RNM119" s="511"/>
      <c r="RNN119" s="511"/>
      <c r="RNO119" s="511"/>
      <c r="RNP119" s="511"/>
      <c r="RNQ119" s="511"/>
      <c r="RNR119" s="511"/>
      <c r="RNS119" s="511"/>
      <c r="RNT119" s="511"/>
      <c r="RNU119" s="511"/>
      <c r="RNV119" s="511"/>
      <c r="RNW119" s="511"/>
      <c r="RNX119" s="511"/>
      <c r="RNY119" s="511"/>
      <c r="RNZ119" s="511"/>
      <c r="ROA119" s="511"/>
      <c r="ROB119" s="511"/>
      <c r="ROC119" s="511"/>
      <c r="ROD119" s="511"/>
      <c r="ROE119" s="511"/>
      <c r="ROF119" s="511"/>
      <c r="ROG119" s="511"/>
      <c r="ROH119" s="511"/>
      <c r="ROI119" s="511"/>
      <c r="ROJ119" s="511"/>
      <c r="ROK119" s="511"/>
      <c r="ROL119" s="511"/>
      <c r="ROM119" s="511"/>
      <c r="RON119" s="511"/>
      <c r="ROO119" s="511"/>
      <c r="ROP119" s="511"/>
      <c r="ROQ119" s="511"/>
      <c r="ROR119" s="511"/>
      <c r="ROS119" s="511"/>
      <c r="ROT119" s="511"/>
      <c r="ROU119" s="511"/>
      <c r="ROV119" s="511"/>
      <c r="ROW119" s="511"/>
      <c r="ROX119" s="511"/>
      <c r="ROY119" s="511"/>
      <c r="ROZ119" s="511"/>
      <c r="RPA119" s="511"/>
      <c r="RPB119" s="511"/>
      <c r="RPC119" s="511"/>
      <c r="RPD119" s="511"/>
      <c r="RPE119" s="511"/>
      <c r="RPF119" s="511"/>
      <c r="RPG119" s="511"/>
      <c r="RPH119" s="511"/>
      <c r="RPI119" s="511"/>
      <c r="RPJ119" s="511"/>
      <c r="RPK119" s="511"/>
      <c r="RPL119" s="511"/>
      <c r="RPM119" s="511"/>
      <c r="RPN119" s="511"/>
      <c r="RPO119" s="511"/>
      <c r="RPP119" s="511"/>
      <c r="RPQ119" s="511"/>
      <c r="RPR119" s="511"/>
      <c r="RPS119" s="511"/>
      <c r="RPT119" s="511"/>
      <c r="RPU119" s="511"/>
      <c r="RPV119" s="511"/>
      <c r="RPW119" s="511"/>
      <c r="RPX119" s="511"/>
      <c r="RPY119" s="511"/>
      <c r="RPZ119" s="511"/>
      <c r="RQA119" s="511"/>
      <c r="RQB119" s="511"/>
      <c r="RQC119" s="511"/>
      <c r="RQD119" s="511"/>
      <c r="RQE119" s="511"/>
      <c r="RQF119" s="511"/>
      <c r="RQG119" s="511"/>
      <c r="RQH119" s="511"/>
      <c r="RQI119" s="511"/>
      <c r="RQJ119" s="511"/>
      <c r="RQK119" s="511"/>
      <c r="RQL119" s="511"/>
      <c r="RQM119" s="511"/>
      <c r="RQN119" s="511"/>
      <c r="RQO119" s="511"/>
      <c r="RQP119" s="511"/>
      <c r="RQQ119" s="511"/>
      <c r="RQR119" s="511"/>
      <c r="RQS119" s="511"/>
      <c r="RQT119" s="511"/>
      <c r="RQU119" s="511"/>
      <c r="RQV119" s="511"/>
      <c r="RQW119" s="511"/>
      <c r="RQX119" s="511"/>
      <c r="RQY119" s="511"/>
      <c r="RQZ119" s="511"/>
      <c r="RRA119" s="511"/>
      <c r="RRB119" s="511"/>
      <c r="RRC119" s="511"/>
      <c r="RRD119" s="511"/>
      <c r="RRE119" s="511"/>
      <c r="RRF119" s="511"/>
      <c r="RRG119" s="511"/>
      <c r="RRH119" s="511"/>
      <c r="RRI119" s="511"/>
      <c r="RRJ119" s="511"/>
      <c r="RRK119" s="511"/>
      <c r="RRL119" s="511"/>
      <c r="RRM119" s="511"/>
      <c r="RRN119" s="511"/>
      <c r="RRO119" s="511"/>
      <c r="RRP119" s="511"/>
      <c r="RRQ119" s="511"/>
      <c r="RRR119" s="511"/>
      <c r="RRS119" s="511"/>
      <c r="RRT119" s="511"/>
      <c r="RRU119" s="511"/>
      <c r="RRV119" s="511"/>
      <c r="RRW119" s="511"/>
      <c r="RRX119" s="511"/>
      <c r="RRY119" s="511"/>
      <c r="RRZ119" s="511"/>
      <c r="RSA119" s="511"/>
      <c r="RSB119" s="511"/>
      <c r="RSC119" s="511"/>
      <c r="RSD119" s="511"/>
      <c r="RSE119" s="511"/>
      <c r="RSF119" s="511"/>
      <c r="RSG119" s="511"/>
      <c r="RSH119" s="511"/>
      <c r="RSI119" s="511"/>
      <c r="RSJ119" s="511"/>
      <c r="RSK119" s="511"/>
      <c r="RSL119" s="511"/>
      <c r="RSM119" s="511"/>
      <c r="RSN119" s="511"/>
      <c r="RSO119" s="511"/>
      <c r="RSP119" s="511"/>
      <c r="RSQ119" s="511"/>
      <c r="RSR119" s="511"/>
      <c r="RSS119" s="511"/>
      <c r="RST119" s="511"/>
      <c r="RSU119" s="511"/>
      <c r="RSV119" s="511"/>
      <c r="RSW119" s="511"/>
      <c r="RSX119" s="511"/>
      <c r="RSY119" s="511"/>
      <c r="RSZ119" s="511"/>
      <c r="RTA119" s="511"/>
      <c r="RTB119" s="511"/>
      <c r="RTC119" s="511"/>
      <c r="RTD119" s="511"/>
      <c r="RTE119" s="511"/>
      <c r="RTF119" s="511"/>
      <c r="RTG119" s="511"/>
      <c r="RTH119" s="511"/>
      <c r="RTI119" s="511"/>
      <c r="RTJ119" s="511"/>
      <c r="RTK119" s="511"/>
      <c r="RTL119" s="511"/>
      <c r="RTM119" s="511"/>
      <c r="RTN119" s="511"/>
      <c r="RTO119" s="511"/>
      <c r="RTP119" s="511"/>
      <c r="RTQ119" s="511"/>
      <c r="RTR119" s="511"/>
      <c r="RTS119" s="511"/>
      <c r="RTT119" s="511"/>
      <c r="RTU119" s="511"/>
      <c r="RTV119" s="511"/>
      <c r="RTW119" s="511"/>
      <c r="RTX119" s="511"/>
      <c r="RTY119" s="511"/>
      <c r="RTZ119" s="511"/>
      <c r="RUA119" s="511"/>
      <c r="RUB119" s="511"/>
      <c r="RUC119" s="511"/>
      <c r="RUD119" s="511"/>
      <c r="RUE119" s="511"/>
      <c r="RUF119" s="511"/>
      <c r="RUG119" s="511"/>
      <c r="RUH119" s="511"/>
      <c r="RUI119" s="511"/>
      <c r="RUJ119" s="511"/>
      <c r="RUK119" s="511"/>
      <c r="RUL119" s="511"/>
      <c r="RUM119" s="511"/>
      <c r="RUN119" s="511"/>
      <c r="RUO119" s="511"/>
      <c r="RUP119" s="511"/>
      <c r="RUQ119" s="511"/>
      <c r="RUR119" s="511"/>
      <c r="RUS119" s="511"/>
      <c r="RUT119" s="511"/>
      <c r="RUU119" s="511"/>
      <c r="RUV119" s="511"/>
      <c r="RUW119" s="511"/>
      <c r="RUX119" s="511"/>
      <c r="RUY119" s="511"/>
      <c r="RUZ119" s="511"/>
      <c r="RVA119" s="511"/>
      <c r="RVB119" s="511"/>
      <c r="RVC119" s="511"/>
      <c r="RVD119" s="511"/>
      <c r="RVE119" s="511"/>
      <c r="RVF119" s="511"/>
      <c r="RVG119" s="511"/>
      <c r="RVH119" s="511"/>
      <c r="RVI119" s="511"/>
      <c r="RVJ119" s="511"/>
      <c r="RVK119" s="511"/>
      <c r="RVL119" s="511"/>
      <c r="RVM119" s="511"/>
      <c r="RVN119" s="511"/>
      <c r="RVO119" s="511"/>
      <c r="RVP119" s="511"/>
      <c r="RVQ119" s="511"/>
      <c r="RVR119" s="511"/>
      <c r="RVS119" s="511"/>
      <c r="RVT119" s="511"/>
      <c r="RVU119" s="511"/>
      <c r="RVV119" s="511"/>
      <c r="RVW119" s="511"/>
      <c r="RVX119" s="511"/>
      <c r="RVY119" s="511"/>
      <c r="RVZ119" s="511"/>
      <c r="RWA119" s="511"/>
      <c r="RWB119" s="511"/>
      <c r="RWC119" s="511"/>
      <c r="RWD119" s="511"/>
      <c r="RWE119" s="511"/>
      <c r="RWF119" s="511"/>
      <c r="RWG119" s="511"/>
      <c r="RWH119" s="511"/>
      <c r="RWI119" s="511"/>
      <c r="RWJ119" s="511"/>
      <c r="RWK119" s="511"/>
      <c r="RWL119" s="511"/>
      <c r="RWM119" s="511"/>
      <c r="RWN119" s="511"/>
      <c r="RWO119" s="511"/>
      <c r="RWP119" s="511"/>
      <c r="RWQ119" s="511"/>
      <c r="RWR119" s="511"/>
      <c r="RWS119" s="511"/>
      <c r="RWT119" s="511"/>
      <c r="RWU119" s="511"/>
      <c r="RWV119" s="511"/>
      <c r="RWW119" s="511"/>
      <c r="RWX119" s="511"/>
      <c r="RWY119" s="511"/>
      <c r="RWZ119" s="511"/>
      <c r="RXA119" s="511"/>
      <c r="RXB119" s="511"/>
      <c r="RXC119" s="511"/>
      <c r="RXD119" s="511"/>
      <c r="RXE119" s="511"/>
      <c r="RXF119" s="511"/>
      <c r="RXG119" s="511"/>
      <c r="RXH119" s="511"/>
      <c r="RXI119" s="511"/>
      <c r="RXJ119" s="511"/>
      <c r="RXK119" s="511"/>
      <c r="RXL119" s="511"/>
      <c r="RXM119" s="511"/>
      <c r="RXN119" s="511"/>
      <c r="RXO119" s="511"/>
      <c r="RXP119" s="511"/>
      <c r="RXQ119" s="511"/>
      <c r="RXR119" s="511"/>
      <c r="RXS119" s="511"/>
      <c r="RXT119" s="511"/>
      <c r="RXU119" s="511"/>
      <c r="RXV119" s="511"/>
      <c r="RXW119" s="511"/>
      <c r="RXX119" s="511"/>
      <c r="RXY119" s="511"/>
      <c r="RXZ119" s="511"/>
      <c r="RYA119" s="511"/>
      <c r="RYB119" s="511"/>
      <c r="RYC119" s="511"/>
      <c r="RYD119" s="511"/>
      <c r="RYE119" s="511"/>
      <c r="RYF119" s="511"/>
      <c r="RYG119" s="511"/>
      <c r="RYH119" s="511"/>
      <c r="RYI119" s="511"/>
      <c r="RYJ119" s="511"/>
      <c r="RYK119" s="511"/>
      <c r="RYL119" s="511"/>
      <c r="RYM119" s="511"/>
      <c r="RYN119" s="511"/>
      <c r="RYO119" s="511"/>
      <c r="RYP119" s="511"/>
      <c r="RYQ119" s="511"/>
      <c r="RYR119" s="511"/>
      <c r="RYS119" s="511"/>
      <c r="RYT119" s="511"/>
      <c r="RYU119" s="511"/>
      <c r="RYV119" s="511"/>
      <c r="RYW119" s="511"/>
      <c r="RYX119" s="511"/>
      <c r="RYY119" s="511"/>
      <c r="RYZ119" s="511"/>
      <c r="RZA119" s="511"/>
      <c r="RZB119" s="511"/>
      <c r="RZC119" s="511"/>
      <c r="RZD119" s="511"/>
      <c r="RZE119" s="511"/>
      <c r="RZF119" s="511"/>
      <c r="RZG119" s="511"/>
      <c r="RZH119" s="511"/>
      <c r="RZI119" s="511"/>
      <c r="RZJ119" s="511"/>
      <c r="RZK119" s="511"/>
      <c r="RZL119" s="511"/>
      <c r="RZM119" s="511"/>
      <c r="RZN119" s="511"/>
      <c r="RZO119" s="511"/>
      <c r="RZP119" s="511"/>
      <c r="RZQ119" s="511"/>
      <c r="RZR119" s="511"/>
      <c r="RZS119" s="511"/>
      <c r="RZT119" s="511"/>
      <c r="RZU119" s="511"/>
      <c r="RZV119" s="511"/>
      <c r="RZW119" s="511"/>
      <c r="RZX119" s="511"/>
      <c r="RZY119" s="511"/>
      <c r="RZZ119" s="511"/>
      <c r="SAA119" s="511"/>
      <c r="SAB119" s="511"/>
      <c r="SAC119" s="511"/>
      <c r="SAD119" s="511"/>
      <c r="SAE119" s="511"/>
      <c r="SAF119" s="511"/>
      <c r="SAG119" s="511"/>
      <c r="SAH119" s="511"/>
      <c r="SAI119" s="511"/>
      <c r="SAJ119" s="511"/>
      <c r="SAK119" s="511"/>
      <c r="SAL119" s="511"/>
      <c r="SAM119" s="511"/>
      <c r="SAN119" s="511"/>
      <c r="SAO119" s="511"/>
      <c r="SAP119" s="511"/>
      <c r="SAQ119" s="511"/>
      <c r="SAR119" s="511"/>
      <c r="SAS119" s="511"/>
      <c r="SAT119" s="511"/>
      <c r="SAU119" s="511"/>
      <c r="SAV119" s="511"/>
      <c r="SAW119" s="511"/>
      <c r="SAX119" s="511"/>
      <c r="SAY119" s="511"/>
      <c r="SAZ119" s="511"/>
      <c r="SBA119" s="511"/>
      <c r="SBB119" s="511"/>
      <c r="SBC119" s="511"/>
      <c r="SBD119" s="511"/>
      <c r="SBE119" s="511"/>
      <c r="SBF119" s="511"/>
      <c r="SBG119" s="511"/>
      <c r="SBH119" s="511"/>
      <c r="SBI119" s="511"/>
      <c r="SBJ119" s="511"/>
      <c r="SBK119" s="511"/>
      <c r="SBL119" s="511"/>
      <c r="SBM119" s="511"/>
      <c r="SBN119" s="511"/>
      <c r="SBO119" s="511"/>
      <c r="SBP119" s="511"/>
      <c r="SBQ119" s="511"/>
      <c r="SBR119" s="511"/>
      <c r="SBS119" s="511"/>
      <c r="SBT119" s="511"/>
      <c r="SBU119" s="511"/>
      <c r="SBV119" s="511"/>
      <c r="SBW119" s="511"/>
      <c r="SBX119" s="511"/>
      <c r="SBY119" s="511"/>
      <c r="SBZ119" s="511"/>
      <c r="SCA119" s="511"/>
      <c r="SCB119" s="511"/>
      <c r="SCC119" s="511"/>
      <c r="SCD119" s="511"/>
      <c r="SCE119" s="511"/>
      <c r="SCF119" s="511"/>
      <c r="SCG119" s="511"/>
      <c r="SCH119" s="511"/>
      <c r="SCI119" s="511"/>
      <c r="SCJ119" s="511"/>
      <c r="SCK119" s="511"/>
      <c r="SCL119" s="511"/>
      <c r="SCM119" s="511"/>
      <c r="SCN119" s="511"/>
      <c r="SCO119" s="511"/>
      <c r="SCP119" s="511"/>
      <c r="SCQ119" s="511"/>
      <c r="SCR119" s="511"/>
      <c r="SCS119" s="511"/>
      <c r="SCT119" s="511"/>
      <c r="SCU119" s="511"/>
      <c r="SCV119" s="511"/>
      <c r="SCW119" s="511"/>
      <c r="SCX119" s="511"/>
      <c r="SCY119" s="511"/>
      <c r="SCZ119" s="511"/>
      <c r="SDA119" s="511"/>
      <c r="SDB119" s="511"/>
      <c r="SDC119" s="511"/>
      <c r="SDD119" s="511"/>
      <c r="SDE119" s="511"/>
      <c r="SDF119" s="511"/>
      <c r="SDG119" s="511"/>
      <c r="SDH119" s="511"/>
      <c r="SDI119" s="511"/>
      <c r="SDJ119" s="511"/>
      <c r="SDK119" s="511"/>
      <c r="SDL119" s="511"/>
      <c r="SDM119" s="511"/>
      <c r="SDN119" s="511"/>
      <c r="SDO119" s="511"/>
      <c r="SDP119" s="511"/>
      <c r="SDQ119" s="511"/>
      <c r="SDR119" s="511"/>
      <c r="SDS119" s="511"/>
      <c r="SDT119" s="511"/>
      <c r="SDU119" s="511"/>
      <c r="SDV119" s="511"/>
      <c r="SDW119" s="511"/>
      <c r="SDX119" s="511"/>
      <c r="SDY119" s="511"/>
      <c r="SDZ119" s="511"/>
      <c r="SEA119" s="511"/>
      <c r="SEB119" s="511"/>
      <c r="SEC119" s="511"/>
      <c r="SED119" s="511"/>
      <c r="SEE119" s="511"/>
      <c r="SEF119" s="511"/>
      <c r="SEG119" s="511"/>
      <c r="SEH119" s="511"/>
      <c r="SEI119" s="511"/>
      <c r="SEJ119" s="511"/>
      <c r="SEK119" s="511"/>
      <c r="SEL119" s="511"/>
      <c r="SEM119" s="511"/>
      <c r="SEN119" s="511"/>
      <c r="SEO119" s="511"/>
      <c r="SEP119" s="511"/>
      <c r="SEQ119" s="511"/>
      <c r="SER119" s="511"/>
      <c r="SES119" s="511"/>
      <c r="SET119" s="511"/>
      <c r="SEU119" s="511"/>
      <c r="SEV119" s="511"/>
      <c r="SEW119" s="511"/>
      <c r="SEX119" s="511"/>
      <c r="SEY119" s="511"/>
      <c r="SEZ119" s="511"/>
      <c r="SFA119" s="511"/>
      <c r="SFB119" s="511"/>
      <c r="SFC119" s="511"/>
      <c r="SFD119" s="511"/>
      <c r="SFE119" s="511"/>
      <c r="SFF119" s="511"/>
      <c r="SFG119" s="511"/>
      <c r="SFH119" s="511"/>
      <c r="SFI119" s="511"/>
      <c r="SFJ119" s="511"/>
      <c r="SFK119" s="511"/>
      <c r="SFL119" s="511"/>
      <c r="SFM119" s="511"/>
      <c r="SFN119" s="511"/>
      <c r="SFO119" s="511"/>
      <c r="SFP119" s="511"/>
      <c r="SFQ119" s="511"/>
      <c r="SFR119" s="511"/>
      <c r="SFS119" s="511"/>
      <c r="SFT119" s="511"/>
      <c r="SFU119" s="511"/>
      <c r="SFV119" s="511"/>
      <c r="SFW119" s="511"/>
      <c r="SFX119" s="511"/>
      <c r="SFY119" s="511"/>
      <c r="SFZ119" s="511"/>
      <c r="SGA119" s="511"/>
      <c r="SGB119" s="511"/>
      <c r="SGC119" s="511"/>
      <c r="SGD119" s="511"/>
      <c r="SGE119" s="511"/>
      <c r="SGF119" s="511"/>
      <c r="SGG119" s="511"/>
      <c r="SGH119" s="511"/>
      <c r="SGI119" s="511"/>
      <c r="SGJ119" s="511"/>
      <c r="SGK119" s="511"/>
      <c r="SGL119" s="511"/>
      <c r="SGM119" s="511"/>
      <c r="SGN119" s="511"/>
      <c r="SGO119" s="511"/>
      <c r="SGP119" s="511"/>
      <c r="SGQ119" s="511"/>
      <c r="SGR119" s="511"/>
      <c r="SGS119" s="511"/>
      <c r="SGT119" s="511"/>
      <c r="SGU119" s="511"/>
      <c r="SGV119" s="511"/>
      <c r="SGW119" s="511"/>
      <c r="SGX119" s="511"/>
      <c r="SGY119" s="511"/>
      <c r="SGZ119" s="511"/>
      <c r="SHA119" s="511"/>
      <c r="SHB119" s="511"/>
      <c r="SHC119" s="511"/>
      <c r="SHD119" s="511"/>
      <c r="SHE119" s="511"/>
      <c r="SHF119" s="511"/>
      <c r="SHG119" s="511"/>
      <c r="SHH119" s="511"/>
      <c r="SHI119" s="511"/>
      <c r="SHJ119" s="511"/>
      <c r="SHK119" s="511"/>
      <c r="SHL119" s="511"/>
      <c r="SHM119" s="511"/>
      <c r="SHN119" s="511"/>
      <c r="SHO119" s="511"/>
      <c r="SHP119" s="511"/>
      <c r="SHQ119" s="511"/>
      <c r="SHR119" s="511"/>
      <c r="SHS119" s="511"/>
      <c r="SHT119" s="511"/>
      <c r="SHU119" s="511"/>
      <c r="SHV119" s="511"/>
      <c r="SHW119" s="511"/>
      <c r="SHX119" s="511"/>
      <c r="SHY119" s="511"/>
      <c r="SHZ119" s="511"/>
      <c r="SIA119" s="511"/>
      <c r="SIB119" s="511"/>
      <c r="SIC119" s="511"/>
      <c r="SID119" s="511"/>
      <c r="SIE119" s="511"/>
      <c r="SIF119" s="511"/>
      <c r="SIG119" s="511"/>
      <c r="SIH119" s="511"/>
      <c r="SII119" s="511"/>
      <c r="SIJ119" s="511"/>
      <c r="SIK119" s="511"/>
      <c r="SIL119" s="511"/>
      <c r="SIM119" s="511"/>
      <c r="SIN119" s="511"/>
      <c r="SIO119" s="511"/>
      <c r="SIP119" s="511"/>
      <c r="SIQ119" s="511"/>
      <c r="SIR119" s="511"/>
      <c r="SIS119" s="511"/>
      <c r="SIT119" s="511"/>
      <c r="SIU119" s="511"/>
      <c r="SIV119" s="511"/>
      <c r="SIW119" s="511"/>
      <c r="SIX119" s="511"/>
      <c r="SIY119" s="511"/>
      <c r="SIZ119" s="511"/>
      <c r="SJA119" s="511"/>
      <c r="SJB119" s="511"/>
      <c r="SJC119" s="511"/>
      <c r="SJD119" s="511"/>
      <c r="SJE119" s="511"/>
      <c r="SJF119" s="511"/>
      <c r="SJG119" s="511"/>
      <c r="SJH119" s="511"/>
      <c r="SJI119" s="511"/>
      <c r="SJJ119" s="511"/>
      <c r="SJK119" s="511"/>
      <c r="SJL119" s="511"/>
      <c r="SJM119" s="511"/>
      <c r="SJN119" s="511"/>
      <c r="SJO119" s="511"/>
      <c r="SJP119" s="511"/>
      <c r="SJQ119" s="511"/>
      <c r="SJR119" s="511"/>
      <c r="SJS119" s="511"/>
      <c r="SJT119" s="511"/>
      <c r="SJU119" s="511"/>
      <c r="SJV119" s="511"/>
      <c r="SJW119" s="511"/>
      <c r="SJX119" s="511"/>
      <c r="SJY119" s="511"/>
      <c r="SJZ119" s="511"/>
      <c r="SKA119" s="511"/>
      <c r="SKB119" s="511"/>
      <c r="SKC119" s="511"/>
      <c r="SKD119" s="511"/>
      <c r="SKE119" s="511"/>
      <c r="SKF119" s="511"/>
      <c r="SKG119" s="511"/>
      <c r="SKH119" s="511"/>
      <c r="SKI119" s="511"/>
      <c r="SKJ119" s="511"/>
      <c r="SKK119" s="511"/>
      <c r="SKL119" s="511"/>
      <c r="SKM119" s="511"/>
      <c r="SKN119" s="511"/>
      <c r="SKO119" s="511"/>
      <c r="SKP119" s="511"/>
      <c r="SKQ119" s="511"/>
      <c r="SKR119" s="511"/>
      <c r="SKS119" s="511"/>
      <c r="SKT119" s="511"/>
      <c r="SKU119" s="511"/>
      <c r="SKV119" s="511"/>
      <c r="SKW119" s="511"/>
      <c r="SKX119" s="511"/>
      <c r="SKY119" s="511"/>
      <c r="SKZ119" s="511"/>
      <c r="SLA119" s="511"/>
      <c r="SLB119" s="511"/>
      <c r="SLC119" s="511"/>
      <c r="SLD119" s="511"/>
      <c r="SLE119" s="511"/>
      <c r="SLF119" s="511"/>
      <c r="SLG119" s="511"/>
      <c r="SLH119" s="511"/>
      <c r="SLI119" s="511"/>
      <c r="SLJ119" s="511"/>
      <c r="SLK119" s="511"/>
      <c r="SLL119" s="511"/>
      <c r="SLM119" s="511"/>
      <c r="SLN119" s="511"/>
      <c r="SLO119" s="511"/>
      <c r="SLP119" s="511"/>
      <c r="SLQ119" s="511"/>
      <c r="SLR119" s="511"/>
      <c r="SLS119" s="511"/>
      <c r="SLT119" s="511"/>
      <c r="SLU119" s="511"/>
      <c r="SLV119" s="511"/>
      <c r="SLW119" s="511"/>
      <c r="SLX119" s="511"/>
      <c r="SLY119" s="511"/>
      <c r="SLZ119" s="511"/>
      <c r="SMA119" s="511"/>
      <c r="SMB119" s="511"/>
      <c r="SMC119" s="511"/>
      <c r="SMD119" s="511"/>
      <c r="SME119" s="511"/>
      <c r="SMF119" s="511"/>
      <c r="SMG119" s="511"/>
      <c r="SMH119" s="511"/>
      <c r="SMI119" s="511"/>
      <c r="SMJ119" s="511"/>
      <c r="SMK119" s="511"/>
      <c r="SML119" s="511"/>
      <c r="SMM119" s="511"/>
      <c r="SMN119" s="511"/>
      <c r="SMO119" s="511"/>
      <c r="SMP119" s="511"/>
      <c r="SMQ119" s="511"/>
      <c r="SMR119" s="511"/>
      <c r="SMS119" s="511"/>
      <c r="SMT119" s="511"/>
      <c r="SMU119" s="511"/>
      <c r="SMV119" s="511"/>
      <c r="SMW119" s="511"/>
      <c r="SMX119" s="511"/>
      <c r="SMY119" s="511"/>
      <c r="SMZ119" s="511"/>
      <c r="SNA119" s="511"/>
      <c r="SNB119" s="511"/>
      <c r="SNC119" s="511"/>
      <c r="SND119" s="511"/>
      <c r="SNE119" s="511"/>
      <c r="SNF119" s="511"/>
      <c r="SNG119" s="511"/>
      <c r="SNH119" s="511"/>
      <c r="SNI119" s="511"/>
      <c r="SNJ119" s="511"/>
      <c r="SNK119" s="511"/>
      <c r="SNL119" s="511"/>
      <c r="SNM119" s="511"/>
      <c r="SNN119" s="511"/>
      <c r="SNO119" s="511"/>
      <c r="SNP119" s="511"/>
      <c r="SNQ119" s="511"/>
      <c r="SNR119" s="511"/>
      <c r="SNS119" s="511"/>
      <c r="SNT119" s="511"/>
      <c r="SNU119" s="511"/>
      <c r="SNV119" s="511"/>
      <c r="SNW119" s="511"/>
      <c r="SNX119" s="511"/>
      <c r="SNY119" s="511"/>
      <c r="SNZ119" s="511"/>
      <c r="SOA119" s="511"/>
      <c r="SOB119" s="511"/>
      <c r="SOC119" s="511"/>
      <c r="SOD119" s="511"/>
      <c r="SOE119" s="511"/>
      <c r="SOF119" s="511"/>
      <c r="SOG119" s="511"/>
      <c r="SOH119" s="511"/>
      <c r="SOI119" s="511"/>
      <c r="SOJ119" s="511"/>
      <c r="SOK119" s="511"/>
      <c r="SOL119" s="511"/>
      <c r="SOM119" s="511"/>
      <c r="SON119" s="511"/>
      <c r="SOO119" s="511"/>
      <c r="SOP119" s="511"/>
      <c r="SOQ119" s="511"/>
      <c r="SOR119" s="511"/>
      <c r="SOS119" s="511"/>
      <c r="SOT119" s="511"/>
      <c r="SOU119" s="511"/>
      <c r="SOV119" s="511"/>
      <c r="SOW119" s="511"/>
      <c r="SOX119" s="511"/>
      <c r="SOY119" s="511"/>
      <c r="SOZ119" s="511"/>
      <c r="SPA119" s="511"/>
      <c r="SPB119" s="511"/>
      <c r="SPC119" s="511"/>
      <c r="SPD119" s="511"/>
      <c r="SPE119" s="511"/>
      <c r="SPF119" s="511"/>
      <c r="SPG119" s="511"/>
      <c r="SPH119" s="511"/>
      <c r="SPI119" s="511"/>
      <c r="SPJ119" s="511"/>
      <c r="SPK119" s="511"/>
      <c r="SPL119" s="511"/>
      <c r="SPM119" s="511"/>
      <c r="SPN119" s="511"/>
      <c r="SPO119" s="511"/>
      <c r="SPP119" s="511"/>
      <c r="SPQ119" s="511"/>
      <c r="SPR119" s="511"/>
      <c r="SPS119" s="511"/>
      <c r="SPT119" s="511"/>
      <c r="SPU119" s="511"/>
      <c r="SPV119" s="511"/>
      <c r="SPW119" s="511"/>
      <c r="SPX119" s="511"/>
      <c r="SPY119" s="511"/>
      <c r="SPZ119" s="511"/>
      <c r="SQA119" s="511"/>
      <c r="SQB119" s="511"/>
      <c r="SQC119" s="511"/>
      <c r="SQD119" s="511"/>
      <c r="SQE119" s="511"/>
      <c r="SQF119" s="511"/>
      <c r="SQG119" s="511"/>
      <c r="SQH119" s="511"/>
      <c r="SQI119" s="511"/>
      <c r="SQJ119" s="511"/>
      <c r="SQK119" s="511"/>
      <c r="SQL119" s="511"/>
      <c r="SQM119" s="511"/>
      <c r="SQN119" s="511"/>
      <c r="SQO119" s="511"/>
      <c r="SQP119" s="511"/>
      <c r="SQQ119" s="511"/>
      <c r="SQR119" s="511"/>
      <c r="SQS119" s="511"/>
      <c r="SQT119" s="511"/>
      <c r="SQU119" s="511"/>
      <c r="SQV119" s="511"/>
      <c r="SQW119" s="511"/>
      <c r="SQX119" s="511"/>
      <c r="SQY119" s="511"/>
      <c r="SQZ119" s="511"/>
      <c r="SRA119" s="511"/>
      <c r="SRB119" s="511"/>
      <c r="SRC119" s="511"/>
      <c r="SRD119" s="511"/>
      <c r="SRE119" s="511"/>
      <c r="SRF119" s="511"/>
      <c r="SRG119" s="511"/>
      <c r="SRH119" s="511"/>
      <c r="SRI119" s="511"/>
      <c r="SRJ119" s="511"/>
      <c r="SRK119" s="511"/>
      <c r="SRL119" s="511"/>
      <c r="SRM119" s="511"/>
      <c r="SRN119" s="511"/>
      <c r="SRO119" s="511"/>
      <c r="SRP119" s="511"/>
      <c r="SRQ119" s="511"/>
      <c r="SRR119" s="511"/>
      <c r="SRS119" s="511"/>
      <c r="SRT119" s="511"/>
      <c r="SRU119" s="511"/>
      <c r="SRV119" s="511"/>
      <c r="SRW119" s="511"/>
      <c r="SRX119" s="511"/>
      <c r="SRY119" s="511"/>
      <c r="SRZ119" s="511"/>
      <c r="SSA119" s="511"/>
      <c r="SSB119" s="511"/>
      <c r="SSC119" s="511"/>
      <c r="SSD119" s="511"/>
      <c r="SSE119" s="511"/>
      <c r="SSF119" s="511"/>
      <c r="SSG119" s="511"/>
      <c r="SSH119" s="511"/>
      <c r="SSI119" s="511"/>
      <c r="SSJ119" s="511"/>
      <c r="SSK119" s="511"/>
      <c r="SSL119" s="511"/>
      <c r="SSM119" s="511"/>
      <c r="SSN119" s="511"/>
      <c r="SSO119" s="511"/>
      <c r="SSP119" s="511"/>
      <c r="SSQ119" s="511"/>
      <c r="SSR119" s="511"/>
      <c r="SSS119" s="511"/>
      <c r="SST119" s="511"/>
      <c r="SSU119" s="511"/>
      <c r="SSV119" s="511"/>
      <c r="SSW119" s="511"/>
      <c r="SSX119" s="511"/>
      <c r="SSY119" s="511"/>
      <c r="SSZ119" s="511"/>
      <c r="STA119" s="511"/>
      <c r="STB119" s="511"/>
      <c r="STC119" s="511"/>
      <c r="STD119" s="511"/>
      <c r="STE119" s="511"/>
      <c r="STF119" s="511"/>
      <c r="STG119" s="511"/>
      <c r="STH119" s="511"/>
      <c r="STI119" s="511"/>
      <c r="STJ119" s="511"/>
      <c r="STK119" s="511"/>
      <c r="STL119" s="511"/>
      <c r="STM119" s="511"/>
      <c r="STN119" s="511"/>
      <c r="STO119" s="511"/>
      <c r="STP119" s="511"/>
      <c r="STQ119" s="511"/>
      <c r="STR119" s="511"/>
      <c r="STS119" s="511"/>
      <c r="STT119" s="511"/>
      <c r="STU119" s="511"/>
      <c r="STV119" s="511"/>
      <c r="STW119" s="511"/>
      <c r="STX119" s="511"/>
      <c r="STY119" s="511"/>
      <c r="STZ119" s="511"/>
      <c r="SUA119" s="511"/>
      <c r="SUB119" s="511"/>
      <c r="SUC119" s="511"/>
      <c r="SUD119" s="511"/>
      <c r="SUE119" s="511"/>
      <c r="SUF119" s="511"/>
      <c r="SUG119" s="511"/>
      <c r="SUH119" s="511"/>
      <c r="SUI119" s="511"/>
      <c r="SUJ119" s="511"/>
      <c r="SUK119" s="511"/>
      <c r="SUL119" s="511"/>
      <c r="SUM119" s="511"/>
      <c r="SUN119" s="511"/>
      <c r="SUO119" s="511"/>
      <c r="SUP119" s="511"/>
      <c r="SUQ119" s="511"/>
      <c r="SUR119" s="511"/>
      <c r="SUS119" s="511"/>
      <c r="SUT119" s="511"/>
      <c r="SUU119" s="511"/>
      <c r="SUV119" s="511"/>
      <c r="SUW119" s="511"/>
      <c r="SUX119" s="511"/>
      <c r="SUY119" s="511"/>
      <c r="SUZ119" s="511"/>
      <c r="SVA119" s="511"/>
      <c r="SVB119" s="511"/>
      <c r="SVC119" s="511"/>
      <c r="SVD119" s="511"/>
      <c r="SVE119" s="511"/>
      <c r="SVF119" s="511"/>
      <c r="SVG119" s="511"/>
      <c r="SVH119" s="511"/>
      <c r="SVI119" s="511"/>
      <c r="SVJ119" s="511"/>
      <c r="SVK119" s="511"/>
      <c r="SVL119" s="511"/>
      <c r="SVM119" s="511"/>
      <c r="SVN119" s="511"/>
      <c r="SVO119" s="511"/>
      <c r="SVP119" s="511"/>
      <c r="SVQ119" s="511"/>
      <c r="SVR119" s="511"/>
      <c r="SVS119" s="511"/>
      <c r="SVT119" s="511"/>
      <c r="SVU119" s="511"/>
      <c r="SVV119" s="511"/>
      <c r="SVW119" s="511"/>
      <c r="SVX119" s="511"/>
      <c r="SVY119" s="511"/>
      <c r="SVZ119" s="511"/>
      <c r="SWA119" s="511"/>
      <c r="SWB119" s="511"/>
      <c r="SWC119" s="511"/>
      <c r="SWD119" s="511"/>
      <c r="SWE119" s="511"/>
      <c r="SWF119" s="511"/>
      <c r="SWG119" s="511"/>
      <c r="SWH119" s="511"/>
      <c r="SWI119" s="511"/>
      <c r="SWJ119" s="511"/>
      <c r="SWK119" s="511"/>
      <c r="SWL119" s="511"/>
      <c r="SWM119" s="511"/>
      <c r="SWN119" s="511"/>
      <c r="SWO119" s="511"/>
      <c r="SWP119" s="511"/>
      <c r="SWQ119" s="511"/>
      <c r="SWR119" s="511"/>
      <c r="SWS119" s="511"/>
      <c r="SWT119" s="511"/>
      <c r="SWU119" s="511"/>
      <c r="SWV119" s="511"/>
      <c r="SWW119" s="511"/>
      <c r="SWX119" s="511"/>
      <c r="SWY119" s="511"/>
      <c r="SWZ119" s="511"/>
      <c r="SXA119" s="511"/>
      <c r="SXB119" s="511"/>
      <c r="SXC119" s="511"/>
      <c r="SXD119" s="511"/>
      <c r="SXE119" s="511"/>
      <c r="SXF119" s="511"/>
      <c r="SXG119" s="511"/>
      <c r="SXH119" s="511"/>
      <c r="SXI119" s="511"/>
      <c r="SXJ119" s="511"/>
      <c r="SXK119" s="511"/>
      <c r="SXL119" s="511"/>
      <c r="SXM119" s="511"/>
      <c r="SXN119" s="511"/>
      <c r="SXO119" s="511"/>
      <c r="SXP119" s="511"/>
      <c r="SXQ119" s="511"/>
      <c r="SXR119" s="511"/>
      <c r="SXS119" s="511"/>
      <c r="SXT119" s="511"/>
      <c r="SXU119" s="511"/>
      <c r="SXV119" s="511"/>
      <c r="SXW119" s="511"/>
      <c r="SXX119" s="511"/>
      <c r="SXY119" s="511"/>
      <c r="SXZ119" s="511"/>
      <c r="SYA119" s="511"/>
      <c r="SYB119" s="511"/>
      <c r="SYC119" s="511"/>
      <c r="SYD119" s="511"/>
      <c r="SYE119" s="511"/>
      <c r="SYF119" s="511"/>
      <c r="SYG119" s="511"/>
      <c r="SYH119" s="511"/>
      <c r="SYI119" s="511"/>
      <c r="SYJ119" s="511"/>
      <c r="SYK119" s="511"/>
      <c r="SYL119" s="511"/>
      <c r="SYM119" s="511"/>
      <c r="SYN119" s="511"/>
      <c r="SYO119" s="511"/>
      <c r="SYP119" s="511"/>
      <c r="SYQ119" s="511"/>
      <c r="SYR119" s="511"/>
      <c r="SYS119" s="511"/>
      <c r="SYT119" s="511"/>
      <c r="SYU119" s="511"/>
      <c r="SYV119" s="511"/>
      <c r="SYW119" s="511"/>
      <c r="SYX119" s="511"/>
      <c r="SYY119" s="511"/>
      <c r="SYZ119" s="511"/>
      <c r="SZA119" s="511"/>
      <c r="SZB119" s="511"/>
      <c r="SZC119" s="511"/>
      <c r="SZD119" s="511"/>
      <c r="SZE119" s="511"/>
      <c r="SZF119" s="511"/>
      <c r="SZG119" s="511"/>
      <c r="SZH119" s="511"/>
      <c r="SZI119" s="511"/>
      <c r="SZJ119" s="511"/>
      <c r="SZK119" s="511"/>
      <c r="SZL119" s="511"/>
      <c r="SZM119" s="511"/>
      <c r="SZN119" s="511"/>
      <c r="SZO119" s="511"/>
      <c r="SZP119" s="511"/>
      <c r="SZQ119" s="511"/>
      <c r="SZR119" s="511"/>
      <c r="SZS119" s="511"/>
      <c r="SZT119" s="511"/>
      <c r="SZU119" s="511"/>
      <c r="SZV119" s="511"/>
      <c r="SZW119" s="511"/>
      <c r="SZX119" s="511"/>
      <c r="SZY119" s="511"/>
      <c r="SZZ119" s="511"/>
      <c r="TAA119" s="511"/>
      <c r="TAB119" s="511"/>
      <c r="TAC119" s="511"/>
      <c r="TAD119" s="511"/>
      <c r="TAE119" s="511"/>
      <c r="TAF119" s="511"/>
      <c r="TAG119" s="511"/>
      <c r="TAH119" s="511"/>
      <c r="TAI119" s="511"/>
      <c r="TAJ119" s="511"/>
      <c r="TAK119" s="511"/>
      <c r="TAL119" s="511"/>
      <c r="TAM119" s="511"/>
      <c r="TAN119" s="511"/>
      <c r="TAO119" s="511"/>
      <c r="TAP119" s="511"/>
      <c r="TAQ119" s="511"/>
      <c r="TAR119" s="511"/>
      <c r="TAS119" s="511"/>
      <c r="TAT119" s="511"/>
      <c r="TAU119" s="511"/>
      <c r="TAV119" s="511"/>
      <c r="TAW119" s="511"/>
      <c r="TAX119" s="511"/>
      <c r="TAY119" s="511"/>
      <c r="TAZ119" s="511"/>
      <c r="TBA119" s="511"/>
      <c r="TBB119" s="511"/>
      <c r="TBC119" s="511"/>
      <c r="TBD119" s="511"/>
      <c r="TBE119" s="511"/>
      <c r="TBF119" s="511"/>
      <c r="TBG119" s="511"/>
      <c r="TBH119" s="511"/>
      <c r="TBI119" s="511"/>
      <c r="TBJ119" s="511"/>
      <c r="TBK119" s="511"/>
      <c r="TBL119" s="511"/>
      <c r="TBM119" s="511"/>
      <c r="TBN119" s="511"/>
      <c r="TBO119" s="511"/>
      <c r="TBP119" s="511"/>
      <c r="TBQ119" s="511"/>
      <c r="TBR119" s="511"/>
      <c r="TBS119" s="511"/>
      <c r="TBT119" s="511"/>
      <c r="TBU119" s="511"/>
      <c r="TBV119" s="511"/>
      <c r="TBW119" s="511"/>
      <c r="TBX119" s="511"/>
      <c r="TBY119" s="511"/>
      <c r="TBZ119" s="511"/>
      <c r="TCA119" s="511"/>
      <c r="TCB119" s="511"/>
      <c r="TCC119" s="511"/>
      <c r="TCD119" s="511"/>
      <c r="TCE119" s="511"/>
      <c r="TCF119" s="511"/>
      <c r="TCG119" s="511"/>
      <c r="TCH119" s="511"/>
      <c r="TCI119" s="511"/>
      <c r="TCJ119" s="511"/>
      <c r="TCK119" s="511"/>
      <c r="TCL119" s="511"/>
      <c r="TCM119" s="511"/>
      <c r="TCN119" s="511"/>
      <c r="TCO119" s="511"/>
      <c r="TCP119" s="511"/>
      <c r="TCQ119" s="511"/>
      <c r="TCR119" s="511"/>
      <c r="TCS119" s="511"/>
      <c r="TCT119" s="511"/>
      <c r="TCU119" s="511"/>
      <c r="TCV119" s="511"/>
      <c r="TCW119" s="511"/>
      <c r="TCX119" s="511"/>
      <c r="TCY119" s="511"/>
      <c r="TCZ119" s="511"/>
      <c r="TDA119" s="511"/>
      <c r="TDB119" s="511"/>
      <c r="TDC119" s="511"/>
      <c r="TDD119" s="511"/>
      <c r="TDE119" s="511"/>
      <c r="TDF119" s="511"/>
      <c r="TDG119" s="511"/>
      <c r="TDH119" s="511"/>
      <c r="TDI119" s="511"/>
      <c r="TDJ119" s="511"/>
      <c r="TDK119" s="511"/>
      <c r="TDL119" s="511"/>
      <c r="TDM119" s="511"/>
      <c r="TDN119" s="511"/>
      <c r="TDO119" s="511"/>
      <c r="TDP119" s="511"/>
      <c r="TDQ119" s="511"/>
      <c r="TDR119" s="511"/>
      <c r="TDS119" s="511"/>
      <c r="TDT119" s="511"/>
      <c r="TDU119" s="511"/>
      <c r="TDV119" s="511"/>
      <c r="TDW119" s="511"/>
      <c r="TDX119" s="511"/>
      <c r="TDY119" s="511"/>
      <c r="TDZ119" s="511"/>
      <c r="TEA119" s="511"/>
      <c r="TEB119" s="511"/>
      <c r="TEC119" s="511"/>
      <c r="TED119" s="511"/>
      <c r="TEE119" s="511"/>
      <c r="TEF119" s="511"/>
      <c r="TEG119" s="511"/>
      <c r="TEH119" s="511"/>
      <c r="TEI119" s="511"/>
      <c r="TEJ119" s="511"/>
      <c r="TEK119" s="511"/>
      <c r="TEL119" s="511"/>
      <c r="TEM119" s="511"/>
      <c r="TEN119" s="511"/>
      <c r="TEO119" s="511"/>
      <c r="TEP119" s="511"/>
      <c r="TEQ119" s="511"/>
      <c r="TER119" s="511"/>
      <c r="TES119" s="511"/>
      <c r="TET119" s="511"/>
      <c r="TEU119" s="511"/>
      <c r="TEV119" s="511"/>
      <c r="TEW119" s="511"/>
      <c r="TEX119" s="511"/>
      <c r="TEY119" s="511"/>
      <c r="TEZ119" s="511"/>
      <c r="TFA119" s="511"/>
      <c r="TFB119" s="511"/>
      <c r="TFC119" s="511"/>
      <c r="TFD119" s="511"/>
      <c r="TFE119" s="511"/>
      <c r="TFF119" s="511"/>
      <c r="TFG119" s="511"/>
      <c r="TFH119" s="511"/>
      <c r="TFI119" s="511"/>
      <c r="TFJ119" s="511"/>
      <c r="TFK119" s="511"/>
      <c r="TFL119" s="511"/>
      <c r="TFM119" s="511"/>
      <c r="TFN119" s="511"/>
      <c r="TFO119" s="511"/>
      <c r="TFP119" s="511"/>
      <c r="TFQ119" s="511"/>
      <c r="TFR119" s="511"/>
      <c r="TFS119" s="511"/>
      <c r="TFT119" s="511"/>
      <c r="TFU119" s="511"/>
      <c r="TFV119" s="511"/>
      <c r="TFW119" s="511"/>
      <c r="TFX119" s="511"/>
      <c r="TFY119" s="511"/>
      <c r="TFZ119" s="511"/>
      <c r="TGA119" s="511"/>
      <c r="TGB119" s="511"/>
      <c r="TGC119" s="511"/>
      <c r="TGD119" s="511"/>
      <c r="TGE119" s="511"/>
      <c r="TGF119" s="511"/>
      <c r="TGG119" s="511"/>
      <c r="TGH119" s="511"/>
      <c r="TGI119" s="511"/>
      <c r="TGJ119" s="511"/>
      <c r="TGK119" s="511"/>
      <c r="TGL119" s="511"/>
      <c r="TGM119" s="511"/>
      <c r="TGN119" s="511"/>
      <c r="TGO119" s="511"/>
      <c r="TGP119" s="511"/>
      <c r="TGQ119" s="511"/>
      <c r="TGR119" s="511"/>
      <c r="TGS119" s="511"/>
      <c r="TGT119" s="511"/>
      <c r="TGU119" s="511"/>
      <c r="TGV119" s="511"/>
      <c r="TGW119" s="511"/>
      <c r="TGX119" s="511"/>
      <c r="TGY119" s="511"/>
      <c r="TGZ119" s="511"/>
      <c r="THA119" s="511"/>
      <c r="THB119" s="511"/>
      <c r="THC119" s="511"/>
      <c r="THD119" s="511"/>
      <c r="THE119" s="511"/>
      <c r="THF119" s="511"/>
      <c r="THG119" s="511"/>
      <c r="THH119" s="511"/>
      <c r="THI119" s="511"/>
      <c r="THJ119" s="511"/>
      <c r="THK119" s="511"/>
      <c r="THL119" s="511"/>
      <c r="THM119" s="511"/>
      <c r="THN119" s="511"/>
      <c r="THO119" s="511"/>
      <c r="THP119" s="511"/>
      <c r="THQ119" s="511"/>
      <c r="THR119" s="511"/>
      <c r="THS119" s="511"/>
      <c r="THT119" s="511"/>
      <c r="THU119" s="511"/>
      <c r="THV119" s="511"/>
      <c r="THW119" s="511"/>
      <c r="THX119" s="511"/>
      <c r="THY119" s="511"/>
      <c r="THZ119" s="511"/>
      <c r="TIA119" s="511"/>
      <c r="TIB119" s="511"/>
      <c r="TIC119" s="511"/>
      <c r="TID119" s="511"/>
      <c r="TIE119" s="511"/>
      <c r="TIF119" s="511"/>
      <c r="TIG119" s="511"/>
      <c r="TIH119" s="511"/>
      <c r="TII119" s="511"/>
      <c r="TIJ119" s="511"/>
      <c r="TIK119" s="511"/>
      <c r="TIL119" s="511"/>
      <c r="TIM119" s="511"/>
      <c r="TIN119" s="511"/>
      <c r="TIO119" s="511"/>
      <c r="TIP119" s="511"/>
      <c r="TIQ119" s="511"/>
      <c r="TIR119" s="511"/>
      <c r="TIS119" s="511"/>
      <c r="TIT119" s="511"/>
      <c r="TIU119" s="511"/>
      <c r="TIV119" s="511"/>
      <c r="TIW119" s="511"/>
      <c r="TIX119" s="511"/>
      <c r="TIY119" s="511"/>
      <c r="TIZ119" s="511"/>
      <c r="TJA119" s="511"/>
      <c r="TJB119" s="511"/>
      <c r="TJC119" s="511"/>
      <c r="TJD119" s="511"/>
      <c r="TJE119" s="511"/>
      <c r="TJF119" s="511"/>
      <c r="TJG119" s="511"/>
      <c r="TJH119" s="511"/>
      <c r="TJI119" s="511"/>
      <c r="TJJ119" s="511"/>
      <c r="TJK119" s="511"/>
      <c r="TJL119" s="511"/>
      <c r="TJM119" s="511"/>
      <c r="TJN119" s="511"/>
      <c r="TJO119" s="511"/>
      <c r="TJP119" s="511"/>
      <c r="TJQ119" s="511"/>
      <c r="TJR119" s="511"/>
      <c r="TJS119" s="511"/>
      <c r="TJT119" s="511"/>
      <c r="TJU119" s="511"/>
      <c r="TJV119" s="511"/>
      <c r="TJW119" s="511"/>
      <c r="TJX119" s="511"/>
      <c r="TJY119" s="511"/>
      <c r="TJZ119" s="511"/>
      <c r="TKA119" s="511"/>
      <c r="TKB119" s="511"/>
      <c r="TKC119" s="511"/>
      <c r="TKD119" s="511"/>
      <c r="TKE119" s="511"/>
      <c r="TKF119" s="511"/>
      <c r="TKG119" s="511"/>
      <c r="TKH119" s="511"/>
      <c r="TKI119" s="511"/>
      <c r="TKJ119" s="511"/>
      <c r="TKK119" s="511"/>
      <c r="TKL119" s="511"/>
      <c r="TKM119" s="511"/>
      <c r="TKN119" s="511"/>
      <c r="TKO119" s="511"/>
      <c r="TKP119" s="511"/>
      <c r="TKQ119" s="511"/>
      <c r="TKR119" s="511"/>
      <c r="TKS119" s="511"/>
      <c r="TKT119" s="511"/>
      <c r="TKU119" s="511"/>
      <c r="TKV119" s="511"/>
      <c r="TKW119" s="511"/>
      <c r="TKX119" s="511"/>
      <c r="TKY119" s="511"/>
      <c r="TKZ119" s="511"/>
      <c r="TLA119" s="511"/>
      <c r="TLB119" s="511"/>
      <c r="TLC119" s="511"/>
      <c r="TLD119" s="511"/>
      <c r="TLE119" s="511"/>
      <c r="TLF119" s="511"/>
      <c r="TLG119" s="511"/>
      <c r="TLH119" s="511"/>
      <c r="TLI119" s="511"/>
      <c r="TLJ119" s="511"/>
      <c r="TLK119" s="511"/>
      <c r="TLL119" s="511"/>
      <c r="TLM119" s="511"/>
      <c r="TLN119" s="511"/>
      <c r="TLO119" s="511"/>
      <c r="TLP119" s="511"/>
      <c r="TLQ119" s="511"/>
      <c r="TLR119" s="511"/>
      <c r="TLS119" s="511"/>
      <c r="TLT119" s="511"/>
      <c r="TLU119" s="511"/>
      <c r="TLV119" s="511"/>
      <c r="TLW119" s="511"/>
      <c r="TLX119" s="511"/>
      <c r="TLY119" s="511"/>
      <c r="TLZ119" s="511"/>
      <c r="TMA119" s="511"/>
      <c r="TMB119" s="511"/>
      <c r="TMC119" s="511"/>
      <c r="TMD119" s="511"/>
      <c r="TME119" s="511"/>
      <c r="TMF119" s="511"/>
      <c r="TMG119" s="511"/>
      <c r="TMH119" s="511"/>
      <c r="TMI119" s="511"/>
      <c r="TMJ119" s="511"/>
      <c r="TMK119" s="511"/>
      <c r="TML119" s="511"/>
      <c r="TMM119" s="511"/>
      <c r="TMN119" s="511"/>
      <c r="TMO119" s="511"/>
      <c r="TMP119" s="511"/>
      <c r="TMQ119" s="511"/>
      <c r="TMR119" s="511"/>
      <c r="TMS119" s="511"/>
      <c r="TMT119" s="511"/>
      <c r="TMU119" s="511"/>
      <c r="TMV119" s="511"/>
      <c r="TMW119" s="511"/>
      <c r="TMX119" s="511"/>
      <c r="TMY119" s="511"/>
      <c r="TMZ119" s="511"/>
      <c r="TNA119" s="511"/>
      <c r="TNB119" s="511"/>
      <c r="TNC119" s="511"/>
      <c r="TND119" s="511"/>
      <c r="TNE119" s="511"/>
      <c r="TNF119" s="511"/>
      <c r="TNG119" s="511"/>
      <c r="TNH119" s="511"/>
      <c r="TNI119" s="511"/>
      <c r="TNJ119" s="511"/>
      <c r="TNK119" s="511"/>
      <c r="TNL119" s="511"/>
      <c r="TNM119" s="511"/>
      <c r="TNN119" s="511"/>
      <c r="TNO119" s="511"/>
      <c r="TNP119" s="511"/>
      <c r="TNQ119" s="511"/>
      <c r="TNR119" s="511"/>
      <c r="TNS119" s="511"/>
      <c r="TNT119" s="511"/>
      <c r="TNU119" s="511"/>
      <c r="TNV119" s="511"/>
      <c r="TNW119" s="511"/>
      <c r="TNX119" s="511"/>
      <c r="TNY119" s="511"/>
      <c r="TNZ119" s="511"/>
      <c r="TOA119" s="511"/>
      <c r="TOB119" s="511"/>
      <c r="TOC119" s="511"/>
      <c r="TOD119" s="511"/>
      <c r="TOE119" s="511"/>
      <c r="TOF119" s="511"/>
      <c r="TOG119" s="511"/>
      <c r="TOH119" s="511"/>
      <c r="TOI119" s="511"/>
      <c r="TOJ119" s="511"/>
      <c r="TOK119" s="511"/>
      <c r="TOL119" s="511"/>
      <c r="TOM119" s="511"/>
      <c r="TON119" s="511"/>
      <c r="TOO119" s="511"/>
      <c r="TOP119" s="511"/>
      <c r="TOQ119" s="511"/>
      <c r="TOR119" s="511"/>
      <c r="TOS119" s="511"/>
      <c r="TOT119" s="511"/>
      <c r="TOU119" s="511"/>
      <c r="TOV119" s="511"/>
      <c r="TOW119" s="511"/>
      <c r="TOX119" s="511"/>
      <c r="TOY119" s="511"/>
      <c r="TOZ119" s="511"/>
      <c r="TPA119" s="511"/>
      <c r="TPB119" s="511"/>
      <c r="TPC119" s="511"/>
      <c r="TPD119" s="511"/>
      <c r="TPE119" s="511"/>
      <c r="TPF119" s="511"/>
      <c r="TPG119" s="511"/>
      <c r="TPH119" s="511"/>
      <c r="TPI119" s="511"/>
      <c r="TPJ119" s="511"/>
      <c r="TPK119" s="511"/>
      <c r="TPL119" s="511"/>
      <c r="TPM119" s="511"/>
      <c r="TPN119" s="511"/>
      <c r="TPO119" s="511"/>
      <c r="TPP119" s="511"/>
      <c r="TPQ119" s="511"/>
      <c r="TPR119" s="511"/>
      <c r="TPS119" s="511"/>
      <c r="TPT119" s="511"/>
      <c r="TPU119" s="511"/>
      <c r="TPV119" s="511"/>
      <c r="TPW119" s="511"/>
      <c r="TPX119" s="511"/>
      <c r="TPY119" s="511"/>
      <c r="TPZ119" s="511"/>
      <c r="TQA119" s="511"/>
      <c r="TQB119" s="511"/>
      <c r="TQC119" s="511"/>
      <c r="TQD119" s="511"/>
      <c r="TQE119" s="511"/>
      <c r="TQF119" s="511"/>
      <c r="TQG119" s="511"/>
      <c r="TQH119" s="511"/>
      <c r="TQI119" s="511"/>
      <c r="TQJ119" s="511"/>
      <c r="TQK119" s="511"/>
      <c r="TQL119" s="511"/>
      <c r="TQM119" s="511"/>
      <c r="TQN119" s="511"/>
      <c r="TQO119" s="511"/>
      <c r="TQP119" s="511"/>
      <c r="TQQ119" s="511"/>
      <c r="TQR119" s="511"/>
      <c r="TQS119" s="511"/>
      <c r="TQT119" s="511"/>
      <c r="TQU119" s="511"/>
      <c r="TQV119" s="511"/>
      <c r="TQW119" s="511"/>
      <c r="TQX119" s="511"/>
      <c r="TQY119" s="511"/>
      <c r="TQZ119" s="511"/>
      <c r="TRA119" s="511"/>
      <c r="TRB119" s="511"/>
      <c r="TRC119" s="511"/>
      <c r="TRD119" s="511"/>
      <c r="TRE119" s="511"/>
      <c r="TRF119" s="511"/>
      <c r="TRG119" s="511"/>
      <c r="TRH119" s="511"/>
      <c r="TRI119" s="511"/>
      <c r="TRJ119" s="511"/>
      <c r="TRK119" s="511"/>
      <c r="TRL119" s="511"/>
      <c r="TRM119" s="511"/>
      <c r="TRN119" s="511"/>
      <c r="TRO119" s="511"/>
      <c r="TRP119" s="511"/>
      <c r="TRQ119" s="511"/>
      <c r="TRR119" s="511"/>
      <c r="TRS119" s="511"/>
      <c r="TRT119" s="511"/>
      <c r="TRU119" s="511"/>
      <c r="TRV119" s="511"/>
      <c r="TRW119" s="511"/>
      <c r="TRX119" s="511"/>
      <c r="TRY119" s="511"/>
      <c r="TRZ119" s="511"/>
      <c r="TSA119" s="511"/>
      <c r="TSB119" s="511"/>
      <c r="TSC119" s="511"/>
      <c r="TSD119" s="511"/>
      <c r="TSE119" s="511"/>
      <c r="TSF119" s="511"/>
      <c r="TSG119" s="511"/>
      <c r="TSH119" s="511"/>
      <c r="TSI119" s="511"/>
      <c r="TSJ119" s="511"/>
      <c r="TSK119" s="511"/>
      <c r="TSL119" s="511"/>
      <c r="TSM119" s="511"/>
      <c r="TSN119" s="511"/>
      <c r="TSO119" s="511"/>
      <c r="TSP119" s="511"/>
      <c r="TSQ119" s="511"/>
      <c r="TSR119" s="511"/>
      <c r="TSS119" s="511"/>
      <c r="TST119" s="511"/>
      <c r="TSU119" s="511"/>
      <c r="TSV119" s="511"/>
      <c r="TSW119" s="511"/>
      <c r="TSX119" s="511"/>
      <c r="TSY119" s="511"/>
      <c r="TSZ119" s="511"/>
      <c r="TTA119" s="511"/>
      <c r="TTB119" s="511"/>
      <c r="TTC119" s="511"/>
      <c r="TTD119" s="511"/>
      <c r="TTE119" s="511"/>
      <c r="TTF119" s="511"/>
      <c r="TTG119" s="511"/>
      <c r="TTH119" s="511"/>
      <c r="TTI119" s="511"/>
      <c r="TTJ119" s="511"/>
      <c r="TTK119" s="511"/>
      <c r="TTL119" s="511"/>
      <c r="TTM119" s="511"/>
      <c r="TTN119" s="511"/>
      <c r="TTO119" s="511"/>
      <c r="TTP119" s="511"/>
      <c r="TTQ119" s="511"/>
      <c r="TTR119" s="511"/>
      <c r="TTS119" s="511"/>
      <c r="TTT119" s="511"/>
      <c r="TTU119" s="511"/>
      <c r="TTV119" s="511"/>
      <c r="TTW119" s="511"/>
      <c r="TTX119" s="511"/>
      <c r="TTY119" s="511"/>
      <c r="TTZ119" s="511"/>
      <c r="TUA119" s="511"/>
      <c r="TUB119" s="511"/>
      <c r="TUC119" s="511"/>
      <c r="TUD119" s="511"/>
      <c r="TUE119" s="511"/>
      <c r="TUF119" s="511"/>
      <c r="TUG119" s="511"/>
      <c r="TUH119" s="511"/>
      <c r="TUI119" s="511"/>
      <c r="TUJ119" s="511"/>
      <c r="TUK119" s="511"/>
      <c r="TUL119" s="511"/>
      <c r="TUM119" s="511"/>
      <c r="TUN119" s="511"/>
      <c r="TUO119" s="511"/>
      <c r="TUP119" s="511"/>
      <c r="TUQ119" s="511"/>
      <c r="TUR119" s="511"/>
      <c r="TUS119" s="511"/>
      <c r="TUT119" s="511"/>
      <c r="TUU119" s="511"/>
      <c r="TUV119" s="511"/>
      <c r="TUW119" s="511"/>
      <c r="TUX119" s="511"/>
      <c r="TUY119" s="511"/>
      <c r="TUZ119" s="511"/>
      <c r="TVA119" s="511"/>
      <c r="TVB119" s="511"/>
      <c r="TVC119" s="511"/>
      <c r="TVD119" s="511"/>
      <c r="TVE119" s="511"/>
      <c r="TVF119" s="511"/>
      <c r="TVG119" s="511"/>
      <c r="TVH119" s="511"/>
      <c r="TVI119" s="511"/>
      <c r="TVJ119" s="511"/>
      <c r="TVK119" s="511"/>
      <c r="TVL119" s="511"/>
      <c r="TVM119" s="511"/>
      <c r="TVN119" s="511"/>
      <c r="TVO119" s="511"/>
      <c r="TVP119" s="511"/>
      <c r="TVQ119" s="511"/>
      <c r="TVR119" s="511"/>
      <c r="TVS119" s="511"/>
      <c r="TVT119" s="511"/>
      <c r="TVU119" s="511"/>
      <c r="TVV119" s="511"/>
      <c r="TVW119" s="511"/>
      <c r="TVX119" s="511"/>
      <c r="TVY119" s="511"/>
      <c r="TVZ119" s="511"/>
      <c r="TWA119" s="511"/>
      <c r="TWB119" s="511"/>
      <c r="TWC119" s="511"/>
      <c r="TWD119" s="511"/>
      <c r="TWE119" s="511"/>
      <c r="TWF119" s="511"/>
      <c r="TWG119" s="511"/>
      <c r="TWH119" s="511"/>
      <c r="TWI119" s="511"/>
      <c r="TWJ119" s="511"/>
      <c r="TWK119" s="511"/>
      <c r="TWL119" s="511"/>
      <c r="TWM119" s="511"/>
      <c r="TWN119" s="511"/>
      <c r="TWO119" s="511"/>
      <c r="TWP119" s="511"/>
      <c r="TWQ119" s="511"/>
      <c r="TWR119" s="511"/>
      <c r="TWS119" s="511"/>
      <c r="TWT119" s="511"/>
      <c r="TWU119" s="511"/>
      <c r="TWV119" s="511"/>
      <c r="TWW119" s="511"/>
      <c r="TWX119" s="511"/>
      <c r="TWY119" s="511"/>
      <c r="TWZ119" s="511"/>
      <c r="TXA119" s="511"/>
      <c r="TXB119" s="511"/>
      <c r="TXC119" s="511"/>
      <c r="TXD119" s="511"/>
      <c r="TXE119" s="511"/>
      <c r="TXF119" s="511"/>
      <c r="TXG119" s="511"/>
      <c r="TXH119" s="511"/>
      <c r="TXI119" s="511"/>
      <c r="TXJ119" s="511"/>
      <c r="TXK119" s="511"/>
      <c r="TXL119" s="511"/>
      <c r="TXM119" s="511"/>
      <c r="TXN119" s="511"/>
      <c r="TXO119" s="511"/>
      <c r="TXP119" s="511"/>
      <c r="TXQ119" s="511"/>
      <c r="TXR119" s="511"/>
      <c r="TXS119" s="511"/>
      <c r="TXT119" s="511"/>
      <c r="TXU119" s="511"/>
      <c r="TXV119" s="511"/>
      <c r="TXW119" s="511"/>
      <c r="TXX119" s="511"/>
      <c r="TXY119" s="511"/>
      <c r="TXZ119" s="511"/>
      <c r="TYA119" s="511"/>
      <c r="TYB119" s="511"/>
      <c r="TYC119" s="511"/>
      <c r="TYD119" s="511"/>
      <c r="TYE119" s="511"/>
      <c r="TYF119" s="511"/>
      <c r="TYG119" s="511"/>
      <c r="TYH119" s="511"/>
      <c r="TYI119" s="511"/>
      <c r="TYJ119" s="511"/>
      <c r="TYK119" s="511"/>
      <c r="TYL119" s="511"/>
      <c r="TYM119" s="511"/>
      <c r="TYN119" s="511"/>
      <c r="TYO119" s="511"/>
      <c r="TYP119" s="511"/>
      <c r="TYQ119" s="511"/>
      <c r="TYR119" s="511"/>
      <c r="TYS119" s="511"/>
      <c r="TYT119" s="511"/>
      <c r="TYU119" s="511"/>
      <c r="TYV119" s="511"/>
      <c r="TYW119" s="511"/>
      <c r="TYX119" s="511"/>
      <c r="TYY119" s="511"/>
      <c r="TYZ119" s="511"/>
      <c r="TZA119" s="511"/>
      <c r="TZB119" s="511"/>
      <c r="TZC119" s="511"/>
      <c r="TZD119" s="511"/>
      <c r="TZE119" s="511"/>
      <c r="TZF119" s="511"/>
      <c r="TZG119" s="511"/>
      <c r="TZH119" s="511"/>
      <c r="TZI119" s="511"/>
      <c r="TZJ119" s="511"/>
      <c r="TZK119" s="511"/>
      <c r="TZL119" s="511"/>
      <c r="TZM119" s="511"/>
      <c r="TZN119" s="511"/>
      <c r="TZO119" s="511"/>
      <c r="TZP119" s="511"/>
      <c r="TZQ119" s="511"/>
      <c r="TZR119" s="511"/>
      <c r="TZS119" s="511"/>
      <c r="TZT119" s="511"/>
      <c r="TZU119" s="511"/>
      <c r="TZV119" s="511"/>
      <c r="TZW119" s="511"/>
      <c r="TZX119" s="511"/>
      <c r="TZY119" s="511"/>
      <c r="TZZ119" s="511"/>
      <c r="UAA119" s="511"/>
      <c r="UAB119" s="511"/>
      <c r="UAC119" s="511"/>
      <c r="UAD119" s="511"/>
      <c r="UAE119" s="511"/>
      <c r="UAF119" s="511"/>
      <c r="UAG119" s="511"/>
      <c r="UAH119" s="511"/>
      <c r="UAI119" s="511"/>
      <c r="UAJ119" s="511"/>
      <c r="UAK119" s="511"/>
      <c r="UAL119" s="511"/>
      <c r="UAM119" s="511"/>
      <c r="UAN119" s="511"/>
      <c r="UAO119" s="511"/>
      <c r="UAP119" s="511"/>
      <c r="UAQ119" s="511"/>
      <c r="UAR119" s="511"/>
      <c r="UAS119" s="511"/>
      <c r="UAT119" s="511"/>
      <c r="UAU119" s="511"/>
      <c r="UAV119" s="511"/>
      <c r="UAW119" s="511"/>
      <c r="UAX119" s="511"/>
      <c r="UAY119" s="511"/>
      <c r="UAZ119" s="511"/>
      <c r="UBA119" s="511"/>
      <c r="UBB119" s="511"/>
      <c r="UBC119" s="511"/>
      <c r="UBD119" s="511"/>
      <c r="UBE119" s="511"/>
      <c r="UBF119" s="511"/>
      <c r="UBG119" s="511"/>
      <c r="UBH119" s="511"/>
      <c r="UBI119" s="511"/>
      <c r="UBJ119" s="511"/>
      <c r="UBK119" s="511"/>
      <c r="UBL119" s="511"/>
      <c r="UBM119" s="511"/>
      <c r="UBN119" s="511"/>
      <c r="UBO119" s="511"/>
      <c r="UBP119" s="511"/>
      <c r="UBQ119" s="511"/>
      <c r="UBR119" s="511"/>
      <c r="UBS119" s="511"/>
      <c r="UBT119" s="511"/>
      <c r="UBU119" s="511"/>
      <c r="UBV119" s="511"/>
      <c r="UBW119" s="511"/>
      <c r="UBX119" s="511"/>
      <c r="UBY119" s="511"/>
      <c r="UBZ119" s="511"/>
      <c r="UCA119" s="511"/>
      <c r="UCB119" s="511"/>
      <c r="UCC119" s="511"/>
      <c r="UCD119" s="511"/>
      <c r="UCE119" s="511"/>
      <c r="UCF119" s="511"/>
      <c r="UCG119" s="511"/>
      <c r="UCH119" s="511"/>
      <c r="UCI119" s="511"/>
      <c r="UCJ119" s="511"/>
      <c r="UCK119" s="511"/>
      <c r="UCL119" s="511"/>
      <c r="UCM119" s="511"/>
      <c r="UCN119" s="511"/>
      <c r="UCO119" s="511"/>
      <c r="UCP119" s="511"/>
      <c r="UCQ119" s="511"/>
      <c r="UCR119" s="511"/>
      <c r="UCS119" s="511"/>
      <c r="UCT119" s="511"/>
      <c r="UCU119" s="511"/>
      <c r="UCV119" s="511"/>
      <c r="UCW119" s="511"/>
      <c r="UCX119" s="511"/>
      <c r="UCY119" s="511"/>
      <c r="UCZ119" s="511"/>
      <c r="UDA119" s="511"/>
      <c r="UDB119" s="511"/>
      <c r="UDC119" s="511"/>
      <c r="UDD119" s="511"/>
      <c r="UDE119" s="511"/>
      <c r="UDF119" s="511"/>
      <c r="UDG119" s="511"/>
      <c r="UDH119" s="511"/>
      <c r="UDI119" s="511"/>
      <c r="UDJ119" s="511"/>
      <c r="UDK119" s="511"/>
      <c r="UDL119" s="511"/>
      <c r="UDM119" s="511"/>
      <c r="UDN119" s="511"/>
      <c r="UDO119" s="511"/>
      <c r="UDP119" s="511"/>
      <c r="UDQ119" s="511"/>
      <c r="UDR119" s="511"/>
      <c r="UDS119" s="511"/>
      <c r="UDT119" s="511"/>
      <c r="UDU119" s="511"/>
      <c r="UDV119" s="511"/>
      <c r="UDW119" s="511"/>
      <c r="UDX119" s="511"/>
      <c r="UDY119" s="511"/>
      <c r="UDZ119" s="511"/>
      <c r="UEA119" s="511"/>
      <c r="UEB119" s="511"/>
      <c r="UEC119" s="511"/>
      <c r="UED119" s="511"/>
      <c r="UEE119" s="511"/>
      <c r="UEF119" s="511"/>
      <c r="UEG119" s="511"/>
      <c r="UEH119" s="511"/>
      <c r="UEI119" s="511"/>
      <c r="UEJ119" s="511"/>
      <c r="UEK119" s="511"/>
      <c r="UEL119" s="511"/>
      <c r="UEM119" s="511"/>
      <c r="UEN119" s="511"/>
      <c r="UEO119" s="511"/>
      <c r="UEP119" s="511"/>
      <c r="UEQ119" s="511"/>
      <c r="UER119" s="511"/>
      <c r="UES119" s="511"/>
      <c r="UET119" s="511"/>
      <c r="UEU119" s="511"/>
      <c r="UEV119" s="511"/>
      <c r="UEW119" s="511"/>
      <c r="UEX119" s="511"/>
      <c r="UEY119" s="511"/>
      <c r="UEZ119" s="511"/>
      <c r="UFA119" s="511"/>
      <c r="UFB119" s="511"/>
      <c r="UFC119" s="511"/>
      <c r="UFD119" s="511"/>
      <c r="UFE119" s="511"/>
      <c r="UFF119" s="511"/>
      <c r="UFG119" s="511"/>
      <c r="UFH119" s="511"/>
      <c r="UFI119" s="511"/>
      <c r="UFJ119" s="511"/>
      <c r="UFK119" s="511"/>
      <c r="UFL119" s="511"/>
      <c r="UFM119" s="511"/>
      <c r="UFN119" s="511"/>
      <c r="UFO119" s="511"/>
      <c r="UFP119" s="511"/>
      <c r="UFQ119" s="511"/>
      <c r="UFR119" s="511"/>
      <c r="UFS119" s="511"/>
      <c r="UFT119" s="511"/>
      <c r="UFU119" s="511"/>
      <c r="UFV119" s="511"/>
      <c r="UFW119" s="511"/>
      <c r="UFX119" s="511"/>
      <c r="UFY119" s="511"/>
      <c r="UFZ119" s="511"/>
      <c r="UGA119" s="511"/>
      <c r="UGB119" s="511"/>
      <c r="UGC119" s="511"/>
      <c r="UGD119" s="511"/>
      <c r="UGE119" s="511"/>
      <c r="UGF119" s="511"/>
      <c r="UGG119" s="511"/>
      <c r="UGH119" s="511"/>
      <c r="UGI119" s="511"/>
      <c r="UGJ119" s="511"/>
      <c r="UGK119" s="511"/>
      <c r="UGL119" s="511"/>
      <c r="UGM119" s="511"/>
      <c r="UGN119" s="511"/>
      <c r="UGO119" s="511"/>
      <c r="UGP119" s="511"/>
      <c r="UGQ119" s="511"/>
      <c r="UGR119" s="511"/>
      <c r="UGS119" s="511"/>
      <c r="UGT119" s="511"/>
      <c r="UGU119" s="511"/>
      <c r="UGV119" s="511"/>
      <c r="UGW119" s="511"/>
      <c r="UGX119" s="511"/>
      <c r="UGY119" s="511"/>
      <c r="UGZ119" s="511"/>
      <c r="UHA119" s="511"/>
      <c r="UHB119" s="511"/>
      <c r="UHC119" s="511"/>
      <c r="UHD119" s="511"/>
      <c r="UHE119" s="511"/>
      <c r="UHF119" s="511"/>
      <c r="UHG119" s="511"/>
      <c r="UHH119" s="511"/>
      <c r="UHI119" s="511"/>
      <c r="UHJ119" s="511"/>
      <c r="UHK119" s="511"/>
      <c r="UHL119" s="511"/>
      <c r="UHM119" s="511"/>
      <c r="UHN119" s="511"/>
      <c r="UHO119" s="511"/>
      <c r="UHP119" s="511"/>
      <c r="UHQ119" s="511"/>
      <c r="UHR119" s="511"/>
      <c r="UHS119" s="511"/>
      <c r="UHT119" s="511"/>
      <c r="UHU119" s="511"/>
      <c r="UHV119" s="511"/>
      <c r="UHW119" s="511"/>
      <c r="UHX119" s="511"/>
      <c r="UHY119" s="511"/>
      <c r="UHZ119" s="511"/>
      <c r="UIA119" s="511"/>
      <c r="UIB119" s="511"/>
      <c r="UIC119" s="511"/>
      <c r="UID119" s="511"/>
      <c r="UIE119" s="511"/>
      <c r="UIF119" s="511"/>
      <c r="UIG119" s="511"/>
      <c r="UIH119" s="511"/>
      <c r="UII119" s="511"/>
      <c r="UIJ119" s="511"/>
      <c r="UIK119" s="511"/>
      <c r="UIL119" s="511"/>
      <c r="UIM119" s="511"/>
      <c r="UIN119" s="511"/>
      <c r="UIO119" s="511"/>
      <c r="UIP119" s="511"/>
      <c r="UIQ119" s="511"/>
      <c r="UIR119" s="511"/>
      <c r="UIS119" s="511"/>
      <c r="UIT119" s="511"/>
      <c r="UIU119" s="511"/>
      <c r="UIV119" s="511"/>
      <c r="UIW119" s="511"/>
      <c r="UIX119" s="511"/>
      <c r="UIY119" s="511"/>
      <c r="UIZ119" s="511"/>
      <c r="UJA119" s="511"/>
      <c r="UJB119" s="511"/>
      <c r="UJC119" s="511"/>
      <c r="UJD119" s="511"/>
      <c r="UJE119" s="511"/>
      <c r="UJF119" s="511"/>
      <c r="UJG119" s="511"/>
      <c r="UJH119" s="511"/>
      <c r="UJI119" s="511"/>
      <c r="UJJ119" s="511"/>
      <c r="UJK119" s="511"/>
      <c r="UJL119" s="511"/>
      <c r="UJM119" s="511"/>
      <c r="UJN119" s="511"/>
      <c r="UJO119" s="511"/>
      <c r="UJP119" s="511"/>
      <c r="UJQ119" s="511"/>
      <c r="UJR119" s="511"/>
      <c r="UJS119" s="511"/>
      <c r="UJT119" s="511"/>
      <c r="UJU119" s="511"/>
      <c r="UJV119" s="511"/>
      <c r="UJW119" s="511"/>
      <c r="UJX119" s="511"/>
      <c r="UJY119" s="511"/>
      <c r="UJZ119" s="511"/>
      <c r="UKA119" s="511"/>
      <c r="UKB119" s="511"/>
      <c r="UKC119" s="511"/>
      <c r="UKD119" s="511"/>
      <c r="UKE119" s="511"/>
      <c r="UKF119" s="511"/>
      <c r="UKG119" s="511"/>
      <c r="UKH119" s="511"/>
      <c r="UKI119" s="511"/>
      <c r="UKJ119" s="511"/>
      <c r="UKK119" s="511"/>
      <c r="UKL119" s="511"/>
      <c r="UKM119" s="511"/>
      <c r="UKN119" s="511"/>
      <c r="UKO119" s="511"/>
      <c r="UKP119" s="511"/>
      <c r="UKQ119" s="511"/>
      <c r="UKR119" s="511"/>
      <c r="UKS119" s="511"/>
      <c r="UKT119" s="511"/>
      <c r="UKU119" s="511"/>
      <c r="UKV119" s="511"/>
      <c r="UKW119" s="511"/>
      <c r="UKX119" s="511"/>
      <c r="UKY119" s="511"/>
      <c r="UKZ119" s="511"/>
      <c r="ULA119" s="511"/>
      <c r="ULB119" s="511"/>
      <c r="ULC119" s="511"/>
      <c r="ULD119" s="511"/>
      <c r="ULE119" s="511"/>
      <c r="ULF119" s="511"/>
      <c r="ULG119" s="511"/>
      <c r="ULH119" s="511"/>
      <c r="ULI119" s="511"/>
      <c r="ULJ119" s="511"/>
      <c r="ULK119" s="511"/>
      <c r="ULL119" s="511"/>
      <c r="ULM119" s="511"/>
      <c r="ULN119" s="511"/>
      <c r="ULO119" s="511"/>
      <c r="ULP119" s="511"/>
      <c r="ULQ119" s="511"/>
      <c r="ULR119" s="511"/>
      <c r="ULS119" s="511"/>
      <c r="ULT119" s="511"/>
      <c r="ULU119" s="511"/>
      <c r="ULV119" s="511"/>
      <c r="ULW119" s="511"/>
      <c r="ULX119" s="511"/>
      <c r="ULY119" s="511"/>
      <c r="ULZ119" s="511"/>
      <c r="UMA119" s="511"/>
      <c r="UMB119" s="511"/>
      <c r="UMC119" s="511"/>
      <c r="UMD119" s="511"/>
      <c r="UME119" s="511"/>
      <c r="UMF119" s="511"/>
      <c r="UMG119" s="511"/>
      <c r="UMH119" s="511"/>
      <c r="UMI119" s="511"/>
      <c r="UMJ119" s="511"/>
      <c r="UMK119" s="511"/>
      <c r="UML119" s="511"/>
      <c r="UMM119" s="511"/>
      <c r="UMN119" s="511"/>
      <c r="UMO119" s="511"/>
      <c r="UMP119" s="511"/>
      <c r="UMQ119" s="511"/>
      <c r="UMR119" s="511"/>
      <c r="UMS119" s="511"/>
      <c r="UMT119" s="511"/>
      <c r="UMU119" s="511"/>
      <c r="UMV119" s="511"/>
      <c r="UMW119" s="511"/>
      <c r="UMX119" s="511"/>
      <c r="UMY119" s="511"/>
      <c r="UMZ119" s="511"/>
      <c r="UNA119" s="511"/>
      <c r="UNB119" s="511"/>
      <c r="UNC119" s="511"/>
      <c r="UND119" s="511"/>
      <c r="UNE119" s="511"/>
      <c r="UNF119" s="511"/>
      <c r="UNG119" s="511"/>
      <c r="UNH119" s="511"/>
      <c r="UNI119" s="511"/>
      <c r="UNJ119" s="511"/>
      <c r="UNK119" s="511"/>
      <c r="UNL119" s="511"/>
      <c r="UNM119" s="511"/>
      <c r="UNN119" s="511"/>
      <c r="UNO119" s="511"/>
      <c r="UNP119" s="511"/>
      <c r="UNQ119" s="511"/>
      <c r="UNR119" s="511"/>
      <c r="UNS119" s="511"/>
      <c r="UNT119" s="511"/>
      <c r="UNU119" s="511"/>
      <c r="UNV119" s="511"/>
      <c r="UNW119" s="511"/>
      <c r="UNX119" s="511"/>
      <c r="UNY119" s="511"/>
      <c r="UNZ119" s="511"/>
      <c r="UOA119" s="511"/>
      <c r="UOB119" s="511"/>
      <c r="UOC119" s="511"/>
      <c r="UOD119" s="511"/>
      <c r="UOE119" s="511"/>
      <c r="UOF119" s="511"/>
      <c r="UOG119" s="511"/>
      <c r="UOH119" s="511"/>
      <c r="UOI119" s="511"/>
      <c r="UOJ119" s="511"/>
      <c r="UOK119" s="511"/>
      <c r="UOL119" s="511"/>
      <c r="UOM119" s="511"/>
      <c r="UON119" s="511"/>
      <c r="UOO119" s="511"/>
      <c r="UOP119" s="511"/>
      <c r="UOQ119" s="511"/>
      <c r="UOR119" s="511"/>
      <c r="UOS119" s="511"/>
      <c r="UOT119" s="511"/>
      <c r="UOU119" s="511"/>
      <c r="UOV119" s="511"/>
      <c r="UOW119" s="511"/>
      <c r="UOX119" s="511"/>
      <c r="UOY119" s="511"/>
      <c r="UOZ119" s="511"/>
      <c r="UPA119" s="511"/>
      <c r="UPB119" s="511"/>
      <c r="UPC119" s="511"/>
      <c r="UPD119" s="511"/>
      <c r="UPE119" s="511"/>
      <c r="UPF119" s="511"/>
      <c r="UPG119" s="511"/>
      <c r="UPH119" s="511"/>
      <c r="UPI119" s="511"/>
      <c r="UPJ119" s="511"/>
      <c r="UPK119" s="511"/>
      <c r="UPL119" s="511"/>
      <c r="UPM119" s="511"/>
      <c r="UPN119" s="511"/>
      <c r="UPO119" s="511"/>
      <c r="UPP119" s="511"/>
      <c r="UPQ119" s="511"/>
      <c r="UPR119" s="511"/>
      <c r="UPS119" s="511"/>
      <c r="UPT119" s="511"/>
      <c r="UPU119" s="511"/>
      <c r="UPV119" s="511"/>
      <c r="UPW119" s="511"/>
      <c r="UPX119" s="511"/>
      <c r="UPY119" s="511"/>
      <c r="UPZ119" s="511"/>
      <c r="UQA119" s="511"/>
      <c r="UQB119" s="511"/>
      <c r="UQC119" s="511"/>
      <c r="UQD119" s="511"/>
      <c r="UQE119" s="511"/>
      <c r="UQF119" s="511"/>
      <c r="UQG119" s="511"/>
      <c r="UQH119" s="511"/>
      <c r="UQI119" s="511"/>
      <c r="UQJ119" s="511"/>
      <c r="UQK119" s="511"/>
      <c r="UQL119" s="511"/>
      <c r="UQM119" s="511"/>
      <c r="UQN119" s="511"/>
      <c r="UQO119" s="511"/>
      <c r="UQP119" s="511"/>
      <c r="UQQ119" s="511"/>
      <c r="UQR119" s="511"/>
      <c r="UQS119" s="511"/>
      <c r="UQT119" s="511"/>
      <c r="UQU119" s="511"/>
      <c r="UQV119" s="511"/>
      <c r="UQW119" s="511"/>
      <c r="UQX119" s="511"/>
      <c r="UQY119" s="511"/>
      <c r="UQZ119" s="511"/>
      <c r="URA119" s="511"/>
      <c r="URB119" s="511"/>
      <c r="URC119" s="511"/>
      <c r="URD119" s="511"/>
      <c r="URE119" s="511"/>
      <c r="URF119" s="511"/>
      <c r="URG119" s="511"/>
      <c r="URH119" s="511"/>
      <c r="URI119" s="511"/>
      <c r="URJ119" s="511"/>
      <c r="URK119" s="511"/>
      <c r="URL119" s="511"/>
      <c r="URM119" s="511"/>
      <c r="URN119" s="511"/>
      <c r="URO119" s="511"/>
      <c r="URP119" s="511"/>
      <c r="URQ119" s="511"/>
      <c r="URR119" s="511"/>
      <c r="URS119" s="511"/>
      <c r="URT119" s="511"/>
      <c r="URU119" s="511"/>
      <c r="URV119" s="511"/>
      <c r="URW119" s="511"/>
      <c r="URX119" s="511"/>
      <c r="URY119" s="511"/>
      <c r="URZ119" s="511"/>
      <c r="USA119" s="511"/>
      <c r="USB119" s="511"/>
      <c r="USC119" s="511"/>
      <c r="USD119" s="511"/>
      <c r="USE119" s="511"/>
      <c r="USF119" s="511"/>
      <c r="USG119" s="511"/>
      <c r="USH119" s="511"/>
      <c r="USI119" s="511"/>
      <c r="USJ119" s="511"/>
      <c r="USK119" s="511"/>
      <c r="USL119" s="511"/>
      <c r="USM119" s="511"/>
      <c r="USN119" s="511"/>
      <c r="USO119" s="511"/>
      <c r="USP119" s="511"/>
      <c r="USQ119" s="511"/>
      <c r="USR119" s="511"/>
      <c r="USS119" s="511"/>
      <c r="UST119" s="511"/>
      <c r="USU119" s="511"/>
      <c r="USV119" s="511"/>
      <c r="USW119" s="511"/>
      <c r="USX119" s="511"/>
      <c r="USY119" s="511"/>
      <c r="USZ119" s="511"/>
      <c r="UTA119" s="511"/>
      <c r="UTB119" s="511"/>
      <c r="UTC119" s="511"/>
      <c r="UTD119" s="511"/>
      <c r="UTE119" s="511"/>
      <c r="UTF119" s="511"/>
      <c r="UTG119" s="511"/>
      <c r="UTH119" s="511"/>
      <c r="UTI119" s="511"/>
      <c r="UTJ119" s="511"/>
      <c r="UTK119" s="511"/>
      <c r="UTL119" s="511"/>
      <c r="UTM119" s="511"/>
      <c r="UTN119" s="511"/>
      <c r="UTO119" s="511"/>
      <c r="UTP119" s="511"/>
      <c r="UTQ119" s="511"/>
      <c r="UTR119" s="511"/>
      <c r="UTS119" s="511"/>
      <c r="UTT119" s="511"/>
      <c r="UTU119" s="511"/>
      <c r="UTV119" s="511"/>
      <c r="UTW119" s="511"/>
      <c r="UTX119" s="511"/>
      <c r="UTY119" s="511"/>
      <c r="UTZ119" s="511"/>
      <c r="UUA119" s="511"/>
      <c r="UUB119" s="511"/>
      <c r="UUC119" s="511"/>
      <c r="UUD119" s="511"/>
      <c r="UUE119" s="511"/>
      <c r="UUF119" s="511"/>
      <c r="UUG119" s="511"/>
      <c r="UUH119" s="511"/>
      <c r="UUI119" s="511"/>
      <c r="UUJ119" s="511"/>
      <c r="UUK119" s="511"/>
      <c r="UUL119" s="511"/>
      <c r="UUM119" s="511"/>
      <c r="UUN119" s="511"/>
      <c r="UUO119" s="511"/>
      <c r="UUP119" s="511"/>
      <c r="UUQ119" s="511"/>
      <c r="UUR119" s="511"/>
      <c r="UUS119" s="511"/>
      <c r="UUT119" s="511"/>
      <c r="UUU119" s="511"/>
      <c r="UUV119" s="511"/>
      <c r="UUW119" s="511"/>
      <c r="UUX119" s="511"/>
      <c r="UUY119" s="511"/>
      <c r="UUZ119" s="511"/>
      <c r="UVA119" s="511"/>
      <c r="UVB119" s="511"/>
      <c r="UVC119" s="511"/>
      <c r="UVD119" s="511"/>
      <c r="UVE119" s="511"/>
      <c r="UVF119" s="511"/>
      <c r="UVG119" s="511"/>
      <c r="UVH119" s="511"/>
      <c r="UVI119" s="511"/>
      <c r="UVJ119" s="511"/>
      <c r="UVK119" s="511"/>
      <c r="UVL119" s="511"/>
      <c r="UVM119" s="511"/>
      <c r="UVN119" s="511"/>
      <c r="UVO119" s="511"/>
      <c r="UVP119" s="511"/>
      <c r="UVQ119" s="511"/>
      <c r="UVR119" s="511"/>
      <c r="UVS119" s="511"/>
      <c r="UVT119" s="511"/>
      <c r="UVU119" s="511"/>
      <c r="UVV119" s="511"/>
      <c r="UVW119" s="511"/>
      <c r="UVX119" s="511"/>
      <c r="UVY119" s="511"/>
      <c r="UVZ119" s="511"/>
      <c r="UWA119" s="511"/>
      <c r="UWB119" s="511"/>
      <c r="UWC119" s="511"/>
      <c r="UWD119" s="511"/>
      <c r="UWE119" s="511"/>
      <c r="UWF119" s="511"/>
      <c r="UWG119" s="511"/>
      <c r="UWH119" s="511"/>
      <c r="UWI119" s="511"/>
      <c r="UWJ119" s="511"/>
      <c r="UWK119" s="511"/>
      <c r="UWL119" s="511"/>
      <c r="UWM119" s="511"/>
      <c r="UWN119" s="511"/>
      <c r="UWO119" s="511"/>
      <c r="UWP119" s="511"/>
      <c r="UWQ119" s="511"/>
      <c r="UWR119" s="511"/>
      <c r="UWS119" s="511"/>
      <c r="UWT119" s="511"/>
      <c r="UWU119" s="511"/>
      <c r="UWV119" s="511"/>
      <c r="UWW119" s="511"/>
      <c r="UWX119" s="511"/>
      <c r="UWY119" s="511"/>
      <c r="UWZ119" s="511"/>
      <c r="UXA119" s="511"/>
      <c r="UXB119" s="511"/>
      <c r="UXC119" s="511"/>
      <c r="UXD119" s="511"/>
      <c r="UXE119" s="511"/>
      <c r="UXF119" s="511"/>
      <c r="UXG119" s="511"/>
      <c r="UXH119" s="511"/>
      <c r="UXI119" s="511"/>
      <c r="UXJ119" s="511"/>
      <c r="UXK119" s="511"/>
      <c r="UXL119" s="511"/>
      <c r="UXM119" s="511"/>
      <c r="UXN119" s="511"/>
      <c r="UXO119" s="511"/>
      <c r="UXP119" s="511"/>
      <c r="UXQ119" s="511"/>
      <c r="UXR119" s="511"/>
      <c r="UXS119" s="511"/>
      <c r="UXT119" s="511"/>
      <c r="UXU119" s="511"/>
      <c r="UXV119" s="511"/>
      <c r="UXW119" s="511"/>
      <c r="UXX119" s="511"/>
      <c r="UXY119" s="511"/>
      <c r="UXZ119" s="511"/>
      <c r="UYA119" s="511"/>
      <c r="UYB119" s="511"/>
      <c r="UYC119" s="511"/>
      <c r="UYD119" s="511"/>
      <c r="UYE119" s="511"/>
      <c r="UYF119" s="511"/>
      <c r="UYG119" s="511"/>
      <c r="UYH119" s="511"/>
      <c r="UYI119" s="511"/>
      <c r="UYJ119" s="511"/>
      <c r="UYK119" s="511"/>
      <c r="UYL119" s="511"/>
      <c r="UYM119" s="511"/>
      <c r="UYN119" s="511"/>
      <c r="UYO119" s="511"/>
      <c r="UYP119" s="511"/>
      <c r="UYQ119" s="511"/>
      <c r="UYR119" s="511"/>
      <c r="UYS119" s="511"/>
      <c r="UYT119" s="511"/>
      <c r="UYU119" s="511"/>
      <c r="UYV119" s="511"/>
      <c r="UYW119" s="511"/>
      <c r="UYX119" s="511"/>
      <c r="UYY119" s="511"/>
      <c r="UYZ119" s="511"/>
      <c r="UZA119" s="511"/>
      <c r="UZB119" s="511"/>
      <c r="UZC119" s="511"/>
      <c r="UZD119" s="511"/>
      <c r="UZE119" s="511"/>
      <c r="UZF119" s="511"/>
      <c r="UZG119" s="511"/>
      <c r="UZH119" s="511"/>
      <c r="UZI119" s="511"/>
      <c r="UZJ119" s="511"/>
      <c r="UZK119" s="511"/>
      <c r="UZL119" s="511"/>
      <c r="UZM119" s="511"/>
      <c r="UZN119" s="511"/>
      <c r="UZO119" s="511"/>
      <c r="UZP119" s="511"/>
      <c r="UZQ119" s="511"/>
      <c r="UZR119" s="511"/>
      <c r="UZS119" s="511"/>
      <c r="UZT119" s="511"/>
      <c r="UZU119" s="511"/>
      <c r="UZV119" s="511"/>
      <c r="UZW119" s="511"/>
      <c r="UZX119" s="511"/>
      <c r="UZY119" s="511"/>
      <c r="UZZ119" s="511"/>
      <c r="VAA119" s="511"/>
      <c r="VAB119" s="511"/>
      <c r="VAC119" s="511"/>
      <c r="VAD119" s="511"/>
      <c r="VAE119" s="511"/>
      <c r="VAF119" s="511"/>
      <c r="VAG119" s="511"/>
      <c r="VAH119" s="511"/>
      <c r="VAI119" s="511"/>
      <c r="VAJ119" s="511"/>
      <c r="VAK119" s="511"/>
      <c r="VAL119" s="511"/>
      <c r="VAM119" s="511"/>
      <c r="VAN119" s="511"/>
      <c r="VAO119" s="511"/>
      <c r="VAP119" s="511"/>
      <c r="VAQ119" s="511"/>
      <c r="VAR119" s="511"/>
      <c r="VAS119" s="511"/>
      <c r="VAT119" s="511"/>
      <c r="VAU119" s="511"/>
      <c r="VAV119" s="511"/>
      <c r="VAW119" s="511"/>
      <c r="VAX119" s="511"/>
      <c r="VAY119" s="511"/>
      <c r="VAZ119" s="511"/>
      <c r="VBA119" s="511"/>
      <c r="VBB119" s="511"/>
      <c r="VBC119" s="511"/>
      <c r="VBD119" s="511"/>
      <c r="VBE119" s="511"/>
      <c r="VBF119" s="511"/>
      <c r="VBG119" s="511"/>
      <c r="VBH119" s="511"/>
      <c r="VBI119" s="511"/>
      <c r="VBJ119" s="511"/>
      <c r="VBK119" s="511"/>
      <c r="VBL119" s="511"/>
      <c r="VBM119" s="511"/>
      <c r="VBN119" s="511"/>
      <c r="VBO119" s="511"/>
      <c r="VBP119" s="511"/>
      <c r="VBQ119" s="511"/>
      <c r="VBR119" s="511"/>
      <c r="VBS119" s="511"/>
      <c r="VBT119" s="511"/>
      <c r="VBU119" s="511"/>
      <c r="VBV119" s="511"/>
      <c r="VBW119" s="511"/>
      <c r="VBX119" s="511"/>
      <c r="VBY119" s="511"/>
      <c r="VBZ119" s="511"/>
      <c r="VCA119" s="511"/>
      <c r="VCB119" s="511"/>
      <c r="VCC119" s="511"/>
      <c r="VCD119" s="511"/>
      <c r="VCE119" s="511"/>
      <c r="VCF119" s="511"/>
      <c r="VCG119" s="511"/>
      <c r="VCH119" s="511"/>
      <c r="VCI119" s="511"/>
      <c r="VCJ119" s="511"/>
      <c r="VCK119" s="511"/>
      <c r="VCL119" s="511"/>
      <c r="VCM119" s="511"/>
      <c r="VCN119" s="511"/>
      <c r="VCO119" s="511"/>
      <c r="VCP119" s="511"/>
      <c r="VCQ119" s="511"/>
      <c r="VCR119" s="511"/>
      <c r="VCS119" s="511"/>
      <c r="VCT119" s="511"/>
      <c r="VCU119" s="511"/>
      <c r="VCV119" s="511"/>
      <c r="VCW119" s="511"/>
      <c r="VCX119" s="511"/>
      <c r="VCY119" s="511"/>
      <c r="VCZ119" s="511"/>
      <c r="VDA119" s="511"/>
      <c r="VDB119" s="511"/>
      <c r="VDC119" s="511"/>
      <c r="VDD119" s="511"/>
      <c r="VDE119" s="511"/>
      <c r="VDF119" s="511"/>
      <c r="VDG119" s="511"/>
      <c r="VDH119" s="511"/>
      <c r="VDI119" s="511"/>
      <c r="VDJ119" s="511"/>
      <c r="VDK119" s="511"/>
      <c r="VDL119" s="511"/>
      <c r="VDM119" s="511"/>
      <c r="VDN119" s="511"/>
      <c r="VDO119" s="511"/>
      <c r="VDP119" s="511"/>
      <c r="VDQ119" s="511"/>
      <c r="VDR119" s="511"/>
      <c r="VDS119" s="511"/>
      <c r="VDT119" s="511"/>
      <c r="VDU119" s="511"/>
      <c r="VDV119" s="511"/>
      <c r="VDW119" s="511"/>
      <c r="VDX119" s="511"/>
      <c r="VDY119" s="511"/>
      <c r="VDZ119" s="511"/>
      <c r="VEA119" s="511"/>
      <c r="VEB119" s="511"/>
      <c r="VEC119" s="511"/>
      <c r="VED119" s="511"/>
      <c r="VEE119" s="511"/>
      <c r="VEF119" s="511"/>
      <c r="VEG119" s="511"/>
      <c r="VEH119" s="511"/>
      <c r="VEI119" s="511"/>
      <c r="VEJ119" s="511"/>
      <c r="VEK119" s="511"/>
      <c r="VEL119" s="511"/>
      <c r="VEM119" s="511"/>
      <c r="VEN119" s="511"/>
      <c r="VEO119" s="511"/>
      <c r="VEP119" s="511"/>
      <c r="VEQ119" s="511"/>
      <c r="VER119" s="511"/>
      <c r="VES119" s="511"/>
      <c r="VET119" s="511"/>
      <c r="VEU119" s="511"/>
      <c r="VEV119" s="511"/>
      <c r="VEW119" s="511"/>
      <c r="VEX119" s="511"/>
      <c r="VEY119" s="511"/>
      <c r="VEZ119" s="511"/>
      <c r="VFA119" s="511"/>
      <c r="VFB119" s="511"/>
      <c r="VFC119" s="511"/>
      <c r="VFD119" s="511"/>
      <c r="VFE119" s="511"/>
      <c r="VFF119" s="511"/>
      <c r="VFG119" s="511"/>
      <c r="VFH119" s="511"/>
      <c r="VFI119" s="511"/>
      <c r="VFJ119" s="511"/>
      <c r="VFK119" s="511"/>
      <c r="VFL119" s="511"/>
      <c r="VFM119" s="511"/>
      <c r="VFN119" s="511"/>
      <c r="VFO119" s="511"/>
      <c r="VFP119" s="511"/>
      <c r="VFQ119" s="511"/>
      <c r="VFR119" s="511"/>
      <c r="VFS119" s="511"/>
      <c r="VFT119" s="511"/>
      <c r="VFU119" s="511"/>
      <c r="VFV119" s="511"/>
      <c r="VFW119" s="511"/>
      <c r="VFX119" s="511"/>
      <c r="VFY119" s="511"/>
      <c r="VFZ119" s="511"/>
      <c r="VGA119" s="511"/>
      <c r="VGB119" s="511"/>
      <c r="VGC119" s="511"/>
      <c r="VGD119" s="511"/>
      <c r="VGE119" s="511"/>
      <c r="VGF119" s="511"/>
      <c r="VGG119" s="511"/>
      <c r="VGH119" s="511"/>
      <c r="VGI119" s="511"/>
      <c r="VGJ119" s="511"/>
      <c r="VGK119" s="511"/>
      <c r="VGL119" s="511"/>
      <c r="VGM119" s="511"/>
      <c r="VGN119" s="511"/>
      <c r="VGO119" s="511"/>
      <c r="VGP119" s="511"/>
      <c r="VGQ119" s="511"/>
      <c r="VGR119" s="511"/>
      <c r="VGS119" s="511"/>
      <c r="VGT119" s="511"/>
      <c r="VGU119" s="511"/>
      <c r="VGV119" s="511"/>
      <c r="VGW119" s="511"/>
      <c r="VGX119" s="511"/>
      <c r="VGY119" s="511"/>
      <c r="VGZ119" s="511"/>
      <c r="VHA119" s="511"/>
      <c r="VHB119" s="511"/>
      <c r="VHC119" s="511"/>
      <c r="VHD119" s="511"/>
      <c r="VHE119" s="511"/>
      <c r="VHF119" s="511"/>
      <c r="VHG119" s="511"/>
      <c r="VHH119" s="511"/>
      <c r="VHI119" s="511"/>
      <c r="VHJ119" s="511"/>
      <c r="VHK119" s="511"/>
      <c r="VHL119" s="511"/>
      <c r="VHM119" s="511"/>
      <c r="VHN119" s="511"/>
      <c r="VHO119" s="511"/>
      <c r="VHP119" s="511"/>
      <c r="VHQ119" s="511"/>
      <c r="VHR119" s="511"/>
      <c r="VHS119" s="511"/>
      <c r="VHT119" s="511"/>
      <c r="VHU119" s="511"/>
      <c r="VHV119" s="511"/>
      <c r="VHW119" s="511"/>
      <c r="VHX119" s="511"/>
      <c r="VHY119" s="511"/>
      <c r="VHZ119" s="511"/>
      <c r="VIA119" s="511"/>
      <c r="VIB119" s="511"/>
      <c r="VIC119" s="511"/>
      <c r="VID119" s="511"/>
      <c r="VIE119" s="511"/>
      <c r="VIF119" s="511"/>
      <c r="VIG119" s="511"/>
      <c r="VIH119" s="511"/>
      <c r="VII119" s="511"/>
      <c r="VIJ119" s="511"/>
      <c r="VIK119" s="511"/>
      <c r="VIL119" s="511"/>
      <c r="VIM119" s="511"/>
      <c r="VIN119" s="511"/>
      <c r="VIO119" s="511"/>
      <c r="VIP119" s="511"/>
      <c r="VIQ119" s="511"/>
      <c r="VIR119" s="511"/>
      <c r="VIS119" s="511"/>
      <c r="VIT119" s="511"/>
      <c r="VIU119" s="511"/>
      <c r="VIV119" s="511"/>
      <c r="VIW119" s="511"/>
      <c r="VIX119" s="511"/>
      <c r="VIY119" s="511"/>
      <c r="VIZ119" s="511"/>
      <c r="VJA119" s="511"/>
      <c r="VJB119" s="511"/>
      <c r="VJC119" s="511"/>
      <c r="VJD119" s="511"/>
      <c r="VJE119" s="511"/>
      <c r="VJF119" s="511"/>
      <c r="VJG119" s="511"/>
      <c r="VJH119" s="511"/>
      <c r="VJI119" s="511"/>
      <c r="VJJ119" s="511"/>
      <c r="VJK119" s="511"/>
      <c r="VJL119" s="511"/>
      <c r="VJM119" s="511"/>
      <c r="VJN119" s="511"/>
      <c r="VJO119" s="511"/>
      <c r="VJP119" s="511"/>
      <c r="VJQ119" s="511"/>
      <c r="VJR119" s="511"/>
      <c r="VJS119" s="511"/>
      <c r="VJT119" s="511"/>
      <c r="VJU119" s="511"/>
      <c r="VJV119" s="511"/>
      <c r="VJW119" s="511"/>
      <c r="VJX119" s="511"/>
      <c r="VJY119" s="511"/>
      <c r="VJZ119" s="511"/>
      <c r="VKA119" s="511"/>
      <c r="VKB119" s="511"/>
      <c r="VKC119" s="511"/>
      <c r="VKD119" s="511"/>
      <c r="VKE119" s="511"/>
      <c r="VKF119" s="511"/>
      <c r="VKG119" s="511"/>
      <c r="VKH119" s="511"/>
      <c r="VKI119" s="511"/>
      <c r="VKJ119" s="511"/>
      <c r="VKK119" s="511"/>
      <c r="VKL119" s="511"/>
      <c r="VKM119" s="511"/>
      <c r="VKN119" s="511"/>
      <c r="VKO119" s="511"/>
      <c r="VKP119" s="511"/>
      <c r="VKQ119" s="511"/>
      <c r="VKR119" s="511"/>
      <c r="VKS119" s="511"/>
      <c r="VKT119" s="511"/>
      <c r="VKU119" s="511"/>
      <c r="VKV119" s="511"/>
      <c r="VKW119" s="511"/>
      <c r="VKX119" s="511"/>
      <c r="VKY119" s="511"/>
      <c r="VKZ119" s="511"/>
      <c r="VLA119" s="511"/>
      <c r="VLB119" s="511"/>
      <c r="VLC119" s="511"/>
      <c r="VLD119" s="511"/>
      <c r="VLE119" s="511"/>
      <c r="VLF119" s="511"/>
      <c r="VLG119" s="511"/>
      <c r="VLH119" s="511"/>
      <c r="VLI119" s="511"/>
      <c r="VLJ119" s="511"/>
      <c r="VLK119" s="511"/>
      <c r="VLL119" s="511"/>
      <c r="VLM119" s="511"/>
      <c r="VLN119" s="511"/>
      <c r="VLO119" s="511"/>
      <c r="VLP119" s="511"/>
      <c r="VLQ119" s="511"/>
      <c r="VLR119" s="511"/>
      <c r="VLS119" s="511"/>
      <c r="VLT119" s="511"/>
      <c r="VLU119" s="511"/>
      <c r="VLV119" s="511"/>
      <c r="VLW119" s="511"/>
      <c r="VLX119" s="511"/>
      <c r="VLY119" s="511"/>
      <c r="VLZ119" s="511"/>
      <c r="VMA119" s="511"/>
      <c r="VMB119" s="511"/>
      <c r="VMC119" s="511"/>
      <c r="VMD119" s="511"/>
      <c r="VME119" s="511"/>
      <c r="VMF119" s="511"/>
      <c r="VMG119" s="511"/>
      <c r="VMH119" s="511"/>
      <c r="VMI119" s="511"/>
      <c r="VMJ119" s="511"/>
      <c r="VMK119" s="511"/>
      <c r="VML119" s="511"/>
      <c r="VMM119" s="511"/>
      <c r="VMN119" s="511"/>
      <c r="VMO119" s="511"/>
      <c r="VMP119" s="511"/>
      <c r="VMQ119" s="511"/>
      <c r="VMR119" s="511"/>
      <c r="VMS119" s="511"/>
      <c r="VMT119" s="511"/>
      <c r="VMU119" s="511"/>
      <c r="VMV119" s="511"/>
      <c r="VMW119" s="511"/>
      <c r="VMX119" s="511"/>
      <c r="VMY119" s="511"/>
      <c r="VMZ119" s="511"/>
      <c r="VNA119" s="511"/>
      <c r="VNB119" s="511"/>
      <c r="VNC119" s="511"/>
      <c r="VND119" s="511"/>
      <c r="VNE119" s="511"/>
      <c r="VNF119" s="511"/>
      <c r="VNG119" s="511"/>
      <c r="VNH119" s="511"/>
      <c r="VNI119" s="511"/>
      <c r="VNJ119" s="511"/>
      <c r="VNK119" s="511"/>
      <c r="VNL119" s="511"/>
      <c r="VNM119" s="511"/>
      <c r="VNN119" s="511"/>
      <c r="VNO119" s="511"/>
      <c r="VNP119" s="511"/>
      <c r="VNQ119" s="511"/>
      <c r="VNR119" s="511"/>
      <c r="VNS119" s="511"/>
      <c r="VNT119" s="511"/>
      <c r="VNU119" s="511"/>
      <c r="VNV119" s="511"/>
      <c r="VNW119" s="511"/>
      <c r="VNX119" s="511"/>
      <c r="VNY119" s="511"/>
      <c r="VNZ119" s="511"/>
      <c r="VOA119" s="511"/>
      <c r="VOB119" s="511"/>
      <c r="VOC119" s="511"/>
      <c r="VOD119" s="511"/>
      <c r="VOE119" s="511"/>
      <c r="VOF119" s="511"/>
      <c r="VOG119" s="511"/>
      <c r="VOH119" s="511"/>
      <c r="VOI119" s="511"/>
      <c r="VOJ119" s="511"/>
      <c r="VOK119" s="511"/>
      <c r="VOL119" s="511"/>
      <c r="VOM119" s="511"/>
      <c r="VON119" s="511"/>
      <c r="VOO119" s="511"/>
      <c r="VOP119" s="511"/>
      <c r="VOQ119" s="511"/>
      <c r="VOR119" s="511"/>
      <c r="VOS119" s="511"/>
      <c r="VOT119" s="511"/>
      <c r="VOU119" s="511"/>
      <c r="VOV119" s="511"/>
      <c r="VOW119" s="511"/>
      <c r="VOX119" s="511"/>
      <c r="VOY119" s="511"/>
      <c r="VOZ119" s="511"/>
      <c r="VPA119" s="511"/>
      <c r="VPB119" s="511"/>
      <c r="VPC119" s="511"/>
      <c r="VPD119" s="511"/>
      <c r="VPE119" s="511"/>
      <c r="VPF119" s="511"/>
      <c r="VPG119" s="511"/>
      <c r="VPH119" s="511"/>
      <c r="VPI119" s="511"/>
      <c r="VPJ119" s="511"/>
      <c r="VPK119" s="511"/>
      <c r="VPL119" s="511"/>
      <c r="VPM119" s="511"/>
      <c r="VPN119" s="511"/>
      <c r="VPO119" s="511"/>
      <c r="VPP119" s="511"/>
      <c r="VPQ119" s="511"/>
      <c r="VPR119" s="511"/>
      <c r="VPS119" s="511"/>
      <c r="VPT119" s="511"/>
      <c r="VPU119" s="511"/>
      <c r="VPV119" s="511"/>
      <c r="VPW119" s="511"/>
      <c r="VPX119" s="511"/>
      <c r="VPY119" s="511"/>
      <c r="VPZ119" s="511"/>
      <c r="VQA119" s="511"/>
      <c r="VQB119" s="511"/>
      <c r="VQC119" s="511"/>
      <c r="VQD119" s="511"/>
      <c r="VQE119" s="511"/>
      <c r="VQF119" s="511"/>
      <c r="VQG119" s="511"/>
      <c r="VQH119" s="511"/>
      <c r="VQI119" s="511"/>
      <c r="VQJ119" s="511"/>
      <c r="VQK119" s="511"/>
      <c r="VQL119" s="511"/>
      <c r="VQM119" s="511"/>
      <c r="VQN119" s="511"/>
      <c r="VQO119" s="511"/>
      <c r="VQP119" s="511"/>
      <c r="VQQ119" s="511"/>
      <c r="VQR119" s="511"/>
      <c r="VQS119" s="511"/>
      <c r="VQT119" s="511"/>
      <c r="VQU119" s="511"/>
      <c r="VQV119" s="511"/>
      <c r="VQW119" s="511"/>
      <c r="VQX119" s="511"/>
      <c r="VQY119" s="511"/>
      <c r="VQZ119" s="511"/>
      <c r="VRA119" s="511"/>
      <c r="VRB119" s="511"/>
      <c r="VRC119" s="511"/>
      <c r="VRD119" s="511"/>
      <c r="VRE119" s="511"/>
      <c r="VRF119" s="511"/>
      <c r="VRG119" s="511"/>
      <c r="VRH119" s="511"/>
      <c r="VRI119" s="511"/>
      <c r="VRJ119" s="511"/>
      <c r="VRK119" s="511"/>
      <c r="VRL119" s="511"/>
      <c r="VRM119" s="511"/>
      <c r="VRN119" s="511"/>
      <c r="VRO119" s="511"/>
      <c r="VRP119" s="511"/>
      <c r="VRQ119" s="511"/>
      <c r="VRR119" s="511"/>
      <c r="VRS119" s="511"/>
      <c r="VRT119" s="511"/>
      <c r="VRU119" s="511"/>
      <c r="VRV119" s="511"/>
      <c r="VRW119" s="511"/>
      <c r="VRX119" s="511"/>
      <c r="VRY119" s="511"/>
      <c r="VRZ119" s="511"/>
      <c r="VSA119" s="511"/>
      <c r="VSB119" s="511"/>
      <c r="VSC119" s="511"/>
      <c r="VSD119" s="511"/>
      <c r="VSE119" s="511"/>
      <c r="VSF119" s="511"/>
      <c r="VSG119" s="511"/>
      <c r="VSH119" s="511"/>
      <c r="VSI119" s="511"/>
      <c r="VSJ119" s="511"/>
      <c r="VSK119" s="511"/>
      <c r="VSL119" s="511"/>
      <c r="VSM119" s="511"/>
      <c r="VSN119" s="511"/>
      <c r="VSO119" s="511"/>
      <c r="VSP119" s="511"/>
      <c r="VSQ119" s="511"/>
      <c r="VSR119" s="511"/>
      <c r="VSS119" s="511"/>
      <c r="VST119" s="511"/>
      <c r="VSU119" s="511"/>
      <c r="VSV119" s="511"/>
      <c r="VSW119" s="511"/>
      <c r="VSX119" s="511"/>
      <c r="VSY119" s="511"/>
      <c r="VSZ119" s="511"/>
      <c r="VTA119" s="511"/>
      <c r="VTB119" s="511"/>
      <c r="VTC119" s="511"/>
      <c r="VTD119" s="511"/>
      <c r="VTE119" s="511"/>
      <c r="VTF119" s="511"/>
      <c r="VTG119" s="511"/>
      <c r="VTH119" s="511"/>
      <c r="VTI119" s="511"/>
      <c r="VTJ119" s="511"/>
      <c r="VTK119" s="511"/>
      <c r="VTL119" s="511"/>
      <c r="VTM119" s="511"/>
      <c r="VTN119" s="511"/>
      <c r="VTO119" s="511"/>
      <c r="VTP119" s="511"/>
      <c r="VTQ119" s="511"/>
      <c r="VTR119" s="511"/>
      <c r="VTS119" s="511"/>
      <c r="VTT119" s="511"/>
      <c r="VTU119" s="511"/>
      <c r="VTV119" s="511"/>
      <c r="VTW119" s="511"/>
      <c r="VTX119" s="511"/>
      <c r="VTY119" s="511"/>
      <c r="VTZ119" s="511"/>
      <c r="VUA119" s="511"/>
      <c r="VUB119" s="511"/>
      <c r="VUC119" s="511"/>
      <c r="VUD119" s="511"/>
      <c r="VUE119" s="511"/>
      <c r="VUF119" s="511"/>
      <c r="VUG119" s="511"/>
      <c r="VUH119" s="511"/>
      <c r="VUI119" s="511"/>
      <c r="VUJ119" s="511"/>
      <c r="VUK119" s="511"/>
      <c r="VUL119" s="511"/>
      <c r="VUM119" s="511"/>
      <c r="VUN119" s="511"/>
      <c r="VUO119" s="511"/>
      <c r="VUP119" s="511"/>
      <c r="VUQ119" s="511"/>
      <c r="VUR119" s="511"/>
      <c r="VUS119" s="511"/>
      <c r="VUT119" s="511"/>
      <c r="VUU119" s="511"/>
      <c r="VUV119" s="511"/>
      <c r="VUW119" s="511"/>
      <c r="VUX119" s="511"/>
      <c r="VUY119" s="511"/>
      <c r="VUZ119" s="511"/>
      <c r="VVA119" s="511"/>
      <c r="VVB119" s="511"/>
      <c r="VVC119" s="511"/>
      <c r="VVD119" s="511"/>
      <c r="VVE119" s="511"/>
      <c r="VVF119" s="511"/>
      <c r="VVG119" s="511"/>
      <c r="VVH119" s="511"/>
      <c r="VVI119" s="511"/>
      <c r="VVJ119" s="511"/>
      <c r="VVK119" s="511"/>
      <c r="VVL119" s="511"/>
      <c r="VVM119" s="511"/>
      <c r="VVN119" s="511"/>
      <c r="VVO119" s="511"/>
      <c r="VVP119" s="511"/>
      <c r="VVQ119" s="511"/>
      <c r="VVR119" s="511"/>
      <c r="VVS119" s="511"/>
      <c r="VVT119" s="511"/>
      <c r="VVU119" s="511"/>
      <c r="VVV119" s="511"/>
      <c r="VVW119" s="511"/>
      <c r="VVX119" s="511"/>
      <c r="VVY119" s="511"/>
      <c r="VVZ119" s="511"/>
      <c r="VWA119" s="511"/>
      <c r="VWB119" s="511"/>
      <c r="VWC119" s="511"/>
      <c r="VWD119" s="511"/>
      <c r="VWE119" s="511"/>
      <c r="VWF119" s="511"/>
      <c r="VWG119" s="511"/>
      <c r="VWH119" s="511"/>
      <c r="VWI119" s="511"/>
      <c r="VWJ119" s="511"/>
      <c r="VWK119" s="511"/>
      <c r="VWL119" s="511"/>
      <c r="VWM119" s="511"/>
      <c r="VWN119" s="511"/>
      <c r="VWO119" s="511"/>
      <c r="VWP119" s="511"/>
      <c r="VWQ119" s="511"/>
      <c r="VWR119" s="511"/>
      <c r="VWS119" s="511"/>
      <c r="VWT119" s="511"/>
      <c r="VWU119" s="511"/>
      <c r="VWV119" s="511"/>
      <c r="VWW119" s="511"/>
      <c r="VWX119" s="511"/>
      <c r="VWY119" s="511"/>
      <c r="VWZ119" s="511"/>
      <c r="VXA119" s="511"/>
      <c r="VXB119" s="511"/>
      <c r="VXC119" s="511"/>
      <c r="VXD119" s="511"/>
      <c r="VXE119" s="511"/>
      <c r="VXF119" s="511"/>
      <c r="VXG119" s="511"/>
      <c r="VXH119" s="511"/>
      <c r="VXI119" s="511"/>
      <c r="VXJ119" s="511"/>
      <c r="VXK119" s="511"/>
      <c r="VXL119" s="511"/>
      <c r="VXM119" s="511"/>
      <c r="VXN119" s="511"/>
      <c r="VXO119" s="511"/>
      <c r="VXP119" s="511"/>
      <c r="VXQ119" s="511"/>
      <c r="VXR119" s="511"/>
      <c r="VXS119" s="511"/>
      <c r="VXT119" s="511"/>
      <c r="VXU119" s="511"/>
      <c r="VXV119" s="511"/>
      <c r="VXW119" s="511"/>
      <c r="VXX119" s="511"/>
      <c r="VXY119" s="511"/>
      <c r="VXZ119" s="511"/>
      <c r="VYA119" s="511"/>
      <c r="VYB119" s="511"/>
      <c r="VYC119" s="511"/>
      <c r="VYD119" s="511"/>
      <c r="VYE119" s="511"/>
      <c r="VYF119" s="511"/>
      <c r="VYG119" s="511"/>
      <c r="VYH119" s="511"/>
      <c r="VYI119" s="511"/>
      <c r="VYJ119" s="511"/>
      <c r="VYK119" s="511"/>
      <c r="VYL119" s="511"/>
      <c r="VYM119" s="511"/>
      <c r="VYN119" s="511"/>
      <c r="VYO119" s="511"/>
      <c r="VYP119" s="511"/>
      <c r="VYQ119" s="511"/>
      <c r="VYR119" s="511"/>
      <c r="VYS119" s="511"/>
      <c r="VYT119" s="511"/>
      <c r="VYU119" s="511"/>
      <c r="VYV119" s="511"/>
      <c r="VYW119" s="511"/>
      <c r="VYX119" s="511"/>
      <c r="VYY119" s="511"/>
      <c r="VYZ119" s="511"/>
      <c r="VZA119" s="511"/>
      <c r="VZB119" s="511"/>
      <c r="VZC119" s="511"/>
      <c r="VZD119" s="511"/>
      <c r="VZE119" s="511"/>
      <c r="VZF119" s="511"/>
      <c r="VZG119" s="511"/>
      <c r="VZH119" s="511"/>
      <c r="VZI119" s="511"/>
      <c r="VZJ119" s="511"/>
      <c r="VZK119" s="511"/>
      <c r="VZL119" s="511"/>
      <c r="VZM119" s="511"/>
      <c r="VZN119" s="511"/>
      <c r="VZO119" s="511"/>
      <c r="VZP119" s="511"/>
      <c r="VZQ119" s="511"/>
      <c r="VZR119" s="511"/>
      <c r="VZS119" s="511"/>
      <c r="VZT119" s="511"/>
      <c r="VZU119" s="511"/>
      <c r="VZV119" s="511"/>
      <c r="VZW119" s="511"/>
      <c r="VZX119" s="511"/>
      <c r="VZY119" s="511"/>
      <c r="VZZ119" s="511"/>
      <c r="WAA119" s="511"/>
      <c r="WAB119" s="511"/>
      <c r="WAC119" s="511"/>
      <c r="WAD119" s="511"/>
      <c r="WAE119" s="511"/>
      <c r="WAF119" s="511"/>
      <c r="WAG119" s="511"/>
      <c r="WAH119" s="511"/>
      <c r="WAI119" s="511"/>
      <c r="WAJ119" s="511"/>
      <c r="WAK119" s="511"/>
      <c r="WAL119" s="511"/>
      <c r="WAM119" s="511"/>
      <c r="WAN119" s="511"/>
      <c r="WAO119" s="511"/>
      <c r="WAP119" s="511"/>
      <c r="WAQ119" s="511"/>
      <c r="WAR119" s="511"/>
      <c r="WAS119" s="511"/>
      <c r="WAT119" s="511"/>
      <c r="WAU119" s="511"/>
      <c r="WAV119" s="511"/>
      <c r="WAW119" s="511"/>
      <c r="WAX119" s="511"/>
      <c r="WAY119" s="511"/>
      <c r="WAZ119" s="511"/>
      <c r="WBA119" s="511"/>
      <c r="WBB119" s="511"/>
      <c r="WBC119" s="511"/>
      <c r="WBD119" s="511"/>
      <c r="WBE119" s="511"/>
      <c r="WBF119" s="511"/>
      <c r="WBG119" s="511"/>
      <c r="WBH119" s="511"/>
      <c r="WBI119" s="511"/>
      <c r="WBJ119" s="511"/>
      <c r="WBK119" s="511"/>
      <c r="WBL119" s="511"/>
      <c r="WBM119" s="511"/>
      <c r="WBN119" s="511"/>
      <c r="WBO119" s="511"/>
      <c r="WBP119" s="511"/>
      <c r="WBQ119" s="511"/>
      <c r="WBR119" s="511"/>
      <c r="WBS119" s="511"/>
      <c r="WBT119" s="511"/>
      <c r="WBU119" s="511"/>
      <c r="WBV119" s="511"/>
      <c r="WBW119" s="511"/>
      <c r="WBX119" s="511"/>
      <c r="WBY119" s="511"/>
      <c r="WBZ119" s="511"/>
      <c r="WCA119" s="511"/>
      <c r="WCB119" s="511"/>
      <c r="WCC119" s="511"/>
      <c r="WCD119" s="511"/>
      <c r="WCE119" s="511"/>
      <c r="WCF119" s="511"/>
      <c r="WCG119" s="511"/>
      <c r="WCH119" s="511"/>
      <c r="WCI119" s="511"/>
      <c r="WCJ119" s="511"/>
      <c r="WCK119" s="511"/>
      <c r="WCL119" s="511"/>
      <c r="WCM119" s="511"/>
      <c r="WCN119" s="511"/>
      <c r="WCO119" s="511"/>
      <c r="WCP119" s="511"/>
      <c r="WCQ119" s="511"/>
      <c r="WCR119" s="511"/>
      <c r="WCS119" s="511"/>
      <c r="WCT119" s="511"/>
      <c r="WCU119" s="511"/>
      <c r="WCV119" s="511"/>
      <c r="WCW119" s="511"/>
      <c r="WCX119" s="511"/>
      <c r="WCY119" s="511"/>
      <c r="WCZ119" s="511"/>
      <c r="WDA119" s="511"/>
      <c r="WDB119" s="511"/>
      <c r="WDC119" s="511"/>
      <c r="WDD119" s="511"/>
      <c r="WDE119" s="511"/>
      <c r="WDF119" s="511"/>
      <c r="WDG119" s="511"/>
      <c r="WDH119" s="511"/>
      <c r="WDI119" s="511"/>
      <c r="WDJ119" s="511"/>
      <c r="WDK119" s="511"/>
      <c r="WDL119" s="511"/>
      <c r="WDM119" s="511"/>
      <c r="WDN119" s="511"/>
      <c r="WDO119" s="511"/>
      <c r="WDP119" s="511"/>
      <c r="WDQ119" s="511"/>
      <c r="WDR119" s="511"/>
      <c r="WDS119" s="511"/>
      <c r="WDT119" s="511"/>
      <c r="WDU119" s="511"/>
      <c r="WDV119" s="511"/>
      <c r="WDW119" s="511"/>
      <c r="WDX119" s="511"/>
      <c r="WDY119" s="511"/>
      <c r="WDZ119" s="511"/>
      <c r="WEA119" s="511"/>
      <c r="WEB119" s="511"/>
      <c r="WEC119" s="511"/>
      <c r="WED119" s="511"/>
      <c r="WEE119" s="511"/>
      <c r="WEF119" s="511"/>
      <c r="WEG119" s="511"/>
      <c r="WEH119" s="511"/>
      <c r="WEI119" s="511"/>
      <c r="WEJ119" s="511"/>
      <c r="WEK119" s="511"/>
      <c r="WEL119" s="511"/>
      <c r="WEM119" s="511"/>
      <c r="WEN119" s="511"/>
      <c r="WEO119" s="511"/>
      <c r="WEP119" s="511"/>
      <c r="WEQ119" s="511"/>
      <c r="WER119" s="511"/>
      <c r="WES119" s="511"/>
      <c r="WET119" s="511"/>
      <c r="WEU119" s="511"/>
      <c r="WEV119" s="511"/>
      <c r="WEW119" s="511"/>
      <c r="WEX119" s="511"/>
      <c r="WEY119" s="511"/>
      <c r="WEZ119" s="511"/>
      <c r="WFA119" s="511"/>
      <c r="WFB119" s="511"/>
      <c r="WFC119" s="511"/>
      <c r="WFD119" s="511"/>
      <c r="WFE119" s="511"/>
      <c r="WFF119" s="511"/>
      <c r="WFG119" s="511"/>
      <c r="WFH119" s="511"/>
      <c r="WFI119" s="511"/>
      <c r="WFJ119" s="511"/>
      <c r="WFK119" s="511"/>
      <c r="WFL119" s="511"/>
      <c r="WFM119" s="511"/>
      <c r="WFN119" s="511"/>
      <c r="WFO119" s="511"/>
      <c r="WFP119" s="511"/>
      <c r="WFQ119" s="511"/>
      <c r="WFR119" s="511"/>
      <c r="WFS119" s="511"/>
      <c r="WFT119" s="511"/>
      <c r="WFU119" s="511"/>
      <c r="WFV119" s="511"/>
      <c r="WFW119" s="511"/>
      <c r="WFX119" s="511"/>
      <c r="WFY119" s="511"/>
      <c r="WFZ119" s="511"/>
      <c r="WGA119" s="511"/>
      <c r="WGB119" s="511"/>
      <c r="WGC119" s="511"/>
      <c r="WGD119" s="511"/>
      <c r="WGE119" s="511"/>
      <c r="WGF119" s="511"/>
      <c r="WGG119" s="511"/>
      <c r="WGH119" s="511"/>
      <c r="WGI119" s="511"/>
      <c r="WGJ119" s="511"/>
      <c r="WGK119" s="511"/>
      <c r="WGL119" s="511"/>
      <c r="WGM119" s="511"/>
      <c r="WGN119" s="511"/>
      <c r="WGO119" s="511"/>
      <c r="WGP119" s="511"/>
      <c r="WGQ119" s="511"/>
      <c r="WGR119" s="511"/>
      <c r="WGS119" s="511"/>
      <c r="WGT119" s="511"/>
      <c r="WGU119" s="511"/>
      <c r="WGV119" s="511"/>
      <c r="WGW119" s="511"/>
      <c r="WGX119" s="511"/>
      <c r="WGY119" s="511"/>
      <c r="WGZ119" s="511"/>
      <c r="WHA119" s="511"/>
      <c r="WHB119" s="511"/>
      <c r="WHC119" s="511"/>
      <c r="WHD119" s="511"/>
      <c r="WHE119" s="511"/>
      <c r="WHF119" s="511"/>
      <c r="WHG119" s="511"/>
      <c r="WHH119" s="511"/>
      <c r="WHI119" s="511"/>
      <c r="WHJ119" s="511"/>
      <c r="WHK119" s="511"/>
      <c r="WHL119" s="511"/>
      <c r="WHM119" s="511"/>
      <c r="WHN119" s="511"/>
      <c r="WHO119" s="511"/>
      <c r="WHP119" s="511"/>
      <c r="WHQ119" s="511"/>
      <c r="WHR119" s="511"/>
      <c r="WHS119" s="511"/>
      <c r="WHT119" s="511"/>
      <c r="WHU119" s="511"/>
      <c r="WHV119" s="511"/>
      <c r="WHW119" s="511"/>
      <c r="WHX119" s="511"/>
      <c r="WHY119" s="511"/>
      <c r="WHZ119" s="511"/>
      <c r="WIA119" s="511"/>
      <c r="WIB119" s="511"/>
      <c r="WIC119" s="511"/>
      <c r="WID119" s="511"/>
      <c r="WIE119" s="511"/>
      <c r="WIF119" s="511"/>
      <c r="WIG119" s="511"/>
      <c r="WIH119" s="511"/>
      <c r="WII119" s="511"/>
      <c r="WIJ119" s="511"/>
      <c r="WIK119" s="511"/>
      <c r="WIL119" s="511"/>
      <c r="WIM119" s="511"/>
      <c r="WIN119" s="511"/>
      <c r="WIO119" s="511"/>
      <c r="WIP119" s="511"/>
      <c r="WIQ119" s="511"/>
      <c r="WIR119" s="511"/>
      <c r="WIS119" s="511"/>
      <c r="WIT119" s="511"/>
      <c r="WIU119" s="511"/>
      <c r="WIV119" s="511"/>
      <c r="WIW119" s="511"/>
      <c r="WIX119" s="511"/>
      <c r="WIY119" s="511"/>
      <c r="WIZ119" s="511"/>
      <c r="WJA119" s="511"/>
      <c r="WJB119" s="511"/>
      <c r="WJC119" s="511"/>
      <c r="WJD119" s="511"/>
      <c r="WJE119" s="511"/>
      <c r="WJF119" s="511"/>
      <c r="WJG119" s="511"/>
      <c r="WJH119" s="511"/>
      <c r="WJI119" s="511"/>
      <c r="WJJ119" s="511"/>
      <c r="WJK119" s="511"/>
      <c r="WJL119" s="511"/>
      <c r="WJM119" s="511"/>
      <c r="WJN119" s="511"/>
      <c r="WJO119" s="511"/>
      <c r="WJP119" s="511"/>
      <c r="WJQ119" s="511"/>
      <c r="WJR119" s="511"/>
      <c r="WJS119" s="511"/>
      <c r="WJT119" s="511"/>
      <c r="WJU119" s="511"/>
      <c r="WJV119" s="511"/>
      <c r="WJW119" s="511"/>
      <c r="WJX119" s="511"/>
      <c r="WJY119" s="511"/>
      <c r="WJZ119" s="511"/>
      <c r="WKA119" s="511"/>
      <c r="WKB119" s="511"/>
      <c r="WKC119" s="511"/>
      <c r="WKD119" s="511"/>
      <c r="WKE119" s="511"/>
      <c r="WKF119" s="511"/>
      <c r="WKG119" s="511"/>
      <c r="WKH119" s="511"/>
      <c r="WKI119" s="511"/>
      <c r="WKJ119" s="511"/>
      <c r="WKK119" s="511"/>
      <c r="WKL119" s="511"/>
      <c r="WKM119" s="511"/>
      <c r="WKN119" s="511"/>
      <c r="WKO119" s="511"/>
      <c r="WKP119" s="511"/>
      <c r="WKQ119" s="511"/>
      <c r="WKR119" s="511"/>
      <c r="WKS119" s="511"/>
      <c r="WKT119" s="511"/>
      <c r="WKU119" s="511"/>
      <c r="WKV119" s="511"/>
      <c r="WKW119" s="511"/>
      <c r="WKX119" s="511"/>
      <c r="WKY119" s="511"/>
      <c r="WKZ119" s="511"/>
      <c r="WLA119" s="511"/>
      <c r="WLB119" s="511"/>
      <c r="WLC119" s="511"/>
      <c r="WLD119" s="511"/>
      <c r="WLE119" s="511"/>
      <c r="WLF119" s="511"/>
      <c r="WLG119" s="511"/>
      <c r="WLH119" s="511"/>
      <c r="WLI119" s="511"/>
      <c r="WLJ119" s="511"/>
      <c r="WLK119" s="511"/>
      <c r="WLL119" s="511"/>
      <c r="WLM119" s="511"/>
      <c r="WLN119" s="511"/>
      <c r="WLO119" s="511"/>
      <c r="WLP119" s="511"/>
      <c r="WLQ119" s="511"/>
      <c r="WLR119" s="511"/>
      <c r="WLS119" s="511"/>
      <c r="WLT119" s="511"/>
      <c r="WLU119" s="511"/>
      <c r="WLV119" s="511"/>
      <c r="WLW119" s="511"/>
      <c r="WLX119" s="511"/>
      <c r="WLY119" s="511"/>
      <c r="WLZ119" s="511"/>
      <c r="WMA119" s="511"/>
      <c r="WMB119" s="511"/>
      <c r="WMC119" s="511"/>
      <c r="WMD119" s="511"/>
      <c r="WME119" s="511"/>
      <c r="WMF119" s="511"/>
      <c r="WMG119" s="511"/>
      <c r="WMH119" s="511"/>
      <c r="WMI119" s="511"/>
      <c r="WMJ119" s="511"/>
      <c r="WMK119" s="511"/>
      <c r="WML119" s="511"/>
      <c r="WMM119" s="511"/>
      <c r="WMN119" s="511"/>
      <c r="WMO119" s="511"/>
      <c r="WMP119" s="511"/>
      <c r="WMQ119" s="511"/>
      <c r="WMR119" s="511"/>
      <c r="WMS119" s="511"/>
      <c r="WMT119" s="511"/>
      <c r="WMU119" s="511"/>
      <c r="WMV119" s="511"/>
      <c r="WMW119" s="511"/>
      <c r="WMX119" s="511"/>
      <c r="WMY119" s="511"/>
      <c r="WMZ119" s="511"/>
      <c r="WNA119" s="511"/>
      <c r="WNB119" s="511"/>
      <c r="WNC119" s="511"/>
      <c r="WND119" s="511"/>
      <c r="WNE119" s="511"/>
      <c r="WNF119" s="511"/>
      <c r="WNG119" s="511"/>
      <c r="WNH119" s="511"/>
      <c r="WNI119" s="511"/>
      <c r="WNJ119" s="511"/>
      <c r="WNK119" s="511"/>
      <c r="WNL119" s="511"/>
      <c r="WNM119" s="511"/>
      <c r="WNN119" s="511"/>
      <c r="WNO119" s="511"/>
      <c r="WNP119" s="511"/>
      <c r="WNQ119" s="511"/>
      <c r="WNR119" s="511"/>
      <c r="WNS119" s="511"/>
      <c r="WNT119" s="511"/>
      <c r="WNU119" s="511"/>
      <c r="WNV119" s="511"/>
      <c r="WNW119" s="511"/>
      <c r="WNX119" s="511"/>
      <c r="WNY119" s="511"/>
      <c r="WNZ119" s="511"/>
      <c r="WOA119" s="511"/>
      <c r="WOB119" s="511"/>
      <c r="WOC119" s="511"/>
      <c r="WOD119" s="511"/>
      <c r="WOE119" s="511"/>
      <c r="WOF119" s="511"/>
      <c r="WOG119" s="511"/>
      <c r="WOH119" s="511"/>
      <c r="WOI119" s="511"/>
      <c r="WOJ119" s="511"/>
      <c r="WOK119" s="511"/>
      <c r="WOL119" s="511"/>
      <c r="WOM119" s="511"/>
      <c r="WON119" s="511"/>
      <c r="WOO119" s="511"/>
      <c r="WOP119" s="511"/>
      <c r="WOQ119" s="511"/>
      <c r="WOR119" s="511"/>
      <c r="WOS119" s="511"/>
      <c r="WOT119" s="511"/>
      <c r="WOU119" s="511"/>
      <c r="WOV119" s="511"/>
      <c r="WOW119" s="511"/>
      <c r="WOX119" s="511"/>
      <c r="WOY119" s="511"/>
      <c r="WOZ119" s="511"/>
      <c r="WPA119" s="511"/>
      <c r="WPB119" s="511"/>
      <c r="WPC119" s="511"/>
      <c r="WPD119" s="511"/>
      <c r="WPE119" s="511"/>
      <c r="WPF119" s="511"/>
      <c r="WPG119" s="511"/>
      <c r="WPH119" s="511"/>
      <c r="WPI119" s="511"/>
      <c r="WPJ119" s="511"/>
      <c r="WPK119" s="511"/>
      <c r="WPL119" s="511"/>
      <c r="WPM119" s="511"/>
      <c r="WPN119" s="511"/>
      <c r="WPO119" s="511"/>
      <c r="WPP119" s="511"/>
      <c r="WPQ119" s="511"/>
      <c r="WPR119" s="511"/>
      <c r="WPS119" s="511"/>
      <c r="WPT119" s="511"/>
      <c r="WPU119" s="511"/>
      <c r="WPV119" s="511"/>
      <c r="WPW119" s="511"/>
      <c r="WPX119" s="511"/>
      <c r="WPY119" s="511"/>
      <c r="WPZ119" s="511"/>
      <c r="WQA119" s="511"/>
      <c r="WQB119" s="511"/>
      <c r="WQC119" s="511"/>
      <c r="WQD119" s="511"/>
      <c r="WQE119" s="511"/>
      <c r="WQF119" s="511"/>
      <c r="WQG119" s="511"/>
      <c r="WQH119" s="511"/>
      <c r="WQI119" s="511"/>
      <c r="WQJ119" s="511"/>
      <c r="WQK119" s="511"/>
      <c r="WQL119" s="511"/>
      <c r="WQM119" s="511"/>
      <c r="WQN119" s="511"/>
      <c r="WQO119" s="511"/>
      <c r="WQP119" s="511"/>
      <c r="WQQ119" s="511"/>
      <c r="WQR119" s="511"/>
      <c r="WQS119" s="511"/>
      <c r="WQT119" s="511"/>
      <c r="WQU119" s="511"/>
      <c r="WQV119" s="511"/>
      <c r="WQW119" s="511"/>
      <c r="WQX119" s="511"/>
      <c r="WQY119" s="511"/>
      <c r="WQZ119" s="511"/>
      <c r="WRA119" s="511"/>
      <c r="WRB119" s="511"/>
      <c r="WRC119" s="511"/>
      <c r="WRD119" s="511"/>
      <c r="WRE119" s="511"/>
      <c r="WRF119" s="511"/>
      <c r="WRG119" s="511"/>
      <c r="WRH119" s="511"/>
      <c r="WRI119" s="511"/>
      <c r="WRJ119" s="511"/>
      <c r="WRK119" s="511"/>
      <c r="WRL119" s="511"/>
      <c r="WRM119" s="511"/>
      <c r="WRN119" s="511"/>
      <c r="WRO119" s="511"/>
      <c r="WRP119" s="511"/>
      <c r="WRQ119" s="511"/>
      <c r="WRR119" s="511"/>
      <c r="WRS119" s="511"/>
      <c r="WRT119" s="511"/>
      <c r="WRU119" s="511"/>
      <c r="WRV119" s="511"/>
      <c r="WRW119" s="511"/>
      <c r="WRX119" s="511"/>
      <c r="WRY119" s="511"/>
      <c r="WRZ119" s="511"/>
      <c r="WSA119" s="511"/>
      <c r="WSB119" s="511"/>
      <c r="WSC119" s="511"/>
      <c r="WSD119" s="511"/>
      <c r="WSE119" s="511"/>
      <c r="WSF119" s="511"/>
      <c r="WSG119" s="511"/>
      <c r="WSH119" s="511"/>
      <c r="WSI119" s="511"/>
      <c r="WSJ119" s="511"/>
      <c r="WSK119" s="511"/>
      <c r="WSL119" s="511"/>
      <c r="WSM119" s="511"/>
      <c r="WSN119" s="511"/>
      <c r="WSO119" s="511"/>
      <c r="WSP119" s="511"/>
      <c r="WSQ119" s="511"/>
      <c r="WSR119" s="511"/>
      <c r="WSS119" s="511"/>
      <c r="WST119" s="511"/>
      <c r="WSU119" s="511"/>
      <c r="WSV119" s="511"/>
      <c r="WSW119" s="511"/>
      <c r="WSX119" s="511"/>
      <c r="WSY119" s="511"/>
      <c r="WSZ119" s="511"/>
      <c r="WTA119" s="511"/>
      <c r="WTB119" s="511"/>
      <c r="WTC119" s="511"/>
      <c r="WTD119" s="511"/>
      <c r="WTE119" s="511"/>
      <c r="WTF119" s="511"/>
      <c r="WTG119" s="511"/>
      <c r="WTH119" s="511"/>
      <c r="WTI119" s="511"/>
      <c r="WTJ119" s="511"/>
      <c r="WTK119" s="511"/>
      <c r="WTL119" s="511"/>
      <c r="WTM119" s="511"/>
      <c r="WTN119" s="511"/>
      <c r="WTO119" s="511"/>
      <c r="WTP119" s="511"/>
      <c r="WTQ119" s="511"/>
      <c r="WTR119" s="511"/>
      <c r="WTS119" s="511"/>
      <c r="WTT119" s="511"/>
      <c r="WTU119" s="511"/>
      <c r="WTV119" s="511"/>
      <c r="WTW119" s="511"/>
      <c r="WTX119" s="511"/>
      <c r="WTY119" s="511"/>
      <c r="WTZ119" s="511"/>
      <c r="WUA119" s="511"/>
      <c r="WUB119" s="511"/>
      <c r="WUC119" s="511"/>
      <c r="WUD119" s="511"/>
      <c r="WUE119" s="511"/>
      <c r="WUF119" s="511"/>
      <c r="WUG119" s="511"/>
      <c r="WUH119" s="511"/>
      <c r="WUI119" s="511"/>
      <c r="WUJ119" s="511"/>
      <c r="WUK119" s="511"/>
      <c r="WUL119" s="511"/>
      <c r="WUM119" s="511"/>
      <c r="WUN119" s="511"/>
      <c r="WUO119" s="511"/>
      <c r="WUP119" s="511"/>
      <c r="WUQ119" s="511"/>
      <c r="WUR119" s="511"/>
      <c r="WUS119" s="511"/>
      <c r="WUT119" s="511"/>
      <c r="WUU119" s="511"/>
      <c r="WUV119" s="511"/>
      <c r="WUW119" s="511"/>
      <c r="WUX119" s="511"/>
      <c r="WUY119" s="511"/>
      <c r="WUZ119" s="511"/>
      <c r="WVA119" s="511"/>
      <c r="WVB119" s="511"/>
      <c r="WVC119" s="511"/>
      <c r="WVD119" s="511"/>
      <c r="WVE119" s="511"/>
      <c r="WVF119" s="511"/>
      <c r="WVG119" s="511"/>
      <c r="WVH119" s="511"/>
      <c r="WVI119" s="511"/>
      <c r="WVJ119" s="511"/>
      <c r="WVK119" s="511"/>
      <c r="WVL119" s="511"/>
      <c r="WVM119" s="511"/>
      <c r="WVN119" s="511"/>
      <c r="WVO119" s="511"/>
      <c r="WVP119" s="511"/>
      <c r="WVQ119" s="511"/>
      <c r="WVR119" s="511"/>
      <c r="WVS119" s="511"/>
      <c r="WVT119" s="511"/>
      <c r="WVU119" s="511"/>
      <c r="WVV119" s="511"/>
      <c r="WVW119" s="511"/>
      <c r="WVX119" s="511"/>
      <c r="WVY119" s="511"/>
      <c r="WVZ119" s="511"/>
      <c r="WWA119" s="511"/>
      <c r="WWB119" s="511"/>
      <c r="WWC119" s="511"/>
      <c r="WWD119" s="511"/>
      <c r="WWE119" s="511"/>
      <c r="WWF119" s="511"/>
      <c r="WWG119" s="511"/>
      <c r="WWH119" s="511"/>
      <c r="WWI119" s="511"/>
      <c r="WWJ119" s="511"/>
      <c r="WWK119" s="511"/>
      <c r="WWL119" s="511"/>
      <c r="WWM119" s="511"/>
      <c r="WWN119" s="511"/>
      <c r="WWO119" s="511"/>
      <c r="WWP119" s="511"/>
      <c r="WWQ119" s="511"/>
      <c r="WWR119" s="511"/>
      <c r="WWS119" s="511"/>
      <c r="WWT119" s="511"/>
      <c r="WWU119" s="511"/>
      <c r="WWV119" s="511"/>
      <c r="WWW119" s="511"/>
      <c r="WWX119" s="511"/>
      <c r="WWY119" s="511"/>
      <c r="WWZ119" s="511"/>
      <c r="WXA119" s="511"/>
      <c r="WXB119" s="511"/>
      <c r="WXC119" s="511"/>
      <c r="WXD119" s="511"/>
      <c r="WXE119" s="511"/>
      <c r="WXF119" s="511"/>
      <c r="WXG119" s="511"/>
      <c r="WXH119" s="511"/>
      <c r="WXI119" s="511"/>
      <c r="WXJ119" s="511"/>
      <c r="WXK119" s="511"/>
      <c r="WXL119" s="511"/>
      <c r="WXM119" s="511"/>
      <c r="WXN119" s="511"/>
      <c r="WXO119" s="511"/>
      <c r="WXP119" s="511"/>
      <c r="WXQ119" s="511"/>
      <c r="WXR119" s="511"/>
      <c r="WXS119" s="511"/>
      <c r="WXT119" s="511"/>
      <c r="WXU119" s="511"/>
      <c r="WXV119" s="511"/>
      <c r="WXW119" s="511"/>
      <c r="WXX119" s="511"/>
      <c r="WXY119" s="511"/>
      <c r="WXZ119" s="511"/>
      <c r="WYA119" s="511"/>
      <c r="WYB119" s="511"/>
      <c r="WYC119" s="511"/>
      <c r="WYD119" s="511"/>
      <c r="WYE119" s="511"/>
      <c r="WYF119" s="511"/>
      <c r="WYG119" s="511"/>
      <c r="WYH119" s="511"/>
      <c r="WYI119" s="511"/>
      <c r="WYJ119" s="511"/>
      <c r="WYK119" s="511"/>
      <c r="WYL119" s="511"/>
      <c r="WYM119" s="511"/>
      <c r="WYN119" s="511"/>
      <c r="WYO119" s="511"/>
      <c r="WYP119" s="511"/>
      <c r="WYQ119" s="511"/>
      <c r="WYR119" s="511"/>
      <c r="WYS119" s="511"/>
      <c r="WYT119" s="511"/>
      <c r="WYU119" s="511"/>
      <c r="WYV119" s="511"/>
      <c r="WYW119" s="511"/>
      <c r="WYX119" s="511"/>
      <c r="WYY119" s="511"/>
      <c r="WYZ119" s="511"/>
      <c r="WZA119" s="511"/>
      <c r="WZB119" s="511"/>
      <c r="WZC119" s="511"/>
      <c r="WZD119" s="511"/>
      <c r="WZE119" s="511"/>
      <c r="WZF119" s="511"/>
      <c r="WZG119" s="511"/>
      <c r="WZH119" s="511"/>
      <c r="WZI119" s="511"/>
      <c r="WZJ119" s="511"/>
      <c r="WZK119" s="511"/>
      <c r="WZL119" s="511"/>
      <c r="WZM119" s="511"/>
      <c r="WZN119" s="511"/>
      <c r="WZO119" s="511"/>
      <c r="WZP119" s="511"/>
      <c r="WZQ119" s="511"/>
      <c r="WZR119" s="511"/>
      <c r="WZS119" s="511"/>
      <c r="WZT119" s="511"/>
      <c r="WZU119" s="511"/>
      <c r="WZV119" s="511"/>
      <c r="WZW119" s="511"/>
      <c r="WZX119" s="511"/>
      <c r="WZY119" s="511"/>
      <c r="WZZ119" s="511"/>
      <c r="XAA119" s="511"/>
      <c r="XAB119" s="511"/>
      <c r="XAC119" s="511"/>
      <c r="XAD119" s="511"/>
      <c r="XAE119" s="511"/>
      <c r="XAF119" s="511"/>
      <c r="XAG119" s="511"/>
      <c r="XAH119" s="511"/>
      <c r="XAI119" s="511"/>
      <c r="XAJ119" s="511"/>
      <c r="XAK119" s="511"/>
      <c r="XAL119" s="511"/>
      <c r="XAM119" s="511"/>
      <c r="XAN119" s="511"/>
      <c r="XAO119" s="511"/>
      <c r="XAP119" s="511"/>
      <c r="XAQ119" s="511"/>
      <c r="XAR119" s="511"/>
      <c r="XAS119" s="511"/>
      <c r="XAT119" s="511"/>
      <c r="XAU119" s="511"/>
      <c r="XAV119" s="511"/>
      <c r="XAW119" s="511"/>
      <c r="XAX119" s="511"/>
      <c r="XAY119" s="511"/>
      <c r="XAZ119" s="511"/>
      <c r="XBA119" s="511"/>
      <c r="XBB119" s="511"/>
      <c r="XBC119" s="511"/>
      <c r="XBD119" s="511"/>
      <c r="XBE119" s="511"/>
      <c r="XBF119" s="511"/>
      <c r="XBG119" s="511"/>
      <c r="XBH119" s="511"/>
      <c r="XBI119" s="511"/>
      <c r="XBJ119" s="511"/>
      <c r="XBK119" s="511"/>
      <c r="XBL119" s="511"/>
      <c r="XBM119" s="511"/>
      <c r="XBN119" s="511"/>
      <c r="XBO119" s="511"/>
      <c r="XBP119" s="511"/>
      <c r="XBQ119" s="511"/>
      <c r="XBR119" s="511"/>
      <c r="XBS119" s="511"/>
      <c r="XBT119" s="511"/>
      <c r="XBU119" s="511"/>
      <c r="XBV119" s="511"/>
      <c r="XBW119" s="511"/>
      <c r="XBX119" s="511"/>
      <c r="XBY119" s="511"/>
      <c r="XBZ119" s="511"/>
      <c r="XCA119" s="511"/>
      <c r="XCB119" s="511"/>
      <c r="XCC119" s="511"/>
      <c r="XCD119" s="511"/>
      <c r="XCE119" s="511"/>
      <c r="XCF119" s="511"/>
      <c r="XCG119" s="511"/>
      <c r="XCH119" s="511"/>
      <c r="XCI119" s="511"/>
      <c r="XCJ119" s="511"/>
      <c r="XCK119" s="511"/>
      <c r="XCL119" s="511"/>
      <c r="XCM119" s="511"/>
      <c r="XCN119" s="511"/>
      <c r="XCO119" s="511"/>
      <c r="XCP119" s="511"/>
      <c r="XCQ119" s="511"/>
      <c r="XCR119" s="511"/>
      <c r="XCS119" s="511"/>
      <c r="XCT119" s="511"/>
      <c r="XCU119" s="511"/>
      <c r="XCV119" s="511"/>
      <c r="XCW119" s="511"/>
      <c r="XCX119" s="511"/>
      <c r="XCY119" s="511"/>
      <c r="XCZ119" s="511"/>
      <c r="XDA119" s="511"/>
      <c r="XDB119" s="511"/>
      <c r="XDC119" s="511"/>
      <c r="XDD119" s="511"/>
      <c r="XDE119" s="511"/>
      <c r="XDF119" s="511"/>
      <c r="XDG119" s="511"/>
      <c r="XDH119" s="511"/>
      <c r="XDI119" s="511"/>
      <c r="XDJ119" s="511"/>
      <c r="XDK119" s="511"/>
      <c r="XDL119" s="511"/>
      <c r="XDM119" s="511"/>
      <c r="XDN119" s="511"/>
      <c r="XDO119" s="511"/>
      <c r="XDP119" s="511"/>
      <c r="XDQ119" s="511"/>
      <c r="XDR119" s="511"/>
      <c r="XDS119" s="511"/>
      <c r="XDT119" s="511"/>
      <c r="XDU119" s="511"/>
      <c r="XDV119" s="511"/>
      <c r="XDW119" s="511"/>
      <c r="XDX119" s="511"/>
      <c r="XDY119" s="511"/>
      <c r="XDZ119" s="511"/>
      <c r="XEA119" s="511"/>
      <c r="XEB119" s="511"/>
      <c r="XEC119" s="511"/>
      <c r="XED119" s="511"/>
      <c r="XEE119" s="511"/>
      <c r="XEF119" s="511"/>
      <c r="XEG119" s="511"/>
      <c r="XEH119" s="511"/>
      <c r="XEI119" s="511"/>
      <c r="XEJ119" s="511"/>
      <c r="XEK119" s="511"/>
      <c r="XEL119" s="511"/>
      <c r="XEM119" s="511"/>
      <c r="XEN119" s="511"/>
      <c r="XEO119" s="511"/>
      <c r="XEP119" s="511"/>
      <c r="XEQ119" s="511"/>
      <c r="XER119" s="511"/>
      <c r="XES119" s="511"/>
      <c r="XET119" s="511"/>
      <c r="XEU119" s="511"/>
      <c r="XEV119" s="511"/>
      <c r="XEW119" s="511"/>
      <c r="XEX119" s="511"/>
      <c r="XEY119" s="511"/>
      <c r="XEZ119" s="511"/>
      <c r="XFA119" s="511"/>
      <c r="XFB119" s="511"/>
      <c r="XFC119" s="511"/>
      <c r="XFD119" s="511"/>
    </row>
    <row r="120" spans="1:16384" ht="15" customHeight="1">
      <c r="A120" s="511" t="s">
        <v>673</v>
      </c>
      <c r="B120" s="511"/>
      <c r="C120" s="511"/>
      <c r="D120" s="511"/>
      <c r="E120" s="511"/>
      <c r="F120" s="511"/>
      <c r="G120" s="511"/>
      <c r="H120" s="511"/>
      <c r="I120" s="511"/>
      <c r="J120" s="511"/>
      <c r="K120" s="511"/>
      <c r="L120" s="511"/>
      <c r="M120" s="511"/>
      <c r="N120" s="511"/>
      <c r="O120" s="511"/>
      <c r="P120" s="511"/>
      <c r="Q120" s="511"/>
      <c r="R120" s="511"/>
      <c r="S120" s="511"/>
      <c r="T120" s="511"/>
      <c r="U120" s="511"/>
      <c r="V120" s="511"/>
      <c r="W120" s="511"/>
      <c r="X120" s="511"/>
      <c r="Y120" s="511"/>
      <c r="Z120" s="511"/>
      <c r="AA120" s="511"/>
      <c r="AB120" s="511"/>
      <c r="AC120" s="511"/>
      <c r="AD120" s="511"/>
      <c r="AE120" s="511"/>
      <c r="AF120" s="511"/>
      <c r="AG120" s="511"/>
      <c r="AH120" s="511"/>
      <c r="AI120" s="511"/>
      <c r="AJ120" s="511"/>
      <c r="AK120" s="511"/>
      <c r="AL120" s="511"/>
      <c r="AM120" s="511"/>
      <c r="AN120" s="511"/>
      <c r="AO120" s="511"/>
      <c r="AP120" s="511"/>
      <c r="AQ120" s="511"/>
      <c r="AR120" s="511"/>
      <c r="AS120" s="511"/>
      <c r="AT120" s="511"/>
      <c r="AU120" s="511"/>
      <c r="AV120" s="511"/>
      <c r="AW120" s="511"/>
      <c r="AX120" s="511"/>
      <c r="AY120" s="511"/>
      <c r="AZ120" s="511"/>
      <c r="BA120" s="511"/>
      <c r="BB120" s="511"/>
      <c r="BC120" s="511"/>
      <c r="BD120" s="511"/>
      <c r="BE120" s="511"/>
      <c r="BF120" s="511"/>
      <c r="BG120" s="511"/>
      <c r="BH120" s="511"/>
      <c r="BI120" s="511"/>
      <c r="BJ120" s="511"/>
      <c r="BK120" s="511"/>
      <c r="BL120" s="511"/>
      <c r="BM120" s="511"/>
      <c r="BN120" s="511"/>
      <c r="BO120" s="511"/>
      <c r="BP120" s="511"/>
      <c r="BQ120" s="511"/>
      <c r="BR120" s="511"/>
      <c r="BS120" s="511"/>
      <c r="BT120" s="511"/>
      <c r="BU120" s="511"/>
      <c r="BV120" s="511"/>
      <c r="BW120" s="511"/>
      <c r="BX120" s="511"/>
      <c r="BY120" s="511"/>
      <c r="BZ120" s="511"/>
      <c r="CA120" s="511"/>
      <c r="CB120" s="511"/>
      <c r="CC120" s="511"/>
      <c r="CD120" s="511"/>
      <c r="CE120" s="511"/>
      <c r="CF120" s="511"/>
      <c r="CG120" s="511"/>
      <c r="CH120" s="511"/>
      <c r="CI120" s="511"/>
      <c r="CJ120" s="511"/>
      <c r="CK120" s="511"/>
      <c r="CL120" s="511"/>
      <c r="CM120" s="511"/>
      <c r="CN120" s="511"/>
      <c r="CO120" s="511"/>
      <c r="CP120" s="511"/>
      <c r="CQ120" s="511"/>
      <c r="CR120" s="511"/>
      <c r="CS120" s="511"/>
      <c r="CT120" s="511"/>
      <c r="CU120" s="511"/>
      <c r="CV120" s="511"/>
      <c r="CW120" s="511"/>
      <c r="CX120" s="511"/>
      <c r="CY120" s="511"/>
      <c r="CZ120" s="511"/>
      <c r="DA120" s="511"/>
      <c r="DB120" s="511"/>
      <c r="DC120" s="511"/>
      <c r="DD120" s="511"/>
      <c r="DE120" s="511"/>
      <c r="DF120" s="511"/>
      <c r="DG120" s="511"/>
      <c r="DH120" s="511"/>
      <c r="DI120" s="511"/>
      <c r="DJ120" s="511"/>
      <c r="DK120" s="511"/>
      <c r="DL120" s="511"/>
      <c r="DM120" s="511"/>
      <c r="DN120" s="511"/>
      <c r="DO120" s="511"/>
      <c r="DP120" s="511"/>
      <c r="DQ120" s="511"/>
      <c r="DR120" s="511"/>
      <c r="DS120" s="511"/>
      <c r="DT120" s="511"/>
      <c r="DU120" s="511"/>
      <c r="DV120" s="511"/>
      <c r="DW120" s="511"/>
      <c r="DX120" s="511"/>
      <c r="DY120" s="511"/>
      <c r="DZ120" s="511"/>
      <c r="EA120" s="511"/>
      <c r="EB120" s="511"/>
      <c r="EC120" s="511"/>
      <c r="ED120" s="511"/>
      <c r="EE120" s="511"/>
      <c r="EF120" s="511"/>
      <c r="EG120" s="511"/>
      <c r="EH120" s="511"/>
      <c r="EI120" s="511"/>
      <c r="EJ120" s="511"/>
      <c r="EK120" s="511"/>
      <c r="EL120" s="511"/>
      <c r="EM120" s="511"/>
      <c r="EN120" s="511"/>
      <c r="EO120" s="511"/>
      <c r="EP120" s="511"/>
      <c r="EQ120" s="511"/>
      <c r="ER120" s="511"/>
      <c r="ES120" s="511"/>
      <c r="ET120" s="511"/>
      <c r="EU120" s="511"/>
      <c r="EV120" s="511"/>
      <c r="EW120" s="511"/>
      <c r="EX120" s="511"/>
      <c r="EY120" s="511"/>
      <c r="EZ120" s="511"/>
      <c r="FA120" s="511"/>
      <c r="FB120" s="511"/>
      <c r="FC120" s="511"/>
      <c r="FD120" s="511"/>
      <c r="FE120" s="511"/>
      <c r="FF120" s="511"/>
      <c r="FG120" s="511"/>
      <c r="FH120" s="511"/>
      <c r="FI120" s="511"/>
      <c r="FJ120" s="511"/>
      <c r="FK120" s="511"/>
      <c r="FL120" s="511"/>
      <c r="FM120" s="511"/>
      <c r="FN120" s="511"/>
      <c r="FO120" s="511"/>
      <c r="FP120" s="511"/>
      <c r="FQ120" s="511"/>
      <c r="FR120" s="511"/>
      <c r="FS120" s="511"/>
      <c r="FT120" s="511"/>
      <c r="FU120" s="511"/>
      <c r="FV120" s="511"/>
      <c r="FW120" s="511"/>
      <c r="FX120" s="511"/>
      <c r="FY120" s="511"/>
      <c r="FZ120" s="511"/>
      <c r="GA120" s="511"/>
      <c r="GB120" s="511"/>
      <c r="GC120" s="511"/>
      <c r="GD120" s="511"/>
      <c r="GE120" s="511"/>
      <c r="GF120" s="511"/>
      <c r="GG120" s="511"/>
      <c r="GH120" s="511"/>
      <c r="GI120" s="511"/>
      <c r="GJ120" s="511"/>
      <c r="GK120" s="511"/>
      <c r="GL120" s="511"/>
      <c r="GM120" s="511"/>
      <c r="GN120" s="511"/>
      <c r="GO120" s="511"/>
      <c r="GP120" s="511"/>
      <c r="GQ120" s="511"/>
      <c r="GR120" s="511"/>
      <c r="GS120" s="511"/>
      <c r="GT120" s="511"/>
      <c r="GU120" s="511"/>
      <c r="GV120" s="511"/>
      <c r="GW120" s="511"/>
      <c r="GX120" s="511"/>
      <c r="GY120" s="511"/>
      <c r="GZ120" s="511"/>
      <c r="HA120" s="511"/>
      <c r="HB120" s="511"/>
      <c r="HC120" s="511"/>
      <c r="HD120" s="511"/>
      <c r="HE120" s="511"/>
      <c r="HF120" s="511"/>
      <c r="HG120" s="511"/>
      <c r="HH120" s="511"/>
      <c r="HI120" s="511"/>
      <c r="HJ120" s="511"/>
      <c r="HK120" s="511"/>
      <c r="HL120" s="511"/>
      <c r="HM120" s="511"/>
      <c r="HN120" s="511"/>
      <c r="HO120" s="511"/>
      <c r="HP120" s="511"/>
      <c r="HQ120" s="511"/>
      <c r="HR120" s="511"/>
      <c r="HS120" s="511"/>
      <c r="HT120" s="511"/>
      <c r="HU120" s="511"/>
      <c r="HV120" s="511"/>
      <c r="HW120" s="511"/>
      <c r="HX120" s="511"/>
      <c r="HY120" s="511"/>
      <c r="HZ120" s="511"/>
      <c r="IA120" s="511"/>
      <c r="IB120" s="511"/>
      <c r="IC120" s="511"/>
      <c r="ID120" s="511"/>
      <c r="IE120" s="511"/>
      <c r="IF120" s="511"/>
      <c r="IG120" s="511"/>
      <c r="IH120" s="511"/>
      <c r="II120" s="511"/>
      <c r="IJ120" s="511"/>
      <c r="IK120" s="511"/>
      <c r="IL120" s="511"/>
      <c r="IM120" s="511"/>
      <c r="IN120" s="511"/>
      <c r="IO120" s="511"/>
      <c r="IP120" s="511"/>
      <c r="IQ120" s="511"/>
      <c r="IR120" s="511"/>
      <c r="IS120" s="511"/>
      <c r="IT120" s="511"/>
      <c r="IU120" s="511"/>
      <c r="IV120" s="511"/>
      <c r="IW120" s="511"/>
      <c r="IX120" s="511"/>
      <c r="IY120" s="511"/>
      <c r="IZ120" s="511"/>
      <c r="JA120" s="511"/>
      <c r="JB120" s="511"/>
      <c r="JC120" s="511"/>
      <c r="JD120" s="511"/>
      <c r="JE120" s="511"/>
      <c r="JF120" s="511"/>
      <c r="JG120" s="511"/>
      <c r="JH120" s="511"/>
      <c r="JI120" s="511"/>
      <c r="JJ120" s="511"/>
      <c r="JK120" s="511"/>
      <c r="JL120" s="511"/>
      <c r="JM120" s="511"/>
      <c r="JN120" s="511"/>
      <c r="JO120" s="511"/>
      <c r="JP120" s="511"/>
      <c r="JQ120" s="511"/>
      <c r="JR120" s="511"/>
      <c r="JS120" s="511"/>
      <c r="JT120" s="511"/>
      <c r="JU120" s="511"/>
      <c r="JV120" s="511"/>
      <c r="JW120" s="511"/>
      <c r="JX120" s="511"/>
      <c r="JY120" s="511"/>
      <c r="JZ120" s="511"/>
      <c r="KA120" s="511"/>
      <c r="KB120" s="511"/>
      <c r="KC120" s="511"/>
      <c r="KD120" s="511"/>
      <c r="KE120" s="511"/>
      <c r="KF120" s="511"/>
      <c r="KG120" s="511"/>
      <c r="KH120" s="511"/>
      <c r="KI120" s="511"/>
      <c r="KJ120" s="511"/>
      <c r="KK120" s="511"/>
      <c r="KL120" s="511"/>
      <c r="KM120" s="511"/>
      <c r="KN120" s="511"/>
      <c r="KO120" s="511"/>
      <c r="KP120" s="511"/>
      <c r="KQ120" s="511"/>
      <c r="KR120" s="511"/>
      <c r="KS120" s="511"/>
      <c r="KT120" s="511"/>
      <c r="KU120" s="511"/>
      <c r="KV120" s="511"/>
      <c r="KW120" s="511"/>
      <c r="KX120" s="511"/>
      <c r="KY120" s="511"/>
      <c r="KZ120" s="511"/>
      <c r="LA120" s="511"/>
      <c r="LB120" s="511"/>
      <c r="LC120" s="511"/>
      <c r="LD120" s="511"/>
      <c r="LE120" s="511"/>
      <c r="LF120" s="511"/>
      <c r="LG120" s="511"/>
      <c r="LH120" s="511"/>
      <c r="LI120" s="511"/>
      <c r="LJ120" s="511"/>
      <c r="LK120" s="511"/>
      <c r="LL120" s="511"/>
      <c r="LM120" s="511"/>
      <c r="LN120" s="511"/>
      <c r="LO120" s="511"/>
      <c r="LP120" s="511"/>
      <c r="LQ120" s="511"/>
      <c r="LR120" s="511"/>
      <c r="LS120" s="511"/>
      <c r="LT120" s="511"/>
      <c r="LU120" s="511"/>
      <c r="LV120" s="511"/>
      <c r="LW120" s="511"/>
      <c r="LX120" s="511"/>
      <c r="LY120" s="511"/>
      <c r="LZ120" s="511"/>
      <c r="MA120" s="511"/>
      <c r="MB120" s="511"/>
      <c r="MC120" s="511"/>
      <c r="MD120" s="511"/>
      <c r="ME120" s="511"/>
      <c r="MF120" s="511"/>
      <c r="MG120" s="511"/>
      <c r="MH120" s="511"/>
      <c r="MI120" s="511"/>
      <c r="MJ120" s="511"/>
      <c r="MK120" s="511"/>
      <c r="ML120" s="511"/>
      <c r="MM120" s="511"/>
      <c r="MN120" s="511"/>
      <c r="MO120" s="511"/>
      <c r="MP120" s="511"/>
      <c r="MQ120" s="511"/>
      <c r="MR120" s="511"/>
      <c r="MS120" s="511"/>
      <c r="MT120" s="511"/>
      <c r="MU120" s="511"/>
      <c r="MV120" s="511"/>
      <c r="MW120" s="511"/>
      <c r="MX120" s="511"/>
      <c r="MY120" s="511"/>
      <c r="MZ120" s="511"/>
      <c r="NA120" s="511"/>
      <c r="NB120" s="511"/>
      <c r="NC120" s="511"/>
      <c r="ND120" s="511"/>
      <c r="NE120" s="511"/>
      <c r="NF120" s="511"/>
      <c r="NG120" s="511"/>
      <c r="NH120" s="511"/>
      <c r="NI120" s="511"/>
      <c r="NJ120" s="511"/>
      <c r="NK120" s="511"/>
      <c r="NL120" s="511"/>
      <c r="NM120" s="511"/>
      <c r="NN120" s="511"/>
      <c r="NO120" s="511"/>
      <c r="NP120" s="511"/>
      <c r="NQ120" s="511"/>
      <c r="NR120" s="511"/>
      <c r="NS120" s="511"/>
      <c r="NT120" s="511"/>
      <c r="NU120" s="511"/>
      <c r="NV120" s="511"/>
      <c r="NW120" s="511"/>
      <c r="NX120" s="511"/>
      <c r="NY120" s="511"/>
      <c r="NZ120" s="511"/>
      <c r="OA120" s="511"/>
      <c r="OB120" s="511"/>
      <c r="OC120" s="511"/>
      <c r="OD120" s="511"/>
      <c r="OE120" s="511"/>
      <c r="OF120" s="511"/>
      <c r="OG120" s="511"/>
      <c r="OH120" s="511"/>
      <c r="OI120" s="511"/>
      <c r="OJ120" s="511"/>
      <c r="OK120" s="511"/>
      <c r="OL120" s="511"/>
      <c r="OM120" s="511"/>
      <c r="ON120" s="511"/>
      <c r="OO120" s="511"/>
      <c r="OP120" s="511"/>
      <c r="OQ120" s="511"/>
      <c r="OR120" s="511"/>
      <c r="OS120" s="511"/>
      <c r="OT120" s="511"/>
      <c r="OU120" s="511"/>
      <c r="OV120" s="511"/>
      <c r="OW120" s="511"/>
      <c r="OX120" s="511"/>
      <c r="OY120" s="511"/>
      <c r="OZ120" s="511"/>
      <c r="PA120" s="511"/>
      <c r="PB120" s="511"/>
      <c r="PC120" s="511"/>
      <c r="PD120" s="511"/>
      <c r="PE120" s="511"/>
      <c r="PF120" s="511"/>
      <c r="PG120" s="511"/>
      <c r="PH120" s="511"/>
      <c r="PI120" s="511"/>
      <c r="PJ120" s="511"/>
      <c r="PK120" s="511"/>
      <c r="PL120" s="511"/>
      <c r="PM120" s="511"/>
      <c r="PN120" s="511"/>
      <c r="PO120" s="511"/>
      <c r="PP120" s="511"/>
      <c r="PQ120" s="511"/>
      <c r="PR120" s="511"/>
      <c r="PS120" s="511"/>
      <c r="PT120" s="511"/>
      <c r="PU120" s="511"/>
      <c r="PV120" s="511"/>
      <c r="PW120" s="511"/>
      <c r="PX120" s="511"/>
      <c r="PY120" s="511"/>
      <c r="PZ120" s="511"/>
      <c r="QA120" s="511"/>
      <c r="QB120" s="511"/>
      <c r="QC120" s="511"/>
      <c r="QD120" s="511"/>
      <c r="QE120" s="511"/>
      <c r="QF120" s="511"/>
      <c r="QG120" s="511"/>
      <c r="QH120" s="511"/>
      <c r="QI120" s="511"/>
      <c r="QJ120" s="511"/>
      <c r="QK120" s="511"/>
      <c r="QL120" s="511"/>
      <c r="QM120" s="511"/>
      <c r="QN120" s="511"/>
      <c r="QO120" s="511"/>
      <c r="QP120" s="511"/>
      <c r="QQ120" s="511"/>
      <c r="QR120" s="511"/>
      <c r="QS120" s="511"/>
      <c r="QT120" s="511"/>
      <c r="QU120" s="511"/>
      <c r="QV120" s="511"/>
      <c r="QW120" s="511"/>
      <c r="QX120" s="511"/>
      <c r="QY120" s="511"/>
      <c r="QZ120" s="511"/>
      <c r="RA120" s="511"/>
      <c r="RB120" s="511"/>
      <c r="RC120" s="511"/>
      <c r="RD120" s="511"/>
      <c r="RE120" s="511"/>
      <c r="RF120" s="511"/>
      <c r="RG120" s="511"/>
      <c r="RH120" s="511"/>
      <c r="RI120" s="511"/>
      <c r="RJ120" s="511"/>
      <c r="RK120" s="511"/>
      <c r="RL120" s="511"/>
      <c r="RM120" s="511"/>
      <c r="RN120" s="511"/>
      <c r="RO120" s="511"/>
      <c r="RP120" s="511"/>
      <c r="RQ120" s="511"/>
      <c r="RR120" s="511"/>
      <c r="RS120" s="511"/>
      <c r="RT120" s="511"/>
      <c r="RU120" s="511"/>
      <c r="RV120" s="511"/>
      <c r="RW120" s="511"/>
      <c r="RX120" s="511"/>
      <c r="RY120" s="511"/>
      <c r="RZ120" s="511"/>
      <c r="SA120" s="511"/>
      <c r="SB120" s="511"/>
      <c r="SC120" s="511"/>
      <c r="SD120" s="511"/>
      <c r="SE120" s="511"/>
      <c r="SF120" s="511"/>
      <c r="SG120" s="511"/>
      <c r="SH120" s="511"/>
      <c r="SI120" s="511"/>
      <c r="SJ120" s="511"/>
      <c r="SK120" s="511"/>
      <c r="SL120" s="511"/>
      <c r="SM120" s="511"/>
      <c r="SN120" s="511"/>
      <c r="SO120" s="511"/>
      <c r="SP120" s="511"/>
      <c r="SQ120" s="511"/>
      <c r="SR120" s="511"/>
      <c r="SS120" s="511"/>
      <c r="ST120" s="511"/>
      <c r="SU120" s="511"/>
      <c r="SV120" s="511"/>
      <c r="SW120" s="511"/>
      <c r="SX120" s="511"/>
      <c r="SY120" s="511"/>
      <c r="SZ120" s="511"/>
      <c r="TA120" s="511"/>
      <c r="TB120" s="511"/>
      <c r="TC120" s="511"/>
      <c r="TD120" s="511"/>
      <c r="TE120" s="511"/>
      <c r="TF120" s="511"/>
      <c r="TG120" s="511"/>
      <c r="TH120" s="511"/>
      <c r="TI120" s="511"/>
      <c r="TJ120" s="511"/>
      <c r="TK120" s="511"/>
      <c r="TL120" s="511"/>
      <c r="TM120" s="511"/>
      <c r="TN120" s="511"/>
      <c r="TO120" s="511"/>
      <c r="TP120" s="511"/>
      <c r="TQ120" s="511"/>
      <c r="TR120" s="511"/>
      <c r="TS120" s="511"/>
      <c r="TT120" s="511"/>
      <c r="TU120" s="511"/>
      <c r="TV120" s="511"/>
      <c r="TW120" s="511"/>
      <c r="TX120" s="511"/>
      <c r="TY120" s="511"/>
      <c r="TZ120" s="511"/>
      <c r="UA120" s="511"/>
      <c r="UB120" s="511"/>
      <c r="UC120" s="511"/>
      <c r="UD120" s="511"/>
      <c r="UE120" s="511"/>
      <c r="UF120" s="511"/>
      <c r="UG120" s="511"/>
      <c r="UH120" s="511"/>
      <c r="UI120" s="511"/>
      <c r="UJ120" s="511"/>
      <c r="UK120" s="511"/>
      <c r="UL120" s="511"/>
      <c r="UM120" s="511"/>
      <c r="UN120" s="511"/>
      <c r="UO120" s="511"/>
      <c r="UP120" s="511"/>
      <c r="UQ120" s="511"/>
      <c r="UR120" s="511"/>
      <c r="US120" s="511"/>
      <c r="UT120" s="511"/>
      <c r="UU120" s="511"/>
      <c r="UV120" s="511"/>
      <c r="UW120" s="511"/>
      <c r="UX120" s="511"/>
      <c r="UY120" s="511"/>
      <c r="UZ120" s="511"/>
      <c r="VA120" s="511"/>
      <c r="VB120" s="511"/>
      <c r="VC120" s="511"/>
      <c r="VD120" s="511"/>
      <c r="VE120" s="511"/>
      <c r="VF120" s="511"/>
      <c r="VG120" s="511"/>
      <c r="VH120" s="511"/>
      <c r="VI120" s="511"/>
      <c r="VJ120" s="511"/>
      <c r="VK120" s="511"/>
      <c r="VL120" s="511"/>
      <c r="VM120" s="511"/>
      <c r="VN120" s="511"/>
      <c r="VO120" s="511"/>
      <c r="VP120" s="511"/>
      <c r="VQ120" s="511"/>
      <c r="VR120" s="511"/>
      <c r="VS120" s="511"/>
      <c r="VT120" s="511"/>
      <c r="VU120" s="511"/>
      <c r="VV120" s="511"/>
      <c r="VW120" s="511"/>
      <c r="VX120" s="511"/>
      <c r="VY120" s="511"/>
      <c r="VZ120" s="511"/>
      <c r="WA120" s="511"/>
      <c r="WB120" s="511"/>
      <c r="WC120" s="511"/>
      <c r="WD120" s="511"/>
      <c r="WE120" s="511"/>
      <c r="WF120" s="511"/>
      <c r="WG120" s="511"/>
      <c r="WH120" s="511"/>
      <c r="WI120" s="511"/>
      <c r="WJ120" s="511"/>
      <c r="WK120" s="511"/>
      <c r="WL120" s="511"/>
      <c r="WM120" s="511"/>
      <c r="WN120" s="511"/>
      <c r="WO120" s="511"/>
      <c r="WP120" s="511"/>
      <c r="WQ120" s="511"/>
      <c r="WR120" s="511"/>
      <c r="WS120" s="511"/>
      <c r="WT120" s="511"/>
      <c r="WU120" s="511"/>
      <c r="WV120" s="511"/>
      <c r="WW120" s="511"/>
      <c r="WX120" s="511"/>
      <c r="WY120" s="511"/>
      <c r="WZ120" s="511"/>
      <c r="XA120" s="511"/>
      <c r="XB120" s="511"/>
      <c r="XC120" s="511"/>
      <c r="XD120" s="511"/>
      <c r="XE120" s="511"/>
      <c r="XF120" s="511"/>
      <c r="XG120" s="511"/>
      <c r="XH120" s="511"/>
      <c r="XI120" s="511"/>
      <c r="XJ120" s="511"/>
      <c r="XK120" s="511"/>
      <c r="XL120" s="511"/>
      <c r="XM120" s="511"/>
      <c r="XN120" s="511"/>
      <c r="XO120" s="511"/>
      <c r="XP120" s="511"/>
      <c r="XQ120" s="511"/>
      <c r="XR120" s="511"/>
      <c r="XS120" s="511"/>
      <c r="XT120" s="511"/>
      <c r="XU120" s="511"/>
      <c r="XV120" s="511"/>
      <c r="XW120" s="511"/>
      <c r="XX120" s="511"/>
      <c r="XY120" s="511"/>
      <c r="XZ120" s="511"/>
      <c r="YA120" s="511"/>
      <c r="YB120" s="511"/>
      <c r="YC120" s="511"/>
      <c r="YD120" s="511"/>
      <c r="YE120" s="511"/>
      <c r="YF120" s="511"/>
      <c r="YG120" s="511"/>
      <c r="YH120" s="511"/>
      <c r="YI120" s="511"/>
      <c r="YJ120" s="511"/>
      <c r="YK120" s="511"/>
      <c r="YL120" s="511"/>
      <c r="YM120" s="511"/>
      <c r="YN120" s="511"/>
      <c r="YO120" s="511"/>
      <c r="YP120" s="511"/>
      <c r="YQ120" s="511"/>
      <c r="YR120" s="511"/>
      <c r="YS120" s="511"/>
      <c r="YT120" s="511"/>
      <c r="YU120" s="511"/>
      <c r="YV120" s="511"/>
      <c r="YW120" s="511"/>
      <c r="YX120" s="511"/>
      <c r="YY120" s="511"/>
      <c r="YZ120" s="511"/>
      <c r="ZA120" s="511"/>
      <c r="ZB120" s="511"/>
      <c r="ZC120" s="511"/>
      <c r="ZD120" s="511"/>
      <c r="ZE120" s="511"/>
      <c r="ZF120" s="511"/>
      <c r="ZG120" s="511"/>
      <c r="ZH120" s="511"/>
      <c r="ZI120" s="511"/>
      <c r="ZJ120" s="511"/>
      <c r="ZK120" s="511"/>
      <c r="ZL120" s="511"/>
      <c r="ZM120" s="511"/>
      <c r="ZN120" s="511"/>
      <c r="ZO120" s="511"/>
      <c r="ZP120" s="511"/>
      <c r="ZQ120" s="511"/>
      <c r="ZR120" s="511"/>
      <c r="ZS120" s="511"/>
      <c r="ZT120" s="511"/>
      <c r="ZU120" s="511"/>
      <c r="ZV120" s="511"/>
      <c r="ZW120" s="511"/>
      <c r="ZX120" s="511"/>
      <c r="ZY120" s="511"/>
      <c r="ZZ120" s="511"/>
      <c r="AAA120" s="511"/>
      <c r="AAB120" s="511"/>
      <c r="AAC120" s="511"/>
      <c r="AAD120" s="511"/>
      <c r="AAE120" s="511"/>
      <c r="AAF120" s="511"/>
      <c r="AAG120" s="511"/>
      <c r="AAH120" s="511"/>
      <c r="AAI120" s="511"/>
      <c r="AAJ120" s="511"/>
      <c r="AAK120" s="511"/>
      <c r="AAL120" s="511"/>
      <c r="AAM120" s="511"/>
      <c r="AAN120" s="511"/>
      <c r="AAO120" s="511"/>
      <c r="AAP120" s="511"/>
      <c r="AAQ120" s="511"/>
      <c r="AAR120" s="511"/>
      <c r="AAS120" s="511"/>
      <c r="AAT120" s="511"/>
      <c r="AAU120" s="511"/>
      <c r="AAV120" s="511"/>
      <c r="AAW120" s="511"/>
      <c r="AAX120" s="511"/>
      <c r="AAY120" s="511"/>
      <c r="AAZ120" s="511"/>
      <c r="ABA120" s="511"/>
      <c r="ABB120" s="511"/>
      <c r="ABC120" s="511"/>
      <c r="ABD120" s="511"/>
      <c r="ABE120" s="511"/>
      <c r="ABF120" s="511"/>
      <c r="ABG120" s="511"/>
      <c r="ABH120" s="511"/>
      <c r="ABI120" s="511"/>
      <c r="ABJ120" s="511"/>
      <c r="ABK120" s="511"/>
      <c r="ABL120" s="511"/>
      <c r="ABM120" s="511"/>
      <c r="ABN120" s="511"/>
      <c r="ABO120" s="511"/>
      <c r="ABP120" s="511"/>
      <c r="ABQ120" s="511"/>
      <c r="ABR120" s="511"/>
      <c r="ABS120" s="511"/>
      <c r="ABT120" s="511"/>
      <c r="ABU120" s="511"/>
      <c r="ABV120" s="511"/>
      <c r="ABW120" s="511"/>
      <c r="ABX120" s="511"/>
      <c r="ABY120" s="511"/>
      <c r="ABZ120" s="511"/>
      <c r="ACA120" s="511"/>
      <c r="ACB120" s="511"/>
      <c r="ACC120" s="511"/>
      <c r="ACD120" s="511"/>
      <c r="ACE120" s="511"/>
      <c r="ACF120" s="511"/>
      <c r="ACG120" s="511"/>
      <c r="ACH120" s="511"/>
      <c r="ACI120" s="511"/>
      <c r="ACJ120" s="511"/>
      <c r="ACK120" s="511"/>
      <c r="ACL120" s="511"/>
      <c r="ACM120" s="511"/>
      <c r="ACN120" s="511"/>
      <c r="ACO120" s="511"/>
      <c r="ACP120" s="511"/>
      <c r="ACQ120" s="511"/>
      <c r="ACR120" s="511"/>
      <c r="ACS120" s="511"/>
      <c r="ACT120" s="511"/>
      <c r="ACU120" s="511"/>
      <c r="ACV120" s="511"/>
      <c r="ACW120" s="511"/>
      <c r="ACX120" s="511"/>
      <c r="ACY120" s="511"/>
      <c r="ACZ120" s="511"/>
      <c r="ADA120" s="511"/>
      <c r="ADB120" s="511"/>
      <c r="ADC120" s="511"/>
      <c r="ADD120" s="511"/>
      <c r="ADE120" s="511"/>
      <c r="ADF120" s="511"/>
      <c r="ADG120" s="511"/>
      <c r="ADH120" s="511"/>
      <c r="ADI120" s="511"/>
      <c r="ADJ120" s="511"/>
      <c r="ADK120" s="511"/>
      <c r="ADL120" s="511"/>
      <c r="ADM120" s="511"/>
      <c r="ADN120" s="511"/>
      <c r="ADO120" s="511"/>
      <c r="ADP120" s="511"/>
      <c r="ADQ120" s="511"/>
      <c r="ADR120" s="511"/>
      <c r="ADS120" s="511"/>
      <c r="ADT120" s="511"/>
      <c r="ADU120" s="511"/>
      <c r="ADV120" s="511"/>
      <c r="ADW120" s="511"/>
      <c r="ADX120" s="511"/>
      <c r="ADY120" s="511"/>
      <c r="ADZ120" s="511"/>
      <c r="AEA120" s="511"/>
      <c r="AEB120" s="511"/>
      <c r="AEC120" s="511"/>
      <c r="AED120" s="511"/>
      <c r="AEE120" s="511"/>
      <c r="AEF120" s="511"/>
      <c r="AEG120" s="511"/>
      <c r="AEH120" s="511"/>
      <c r="AEI120" s="511"/>
      <c r="AEJ120" s="511"/>
      <c r="AEK120" s="511"/>
      <c r="AEL120" s="511"/>
      <c r="AEM120" s="511"/>
      <c r="AEN120" s="511"/>
      <c r="AEO120" s="511"/>
      <c r="AEP120" s="511"/>
      <c r="AEQ120" s="511"/>
      <c r="AER120" s="511"/>
      <c r="AES120" s="511"/>
      <c r="AET120" s="511"/>
      <c r="AEU120" s="511"/>
      <c r="AEV120" s="511"/>
      <c r="AEW120" s="511"/>
      <c r="AEX120" s="511"/>
      <c r="AEY120" s="511"/>
      <c r="AEZ120" s="511"/>
      <c r="AFA120" s="511"/>
      <c r="AFB120" s="511"/>
      <c r="AFC120" s="511"/>
      <c r="AFD120" s="511"/>
      <c r="AFE120" s="511"/>
      <c r="AFF120" s="511"/>
      <c r="AFG120" s="511"/>
      <c r="AFH120" s="511"/>
      <c r="AFI120" s="511"/>
      <c r="AFJ120" s="511"/>
      <c r="AFK120" s="511"/>
      <c r="AFL120" s="511"/>
      <c r="AFM120" s="511"/>
      <c r="AFN120" s="511"/>
      <c r="AFO120" s="511"/>
      <c r="AFP120" s="511"/>
      <c r="AFQ120" s="511"/>
      <c r="AFR120" s="511"/>
      <c r="AFS120" s="511"/>
      <c r="AFT120" s="511"/>
      <c r="AFU120" s="511"/>
      <c r="AFV120" s="511"/>
      <c r="AFW120" s="511"/>
      <c r="AFX120" s="511"/>
      <c r="AFY120" s="511"/>
      <c r="AFZ120" s="511"/>
      <c r="AGA120" s="511"/>
      <c r="AGB120" s="511"/>
      <c r="AGC120" s="511"/>
      <c r="AGD120" s="511"/>
      <c r="AGE120" s="511"/>
      <c r="AGF120" s="511"/>
      <c r="AGG120" s="511"/>
      <c r="AGH120" s="511"/>
      <c r="AGI120" s="511"/>
      <c r="AGJ120" s="511"/>
      <c r="AGK120" s="511"/>
      <c r="AGL120" s="511"/>
      <c r="AGM120" s="511"/>
      <c r="AGN120" s="511"/>
      <c r="AGO120" s="511"/>
      <c r="AGP120" s="511"/>
      <c r="AGQ120" s="511"/>
      <c r="AGR120" s="511"/>
      <c r="AGS120" s="511"/>
      <c r="AGT120" s="511"/>
      <c r="AGU120" s="511"/>
      <c r="AGV120" s="511"/>
      <c r="AGW120" s="511"/>
      <c r="AGX120" s="511"/>
      <c r="AGY120" s="511"/>
      <c r="AGZ120" s="511"/>
      <c r="AHA120" s="511"/>
      <c r="AHB120" s="511"/>
      <c r="AHC120" s="511"/>
      <c r="AHD120" s="511"/>
      <c r="AHE120" s="511"/>
      <c r="AHF120" s="511"/>
      <c r="AHG120" s="511"/>
      <c r="AHH120" s="511"/>
      <c r="AHI120" s="511"/>
      <c r="AHJ120" s="511"/>
      <c r="AHK120" s="511"/>
      <c r="AHL120" s="511"/>
      <c r="AHM120" s="511"/>
      <c r="AHN120" s="511"/>
      <c r="AHO120" s="511"/>
      <c r="AHP120" s="511"/>
      <c r="AHQ120" s="511"/>
      <c r="AHR120" s="511"/>
      <c r="AHS120" s="511"/>
      <c r="AHT120" s="511"/>
      <c r="AHU120" s="511"/>
      <c r="AHV120" s="511"/>
      <c r="AHW120" s="511"/>
      <c r="AHX120" s="511"/>
      <c r="AHY120" s="511"/>
      <c r="AHZ120" s="511"/>
      <c r="AIA120" s="511"/>
      <c r="AIB120" s="511"/>
      <c r="AIC120" s="511"/>
      <c r="AID120" s="511"/>
      <c r="AIE120" s="511"/>
      <c r="AIF120" s="511"/>
      <c r="AIG120" s="511"/>
      <c r="AIH120" s="511"/>
      <c r="AII120" s="511"/>
      <c r="AIJ120" s="511"/>
      <c r="AIK120" s="511"/>
      <c r="AIL120" s="511"/>
      <c r="AIM120" s="511"/>
      <c r="AIN120" s="511"/>
      <c r="AIO120" s="511"/>
      <c r="AIP120" s="511"/>
      <c r="AIQ120" s="511"/>
      <c r="AIR120" s="511"/>
      <c r="AIS120" s="511"/>
      <c r="AIT120" s="511"/>
      <c r="AIU120" s="511"/>
      <c r="AIV120" s="511"/>
      <c r="AIW120" s="511"/>
      <c r="AIX120" s="511"/>
      <c r="AIY120" s="511"/>
      <c r="AIZ120" s="511"/>
      <c r="AJA120" s="511"/>
      <c r="AJB120" s="511"/>
      <c r="AJC120" s="511"/>
      <c r="AJD120" s="511"/>
      <c r="AJE120" s="511"/>
      <c r="AJF120" s="511"/>
      <c r="AJG120" s="511"/>
      <c r="AJH120" s="511"/>
      <c r="AJI120" s="511"/>
      <c r="AJJ120" s="511"/>
      <c r="AJK120" s="511"/>
      <c r="AJL120" s="511"/>
      <c r="AJM120" s="511"/>
      <c r="AJN120" s="511"/>
      <c r="AJO120" s="511"/>
      <c r="AJP120" s="511"/>
      <c r="AJQ120" s="511"/>
      <c r="AJR120" s="511"/>
      <c r="AJS120" s="511"/>
      <c r="AJT120" s="511"/>
      <c r="AJU120" s="511"/>
      <c r="AJV120" s="511"/>
      <c r="AJW120" s="511"/>
      <c r="AJX120" s="511"/>
      <c r="AJY120" s="511"/>
      <c r="AJZ120" s="511"/>
      <c r="AKA120" s="511"/>
      <c r="AKB120" s="511"/>
      <c r="AKC120" s="511"/>
      <c r="AKD120" s="511"/>
      <c r="AKE120" s="511"/>
      <c r="AKF120" s="511"/>
      <c r="AKG120" s="511"/>
      <c r="AKH120" s="511"/>
      <c r="AKI120" s="511"/>
      <c r="AKJ120" s="511"/>
      <c r="AKK120" s="511"/>
      <c r="AKL120" s="511"/>
      <c r="AKM120" s="511"/>
      <c r="AKN120" s="511"/>
      <c r="AKO120" s="511"/>
      <c r="AKP120" s="511"/>
      <c r="AKQ120" s="511"/>
      <c r="AKR120" s="511"/>
      <c r="AKS120" s="511"/>
      <c r="AKT120" s="511"/>
      <c r="AKU120" s="511"/>
      <c r="AKV120" s="511"/>
      <c r="AKW120" s="511"/>
      <c r="AKX120" s="511"/>
      <c r="AKY120" s="511"/>
      <c r="AKZ120" s="511"/>
      <c r="ALA120" s="511"/>
      <c r="ALB120" s="511"/>
      <c r="ALC120" s="511"/>
      <c r="ALD120" s="511"/>
      <c r="ALE120" s="511"/>
      <c r="ALF120" s="511"/>
      <c r="ALG120" s="511"/>
      <c r="ALH120" s="511"/>
      <c r="ALI120" s="511"/>
      <c r="ALJ120" s="511"/>
      <c r="ALK120" s="511"/>
      <c r="ALL120" s="511"/>
      <c r="ALM120" s="511"/>
      <c r="ALN120" s="511"/>
      <c r="ALO120" s="511"/>
      <c r="ALP120" s="511"/>
      <c r="ALQ120" s="511"/>
      <c r="ALR120" s="511"/>
      <c r="ALS120" s="511"/>
      <c r="ALT120" s="511"/>
      <c r="ALU120" s="511"/>
      <c r="ALV120" s="511"/>
      <c r="ALW120" s="511"/>
      <c r="ALX120" s="511"/>
      <c r="ALY120" s="511"/>
      <c r="ALZ120" s="511"/>
      <c r="AMA120" s="511"/>
      <c r="AMB120" s="511"/>
      <c r="AMC120" s="511"/>
      <c r="AMD120" s="511"/>
      <c r="AME120" s="511"/>
      <c r="AMF120" s="511"/>
      <c r="AMG120" s="511"/>
      <c r="AMH120" s="511"/>
      <c r="AMI120" s="511"/>
      <c r="AMJ120" s="511"/>
      <c r="AMK120" s="511"/>
      <c r="AML120" s="511"/>
      <c r="AMM120" s="511"/>
      <c r="AMN120" s="511"/>
      <c r="AMO120" s="511"/>
      <c r="AMP120" s="511"/>
      <c r="AMQ120" s="511"/>
      <c r="AMR120" s="511"/>
      <c r="AMS120" s="511"/>
      <c r="AMT120" s="511"/>
      <c r="AMU120" s="511"/>
      <c r="AMV120" s="511"/>
      <c r="AMW120" s="511"/>
      <c r="AMX120" s="511"/>
      <c r="AMY120" s="511"/>
      <c r="AMZ120" s="511"/>
      <c r="ANA120" s="511"/>
      <c r="ANB120" s="511"/>
      <c r="ANC120" s="511"/>
      <c r="AND120" s="511"/>
      <c r="ANE120" s="511"/>
      <c r="ANF120" s="511"/>
      <c r="ANG120" s="511"/>
      <c r="ANH120" s="511"/>
      <c r="ANI120" s="511"/>
      <c r="ANJ120" s="511"/>
      <c r="ANK120" s="511"/>
      <c r="ANL120" s="511"/>
      <c r="ANM120" s="511"/>
      <c r="ANN120" s="511"/>
      <c r="ANO120" s="511"/>
      <c r="ANP120" s="511"/>
      <c r="ANQ120" s="511"/>
      <c r="ANR120" s="511"/>
      <c r="ANS120" s="511"/>
      <c r="ANT120" s="511"/>
      <c r="ANU120" s="511"/>
      <c r="ANV120" s="511"/>
      <c r="ANW120" s="511"/>
      <c r="ANX120" s="511"/>
      <c r="ANY120" s="511"/>
      <c r="ANZ120" s="511"/>
      <c r="AOA120" s="511"/>
      <c r="AOB120" s="511"/>
      <c r="AOC120" s="511"/>
      <c r="AOD120" s="511"/>
      <c r="AOE120" s="511"/>
      <c r="AOF120" s="511"/>
      <c r="AOG120" s="511"/>
      <c r="AOH120" s="511"/>
      <c r="AOI120" s="511"/>
      <c r="AOJ120" s="511"/>
      <c r="AOK120" s="511"/>
      <c r="AOL120" s="511"/>
      <c r="AOM120" s="511"/>
      <c r="AON120" s="511"/>
      <c r="AOO120" s="511"/>
      <c r="AOP120" s="511"/>
      <c r="AOQ120" s="511"/>
      <c r="AOR120" s="511"/>
      <c r="AOS120" s="511"/>
      <c r="AOT120" s="511"/>
      <c r="AOU120" s="511"/>
      <c r="AOV120" s="511"/>
      <c r="AOW120" s="511"/>
      <c r="AOX120" s="511"/>
      <c r="AOY120" s="511"/>
      <c r="AOZ120" s="511"/>
      <c r="APA120" s="511"/>
      <c r="APB120" s="511"/>
      <c r="APC120" s="511"/>
      <c r="APD120" s="511"/>
      <c r="APE120" s="511"/>
      <c r="APF120" s="511"/>
      <c r="APG120" s="511"/>
      <c r="APH120" s="511"/>
      <c r="API120" s="511"/>
      <c r="APJ120" s="511"/>
      <c r="APK120" s="511"/>
      <c r="APL120" s="511"/>
      <c r="APM120" s="511"/>
      <c r="APN120" s="511"/>
      <c r="APO120" s="511"/>
      <c r="APP120" s="511"/>
      <c r="APQ120" s="511"/>
      <c r="APR120" s="511"/>
      <c r="APS120" s="511"/>
      <c r="APT120" s="511"/>
      <c r="APU120" s="511"/>
      <c r="APV120" s="511"/>
      <c r="APW120" s="511"/>
      <c r="APX120" s="511"/>
      <c r="APY120" s="511"/>
      <c r="APZ120" s="511"/>
      <c r="AQA120" s="511"/>
      <c r="AQB120" s="511"/>
      <c r="AQC120" s="511"/>
      <c r="AQD120" s="511"/>
      <c r="AQE120" s="511"/>
      <c r="AQF120" s="511"/>
      <c r="AQG120" s="511"/>
      <c r="AQH120" s="511"/>
      <c r="AQI120" s="511"/>
      <c r="AQJ120" s="511"/>
      <c r="AQK120" s="511"/>
      <c r="AQL120" s="511"/>
      <c r="AQM120" s="511"/>
      <c r="AQN120" s="511"/>
      <c r="AQO120" s="511"/>
      <c r="AQP120" s="511"/>
      <c r="AQQ120" s="511"/>
      <c r="AQR120" s="511"/>
      <c r="AQS120" s="511"/>
      <c r="AQT120" s="511"/>
      <c r="AQU120" s="511"/>
      <c r="AQV120" s="511"/>
      <c r="AQW120" s="511"/>
      <c r="AQX120" s="511"/>
      <c r="AQY120" s="511"/>
      <c r="AQZ120" s="511"/>
      <c r="ARA120" s="511"/>
      <c r="ARB120" s="511"/>
      <c r="ARC120" s="511"/>
      <c r="ARD120" s="511"/>
      <c r="ARE120" s="511"/>
      <c r="ARF120" s="511"/>
      <c r="ARG120" s="511"/>
      <c r="ARH120" s="511"/>
      <c r="ARI120" s="511"/>
      <c r="ARJ120" s="511"/>
      <c r="ARK120" s="511"/>
      <c r="ARL120" s="511"/>
      <c r="ARM120" s="511"/>
      <c r="ARN120" s="511"/>
      <c r="ARO120" s="511"/>
      <c r="ARP120" s="511"/>
      <c r="ARQ120" s="511"/>
      <c r="ARR120" s="511"/>
      <c r="ARS120" s="511"/>
      <c r="ART120" s="511"/>
      <c r="ARU120" s="511"/>
      <c r="ARV120" s="511"/>
      <c r="ARW120" s="511"/>
      <c r="ARX120" s="511"/>
      <c r="ARY120" s="511"/>
      <c r="ARZ120" s="511"/>
      <c r="ASA120" s="511"/>
      <c r="ASB120" s="511"/>
      <c r="ASC120" s="511"/>
      <c r="ASD120" s="511"/>
      <c r="ASE120" s="511"/>
      <c r="ASF120" s="511"/>
      <c r="ASG120" s="511"/>
      <c r="ASH120" s="511"/>
      <c r="ASI120" s="511"/>
      <c r="ASJ120" s="511"/>
      <c r="ASK120" s="511"/>
      <c r="ASL120" s="511"/>
      <c r="ASM120" s="511"/>
      <c r="ASN120" s="511"/>
      <c r="ASO120" s="511"/>
      <c r="ASP120" s="511"/>
      <c r="ASQ120" s="511"/>
      <c r="ASR120" s="511"/>
      <c r="ASS120" s="511"/>
      <c r="AST120" s="511"/>
      <c r="ASU120" s="511"/>
      <c r="ASV120" s="511"/>
      <c r="ASW120" s="511"/>
      <c r="ASX120" s="511"/>
      <c r="ASY120" s="511"/>
      <c r="ASZ120" s="511"/>
      <c r="ATA120" s="511"/>
      <c r="ATB120" s="511"/>
      <c r="ATC120" s="511"/>
      <c r="ATD120" s="511"/>
      <c r="ATE120" s="511"/>
      <c r="ATF120" s="511"/>
      <c r="ATG120" s="511"/>
      <c r="ATH120" s="511"/>
      <c r="ATI120" s="511"/>
      <c r="ATJ120" s="511"/>
      <c r="ATK120" s="511"/>
      <c r="ATL120" s="511"/>
      <c r="ATM120" s="511"/>
      <c r="ATN120" s="511"/>
      <c r="ATO120" s="511"/>
      <c r="ATP120" s="511"/>
      <c r="ATQ120" s="511"/>
      <c r="ATR120" s="511"/>
      <c r="ATS120" s="511"/>
      <c r="ATT120" s="511"/>
      <c r="ATU120" s="511"/>
      <c r="ATV120" s="511"/>
      <c r="ATW120" s="511"/>
      <c r="ATX120" s="511"/>
      <c r="ATY120" s="511"/>
      <c r="ATZ120" s="511"/>
      <c r="AUA120" s="511"/>
      <c r="AUB120" s="511"/>
      <c r="AUC120" s="511"/>
      <c r="AUD120" s="511"/>
      <c r="AUE120" s="511"/>
      <c r="AUF120" s="511"/>
      <c r="AUG120" s="511"/>
      <c r="AUH120" s="511"/>
      <c r="AUI120" s="511"/>
      <c r="AUJ120" s="511"/>
      <c r="AUK120" s="511"/>
      <c r="AUL120" s="511"/>
      <c r="AUM120" s="511"/>
      <c r="AUN120" s="511"/>
      <c r="AUO120" s="511"/>
      <c r="AUP120" s="511"/>
      <c r="AUQ120" s="511"/>
      <c r="AUR120" s="511"/>
      <c r="AUS120" s="511"/>
      <c r="AUT120" s="511"/>
      <c r="AUU120" s="511"/>
      <c r="AUV120" s="511"/>
      <c r="AUW120" s="511"/>
      <c r="AUX120" s="511"/>
      <c r="AUY120" s="511"/>
      <c r="AUZ120" s="511"/>
      <c r="AVA120" s="511"/>
      <c r="AVB120" s="511"/>
      <c r="AVC120" s="511"/>
      <c r="AVD120" s="511"/>
      <c r="AVE120" s="511"/>
      <c r="AVF120" s="511"/>
      <c r="AVG120" s="511"/>
      <c r="AVH120" s="511"/>
      <c r="AVI120" s="511"/>
      <c r="AVJ120" s="511"/>
      <c r="AVK120" s="511"/>
      <c r="AVL120" s="511"/>
      <c r="AVM120" s="511"/>
      <c r="AVN120" s="511"/>
      <c r="AVO120" s="511"/>
      <c r="AVP120" s="511"/>
      <c r="AVQ120" s="511"/>
      <c r="AVR120" s="511"/>
      <c r="AVS120" s="511"/>
      <c r="AVT120" s="511"/>
      <c r="AVU120" s="511"/>
      <c r="AVV120" s="511"/>
      <c r="AVW120" s="511"/>
      <c r="AVX120" s="511"/>
      <c r="AVY120" s="511"/>
      <c r="AVZ120" s="511"/>
      <c r="AWA120" s="511"/>
      <c r="AWB120" s="511"/>
      <c r="AWC120" s="511"/>
      <c r="AWD120" s="511"/>
      <c r="AWE120" s="511"/>
      <c r="AWF120" s="511"/>
      <c r="AWG120" s="511"/>
      <c r="AWH120" s="511"/>
      <c r="AWI120" s="511"/>
      <c r="AWJ120" s="511"/>
      <c r="AWK120" s="511"/>
      <c r="AWL120" s="511"/>
      <c r="AWM120" s="511"/>
      <c r="AWN120" s="511"/>
      <c r="AWO120" s="511"/>
      <c r="AWP120" s="511"/>
      <c r="AWQ120" s="511"/>
      <c r="AWR120" s="511"/>
      <c r="AWS120" s="511"/>
      <c r="AWT120" s="511"/>
      <c r="AWU120" s="511"/>
      <c r="AWV120" s="511"/>
      <c r="AWW120" s="511"/>
      <c r="AWX120" s="511"/>
      <c r="AWY120" s="511"/>
      <c r="AWZ120" s="511"/>
      <c r="AXA120" s="511"/>
      <c r="AXB120" s="511"/>
      <c r="AXC120" s="511"/>
      <c r="AXD120" s="511"/>
      <c r="AXE120" s="511"/>
      <c r="AXF120" s="511"/>
      <c r="AXG120" s="511"/>
      <c r="AXH120" s="511"/>
      <c r="AXI120" s="511"/>
      <c r="AXJ120" s="511"/>
      <c r="AXK120" s="511"/>
      <c r="AXL120" s="511"/>
      <c r="AXM120" s="511"/>
      <c r="AXN120" s="511"/>
      <c r="AXO120" s="511"/>
      <c r="AXP120" s="511"/>
      <c r="AXQ120" s="511"/>
      <c r="AXR120" s="511"/>
      <c r="AXS120" s="511"/>
      <c r="AXT120" s="511"/>
      <c r="AXU120" s="511"/>
      <c r="AXV120" s="511"/>
      <c r="AXW120" s="511"/>
      <c r="AXX120" s="511"/>
      <c r="AXY120" s="511"/>
      <c r="AXZ120" s="511"/>
      <c r="AYA120" s="511"/>
      <c r="AYB120" s="511"/>
      <c r="AYC120" s="511"/>
      <c r="AYD120" s="511"/>
      <c r="AYE120" s="511"/>
      <c r="AYF120" s="511"/>
      <c r="AYG120" s="511"/>
      <c r="AYH120" s="511"/>
      <c r="AYI120" s="511"/>
      <c r="AYJ120" s="511"/>
      <c r="AYK120" s="511"/>
      <c r="AYL120" s="511"/>
      <c r="AYM120" s="511"/>
      <c r="AYN120" s="511"/>
      <c r="AYO120" s="511"/>
      <c r="AYP120" s="511"/>
      <c r="AYQ120" s="511"/>
      <c r="AYR120" s="511"/>
      <c r="AYS120" s="511"/>
      <c r="AYT120" s="511"/>
      <c r="AYU120" s="511"/>
      <c r="AYV120" s="511"/>
      <c r="AYW120" s="511"/>
      <c r="AYX120" s="511"/>
      <c r="AYY120" s="511"/>
      <c r="AYZ120" s="511"/>
      <c r="AZA120" s="511"/>
      <c r="AZB120" s="511"/>
      <c r="AZC120" s="511"/>
      <c r="AZD120" s="511"/>
      <c r="AZE120" s="511"/>
      <c r="AZF120" s="511"/>
      <c r="AZG120" s="511"/>
      <c r="AZH120" s="511"/>
      <c r="AZI120" s="511"/>
      <c r="AZJ120" s="511"/>
      <c r="AZK120" s="511"/>
      <c r="AZL120" s="511"/>
      <c r="AZM120" s="511"/>
      <c r="AZN120" s="511"/>
      <c r="AZO120" s="511"/>
      <c r="AZP120" s="511"/>
      <c r="AZQ120" s="511"/>
      <c r="AZR120" s="511"/>
      <c r="AZS120" s="511"/>
      <c r="AZT120" s="511"/>
      <c r="AZU120" s="511"/>
      <c r="AZV120" s="511"/>
      <c r="AZW120" s="511"/>
      <c r="AZX120" s="511"/>
      <c r="AZY120" s="511"/>
      <c r="AZZ120" s="511"/>
      <c r="BAA120" s="511"/>
      <c r="BAB120" s="511"/>
      <c r="BAC120" s="511"/>
      <c r="BAD120" s="511"/>
      <c r="BAE120" s="511"/>
      <c r="BAF120" s="511"/>
      <c r="BAG120" s="511"/>
      <c r="BAH120" s="511"/>
      <c r="BAI120" s="511"/>
      <c r="BAJ120" s="511"/>
      <c r="BAK120" s="511"/>
      <c r="BAL120" s="511"/>
      <c r="BAM120" s="511"/>
      <c r="BAN120" s="511"/>
      <c r="BAO120" s="511"/>
      <c r="BAP120" s="511"/>
      <c r="BAQ120" s="511"/>
      <c r="BAR120" s="511"/>
      <c r="BAS120" s="511"/>
      <c r="BAT120" s="511"/>
      <c r="BAU120" s="511"/>
      <c r="BAV120" s="511"/>
      <c r="BAW120" s="511"/>
      <c r="BAX120" s="511"/>
      <c r="BAY120" s="511"/>
      <c r="BAZ120" s="511"/>
      <c r="BBA120" s="511"/>
      <c r="BBB120" s="511"/>
      <c r="BBC120" s="511"/>
      <c r="BBD120" s="511"/>
      <c r="BBE120" s="511"/>
      <c r="BBF120" s="511"/>
      <c r="BBG120" s="511"/>
      <c r="BBH120" s="511"/>
      <c r="BBI120" s="511"/>
      <c r="BBJ120" s="511"/>
      <c r="BBK120" s="511"/>
      <c r="BBL120" s="511"/>
      <c r="BBM120" s="511"/>
      <c r="BBN120" s="511"/>
      <c r="BBO120" s="511"/>
      <c r="BBP120" s="511"/>
      <c r="BBQ120" s="511"/>
      <c r="BBR120" s="511"/>
      <c r="BBS120" s="511"/>
      <c r="BBT120" s="511"/>
      <c r="BBU120" s="511"/>
      <c r="BBV120" s="511"/>
      <c r="BBW120" s="511"/>
      <c r="BBX120" s="511"/>
      <c r="BBY120" s="511"/>
      <c r="BBZ120" s="511"/>
      <c r="BCA120" s="511"/>
      <c r="BCB120" s="511"/>
      <c r="BCC120" s="511"/>
      <c r="BCD120" s="511"/>
      <c r="BCE120" s="511"/>
      <c r="BCF120" s="511"/>
      <c r="BCG120" s="511"/>
      <c r="BCH120" s="511"/>
      <c r="BCI120" s="511"/>
      <c r="BCJ120" s="511"/>
      <c r="BCK120" s="511"/>
      <c r="BCL120" s="511"/>
      <c r="BCM120" s="511"/>
      <c r="BCN120" s="511"/>
      <c r="BCO120" s="511"/>
      <c r="BCP120" s="511"/>
      <c r="BCQ120" s="511"/>
      <c r="BCR120" s="511"/>
      <c r="BCS120" s="511"/>
      <c r="BCT120" s="511"/>
      <c r="BCU120" s="511"/>
      <c r="BCV120" s="511"/>
      <c r="BCW120" s="511"/>
      <c r="BCX120" s="511"/>
      <c r="BCY120" s="511"/>
      <c r="BCZ120" s="511"/>
      <c r="BDA120" s="511"/>
      <c r="BDB120" s="511"/>
      <c r="BDC120" s="511"/>
      <c r="BDD120" s="511"/>
      <c r="BDE120" s="511"/>
      <c r="BDF120" s="511"/>
      <c r="BDG120" s="511"/>
      <c r="BDH120" s="511"/>
      <c r="BDI120" s="511"/>
      <c r="BDJ120" s="511"/>
      <c r="BDK120" s="511"/>
      <c r="BDL120" s="511"/>
      <c r="BDM120" s="511"/>
      <c r="BDN120" s="511"/>
      <c r="BDO120" s="511"/>
      <c r="BDP120" s="511"/>
      <c r="BDQ120" s="511"/>
      <c r="BDR120" s="511"/>
      <c r="BDS120" s="511"/>
      <c r="BDT120" s="511"/>
      <c r="BDU120" s="511"/>
      <c r="BDV120" s="511"/>
      <c r="BDW120" s="511"/>
      <c r="BDX120" s="511"/>
      <c r="BDY120" s="511"/>
      <c r="BDZ120" s="511"/>
      <c r="BEA120" s="511"/>
      <c r="BEB120" s="511"/>
      <c r="BEC120" s="511"/>
      <c r="BED120" s="511"/>
      <c r="BEE120" s="511"/>
      <c r="BEF120" s="511"/>
      <c r="BEG120" s="511"/>
      <c r="BEH120" s="511"/>
      <c r="BEI120" s="511"/>
      <c r="BEJ120" s="511"/>
      <c r="BEK120" s="511"/>
      <c r="BEL120" s="511"/>
      <c r="BEM120" s="511"/>
      <c r="BEN120" s="511"/>
      <c r="BEO120" s="511"/>
      <c r="BEP120" s="511"/>
      <c r="BEQ120" s="511"/>
      <c r="BER120" s="511"/>
      <c r="BES120" s="511"/>
      <c r="BET120" s="511"/>
      <c r="BEU120" s="511"/>
      <c r="BEV120" s="511"/>
      <c r="BEW120" s="511"/>
      <c r="BEX120" s="511"/>
      <c r="BEY120" s="511"/>
      <c r="BEZ120" s="511"/>
      <c r="BFA120" s="511"/>
      <c r="BFB120" s="511"/>
      <c r="BFC120" s="511"/>
      <c r="BFD120" s="511"/>
      <c r="BFE120" s="511"/>
      <c r="BFF120" s="511"/>
      <c r="BFG120" s="511"/>
      <c r="BFH120" s="511"/>
      <c r="BFI120" s="511"/>
      <c r="BFJ120" s="511"/>
      <c r="BFK120" s="511"/>
      <c r="BFL120" s="511"/>
      <c r="BFM120" s="511"/>
      <c r="BFN120" s="511"/>
      <c r="BFO120" s="511"/>
      <c r="BFP120" s="511"/>
      <c r="BFQ120" s="511"/>
      <c r="BFR120" s="511"/>
      <c r="BFS120" s="511"/>
      <c r="BFT120" s="511"/>
      <c r="BFU120" s="511"/>
      <c r="BFV120" s="511"/>
      <c r="BFW120" s="511"/>
      <c r="BFX120" s="511"/>
      <c r="BFY120" s="511"/>
      <c r="BFZ120" s="511"/>
      <c r="BGA120" s="511"/>
      <c r="BGB120" s="511"/>
      <c r="BGC120" s="511"/>
      <c r="BGD120" s="511"/>
      <c r="BGE120" s="511"/>
      <c r="BGF120" s="511"/>
      <c r="BGG120" s="511"/>
      <c r="BGH120" s="511"/>
      <c r="BGI120" s="511"/>
      <c r="BGJ120" s="511"/>
      <c r="BGK120" s="511"/>
      <c r="BGL120" s="511"/>
      <c r="BGM120" s="511"/>
      <c r="BGN120" s="511"/>
      <c r="BGO120" s="511"/>
      <c r="BGP120" s="511"/>
      <c r="BGQ120" s="511"/>
      <c r="BGR120" s="511"/>
      <c r="BGS120" s="511"/>
      <c r="BGT120" s="511"/>
      <c r="BGU120" s="511"/>
      <c r="BGV120" s="511"/>
      <c r="BGW120" s="511"/>
      <c r="BGX120" s="511"/>
      <c r="BGY120" s="511"/>
      <c r="BGZ120" s="511"/>
      <c r="BHA120" s="511"/>
      <c r="BHB120" s="511"/>
      <c r="BHC120" s="511"/>
      <c r="BHD120" s="511"/>
      <c r="BHE120" s="511"/>
      <c r="BHF120" s="511"/>
      <c r="BHG120" s="511"/>
      <c r="BHH120" s="511"/>
      <c r="BHI120" s="511"/>
      <c r="BHJ120" s="511"/>
      <c r="BHK120" s="511"/>
      <c r="BHL120" s="511"/>
      <c r="BHM120" s="511"/>
      <c r="BHN120" s="511"/>
      <c r="BHO120" s="511"/>
      <c r="BHP120" s="511"/>
      <c r="BHQ120" s="511"/>
      <c r="BHR120" s="511"/>
      <c r="BHS120" s="511"/>
      <c r="BHT120" s="511"/>
      <c r="BHU120" s="511"/>
      <c r="BHV120" s="511"/>
      <c r="BHW120" s="511"/>
      <c r="BHX120" s="511"/>
      <c r="BHY120" s="511"/>
      <c r="BHZ120" s="511"/>
      <c r="BIA120" s="511"/>
      <c r="BIB120" s="511"/>
      <c r="BIC120" s="511"/>
      <c r="BID120" s="511"/>
      <c r="BIE120" s="511"/>
      <c r="BIF120" s="511"/>
      <c r="BIG120" s="511"/>
      <c r="BIH120" s="511"/>
      <c r="BII120" s="511"/>
      <c r="BIJ120" s="511"/>
      <c r="BIK120" s="511"/>
      <c r="BIL120" s="511"/>
      <c r="BIM120" s="511"/>
      <c r="BIN120" s="511"/>
      <c r="BIO120" s="511"/>
      <c r="BIP120" s="511"/>
      <c r="BIQ120" s="511"/>
      <c r="BIR120" s="511"/>
      <c r="BIS120" s="511"/>
      <c r="BIT120" s="511"/>
      <c r="BIU120" s="511"/>
      <c r="BIV120" s="511"/>
      <c r="BIW120" s="511"/>
      <c r="BIX120" s="511"/>
      <c r="BIY120" s="511"/>
      <c r="BIZ120" s="511"/>
      <c r="BJA120" s="511"/>
      <c r="BJB120" s="511"/>
      <c r="BJC120" s="511"/>
      <c r="BJD120" s="511"/>
      <c r="BJE120" s="511"/>
      <c r="BJF120" s="511"/>
      <c r="BJG120" s="511"/>
      <c r="BJH120" s="511"/>
      <c r="BJI120" s="511"/>
      <c r="BJJ120" s="511"/>
      <c r="BJK120" s="511"/>
      <c r="BJL120" s="511"/>
      <c r="BJM120" s="511"/>
      <c r="BJN120" s="511"/>
      <c r="BJO120" s="511"/>
      <c r="BJP120" s="511"/>
      <c r="BJQ120" s="511"/>
      <c r="BJR120" s="511"/>
      <c r="BJS120" s="511"/>
      <c r="BJT120" s="511"/>
      <c r="BJU120" s="511"/>
      <c r="BJV120" s="511"/>
      <c r="BJW120" s="511"/>
      <c r="BJX120" s="511"/>
      <c r="BJY120" s="511"/>
      <c r="BJZ120" s="511"/>
      <c r="BKA120" s="511"/>
      <c r="BKB120" s="511"/>
      <c r="BKC120" s="511"/>
      <c r="BKD120" s="511"/>
      <c r="BKE120" s="511"/>
      <c r="BKF120" s="511"/>
      <c r="BKG120" s="511"/>
      <c r="BKH120" s="511"/>
      <c r="BKI120" s="511"/>
      <c r="BKJ120" s="511"/>
      <c r="BKK120" s="511"/>
      <c r="BKL120" s="511"/>
      <c r="BKM120" s="511"/>
      <c r="BKN120" s="511"/>
      <c r="BKO120" s="511"/>
      <c r="BKP120" s="511"/>
      <c r="BKQ120" s="511"/>
      <c r="BKR120" s="511"/>
      <c r="BKS120" s="511"/>
      <c r="BKT120" s="511"/>
      <c r="BKU120" s="511"/>
      <c r="BKV120" s="511"/>
      <c r="BKW120" s="511"/>
      <c r="BKX120" s="511"/>
      <c r="BKY120" s="511"/>
      <c r="BKZ120" s="511"/>
      <c r="BLA120" s="511"/>
      <c r="BLB120" s="511"/>
      <c r="BLC120" s="511"/>
      <c r="BLD120" s="511"/>
      <c r="BLE120" s="511"/>
      <c r="BLF120" s="511"/>
      <c r="BLG120" s="511"/>
      <c r="BLH120" s="511"/>
      <c r="BLI120" s="511"/>
      <c r="BLJ120" s="511"/>
      <c r="BLK120" s="511"/>
      <c r="BLL120" s="511"/>
      <c r="BLM120" s="511"/>
      <c r="BLN120" s="511"/>
      <c r="BLO120" s="511"/>
      <c r="BLP120" s="511"/>
      <c r="BLQ120" s="511"/>
      <c r="BLR120" s="511"/>
      <c r="BLS120" s="511"/>
      <c r="BLT120" s="511"/>
      <c r="BLU120" s="511"/>
      <c r="BLV120" s="511"/>
      <c r="BLW120" s="511"/>
      <c r="BLX120" s="511"/>
      <c r="BLY120" s="511"/>
      <c r="BLZ120" s="511"/>
      <c r="BMA120" s="511"/>
      <c r="BMB120" s="511"/>
      <c r="BMC120" s="511"/>
      <c r="BMD120" s="511"/>
      <c r="BME120" s="511"/>
      <c r="BMF120" s="511"/>
      <c r="BMG120" s="511"/>
      <c r="BMH120" s="511"/>
      <c r="BMI120" s="511"/>
      <c r="BMJ120" s="511"/>
      <c r="BMK120" s="511"/>
      <c r="BML120" s="511"/>
      <c r="BMM120" s="511"/>
      <c r="BMN120" s="511"/>
      <c r="BMO120" s="511"/>
      <c r="BMP120" s="511"/>
      <c r="BMQ120" s="511"/>
      <c r="BMR120" s="511"/>
      <c r="BMS120" s="511"/>
      <c r="BMT120" s="511"/>
      <c r="BMU120" s="511"/>
      <c r="BMV120" s="511"/>
      <c r="BMW120" s="511"/>
      <c r="BMX120" s="511"/>
      <c r="BMY120" s="511"/>
      <c r="BMZ120" s="511"/>
      <c r="BNA120" s="511"/>
      <c r="BNB120" s="511"/>
      <c r="BNC120" s="511"/>
      <c r="BND120" s="511"/>
      <c r="BNE120" s="511"/>
      <c r="BNF120" s="511"/>
      <c r="BNG120" s="511"/>
      <c r="BNH120" s="511"/>
      <c r="BNI120" s="511"/>
      <c r="BNJ120" s="511"/>
      <c r="BNK120" s="511"/>
      <c r="BNL120" s="511"/>
      <c r="BNM120" s="511"/>
      <c r="BNN120" s="511"/>
      <c r="BNO120" s="511"/>
      <c r="BNP120" s="511"/>
      <c r="BNQ120" s="511"/>
      <c r="BNR120" s="511"/>
      <c r="BNS120" s="511"/>
      <c r="BNT120" s="511"/>
      <c r="BNU120" s="511"/>
      <c r="BNV120" s="511"/>
      <c r="BNW120" s="511"/>
      <c r="BNX120" s="511"/>
      <c r="BNY120" s="511"/>
      <c r="BNZ120" s="511"/>
      <c r="BOA120" s="511"/>
      <c r="BOB120" s="511"/>
      <c r="BOC120" s="511"/>
      <c r="BOD120" s="511"/>
      <c r="BOE120" s="511"/>
      <c r="BOF120" s="511"/>
      <c r="BOG120" s="511"/>
      <c r="BOH120" s="511"/>
      <c r="BOI120" s="511"/>
      <c r="BOJ120" s="511"/>
      <c r="BOK120" s="511"/>
      <c r="BOL120" s="511"/>
      <c r="BOM120" s="511"/>
      <c r="BON120" s="511"/>
      <c r="BOO120" s="511"/>
      <c r="BOP120" s="511"/>
      <c r="BOQ120" s="511"/>
      <c r="BOR120" s="511"/>
      <c r="BOS120" s="511"/>
      <c r="BOT120" s="511"/>
      <c r="BOU120" s="511"/>
      <c r="BOV120" s="511"/>
      <c r="BOW120" s="511"/>
      <c r="BOX120" s="511"/>
      <c r="BOY120" s="511"/>
      <c r="BOZ120" s="511"/>
      <c r="BPA120" s="511"/>
      <c r="BPB120" s="511"/>
      <c r="BPC120" s="511"/>
      <c r="BPD120" s="511"/>
      <c r="BPE120" s="511"/>
      <c r="BPF120" s="511"/>
      <c r="BPG120" s="511"/>
      <c r="BPH120" s="511"/>
      <c r="BPI120" s="511"/>
      <c r="BPJ120" s="511"/>
      <c r="BPK120" s="511"/>
      <c r="BPL120" s="511"/>
      <c r="BPM120" s="511"/>
      <c r="BPN120" s="511"/>
      <c r="BPO120" s="511"/>
      <c r="BPP120" s="511"/>
      <c r="BPQ120" s="511"/>
      <c r="BPR120" s="511"/>
      <c r="BPS120" s="511"/>
      <c r="BPT120" s="511"/>
      <c r="BPU120" s="511"/>
      <c r="BPV120" s="511"/>
      <c r="BPW120" s="511"/>
      <c r="BPX120" s="511"/>
      <c r="BPY120" s="511"/>
      <c r="BPZ120" s="511"/>
      <c r="BQA120" s="511"/>
      <c r="BQB120" s="511"/>
      <c r="BQC120" s="511"/>
      <c r="BQD120" s="511"/>
      <c r="BQE120" s="511"/>
      <c r="BQF120" s="511"/>
      <c r="BQG120" s="511"/>
      <c r="BQH120" s="511"/>
      <c r="BQI120" s="511"/>
      <c r="BQJ120" s="511"/>
      <c r="BQK120" s="511"/>
      <c r="BQL120" s="511"/>
      <c r="BQM120" s="511"/>
      <c r="BQN120" s="511"/>
      <c r="BQO120" s="511"/>
      <c r="BQP120" s="511"/>
      <c r="BQQ120" s="511"/>
      <c r="BQR120" s="511"/>
      <c r="BQS120" s="511"/>
      <c r="BQT120" s="511"/>
      <c r="BQU120" s="511"/>
      <c r="BQV120" s="511"/>
      <c r="BQW120" s="511"/>
      <c r="BQX120" s="511"/>
      <c r="BQY120" s="511"/>
      <c r="BQZ120" s="511"/>
      <c r="BRA120" s="511"/>
      <c r="BRB120" s="511"/>
      <c r="BRC120" s="511"/>
      <c r="BRD120" s="511"/>
      <c r="BRE120" s="511"/>
      <c r="BRF120" s="511"/>
      <c r="BRG120" s="511"/>
      <c r="BRH120" s="511"/>
      <c r="BRI120" s="511"/>
      <c r="BRJ120" s="511"/>
      <c r="BRK120" s="511"/>
      <c r="BRL120" s="511"/>
      <c r="BRM120" s="511"/>
      <c r="BRN120" s="511"/>
      <c r="BRO120" s="511"/>
      <c r="BRP120" s="511"/>
      <c r="BRQ120" s="511"/>
      <c r="BRR120" s="511"/>
      <c r="BRS120" s="511"/>
      <c r="BRT120" s="511"/>
      <c r="BRU120" s="511"/>
      <c r="BRV120" s="511"/>
      <c r="BRW120" s="511"/>
      <c r="BRX120" s="511"/>
      <c r="BRY120" s="511"/>
      <c r="BRZ120" s="511"/>
      <c r="BSA120" s="511"/>
      <c r="BSB120" s="511"/>
      <c r="BSC120" s="511"/>
      <c r="BSD120" s="511"/>
      <c r="BSE120" s="511"/>
      <c r="BSF120" s="511"/>
      <c r="BSG120" s="511"/>
      <c r="BSH120" s="511"/>
      <c r="BSI120" s="511"/>
      <c r="BSJ120" s="511"/>
      <c r="BSK120" s="511"/>
      <c r="BSL120" s="511"/>
      <c r="BSM120" s="511"/>
      <c r="BSN120" s="511"/>
      <c r="BSO120" s="511"/>
      <c r="BSP120" s="511"/>
      <c r="BSQ120" s="511"/>
      <c r="BSR120" s="511"/>
      <c r="BSS120" s="511"/>
      <c r="BST120" s="511"/>
      <c r="BSU120" s="511"/>
      <c r="BSV120" s="511"/>
      <c r="BSW120" s="511"/>
      <c r="BSX120" s="511"/>
      <c r="BSY120" s="511"/>
      <c r="BSZ120" s="511"/>
      <c r="BTA120" s="511"/>
      <c r="BTB120" s="511"/>
      <c r="BTC120" s="511"/>
      <c r="BTD120" s="511"/>
      <c r="BTE120" s="511"/>
      <c r="BTF120" s="511"/>
      <c r="BTG120" s="511"/>
      <c r="BTH120" s="511"/>
      <c r="BTI120" s="511"/>
      <c r="BTJ120" s="511"/>
      <c r="BTK120" s="511"/>
      <c r="BTL120" s="511"/>
      <c r="BTM120" s="511"/>
      <c r="BTN120" s="511"/>
      <c r="BTO120" s="511"/>
      <c r="BTP120" s="511"/>
      <c r="BTQ120" s="511"/>
      <c r="BTR120" s="511"/>
      <c r="BTS120" s="511"/>
      <c r="BTT120" s="511"/>
      <c r="BTU120" s="511"/>
      <c r="BTV120" s="511"/>
      <c r="BTW120" s="511"/>
      <c r="BTX120" s="511"/>
      <c r="BTY120" s="511"/>
      <c r="BTZ120" s="511"/>
      <c r="BUA120" s="511"/>
      <c r="BUB120" s="511"/>
      <c r="BUC120" s="511"/>
      <c r="BUD120" s="511"/>
      <c r="BUE120" s="511"/>
      <c r="BUF120" s="511"/>
      <c r="BUG120" s="511"/>
      <c r="BUH120" s="511"/>
      <c r="BUI120" s="511"/>
      <c r="BUJ120" s="511"/>
      <c r="BUK120" s="511"/>
      <c r="BUL120" s="511"/>
      <c r="BUM120" s="511"/>
      <c r="BUN120" s="511"/>
      <c r="BUO120" s="511"/>
      <c r="BUP120" s="511"/>
      <c r="BUQ120" s="511"/>
      <c r="BUR120" s="511"/>
      <c r="BUS120" s="511"/>
      <c r="BUT120" s="511"/>
      <c r="BUU120" s="511"/>
      <c r="BUV120" s="511"/>
      <c r="BUW120" s="511"/>
      <c r="BUX120" s="511"/>
      <c r="BUY120" s="511"/>
      <c r="BUZ120" s="511"/>
      <c r="BVA120" s="511"/>
      <c r="BVB120" s="511"/>
      <c r="BVC120" s="511"/>
      <c r="BVD120" s="511"/>
      <c r="BVE120" s="511"/>
      <c r="BVF120" s="511"/>
      <c r="BVG120" s="511"/>
      <c r="BVH120" s="511"/>
      <c r="BVI120" s="511"/>
      <c r="BVJ120" s="511"/>
      <c r="BVK120" s="511"/>
      <c r="BVL120" s="511"/>
      <c r="BVM120" s="511"/>
      <c r="BVN120" s="511"/>
      <c r="BVO120" s="511"/>
      <c r="BVP120" s="511"/>
      <c r="BVQ120" s="511"/>
      <c r="BVR120" s="511"/>
      <c r="BVS120" s="511"/>
      <c r="BVT120" s="511"/>
      <c r="BVU120" s="511"/>
      <c r="BVV120" s="511"/>
      <c r="BVW120" s="511"/>
      <c r="BVX120" s="511"/>
      <c r="BVY120" s="511"/>
      <c r="BVZ120" s="511"/>
      <c r="BWA120" s="511"/>
      <c r="BWB120" s="511"/>
      <c r="BWC120" s="511"/>
      <c r="BWD120" s="511"/>
      <c r="BWE120" s="511"/>
      <c r="BWF120" s="511"/>
      <c r="BWG120" s="511"/>
      <c r="BWH120" s="511"/>
      <c r="BWI120" s="511"/>
      <c r="BWJ120" s="511"/>
      <c r="BWK120" s="511"/>
      <c r="BWL120" s="511"/>
      <c r="BWM120" s="511"/>
      <c r="BWN120" s="511"/>
      <c r="BWO120" s="511"/>
      <c r="BWP120" s="511"/>
      <c r="BWQ120" s="511"/>
      <c r="BWR120" s="511"/>
      <c r="BWS120" s="511"/>
      <c r="BWT120" s="511"/>
      <c r="BWU120" s="511"/>
      <c r="BWV120" s="511"/>
      <c r="BWW120" s="511"/>
      <c r="BWX120" s="511"/>
      <c r="BWY120" s="511"/>
      <c r="BWZ120" s="511"/>
      <c r="BXA120" s="511"/>
      <c r="BXB120" s="511"/>
      <c r="BXC120" s="511"/>
      <c r="BXD120" s="511"/>
      <c r="BXE120" s="511"/>
      <c r="BXF120" s="511"/>
      <c r="BXG120" s="511"/>
      <c r="BXH120" s="511"/>
      <c r="BXI120" s="511"/>
      <c r="BXJ120" s="511"/>
      <c r="BXK120" s="511"/>
      <c r="BXL120" s="511"/>
      <c r="BXM120" s="511"/>
      <c r="BXN120" s="511"/>
      <c r="BXO120" s="511"/>
      <c r="BXP120" s="511"/>
      <c r="BXQ120" s="511"/>
      <c r="BXR120" s="511"/>
      <c r="BXS120" s="511"/>
      <c r="BXT120" s="511"/>
      <c r="BXU120" s="511"/>
      <c r="BXV120" s="511"/>
      <c r="BXW120" s="511"/>
      <c r="BXX120" s="511"/>
      <c r="BXY120" s="511"/>
      <c r="BXZ120" s="511"/>
      <c r="BYA120" s="511"/>
      <c r="BYB120" s="511"/>
      <c r="BYC120" s="511"/>
      <c r="BYD120" s="511"/>
      <c r="BYE120" s="511"/>
      <c r="BYF120" s="511"/>
      <c r="BYG120" s="511"/>
      <c r="BYH120" s="511"/>
      <c r="BYI120" s="511"/>
      <c r="BYJ120" s="511"/>
      <c r="BYK120" s="511"/>
      <c r="BYL120" s="511"/>
      <c r="BYM120" s="511"/>
      <c r="BYN120" s="511"/>
      <c r="BYO120" s="511"/>
      <c r="BYP120" s="511"/>
      <c r="BYQ120" s="511"/>
      <c r="BYR120" s="511"/>
      <c r="BYS120" s="511"/>
      <c r="BYT120" s="511"/>
      <c r="BYU120" s="511"/>
      <c r="BYV120" s="511"/>
      <c r="BYW120" s="511"/>
      <c r="BYX120" s="511"/>
      <c r="BYY120" s="511"/>
      <c r="BYZ120" s="511"/>
      <c r="BZA120" s="511"/>
      <c r="BZB120" s="511"/>
      <c r="BZC120" s="511"/>
      <c r="BZD120" s="511"/>
      <c r="BZE120" s="511"/>
      <c r="BZF120" s="511"/>
      <c r="BZG120" s="511"/>
      <c r="BZH120" s="511"/>
      <c r="BZI120" s="511"/>
      <c r="BZJ120" s="511"/>
      <c r="BZK120" s="511"/>
      <c r="BZL120" s="511"/>
      <c r="BZM120" s="511"/>
      <c r="BZN120" s="511"/>
      <c r="BZO120" s="511"/>
      <c r="BZP120" s="511"/>
      <c r="BZQ120" s="511"/>
      <c r="BZR120" s="511"/>
      <c r="BZS120" s="511"/>
      <c r="BZT120" s="511"/>
      <c r="BZU120" s="511"/>
      <c r="BZV120" s="511"/>
      <c r="BZW120" s="511"/>
      <c r="BZX120" s="511"/>
      <c r="BZY120" s="511"/>
      <c r="BZZ120" s="511"/>
      <c r="CAA120" s="511"/>
      <c r="CAB120" s="511"/>
      <c r="CAC120" s="511"/>
      <c r="CAD120" s="511"/>
      <c r="CAE120" s="511"/>
      <c r="CAF120" s="511"/>
      <c r="CAG120" s="511"/>
      <c r="CAH120" s="511"/>
      <c r="CAI120" s="511"/>
      <c r="CAJ120" s="511"/>
      <c r="CAK120" s="511"/>
      <c r="CAL120" s="511"/>
      <c r="CAM120" s="511"/>
      <c r="CAN120" s="511"/>
      <c r="CAO120" s="511"/>
      <c r="CAP120" s="511"/>
      <c r="CAQ120" s="511"/>
      <c r="CAR120" s="511"/>
      <c r="CAS120" s="511"/>
      <c r="CAT120" s="511"/>
      <c r="CAU120" s="511"/>
      <c r="CAV120" s="511"/>
      <c r="CAW120" s="511"/>
      <c r="CAX120" s="511"/>
      <c r="CAY120" s="511"/>
      <c r="CAZ120" s="511"/>
      <c r="CBA120" s="511"/>
      <c r="CBB120" s="511"/>
      <c r="CBC120" s="511"/>
      <c r="CBD120" s="511"/>
      <c r="CBE120" s="511"/>
      <c r="CBF120" s="511"/>
      <c r="CBG120" s="511"/>
      <c r="CBH120" s="511"/>
      <c r="CBI120" s="511"/>
      <c r="CBJ120" s="511"/>
      <c r="CBK120" s="511"/>
      <c r="CBL120" s="511"/>
      <c r="CBM120" s="511"/>
      <c r="CBN120" s="511"/>
      <c r="CBO120" s="511"/>
      <c r="CBP120" s="511"/>
      <c r="CBQ120" s="511"/>
      <c r="CBR120" s="511"/>
      <c r="CBS120" s="511"/>
      <c r="CBT120" s="511"/>
      <c r="CBU120" s="511"/>
      <c r="CBV120" s="511"/>
      <c r="CBW120" s="511"/>
      <c r="CBX120" s="511"/>
      <c r="CBY120" s="511"/>
      <c r="CBZ120" s="511"/>
      <c r="CCA120" s="511"/>
      <c r="CCB120" s="511"/>
      <c r="CCC120" s="511"/>
      <c r="CCD120" s="511"/>
      <c r="CCE120" s="511"/>
      <c r="CCF120" s="511"/>
      <c r="CCG120" s="511"/>
      <c r="CCH120" s="511"/>
      <c r="CCI120" s="511"/>
      <c r="CCJ120" s="511"/>
      <c r="CCK120" s="511"/>
      <c r="CCL120" s="511"/>
      <c r="CCM120" s="511"/>
      <c r="CCN120" s="511"/>
      <c r="CCO120" s="511"/>
      <c r="CCP120" s="511"/>
      <c r="CCQ120" s="511"/>
      <c r="CCR120" s="511"/>
      <c r="CCS120" s="511"/>
      <c r="CCT120" s="511"/>
      <c r="CCU120" s="511"/>
      <c r="CCV120" s="511"/>
      <c r="CCW120" s="511"/>
      <c r="CCX120" s="511"/>
      <c r="CCY120" s="511"/>
      <c r="CCZ120" s="511"/>
      <c r="CDA120" s="511"/>
      <c r="CDB120" s="511"/>
      <c r="CDC120" s="511"/>
      <c r="CDD120" s="511"/>
      <c r="CDE120" s="511"/>
      <c r="CDF120" s="511"/>
      <c r="CDG120" s="511"/>
      <c r="CDH120" s="511"/>
      <c r="CDI120" s="511"/>
      <c r="CDJ120" s="511"/>
      <c r="CDK120" s="511"/>
      <c r="CDL120" s="511"/>
      <c r="CDM120" s="511"/>
      <c r="CDN120" s="511"/>
      <c r="CDO120" s="511"/>
      <c r="CDP120" s="511"/>
      <c r="CDQ120" s="511"/>
      <c r="CDR120" s="511"/>
      <c r="CDS120" s="511"/>
      <c r="CDT120" s="511"/>
      <c r="CDU120" s="511"/>
      <c r="CDV120" s="511"/>
      <c r="CDW120" s="511"/>
      <c r="CDX120" s="511"/>
      <c r="CDY120" s="511"/>
      <c r="CDZ120" s="511"/>
      <c r="CEA120" s="511"/>
      <c r="CEB120" s="511"/>
      <c r="CEC120" s="511"/>
      <c r="CED120" s="511"/>
      <c r="CEE120" s="511"/>
      <c r="CEF120" s="511"/>
      <c r="CEG120" s="511"/>
      <c r="CEH120" s="511"/>
      <c r="CEI120" s="511"/>
      <c r="CEJ120" s="511"/>
      <c r="CEK120" s="511"/>
      <c r="CEL120" s="511"/>
      <c r="CEM120" s="511"/>
      <c r="CEN120" s="511"/>
      <c r="CEO120" s="511"/>
      <c r="CEP120" s="511"/>
      <c r="CEQ120" s="511"/>
      <c r="CER120" s="511"/>
      <c r="CES120" s="511"/>
      <c r="CET120" s="511"/>
      <c r="CEU120" s="511"/>
      <c r="CEV120" s="511"/>
      <c r="CEW120" s="511"/>
      <c r="CEX120" s="511"/>
      <c r="CEY120" s="511"/>
      <c r="CEZ120" s="511"/>
      <c r="CFA120" s="511"/>
      <c r="CFB120" s="511"/>
      <c r="CFC120" s="511"/>
      <c r="CFD120" s="511"/>
      <c r="CFE120" s="511"/>
      <c r="CFF120" s="511"/>
      <c r="CFG120" s="511"/>
      <c r="CFH120" s="511"/>
      <c r="CFI120" s="511"/>
      <c r="CFJ120" s="511"/>
      <c r="CFK120" s="511"/>
      <c r="CFL120" s="511"/>
      <c r="CFM120" s="511"/>
      <c r="CFN120" s="511"/>
      <c r="CFO120" s="511"/>
      <c r="CFP120" s="511"/>
      <c r="CFQ120" s="511"/>
      <c r="CFR120" s="511"/>
      <c r="CFS120" s="511"/>
      <c r="CFT120" s="511"/>
      <c r="CFU120" s="511"/>
      <c r="CFV120" s="511"/>
      <c r="CFW120" s="511"/>
      <c r="CFX120" s="511"/>
      <c r="CFY120" s="511"/>
      <c r="CFZ120" s="511"/>
      <c r="CGA120" s="511"/>
      <c r="CGB120" s="511"/>
      <c r="CGC120" s="511"/>
      <c r="CGD120" s="511"/>
      <c r="CGE120" s="511"/>
      <c r="CGF120" s="511"/>
      <c r="CGG120" s="511"/>
      <c r="CGH120" s="511"/>
      <c r="CGI120" s="511"/>
      <c r="CGJ120" s="511"/>
      <c r="CGK120" s="511"/>
      <c r="CGL120" s="511"/>
      <c r="CGM120" s="511"/>
      <c r="CGN120" s="511"/>
      <c r="CGO120" s="511"/>
      <c r="CGP120" s="511"/>
      <c r="CGQ120" s="511"/>
      <c r="CGR120" s="511"/>
      <c r="CGS120" s="511"/>
      <c r="CGT120" s="511"/>
      <c r="CGU120" s="511"/>
      <c r="CGV120" s="511"/>
      <c r="CGW120" s="511"/>
      <c r="CGX120" s="511"/>
      <c r="CGY120" s="511"/>
      <c r="CGZ120" s="511"/>
      <c r="CHA120" s="511"/>
      <c r="CHB120" s="511"/>
      <c r="CHC120" s="511"/>
      <c r="CHD120" s="511"/>
      <c r="CHE120" s="511"/>
      <c r="CHF120" s="511"/>
      <c r="CHG120" s="511"/>
      <c r="CHH120" s="511"/>
      <c r="CHI120" s="511"/>
      <c r="CHJ120" s="511"/>
      <c r="CHK120" s="511"/>
      <c r="CHL120" s="511"/>
      <c r="CHM120" s="511"/>
      <c r="CHN120" s="511"/>
      <c r="CHO120" s="511"/>
      <c r="CHP120" s="511"/>
      <c r="CHQ120" s="511"/>
      <c r="CHR120" s="511"/>
      <c r="CHS120" s="511"/>
      <c r="CHT120" s="511"/>
      <c r="CHU120" s="511"/>
      <c r="CHV120" s="511"/>
      <c r="CHW120" s="511"/>
      <c r="CHX120" s="511"/>
      <c r="CHY120" s="511"/>
      <c r="CHZ120" s="511"/>
      <c r="CIA120" s="511"/>
      <c r="CIB120" s="511"/>
      <c r="CIC120" s="511"/>
      <c r="CID120" s="511"/>
      <c r="CIE120" s="511"/>
      <c r="CIF120" s="511"/>
      <c r="CIG120" s="511"/>
      <c r="CIH120" s="511"/>
      <c r="CII120" s="511"/>
      <c r="CIJ120" s="511"/>
      <c r="CIK120" s="511"/>
      <c r="CIL120" s="511"/>
      <c r="CIM120" s="511"/>
      <c r="CIN120" s="511"/>
      <c r="CIO120" s="511"/>
      <c r="CIP120" s="511"/>
      <c r="CIQ120" s="511"/>
      <c r="CIR120" s="511"/>
      <c r="CIS120" s="511"/>
      <c r="CIT120" s="511"/>
      <c r="CIU120" s="511"/>
      <c r="CIV120" s="511"/>
      <c r="CIW120" s="511"/>
      <c r="CIX120" s="511"/>
      <c r="CIY120" s="511"/>
      <c r="CIZ120" s="511"/>
      <c r="CJA120" s="511"/>
      <c r="CJB120" s="511"/>
      <c r="CJC120" s="511"/>
      <c r="CJD120" s="511"/>
      <c r="CJE120" s="511"/>
      <c r="CJF120" s="511"/>
      <c r="CJG120" s="511"/>
      <c r="CJH120" s="511"/>
      <c r="CJI120" s="511"/>
      <c r="CJJ120" s="511"/>
      <c r="CJK120" s="511"/>
      <c r="CJL120" s="511"/>
      <c r="CJM120" s="511"/>
      <c r="CJN120" s="511"/>
      <c r="CJO120" s="511"/>
      <c r="CJP120" s="511"/>
      <c r="CJQ120" s="511"/>
      <c r="CJR120" s="511"/>
      <c r="CJS120" s="511"/>
      <c r="CJT120" s="511"/>
      <c r="CJU120" s="511"/>
      <c r="CJV120" s="511"/>
      <c r="CJW120" s="511"/>
      <c r="CJX120" s="511"/>
      <c r="CJY120" s="511"/>
      <c r="CJZ120" s="511"/>
      <c r="CKA120" s="511"/>
      <c r="CKB120" s="511"/>
      <c r="CKC120" s="511"/>
      <c r="CKD120" s="511"/>
      <c r="CKE120" s="511"/>
      <c r="CKF120" s="511"/>
      <c r="CKG120" s="511"/>
      <c r="CKH120" s="511"/>
      <c r="CKI120" s="511"/>
      <c r="CKJ120" s="511"/>
      <c r="CKK120" s="511"/>
      <c r="CKL120" s="511"/>
      <c r="CKM120" s="511"/>
      <c r="CKN120" s="511"/>
      <c r="CKO120" s="511"/>
      <c r="CKP120" s="511"/>
      <c r="CKQ120" s="511"/>
      <c r="CKR120" s="511"/>
      <c r="CKS120" s="511"/>
      <c r="CKT120" s="511"/>
      <c r="CKU120" s="511"/>
      <c r="CKV120" s="511"/>
      <c r="CKW120" s="511"/>
      <c r="CKX120" s="511"/>
      <c r="CKY120" s="511"/>
      <c r="CKZ120" s="511"/>
      <c r="CLA120" s="511"/>
      <c r="CLB120" s="511"/>
      <c r="CLC120" s="511"/>
      <c r="CLD120" s="511"/>
      <c r="CLE120" s="511"/>
      <c r="CLF120" s="511"/>
      <c r="CLG120" s="511"/>
      <c r="CLH120" s="511"/>
      <c r="CLI120" s="511"/>
      <c r="CLJ120" s="511"/>
      <c r="CLK120" s="511"/>
      <c r="CLL120" s="511"/>
      <c r="CLM120" s="511"/>
      <c r="CLN120" s="511"/>
      <c r="CLO120" s="511"/>
      <c r="CLP120" s="511"/>
      <c r="CLQ120" s="511"/>
      <c r="CLR120" s="511"/>
      <c r="CLS120" s="511"/>
      <c r="CLT120" s="511"/>
      <c r="CLU120" s="511"/>
      <c r="CLV120" s="511"/>
      <c r="CLW120" s="511"/>
      <c r="CLX120" s="511"/>
      <c r="CLY120" s="511"/>
      <c r="CLZ120" s="511"/>
      <c r="CMA120" s="511"/>
      <c r="CMB120" s="511"/>
      <c r="CMC120" s="511"/>
      <c r="CMD120" s="511"/>
      <c r="CME120" s="511"/>
      <c r="CMF120" s="511"/>
      <c r="CMG120" s="511"/>
      <c r="CMH120" s="511"/>
      <c r="CMI120" s="511"/>
      <c r="CMJ120" s="511"/>
      <c r="CMK120" s="511"/>
      <c r="CML120" s="511"/>
      <c r="CMM120" s="511"/>
      <c r="CMN120" s="511"/>
      <c r="CMO120" s="511"/>
      <c r="CMP120" s="511"/>
      <c r="CMQ120" s="511"/>
      <c r="CMR120" s="511"/>
      <c r="CMS120" s="511"/>
      <c r="CMT120" s="511"/>
      <c r="CMU120" s="511"/>
      <c r="CMV120" s="511"/>
      <c r="CMW120" s="511"/>
      <c r="CMX120" s="511"/>
      <c r="CMY120" s="511"/>
      <c r="CMZ120" s="511"/>
      <c r="CNA120" s="511"/>
      <c r="CNB120" s="511"/>
      <c r="CNC120" s="511"/>
      <c r="CND120" s="511"/>
      <c r="CNE120" s="511"/>
      <c r="CNF120" s="511"/>
      <c r="CNG120" s="511"/>
      <c r="CNH120" s="511"/>
      <c r="CNI120" s="511"/>
      <c r="CNJ120" s="511"/>
      <c r="CNK120" s="511"/>
      <c r="CNL120" s="511"/>
      <c r="CNM120" s="511"/>
      <c r="CNN120" s="511"/>
      <c r="CNO120" s="511"/>
      <c r="CNP120" s="511"/>
      <c r="CNQ120" s="511"/>
      <c r="CNR120" s="511"/>
      <c r="CNS120" s="511"/>
      <c r="CNT120" s="511"/>
      <c r="CNU120" s="511"/>
      <c r="CNV120" s="511"/>
      <c r="CNW120" s="511"/>
      <c r="CNX120" s="511"/>
      <c r="CNY120" s="511"/>
      <c r="CNZ120" s="511"/>
      <c r="COA120" s="511"/>
      <c r="COB120" s="511"/>
      <c r="COC120" s="511"/>
      <c r="COD120" s="511"/>
      <c r="COE120" s="511"/>
      <c r="COF120" s="511"/>
      <c r="COG120" s="511"/>
      <c r="COH120" s="511"/>
      <c r="COI120" s="511"/>
      <c r="COJ120" s="511"/>
      <c r="COK120" s="511"/>
      <c r="COL120" s="511"/>
      <c r="COM120" s="511"/>
      <c r="CON120" s="511"/>
      <c r="COO120" s="511"/>
      <c r="COP120" s="511"/>
      <c r="COQ120" s="511"/>
      <c r="COR120" s="511"/>
      <c r="COS120" s="511"/>
      <c r="COT120" s="511"/>
      <c r="COU120" s="511"/>
      <c r="COV120" s="511"/>
      <c r="COW120" s="511"/>
      <c r="COX120" s="511"/>
      <c r="COY120" s="511"/>
      <c r="COZ120" s="511"/>
      <c r="CPA120" s="511"/>
      <c r="CPB120" s="511"/>
      <c r="CPC120" s="511"/>
      <c r="CPD120" s="511"/>
      <c r="CPE120" s="511"/>
      <c r="CPF120" s="511"/>
      <c r="CPG120" s="511"/>
      <c r="CPH120" s="511"/>
      <c r="CPI120" s="511"/>
      <c r="CPJ120" s="511"/>
      <c r="CPK120" s="511"/>
      <c r="CPL120" s="511"/>
      <c r="CPM120" s="511"/>
      <c r="CPN120" s="511"/>
      <c r="CPO120" s="511"/>
      <c r="CPP120" s="511"/>
      <c r="CPQ120" s="511"/>
      <c r="CPR120" s="511"/>
      <c r="CPS120" s="511"/>
      <c r="CPT120" s="511"/>
      <c r="CPU120" s="511"/>
      <c r="CPV120" s="511"/>
      <c r="CPW120" s="511"/>
      <c r="CPX120" s="511"/>
      <c r="CPY120" s="511"/>
      <c r="CPZ120" s="511"/>
      <c r="CQA120" s="511"/>
      <c r="CQB120" s="511"/>
      <c r="CQC120" s="511"/>
      <c r="CQD120" s="511"/>
      <c r="CQE120" s="511"/>
      <c r="CQF120" s="511"/>
      <c r="CQG120" s="511"/>
      <c r="CQH120" s="511"/>
      <c r="CQI120" s="511"/>
      <c r="CQJ120" s="511"/>
      <c r="CQK120" s="511"/>
      <c r="CQL120" s="511"/>
      <c r="CQM120" s="511"/>
      <c r="CQN120" s="511"/>
      <c r="CQO120" s="511"/>
      <c r="CQP120" s="511"/>
      <c r="CQQ120" s="511"/>
      <c r="CQR120" s="511"/>
      <c r="CQS120" s="511"/>
      <c r="CQT120" s="511"/>
      <c r="CQU120" s="511"/>
      <c r="CQV120" s="511"/>
      <c r="CQW120" s="511"/>
      <c r="CQX120" s="511"/>
      <c r="CQY120" s="511"/>
      <c r="CQZ120" s="511"/>
      <c r="CRA120" s="511"/>
      <c r="CRB120" s="511"/>
      <c r="CRC120" s="511"/>
      <c r="CRD120" s="511"/>
      <c r="CRE120" s="511"/>
      <c r="CRF120" s="511"/>
      <c r="CRG120" s="511"/>
      <c r="CRH120" s="511"/>
      <c r="CRI120" s="511"/>
      <c r="CRJ120" s="511"/>
      <c r="CRK120" s="511"/>
      <c r="CRL120" s="511"/>
      <c r="CRM120" s="511"/>
      <c r="CRN120" s="511"/>
      <c r="CRO120" s="511"/>
      <c r="CRP120" s="511"/>
      <c r="CRQ120" s="511"/>
      <c r="CRR120" s="511"/>
      <c r="CRS120" s="511"/>
      <c r="CRT120" s="511"/>
      <c r="CRU120" s="511"/>
      <c r="CRV120" s="511"/>
      <c r="CRW120" s="511"/>
      <c r="CRX120" s="511"/>
      <c r="CRY120" s="511"/>
      <c r="CRZ120" s="511"/>
      <c r="CSA120" s="511"/>
      <c r="CSB120" s="511"/>
      <c r="CSC120" s="511"/>
      <c r="CSD120" s="511"/>
      <c r="CSE120" s="511"/>
      <c r="CSF120" s="511"/>
      <c r="CSG120" s="511"/>
      <c r="CSH120" s="511"/>
      <c r="CSI120" s="511"/>
      <c r="CSJ120" s="511"/>
      <c r="CSK120" s="511"/>
      <c r="CSL120" s="511"/>
      <c r="CSM120" s="511"/>
      <c r="CSN120" s="511"/>
      <c r="CSO120" s="511"/>
      <c r="CSP120" s="511"/>
      <c r="CSQ120" s="511"/>
      <c r="CSR120" s="511"/>
      <c r="CSS120" s="511"/>
      <c r="CST120" s="511"/>
      <c r="CSU120" s="511"/>
      <c r="CSV120" s="511"/>
      <c r="CSW120" s="511"/>
      <c r="CSX120" s="511"/>
      <c r="CSY120" s="511"/>
      <c r="CSZ120" s="511"/>
      <c r="CTA120" s="511"/>
      <c r="CTB120" s="511"/>
      <c r="CTC120" s="511"/>
      <c r="CTD120" s="511"/>
      <c r="CTE120" s="511"/>
      <c r="CTF120" s="511"/>
      <c r="CTG120" s="511"/>
      <c r="CTH120" s="511"/>
      <c r="CTI120" s="511"/>
      <c r="CTJ120" s="511"/>
      <c r="CTK120" s="511"/>
      <c r="CTL120" s="511"/>
      <c r="CTM120" s="511"/>
      <c r="CTN120" s="511"/>
      <c r="CTO120" s="511"/>
      <c r="CTP120" s="511"/>
      <c r="CTQ120" s="511"/>
      <c r="CTR120" s="511"/>
      <c r="CTS120" s="511"/>
      <c r="CTT120" s="511"/>
      <c r="CTU120" s="511"/>
      <c r="CTV120" s="511"/>
      <c r="CTW120" s="511"/>
      <c r="CTX120" s="511"/>
      <c r="CTY120" s="511"/>
      <c r="CTZ120" s="511"/>
      <c r="CUA120" s="511"/>
      <c r="CUB120" s="511"/>
      <c r="CUC120" s="511"/>
      <c r="CUD120" s="511"/>
      <c r="CUE120" s="511"/>
      <c r="CUF120" s="511"/>
      <c r="CUG120" s="511"/>
      <c r="CUH120" s="511"/>
      <c r="CUI120" s="511"/>
      <c r="CUJ120" s="511"/>
      <c r="CUK120" s="511"/>
      <c r="CUL120" s="511"/>
      <c r="CUM120" s="511"/>
      <c r="CUN120" s="511"/>
      <c r="CUO120" s="511"/>
      <c r="CUP120" s="511"/>
      <c r="CUQ120" s="511"/>
      <c r="CUR120" s="511"/>
      <c r="CUS120" s="511"/>
      <c r="CUT120" s="511"/>
      <c r="CUU120" s="511"/>
      <c r="CUV120" s="511"/>
      <c r="CUW120" s="511"/>
      <c r="CUX120" s="511"/>
      <c r="CUY120" s="511"/>
      <c r="CUZ120" s="511"/>
      <c r="CVA120" s="511"/>
      <c r="CVB120" s="511"/>
      <c r="CVC120" s="511"/>
      <c r="CVD120" s="511"/>
      <c r="CVE120" s="511"/>
      <c r="CVF120" s="511"/>
      <c r="CVG120" s="511"/>
      <c r="CVH120" s="511"/>
      <c r="CVI120" s="511"/>
      <c r="CVJ120" s="511"/>
      <c r="CVK120" s="511"/>
      <c r="CVL120" s="511"/>
      <c r="CVM120" s="511"/>
      <c r="CVN120" s="511"/>
      <c r="CVO120" s="511"/>
      <c r="CVP120" s="511"/>
      <c r="CVQ120" s="511"/>
      <c r="CVR120" s="511"/>
      <c r="CVS120" s="511"/>
      <c r="CVT120" s="511"/>
      <c r="CVU120" s="511"/>
      <c r="CVV120" s="511"/>
      <c r="CVW120" s="511"/>
      <c r="CVX120" s="511"/>
      <c r="CVY120" s="511"/>
      <c r="CVZ120" s="511"/>
      <c r="CWA120" s="511"/>
      <c r="CWB120" s="511"/>
      <c r="CWC120" s="511"/>
      <c r="CWD120" s="511"/>
      <c r="CWE120" s="511"/>
      <c r="CWF120" s="511"/>
      <c r="CWG120" s="511"/>
      <c r="CWH120" s="511"/>
      <c r="CWI120" s="511"/>
      <c r="CWJ120" s="511"/>
      <c r="CWK120" s="511"/>
      <c r="CWL120" s="511"/>
      <c r="CWM120" s="511"/>
      <c r="CWN120" s="511"/>
      <c r="CWO120" s="511"/>
      <c r="CWP120" s="511"/>
      <c r="CWQ120" s="511"/>
      <c r="CWR120" s="511"/>
      <c r="CWS120" s="511"/>
      <c r="CWT120" s="511"/>
      <c r="CWU120" s="511"/>
      <c r="CWV120" s="511"/>
      <c r="CWW120" s="511"/>
      <c r="CWX120" s="511"/>
      <c r="CWY120" s="511"/>
      <c r="CWZ120" s="511"/>
      <c r="CXA120" s="511"/>
      <c r="CXB120" s="511"/>
      <c r="CXC120" s="511"/>
      <c r="CXD120" s="511"/>
      <c r="CXE120" s="511"/>
      <c r="CXF120" s="511"/>
      <c r="CXG120" s="511"/>
      <c r="CXH120" s="511"/>
      <c r="CXI120" s="511"/>
      <c r="CXJ120" s="511"/>
      <c r="CXK120" s="511"/>
      <c r="CXL120" s="511"/>
      <c r="CXM120" s="511"/>
      <c r="CXN120" s="511"/>
      <c r="CXO120" s="511"/>
      <c r="CXP120" s="511"/>
      <c r="CXQ120" s="511"/>
      <c r="CXR120" s="511"/>
      <c r="CXS120" s="511"/>
      <c r="CXT120" s="511"/>
      <c r="CXU120" s="511"/>
      <c r="CXV120" s="511"/>
      <c r="CXW120" s="511"/>
      <c r="CXX120" s="511"/>
      <c r="CXY120" s="511"/>
      <c r="CXZ120" s="511"/>
      <c r="CYA120" s="511"/>
      <c r="CYB120" s="511"/>
      <c r="CYC120" s="511"/>
      <c r="CYD120" s="511"/>
      <c r="CYE120" s="511"/>
      <c r="CYF120" s="511"/>
      <c r="CYG120" s="511"/>
      <c r="CYH120" s="511"/>
      <c r="CYI120" s="511"/>
      <c r="CYJ120" s="511"/>
      <c r="CYK120" s="511"/>
      <c r="CYL120" s="511"/>
      <c r="CYM120" s="511"/>
      <c r="CYN120" s="511"/>
      <c r="CYO120" s="511"/>
      <c r="CYP120" s="511"/>
      <c r="CYQ120" s="511"/>
      <c r="CYR120" s="511"/>
      <c r="CYS120" s="511"/>
      <c r="CYT120" s="511"/>
      <c r="CYU120" s="511"/>
      <c r="CYV120" s="511"/>
      <c r="CYW120" s="511"/>
      <c r="CYX120" s="511"/>
      <c r="CYY120" s="511"/>
      <c r="CYZ120" s="511"/>
      <c r="CZA120" s="511"/>
      <c r="CZB120" s="511"/>
      <c r="CZC120" s="511"/>
      <c r="CZD120" s="511"/>
      <c r="CZE120" s="511"/>
      <c r="CZF120" s="511"/>
      <c r="CZG120" s="511"/>
      <c r="CZH120" s="511"/>
      <c r="CZI120" s="511"/>
      <c r="CZJ120" s="511"/>
      <c r="CZK120" s="511"/>
      <c r="CZL120" s="511"/>
      <c r="CZM120" s="511"/>
      <c r="CZN120" s="511"/>
      <c r="CZO120" s="511"/>
      <c r="CZP120" s="511"/>
      <c r="CZQ120" s="511"/>
      <c r="CZR120" s="511"/>
      <c r="CZS120" s="511"/>
      <c r="CZT120" s="511"/>
      <c r="CZU120" s="511"/>
      <c r="CZV120" s="511"/>
      <c r="CZW120" s="511"/>
      <c r="CZX120" s="511"/>
      <c r="CZY120" s="511"/>
      <c r="CZZ120" s="511"/>
      <c r="DAA120" s="511"/>
      <c r="DAB120" s="511"/>
      <c r="DAC120" s="511"/>
      <c r="DAD120" s="511"/>
      <c r="DAE120" s="511"/>
      <c r="DAF120" s="511"/>
      <c r="DAG120" s="511"/>
      <c r="DAH120" s="511"/>
      <c r="DAI120" s="511"/>
      <c r="DAJ120" s="511"/>
      <c r="DAK120" s="511"/>
      <c r="DAL120" s="511"/>
      <c r="DAM120" s="511"/>
      <c r="DAN120" s="511"/>
      <c r="DAO120" s="511"/>
      <c r="DAP120" s="511"/>
      <c r="DAQ120" s="511"/>
      <c r="DAR120" s="511"/>
      <c r="DAS120" s="511"/>
      <c r="DAT120" s="511"/>
      <c r="DAU120" s="511"/>
      <c r="DAV120" s="511"/>
      <c r="DAW120" s="511"/>
      <c r="DAX120" s="511"/>
      <c r="DAY120" s="511"/>
      <c r="DAZ120" s="511"/>
      <c r="DBA120" s="511"/>
      <c r="DBB120" s="511"/>
      <c r="DBC120" s="511"/>
      <c r="DBD120" s="511"/>
      <c r="DBE120" s="511"/>
      <c r="DBF120" s="511"/>
      <c r="DBG120" s="511"/>
      <c r="DBH120" s="511"/>
      <c r="DBI120" s="511"/>
      <c r="DBJ120" s="511"/>
      <c r="DBK120" s="511"/>
      <c r="DBL120" s="511"/>
      <c r="DBM120" s="511"/>
      <c r="DBN120" s="511"/>
      <c r="DBO120" s="511"/>
      <c r="DBP120" s="511"/>
      <c r="DBQ120" s="511"/>
      <c r="DBR120" s="511"/>
      <c r="DBS120" s="511"/>
      <c r="DBT120" s="511"/>
      <c r="DBU120" s="511"/>
      <c r="DBV120" s="511"/>
      <c r="DBW120" s="511"/>
      <c r="DBX120" s="511"/>
      <c r="DBY120" s="511"/>
      <c r="DBZ120" s="511"/>
      <c r="DCA120" s="511"/>
      <c r="DCB120" s="511"/>
      <c r="DCC120" s="511"/>
      <c r="DCD120" s="511"/>
      <c r="DCE120" s="511"/>
      <c r="DCF120" s="511"/>
      <c r="DCG120" s="511"/>
      <c r="DCH120" s="511"/>
      <c r="DCI120" s="511"/>
      <c r="DCJ120" s="511"/>
      <c r="DCK120" s="511"/>
      <c r="DCL120" s="511"/>
      <c r="DCM120" s="511"/>
      <c r="DCN120" s="511"/>
      <c r="DCO120" s="511"/>
      <c r="DCP120" s="511"/>
      <c r="DCQ120" s="511"/>
      <c r="DCR120" s="511"/>
      <c r="DCS120" s="511"/>
      <c r="DCT120" s="511"/>
      <c r="DCU120" s="511"/>
      <c r="DCV120" s="511"/>
      <c r="DCW120" s="511"/>
      <c r="DCX120" s="511"/>
      <c r="DCY120" s="511"/>
      <c r="DCZ120" s="511"/>
      <c r="DDA120" s="511"/>
      <c r="DDB120" s="511"/>
      <c r="DDC120" s="511"/>
      <c r="DDD120" s="511"/>
      <c r="DDE120" s="511"/>
      <c r="DDF120" s="511"/>
      <c r="DDG120" s="511"/>
      <c r="DDH120" s="511"/>
      <c r="DDI120" s="511"/>
      <c r="DDJ120" s="511"/>
      <c r="DDK120" s="511"/>
      <c r="DDL120" s="511"/>
      <c r="DDM120" s="511"/>
      <c r="DDN120" s="511"/>
      <c r="DDO120" s="511"/>
      <c r="DDP120" s="511"/>
      <c r="DDQ120" s="511"/>
      <c r="DDR120" s="511"/>
      <c r="DDS120" s="511"/>
      <c r="DDT120" s="511"/>
      <c r="DDU120" s="511"/>
      <c r="DDV120" s="511"/>
      <c r="DDW120" s="511"/>
      <c r="DDX120" s="511"/>
      <c r="DDY120" s="511"/>
      <c r="DDZ120" s="511"/>
      <c r="DEA120" s="511"/>
      <c r="DEB120" s="511"/>
      <c r="DEC120" s="511"/>
      <c r="DED120" s="511"/>
      <c r="DEE120" s="511"/>
      <c r="DEF120" s="511"/>
      <c r="DEG120" s="511"/>
      <c r="DEH120" s="511"/>
      <c r="DEI120" s="511"/>
      <c r="DEJ120" s="511"/>
      <c r="DEK120" s="511"/>
      <c r="DEL120" s="511"/>
      <c r="DEM120" s="511"/>
      <c r="DEN120" s="511"/>
      <c r="DEO120" s="511"/>
      <c r="DEP120" s="511"/>
      <c r="DEQ120" s="511"/>
      <c r="DER120" s="511"/>
      <c r="DES120" s="511"/>
      <c r="DET120" s="511"/>
      <c r="DEU120" s="511"/>
      <c r="DEV120" s="511"/>
      <c r="DEW120" s="511"/>
      <c r="DEX120" s="511"/>
      <c r="DEY120" s="511"/>
      <c r="DEZ120" s="511"/>
      <c r="DFA120" s="511"/>
      <c r="DFB120" s="511"/>
      <c r="DFC120" s="511"/>
      <c r="DFD120" s="511"/>
      <c r="DFE120" s="511"/>
      <c r="DFF120" s="511"/>
      <c r="DFG120" s="511"/>
      <c r="DFH120" s="511"/>
      <c r="DFI120" s="511"/>
      <c r="DFJ120" s="511"/>
      <c r="DFK120" s="511"/>
      <c r="DFL120" s="511"/>
      <c r="DFM120" s="511"/>
      <c r="DFN120" s="511"/>
      <c r="DFO120" s="511"/>
      <c r="DFP120" s="511"/>
      <c r="DFQ120" s="511"/>
      <c r="DFR120" s="511"/>
      <c r="DFS120" s="511"/>
      <c r="DFT120" s="511"/>
      <c r="DFU120" s="511"/>
      <c r="DFV120" s="511"/>
      <c r="DFW120" s="511"/>
      <c r="DFX120" s="511"/>
      <c r="DFY120" s="511"/>
      <c r="DFZ120" s="511"/>
      <c r="DGA120" s="511"/>
      <c r="DGB120" s="511"/>
      <c r="DGC120" s="511"/>
      <c r="DGD120" s="511"/>
      <c r="DGE120" s="511"/>
      <c r="DGF120" s="511"/>
      <c r="DGG120" s="511"/>
      <c r="DGH120" s="511"/>
      <c r="DGI120" s="511"/>
      <c r="DGJ120" s="511"/>
      <c r="DGK120" s="511"/>
      <c r="DGL120" s="511"/>
      <c r="DGM120" s="511"/>
      <c r="DGN120" s="511"/>
      <c r="DGO120" s="511"/>
      <c r="DGP120" s="511"/>
      <c r="DGQ120" s="511"/>
      <c r="DGR120" s="511"/>
      <c r="DGS120" s="511"/>
      <c r="DGT120" s="511"/>
      <c r="DGU120" s="511"/>
      <c r="DGV120" s="511"/>
      <c r="DGW120" s="511"/>
      <c r="DGX120" s="511"/>
      <c r="DGY120" s="511"/>
      <c r="DGZ120" s="511"/>
      <c r="DHA120" s="511"/>
      <c r="DHB120" s="511"/>
      <c r="DHC120" s="511"/>
      <c r="DHD120" s="511"/>
      <c r="DHE120" s="511"/>
      <c r="DHF120" s="511"/>
      <c r="DHG120" s="511"/>
      <c r="DHH120" s="511"/>
      <c r="DHI120" s="511"/>
      <c r="DHJ120" s="511"/>
      <c r="DHK120" s="511"/>
      <c r="DHL120" s="511"/>
      <c r="DHM120" s="511"/>
      <c r="DHN120" s="511"/>
      <c r="DHO120" s="511"/>
      <c r="DHP120" s="511"/>
      <c r="DHQ120" s="511"/>
      <c r="DHR120" s="511"/>
      <c r="DHS120" s="511"/>
      <c r="DHT120" s="511"/>
      <c r="DHU120" s="511"/>
      <c r="DHV120" s="511"/>
      <c r="DHW120" s="511"/>
      <c r="DHX120" s="511"/>
      <c r="DHY120" s="511"/>
      <c r="DHZ120" s="511"/>
      <c r="DIA120" s="511"/>
      <c r="DIB120" s="511"/>
      <c r="DIC120" s="511"/>
      <c r="DID120" s="511"/>
      <c r="DIE120" s="511"/>
      <c r="DIF120" s="511"/>
      <c r="DIG120" s="511"/>
      <c r="DIH120" s="511"/>
      <c r="DII120" s="511"/>
      <c r="DIJ120" s="511"/>
      <c r="DIK120" s="511"/>
      <c r="DIL120" s="511"/>
      <c r="DIM120" s="511"/>
      <c r="DIN120" s="511"/>
      <c r="DIO120" s="511"/>
      <c r="DIP120" s="511"/>
      <c r="DIQ120" s="511"/>
      <c r="DIR120" s="511"/>
      <c r="DIS120" s="511"/>
      <c r="DIT120" s="511"/>
      <c r="DIU120" s="511"/>
      <c r="DIV120" s="511"/>
      <c r="DIW120" s="511"/>
      <c r="DIX120" s="511"/>
      <c r="DIY120" s="511"/>
      <c r="DIZ120" s="511"/>
      <c r="DJA120" s="511"/>
      <c r="DJB120" s="511"/>
      <c r="DJC120" s="511"/>
      <c r="DJD120" s="511"/>
      <c r="DJE120" s="511"/>
      <c r="DJF120" s="511"/>
      <c r="DJG120" s="511"/>
      <c r="DJH120" s="511"/>
      <c r="DJI120" s="511"/>
      <c r="DJJ120" s="511"/>
      <c r="DJK120" s="511"/>
      <c r="DJL120" s="511"/>
      <c r="DJM120" s="511"/>
      <c r="DJN120" s="511"/>
      <c r="DJO120" s="511"/>
      <c r="DJP120" s="511"/>
      <c r="DJQ120" s="511"/>
      <c r="DJR120" s="511"/>
      <c r="DJS120" s="511"/>
      <c r="DJT120" s="511"/>
      <c r="DJU120" s="511"/>
      <c r="DJV120" s="511"/>
      <c r="DJW120" s="511"/>
      <c r="DJX120" s="511"/>
      <c r="DJY120" s="511"/>
      <c r="DJZ120" s="511"/>
      <c r="DKA120" s="511"/>
      <c r="DKB120" s="511"/>
      <c r="DKC120" s="511"/>
      <c r="DKD120" s="511"/>
      <c r="DKE120" s="511"/>
      <c r="DKF120" s="511"/>
      <c r="DKG120" s="511"/>
      <c r="DKH120" s="511"/>
      <c r="DKI120" s="511"/>
      <c r="DKJ120" s="511"/>
      <c r="DKK120" s="511"/>
      <c r="DKL120" s="511"/>
      <c r="DKM120" s="511"/>
      <c r="DKN120" s="511"/>
      <c r="DKO120" s="511"/>
      <c r="DKP120" s="511"/>
      <c r="DKQ120" s="511"/>
      <c r="DKR120" s="511"/>
      <c r="DKS120" s="511"/>
      <c r="DKT120" s="511"/>
      <c r="DKU120" s="511"/>
      <c r="DKV120" s="511"/>
      <c r="DKW120" s="511"/>
      <c r="DKX120" s="511"/>
      <c r="DKY120" s="511"/>
      <c r="DKZ120" s="511"/>
      <c r="DLA120" s="511"/>
      <c r="DLB120" s="511"/>
      <c r="DLC120" s="511"/>
      <c r="DLD120" s="511"/>
      <c r="DLE120" s="511"/>
      <c r="DLF120" s="511"/>
      <c r="DLG120" s="511"/>
      <c r="DLH120" s="511"/>
      <c r="DLI120" s="511"/>
      <c r="DLJ120" s="511"/>
      <c r="DLK120" s="511"/>
      <c r="DLL120" s="511"/>
      <c r="DLM120" s="511"/>
      <c r="DLN120" s="511"/>
      <c r="DLO120" s="511"/>
      <c r="DLP120" s="511"/>
      <c r="DLQ120" s="511"/>
      <c r="DLR120" s="511"/>
      <c r="DLS120" s="511"/>
      <c r="DLT120" s="511"/>
      <c r="DLU120" s="511"/>
      <c r="DLV120" s="511"/>
      <c r="DLW120" s="511"/>
      <c r="DLX120" s="511"/>
      <c r="DLY120" s="511"/>
      <c r="DLZ120" s="511"/>
      <c r="DMA120" s="511"/>
      <c r="DMB120" s="511"/>
      <c r="DMC120" s="511"/>
      <c r="DMD120" s="511"/>
      <c r="DME120" s="511"/>
      <c r="DMF120" s="511"/>
      <c r="DMG120" s="511"/>
      <c r="DMH120" s="511"/>
      <c r="DMI120" s="511"/>
      <c r="DMJ120" s="511"/>
      <c r="DMK120" s="511"/>
      <c r="DML120" s="511"/>
      <c r="DMM120" s="511"/>
      <c r="DMN120" s="511"/>
      <c r="DMO120" s="511"/>
      <c r="DMP120" s="511"/>
      <c r="DMQ120" s="511"/>
      <c r="DMR120" s="511"/>
      <c r="DMS120" s="511"/>
      <c r="DMT120" s="511"/>
      <c r="DMU120" s="511"/>
      <c r="DMV120" s="511"/>
      <c r="DMW120" s="511"/>
      <c r="DMX120" s="511"/>
      <c r="DMY120" s="511"/>
      <c r="DMZ120" s="511"/>
      <c r="DNA120" s="511"/>
      <c r="DNB120" s="511"/>
      <c r="DNC120" s="511"/>
      <c r="DND120" s="511"/>
      <c r="DNE120" s="511"/>
      <c r="DNF120" s="511"/>
      <c r="DNG120" s="511"/>
      <c r="DNH120" s="511"/>
      <c r="DNI120" s="511"/>
      <c r="DNJ120" s="511"/>
      <c r="DNK120" s="511"/>
      <c r="DNL120" s="511"/>
      <c r="DNM120" s="511"/>
      <c r="DNN120" s="511"/>
      <c r="DNO120" s="511"/>
      <c r="DNP120" s="511"/>
      <c r="DNQ120" s="511"/>
      <c r="DNR120" s="511"/>
      <c r="DNS120" s="511"/>
      <c r="DNT120" s="511"/>
      <c r="DNU120" s="511"/>
      <c r="DNV120" s="511"/>
      <c r="DNW120" s="511"/>
      <c r="DNX120" s="511"/>
      <c r="DNY120" s="511"/>
      <c r="DNZ120" s="511"/>
      <c r="DOA120" s="511"/>
      <c r="DOB120" s="511"/>
      <c r="DOC120" s="511"/>
      <c r="DOD120" s="511"/>
      <c r="DOE120" s="511"/>
      <c r="DOF120" s="511"/>
      <c r="DOG120" s="511"/>
      <c r="DOH120" s="511"/>
      <c r="DOI120" s="511"/>
      <c r="DOJ120" s="511"/>
      <c r="DOK120" s="511"/>
      <c r="DOL120" s="511"/>
      <c r="DOM120" s="511"/>
      <c r="DON120" s="511"/>
      <c r="DOO120" s="511"/>
      <c r="DOP120" s="511"/>
      <c r="DOQ120" s="511"/>
      <c r="DOR120" s="511"/>
      <c r="DOS120" s="511"/>
      <c r="DOT120" s="511"/>
      <c r="DOU120" s="511"/>
      <c r="DOV120" s="511"/>
      <c r="DOW120" s="511"/>
      <c r="DOX120" s="511"/>
      <c r="DOY120" s="511"/>
      <c r="DOZ120" s="511"/>
      <c r="DPA120" s="511"/>
      <c r="DPB120" s="511"/>
      <c r="DPC120" s="511"/>
      <c r="DPD120" s="511"/>
      <c r="DPE120" s="511"/>
      <c r="DPF120" s="511"/>
      <c r="DPG120" s="511"/>
      <c r="DPH120" s="511"/>
      <c r="DPI120" s="511"/>
      <c r="DPJ120" s="511"/>
      <c r="DPK120" s="511"/>
      <c r="DPL120" s="511"/>
      <c r="DPM120" s="511"/>
      <c r="DPN120" s="511"/>
      <c r="DPO120" s="511"/>
      <c r="DPP120" s="511"/>
      <c r="DPQ120" s="511"/>
      <c r="DPR120" s="511"/>
      <c r="DPS120" s="511"/>
      <c r="DPT120" s="511"/>
      <c r="DPU120" s="511"/>
      <c r="DPV120" s="511"/>
      <c r="DPW120" s="511"/>
      <c r="DPX120" s="511"/>
      <c r="DPY120" s="511"/>
      <c r="DPZ120" s="511"/>
      <c r="DQA120" s="511"/>
      <c r="DQB120" s="511"/>
      <c r="DQC120" s="511"/>
      <c r="DQD120" s="511"/>
      <c r="DQE120" s="511"/>
      <c r="DQF120" s="511"/>
      <c r="DQG120" s="511"/>
      <c r="DQH120" s="511"/>
      <c r="DQI120" s="511"/>
      <c r="DQJ120" s="511"/>
      <c r="DQK120" s="511"/>
      <c r="DQL120" s="511"/>
      <c r="DQM120" s="511"/>
      <c r="DQN120" s="511"/>
      <c r="DQO120" s="511"/>
      <c r="DQP120" s="511"/>
      <c r="DQQ120" s="511"/>
      <c r="DQR120" s="511"/>
      <c r="DQS120" s="511"/>
      <c r="DQT120" s="511"/>
      <c r="DQU120" s="511"/>
      <c r="DQV120" s="511"/>
      <c r="DQW120" s="511"/>
      <c r="DQX120" s="511"/>
      <c r="DQY120" s="511"/>
      <c r="DQZ120" s="511"/>
      <c r="DRA120" s="511"/>
      <c r="DRB120" s="511"/>
      <c r="DRC120" s="511"/>
      <c r="DRD120" s="511"/>
      <c r="DRE120" s="511"/>
      <c r="DRF120" s="511"/>
      <c r="DRG120" s="511"/>
      <c r="DRH120" s="511"/>
      <c r="DRI120" s="511"/>
      <c r="DRJ120" s="511"/>
      <c r="DRK120" s="511"/>
      <c r="DRL120" s="511"/>
      <c r="DRM120" s="511"/>
      <c r="DRN120" s="511"/>
      <c r="DRO120" s="511"/>
      <c r="DRP120" s="511"/>
      <c r="DRQ120" s="511"/>
      <c r="DRR120" s="511"/>
      <c r="DRS120" s="511"/>
      <c r="DRT120" s="511"/>
      <c r="DRU120" s="511"/>
      <c r="DRV120" s="511"/>
      <c r="DRW120" s="511"/>
      <c r="DRX120" s="511"/>
      <c r="DRY120" s="511"/>
      <c r="DRZ120" s="511"/>
      <c r="DSA120" s="511"/>
      <c r="DSB120" s="511"/>
      <c r="DSC120" s="511"/>
      <c r="DSD120" s="511"/>
      <c r="DSE120" s="511"/>
      <c r="DSF120" s="511"/>
      <c r="DSG120" s="511"/>
      <c r="DSH120" s="511"/>
      <c r="DSI120" s="511"/>
      <c r="DSJ120" s="511"/>
      <c r="DSK120" s="511"/>
      <c r="DSL120" s="511"/>
      <c r="DSM120" s="511"/>
      <c r="DSN120" s="511"/>
      <c r="DSO120" s="511"/>
      <c r="DSP120" s="511"/>
      <c r="DSQ120" s="511"/>
      <c r="DSR120" s="511"/>
      <c r="DSS120" s="511"/>
      <c r="DST120" s="511"/>
      <c r="DSU120" s="511"/>
      <c r="DSV120" s="511"/>
      <c r="DSW120" s="511"/>
      <c r="DSX120" s="511"/>
      <c r="DSY120" s="511"/>
      <c r="DSZ120" s="511"/>
      <c r="DTA120" s="511"/>
      <c r="DTB120" s="511"/>
      <c r="DTC120" s="511"/>
      <c r="DTD120" s="511"/>
      <c r="DTE120" s="511"/>
      <c r="DTF120" s="511"/>
      <c r="DTG120" s="511"/>
      <c r="DTH120" s="511"/>
      <c r="DTI120" s="511"/>
      <c r="DTJ120" s="511"/>
      <c r="DTK120" s="511"/>
      <c r="DTL120" s="511"/>
      <c r="DTM120" s="511"/>
      <c r="DTN120" s="511"/>
      <c r="DTO120" s="511"/>
      <c r="DTP120" s="511"/>
      <c r="DTQ120" s="511"/>
      <c r="DTR120" s="511"/>
      <c r="DTS120" s="511"/>
      <c r="DTT120" s="511"/>
      <c r="DTU120" s="511"/>
      <c r="DTV120" s="511"/>
      <c r="DTW120" s="511"/>
      <c r="DTX120" s="511"/>
      <c r="DTY120" s="511"/>
      <c r="DTZ120" s="511"/>
      <c r="DUA120" s="511"/>
      <c r="DUB120" s="511"/>
      <c r="DUC120" s="511"/>
      <c r="DUD120" s="511"/>
      <c r="DUE120" s="511"/>
      <c r="DUF120" s="511"/>
      <c r="DUG120" s="511"/>
      <c r="DUH120" s="511"/>
      <c r="DUI120" s="511"/>
      <c r="DUJ120" s="511"/>
      <c r="DUK120" s="511"/>
      <c r="DUL120" s="511"/>
      <c r="DUM120" s="511"/>
      <c r="DUN120" s="511"/>
      <c r="DUO120" s="511"/>
      <c r="DUP120" s="511"/>
      <c r="DUQ120" s="511"/>
      <c r="DUR120" s="511"/>
      <c r="DUS120" s="511"/>
      <c r="DUT120" s="511"/>
      <c r="DUU120" s="511"/>
      <c r="DUV120" s="511"/>
      <c r="DUW120" s="511"/>
      <c r="DUX120" s="511"/>
      <c r="DUY120" s="511"/>
      <c r="DUZ120" s="511"/>
      <c r="DVA120" s="511"/>
      <c r="DVB120" s="511"/>
      <c r="DVC120" s="511"/>
      <c r="DVD120" s="511"/>
      <c r="DVE120" s="511"/>
      <c r="DVF120" s="511"/>
      <c r="DVG120" s="511"/>
      <c r="DVH120" s="511"/>
      <c r="DVI120" s="511"/>
      <c r="DVJ120" s="511"/>
      <c r="DVK120" s="511"/>
      <c r="DVL120" s="511"/>
      <c r="DVM120" s="511"/>
      <c r="DVN120" s="511"/>
      <c r="DVO120" s="511"/>
      <c r="DVP120" s="511"/>
      <c r="DVQ120" s="511"/>
      <c r="DVR120" s="511"/>
      <c r="DVS120" s="511"/>
      <c r="DVT120" s="511"/>
      <c r="DVU120" s="511"/>
      <c r="DVV120" s="511"/>
      <c r="DVW120" s="511"/>
      <c r="DVX120" s="511"/>
      <c r="DVY120" s="511"/>
      <c r="DVZ120" s="511"/>
      <c r="DWA120" s="511"/>
      <c r="DWB120" s="511"/>
      <c r="DWC120" s="511"/>
      <c r="DWD120" s="511"/>
      <c r="DWE120" s="511"/>
      <c r="DWF120" s="511"/>
      <c r="DWG120" s="511"/>
      <c r="DWH120" s="511"/>
      <c r="DWI120" s="511"/>
      <c r="DWJ120" s="511"/>
      <c r="DWK120" s="511"/>
      <c r="DWL120" s="511"/>
      <c r="DWM120" s="511"/>
      <c r="DWN120" s="511"/>
      <c r="DWO120" s="511"/>
      <c r="DWP120" s="511"/>
      <c r="DWQ120" s="511"/>
      <c r="DWR120" s="511"/>
      <c r="DWS120" s="511"/>
      <c r="DWT120" s="511"/>
      <c r="DWU120" s="511"/>
      <c r="DWV120" s="511"/>
      <c r="DWW120" s="511"/>
      <c r="DWX120" s="511"/>
      <c r="DWY120" s="511"/>
      <c r="DWZ120" s="511"/>
      <c r="DXA120" s="511"/>
      <c r="DXB120" s="511"/>
      <c r="DXC120" s="511"/>
      <c r="DXD120" s="511"/>
      <c r="DXE120" s="511"/>
      <c r="DXF120" s="511"/>
      <c r="DXG120" s="511"/>
      <c r="DXH120" s="511"/>
      <c r="DXI120" s="511"/>
      <c r="DXJ120" s="511"/>
      <c r="DXK120" s="511"/>
      <c r="DXL120" s="511"/>
      <c r="DXM120" s="511"/>
      <c r="DXN120" s="511"/>
      <c r="DXO120" s="511"/>
      <c r="DXP120" s="511"/>
      <c r="DXQ120" s="511"/>
      <c r="DXR120" s="511"/>
      <c r="DXS120" s="511"/>
      <c r="DXT120" s="511"/>
      <c r="DXU120" s="511"/>
      <c r="DXV120" s="511"/>
      <c r="DXW120" s="511"/>
      <c r="DXX120" s="511"/>
      <c r="DXY120" s="511"/>
      <c r="DXZ120" s="511"/>
      <c r="DYA120" s="511"/>
      <c r="DYB120" s="511"/>
      <c r="DYC120" s="511"/>
      <c r="DYD120" s="511"/>
      <c r="DYE120" s="511"/>
      <c r="DYF120" s="511"/>
      <c r="DYG120" s="511"/>
      <c r="DYH120" s="511"/>
      <c r="DYI120" s="511"/>
      <c r="DYJ120" s="511"/>
      <c r="DYK120" s="511"/>
      <c r="DYL120" s="511"/>
      <c r="DYM120" s="511"/>
      <c r="DYN120" s="511"/>
      <c r="DYO120" s="511"/>
      <c r="DYP120" s="511"/>
      <c r="DYQ120" s="511"/>
      <c r="DYR120" s="511"/>
      <c r="DYS120" s="511"/>
      <c r="DYT120" s="511"/>
      <c r="DYU120" s="511"/>
      <c r="DYV120" s="511"/>
      <c r="DYW120" s="511"/>
      <c r="DYX120" s="511"/>
      <c r="DYY120" s="511"/>
      <c r="DYZ120" s="511"/>
      <c r="DZA120" s="511"/>
      <c r="DZB120" s="511"/>
      <c r="DZC120" s="511"/>
      <c r="DZD120" s="511"/>
      <c r="DZE120" s="511"/>
      <c r="DZF120" s="511"/>
      <c r="DZG120" s="511"/>
      <c r="DZH120" s="511"/>
      <c r="DZI120" s="511"/>
      <c r="DZJ120" s="511"/>
      <c r="DZK120" s="511"/>
      <c r="DZL120" s="511"/>
      <c r="DZM120" s="511"/>
      <c r="DZN120" s="511"/>
      <c r="DZO120" s="511"/>
      <c r="DZP120" s="511"/>
      <c r="DZQ120" s="511"/>
      <c r="DZR120" s="511"/>
      <c r="DZS120" s="511"/>
      <c r="DZT120" s="511"/>
      <c r="DZU120" s="511"/>
      <c r="DZV120" s="511"/>
      <c r="DZW120" s="511"/>
      <c r="DZX120" s="511"/>
      <c r="DZY120" s="511"/>
      <c r="DZZ120" s="511"/>
      <c r="EAA120" s="511"/>
      <c r="EAB120" s="511"/>
      <c r="EAC120" s="511"/>
      <c r="EAD120" s="511"/>
      <c r="EAE120" s="511"/>
      <c r="EAF120" s="511"/>
      <c r="EAG120" s="511"/>
      <c r="EAH120" s="511"/>
      <c r="EAI120" s="511"/>
      <c r="EAJ120" s="511"/>
      <c r="EAK120" s="511"/>
      <c r="EAL120" s="511"/>
      <c r="EAM120" s="511"/>
      <c r="EAN120" s="511"/>
      <c r="EAO120" s="511"/>
      <c r="EAP120" s="511"/>
      <c r="EAQ120" s="511"/>
      <c r="EAR120" s="511"/>
      <c r="EAS120" s="511"/>
      <c r="EAT120" s="511"/>
      <c r="EAU120" s="511"/>
      <c r="EAV120" s="511"/>
      <c r="EAW120" s="511"/>
      <c r="EAX120" s="511"/>
      <c r="EAY120" s="511"/>
      <c r="EAZ120" s="511"/>
      <c r="EBA120" s="511"/>
      <c r="EBB120" s="511"/>
      <c r="EBC120" s="511"/>
      <c r="EBD120" s="511"/>
      <c r="EBE120" s="511"/>
      <c r="EBF120" s="511"/>
      <c r="EBG120" s="511"/>
      <c r="EBH120" s="511"/>
      <c r="EBI120" s="511"/>
      <c r="EBJ120" s="511"/>
      <c r="EBK120" s="511"/>
      <c r="EBL120" s="511"/>
      <c r="EBM120" s="511"/>
      <c r="EBN120" s="511"/>
      <c r="EBO120" s="511"/>
      <c r="EBP120" s="511"/>
      <c r="EBQ120" s="511"/>
      <c r="EBR120" s="511"/>
      <c r="EBS120" s="511"/>
      <c r="EBT120" s="511"/>
      <c r="EBU120" s="511"/>
      <c r="EBV120" s="511"/>
      <c r="EBW120" s="511"/>
      <c r="EBX120" s="511"/>
      <c r="EBY120" s="511"/>
      <c r="EBZ120" s="511"/>
      <c r="ECA120" s="511"/>
      <c r="ECB120" s="511"/>
      <c r="ECC120" s="511"/>
      <c r="ECD120" s="511"/>
      <c r="ECE120" s="511"/>
      <c r="ECF120" s="511"/>
      <c r="ECG120" s="511"/>
      <c r="ECH120" s="511"/>
      <c r="ECI120" s="511"/>
      <c r="ECJ120" s="511"/>
      <c r="ECK120" s="511"/>
      <c r="ECL120" s="511"/>
      <c r="ECM120" s="511"/>
      <c r="ECN120" s="511"/>
      <c r="ECO120" s="511"/>
      <c r="ECP120" s="511"/>
      <c r="ECQ120" s="511"/>
      <c r="ECR120" s="511"/>
      <c r="ECS120" s="511"/>
      <c r="ECT120" s="511"/>
      <c r="ECU120" s="511"/>
      <c r="ECV120" s="511"/>
      <c r="ECW120" s="511"/>
      <c r="ECX120" s="511"/>
      <c r="ECY120" s="511"/>
      <c r="ECZ120" s="511"/>
      <c r="EDA120" s="511"/>
      <c r="EDB120" s="511"/>
      <c r="EDC120" s="511"/>
      <c r="EDD120" s="511"/>
      <c r="EDE120" s="511"/>
      <c r="EDF120" s="511"/>
      <c r="EDG120" s="511"/>
      <c r="EDH120" s="511"/>
      <c r="EDI120" s="511"/>
      <c r="EDJ120" s="511"/>
      <c r="EDK120" s="511"/>
      <c r="EDL120" s="511"/>
      <c r="EDM120" s="511"/>
      <c r="EDN120" s="511"/>
      <c r="EDO120" s="511"/>
      <c r="EDP120" s="511"/>
      <c r="EDQ120" s="511"/>
      <c r="EDR120" s="511"/>
      <c r="EDS120" s="511"/>
      <c r="EDT120" s="511"/>
      <c r="EDU120" s="511"/>
      <c r="EDV120" s="511"/>
      <c r="EDW120" s="511"/>
      <c r="EDX120" s="511"/>
      <c r="EDY120" s="511"/>
      <c r="EDZ120" s="511"/>
      <c r="EEA120" s="511"/>
      <c r="EEB120" s="511"/>
      <c r="EEC120" s="511"/>
      <c r="EED120" s="511"/>
      <c r="EEE120" s="511"/>
      <c r="EEF120" s="511"/>
      <c r="EEG120" s="511"/>
      <c r="EEH120" s="511"/>
      <c r="EEI120" s="511"/>
      <c r="EEJ120" s="511"/>
      <c r="EEK120" s="511"/>
      <c r="EEL120" s="511"/>
      <c r="EEM120" s="511"/>
      <c r="EEN120" s="511"/>
      <c r="EEO120" s="511"/>
      <c r="EEP120" s="511"/>
      <c r="EEQ120" s="511"/>
      <c r="EER120" s="511"/>
      <c r="EES120" s="511"/>
      <c r="EET120" s="511"/>
      <c r="EEU120" s="511"/>
      <c r="EEV120" s="511"/>
      <c r="EEW120" s="511"/>
      <c r="EEX120" s="511"/>
      <c r="EEY120" s="511"/>
      <c r="EEZ120" s="511"/>
      <c r="EFA120" s="511"/>
      <c r="EFB120" s="511"/>
      <c r="EFC120" s="511"/>
      <c r="EFD120" s="511"/>
      <c r="EFE120" s="511"/>
      <c r="EFF120" s="511"/>
      <c r="EFG120" s="511"/>
      <c r="EFH120" s="511"/>
      <c r="EFI120" s="511"/>
      <c r="EFJ120" s="511"/>
      <c r="EFK120" s="511"/>
      <c r="EFL120" s="511"/>
      <c r="EFM120" s="511"/>
      <c r="EFN120" s="511"/>
      <c r="EFO120" s="511"/>
      <c r="EFP120" s="511"/>
      <c r="EFQ120" s="511"/>
      <c r="EFR120" s="511"/>
      <c r="EFS120" s="511"/>
      <c r="EFT120" s="511"/>
      <c r="EFU120" s="511"/>
      <c r="EFV120" s="511"/>
      <c r="EFW120" s="511"/>
      <c r="EFX120" s="511"/>
      <c r="EFY120" s="511"/>
      <c r="EFZ120" s="511"/>
      <c r="EGA120" s="511"/>
      <c r="EGB120" s="511"/>
      <c r="EGC120" s="511"/>
      <c r="EGD120" s="511"/>
      <c r="EGE120" s="511"/>
      <c r="EGF120" s="511"/>
      <c r="EGG120" s="511"/>
      <c r="EGH120" s="511"/>
      <c r="EGI120" s="511"/>
      <c r="EGJ120" s="511"/>
      <c r="EGK120" s="511"/>
      <c r="EGL120" s="511"/>
      <c r="EGM120" s="511"/>
      <c r="EGN120" s="511"/>
      <c r="EGO120" s="511"/>
      <c r="EGP120" s="511"/>
      <c r="EGQ120" s="511"/>
      <c r="EGR120" s="511"/>
      <c r="EGS120" s="511"/>
      <c r="EGT120" s="511"/>
      <c r="EGU120" s="511"/>
      <c r="EGV120" s="511"/>
      <c r="EGW120" s="511"/>
      <c r="EGX120" s="511"/>
      <c r="EGY120" s="511"/>
      <c r="EGZ120" s="511"/>
      <c r="EHA120" s="511"/>
      <c r="EHB120" s="511"/>
      <c r="EHC120" s="511"/>
      <c r="EHD120" s="511"/>
      <c r="EHE120" s="511"/>
      <c r="EHF120" s="511"/>
      <c r="EHG120" s="511"/>
      <c r="EHH120" s="511"/>
      <c r="EHI120" s="511"/>
      <c r="EHJ120" s="511"/>
      <c r="EHK120" s="511"/>
      <c r="EHL120" s="511"/>
      <c r="EHM120" s="511"/>
      <c r="EHN120" s="511"/>
      <c r="EHO120" s="511"/>
      <c r="EHP120" s="511"/>
      <c r="EHQ120" s="511"/>
      <c r="EHR120" s="511"/>
      <c r="EHS120" s="511"/>
      <c r="EHT120" s="511"/>
      <c r="EHU120" s="511"/>
      <c r="EHV120" s="511"/>
      <c r="EHW120" s="511"/>
      <c r="EHX120" s="511"/>
      <c r="EHY120" s="511"/>
      <c r="EHZ120" s="511"/>
      <c r="EIA120" s="511"/>
      <c r="EIB120" s="511"/>
      <c r="EIC120" s="511"/>
      <c r="EID120" s="511"/>
      <c r="EIE120" s="511"/>
      <c r="EIF120" s="511"/>
      <c r="EIG120" s="511"/>
      <c r="EIH120" s="511"/>
      <c r="EII120" s="511"/>
      <c r="EIJ120" s="511"/>
      <c r="EIK120" s="511"/>
      <c r="EIL120" s="511"/>
      <c r="EIM120" s="511"/>
      <c r="EIN120" s="511"/>
      <c r="EIO120" s="511"/>
      <c r="EIP120" s="511"/>
      <c r="EIQ120" s="511"/>
      <c r="EIR120" s="511"/>
      <c r="EIS120" s="511"/>
      <c r="EIT120" s="511"/>
      <c r="EIU120" s="511"/>
      <c r="EIV120" s="511"/>
      <c r="EIW120" s="511"/>
      <c r="EIX120" s="511"/>
      <c r="EIY120" s="511"/>
      <c r="EIZ120" s="511"/>
      <c r="EJA120" s="511"/>
      <c r="EJB120" s="511"/>
      <c r="EJC120" s="511"/>
      <c r="EJD120" s="511"/>
      <c r="EJE120" s="511"/>
      <c r="EJF120" s="511"/>
      <c r="EJG120" s="511"/>
      <c r="EJH120" s="511"/>
      <c r="EJI120" s="511"/>
      <c r="EJJ120" s="511"/>
      <c r="EJK120" s="511"/>
      <c r="EJL120" s="511"/>
      <c r="EJM120" s="511"/>
      <c r="EJN120" s="511"/>
      <c r="EJO120" s="511"/>
      <c r="EJP120" s="511"/>
      <c r="EJQ120" s="511"/>
      <c r="EJR120" s="511"/>
      <c r="EJS120" s="511"/>
      <c r="EJT120" s="511"/>
      <c r="EJU120" s="511"/>
      <c r="EJV120" s="511"/>
      <c r="EJW120" s="511"/>
      <c r="EJX120" s="511"/>
      <c r="EJY120" s="511"/>
      <c r="EJZ120" s="511"/>
      <c r="EKA120" s="511"/>
      <c r="EKB120" s="511"/>
      <c r="EKC120" s="511"/>
      <c r="EKD120" s="511"/>
      <c r="EKE120" s="511"/>
      <c r="EKF120" s="511"/>
      <c r="EKG120" s="511"/>
      <c r="EKH120" s="511"/>
      <c r="EKI120" s="511"/>
      <c r="EKJ120" s="511"/>
      <c r="EKK120" s="511"/>
      <c r="EKL120" s="511"/>
      <c r="EKM120" s="511"/>
      <c r="EKN120" s="511"/>
      <c r="EKO120" s="511"/>
      <c r="EKP120" s="511"/>
      <c r="EKQ120" s="511"/>
      <c r="EKR120" s="511"/>
      <c r="EKS120" s="511"/>
      <c r="EKT120" s="511"/>
      <c r="EKU120" s="511"/>
      <c r="EKV120" s="511"/>
      <c r="EKW120" s="511"/>
      <c r="EKX120" s="511"/>
      <c r="EKY120" s="511"/>
      <c r="EKZ120" s="511"/>
      <c r="ELA120" s="511"/>
      <c r="ELB120" s="511"/>
      <c r="ELC120" s="511"/>
      <c r="ELD120" s="511"/>
      <c r="ELE120" s="511"/>
      <c r="ELF120" s="511"/>
      <c r="ELG120" s="511"/>
      <c r="ELH120" s="511"/>
      <c r="ELI120" s="511"/>
      <c r="ELJ120" s="511"/>
      <c r="ELK120" s="511"/>
      <c r="ELL120" s="511"/>
      <c r="ELM120" s="511"/>
      <c r="ELN120" s="511"/>
      <c r="ELO120" s="511"/>
      <c r="ELP120" s="511"/>
      <c r="ELQ120" s="511"/>
      <c r="ELR120" s="511"/>
      <c r="ELS120" s="511"/>
      <c r="ELT120" s="511"/>
      <c r="ELU120" s="511"/>
      <c r="ELV120" s="511"/>
      <c r="ELW120" s="511"/>
      <c r="ELX120" s="511"/>
      <c r="ELY120" s="511"/>
      <c r="ELZ120" s="511"/>
      <c r="EMA120" s="511"/>
      <c r="EMB120" s="511"/>
      <c r="EMC120" s="511"/>
      <c r="EMD120" s="511"/>
      <c r="EME120" s="511"/>
      <c r="EMF120" s="511"/>
      <c r="EMG120" s="511"/>
      <c r="EMH120" s="511"/>
      <c r="EMI120" s="511"/>
      <c r="EMJ120" s="511"/>
      <c r="EMK120" s="511"/>
      <c r="EML120" s="511"/>
      <c r="EMM120" s="511"/>
      <c r="EMN120" s="511"/>
      <c r="EMO120" s="511"/>
      <c r="EMP120" s="511"/>
      <c r="EMQ120" s="511"/>
      <c r="EMR120" s="511"/>
      <c r="EMS120" s="511"/>
      <c r="EMT120" s="511"/>
      <c r="EMU120" s="511"/>
      <c r="EMV120" s="511"/>
      <c r="EMW120" s="511"/>
      <c r="EMX120" s="511"/>
      <c r="EMY120" s="511"/>
      <c r="EMZ120" s="511"/>
      <c r="ENA120" s="511"/>
      <c r="ENB120" s="511"/>
      <c r="ENC120" s="511"/>
      <c r="END120" s="511"/>
      <c r="ENE120" s="511"/>
      <c r="ENF120" s="511"/>
      <c r="ENG120" s="511"/>
      <c r="ENH120" s="511"/>
      <c r="ENI120" s="511"/>
      <c r="ENJ120" s="511"/>
      <c r="ENK120" s="511"/>
      <c r="ENL120" s="511"/>
      <c r="ENM120" s="511"/>
      <c r="ENN120" s="511"/>
      <c r="ENO120" s="511"/>
      <c r="ENP120" s="511"/>
      <c r="ENQ120" s="511"/>
      <c r="ENR120" s="511"/>
      <c r="ENS120" s="511"/>
      <c r="ENT120" s="511"/>
      <c r="ENU120" s="511"/>
      <c r="ENV120" s="511"/>
      <c r="ENW120" s="511"/>
      <c r="ENX120" s="511"/>
      <c r="ENY120" s="511"/>
      <c r="ENZ120" s="511"/>
      <c r="EOA120" s="511"/>
      <c r="EOB120" s="511"/>
      <c r="EOC120" s="511"/>
      <c r="EOD120" s="511"/>
      <c r="EOE120" s="511"/>
      <c r="EOF120" s="511"/>
      <c r="EOG120" s="511"/>
      <c r="EOH120" s="511"/>
      <c r="EOI120" s="511"/>
      <c r="EOJ120" s="511"/>
      <c r="EOK120" s="511"/>
      <c r="EOL120" s="511"/>
      <c r="EOM120" s="511"/>
      <c r="EON120" s="511"/>
      <c r="EOO120" s="511"/>
      <c r="EOP120" s="511"/>
      <c r="EOQ120" s="511"/>
      <c r="EOR120" s="511"/>
      <c r="EOS120" s="511"/>
      <c r="EOT120" s="511"/>
      <c r="EOU120" s="511"/>
      <c r="EOV120" s="511"/>
      <c r="EOW120" s="511"/>
      <c r="EOX120" s="511"/>
      <c r="EOY120" s="511"/>
      <c r="EOZ120" s="511"/>
      <c r="EPA120" s="511"/>
      <c r="EPB120" s="511"/>
      <c r="EPC120" s="511"/>
      <c r="EPD120" s="511"/>
      <c r="EPE120" s="511"/>
      <c r="EPF120" s="511"/>
      <c r="EPG120" s="511"/>
      <c r="EPH120" s="511"/>
      <c r="EPI120" s="511"/>
      <c r="EPJ120" s="511"/>
      <c r="EPK120" s="511"/>
      <c r="EPL120" s="511"/>
      <c r="EPM120" s="511"/>
      <c r="EPN120" s="511"/>
      <c r="EPO120" s="511"/>
      <c r="EPP120" s="511"/>
      <c r="EPQ120" s="511"/>
      <c r="EPR120" s="511"/>
      <c r="EPS120" s="511"/>
      <c r="EPT120" s="511"/>
      <c r="EPU120" s="511"/>
      <c r="EPV120" s="511"/>
      <c r="EPW120" s="511"/>
      <c r="EPX120" s="511"/>
      <c r="EPY120" s="511"/>
      <c r="EPZ120" s="511"/>
      <c r="EQA120" s="511"/>
      <c r="EQB120" s="511"/>
      <c r="EQC120" s="511"/>
      <c r="EQD120" s="511"/>
      <c r="EQE120" s="511"/>
      <c r="EQF120" s="511"/>
      <c r="EQG120" s="511"/>
      <c r="EQH120" s="511"/>
      <c r="EQI120" s="511"/>
      <c r="EQJ120" s="511"/>
      <c r="EQK120" s="511"/>
      <c r="EQL120" s="511"/>
      <c r="EQM120" s="511"/>
      <c r="EQN120" s="511"/>
      <c r="EQO120" s="511"/>
      <c r="EQP120" s="511"/>
      <c r="EQQ120" s="511"/>
      <c r="EQR120" s="511"/>
      <c r="EQS120" s="511"/>
      <c r="EQT120" s="511"/>
      <c r="EQU120" s="511"/>
      <c r="EQV120" s="511"/>
      <c r="EQW120" s="511"/>
      <c r="EQX120" s="511"/>
      <c r="EQY120" s="511"/>
      <c r="EQZ120" s="511"/>
      <c r="ERA120" s="511"/>
      <c r="ERB120" s="511"/>
      <c r="ERC120" s="511"/>
      <c r="ERD120" s="511"/>
      <c r="ERE120" s="511"/>
      <c r="ERF120" s="511"/>
      <c r="ERG120" s="511"/>
      <c r="ERH120" s="511"/>
      <c r="ERI120" s="511"/>
      <c r="ERJ120" s="511"/>
      <c r="ERK120" s="511"/>
      <c r="ERL120" s="511"/>
      <c r="ERM120" s="511"/>
      <c r="ERN120" s="511"/>
      <c r="ERO120" s="511"/>
      <c r="ERP120" s="511"/>
      <c r="ERQ120" s="511"/>
      <c r="ERR120" s="511"/>
      <c r="ERS120" s="511"/>
      <c r="ERT120" s="511"/>
      <c r="ERU120" s="511"/>
      <c r="ERV120" s="511"/>
      <c r="ERW120" s="511"/>
      <c r="ERX120" s="511"/>
      <c r="ERY120" s="511"/>
      <c r="ERZ120" s="511"/>
      <c r="ESA120" s="511"/>
      <c r="ESB120" s="511"/>
      <c r="ESC120" s="511"/>
      <c r="ESD120" s="511"/>
      <c r="ESE120" s="511"/>
      <c r="ESF120" s="511"/>
      <c r="ESG120" s="511"/>
      <c r="ESH120" s="511"/>
      <c r="ESI120" s="511"/>
      <c r="ESJ120" s="511"/>
      <c r="ESK120" s="511"/>
      <c r="ESL120" s="511"/>
      <c r="ESM120" s="511"/>
      <c r="ESN120" s="511"/>
      <c r="ESO120" s="511"/>
      <c r="ESP120" s="511"/>
      <c r="ESQ120" s="511"/>
      <c r="ESR120" s="511"/>
      <c r="ESS120" s="511"/>
      <c r="EST120" s="511"/>
      <c r="ESU120" s="511"/>
      <c r="ESV120" s="511"/>
      <c r="ESW120" s="511"/>
      <c r="ESX120" s="511"/>
      <c r="ESY120" s="511"/>
      <c r="ESZ120" s="511"/>
      <c r="ETA120" s="511"/>
      <c r="ETB120" s="511"/>
      <c r="ETC120" s="511"/>
      <c r="ETD120" s="511"/>
      <c r="ETE120" s="511"/>
      <c r="ETF120" s="511"/>
      <c r="ETG120" s="511"/>
      <c r="ETH120" s="511"/>
      <c r="ETI120" s="511"/>
      <c r="ETJ120" s="511"/>
      <c r="ETK120" s="511"/>
      <c r="ETL120" s="511"/>
      <c r="ETM120" s="511"/>
      <c r="ETN120" s="511"/>
      <c r="ETO120" s="511"/>
      <c r="ETP120" s="511"/>
      <c r="ETQ120" s="511"/>
      <c r="ETR120" s="511"/>
      <c r="ETS120" s="511"/>
      <c r="ETT120" s="511"/>
      <c r="ETU120" s="511"/>
      <c r="ETV120" s="511"/>
      <c r="ETW120" s="511"/>
      <c r="ETX120" s="511"/>
      <c r="ETY120" s="511"/>
      <c r="ETZ120" s="511"/>
      <c r="EUA120" s="511"/>
      <c r="EUB120" s="511"/>
      <c r="EUC120" s="511"/>
      <c r="EUD120" s="511"/>
      <c r="EUE120" s="511"/>
      <c r="EUF120" s="511"/>
      <c r="EUG120" s="511"/>
      <c r="EUH120" s="511"/>
      <c r="EUI120" s="511"/>
      <c r="EUJ120" s="511"/>
      <c r="EUK120" s="511"/>
      <c r="EUL120" s="511"/>
      <c r="EUM120" s="511"/>
      <c r="EUN120" s="511"/>
      <c r="EUO120" s="511"/>
      <c r="EUP120" s="511"/>
      <c r="EUQ120" s="511"/>
      <c r="EUR120" s="511"/>
      <c r="EUS120" s="511"/>
      <c r="EUT120" s="511"/>
      <c r="EUU120" s="511"/>
      <c r="EUV120" s="511"/>
      <c r="EUW120" s="511"/>
      <c r="EUX120" s="511"/>
      <c r="EUY120" s="511"/>
      <c r="EUZ120" s="511"/>
      <c r="EVA120" s="511"/>
      <c r="EVB120" s="511"/>
      <c r="EVC120" s="511"/>
      <c r="EVD120" s="511"/>
      <c r="EVE120" s="511"/>
      <c r="EVF120" s="511"/>
      <c r="EVG120" s="511"/>
      <c r="EVH120" s="511"/>
      <c r="EVI120" s="511"/>
      <c r="EVJ120" s="511"/>
      <c r="EVK120" s="511"/>
      <c r="EVL120" s="511"/>
      <c r="EVM120" s="511"/>
      <c r="EVN120" s="511"/>
      <c r="EVO120" s="511"/>
      <c r="EVP120" s="511"/>
      <c r="EVQ120" s="511"/>
      <c r="EVR120" s="511"/>
      <c r="EVS120" s="511"/>
      <c r="EVT120" s="511"/>
      <c r="EVU120" s="511"/>
      <c r="EVV120" s="511"/>
      <c r="EVW120" s="511"/>
      <c r="EVX120" s="511"/>
      <c r="EVY120" s="511"/>
      <c r="EVZ120" s="511"/>
      <c r="EWA120" s="511"/>
      <c r="EWB120" s="511"/>
      <c r="EWC120" s="511"/>
      <c r="EWD120" s="511"/>
      <c r="EWE120" s="511"/>
      <c r="EWF120" s="511"/>
      <c r="EWG120" s="511"/>
      <c r="EWH120" s="511"/>
      <c r="EWI120" s="511"/>
      <c r="EWJ120" s="511"/>
      <c r="EWK120" s="511"/>
      <c r="EWL120" s="511"/>
      <c r="EWM120" s="511"/>
      <c r="EWN120" s="511"/>
      <c r="EWO120" s="511"/>
      <c r="EWP120" s="511"/>
      <c r="EWQ120" s="511"/>
      <c r="EWR120" s="511"/>
      <c r="EWS120" s="511"/>
      <c r="EWT120" s="511"/>
      <c r="EWU120" s="511"/>
      <c r="EWV120" s="511"/>
      <c r="EWW120" s="511"/>
      <c r="EWX120" s="511"/>
      <c r="EWY120" s="511"/>
      <c r="EWZ120" s="511"/>
      <c r="EXA120" s="511"/>
      <c r="EXB120" s="511"/>
      <c r="EXC120" s="511"/>
      <c r="EXD120" s="511"/>
      <c r="EXE120" s="511"/>
      <c r="EXF120" s="511"/>
      <c r="EXG120" s="511"/>
      <c r="EXH120" s="511"/>
      <c r="EXI120" s="511"/>
      <c r="EXJ120" s="511"/>
      <c r="EXK120" s="511"/>
      <c r="EXL120" s="511"/>
      <c r="EXM120" s="511"/>
      <c r="EXN120" s="511"/>
      <c r="EXO120" s="511"/>
      <c r="EXP120" s="511"/>
      <c r="EXQ120" s="511"/>
      <c r="EXR120" s="511"/>
      <c r="EXS120" s="511"/>
      <c r="EXT120" s="511"/>
      <c r="EXU120" s="511"/>
      <c r="EXV120" s="511"/>
      <c r="EXW120" s="511"/>
      <c r="EXX120" s="511"/>
      <c r="EXY120" s="511"/>
      <c r="EXZ120" s="511"/>
      <c r="EYA120" s="511"/>
      <c r="EYB120" s="511"/>
      <c r="EYC120" s="511"/>
      <c r="EYD120" s="511"/>
      <c r="EYE120" s="511"/>
      <c r="EYF120" s="511"/>
      <c r="EYG120" s="511"/>
      <c r="EYH120" s="511"/>
      <c r="EYI120" s="511"/>
      <c r="EYJ120" s="511"/>
      <c r="EYK120" s="511"/>
      <c r="EYL120" s="511"/>
      <c r="EYM120" s="511"/>
      <c r="EYN120" s="511"/>
      <c r="EYO120" s="511"/>
      <c r="EYP120" s="511"/>
      <c r="EYQ120" s="511"/>
      <c r="EYR120" s="511"/>
      <c r="EYS120" s="511"/>
      <c r="EYT120" s="511"/>
      <c r="EYU120" s="511"/>
      <c r="EYV120" s="511"/>
      <c r="EYW120" s="511"/>
      <c r="EYX120" s="511"/>
      <c r="EYY120" s="511"/>
      <c r="EYZ120" s="511"/>
      <c r="EZA120" s="511"/>
      <c r="EZB120" s="511"/>
      <c r="EZC120" s="511"/>
      <c r="EZD120" s="511"/>
      <c r="EZE120" s="511"/>
      <c r="EZF120" s="511"/>
      <c r="EZG120" s="511"/>
      <c r="EZH120" s="511"/>
      <c r="EZI120" s="511"/>
      <c r="EZJ120" s="511"/>
      <c r="EZK120" s="511"/>
      <c r="EZL120" s="511"/>
      <c r="EZM120" s="511"/>
      <c r="EZN120" s="511"/>
      <c r="EZO120" s="511"/>
      <c r="EZP120" s="511"/>
      <c r="EZQ120" s="511"/>
      <c r="EZR120" s="511"/>
      <c r="EZS120" s="511"/>
      <c r="EZT120" s="511"/>
      <c r="EZU120" s="511"/>
      <c r="EZV120" s="511"/>
      <c r="EZW120" s="511"/>
      <c r="EZX120" s="511"/>
      <c r="EZY120" s="511"/>
      <c r="EZZ120" s="511"/>
      <c r="FAA120" s="511"/>
      <c r="FAB120" s="511"/>
      <c r="FAC120" s="511"/>
      <c r="FAD120" s="511"/>
      <c r="FAE120" s="511"/>
      <c r="FAF120" s="511"/>
      <c r="FAG120" s="511"/>
      <c r="FAH120" s="511"/>
      <c r="FAI120" s="511"/>
      <c r="FAJ120" s="511"/>
      <c r="FAK120" s="511"/>
      <c r="FAL120" s="511"/>
      <c r="FAM120" s="511"/>
      <c r="FAN120" s="511"/>
      <c r="FAO120" s="511"/>
      <c r="FAP120" s="511"/>
      <c r="FAQ120" s="511"/>
      <c r="FAR120" s="511"/>
      <c r="FAS120" s="511"/>
      <c r="FAT120" s="511"/>
      <c r="FAU120" s="511"/>
      <c r="FAV120" s="511"/>
      <c r="FAW120" s="511"/>
      <c r="FAX120" s="511"/>
      <c r="FAY120" s="511"/>
      <c r="FAZ120" s="511"/>
      <c r="FBA120" s="511"/>
      <c r="FBB120" s="511"/>
      <c r="FBC120" s="511"/>
      <c r="FBD120" s="511"/>
      <c r="FBE120" s="511"/>
      <c r="FBF120" s="511"/>
      <c r="FBG120" s="511"/>
      <c r="FBH120" s="511"/>
      <c r="FBI120" s="511"/>
      <c r="FBJ120" s="511"/>
      <c r="FBK120" s="511"/>
      <c r="FBL120" s="511"/>
      <c r="FBM120" s="511"/>
      <c r="FBN120" s="511"/>
      <c r="FBO120" s="511"/>
      <c r="FBP120" s="511"/>
      <c r="FBQ120" s="511"/>
      <c r="FBR120" s="511"/>
      <c r="FBS120" s="511"/>
      <c r="FBT120" s="511"/>
      <c r="FBU120" s="511"/>
      <c r="FBV120" s="511"/>
      <c r="FBW120" s="511"/>
      <c r="FBX120" s="511"/>
      <c r="FBY120" s="511"/>
      <c r="FBZ120" s="511"/>
      <c r="FCA120" s="511"/>
      <c r="FCB120" s="511"/>
      <c r="FCC120" s="511"/>
      <c r="FCD120" s="511"/>
      <c r="FCE120" s="511"/>
      <c r="FCF120" s="511"/>
      <c r="FCG120" s="511"/>
      <c r="FCH120" s="511"/>
      <c r="FCI120" s="511"/>
      <c r="FCJ120" s="511"/>
      <c r="FCK120" s="511"/>
      <c r="FCL120" s="511"/>
      <c r="FCM120" s="511"/>
      <c r="FCN120" s="511"/>
      <c r="FCO120" s="511"/>
      <c r="FCP120" s="511"/>
      <c r="FCQ120" s="511"/>
      <c r="FCR120" s="511"/>
      <c r="FCS120" s="511"/>
      <c r="FCT120" s="511"/>
      <c r="FCU120" s="511"/>
      <c r="FCV120" s="511"/>
      <c r="FCW120" s="511"/>
      <c r="FCX120" s="511"/>
      <c r="FCY120" s="511"/>
      <c r="FCZ120" s="511"/>
      <c r="FDA120" s="511"/>
      <c r="FDB120" s="511"/>
      <c r="FDC120" s="511"/>
      <c r="FDD120" s="511"/>
      <c r="FDE120" s="511"/>
      <c r="FDF120" s="511"/>
      <c r="FDG120" s="511"/>
      <c r="FDH120" s="511"/>
      <c r="FDI120" s="511"/>
      <c r="FDJ120" s="511"/>
      <c r="FDK120" s="511"/>
      <c r="FDL120" s="511"/>
      <c r="FDM120" s="511"/>
      <c r="FDN120" s="511"/>
      <c r="FDO120" s="511"/>
      <c r="FDP120" s="511"/>
      <c r="FDQ120" s="511"/>
      <c r="FDR120" s="511"/>
      <c r="FDS120" s="511"/>
      <c r="FDT120" s="511"/>
      <c r="FDU120" s="511"/>
      <c r="FDV120" s="511"/>
      <c r="FDW120" s="511"/>
      <c r="FDX120" s="511"/>
      <c r="FDY120" s="511"/>
      <c r="FDZ120" s="511"/>
      <c r="FEA120" s="511"/>
      <c r="FEB120" s="511"/>
      <c r="FEC120" s="511"/>
      <c r="FED120" s="511"/>
      <c r="FEE120" s="511"/>
      <c r="FEF120" s="511"/>
      <c r="FEG120" s="511"/>
      <c r="FEH120" s="511"/>
      <c r="FEI120" s="511"/>
      <c r="FEJ120" s="511"/>
      <c r="FEK120" s="511"/>
      <c r="FEL120" s="511"/>
      <c r="FEM120" s="511"/>
      <c r="FEN120" s="511"/>
      <c r="FEO120" s="511"/>
      <c r="FEP120" s="511"/>
      <c r="FEQ120" s="511"/>
      <c r="FER120" s="511"/>
      <c r="FES120" s="511"/>
      <c r="FET120" s="511"/>
      <c r="FEU120" s="511"/>
      <c r="FEV120" s="511"/>
      <c r="FEW120" s="511"/>
      <c r="FEX120" s="511"/>
      <c r="FEY120" s="511"/>
      <c r="FEZ120" s="511"/>
      <c r="FFA120" s="511"/>
      <c r="FFB120" s="511"/>
      <c r="FFC120" s="511"/>
      <c r="FFD120" s="511"/>
      <c r="FFE120" s="511"/>
      <c r="FFF120" s="511"/>
      <c r="FFG120" s="511"/>
      <c r="FFH120" s="511"/>
      <c r="FFI120" s="511"/>
      <c r="FFJ120" s="511"/>
      <c r="FFK120" s="511"/>
      <c r="FFL120" s="511"/>
      <c r="FFM120" s="511"/>
      <c r="FFN120" s="511"/>
      <c r="FFO120" s="511"/>
      <c r="FFP120" s="511"/>
      <c r="FFQ120" s="511"/>
      <c r="FFR120" s="511"/>
      <c r="FFS120" s="511"/>
      <c r="FFT120" s="511"/>
      <c r="FFU120" s="511"/>
      <c r="FFV120" s="511"/>
      <c r="FFW120" s="511"/>
      <c r="FFX120" s="511"/>
      <c r="FFY120" s="511"/>
      <c r="FFZ120" s="511"/>
      <c r="FGA120" s="511"/>
      <c r="FGB120" s="511"/>
      <c r="FGC120" s="511"/>
      <c r="FGD120" s="511"/>
      <c r="FGE120" s="511"/>
      <c r="FGF120" s="511"/>
      <c r="FGG120" s="511"/>
      <c r="FGH120" s="511"/>
      <c r="FGI120" s="511"/>
      <c r="FGJ120" s="511"/>
      <c r="FGK120" s="511"/>
      <c r="FGL120" s="511"/>
      <c r="FGM120" s="511"/>
      <c r="FGN120" s="511"/>
      <c r="FGO120" s="511"/>
      <c r="FGP120" s="511"/>
      <c r="FGQ120" s="511"/>
      <c r="FGR120" s="511"/>
      <c r="FGS120" s="511"/>
      <c r="FGT120" s="511"/>
      <c r="FGU120" s="511"/>
      <c r="FGV120" s="511"/>
      <c r="FGW120" s="511"/>
      <c r="FGX120" s="511"/>
      <c r="FGY120" s="511"/>
      <c r="FGZ120" s="511"/>
      <c r="FHA120" s="511"/>
      <c r="FHB120" s="511"/>
      <c r="FHC120" s="511"/>
      <c r="FHD120" s="511"/>
      <c r="FHE120" s="511"/>
      <c r="FHF120" s="511"/>
      <c r="FHG120" s="511"/>
      <c r="FHH120" s="511"/>
      <c r="FHI120" s="511"/>
      <c r="FHJ120" s="511"/>
      <c r="FHK120" s="511"/>
      <c r="FHL120" s="511"/>
      <c r="FHM120" s="511"/>
      <c r="FHN120" s="511"/>
      <c r="FHO120" s="511"/>
      <c r="FHP120" s="511"/>
      <c r="FHQ120" s="511"/>
      <c r="FHR120" s="511"/>
      <c r="FHS120" s="511"/>
      <c r="FHT120" s="511"/>
      <c r="FHU120" s="511"/>
      <c r="FHV120" s="511"/>
      <c r="FHW120" s="511"/>
      <c r="FHX120" s="511"/>
      <c r="FHY120" s="511"/>
      <c r="FHZ120" s="511"/>
      <c r="FIA120" s="511"/>
      <c r="FIB120" s="511"/>
      <c r="FIC120" s="511"/>
      <c r="FID120" s="511"/>
      <c r="FIE120" s="511"/>
      <c r="FIF120" s="511"/>
      <c r="FIG120" s="511"/>
      <c r="FIH120" s="511"/>
      <c r="FII120" s="511"/>
      <c r="FIJ120" s="511"/>
      <c r="FIK120" s="511"/>
      <c r="FIL120" s="511"/>
      <c r="FIM120" s="511"/>
      <c r="FIN120" s="511"/>
      <c r="FIO120" s="511"/>
      <c r="FIP120" s="511"/>
      <c r="FIQ120" s="511"/>
      <c r="FIR120" s="511"/>
      <c r="FIS120" s="511"/>
      <c r="FIT120" s="511"/>
      <c r="FIU120" s="511"/>
      <c r="FIV120" s="511"/>
      <c r="FIW120" s="511"/>
      <c r="FIX120" s="511"/>
      <c r="FIY120" s="511"/>
      <c r="FIZ120" s="511"/>
      <c r="FJA120" s="511"/>
      <c r="FJB120" s="511"/>
      <c r="FJC120" s="511"/>
      <c r="FJD120" s="511"/>
      <c r="FJE120" s="511"/>
      <c r="FJF120" s="511"/>
      <c r="FJG120" s="511"/>
      <c r="FJH120" s="511"/>
      <c r="FJI120" s="511"/>
      <c r="FJJ120" s="511"/>
      <c r="FJK120" s="511"/>
      <c r="FJL120" s="511"/>
      <c r="FJM120" s="511"/>
      <c r="FJN120" s="511"/>
      <c r="FJO120" s="511"/>
      <c r="FJP120" s="511"/>
      <c r="FJQ120" s="511"/>
      <c r="FJR120" s="511"/>
      <c r="FJS120" s="511"/>
      <c r="FJT120" s="511"/>
      <c r="FJU120" s="511"/>
      <c r="FJV120" s="511"/>
      <c r="FJW120" s="511"/>
      <c r="FJX120" s="511"/>
      <c r="FJY120" s="511"/>
      <c r="FJZ120" s="511"/>
      <c r="FKA120" s="511"/>
      <c r="FKB120" s="511"/>
      <c r="FKC120" s="511"/>
      <c r="FKD120" s="511"/>
      <c r="FKE120" s="511"/>
      <c r="FKF120" s="511"/>
      <c r="FKG120" s="511"/>
      <c r="FKH120" s="511"/>
      <c r="FKI120" s="511"/>
      <c r="FKJ120" s="511"/>
      <c r="FKK120" s="511"/>
      <c r="FKL120" s="511"/>
      <c r="FKM120" s="511"/>
      <c r="FKN120" s="511"/>
      <c r="FKO120" s="511"/>
      <c r="FKP120" s="511"/>
      <c r="FKQ120" s="511"/>
      <c r="FKR120" s="511"/>
      <c r="FKS120" s="511"/>
      <c r="FKT120" s="511"/>
      <c r="FKU120" s="511"/>
      <c r="FKV120" s="511"/>
      <c r="FKW120" s="511"/>
      <c r="FKX120" s="511"/>
      <c r="FKY120" s="511"/>
      <c r="FKZ120" s="511"/>
      <c r="FLA120" s="511"/>
      <c r="FLB120" s="511"/>
      <c r="FLC120" s="511"/>
      <c r="FLD120" s="511"/>
      <c r="FLE120" s="511"/>
      <c r="FLF120" s="511"/>
      <c r="FLG120" s="511"/>
      <c r="FLH120" s="511"/>
      <c r="FLI120" s="511"/>
      <c r="FLJ120" s="511"/>
      <c r="FLK120" s="511"/>
      <c r="FLL120" s="511"/>
      <c r="FLM120" s="511"/>
      <c r="FLN120" s="511"/>
      <c r="FLO120" s="511"/>
      <c r="FLP120" s="511"/>
      <c r="FLQ120" s="511"/>
      <c r="FLR120" s="511"/>
      <c r="FLS120" s="511"/>
      <c r="FLT120" s="511"/>
      <c r="FLU120" s="511"/>
      <c r="FLV120" s="511"/>
      <c r="FLW120" s="511"/>
      <c r="FLX120" s="511"/>
      <c r="FLY120" s="511"/>
      <c r="FLZ120" s="511"/>
      <c r="FMA120" s="511"/>
      <c r="FMB120" s="511"/>
      <c r="FMC120" s="511"/>
      <c r="FMD120" s="511"/>
      <c r="FME120" s="511"/>
      <c r="FMF120" s="511"/>
      <c r="FMG120" s="511"/>
      <c r="FMH120" s="511"/>
      <c r="FMI120" s="511"/>
      <c r="FMJ120" s="511"/>
      <c r="FMK120" s="511"/>
      <c r="FML120" s="511"/>
      <c r="FMM120" s="511"/>
      <c r="FMN120" s="511"/>
      <c r="FMO120" s="511"/>
      <c r="FMP120" s="511"/>
      <c r="FMQ120" s="511"/>
      <c r="FMR120" s="511"/>
      <c r="FMS120" s="511"/>
      <c r="FMT120" s="511"/>
      <c r="FMU120" s="511"/>
      <c r="FMV120" s="511"/>
      <c r="FMW120" s="511"/>
      <c r="FMX120" s="511"/>
      <c r="FMY120" s="511"/>
      <c r="FMZ120" s="511"/>
      <c r="FNA120" s="511"/>
      <c r="FNB120" s="511"/>
      <c r="FNC120" s="511"/>
      <c r="FND120" s="511"/>
      <c r="FNE120" s="511"/>
      <c r="FNF120" s="511"/>
      <c r="FNG120" s="511"/>
      <c r="FNH120" s="511"/>
      <c r="FNI120" s="511"/>
      <c r="FNJ120" s="511"/>
      <c r="FNK120" s="511"/>
      <c r="FNL120" s="511"/>
      <c r="FNM120" s="511"/>
      <c r="FNN120" s="511"/>
      <c r="FNO120" s="511"/>
      <c r="FNP120" s="511"/>
      <c r="FNQ120" s="511"/>
      <c r="FNR120" s="511"/>
      <c r="FNS120" s="511"/>
      <c r="FNT120" s="511"/>
      <c r="FNU120" s="511"/>
      <c r="FNV120" s="511"/>
      <c r="FNW120" s="511"/>
      <c r="FNX120" s="511"/>
      <c r="FNY120" s="511"/>
      <c r="FNZ120" s="511"/>
      <c r="FOA120" s="511"/>
      <c r="FOB120" s="511"/>
      <c r="FOC120" s="511"/>
      <c r="FOD120" s="511"/>
      <c r="FOE120" s="511"/>
      <c r="FOF120" s="511"/>
      <c r="FOG120" s="511"/>
      <c r="FOH120" s="511"/>
      <c r="FOI120" s="511"/>
      <c r="FOJ120" s="511"/>
      <c r="FOK120" s="511"/>
      <c r="FOL120" s="511"/>
      <c r="FOM120" s="511"/>
      <c r="FON120" s="511"/>
      <c r="FOO120" s="511"/>
      <c r="FOP120" s="511"/>
      <c r="FOQ120" s="511"/>
      <c r="FOR120" s="511"/>
      <c r="FOS120" s="511"/>
      <c r="FOT120" s="511"/>
      <c r="FOU120" s="511"/>
      <c r="FOV120" s="511"/>
      <c r="FOW120" s="511"/>
      <c r="FOX120" s="511"/>
      <c r="FOY120" s="511"/>
      <c r="FOZ120" s="511"/>
      <c r="FPA120" s="511"/>
      <c r="FPB120" s="511"/>
      <c r="FPC120" s="511"/>
      <c r="FPD120" s="511"/>
      <c r="FPE120" s="511"/>
      <c r="FPF120" s="511"/>
      <c r="FPG120" s="511"/>
      <c r="FPH120" s="511"/>
      <c r="FPI120" s="511"/>
      <c r="FPJ120" s="511"/>
      <c r="FPK120" s="511"/>
      <c r="FPL120" s="511"/>
      <c r="FPM120" s="511"/>
      <c r="FPN120" s="511"/>
      <c r="FPO120" s="511"/>
      <c r="FPP120" s="511"/>
      <c r="FPQ120" s="511"/>
      <c r="FPR120" s="511"/>
      <c r="FPS120" s="511"/>
      <c r="FPT120" s="511"/>
      <c r="FPU120" s="511"/>
      <c r="FPV120" s="511"/>
      <c r="FPW120" s="511"/>
      <c r="FPX120" s="511"/>
      <c r="FPY120" s="511"/>
      <c r="FPZ120" s="511"/>
      <c r="FQA120" s="511"/>
      <c r="FQB120" s="511"/>
      <c r="FQC120" s="511"/>
      <c r="FQD120" s="511"/>
      <c r="FQE120" s="511"/>
      <c r="FQF120" s="511"/>
      <c r="FQG120" s="511"/>
      <c r="FQH120" s="511"/>
      <c r="FQI120" s="511"/>
      <c r="FQJ120" s="511"/>
      <c r="FQK120" s="511"/>
      <c r="FQL120" s="511"/>
      <c r="FQM120" s="511"/>
      <c r="FQN120" s="511"/>
      <c r="FQO120" s="511"/>
      <c r="FQP120" s="511"/>
      <c r="FQQ120" s="511"/>
      <c r="FQR120" s="511"/>
      <c r="FQS120" s="511"/>
      <c r="FQT120" s="511"/>
      <c r="FQU120" s="511"/>
      <c r="FQV120" s="511"/>
      <c r="FQW120" s="511"/>
      <c r="FQX120" s="511"/>
      <c r="FQY120" s="511"/>
      <c r="FQZ120" s="511"/>
      <c r="FRA120" s="511"/>
      <c r="FRB120" s="511"/>
      <c r="FRC120" s="511"/>
      <c r="FRD120" s="511"/>
      <c r="FRE120" s="511"/>
      <c r="FRF120" s="511"/>
      <c r="FRG120" s="511"/>
      <c r="FRH120" s="511"/>
      <c r="FRI120" s="511"/>
      <c r="FRJ120" s="511"/>
      <c r="FRK120" s="511"/>
      <c r="FRL120" s="511"/>
      <c r="FRM120" s="511"/>
      <c r="FRN120" s="511"/>
      <c r="FRO120" s="511"/>
      <c r="FRP120" s="511"/>
      <c r="FRQ120" s="511"/>
      <c r="FRR120" s="511"/>
      <c r="FRS120" s="511"/>
      <c r="FRT120" s="511"/>
      <c r="FRU120" s="511"/>
      <c r="FRV120" s="511"/>
      <c r="FRW120" s="511"/>
      <c r="FRX120" s="511"/>
      <c r="FRY120" s="511"/>
      <c r="FRZ120" s="511"/>
      <c r="FSA120" s="511"/>
      <c r="FSB120" s="511"/>
      <c r="FSC120" s="511"/>
      <c r="FSD120" s="511"/>
      <c r="FSE120" s="511"/>
      <c r="FSF120" s="511"/>
      <c r="FSG120" s="511"/>
      <c r="FSH120" s="511"/>
      <c r="FSI120" s="511"/>
      <c r="FSJ120" s="511"/>
      <c r="FSK120" s="511"/>
      <c r="FSL120" s="511"/>
      <c r="FSM120" s="511"/>
      <c r="FSN120" s="511"/>
      <c r="FSO120" s="511"/>
      <c r="FSP120" s="511"/>
      <c r="FSQ120" s="511"/>
      <c r="FSR120" s="511"/>
      <c r="FSS120" s="511"/>
      <c r="FST120" s="511"/>
      <c r="FSU120" s="511"/>
      <c r="FSV120" s="511"/>
      <c r="FSW120" s="511"/>
      <c r="FSX120" s="511"/>
      <c r="FSY120" s="511"/>
      <c r="FSZ120" s="511"/>
      <c r="FTA120" s="511"/>
      <c r="FTB120" s="511"/>
      <c r="FTC120" s="511"/>
      <c r="FTD120" s="511"/>
      <c r="FTE120" s="511"/>
      <c r="FTF120" s="511"/>
      <c r="FTG120" s="511"/>
      <c r="FTH120" s="511"/>
      <c r="FTI120" s="511"/>
      <c r="FTJ120" s="511"/>
      <c r="FTK120" s="511"/>
      <c r="FTL120" s="511"/>
      <c r="FTM120" s="511"/>
      <c r="FTN120" s="511"/>
      <c r="FTO120" s="511"/>
      <c r="FTP120" s="511"/>
      <c r="FTQ120" s="511"/>
      <c r="FTR120" s="511"/>
      <c r="FTS120" s="511"/>
      <c r="FTT120" s="511"/>
      <c r="FTU120" s="511"/>
      <c r="FTV120" s="511"/>
      <c r="FTW120" s="511"/>
      <c r="FTX120" s="511"/>
      <c r="FTY120" s="511"/>
      <c r="FTZ120" s="511"/>
      <c r="FUA120" s="511"/>
      <c r="FUB120" s="511"/>
      <c r="FUC120" s="511"/>
      <c r="FUD120" s="511"/>
      <c r="FUE120" s="511"/>
      <c r="FUF120" s="511"/>
      <c r="FUG120" s="511"/>
      <c r="FUH120" s="511"/>
      <c r="FUI120" s="511"/>
      <c r="FUJ120" s="511"/>
      <c r="FUK120" s="511"/>
      <c r="FUL120" s="511"/>
      <c r="FUM120" s="511"/>
      <c r="FUN120" s="511"/>
      <c r="FUO120" s="511"/>
      <c r="FUP120" s="511"/>
      <c r="FUQ120" s="511"/>
      <c r="FUR120" s="511"/>
      <c r="FUS120" s="511"/>
      <c r="FUT120" s="511"/>
      <c r="FUU120" s="511"/>
      <c r="FUV120" s="511"/>
      <c r="FUW120" s="511"/>
      <c r="FUX120" s="511"/>
      <c r="FUY120" s="511"/>
      <c r="FUZ120" s="511"/>
      <c r="FVA120" s="511"/>
      <c r="FVB120" s="511"/>
      <c r="FVC120" s="511"/>
      <c r="FVD120" s="511"/>
      <c r="FVE120" s="511"/>
      <c r="FVF120" s="511"/>
      <c r="FVG120" s="511"/>
      <c r="FVH120" s="511"/>
      <c r="FVI120" s="511"/>
      <c r="FVJ120" s="511"/>
      <c r="FVK120" s="511"/>
      <c r="FVL120" s="511"/>
      <c r="FVM120" s="511"/>
      <c r="FVN120" s="511"/>
      <c r="FVO120" s="511"/>
      <c r="FVP120" s="511"/>
      <c r="FVQ120" s="511"/>
      <c r="FVR120" s="511"/>
      <c r="FVS120" s="511"/>
      <c r="FVT120" s="511"/>
      <c r="FVU120" s="511"/>
      <c r="FVV120" s="511"/>
      <c r="FVW120" s="511"/>
      <c r="FVX120" s="511"/>
      <c r="FVY120" s="511"/>
      <c r="FVZ120" s="511"/>
      <c r="FWA120" s="511"/>
      <c r="FWB120" s="511"/>
      <c r="FWC120" s="511"/>
      <c r="FWD120" s="511"/>
      <c r="FWE120" s="511"/>
      <c r="FWF120" s="511"/>
      <c r="FWG120" s="511"/>
      <c r="FWH120" s="511"/>
      <c r="FWI120" s="511"/>
      <c r="FWJ120" s="511"/>
      <c r="FWK120" s="511"/>
      <c r="FWL120" s="511"/>
      <c r="FWM120" s="511"/>
      <c r="FWN120" s="511"/>
      <c r="FWO120" s="511"/>
      <c r="FWP120" s="511"/>
      <c r="FWQ120" s="511"/>
      <c r="FWR120" s="511"/>
      <c r="FWS120" s="511"/>
      <c r="FWT120" s="511"/>
      <c r="FWU120" s="511"/>
      <c r="FWV120" s="511"/>
      <c r="FWW120" s="511"/>
      <c r="FWX120" s="511"/>
      <c r="FWY120" s="511"/>
      <c r="FWZ120" s="511"/>
      <c r="FXA120" s="511"/>
      <c r="FXB120" s="511"/>
      <c r="FXC120" s="511"/>
      <c r="FXD120" s="511"/>
      <c r="FXE120" s="511"/>
      <c r="FXF120" s="511"/>
      <c r="FXG120" s="511"/>
      <c r="FXH120" s="511"/>
      <c r="FXI120" s="511"/>
      <c r="FXJ120" s="511"/>
      <c r="FXK120" s="511"/>
      <c r="FXL120" s="511"/>
      <c r="FXM120" s="511"/>
      <c r="FXN120" s="511"/>
      <c r="FXO120" s="511"/>
      <c r="FXP120" s="511"/>
      <c r="FXQ120" s="511"/>
      <c r="FXR120" s="511"/>
      <c r="FXS120" s="511"/>
      <c r="FXT120" s="511"/>
      <c r="FXU120" s="511"/>
      <c r="FXV120" s="511"/>
      <c r="FXW120" s="511"/>
      <c r="FXX120" s="511"/>
      <c r="FXY120" s="511"/>
      <c r="FXZ120" s="511"/>
      <c r="FYA120" s="511"/>
      <c r="FYB120" s="511"/>
      <c r="FYC120" s="511"/>
      <c r="FYD120" s="511"/>
      <c r="FYE120" s="511"/>
      <c r="FYF120" s="511"/>
      <c r="FYG120" s="511"/>
      <c r="FYH120" s="511"/>
      <c r="FYI120" s="511"/>
      <c r="FYJ120" s="511"/>
      <c r="FYK120" s="511"/>
      <c r="FYL120" s="511"/>
      <c r="FYM120" s="511"/>
      <c r="FYN120" s="511"/>
      <c r="FYO120" s="511"/>
      <c r="FYP120" s="511"/>
      <c r="FYQ120" s="511"/>
      <c r="FYR120" s="511"/>
      <c r="FYS120" s="511"/>
      <c r="FYT120" s="511"/>
      <c r="FYU120" s="511"/>
      <c r="FYV120" s="511"/>
      <c r="FYW120" s="511"/>
      <c r="FYX120" s="511"/>
      <c r="FYY120" s="511"/>
      <c r="FYZ120" s="511"/>
      <c r="FZA120" s="511"/>
      <c r="FZB120" s="511"/>
      <c r="FZC120" s="511"/>
      <c r="FZD120" s="511"/>
      <c r="FZE120" s="511"/>
      <c r="FZF120" s="511"/>
      <c r="FZG120" s="511"/>
      <c r="FZH120" s="511"/>
      <c r="FZI120" s="511"/>
      <c r="FZJ120" s="511"/>
      <c r="FZK120" s="511"/>
      <c r="FZL120" s="511"/>
      <c r="FZM120" s="511"/>
      <c r="FZN120" s="511"/>
      <c r="FZO120" s="511"/>
      <c r="FZP120" s="511"/>
      <c r="FZQ120" s="511"/>
      <c r="FZR120" s="511"/>
      <c r="FZS120" s="511"/>
      <c r="FZT120" s="511"/>
      <c r="FZU120" s="511"/>
      <c r="FZV120" s="511"/>
      <c r="FZW120" s="511"/>
      <c r="FZX120" s="511"/>
      <c r="FZY120" s="511"/>
      <c r="FZZ120" s="511"/>
      <c r="GAA120" s="511"/>
      <c r="GAB120" s="511"/>
      <c r="GAC120" s="511"/>
      <c r="GAD120" s="511"/>
      <c r="GAE120" s="511"/>
      <c r="GAF120" s="511"/>
      <c r="GAG120" s="511"/>
      <c r="GAH120" s="511"/>
      <c r="GAI120" s="511"/>
      <c r="GAJ120" s="511"/>
      <c r="GAK120" s="511"/>
      <c r="GAL120" s="511"/>
      <c r="GAM120" s="511"/>
      <c r="GAN120" s="511"/>
      <c r="GAO120" s="511"/>
      <c r="GAP120" s="511"/>
      <c r="GAQ120" s="511"/>
      <c r="GAR120" s="511"/>
      <c r="GAS120" s="511"/>
      <c r="GAT120" s="511"/>
      <c r="GAU120" s="511"/>
      <c r="GAV120" s="511"/>
      <c r="GAW120" s="511"/>
      <c r="GAX120" s="511"/>
      <c r="GAY120" s="511"/>
      <c r="GAZ120" s="511"/>
      <c r="GBA120" s="511"/>
      <c r="GBB120" s="511"/>
      <c r="GBC120" s="511"/>
      <c r="GBD120" s="511"/>
      <c r="GBE120" s="511"/>
      <c r="GBF120" s="511"/>
      <c r="GBG120" s="511"/>
      <c r="GBH120" s="511"/>
      <c r="GBI120" s="511"/>
      <c r="GBJ120" s="511"/>
      <c r="GBK120" s="511"/>
      <c r="GBL120" s="511"/>
      <c r="GBM120" s="511"/>
      <c r="GBN120" s="511"/>
      <c r="GBO120" s="511"/>
      <c r="GBP120" s="511"/>
      <c r="GBQ120" s="511"/>
      <c r="GBR120" s="511"/>
      <c r="GBS120" s="511"/>
      <c r="GBT120" s="511"/>
      <c r="GBU120" s="511"/>
      <c r="GBV120" s="511"/>
      <c r="GBW120" s="511"/>
      <c r="GBX120" s="511"/>
      <c r="GBY120" s="511"/>
      <c r="GBZ120" s="511"/>
      <c r="GCA120" s="511"/>
      <c r="GCB120" s="511"/>
      <c r="GCC120" s="511"/>
      <c r="GCD120" s="511"/>
      <c r="GCE120" s="511"/>
      <c r="GCF120" s="511"/>
      <c r="GCG120" s="511"/>
      <c r="GCH120" s="511"/>
      <c r="GCI120" s="511"/>
      <c r="GCJ120" s="511"/>
      <c r="GCK120" s="511"/>
      <c r="GCL120" s="511"/>
      <c r="GCM120" s="511"/>
      <c r="GCN120" s="511"/>
      <c r="GCO120" s="511"/>
      <c r="GCP120" s="511"/>
      <c r="GCQ120" s="511"/>
      <c r="GCR120" s="511"/>
      <c r="GCS120" s="511"/>
      <c r="GCT120" s="511"/>
      <c r="GCU120" s="511"/>
      <c r="GCV120" s="511"/>
      <c r="GCW120" s="511"/>
      <c r="GCX120" s="511"/>
      <c r="GCY120" s="511"/>
      <c r="GCZ120" s="511"/>
      <c r="GDA120" s="511"/>
      <c r="GDB120" s="511"/>
      <c r="GDC120" s="511"/>
      <c r="GDD120" s="511"/>
      <c r="GDE120" s="511"/>
      <c r="GDF120" s="511"/>
      <c r="GDG120" s="511"/>
      <c r="GDH120" s="511"/>
      <c r="GDI120" s="511"/>
      <c r="GDJ120" s="511"/>
      <c r="GDK120" s="511"/>
      <c r="GDL120" s="511"/>
      <c r="GDM120" s="511"/>
      <c r="GDN120" s="511"/>
      <c r="GDO120" s="511"/>
      <c r="GDP120" s="511"/>
      <c r="GDQ120" s="511"/>
      <c r="GDR120" s="511"/>
      <c r="GDS120" s="511"/>
      <c r="GDT120" s="511"/>
      <c r="GDU120" s="511"/>
      <c r="GDV120" s="511"/>
      <c r="GDW120" s="511"/>
      <c r="GDX120" s="511"/>
      <c r="GDY120" s="511"/>
      <c r="GDZ120" s="511"/>
      <c r="GEA120" s="511"/>
      <c r="GEB120" s="511"/>
      <c r="GEC120" s="511"/>
      <c r="GED120" s="511"/>
      <c r="GEE120" s="511"/>
      <c r="GEF120" s="511"/>
      <c r="GEG120" s="511"/>
      <c r="GEH120" s="511"/>
      <c r="GEI120" s="511"/>
      <c r="GEJ120" s="511"/>
      <c r="GEK120" s="511"/>
      <c r="GEL120" s="511"/>
      <c r="GEM120" s="511"/>
      <c r="GEN120" s="511"/>
      <c r="GEO120" s="511"/>
      <c r="GEP120" s="511"/>
      <c r="GEQ120" s="511"/>
      <c r="GER120" s="511"/>
      <c r="GES120" s="511"/>
      <c r="GET120" s="511"/>
      <c r="GEU120" s="511"/>
      <c r="GEV120" s="511"/>
      <c r="GEW120" s="511"/>
      <c r="GEX120" s="511"/>
      <c r="GEY120" s="511"/>
      <c r="GEZ120" s="511"/>
      <c r="GFA120" s="511"/>
      <c r="GFB120" s="511"/>
      <c r="GFC120" s="511"/>
      <c r="GFD120" s="511"/>
      <c r="GFE120" s="511"/>
      <c r="GFF120" s="511"/>
      <c r="GFG120" s="511"/>
      <c r="GFH120" s="511"/>
      <c r="GFI120" s="511"/>
      <c r="GFJ120" s="511"/>
      <c r="GFK120" s="511"/>
      <c r="GFL120" s="511"/>
      <c r="GFM120" s="511"/>
      <c r="GFN120" s="511"/>
      <c r="GFO120" s="511"/>
      <c r="GFP120" s="511"/>
      <c r="GFQ120" s="511"/>
      <c r="GFR120" s="511"/>
      <c r="GFS120" s="511"/>
      <c r="GFT120" s="511"/>
      <c r="GFU120" s="511"/>
      <c r="GFV120" s="511"/>
      <c r="GFW120" s="511"/>
      <c r="GFX120" s="511"/>
      <c r="GFY120" s="511"/>
      <c r="GFZ120" s="511"/>
      <c r="GGA120" s="511"/>
      <c r="GGB120" s="511"/>
      <c r="GGC120" s="511"/>
      <c r="GGD120" s="511"/>
      <c r="GGE120" s="511"/>
      <c r="GGF120" s="511"/>
      <c r="GGG120" s="511"/>
      <c r="GGH120" s="511"/>
      <c r="GGI120" s="511"/>
      <c r="GGJ120" s="511"/>
      <c r="GGK120" s="511"/>
      <c r="GGL120" s="511"/>
      <c r="GGM120" s="511"/>
      <c r="GGN120" s="511"/>
      <c r="GGO120" s="511"/>
      <c r="GGP120" s="511"/>
      <c r="GGQ120" s="511"/>
      <c r="GGR120" s="511"/>
      <c r="GGS120" s="511"/>
      <c r="GGT120" s="511"/>
      <c r="GGU120" s="511"/>
      <c r="GGV120" s="511"/>
      <c r="GGW120" s="511"/>
      <c r="GGX120" s="511"/>
      <c r="GGY120" s="511"/>
      <c r="GGZ120" s="511"/>
      <c r="GHA120" s="511"/>
      <c r="GHB120" s="511"/>
      <c r="GHC120" s="511"/>
      <c r="GHD120" s="511"/>
      <c r="GHE120" s="511"/>
      <c r="GHF120" s="511"/>
      <c r="GHG120" s="511"/>
      <c r="GHH120" s="511"/>
      <c r="GHI120" s="511"/>
      <c r="GHJ120" s="511"/>
      <c r="GHK120" s="511"/>
      <c r="GHL120" s="511"/>
      <c r="GHM120" s="511"/>
      <c r="GHN120" s="511"/>
      <c r="GHO120" s="511"/>
      <c r="GHP120" s="511"/>
      <c r="GHQ120" s="511"/>
      <c r="GHR120" s="511"/>
      <c r="GHS120" s="511"/>
      <c r="GHT120" s="511"/>
      <c r="GHU120" s="511"/>
      <c r="GHV120" s="511"/>
      <c r="GHW120" s="511"/>
      <c r="GHX120" s="511"/>
      <c r="GHY120" s="511"/>
      <c r="GHZ120" s="511"/>
      <c r="GIA120" s="511"/>
      <c r="GIB120" s="511"/>
      <c r="GIC120" s="511"/>
      <c r="GID120" s="511"/>
      <c r="GIE120" s="511"/>
      <c r="GIF120" s="511"/>
      <c r="GIG120" s="511"/>
      <c r="GIH120" s="511"/>
      <c r="GII120" s="511"/>
      <c r="GIJ120" s="511"/>
      <c r="GIK120" s="511"/>
      <c r="GIL120" s="511"/>
      <c r="GIM120" s="511"/>
      <c r="GIN120" s="511"/>
      <c r="GIO120" s="511"/>
      <c r="GIP120" s="511"/>
      <c r="GIQ120" s="511"/>
      <c r="GIR120" s="511"/>
      <c r="GIS120" s="511"/>
      <c r="GIT120" s="511"/>
      <c r="GIU120" s="511"/>
      <c r="GIV120" s="511"/>
      <c r="GIW120" s="511"/>
      <c r="GIX120" s="511"/>
      <c r="GIY120" s="511"/>
      <c r="GIZ120" s="511"/>
      <c r="GJA120" s="511"/>
      <c r="GJB120" s="511"/>
      <c r="GJC120" s="511"/>
      <c r="GJD120" s="511"/>
      <c r="GJE120" s="511"/>
      <c r="GJF120" s="511"/>
      <c r="GJG120" s="511"/>
      <c r="GJH120" s="511"/>
      <c r="GJI120" s="511"/>
      <c r="GJJ120" s="511"/>
      <c r="GJK120" s="511"/>
      <c r="GJL120" s="511"/>
      <c r="GJM120" s="511"/>
      <c r="GJN120" s="511"/>
      <c r="GJO120" s="511"/>
      <c r="GJP120" s="511"/>
      <c r="GJQ120" s="511"/>
      <c r="GJR120" s="511"/>
      <c r="GJS120" s="511"/>
      <c r="GJT120" s="511"/>
      <c r="GJU120" s="511"/>
      <c r="GJV120" s="511"/>
      <c r="GJW120" s="511"/>
      <c r="GJX120" s="511"/>
      <c r="GJY120" s="511"/>
      <c r="GJZ120" s="511"/>
      <c r="GKA120" s="511"/>
      <c r="GKB120" s="511"/>
      <c r="GKC120" s="511"/>
      <c r="GKD120" s="511"/>
      <c r="GKE120" s="511"/>
      <c r="GKF120" s="511"/>
      <c r="GKG120" s="511"/>
      <c r="GKH120" s="511"/>
      <c r="GKI120" s="511"/>
      <c r="GKJ120" s="511"/>
      <c r="GKK120" s="511"/>
      <c r="GKL120" s="511"/>
      <c r="GKM120" s="511"/>
      <c r="GKN120" s="511"/>
      <c r="GKO120" s="511"/>
      <c r="GKP120" s="511"/>
      <c r="GKQ120" s="511"/>
      <c r="GKR120" s="511"/>
      <c r="GKS120" s="511"/>
      <c r="GKT120" s="511"/>
      <c r="GKU120" s="511"/>
      <c r="GKV120" s="511"/>
      <c r="GKW120" s="511"/>
      <c r="GKX120" s="511"/>
      <c r="GKY120" s="511"/>
      <c r="GKZ120" s="511"/>
      <c r="GLA120" s="511"/>
      <c r="GLB120" s="511"/>
      <c r="GLC120" s="511"/>
      <c r="GLD120" s="511"/>
      <c r="GLE120" s="511"/>
      <c r="GLF120" s="511"/>
      <c r="GLG120" s="511"/>
      <c r="GLH120" s="511"/>
      <c r="GLI120" s="511"/>
      <c r="GLJ120" s="511"/>
      <c r="GLK120" s="511"/>
      <c r="GLL120" s="511"/>
      <c r="GLM120" s="511"/>
      <c r="GLN120" s="511"/>
      <c r="GLO120" s="511"/>
      <c r="GLP120" s="511"/>
      <c r="GLQ120" s="511"/>
      <c r="GLR120" s="511"/>
      <c r="GLS120" s="511"/>
      <c r="GLT120" s="511"/>
      <c r="GLU120" s="511"/>
      <c r="GLV120" s="511"/>
      <c r="GLW120" s="511"/>
      <c r="GLX120" s="511"/>
      <c r="GLY120" s="511"/>
      <c r="GLZ120" s="511"/>
      <c r="GMA120" s="511"/>
      <c r="GMB120" s="511"/>
      <c r="GMC120" s="511"/>
      <c r="GMD120" s="511"/>
      <c r="GME120" s="511"/>
      <c r="GMF120" s="511"/>
      <c r="GMG120" s="511"/>
      <c r="GMH120" s="511"/>
      <c r="GMI120" s="511"/>
      <c r="GMJ120" s="511"/>
      <c r="GMK120" s="511"/>
      <c r="GML120" s="511"/>
      <c r="GMM120" s="511"/>
      <c r="GMN120" s="511"/>
      <c r="GMO120" s="511"/>
      <c r="GMP120" s="511"/>
      <c r="GMQ120" s="511"/>
      <c r="GMR120" s="511"/>
      <c r="GMS120" s="511"/>
      <c r="GMT120" s="511"/>
      <c r="GMU120" s="511"/>
      <c r="GMV120" s="511"/>
      <c r="GMW120" s="511"/>
      <c r="GMX120" s="511"/>
      <c r="GMY120" s="511"/>
      <c r="GMZ120" s="511"/>
      <c r="GNA120" s="511"/>
      <c r="GNB120" s="511"/>
      <c r="GNC120" s="511"/>
      <c r="GND120" s="511"/>
      <c r="GNE120" s="511"/>
      <c r="GNF120" s="511"/>
      <c r="GNG120" s="511"/>
      <c r="GNH120" s="511"/>
      <c r="GNI120" s="511"/>
      <c r="GNJ120" s="511"/>
      <c r="GNK120" s="511"/>
      <c r="GNL120" s="511"/>
      <c r="GNM120" s="511"/>
      <c r="GNN120" s="511"/>
      <c r="GNO120" s="511"/>
      <c r="GNP120" s="511"/>
      <c r="GNQ120" s="511"/>
      <c r="GNR120" s="511"/>
      <c r="GNS120" s="511"/>
      <c r="GNT120" s="511"/>
      <c r="GNU120" s="511"/>
      <c r="GNV120" s="511"/>
      <c r="GNW120" s="511"/>
      <c r="GNX120" s="511"/>
      <c r="GNY120" s="511"/>
      <c r="GNZ120" s="511"/>
      <c r="GOA120" s="511"/>
      <c r="GOB120" s="511"/>
      <c r="GOC120" s="511"/>
      <c r="GOD120" s="511"/>
      <c r="GOE120" s="511"/>
      <c r="GOF120" s="511"/>
      <c r="GOG120" s="511"/>
      <c r="GOH120" s="511"/>
      <c r="GOI120" s="511"/>
      <c r="GOJ120" s="511"/>
      <c r="GOK120" s="511"/>
      <c r="GOL120" s="511"/>
      <c r="GOM120" s="511"/>
      <c r="GON120" s="511"/>
      <c r="GOO120" s="511"/>
      <c r="GOP120" s="511"/>
      <c r="GOQ120" s="511"/>
      <c r="GOR120" s="511"/>
      <c r="GOS120" s="511"/>
      <c r="GOT120" s="511"/>
      <c r="GOU120" s="511"/>
      <c r="GOV120" s="511"/>
      <c r="GOW120" s="511"/>
      <c r="GOX120" s="511"/>
      <c r="GOY120" s="511"/>
      <c r="GOZ120" s="511"/>
      <c r="GPA120" s="511"/>
      <c r="GPB120" s="511"/>
      <c r="GPC120" s="511"/>
      <c r="GPD120" s="511"/>
      <c r="GPE120" s="511"/>
      <c r="GPF120" s="511"/>
      <c r="GPG120" s="511"/>
      <c r="GPH120" s="511"/>
      <c r="GPI120" s="511"/>
      <c r="GPJ120" s="511"/>
      <c r="GPK120" s="511"/>
      <c r="GPL120" s="511"/>
      <c r="GPM120" s="511"/>
      <c r="GPN120" s="511"/>
      <c r="GPO120" s="511"/>
      <c r="GPP120" s="511"/>
      <c r="GPQ120" s="511"/>
      <c r="GPR120" s="511"/>
      <c r="GPS120" s="511"/>
      <c r="GPT120" s="511"/>
      <c r="GPU120" s="511"/>
      <c r="GPV120" s="511"/>
      <c r="GPW120" s="511"/>
      <c r="GPX120" s="511"/>
      <c r="GPY120" s="511"/>
      <c r="GPZ120" s="511"/>
      <c r="GQA120" s="511"/>
      <c r="GQB120" s="511"/>
      <c r="GQC120" s="511"/>
      <c r="GQD120" s="511"/>
      <c r="GQE120" s="511"/>
      <c r="GQF120" s="511"/>
      <c r="GQG120" s="511"/>
      <c r="GQH120" s="511"/>
      <c r="GQI120" s="511"/>
      <c r="GQJ120" s="511"/>
      <c r="GQK120" s="511"/>
      <c r="GQL120" s="511"/>
      <c r="GQM120" s="511"/>
      <c r="GQN120" s="511"/>
      <c r="GQO120" s="511"/>
      <c r="GQP120" s="511"/>
      <c r="GQQ120" s="511"/>
      <c r="GQR120" s="511"/>
      <c r="GQS120" s="511"/>
      <c r="GQT120" s="511"/>
      <c r="GQU120" s="511"/>
      <c r="GQV120" s="511"/>
      <c r="GQW120" s="511"/>
      <c r="GQX120" s="511"/>
      <c r="GQY120" s="511"/>
      <c r="GQZ120" s="511"/>
      <c r="GRA120" s="511"/>
      <c r="GRB120" s="511"/>
      <c r="GRC120" s="511"/>
      <c r="GRD120" s="511"/>
      <c r="GRE120" s="511"/>
      <c r="GRF120" s="511"/>
      <c r="GRG120" s="511"/>
      <c r="GRH120" s="511"/>
      <c r="GRI120" s="511"/>
      <c r="GRJ120" s="511"/>
      <c r="GRK120" s="511"/>
      <c r="GRL120" s="511"/>
      <c r="GRM120" s="511"/>
      <c r="GRN120" s="511"/>
      <c r="GRO120" s="511"/>
      <c r="GRP120" s="511"/>
      <c r="GRQ120" s="511"/>
      <c r="GRR120" s="511"/>
      <c r="GRS120" s="511"/>
      <c r="GRT120" s="511"/>
      <c r="GRU120" s="511"/>
      <c r="GRV120" s="511"/>
      <c r="GRW120" s="511"/>
      <c r="GRX120" s="511"/>
      <c r="GRY120" s="511"/>
      <c r="GRZ120" s="511"/>
      <c r="GSA120" s="511"/>
      <c r="GSB120" s="511"/>
      <c r="GSC120" s="511"/>
      <c r="GSD120" s="511"/>
      <c r="GSE120" s="511"/>
      <c r="GSF120" s="511"/>
      <c r="GSG120" s="511"/>
      <c r="GSH120" s="511"/>
      <c r="GSI120" s="511"/>
      <c r="GSJ120" s="511"/>
      <c r="GSK120" s="511"/>
      <c r="GSL120" s="511"/>
      <c r="GSM120" s="511"/>
      <c r="GSN120" s="511"/>
      <c r="GSO120" s="511"/>
      <c r="GSP120" s="511"/>
      <c r="GSQ120" s="511"/>
      <c r="GSR120" s="511"/>
      <c r="GSS120" s="511"/>
      <c r="GST120" s="511"/>
      <c r="GSU120" s="511"/>
      <c r="GSV120" s="511"/>
      <c r="GSW120" s="511"/>
      <c r="GSX120" s="511"/>
      <c r="GSY120" s="511"/>
      <c r="GSZ120" s="511"/>
      <c r="GTA120" s="511"/>
      <c r="GTB120" s="511"/>
      <c r="GTC120" s="511"/>
      <c r="GTD120" s="511"/>
      <c r="GTE120" s="511"/>
      <c r="GTF120" s="511"/>
      <c r="GTG120" s="511"/>
      <c r="GTH120" s="511"/>
      <c r="GTI120" s="511"/>
      <c r="GTJ120" s="511"/>
      <c r="GTK120" s="511"/>
      <c r="GTL120" s="511"/>
      <c r="GTM120" s="511"/>
      <c r="GTN120" s="511"/>
      <c r="GTO120" s="511"/>
      <c r="GTP120" s="511"/>
      <c r="GTQ120" s="511"/>
      <c r="GTR120" s="511"/>
      <c r="GTS120" s="511"/>
      <c r="GTT120" s="511"/>
      <c r="GTU120" s="511"/>
      <c r="GTV120" s="511"/>
      <c r="GTW120" s="511"/>
      <c r="GTX120" s="511"/>
      <c r="GTY120" s="511"/>
      <c r="GTZ120" s="511"/>
      <c r="GUA120" s="511"/>
      <c r="GUB120" s="511"/>
      <c r="GUC120" s="511"/>
      <c r="GUD120" s="511"/>
      <c r="GUE120" s="511"/>
      <c r="GUF120" s="511"/>
      <c r="GUG120" s="511"/>
      <c r="GUH120" s="511"/>
      <c r="GUI120" s="511"/>
      <c r="GUJ120" s="511"/>
      <c r="GUK120" s="511"/>
      <c r="GUL120" s="511"/>
      <c r="GUM120" s="511"/>
      <c r="GUN120" s="511"/>
      <c r="GUO120" s="511"/>
      <c r="GUP120" s="511"/>
      <c r="GUQ120" s="511"/>
      <c r="GUR120" s="511"/>
      <c r="GUS120" s="511"/>
      <c r="GUT120" s="511"/>
      <c r="GUU120" s="511"/>
      <c r="GUV120" s="511"/>
      <c r="GUW120" s="511"/>
      <c r="GUX120" s="511"/>
      <c r="GUY120" s="511"/>
      <c r="GUZ120" s="511"/>
      <c r="GVA120" s="511"/>
      <c r="GVB120" s="511"/>
      <c r="GVC120" s="511"/>
      <c r="GVD120" s="511"/>
      <c r="GVE120" s="511"/>
      <c r="GVF120" s="511"/>
      <c r="GVG120" s="511"/>
      <c r="GVH120" s="511"/>
      <c r="GVI120" s="511"/>
      <c r="GVJ120" s="511"/>
      <c r="GVK120" s="511"/>
      <c r="GVL120" s="511"/>
      <c r="GVM120" s="511"/>
      <c r="GVN120" s="511"/>
      <c r="GVO120" s="511"/>
      <c r="GVP120" s="511"/>
      <c r="GVQ120" s="511"/>
      <c r="GVR120" s="511"/>
      <c r="GVS120" s="511"/>
      <c r="GVT120" s="511"/>
      <c r="GVU120" s="511"/>
      <c r="GVV120" s="511"/>
      <c r="GVW120" s="511"/>
      <c r="GVX120" s="511"/>
      <c r="GVY120" s="511"/>
      <c r="GVZ120" s="511"/>
      <c r="GWA120" s="511"/>
      <c r="GWB120" s="511"/>
      <c r="GWC120" s="511"/>
      <c r="GWD120" s="511"/>
      <c r="GWE120" s="511"/>
      <c r="GWF120" s="511"/>
      <c r="GWG120" s="511"/>
      <c r="GWH120" s="511"/>
      <c r="GWI120" s="511"/>
      <c r="GWJ120" s="511"/>
      <c r="GWK120" s="511"/>
      <c r="GWL120" s="511"/>
      <c r="GWM120" s="511"/>
      <c r="GWN120" s="511"/>
      <c r="GWO120" s="511"/>
      <c r="GWP120" s="511"/>
      <c r="GWQ120" s="511"/>
      <c r="GWR120" s="511"/>
      <c r="GWS120" s="511"/>
      <c r="GWT120" s="511"/>
      <c r="GWU120" s="511"/>
      <c r="GWV120" s="511"/>
      <c r="GWW120" s="511"/>
      <c r="GWX120" s="511"/>
      <c r="GWY120" s="511"/>
      <c r="GWZ120" s="511"/>
      <c r="GXA120" s="511"/>
      <c r="GXB120" s="511"/>
      <c r="GXC120" s="511"/>
      <c r="GXD120" s="511"/>
      <c r="GXE120" s="511"/>
      <c r="GXF120" s="511"/>
      <c r="GXG120" s="511"/>
      <c r="GXH120" s="511"/>
      <c r="GXI120" s="511"/>
      <c r="GXJ120" s="511"/>
      <c r="GXK120" s="511"/>
      <c r="GXL120" s="511"/>
      <c r="GXM120" s="511"/>
      <c r="GXN120" s="511"/>
      <c r="GXO120" s="511"/>
      <c r="GXP120" s="511"/>
      <c r="GXQ120" s="511"/>
      <c r="GXR120" s="511"/>
      <c r="GXS120" s="511"/>
      <c r="GXT120" s="511"/>
      <c r="GXU120" s="511"/>
      <c r="GXV120" s="511"/>
      <c r="GXW120" s="511"/>
      <c r="GXX120" s="511"/>
      <c r="GXY120" s="511"/>
      <c r="GXZ120" s="511"/>
      <c r="GYA120" s="511"/>
      <c r="GYB120" s="511"/>
      <c r="GYC120" s="511"/>
      <c r="GYD120" s="511"/>
      <c r="GYE120" s="511"/>
      <c r="GYF120" s="511"/>
      <c r="GYG120" s="511"/>
      <c r="GYH120" s="511"/>
      <c r="GYI120" s="511"/>
      <c r="GYJ120" s="511"/>
      <c r="GYK120" s="511"/>
      <c r="GYL120" s="511"/>
      <c r="GYM120" s="511"/>
      <c r="GYN120" s="511"/>
      <c r="GYO120" s="511"/>
      <c r="GYP120" s="511"/>
      <c r="GYQ120" s="511"/>
      <c r="GYR120" s="511"/>
      <c r="GYS120" s="511"/>
      <c r="GYT120" s="511"/>
      <c r="GYU120" s="511"/>
      <c r="GYV120" s="511"/>
      <c r="GYW120" s="511"/>
      <c r="GYX120" s="511"/>
      <c r="GYY120" s="511"/>
      <c r="GYZ120" s="511"/>
      <c r="GZA120" s="511"/>
      <c r="GZB120" s="511"/>
      <c r="GZC120" s="511"/>
      <c r="GZD120" s="511"/>
      <c r="GZE120" s="511"/>
      <c r="GZF120" s="511"/>
      <c r="GZG120" s="511"/>
      <c r="GZH120" s="511"/>
      <c r="GZI120" s="511"/>
      <c r="GZJ120" s="511"/>
      <c r="GZK120" s="511"/>
      <c r="GZL120" s="511"/>
      <c r="GZM120" s="511"/>
      <c r="GZN120" s="511"/>
      <c r="GZO120" s="511"/>
      <c r="GZP120" s="511"/>
      <c r="GZQ120" s="511"/>
      <c r="GZR120" s="511"/>
      <c r="GZS120" s="511"/>
      <c r="GZT120" s="511"/>
      <c r="GZU120" s="511"/>
      <c r="GZV120" s="511"/>
      <c r="GZW120" s="511"/>
      <c r="GZX120" s="511"/>
      <c r="GZY120" s="511"/>
      <c r="GZZ120" s="511"/>
      <c r="HAA120" s="511"/>
      <c r="HAB120" s="511"/>
      <c r="HAC120" s="511"/>
      <c r="HAD120" s="511"/>
      <c r="HAE120" s="511"/>
      <c r="HAF120" s="511"/>
      <c r="HAG120" s="511"/>
      <c r="HAH120" s="511"/>
      <c r="HAI120" s="511"/>
      <c r="HAJ120" s="511"/>
      <c r="HAK120" s="511"/>
      <c r="HAL120" s="511"/>
      <c r="HAM120" s="511"/>
      <c r="HAN120" s="511"/>
      <c r="HAO120" s="511"/>
      <c r="HAP120" s="511"/>
      <c r="HAQ120" s="511"/>
      <c r="HAR120" s="511"/>
      <c r="HAS120" s="511"/>
      <c r="HAT120" s="511"/>
      <c r="HAU120" s="511"/>
      <c r="HAV120" s="511"/>
      <c r="HAW120" s="511"/>
      <c r="HAX120" s="511"/>
      <c r="HAY120" s="511"/>
      <c r="HAZ120" s="511"/>
      <c r="HBA120" s="511"/>
      <c r="HBB120" s="511"/>
      <c r="HBC120" s="511"/>
      <c r="HBD120" s="511"/>
      <c r="HBE120" s="511"/>
      <c r="HBF120" s="511"/>
      <c r="HBG120" s="511"/>
      <c r="HBH120" s="511"/>
      <c r="HBI120" s="511"/>
      <c r="HBJ120" s="511"/>
      <c r="HBK120" s="511"/>
      <c r="HBL120" s="511"/>
      <c r="HBM120" s="511"/>
      <c r="HBN120" s="511"/>
      <c r="HBO120" s="511"/>
      <c r="HBP120" s="511"/>
      <c r="HBQ120" s="511"/>
      <c r="HBR120" s="511"/>
      <c r="HBS120" s="511"/>
      <c r="HBT120" s="511"/>
      <c r="HBU120" s="511"/>
      <c r="HBV120" s="511"/>
      <c r="HBW120" s="511"/>
      <c r="HBX120" s="511"/>
      <c r="HBY120" s="511"/>
      <c r="HBZ120" s="511"/>
      <c r="HCA120" s="511"/>
      <c r="HCB120" s="511"/>
      <c r="HCC120" s="511"/>
      <c r="HCD120" s="511"/>
      <c r="HCE120" s="511"/>
      <c r="HCF120" s="511"/>
      <c r="HCG120" s="511"/>
      <c r="HCH120" s="511"/>
      <c r="HCI120" s="511"/>
      <c r="HCJ120" s="511"/>
      <c r="HCK120" s="511"/>
      <c r="HCL120" s="511"/>
      <c r="HCM120" s="511"/>
      <c r="HCN120" s="511"/>
      <c r="HCO120" s="511"/>
      <c r="HCP120" s="511"/>
      <c r="HCQ120" s="511"/>
      <c r="HCR120" s="511"/>
      <c r="HCS120" s="511"/>
      <c r="HCT120" s="511"/>
      <c r="HCU120" s="511"/>
      <c r="HCV120" s="511"/>
      <c r="HCW120" s="511"/>
      <c r="HCX120" s="511"/>
      <c r="HCY120" s="511"/>
      <c r="HCZ120" s="511"/>
      <c r="HDA120" s="511"/>
      <c r="HDB120" s="511"/>
      <c r="HDC120" s="511"/>
      <c r="HDD120" s="511"/>
      <c r="HDE120" s="511"/>
      <c r="HDF120" s="511"/>
      <c r="HDG120" s="511"/>
      <c r="HDH120" s="511"/>
      <c r="HDI120" s="511"/>
      <c r="HDJ120" s="511"/>
      <c r="HDK120" s="511"/>
      <c r="HDL120" s="511"/>
      <c r="HDM120" s="511"/>
      <c r="HDN120" s="511"/>
      <c r="HDO120" s="511"/>
      <c r="HDP120" s="511"/>
      <c r="HDQ120" s="511"/>
      <c r="HDR120" s="511"/>
      <c r="HDS120" s="511"/>
      <c r="HDT120" s="511"/>
      <c r="HDU120" s="511"/>
      <c r="HDV120" s="511"/>
      <c r="HDW120" s="511"/>
      <c r="HDX120" s="511"/>
      <c r="HDY120" s="511"/>
      <c r="HDZ120" s="511"/>
      <c r="HEA120" s="511"/>
      <c r="HEB120" s="511"/>
      <c r="HEC120" s="511"/>
      <c r="HED120" s="511"/>
      <c r="HEE120" s="511"/>
      <c r="HEF120" s="511"/>
      <c r="HEG120" s="511"/>
      <c r="HEH120" s="511"/>
      <c r="HEI120" s="511"/>
      <c r="HEJ120" s="511"/>
      <c r="HEK120" s="511"/>
      <c r="HEL120" s="511"/>
      <c r="HEM120" s="511"/>
      <c r="HEN120" s="511"/>
      <c r="HEO120" s="511"/>
      <c r="HEP120" s="511"/>
      <c r="HEQ120" s="511"/>
      <c r="HER120" s="511"/>
      <c r="HES120" s="511"/>
      <c r="HET120" s="511"/>
      <c r="HEU120" s="511"/>
      <c r="HEV120" s="511"/>
      <c r="HEW120" s="511"/>
      <c r="HEX120" s="511"/>
      <c r="HEY120" s="511"/>
      <c r="HEZ120" s="511"/>
      <c r="HFA120" s="511"/>
      <c r="HFB120" s="511"/>
      <c r="HFC120" s="511"/>
      <c r="HFD120" s="511"/>
      <c r="HFE120" s="511"/>
      <c r="HFF120" s="511"/>
      <c r="HFG120" s="511"/>
      <c r="HFH120" s="511"/>
      <c r="HFI120" s="511"/>
      <c r="HFJ120" s="511"/>
      <c r="HFK120" s="511"/>
      <c r="HFL120" s="511"/>
      <c r="HFM120" s="511"/>
      <c r="HFN120" s="511"/>
      <c r="HFO120" s="511"/>
      <c r="HFP120" s="511"/>
      <c r="HFQ120" s="511"/>
      <c r="HFR120" s="511"/>
      <c r="HFS120" s="511"/>
      <c r="HFT120" s="511"/>
      <c r="HFU120" s="511"/>
      <c r="HFV120" s="511"/>
      <c r="HFW120" s="511"/>
      <c r="HFX120" s="511"/>
      <c r="HFY120" s="511"/>
      <c r="HFZ120" s="511"/>
      <c r="HGA120" s="511"/>
      <c r="HGB120" s="511"/>
      <c r="HGC120" s="511"/>
      <c r="HGD120" s="511"/>
      <c r="HGE120" s="511"/>
      <c r="HGF120" s="511"/>
      <c r="HGG120" s="511"/>
      <c r="HGH120" s="511"/>
      <c r="HGI120" s="511"/>
      <c r="HGJ120" s="511"/>
      <c r="HGK120" s="511"/>
      <c r="HGL120" s="511"/>
      <c r="HGM120" s="511"/>
      <c r="HGN120" s="511"/>
      <c r="HGO120" s="511"/>
      <c r="HGP120" s="511"/>
      <c r="HGQ120" s="511"/>
      <c r="HGR120" s="511"/>
      <c r="HGS120" s="511"/>
      <c r="HGT120" s="511"/>
      <c r="HGU120" s="511"/>
      <c r="HGV120" s="511"/>
      <c r="HGW120" s="511"/>
      <c r="HGX120" s="511"/>
      <c r="HGY120" s="511"/>
      <c r="HGZ120" s="511"/>
      <c r="HHA120" s="511"/>
      <c r="HHB120" s="511"/>
      <c r="HHC120" s="511"/>
      <c r="HHD120" s="511"/>
      <c r="HHE120" s="511"/>
      <c r="HHF120" s="511"/>
      <c r="HHG120" s="511"/>
      <c r="HHH120" s="511"/>
      <c r="HHI120" s="511"/>
      <c r="HHJ120" s="511"/>
      <c r="HHK120" s="511"/>
      <c r="HHL120" s="511"/>
      <c r="HHM120" s="511"/>
      <c r="HHN120" s="511"/>
      <c r="HHO120" s="511"/>
      <c r="HHP120" s="511"/>
      <c r="HHQ120" s="511"/>
      <c r="HHR120" s="511"/>
      <c r="HHS120" s="511"/>
      <c r="HHT120" s="511"/>
      <c r="HHU120" s="511"/>
      <c r="HHV120" s="511"/>
      <c r="HHW120" s="511"/>
      <c r="HHX120" s="511"/>
      <c r="HHY120" s="511"/>
      <c r="HHZ120" s="511"/>
      <c r="HIA120" s="511"/>
      <c r="HIB120" s="511"/>
      <c r="HIC120" s="511"/>
      <c r="HID120" s="511"/>
      <c r="HIE120" s="511"/>
      <c r="HIF120" s="511"/>
      <c r="HIG120" s="511"/>
      <c r="HIH120" s="511"/>
      <c r="HII120" s="511"/>
      <c r="HIJ120" s="511"/>
      <c r="HIK120" s="511"/>
      <c r="HIL120" s="511"/>
      <c r="HIM120" s="511"/>
      <c r="HIN120" s="511"/>
      <c r="HIO120" s="511"/>
      <c r="HIP120" s="511"/>
      <c r="HIQ120" s="511"/>
      <c r="HIR120" s="511"/>
      <c r="HIS120" s="511"/>
      <c r="HIT120" s="511"/>
      <c r="HIU120" s="511"/>
      <c r="HIV120" s="511"/>
      <c r="HIW120" s="511"/>
      <c r="HIX120" s="511"/>
      <c r="HIY120" s="511"/>
      <c r="HIZ120" s="511"/>
      <c r="HJA120" s="511"/>
      <c r="HJB120" s="511"/>
      <c r="HJC120" s="511"/>
      <c r="HJD120" s="511"/>
      <c r="HJE120" s="511"/>
      <c r="HJF120" s="511"/>
      <c r="HJG120" s="511"/>
      <c r="HJH120" s="511"/>
      <c r="HJI120" s="511"/>
      <c r="HJJ120" s="511"/>
      <c r="HJK120" s="511"/>
      <c r="HJL120" s="511"/>
      <c r="HJM120" s="511"/>
      <c r="HJN120" s="511"/>
      <c r="HJO120" s="511"/>
      <c r="HJP120" s="511"/>
      <c r="HJQ120" s="511"/>
      <c r="HJR120" s="511"/>
      <c r="HJS120" s="511"/>
      <c r="HJT120" s="511"/>
      <c r="HJU120" s="511"/>
      <c r="HJV120" s="511"/>
      <c r="HJW120" s="511"/>
      <c r="HJX120" s="511"/>
      <c r="HJY120" s="511"/>
      <c r="HJZ120" s="511"/>
      <c r="HKA120" s="511"/>
      <c r="HKB120" s="511"/>
      <c r="HKC120" s="511"/>
      <c r="HKD120" s="511"/>
      <c r="HKE120" s="511"/>
      <c r="HKF120" s="511"/>
      <c r="HKG120" s="511"/>
      <c r="HKH120" s="511"/>
      <c r="HKI120" s="511"/>
      <c r="HKJ120" s="511"/>
      <c r="HKK120" s="511"/>
      <c r="HKL120" s="511"/>
      <c r="HKM120" s="511"/>
      <c r="HKN120" s="511"/>
      <c r="HKO120" s="511"/>
      <c r="HKP120" s="511"/>
      <c r="HKQ120" s="511"/>
      <c r="HKR120" s="511"/>
      <c r="HKS120" s="511"/>
      <c r="HKT120" s="511"/>
      <c r="HKU120" s="511"/>
      <c r="HKV120" s="511"/>
      <c r="HKW120" s="511"/>
      <c r="HKX120" s="511"/>
      <c r="HKY120" s="511"/>
      <c r="HKZ120" s="511"/>
      <c r="HLA120" s="511"/>
      <c r="HLB120" s="511"/>
      <c r="HLC120" s="511"/>
      <c r="HLD120" s="511"/>
      <c r="HLE120" s="511"/>
      <c r="HLF120" s="511"/>
      <c r="HLG120" s="511"/>
      <c r="HLH120" s="511"/>
      <c r="HLI120" s="511"/>
      <c r="HLJ120" s="511"/>
      <c r="HLK120" s="511"/>
      <c r="HLL120" s="511"/>
      <c r="HLM120" s="511"/>
      <c r="HLN120" s="511"/>
      <c r="HLO120" s="511"/>
      <c r="HLP120" s="511"/>
      <c r="HLQ120" s="511"/>
      <c r="HLR120" s="511"/>
      <c r="HLS120" s="511"/>
      <c r="HLT120" s="511"/>
      <c r="HLU120" s="511"/>
      <c r="HLV120" s="511"/>
      <c r="HLW120" s="511"/>
      <c r="HLX120" s="511"/>
      <c r="HLY120" s="511"/>
      <c r="HLZ120" s="511"/>
      <c r="HMA120" s="511"/>
      <c r="HMB120" s="511"/>
      <c r="HMC120" s="511"/>
      <c r="HMD120" s="511"/>
      <c r="HME120" s="511"/>
      <c r="HMF120" s="511"/>
      <c r="HMG120" s="511"/>
      <c r="HMH120" s="511"/>
      <c r="HMI120" s="511"/>
      <c r="HMJ120" s="511"/>
      <c r="HMK120" s="511"/>
      <c r="HML120" s="511"/>
      <c r="HMM120" s="511"/>
      <c r="HMN120" s="511"/>
      <c r="HMO120" s="511"/>
      <c r="HMP120" s="511"/>
      <c r="HMQ120" s="511"/>
      <c r="HMR120" s="511"/>
      <c r="HMS120" s="511"/>
      <c r="HMT120" s="511"/>
      <c r="HMU120" s="511"/>
      <c r="HMV120" s="511"/>
      <c r="HMW120" s="511"/>
      <c r="HMX120" s="511"/>
      <c r="HMY120" s="511"/>
      <c r="HMZ120" s="511"/>
      <c r="HNA120" s="511"/>
      <c r="HNB120" s="511"/>
      <c r="HNC120" s="511"/>
      <c r="HND120" s="511"/>
      <c r="HNE120" s="511"/>
      <c r="HNF120" s="511"/>
      <c r="HNG120" s="511"/>
      <c r="HNH120" s="511"/>
      <c r="HNI120" s="511"/>
      <c r="HNJ120" s="511"/>
      <c r="HNK120" s="511"/>
      <c r="HNL120" s="511"/>
      <c r="HNM120" s="511"/>
      <c r="HNN120" s="511"/>
      <c r="HNO120" s="511"/>
      <c r="HNP120" s="511"/>
      <c r="HNQ120" s="511"/>
      <c r="HNR120" s="511"/>
      <c r="HNS120" s="511"/>
      <c r="HNT120" s="511"/>
      <c r="HNU120" s="511"/>
      <c r="HNV120" s="511"/>
      <c r="HNW120" s="511"/>
      <c r="HNX120" s="511"/>
      <c r="HNY120" s="511"/>
      <c r="HNZ120" s="511"/>
      <c r="HOA120" s="511"/>
      <c r="HOB120" s="511"/>
      <c r="HOC120" s="511"/>
      <c r="HOD120" s="511"/>
      <c r="HOE120" s="511"/>
      <c r="HOF120" s="511"/>
      <c r="HOG120" s="511"/>
      <c r="HOH120" s="511"/>
      <c r="HOI120" s="511"/>
      <c r="HOJ120" s="511"/>
      <c r="HOK120" s="511"/>
      <c r="HOL120" s="511"/>
      <c r="HOM120" s="511"/>
      <c r="HON120" s="511"/>
      <c r="HOO120" s="511"/>
      <c r="HOP120" s="511"/>
      <c r="HOQ120" s="511"/>
      <c r="HOR120" s="511"/>
      <c r="HOS120" s="511"/>
      <c r="HOT120" s="511"/>
      <c r="HOU120" s="511"/>
      <c r="HOV120" s="511"/>
      <c r="HOW120" s="511"/>
      <c r="HOX120" s="511"/>
      <c r="HOY120" s="511"/>
      <c r="HOZ120" s="511"/>
      <c r="HPA120" s="511"/>
      <c r="HPB120" s="511"/>
      <c r="HPC120" s="511"/>
      <c r="HPD120" s="511"/>
      <c r="HPE120" s="511"/>
      <c r="HPF120" s="511"/>
      <c r="HPG120" s="511"/>
      <c r="HPH120" s="511"/>
      <c r="HPI120" s="511"/>
      <c r="HPJ120" s="511"/>
      <c r="HPK120" s="511"/>
      <c r="HPL120" s="511"/>
      <c r="HPM120" s="511"/>
      <c r="HPN120" s="511"/>
      <c r="HPO120" s="511"/>
      <c r="HPP120" s="511"/>
      <c r="HPQ120" s="511"/>
      <c r="HPR120" s="511"/>
      <c r="HPS120" s="511"/>
      <c r="HPT120" s="511"/>
      <c r="HPU120" s="511"/>
      <c r="HPV120" s="511"/>
      <c r="HPW120" s="511"/>
      <c r="HPX120" s="511"/>
      <c r="HPY120" s="511"/>
      <c r="HPZ120" s="511"/>
      <c r="HQA120" s="511"/>
      <c r="HQB120" s="511"/>
      <c r="HQC120" s="511"/>
      <c r="HQD120" s="511"/>
      <c r="HQE120" s="511"/>
      <c r="HQF120" s="511"/>
      <c r="HQG120" s="511"/>
      <c r="HQH120" s="511"/>
      <c r="HQI120" s="511"/>
      <c r="HQJ120" s="511"/>
      <c r="HQK120" s="511"/>
      <c r="HQL120" s="511"/>
      <c r="HQM120" s="511"/>
      <c r="HQN120" s="511"/>
      <c r="HQO120" s="511"/>
      <c r="HQP120" s="511"/>
      <c r="HQQ120" s="511"/>
      <c r="HQR120" s="511"/>
      <c r="HQS120" s="511"/>
      <c r="HQT120" s="511"/>
      <c r="HQU120" s="511"/>
      <c r="HQV120" s="511"/>
      <c r="HQW120" s="511"/>
      <c r="HQX120" s="511"/>
      <c r="HQY120" s="511"/>
      <c r="HQZ120" s="511"/>
      <c r="HRA120" s="511"/>
      <c r="HRB120" s="511"/>
      <c r="HRC120" s="511"/>
      <c r="HRD120" s="511"/>
      <c r="HRE120" s="511"/>
      <c r="HRF120" s="511"/>
      <c r="HRG120" s="511"/>
      <c r="HRH120" s="511"/>
      <c r="HRI120" s="511"/>
      <c r="HRJ120" s="511"/>
      <c r="HRK120" s="511"/>
      <c r="HRL120" s="511"/>
      <c r="HRM120" s="511"/>
      <c r="HRN120" s="511"/>
      <c r="HRO120" s="511"/>
      <c r="HRP120" s="511"/>
      <c r="HRQ120" s="511"/>
      <c r="HRR120" s="511"/>
      <c r="HRS120" s="511"/>
      <c r="HRT120" s="511"/>
      <c r="HRU120" s="511"/>
      <c r="HRV120" s="511"/>
      <c r="HRW120" s="511"/>
      <c r="HRX120" s="511"/>
      <c r="HRY120" s="511"/>
      <c r="HRZ120" s="511"/>
      <c r="HSA120" s="511"/>
      <c r="HSB120" s="511"/>
      <c r="HSC120" s="511"/>
      <c r="HSD120" s="511"/>
      <c r="HSE120" s="511"/>
      <c r="HSF120" s="511"/>
      <c r="HSG120" s="511"/>
      <c r="HSH120" s="511"/>
      <c r="HSI120" s="511"/>
      <c r="HSJ120" s="511"/>
      <c r="HSK120" s="511"/>
      <c r="HSL120" s="511"/>
      <c r="HSM120" s="511"/>
      <c r="HSN120" s="511"/>
      <c r="HSO120" s="511"/>
      <c r="HSP120" s="511"/>
      <c r="HSQ120" s="511"/>
      <c r="HSR120" s="511"/>
      <c r="HSS120" s="511"/>
      <c r="HST120" s="511"/>
      <c r="HSU120" s="511"/>
      <c r="HSV120" s="511"/>
      <c r="HSW120" s="511"/>
      <c r="HSX120" s="511"/>
      <c r="HSY120" s="511"/>
      <c r="HSZ120" s="511"/>
      <c r="HTA120" s="511"/>
      <c r="HTB120" s="511"/>
      <c r="HTC120" s="511"/>
      <c r="HTD120" s="511"/>
      <c r="HTE120" s="511"/>
      <c r="HTF120" s="511"/>
      <c r="HTG120" s="511"/>
      <c r="HTH120" s="511"/>
      <c r="HTI120" s="511"/>
      <c r="HTJ120" s="511"/>
      <c r="HTK120" s="511"/>
      <c r="HTL120" s="511"/>
      <c r="HTM120" s="511"/>
      <c r="HTN120" s="511"/>
      <c r="HTO120" s="511"/>
      <c r="HTP120" s="511"/>
      <c r="HTQ120" s="511"/>
      <c r="HTR120" s="511"/>
      <c r="HTS120" s="511"/>
      <c r="HTT120" s="511"/>
      <c r="HTU120" s="511"/>
      <c r="HTV120" s="511"/>
      <c r="HTW120" s="511"/>
      <c r="HTX120" s="511"/>
      <c r="HTY120" s="511"/>
      <c r="HTZ120" s="511"/>
      <c r="HUA120" s="511"/>
      <c r="HUB120" s="511"/>
      <c r="HUC120" s="511"/>
      <c r="HUD120" s="511"/>
      <c r="HUE120" s="511"/>
      <c r="HUF120" s="511"/>
      <c r="HUG120" s="511"/>
      <c r="HUH120" s="511"/>
      <c r="HUI120" s="511"/>
      <c r="HUJ120" s="511"/>
      <c r="HUK120" s="511"/>
      <c r="HUL120" s="511"/>
      <c r="HUM120" s="511"/>
      <c r="HUN120" s="511"/>
      <c r="HUO120" s="511"/>
      <c r="HUP120" s="511"/>
      <c r="HUQ120" s="511"/>
      <c r="HUR120" s="511"/>
      <c r="HUS120" s="511"/>
      <c r="HUT120" s="511"/>
      <c r="HUU120" s="511"/>
      <c r="HUV120" s="511"/>
      <c r="HUW120" s="511"/>
      <c r="HUX120" s="511"/>
      <c r="HUY120" s="511"/>
      <c r="HUZ120" s="511"/>
      <c r="HVA120" s="511"/>
      <c r="HVB120" s="511"/>
      <c r="HVC120" s="511"/>
      <c r="HVD120" s="511"/>
      <c r="HVE120" s="511"/>
      <c r="HVF120" s="511"/>
      <c r="HVG120" s="511"/>
      <c r="HVH120" s="511"/>
      <c r="HVI120" s="511"/>
      <c r="HVJ120" s="511"/>
      <c r="HVK120" s="511"/>
      <c r="HVL120" s="511"/>
      <c r="HVM120" s="511"/>
      <c r="HVN120" s="511"/>
      <c r="HVO120" s="511"/>
      <c r="HVP120" s="511"/>
      <c r="HVQ120" s="511"/>
      <c r="HVR120" s="511"/>
      <c r="HVS120" s="511"/>
      <c r="HVT120" s="511"/>
      <c r="HVU120" s="511"/>
      <c r="HVV120" s="511"/>
      <c r="HVW120" s="511"/>
      <c r="HVX120" s="511"/>
      <c r="HVY120" s="511"/>
      <c r="HVZ120" s="511"/>
      <c r="HWA120" s="511"/>
      <c r="HWB120" s="511"/>
      <c r="HWC120" s="511"/>
      <c r="HWD120" s="511"/>
      <c r="HWE120" s="511"/>
      <c r="HWF120" s="511"/>
      <c r="HWG120" s="511"/>
      <c r="HWH120" s="511"/>
      <c r="HWI120" s="511"/>
      <c r="HWJ120" s="511"/>
      <c r="HWK120" s="511"/>
      <c r="HWL120" s="511"/>
      <c r="HWM120" s="511"/>
      <c r="HWN120" s="511"/>
      <c r="HWO120" s="511"/>
      <c r="HWP120" s="511"/>
      <c r="HWQ120" s="511"/>
      <c r="HWR120" s="511"/>
      <c r="HWS120" s="511"/>
      <c r="HWT120" s="511"/>
      <c r="HWU120" s="511"/>
      <c r="HWV120" s="511"/>
      <c r="HWW120" s="511"/>
      <c r="HWX120" s="511"/>
      <c r="HWY120" s="511"/>
      <c r="HWZ120" s="511"/>
      <c r="HXA120" s="511"/>
      <c r="HXB120" s="511"/>
      <c r="HXC120" s="511"/>
      <c r="HXD120" s="511"/>
      <c r="HXE120" s="511"/>
      <c r="HXF120" s="511"/>
      <c r="HXG120" s="511"/>
      <c r="HXH120" s="511"/>
      <c r="HXI120" s="511"/>
      <c r="HXJ120" s="511"/>
      <c r="HXK120" s="511"/>
      <c r="HXL120" s="511"/>
      <c r="HXM120" s="511"/>
      <c r="HXN120" s="511"/>
      <c r="HXO120" s="511"/>
      <c r="HXP120" s="511"/>
      <c r="HXQ120" s="511"/>
      <c r="HXR120" s="511"/>
      <c r="HXS120" s="511"/>
      <c r="HXT120" s="511"/>
      <c r="HXU120" s="511"/>
      <c r="HXV120" s="511"/>
      <c r="HXW120" s="511"/>
      <c r="HXX120" s="511"/>
      <c r="HXY120" s="511"/>
      <c r="HXZ120" s="511"/>
      <c r="HYA120" s="511"/>
      <c r="HYB120" s="511"/>
      <c r="HYC120" s="511"/>
      <c r="HYD120" s="511"/>
      <c r="HYE120" s="511"/>
      <c r="HYF120" s="511"/>
      <c r="HYG120" s="511"/>
      <c r="HYH120" s="511"/>
      <c r="HYI120" s="511"/>
      <c r="HYJ120" s="511"/>
      <c r="HYK120" s="511"/>
      <c r="HYL120" s="511"/>
      <c r="HYM120" s="511"/>
      <c r="HYN120" s="511"/>
      <c r="HYO120" s="511"/>
      <c r="HYP120" s="511"/>
      <c r="HYQ120" s="511"/>
      <c r="HYR120" s="511"/>
      <c r="HYS120" s="511"/>
      <c r="HYT120" s="511"/>
      <c r="HYU120" s="511"/>
      <c r="HYV120" s="511"/>
      <c r="HYW120" s="511"/>
      <c r="HYX120" s="511"/>
      <c r="HYY120" s="511"/>
      <c r="HYZ120" s="511"/>
      <c r="HZA120" s="511"/>
      <c r="HZB120" s="511"/>
      <c r="HZC120" s="511"/>
      <c r="HZD120" s="511"/>
      <c r="HZE120" s="511"/>
      <c r="HZF120" s="511"/>
      <c r="HZG120" s="511"/>
      <c r="HZH120" s="511"/>
      <c r="HZI120" s="511"/>
      <c r="HZJ120" s="511"/>
      <c r="HZK120" s="511"/>
      <c r="HZL120" s="511"/>
      <c r="HZM120" s="511"/>
      <c r="HZN120" s="511"/>
      <c r="HZO120" s="511"/>
      <c r="HZP120" s="511"/>
      <c r="HZQ120" s="511"/>
      <c r="HZR120" s="511"/>
      <c r="HZS120" s="511"/>
      <c r="HZT120" s="511"/>
      <c r="HZU120" s="511"/>
      <c r="HZV120" s="511"/>
      <c r="HZW120" s="511"/>
      <c r="HZX120" s="511"/>
      <c r="HZY120" s="511"/>
      <c r="HZZ120" s="511"/>
      <c r="IAA120" s="511"/>
      <c r="IAB120" s="511"/>
      <c r="IAC120" s="511"/>
      <c r="IAD120" s="511"/>
      <c r="IAE120" s="511"/>
      <c r="IAF120" s="511"/>
      <c r="IAG120" s="511"/>
      <c r="IAH120" s="511"/>
      <c r="IAI120" s="511"/>
      <c r="IAJ120" s="511"/>
      <c r="IAK120" s="511"/>
      <c r="IAL120" s="511"/>
      <c r="IAM120" s="511"/>
      <c r="IAN120" s="511"/>
      <c r="IAO120" s="511"/>
      <c r="IAP120" s="511"/>
      <c r="IAQ120" s="511"/>
      <c r="IAR120" s="511"/>
      <c r="IAS120" s="511"/>
      <c r="IAT120" s="511"/>
      <c r="IAU120" s="511"/>
      <c r="IAV120" s="511"/>
      <c r="IAW120" s="511"/>
      <c r="IAX120" s="511"/>
      <c r="IAY120" s="511"/>
      <c r="IAZ120" s="511"/>
      <c r="IBA120" s="511"/>
      <c r="IBB120" s="511"/>
      <c r="IBC120" s="511"/>
      <c r="IBD120" s="511"/>
      <c r="IBE120" s="511"/>
      <c r="IBF120" s="511"/>
      <c r="IBG120" s="511"/>
      <c r="IBH120" s="511"/>
      <c r="IBI120" s="511"/>
      <c r="IBJ120" s="511"/>
      <c r="IBK120" s="511"/>
      <c r="IBL120" s="511"/>
      <c r="IBM120" s="511"/>
      <c r="IBN120" s="511"/>
      <c r="IBO120" s="511"/>
      <c r="IBP120" s="511"/>
      <c r="IBQ120" s="511"/>
      <c r="IBR120" s="511"/>
      <c r="IBS120" s="511"/>
      <c r="IBT120" s="511"/>
      <c r="IBU120" s="511"/>
      <c r="IBV120" s="511"/>
      <c r="IBW120" s="511"/>
      <c r="IBX120" s="511"/>
      <c r="IBY120" s="511"/>
      <c r="IBZ120" s="511"/>
      <c r="ICA120" s="511"/>
      <c r="ICB120" s="511"/>
      <c r="ICC120" s="511"/>
      <c r="ICD120" s="511"/>
      <c r="ICE120" s="511"/>
      <c r="ICF120" s="511"/>
      <c r="ICG120" s="511"/>
      <c r="ICH120" s="511"/>
      <c r="ICI120" s="511"/>
      <c r="ICJ120" s="511"/>
      <c r="ICK120" s="511"/>
      <c r="ICL120" s="511"/>
      <c r="ICM120" s="511"/>
      <c r="ICN120" s="511"/>
      <c r="ICO120" s="511"/>
      <c r="ICP120" s="511"/>
      <c r="ICQ120" s="511"/>
      <c r="ICR120" s="511"/>
      <c r="ICS120" s="511"/>
      <c r="ICT120" s="511"/>
      <c r="ICU120" s="511"/>
      <c r="ICV120" s="511"/>
      <c r="ICW120" s="511"/>
      <c r="ICX120" s="511"/>
      <c r="ICY120" s="511"/>
      <c r="ICZ120" s="511"/>
      <c r="IDA120" s="511"/>
      <c r="IDB120" s="511"/>
      <c r="IDC120" s="511"/>
      <c r="IDD120" s="511"/>
      <c r="IDE120" s="511"/>
      <c r="IDF120" s="511"/>
      <c r="IDG120" s="511"/>
      <c r="IDH120" s="511"/>
      <c r="IDI120" s="511"/>
      <c r="IDJ120" s="511"/>
      <c r="IDK120" s="511"/>
      <c r="IDL120" s="511"/>
      <c r="IDM120" s="511"/>
      <c r="IDN120" s="511"/>
      <c r="IDO120" s="511"/>
      <c r="IDP120" s="511"/>
      <c r="IDQ120" s="511"/>
      <c r="IDR120" s="511"/>
      <c r="IDS120" s="511"/>
      <c r="IDT120" s="511"/>
      <c r="IDU120" s="511"/>
      <c r="IDV120" s="511"/>
      <c r="IDW120" s="511"/>
      <c r="IDX120" s="511"/>
      <c r="IDY120" s="511"/>
      <c r="IDZ120" s="511"/>
      <c r="IEA120" s="511"/>
      <c r="IEB120" s="511"/>
      <c r="IEC120" s="511"/>
      <c r="IED120" s="511"/>
      <c r="IEE120" s="511"/>
      <c r="IEF120" s="511"/>
      <c r="IEG120" s="511"/>
      <c r="IEH120" s="511"/>
      <c r="IEI120" s="511"/>
      <c r="IEJ120" s="511"/>
      <c r="IEK120" s="511"/>
      <c r="IEL120" s="511"/>
      <c r="IEM120" s="511"/>
      <c r="IEN120" s="511"/>
      <c r="IEO120" s="511"/>
      <c r="IEP120" s="511"/>
      <c r="IEQ120" s="511"/>
      <c r="IER120" s="511"/>
      <c r="IES120" s="511"/>
      <c r="IET120" s="511"/>
      <c r="IEU120" s="511"/>
      <c r="IEV120" s="511"/>
      <c r="IEW120" s="511"/>
      <c r="IEX120" s="511"/>
      <c r="IEY120" s="511"/>
      <c r="IEZ120" s="511"/>
      <c r="IFA120" s="511"/>
      <c r="IFB120" s="511"/>
      <c r="IFC120" s="511"/>
      <c r="IFD120" s="511"/>
      <c r="IFE120" s="511"/>
      <c r="IFF120" s="511"/>
      <c r="IFG120" s="511"/>
      <c r="IFH120" s="511"/>
      <c r="IFI120" s="511"/>
      <c r="IFJ120" s="511"/>
      <c r="IFK120" s="511"/>
      <c r="IFL120" s="511"/>
      <c r="IFM120" s="511"/>
      <c r="IFN120" s="511"/>
      <c r="IFO120" s="511"/>
      <c r="IFP120" s="511"/>
      <c r="IFQ120" s="511"/>
      <c r="IFR120" s="511"/>
      <c r="IFS120" s="511"/>
      <c r="IFT120" s="511"/>
      <c r="IFU120" s="511"/>
      <c r="IFV120" s="511"/>
      <c r="IFW120" s="511"/>
      <c r="IFX120" s="511"/>
      <c r="IFY120" s="511"/>
      <c r="IFZ120" s="511"/>
      <c r="IGA120" s="511"/>
      <c r="IGB120" s="511"/>
      <c r="IGC120" s="511"/>
      <c r="IGD120" s="511"/>
      <c r="IGE120" s="511"/>
      <c r="IGF120" s="511"/>
      <c r="IGG120" s="511"/>
      <c r="IGH120" s="511"/>
      <c r="IGI120" s="511"/>
      <c r="IGJ120" s="511"/>
      <c r="IGK120" s="511"/>
      <c r="IGL120" s="511"/>
      <c r="IGM120" s="511"/>
      <c r="IGN120" s="511"/>
      <c r="IGO120" s="511"/>
      <c r="IGP120" s="511"/>
      <c r="IGQ120" s="511"/>
      <c r="IGR120" s="511"/>
      <c r="IGS120" s="511"/>
      <c r="IGT120" s="511"/>
      <c r="IGU120" s="511"/>
      <c r="IGV120" s="511"/>
      <c r="IGW120" s="511"/>
      <c r="IGX120" s="511"/>
      <c r="IGY120" s="511"/>
      <c r="IGZ120" s="511"/>
      <c r="IHA120" s="511"/>
      <c r="IHB120" s="511"/>
      <c r="IHC120" s="511"/>
      <c r="IHD120" s="511"/>
      <c r="IHE120" s="511"/>
      <c r="IHF120" s="511"/>
      <c r="IHG120" s="511"/>
      <c r="IHH120" s="511"/>
      <c r="IHI120" s="511"/>
      <c r="IHJ120" s="511"/>
      <c r="IHK120" s="511"/>
      <c r="IHL120" s="511"/>
      <c r="IHM120" s="511"/>
      <c r="IHN120" s="511"/>
      <c r="IHO120" s="511"/>
      <c r="IHP120" s="511"/>
      <c r="IHQ120" s="511"/>
      <c r="IHR120" s="511"/>
      <c r="IHS120" s="511"/>
      <c r="IHT120" s="511"/>
      <c r="IHU120" s="511"/>
      <c r="IHV120" s="511"/>
      <c r="IHW120" s="511"/>
      <c r="IHX120" s="511"/>
      <c r="IHY120" s="511"/>
      <c r="IHZ120" s="511"/>
      <c r="IIA120" s="511"/>
      <c r="IIB120" s="511"/>
      <c r="IIC120" s="511"/>
      <c r="IID120" s="511"/>
      <c r="IIE120" s="511"/>
      <c r="IIF120" s="511"/>
      <c r="IIG120" s="511"/>
      <c r="IIH120" s="511"/>
      <c r="III120" s="511"/>
      <c r="IIJ120" s="511"/>
      <c r="IIK120" s="511"/>
      <c r="IIL120" s="511"/>
      <c r="IIM120" s="511"/>
      <c r="IIN120" s="511"/>
      <c r="IIO120" s="511"/>
      <c r="IIP120" s="511"/>
      <c r="IIQ120" s="511"/>
      <c r="IIR120" s="511"/>
      <c r="IIS120" s="511"/>
      <c r="IIT120" s="511"/>
      <c r="IIU120" s="511"/>
      <c r="IIV120" s="511"/>
      <c r="IIW120" s="511"/>
      <c r="IIX120" s="511"/>
      <c r="IIY120" s="511"/>
      <c r="IIZ120" s="511"/>
      <c r="IJA120" s="511"/>
      <c r="IJB120" s="511"/>
      <c r="IJC120" s="511"/>
      <c r="IJD120" s="511"/>
      <c r="IJE120" s="511"/>
      <c r="IJF120" s="511"/>
      <c r="IJG120" s="511"/>
      <c r="IJH120" s="511"/>
      <c r="IJI120" s="511"/>
      <c r="IJJ120" s="511"/>
      <c r="IJK120" s="511"/>
      <c r="IJL120" s="511"/>
      <c r="IJM120" s="511"/>
      <c r="IJN120" s="511"/>
      <c r="IJO120" s="511"/>
      <c r="IJP120" s="511"/>
      <c r="IJQ120" s="511"/>
      <c r="IJR120" s="511"/>
      <c r="IJS120" s="511"/>
      <c r="IJT120" s="511"/>
      <c r="IJU120" s="511"/>
      <c r="IJV120" s="511"/>
      <c r="IJW120" s="511"/>
      <c r="IJX120" s="511"/>
      <c r="IJY120" s="511"/>
      <c r="IJZ120" s="511"/>
      <c r="IKA120" s="511"/>
      <c r="IKB120" s="511"/>
      <c r="IKC120" s="511"/>
      <c r="IKD120" s="511"/>
      <c r="IKE120" s="511"/>
      <c r="IKF120" s="511"/>
      <c r="IKG120" s="511"/>
      <c r="IKH120" s="511"/>
      <c r="IKI120" s="511"/>
      <c r="IKJ120" s="511"/>
      <c r="IKK120" s="511"/>
      <c r="IKL120" s="511"/>
      <c r="IKM120" s="511"/>
      <c r="IKN120" s="511"/>
      <c r="IKO120" s="511"/>
      <c r="IKP120" s="511"/>
      <c r="IKQ120" s="511"/>
      <c r="IKR120" s="511"/>
      <c r="IKS120" s="511"/>
      <c r="IKT120" s="511"/>
      <c r="IKU120" s="511"/>
      <c r="IKV120" s="511"/>
      <c r="IKW120" s="511"/>
      <c r="IKX120" s="511"/>
      <c r="IKY120" s="511"/>
      <c r="IKZ120" s="511"/>
      <c r="ILA120" s="511"/>
      <c r="ILB120" s="511"/>
      <c r="ILC120" s="511"/>
      <c r="ILD120" s="511"/>
      <c r="ILE120" s="511"/>
      <c r="ILF120" s="511"/>
      <c r="ILG120" s="511"/>
      <c r="ILH120" s="511"/>
      <c r="ILI120" s="511"/>
      <c r="ILJ120" s="511"/>
      <c r="ILK120" s="511"/>
      <c r="ILL120" s="511"/>
      <c r="ILM120" s="511"/>
      <c r="ILN120" s="511"/>
      <c r="ILO120" s="511"/>
      <c r="ILP120" s="511"/>
      <c r="ILQ120" s="511"/>
      <c r="ILR120" s="511"/>
      <c r="ILS120" s="511"/>
      <c r="ILT120" s="511"/>
      <c r="ILU120" s="511"/>
      <c r="ILV120" s="511"/>
      <c r="ILW120" s="511"/>
      <c r="ILX120" s="511"/>
      <c r="ILY120" s="511"/>
      <c r="ILZ120" s="511"/>
      <c r="IMA120" s="511"/>
      <c r="IMB120" s="511"/>
      <c r="IMC120" s="511"/>
      <c r="IMD120" s="511"/>
      <c r="IME120" s="511"/>
      <c r="IMF120" s="511"/>
      <c r="IMG120" s="511"/>
      <c r="IMH120" s="511"/>
      <c r="IMI120" s="511"/>
      <c r="IMJ120" s="511"/>
      <c r="IMK120" s="511"/>
      <c r="IML120" s="511"/>
      <c r="IMM120" s="511"/>
      <c r="IMN120" s="511"/>
      <c r="IMO120" s="511"/>
      <c r="IMP120" s="511"/>
      <c r="IMQ120" s="511"/>
      <c r="IMR120" s="511"/>
      <c r="IMS120" s="511"/>
      <c r="IMT120" s="511"/>
      <c r="IMU120" s="511"/>
      <c r="IMV120" s="511"/>
      <c r="IMW120" s="511"/>
      <c r="IMX120" s="511"/>
      <c r="IMY120" s="511"/>
      <c r="IMZ120" s="511"/>
      <c r="INA120" s="511"/>
      <c r="INB120" s="511"/>
      <c r="INC120" s="511"/>
      <c r="IND120" s="511"/>
      <c r="INE120" s="511"/>
      <c r="INF120" s="511"/>
      <c r="ING120" s="511"/>
      <c r="INH120" s="511"/>
      <c r="INI120" s="511"/>
      <c r="INJ120" s="511"/>
      <c r="INK120" s="511"/>
      <c r="INL120" s="511"/>
      <c r="INM120" s="511"/>
      <c r="INN120" s="511"/>
      <c r="INO120" s="511"/>
      <c r="INP120" s="511"/>
      <c r="INQ120" s="511"/>
      <c r="INR120" s="511"/>
      <c r="INS120" s="511"/>
      <c r="INT120" s="511"/>
      <c r="INU120" s="511"/>
      <c r="INV120" s="511"/>
      <c r="INW120" s="511"/>
      <c r="INX120" s="511"/>
      <c r="INY120" s="511"/>
      <c r="INZ120" s="511"/>
      <c r="IOA120" s="511"/>
      <c r="IOB120" s="511"/>
      <c r="IOC120" s="511"/>
      <c r="IOD120" s="511"/>
      <c r="IOE120" s="511"/>
      <c r="IOF120" s="511"/>
      <c r="IOG120" s="511"/>
      <c r="IOH120" s="511"/>
      <c r="IOI120" s="511"/>
      <c r="IOJ120" s="511"/>
      <c r="IOK120" s="511"/>
      <c r="IOL120" s="511"/>
      <c r="IOM120" s="511"/>
      <c r="ION120" s="511"/>
      <c r="IOO120" s="511"/>
      <c r="IOP120" s="511"/>
      <c r="IOQ120" s="511"/>
      <c r="IOR120" s="511"/>
      <c r="IOS120" s="511"/>
      <c r="IOT120" s="511"/>
      <c r="IOU120" s="511"/>
      <c r="IOV120" s="511"/>
      <c r="IOW120" s="511"/>
      <c r="IOX120" s="511"/>
      <c r="IOY120" s="511"/>
      <c r="IOZ120" s="511"/>
      <c r="IPA120" s="511"/>
      <c r="IPB120" s="511"/>
      <c r="IPC120" s="511"/>
      <c r="IPD120" s="511"/>
      <c r="IPE120" s="511"/>
      <c r="IPF120" s="511"/>
      <c r="IPG120" s="511"/>
      <c r="IPH120" s="511"/>
      <c r="IPI120" s="511"/>
      <c r="IPJ120" s="511"/>
      <c r="IPK120" s="511"/>
      <c r="IPL120" s="511"/>
      <c r="IPM120" s="511"/>
      <c r="IPN120" s="511"/>
      <c r="IPO120" s="511"/>
      <c r="IPP120" s="511"/>
      <c r="IPQ120" s="511"/>
      <c r="IPR120" s="511"/>
      <c r="IPS120" s="511"/>
      <c r="IPT120" s="511"/>
      <c r="IPU120" s="511"/>
      <c r="IPV120" s="511"/>
      <c r="IPW120" s="511"/>
      <c r="IPX120" s="511"/>
      <c r="IPY120" s="511"/>
      <c r="IPZ120" s="511"/>
      <c r="IQA120" s="511"/>
      <c r="IQB120" s="511"/>
      <c r="IQC120" s="511"/>
      <c r="IQD120" s="511"/>
      <c r="IQE120" s="511"/>
      <c r="IQF120" s="511"/>
      <c r="IQG120" s="511"/>
      <c r="IQH120" s="511"/>
      <c r="IQI120" s="511"/>
      <c r="IQJ120" s="511"/>
      <c r="IQK120" s="511"/>
      <c r="IQL120" s="511"/>
      <c r="IQM120" s="511"/>
      <c r="IQN120" s="511"/>
      <c r="IQO120" s="511"/>
      <c r="IQP120" s="511"/>
      <c r="IQQ120" s="511"/>
      <c r="IQR120" s="511"/>
      <c r="IQS120" s="511"/>
      <c r="IQT120" s="511"/>
      <c r="IQU120" s="511"/>
      <c r="IQV120" s="511"/>
      <c r="IQW120" s="511"/>
      <c r="IQX120" s="511"/>
      <c r="IQY120" s="511"/>
      <c r="IQZ120" s="511"/>
      <c r="IRA120" s="511"/>
      <c r="IRB120" s="511"/>
      <c r="IRC120" s="511"/>
      <c r="IRD120" s="511"/>
      <c r="IRE120" s="511"/>
      <c r="IRF120" s="511"/>
      <c r="IRG120" s="511"/>
      <c r="IRH120" s="511"/>
      <c r="IRI120" s="511"/>
      <c r="IRJ120" s="511"/>
      <c r="IRK120" s="511"/>
      <c r="IRL120" s="511"/>
      <c r="IRM120" s="511"/>
      <c r="IRN120" s="511"/>
      <c r="IRO120" s="511"/>
      <c r="IRP120" s="511"/>
      <c r="IRQ120" s="511"/>
      <c r="IRR120" s="511"/>
      <c r="IRS120" s="511"/>
      <c r="IRT120" s="511"/>
      <c r="IRU120" s="511"/>
      <c r="IRV120" s="511"/>
      <c r="IRW120" s="511"/>
      <c r="IRX120" s="511"/>
      <c r="IRY120" s="511"/>
      <c r="IRZ120" s="511"/>
      <c r="ISA120" s="511"/>
      <c r="ISB120" s="511"/>
      <c r="ISC120" s="511"/>
      <c r="ISD120" s="511"/>
      <c r="ISE120" s="511"/>
      <c r="ISF120" s="511"/>
      <c r="ISG120" s="511"/>
      <c r="ISH120" s="511"/>
      <c r="ISI120" s="511"/>
      <c r="ISJ120" s="511"/>
      <c r="ISK120" s="511"/>
      <c r="ISL120" s="511"/>
      <c r="ISM120" s="511"/>
      <c r="ISN120" s="511"/>
      <c r="ISO120" s="511"/>
      <c r="ISP120" s="511"/>
      <c r="ISQ120" s="511"/>
      <c r="ISR120" s="511"/>
      <c r="ISS120" s="511"/>
      <c r="IST120" s="511"/>
      <c r="ISU120" s="511"/>
      <c r="ISV120" s="511"/>
      <c r="ISW120" s="511"/>
      <c r="ISX120" s="511"/>
      <c r="ISY120" s="511"/>
      <c r="ISZ120" s="511"/>
      <c r="ITA120" s="511"/>
      <c r="ITB120" s="511"/>
      <c r="ITC120" s="511"/>
      <c r="ITD120" s="511"/>
      <c r="ITE120" s="511"/>
      <c r="ITF120" s="511"/>
      <c r="ITG120" s="511"/>
      <c r="ITH120" s="511"/>
      <c r="ITI120" s="511"/>
      <c r="ITJ120" s="511"/>
      <c r="ITK120" s="511"/>
      <c r="ITL120" s="511"/>
      <c r="ITM120" s="511"/>
      <c r="ITN120" s="511"/>
      <c r="ITO120" s="511"/>
      <c r="ITP120" s="511"/>
      <c r="ITQ120" s="511"/>
      <c r="ITR120" s="511"/>
      <c r="ITS120" s="511"/>
      <c r="ITT120" s="511"/>
      <c r="ITU120" s="511"/>
      <c r="ITV120" s="511"/>
      <c r="ITW120" s="511"/>
      <c r="ITX120" s="511"/>
      <c r="ITY120" s="511"/>
      <c r="ITZ120" s="511"/>
      <c r="IUA120" s="511"/>
      <c r="IUB120" s="511"/>
      <c r="IUC120" s="511"/>
      <c r="IUD120" s="511"/>
      <c r="IUE120" s="511"/>
      <c r="IUF120" s="511"/>
      <c r="IUG120" s="511"/>
      <c r="IUH120" s="511"/>
      <c r="IUI120" s="511"/>
      <c r="IUJ120" s="511"/>
      <c r="IUK120" s="511"/>
      <c r="IUL120" s="511"/>
      <c r="IUM120" s="511"/>
      <c r="IUN120" s="511"/>
      <c r="IUO120" s="511"/>
      <c r="IUP120" s="511"/>
      <c r="IUQ120" s="511"/>
      <c r="IUR120" s="511"/>
      <c r="IUS120" s="511"/>
      <c r="IUT120" s="511"/>
      <c r="IUU120" s="511"/>
      <c r="IUV120" s="511"/>
      <c r="IUW120" s="511"/>
      <c r="IUX120" s="511"/>
      <c r="IUY120" s="511"/>
      <c r="IUZ120" s="511"/>
      <c r="IVA120" s="511"/>
      <c r="IVB120" s="511"/>
      <c r="IVC120" s="511"/>
      <c r="IVD120" s="511"/>
      <c r="IVE120" s="511"/>
      <c r="IVF120" s="511"/>
      <c r="IVG120" s="511"/>
      <c r="IVH120" s="511"/>
      <c r="IVI120" s="511"/>
      <c r="IVJ120" s="511"/>
      <c r="IVK120" s="511"/>
      <c r="IVL120" s="511"/>
      <c r="IVM120" s="511"/>
      <c r="IVN120" s="511"/>
      <c r="IVO120" s="511"/>
      <c r="IVP120" s="511"/>
      <c r="IVQ120" s="511"/>
      <c r="IVR120" s="511"/>
      <c r="IVS120" s="511"/>
      <c r="IVT120" s="511"/>
      <c r="IVU120" s="511"/>
      <c r="IVV120" s="511"/>
      <c r="IVW120" s="511"/>
      <c r="IVX120" s="511"/>
      <c r="IVY120" s="511"/>
      <c r="IVZ120" s="511"/>
      <c r="IWA120" s="511"/>
      <c r="IWB120" s="511"/>
      <c r="IWC120" s="511"/>
      <c r="IWD120" s="511"/>
      <c r="IWE120" s="511"/>
      <c r="IWF120" s="511"/>
      <c r="IWG120" s="511"/>
      <c r="IWH120" s="511"/>
      <c r="IWI120" s="511"/>
      <c r="IWJ120" s="511"/>
      <c r="IWK120" s="511"/>
      <c r="IWL120" s="511"/>
      <c r="IWM120" s="511"/>
      <c r="IWN120" s="511"/>
      <c r="IWO120" s="511"/>
      <c r="IWP120" s="511"/>
      <c r="IWQ120" s="511"/>
      <c r="IWR120" s="511"/>
      <c r="IWS120" s="511"/>
      <c r="IWT120" s="511"/>
      <c r="IWU120" s="511"/>
      <c r="IWV120" s="511"/>
      <c r="IWW120" s="511"/>
      <c r="IWX120" s="511"/>
      <c r="IWY120" s="511"/>
      <c r="IWZ120" s="511"/>
      <c r="IXA120" s="511"/>
      <c r="IXB120" s="511"/>
      <c r="IXC120" s="511"/>
      <c r="IXD120" s="511"/>
      <c r="IXE120" s="511"/>
      <c r="IXF120" s="511"/>
      <c r="IXG120" s="511"/>
      <c r="IXH120" s="511"/>
      <c r="IXI120" s="511"/>
      <c r="IXJ120" s="511"/>
      <c r="IXK120" s="511"/>
      <c r="IXL120" s="511"/>
      <c r="IXM120" s="511"/>
      <c r="IXN120" s="511"/>
      <c r="IXO120" s="511"/>
      <c r="IXP120" s="511"/>
      <c r="IXQ120" s="511"/>
      <c r="IXR120" s="511"/>
      <c r="IXS120" s="511"/>
      <c r="IXT120" s="511"/>
      <c r="IXU120" s="511"/>
      <c r="IXV120" s="511"/>
      <c r="IXW120" s="511"/>
      <c r="IXX120" s="511"/>
      <c r="IXY120" s="511"/>
      <c r="IXZ120" s="511"/>
      <c r="IYA120" s="511"/>
      <c r="IYB120" s="511"/>
      <c r="IYC120" s="511"/>
      <c r="IYD120" s="511"/>
      <c r="IYE120" s="511"/>
      <c r="IYF120" s="511"/>
      <c r="IYG120" s="511"/>
      <c r="IYH120" s="511"/>
      <c r="IYI120" s="511"/>
      <c r="IYJ120" s="511"/>
      <c r="IYK120" s="511"/>
      <c r="IYL120" s="511"/>
      <c r="IYM120" s="511"/>
      <c r="IYN120" s="511"/>
      <c r="IYO120" s="511"/>
      <c r="IYP120" s="511"/>
      <c r="IYQ120" s="511"/>
      <c r="IYR120" s="511"/>
      <c r="IYS120" s="511"/>
      <c r="IYT120" s="511"/>
      <c r="IYU120" s="511"/>
      <c r="IYV120" s="511"/>
      <c r="IYW120" s="511"/>
      <c r="IYX120" s="511"/>
      <c r="IYY120" s="511"/>
      <c r="IYZ120" s="511"/>
      <c r="IZA120" s="511"/>
      <c r="IZB120" s="511"/>
      <c r="IZC120" s="511"/>
      <c r="IZD120" s="511"/>
      <c r="IZE120" s="511"/>
      <c r="IZF120" s="511"/>
      <c r="IZG120" s="511"/>
      <c r="IZH120" s="511"/>
      <c r="IZI120" s="511"/>
      <c r="IZJ120" s="511"/>
      <c r="IZK120" s="511"/>
      <c r="IZL120" s="511"/>
      <c r="IZM120" s="511"/>
      <c r="IZN120" s="511"/>
      <c r="IZO120" s="511"/>
      <c r="IZP120" s="511"/>
      <c r="IZQ120" s="511"/>
      <c r="IZR120" s="511"/>
      <c r="IZS120" s="511"/>
      <c r="IZT120" s="511"/>
      <c r="IZU120" s="511"/>
      <c r="IZV120" s="511"/>
      <c r="IZW120" s="511"/>
      <c r="IZX120" s="511"/>
      <c r="IZY120" s="511"/>
      <c r="IZZ120" s="511"/>
      <c r="JAA120" s="511"/>
      <c r="JAB120" s="511"/>
      <c r="JAC120" s="511"/>
      <c r="JAD120" s="511"/>
      <c r="JAE120" s="511"/>
      <c r="JAF120" s="511"/>
      <c r="JAG120" s="511"/>
      <c r="JAH120" s="511"/>
      <c r="JAI120" s="511"/>
      <c r="JAJ120" s="511"/>
      <c r="JAK120" s="511"/>
      <c r="JAL120" s="511"/>
      <c r="JAM120" s="511"/>
      <c r="JAN120" s="511"/>
      <c r="JAO120" s="511"/>
      <c r="JAP120" s="511"/>
      <c r="JAQ120" s="511"/>
      <c r="JAR120" s="511"/>
      <c r="JAS120" s="511"/>
      <c r="JAT120" s="511"/>
      <c r="JAU120" s="511"/>
      <c r="JAV120" s="511"/>
      <c r="JAW120" s="511"/>
      <c r="JAX120" s="511"/>
      <c r="JAY120" s="511"/>
      <c r="JAZ120" s="511"/>
      <c r="JBA120" s="511"/>
      <c r="JBB120" s="511"/>
      <c r="JBC120" s="511"/>
      <c r="JBD120" s="511"/>
      <c r="JBE120" s="511"/>
      <c r="JBF120" s="511"/>
      <c r="JBG120" s="511"/>
      <c r="JBH120" s="511"/>
      <c r="JBI120" s="511"/>
      <c r="JBJ120" s="511"/>
      <c r="JBK120" s="511"/>
      <c r="JBL120" s="511"/>
      <c r="JBM120" s="511"/>
      <c r="JBN120" s="511"/>
      <c r="JBO120" s="511"/>
      <c r="JBP120" s="511"/>
      <c r="JBQ120" s="511"/>
      <c r="JBR120" s="511"/>
      <c r="JBS120" s="511"/>
      <c r="JBT120" s="511"/>
      <c r="JBU120" s="511"/>
      <c r="JBV120" s="511"/>
      <c r="JBW120" s="511"/>
      <c r="JBX120" s="511"/>
      <c r="JBY120" s="511"/>
      <c r="JBZ120" s="511"/>
      <c r="JCA120" s="511"/>
      <c r="JCB120" s="511"/>
      <c r="JCC120" s="511"/>
      <c r="JCD120" s="511"/>
      <c r="JCE120" s="511"/>
      <c r="JCF120" s="511"/>
      <c r="JCG120" s="511"/>
      <c r="JCH120" s="511"/>
      <c r="JCI120" s="511"/>
      <c r="JCJ120" s="511"/>
      <c r="JCK120" s="511"/>
      <c r="JCL120" s="511"/>
      <c r="JCM120" s="511"/>
      <c r="JCN120" s="511"/>
      <c r="JCO120" s="511"/>
      <c r="JCP120" s="511"/>
      <c r="JCQ120" s="511"/>
      <c r="JCR120" s="511"/>
      <c r="JCS120" s="511"/>
      <c r="JCT120" s="511"/>
      <c r="JCU120" s="511"/>
      <c r="JCV120" s="511"/>
      <c r="JCW120" s="511"/>
      <c r="JCX120" s="511"/>
      <c r="JCY120" s="511"/>
      <c r="JCZ120" s="511"/>
      <c r="JDA120" s="511"/>
      <c r="JDB120" s="511"/>
      <c r="JDC120" s="511"/>
      <c r="JDD120" s="511"/>
      <c r="JDE120" s="511"/>
      <c r="JDF120" s="511"/>
      <c r="JDG120" s="511"/>
      <c r="JDH120" s="511"/>
      <c r="JDI120" s="511"/>
      <c r="JDJ120" s="511"/>
      <c r="JDK120" s="511"/>
      <c r="JDL120" s="511"/>
      <c r="JDM120" s="511"/>
      <c r="JDN120" s="511"/>
      <c r="JDO120" s="511"/>
      <c r="JDP120" s="511"/>
      <c r="JDQ120" s="511"/>
      <c r="JDR120" s="511"/>
      <c r="JDS120" s="511"/>
      <c r="JDT120" s="511"/>
      <c r="JDU120" s="511"/>
      <c r="JDV120" s="511"/>
      <c r="JDW120" s="511"/>
      <c r="JDX120" s="511"/>
      <c r="JDY120" s="511"/>
      <c r="JDZ120" s="511"/>
      <c r="JEA120" s="511"/>
      <c r="JEB120" s="511"/>
      <c r="JEC120" s="511"/>
      <c r="JED120" s="511"/>
      <c r="JEE120" s="511"/>
      <c r="JEF120" s="511"/>
      <c r="JEG120" s="511"/>
      <c r="JEH120" s="511"/>
      <c r="JEI120" s="511"/>
      <c r="JEJ120" s="511"/>
      <c r="JEK120" s="511"/>
      <c r="JEL120" s="511"/>
      <c r="JEM120" s="511"/>
      <c r="JEN120" s="511"/>
      <c r="JEO120" s="511"/>
      <c r="JEP120" s="511"/>
      <c r="JEQ120" s="511"/>
      <c r="JER120" s="511"/>
      <c r="JES120" s="511"/>
      <c r="JET120" s="511"/>
      <c r="JEU120" s="511"/>
      <c r="JEV120" s="511"/>
      <c r="JEW120" s="511"/>
      <c r="JEX120" s="511"/>
      <c r="JEY120" s="511"/>
      <c r="JEZ120" s="511"/>
      <c r="JFA120" s="511"/>
      <c r="JFB120" s="511"/>
      <c r="JFC120" s="511"/>
      <c r="JFD120" s="511"/>
      <c r="JFE120" s="511"/>
      <c r="JFF120" s="511"/>
      <c r="JFG120" s="511"/>
      <c r="JFH120" s="511"/>
      <c r="JFI120" s="511"/>
      <c r="JFJ120" s="511"/>
      <c r="JFK120" s="511"/>
      <c r="JFL120" s="511"/>
      <c r="JFM120" s="511"/>
      <c r="JFN120" s="511"/>
      <c r="JFO120" s="511"/>
      <c r="JFP120" s="511"/>
      <c r="JFQ120" s="511"/>
      <c r="JFR120" s="511"/>
      <c r="JFS120" s="511"/>
      <c r="JFT120" s="511"/>
      <c r="JFU120" s="511"/>
      <c r="JFV120" s="511"/>
      <c r="JFW120" s="511"/>
      <c r="JFX120" s="511"/>
      <c r="JFY120" s="511"/>
      <c r="JFZ120" s="511"/>
      <c r="JGA120" s="511"/>
      <c r="JGB120" s="511"/>
      <c r="JGC120" s="511"/>
      <c r="JGD120" s="511"/>
      <c r="JGE120" s="511"/>
      <c r="JGF120" s="511"/>
      <c r="JGG120" s="511"/>
      <c r="JGH120" s="511"/>
      <c r="JGI120" s="511"/>
      <c r="JGJ120" s="511"/>
      <c r="JGK120" s="511"/>
      <c r="JGL120" s="511"/>
      <c r="JGM120" s="511"/>
      <c r="JGN120" s="511"/>
      <c r="JGO120" s="511"/>
      <c r="JGP120" s="511"/>
      <c r="JGQ120" s="511"/>
      <c r="JGR120" s="511"/>
      <c r="JGS120" s="511"/>
      <c r="JGT120" s="511"/>
      <c r="JGU120" s="511"/>
      <c r="JGV120" s="511"/>
      <c r="JGW120" s="511"/>
      <c r="JGX120" s="511"/>
      <c r="JGY120" s="511"/>
      <c r="JGZ120" s="511"/>
      <c r="JHA120" s="511"/>
      <c r="JHB120" s="511"/>
      <c r="JHC120" s="511"/>
      <c r="JHD120" s="511"/>
      <c r="JHE120" s="511"/>
      <c r="JHF120" s="511"/>
      <c r="JHG120" s="511"/>
      <c r="JHH120" s="511"/>
      <c r="JHI120" s="511"/>
      <c r="JHJ120" s="511"/>
      <c r="JHK120" s="511"/>
      <c r="JHL120" s="511"/>
      <c r="JHM120" s="511"/>
      <c r="JHN120" s="511"/>
      <c r="JHO120" s="511"/>
      <c r="JHP120" s="511"/>
      <c r="JHQ120" s="511"/>
      <c r="JHR120" s="511"/>
      <c r="JHS120" s="511"/>
      <c r="JHT120" s="511"/>
      <c r="JHU120" s="511"/>
      <c r="JHV120" s="511"/>
      <c r="JHW120" s="511"/>
      <c r="JHX120" s="511"/>
      <c r="JHY120" s="511"/>
      <c r="JHZ120" s="511"/>
      <c r="JIA120" s="511"/>
      <c r="JIB120" s="511"/>
      <c r="JIC120" s="511"/>
      <c r="JID120" s="511"/>
      <c r="JIE120" s="511"/>
      <c r="JIF120" s="511"/>
      <c r="JIG120" s="511"/>
      <c r="JIH120" s="511"/>
      <c r="JII120" s="511"/>
      <c r="JIJ120" s="511"/>
      <c r="JIK120" s="511"/>
      <c r="JIL120" s="511"/>
      <c r="JIM120" s="511"/>
      <c r="JIN120" s="511"/>
      <c r="JIO120" s="511"/>
      <c r="JIP120" s="511"/>
      <c r="JIQ120" s="511"/>
      <c r="JIR120" s="511"/>
      <c r="JIS120" s="511"/>
      <c r="JIT120" s="511"/>
      <c r="JIU120" s="511"/>
      <c r="JIV120" s="511"/>
      <c r="JIW120" s="511"/>
      <c r="JIX120" s="511"/>
      <c r="JIY120" s="511"/>
      <c r="JIZ120" s="511"/>
      <c r="JJA120" s="511"/>
      <c r="JJB120" s="511"/>
      <c r="JJC120" s="511"/>
      <c r="JJD120" s="511"/>
      <c r="JJE120" s="511"/>
      <c r="JJF120" s="511"/>
      <c r="JJG120" s="511"/>
      <c r="JJH120" s="511"/>
      <c r="JJI120" s="511"/>
      <c r="JJJ120" s="511"/>
      <c r="JJK120" s="511"/>
      <c r="JJL120" s="511"/>
      <c r="JJM120" s="511"/>
      <c r="JJN120" s="511"/>
      <c r="JJO120" s="511"/>
      <c r="JJP120" s="511"/>
      <c r="JJQ120" s="511"/>
      <c r="JJR120" s="511"/>
      <c r="JJS120" s="511"/>
      <c r="JJT120" s="511"/>
      <c r="JJU120" s="511"/>
      <c r="JJV120" s="511"/>
      <c r="JJW120" s="511"/>
      <c r="JJX120" s="511"/>
      <c r="JJY120" s="511"/>
      <c r="JJZ120" s="511"/>
      <c r="JKA120" s="511"/>
      <c r="JKB120" s="511"/>
      <c r="JKC120" s="511"/>
      <c r="JKD120" s="511"/>
      <c r="JKE120" s="511"/>
      <c r="JKF120" s="511"/>
      <c r="JKG120" s="511"/>
      <c r="JKH120" s="511"/>
      <c r="JKI120" s="511"/>
      <c r="JKJ120" s="511"/>
      <c r="JKK120" s="511"/>
      <c r="JKL120" s="511"/>
      <c r="JKM120" s="511"/>
      <c r="JKN120" s="511"/>
      <c r="JKO120" s="511"/>
      <c r="JKP120" s="511"/>
      <c r="JKQ120" s="511"/>
      <c r="JKR120" s="511"/>
      <c r="JKS120" s="511"/>
      <c r="JKT120" s="511"/>
      <c r="JKU120" s="511"/>
      <c r="JKV120" s="511"/>
      <c r="JKW120" s="511"/>
      <c r="JKX120" s="511"/>
      <c r="JKY120" s="511"/>
      <c r="JKZ120" s="511"/>
      <c r="JLA120" s="511"/>
      <c r="JLB120" s="511"/>
      <c r="JLC120" s="511"/>
      <c r="JLD120" s="511"/>
      <c r="JLE120" s="511"/>
      <c r="JLF120" s="511"/>
      <c r="JLG120" s="511"/>
      <c r="JLH120" s="511"/>
      <c r="JLI120" s="511"/>
      <c r="JLJ120" s="511"/>
      <c r="JLK120" s="511"/>
      <c r="JLL120" s="511"/>
      <c r="JLM120" s="511"/>
      <c r="JLN120" s="511"/>
      <c r="JLO120" s="511"/>
      <c r="JLP120" s="511"/>
      <c r="JLQ120" s="511"/>
      <c r="JLR120" s="511"/>
      <c r="JLS120" s="511"/>
      <c r="JLT120" s="511"/>
      <c r="JLU120" s="511"/>
      <c r="JLV120" s="511"/>
      <c r="JLW120" s="511"/>
      <c r="JLX120" s="511"/>
      <c r="JLY120" s="511"/>
      <c r="JLZ120" s="511"/>
      <c r="JMA120" s="511"/>
      <c r="JMB120" s="511"/>
      <c r="JMC120" s="511"/>
      <c r="JMD120" s="511"/>
      <c r="JME120" s="511"/>
      <c r="JMF120" s="511"/>
      <c r="JMG120" s="511"/>
      <c r="JMH120" s="511"/>
      <c r="JMI120" s="511"/>
      <c r="JMJ120" s="511"/>
      <c r="JMK120" s="511"/>
      <c r="JML120" s="511"/>
      <c r="JMM120" s="511"/>
      <c r="JMN120" s="511"/>
      <c r="JMO120" s="511"/>
      <c r="JMP120" s="511"/>
      <c r="JMQ120" s="511"/>
      <c r="JMR120" s="511"/>
      <c r="JMS120" s="511"/>
      <c r="JMT120" s="511"/>
      <c r="JMU120" s="511"/>
      <c r="JMV120" s="511"/>
      <c r="JMW120" s="511"/>
      <c r="JMX120" s="511"/>
      <c r="JMY120" s="511"/>
      <c r="JMZ120" s="511"/>
      <c r="JNA120" s="511"/>
      <c r="JNB120" s="511"/>
      <c r="JNC120" s="511"/>
      <c r="JND120" s="511"/>
      <c r="JNE120" s="511"/>
      <c r="JNF120" s="511"/>
      <c r="JNG120" s="511"/>
      <c r="JNH120" s="511"/>
      <c r="JNI120" s="511"/>
      <c r="JNJ120" s="511"/>
      <c r="JNK120" s="511"/>
      <c r="JNL120" s="511"/>
      <c r="JNM120" s="511"/>
      <c r="JNN120" s="511"/>
      <c r="JNO120" s="511"/>
      <c r="JNP120" s="511"/>
      <c r="JNQ120" s="511"/>
      <c r="JNR120" s="511"/>
      <c r="JNS120" s="511"/>
      <c r="JNT120" s="511"/>
      <c r="JNU120" s="511"/>
      <c r="JNV120" s="511"/>
      <c r="JNW120" s="511"/>
      <c r="JNX120" s="511"/>
      <c r="JNY120" s="511"/>
      <c r="JNZ120" s="511"/>
      <c r="JOA120" s="511"/>
      <c r="JOB120" s="511"/>
      <c r="JOC120" s="511"/>
      <c r="JOD120" s="511"/>
      <c r="JOE120" s="511"/>
      <c r="JOF120" s="511"/>
      <c r="JOG120" s="511"/>
      <c r="JOH120" s="511"/>
      <c r="JOI120" s="511"/>
      <c r="JOJ120" s="511"/>
      <c r="JOK120" s="511"/>
      <c r="JOL120" s="511"/>
      <c r="JOM120" s="511"/>
      <c r="JON120" s="511"/>
      <c r="JOO120" s="511"/>
      <c r="JOP120" s="511"/>
      <c r="JOQ120" s="511"/>
      <c r="JOR120" s="511"/>
      <c r="JOS120" s="511"/>
      <c r="JOT120" s="511"/>
      <c r="JOU120" s="511"/>
      <c r="JOV120" s="511"/>
      <c r="JOW120" s="511"/>
      <c r="JOX120" s="511"/>
      <c r="JOY120" s="511"/>
      <c r="JOZ120" s="511"/>
      <c r="JPA120" s="511"/>
      <c r="JPB120" s="511"/>
      <c r="JPC120" s="511"/>
      <c r="JPD120" s="511"/>
      <c r="JPE120" s="511"/>
      <c r="JPF120" s="511"/>
      <c r="JPG120" s="511"/>
      <c r="JPH120" s="511"/>
      <c r="JPI120" s="511"/>
      <c r="JPJ120" s="511"/>
      <c r="JPK120" s="511"/>
      <c r="JPL120" s="511"/>
      <c r="JPM120" s="511"/>
      <c r="JPN120" s="511"/>
      <c r="JPO120" s="511"/>
      <c r="JPP120" s="511"/>
      <c r="JPQ120" s="511"/>
      <c r="JPR120" s="511"/>
      <c r="JPS120" s="511"/>
      <c r="JPT120" s="511"/>
      <c r="JPU120" s="511"/>
      <c r="JPV120" s="511"/>
      <c r="JPW120" s="511"/>
      <c r="JPX120" s="511"/>
      <c r="JPY120" s="511"/>
      <c r="JPZ120" s="511"/>
      <c r="JQA120" s="511"/>
      <c r="JQB120" s="511"/>
      <c r="JQC120" s="511"/>
      <c r="JQD120" s="511"/>
      <c r="JQE120" s="511"/>
      <c r="JQF120" s="511"/>
      <c r="JQG120" s="511"/>
      <c r="JQH120" s="511"/>
      <c r="JQI120" s="511"/>
      <c r="JQJ120" s="511"/>
      <c r="JQK120" s="511"/>
      <c r="JQL120" s="511"/>
      <c r="JQM120" s="511"/>
      <c r="JQN120" s="511"/>
      <c r="JQO120" s="511"/>
      <c r="JQP120" s="511"/>
      <c r="JQQ120" s="511"/>
      <c r="JQR120" s="511"/>
      <c r="JQS120" s="511"/>
      <c r="JQT120" s="511"/>
      <c r="JQU120" s="511"/>
      <c r="JQV120" s="511"/>
      <c r="JQW120" s="511"/>
      <c r="JQX120" s="511"/>
      <c r="JQY120" s="511"/>
      <c r="JQZ120" s="511"/>
      <c r="JRA120" s="511"/>
      <c r="JRB120" s="511"/>
      <c r="JRC120" s="511"/>
      <c r="JRD120" s="511"/>
      <c r="JRE120" s="511"/>
      <c r="JRF120" s="511"/>
      <c r="JRG120" s="511"/>
      <c r="JRH120" s="511"/>
      <c r="JRI120" s="511"/>
      <c r="JRJ120" s="511"/>
      <c r="JRK120" s="511"/>
      <c r="JRL120" s="511"/>
      <c r="JRM120" s="511"/>
      <c r="JRN120" s="511"/>
      <c r="JRO120" s="511"/>
      <c r="JRP120" s="511"/>
      <c r="JRQ120" s="511"/>
      <c r="JRR120" s="511"/>
      <c r="JRS120" s="511"/>
      <c r="JRT120" s="511"/>
      <c r="JRU120" s="511"/>
      <c r="JRV120" s="511"/>
      <c r="JRW120" s="511"/>
      <c r="JRX120" s="511"/>
      <c r="JRY120" s="511"/>
      <c r="JRZ120" s="511"/>
      <c r="JSA120" s="511"/>
      <c r="JSB120" s="511"/>
      <c r="JSC120" s="511"/>
      <c r="JSD120" s="511"/>
      <c r="JSE120" s="511"/>
      <c r="JSF120" s="511"/>
      <c r="JSG120" s="511"/>
      <c r="JSH120" s="511"/>
      <c r="JSI120" s="511"/>
      <c r="JSJ120" s="511"/>
      <c r="JSK120" s="511"/>
      <c r="JSL120" s="511"/>
      <c r="JSM120" s="511"/>
      <c r="JSN120" s="511"/>
      <c r="JSO120" s="511"/>
      <c r="JSP120" s="511"/>
      <c r="JSQ120" s="511"/>
      <c r="JSR120" s="511"/>
      <c r="JSS120" s="511"/>
      <c r="JST120" s="511"/>
      <c r="JSU120" s="511"/>
      <c r="JSV120" s="511"/>
      <c r="JSW120" s="511"/>
      <c r="JSX120" s="511"/>
      <c r="JSY120" s="511"/>
      <c r="JSZ120" s="511"/>
      <c r="JTA120" s="511"/>
      <c r="JTB120" s="511"/>
      <c r="JTC120" s="511"/>
      <c r="JTD120" s="511"/>
      <c r="JTE120" s="511"/>
      <c r="JTF120" s="511"/>
      <c r="JTG120" s="511"/>
      <c r="JTH120" s="511"/>
      <c r="JTI120" s="511"/>
      <c r="JTJ120" s="511"/>
      <c r="JTK120" s="511"/>
      <c r="JTL120" s="511"/>
      <c r="JTM120" s="511"/>
      <c r="JTN120" s="511"/>
      <c r="JTO120" s="511"/>
      <c r="JTP120" s="511"/>
      <c r="JTQ120" s="511"/>
      <c r="JTR120" s="511"/>
      <c r="JTS120" s="511"/>
      <c r="JTT120" s="511"/>
      <c r="JTU120" s="511"/>
      <c r="JTV120" s="511"/>
      <c r="JTW120" s="511"/>
      <c r="JTX120" s="511"/>
      <c r="JTY120" s="511"/>
      <c r="JTZ120" s="511"/>
      <c r="JUA120" s="511"/>
      <c r="JUB120" s="511"/>
      <c r="JUC120" s="511"/>
      <c r="JUD120" s="511"/>
      <c r="JUE120" s="511"/>
      <c r="JUF120" s="511"/>
      <c r="JUG120" s="511"/>
      <c r="JUH120" s="511"/>
      <c r="JUI120" s="511"/>
      <c r="JUJ120" s="511"/>
      <c r="JUK120" s="511"/>
      <c r="JUL120" s="511"/>
      <c r="JUM120" s="511"/>
      <c r="JUN120" s="511"/>
      <c r="JUO120" s="511"/>
      <c r="JUP120" s="511"/>
      <c r="JUQ120" s="511"/>
      <c r="JUR120" s="511"/>
      <c r="JUS120" s="511"/>
      <c r="JUT120" s="511"/>
      <c r="JUU120" s="511"/>
      <c r="JUV120" s="511"/>
      <c r="JUW120" s="511"/>
      <c r="JUX120" s="511"/>
      <c r="JUY120" s="511"/>
      <c r="JUZ120" s="511"/>
      <c r="JVA120" s="511"/>
      <c r="JVB120" s="511"/>
      <c r="JVC120" s="511"/>
      <c r="JVD120" s="511"/>
      <c r="JVE120" s="511"/>
      <c r="JVF120" s="511"/>
      <c r="JVG120" s="511"/>
      <c r="JVH120" s="511"/>
      <c r="JVI120" s="511"/>
      <c r="JVJ120" s="511"/>
      <c r="JVK120" s="511"/>
      <c r="JVL120" s="511"/>
      <c r="JVM120" s="511"/>
      <c r="JVN120" s="511"/>
      <c r="JVO120" s="511"/>
      <c r="JVP120" s="511"/>
      <c r="JVQ120" s="511"/>
      <c r="JVR120" s="511"/>
      <c r="JVS120" s="511"/>
      <c r="JVT120" s="511"/>
      <c r="JVU120" s="511"/>
      <c r="JVV120" s="511"/>
      <c r="JVW120" s="511"/>
      <c r="JVX120" s="511"/>
      <c r="JVY120" s="511"/>
      <c r="JVZ120" s="511"/>
      <c r="JWA120" s="511"/>
      <c r="JWB120" s="511"/>
      <c r="JWC120" s="511"/>
      <c r="JWD120" s="511"/>
      <c r="JWE120" s="511"/>
      <c r="JWF120" s="511"/>
      <c r="JWG120" s="511"/>
      <c r="JWH120" s="511"/>
      <c r="JWI120" s="511"/>
      <c r="JWJ120" s="511"/>
      <c r="JWK120" s="511"/>
      <c r="JWL120" s="511"/>
      <c r="JWM120" s="511"/>
      <c r="JWN120" s="511"/>
      <c r="JWO120" s="511"/>
      <c r="JWP120" s="511"/>
      <c r="JWQ120" s="511"/>
      <c r="JWR120" s="511"/>
      <c r="JWS120" s="511"/>
      <c r="JWT120" s="511"/>
      <c r="JWU120" s="511"/>
      <c r="JWV120" s="511"/>
      <c r="JWW120" s="511"/>
      <c r="JWX120" s="511"/>
      <c r="JWY120" s="511"/>
      <c r="JWZ120" s="511"/>
      <c r="JXA120" s="511"/>
      <c r="JXB120" s="511"/>
      <c r="JXC120" s="511"/>
      <c r="JXD120" s="511"/>
      <c r="JXE120" s="511"/>
      <c r="JXF120" s="511"/>
      <c r="JXG120" s="511"/>
      <c r="JXH120" s="511"/>
      <c r="JXI120" s="511"/>
      <c r="JXJ120" s="511"/>
      <c r="JXK120" s="511"/>
      <c r="JXL120" s="511"/>
      <c r="JXM120" s="511"/>
      <c r="JXN120" s="511"/>
      <c r="JXO120" s="511"/>
      <c r="JXP120" s="511"/>
      <c r="JXQ120" s="511"/>
      <c r="JXR120" s="511"/>
      <c r="JXS120" s="511"/>
      <c r="JXT120" s="511"/>
      <c r="JXU120" s="511"/>
      <c r="JXV120" s="511"/>
      <c r="JXW120" s="511"/>
      <c r="JXX120" s="511"/>
      <c r="JXY120" s="511"/>
      <c r="JXZ120" s="511"/>
      <c r="JYA120" s="511"/>
      <c r="JYB120" s="511"/>
      <c r="JYC120" s="511"/>
      <c r="JYD120" s="511"/>
      <c r="JYE120" s="511"/>
      <c r="JYF120" s="511"/>
      <c r="JYG120" s="511"/>
      <c r="JYH120" s="511"/>
      <c r="JYI120" s="511"/>
      <c r="JYJ120" s="511"/>
      <c r="JYK120" s="511"/>
      <c r="JYL120" s="511"/>
      <c r="JYM120" s="511"/>
      <c r="JYN120" s="511"/>
      <c r="JYO120" s="511"/>
      <c r="JYP120" s="511"/>
      <c r="JYQ120" s="511"/>
      <c r="JYR120" s="511"/>
      <c r="JYS120" s="511"/>
      <c r="JYT120" s="511"/>
      <c r="JYU120" s="511"/>
      <c r="JYV120" s="511"/>
      <c r="JYW120" s="511"/>
      <c r="JYX120" s="511"/>
      <c r="JYY120" s="511"/>
      <c r="JYZ120" s="511"/>
      <c r="JZA120" s="511"/>
      <c r="JZB120" s="511"/>
      <c r="JZC120" s="511"/>
      <c r="JZD120" s="511"/>
      <c r="JZE120" s="511"/>
      <c r="JZF120" s="511"/>
      <c r="JZG120" s="511"/>
      <c r="JZH120" s="511"/>
      <c r="JZI120" s="511"/>
      <c r="JZJ120" s="511"/>
      <c r="JZK120" s="511"/>
      <c r="JZL120" s="511"/>
      <c r="JZM120" s="511"/>
      <c r="JZN120" s="511"/>
      <c r="JZO120" s="511"/>
      <c r="JZP120" s="511"/>
      <c r="JZQ120" s="511"/>
      <c r="JZR120" s="511"/>
      <c r="JZS120" s="511"/>
      <c r="JZT120" s="511"/>
      <c r="JZU120" s="511"/>
      <c r="JZV120" s="511"/>
      <c r="JZW120" s="511"/>
      <c r="JZX120" s="511"/>
      <c r="JZY120" s="511"/>
      <c r="JZZ120" s="511"/>
      <c r="KAA120" s="511"/>
      <c r="KAB120" s="511"/>
      <c r="KAC120" s="511"/>
      <c r="KAD120" s="511"/>
      <c r="KAE120" s="511"/>
      <c r="KAF120" s="511"/>
      <c r="KAG120" s="511"/>
      <c r="KAH120" s="511"/>
      <c r="KAI120" s="511"/>
      <c r="KAJ120" s="511"/>
      <c r="KAK120" s="511"/>
      <c r="KAL120" s="511"/>
      <c r="KAM120" s="511"/>
      <c r="KAN120" s="511"/>
      <c r="KAO120" s="511"/>
      <c r="KAP120" s="511"/>
      <c r="KAQ120" s="511"/>
      <c r="KAR120" s="511"/>
      <c r="KAS120" s="511"/>
      <c r="KAT120" s="511"/>
      <c r="KAU120" s="511"/>
      <c r="KAV120" s="511"/>
      <c r="KAW120" s="511"/>
      <c r="KAX120" s="511"/>
      <c r="KAY120" s="511"/>
      <c r="KAZ120" s="511"/>
      <c r="KBA120" s="511"/>
      <c r="KBB120" s="511"/>
      <c r="KBC120" s="511"/>
      <c r="KBD120" s="511"/>
      <c r="KBE120" s="511"/>
      <c r="KBF120" s="511"/>
      <c r="KBG120" s="511"/>
      <c r="KBH120" s="511"/>
      <c r="KBI120" s="511"/>
      <c r="KBJ120" s="511"/>
      <c r="KBK120" s="511"/>
      <c r="KBL120" s="511"/>
      <c r="KBM120" s="511"/>
      <c r="KBN120" s="511"/>
      <c r="KBO120" s="511"/>
      <c r="KBP120" s="511"/>
      <c r="KBQ120" s="511"/>
      <c r="KBR120" s="511"/>
      <c r="KBS120" s="511"/>
      <c r="KBT120" s="511"/>
      <c r="KBU120" s="511"/>
      <c r="KBV120" s="511"/>
      <c r="KBW120" s="511"/>
      <c r="KBX120" s="511"/>
      <c r="KBY120" s="511"/>
      <c r="KBZ120" s="511"/>
      <c r="KCA120" s="511"/>
      <c r="KCB120" s="511"/>
      <c r="KCC120" s="511"/>
      <c r="KCD120" s="511"/>
      <c r="KCE120" s="511"/>
      <c r="KCF120" s="511"/>
      <c r="KCG120" s="511"/>
      <c r="KCH120" s="511"/>
      <c r="KCI120" s="511"/>
      <c r="KCJ120" s="511"/>
      <c r="KCK120" s="511"/>
      <c r="KCL120" s="511"/>
      <c r="KCM120" s="511"/>
      <c r="KCN120" s="511"/>
      <c r="KCO120" s="511"/>
      <c r="KCP120" s="511"/>
      <c r="KCQ120" s="511"/>
      <c r="KCR120" s="511"/>
      <c r="KCS120" s="511"/>
      <c r="KCT120" s="511"/>
      <c r="KCU120" s="511"/>
      <c r="KCV120" s="511"/>
      <c r="KCW120" s="511"/>
      <c r="KCX120" s="511"/>
      <c r="KCY120" s="511"/>
      <c r="KCZ120" s="511"/>
      <c r="KDA120" s="511"/>
      <c r="KDB120" s="511"/>
      <c r="KDC120" s="511"/>
      <c r="KDD120" s="511"/>
      <c r="KDE120" s="511"/>
      <c r="KDF120" s="511"/>
      <c r="KDG120" s="511"/>
      <c r="KDH120" s="511"/>
      <c r="KDI120" s="511"/>
      <c r="KDJ120" s="511"/>
      <c r="KDK120" s="511"/>
      <c r="KDL120" s="511"/>
      <c r="KDM120" s="511"/>
      <c r="KDN120" s="511"/>
      <c r="KDO120" s="511"/>
      <c r="KDP120" s="511"/>
      <c r="KDQ120" s="511"/>
      <c r="KDR120" s="511"/>
      <c r="KDS120" s="511"/>
      <c r="KDT120" s="511"/>
      <c r="KDU120" s="511"/>
      <c r="KDV120" s="511"/>
      <c r="KDW120" s="511"/>
      <c r="KDX120" s="511"/>
      <c r="KDY120" s="511"/>
      <c r="KDZ120" s="511"/>
      <c r="KEA120" s="511"/>
      <c r="KEB120" s="511"/>
      <c r="KEC120" s="511"/>
      <c r="KED120" s="511"/>
      <c r="KEE120" s="511"/>
      <c r="KEF120" s="511"/>
      <c r="KEG120" s="511"/>
      <c r="KEH120" s="511"/>
      <c r="KEI120" s="511"/>
      <c r="KEJ120" s="511"/>
      <c r="KEK120" s="511"/>
      <c r="KEL120" s="511"/>
      <c r="KEM120" s="511"/>
      <c r="KEN120" s="511"/>
      <c r="KEO120" s="511"/>
      <c r="KEP120" s="511"/>
      <c r="KEQ120" s="511"/>
      <c r="KER120" s="511"/>
      <c r="KES120" s="511"/>
      <c r="KET120" s="511"/>
      <c r="KEU120" s="511"/>
      <c r="KEV120" s="511"/>
      <c r="KEW120" s="511"/>
      <c r="KEX120" s="511"/>
      <c r="KEY120" s="511"/>
      <c r="KEZ120" s="511"/>
      <c r="KFA120" s="511"/>
      <c r="KFB120" s="511"/>
      <c r="KFC120" s="511"/>
      <c r="KFD120" s="511"/>
      <c r="KFE120" s="511"/>
      <c r="KFF120" s="511"/>
      <c r="KFG120" s="511"/>
      <c r="KFH120" s="511"/>
      <c r="KFI120" s="511"/>
      <c r="KFJ120" s="511"/>
      <c r="KFK120" s="511"/>
      <c r="KFL120" s="511"/>
      <c r="KFM120" s="511"/>
      <c r="KFN120" s="511"/>
      <c r="KFO120" s="511"/>
      <c r="KFP120" s="511"/>
      <c r="KFQ120" s="511"/>
      <c r="KFR120" s="511"/>
      <c r="KFS120" s="511"/>
      <c r="KFT120" s="511"/>
      <c r="KFU120" s="511"/>
      <c r="KFV120" s="511"/>
      <c r="KFW120" s="511"/>
      <c r="KFX120" s="511"/>
      <c r="KFY120" s="511"/>
      <c r="KFZ120" s="511"/>
      <c r="KGA120" s="511"/>
      <c r="KGB120" s="511"/>
      <c r="KGC120" s="511"/>
      <c r="KGD120" s="511"/>
      <c r="KGE120" s="511"/>
      <c r="KGF120" s="511"/>
      <c r="KGG120" s="511"/>
      <c r="KGH120" s="511"/>
      <c r="KGI120" s="511"/>
      <c r="KGJ120" s="511"/>
      <c r="KGK120" s="511"/>
      <c r="KGL120" s="511"/>
      <c r="KGM120" s="511"/>
      <c r="KGN120" s="511"/>
      <c r="KGO120" s="511"/>
      <c r="KGP120" s="511"/>
      <c r="KGQ120" s="511"/>
      <c r="KGR120" s="511"/>
      <c r="KGS120" s="511"/>
      <c r="KGT120" s="511"/>
      <c r="KGU120" s="511"/>
      <c r="KGV120" s="511"/>
      <c r="KGW120" s="511"/>
      <c r="KGX120" s="511"/>
      <c r="KGY120" s="511"/>
      <c r="KGZ120" s="511"/>
      <c r="KHA120" s="511"/>
      <c r="KHB120" s="511"/>
      <c r="KHC120" s="511"/>
      <c r="KHD120" s="511"/>
      <c r="KHE120" s="511"/>
      <c r="KHF120" s="511"/>
      <c r="KHG120" s="511"/>
      <c r="KHH120" s="511"/>
      <c r="KHI120" s="511"/>
      <c r="KHJ120" s="511"/>
      <c r="KHK120" s="511"/>
      <c r="KHL120" s="511"/>
      <c r="KHM120" s="511"/>
      <c r="KHN120" s="511"/>
      <c r="KHO120" s="511"/>
      <c r="KHP120" s="511"/>
      <c r="KHQ120" s="511"/>
      <c r="KHR120" s="511"/>
      <c r="KHS120" s="511"/>
      <c r="KHT120" s="511"/>
      <c r="KHU120" s="511"/>
      <c r="KHV120" s="511"/>
      <c r="KHW120" s="511"/>
      <c r="KHX120" s="511"/>
      <c r="KHY120" s="511"/>
      <c r="KHZ120" s="511"/>
      <c r="KIA120" s="511"/>
      <c r="KIB120" s="511"/>
      <c r="KIC120" s="511"/>
      <c r="KID120" s="511"/>
      <c r="KIE120" s="511"/>
      <c r="KIF120" s="511"/>
      <c r="KIG120" s="511"/>
      <c r="KIH120" s="511"/>
      <c r="KII120" s="511"/>
      <c r="KIJ120" s="511"/>
      <c r="KIK120" s="511"/>
      <c r="KIL120" s="511"/>
      <c r="KIM120" s="511"/>
      <c r="KIN120" s="511"/>
      <c r="KIO120" s="511"/>
      <c r="KIP120" s="511"/>
      <c r="KIQ120" s="511"/>
      <c r="KIR120" s="511"/>
      <c r="KIS120" s="511"/>
      <c r="KIT120" s="511"/>
      <c r="KIU120" s="511"/>
      <c r="KIV120" s="511"/>
      <c r="KIW120" s="511"/>
      <c r="KIX120" s="511"/>
      <c r="KIY120" s="511"/>
      <c r="KIZ120" s="511"/>
      <c r="KJA120" s="511"/>
      <c r="KJB120" s="511"/>
      <c r="KJC120" s="511"/>
      <c r="KJD120" s="511"/>
      <c r="KJE120" s="511"/>
      <c r="KJF120" s="511"/>
      <c r="KJG120" s="511"/>
      <c r="KJH120" s="511"/>
      <c r="KJI120" s="511"/>
      <c r="KJJ120" s="511"/>
      <c r="KJK120" s="511"/>
      <c r="KJL120" s="511"/>
      <c r="KJM120" s="511"/>
      <c r="KJN120" s="511"/>
      <c r="KJO120" s="511"/>
      <c r="KJP120" s="511"/>
      <c r="KJQ120" s="511"/>
      <c r="KJR120" s="511"/>
      <c r="KJS120" s="511"/>
      <c r="KJT120" s="511"/>
      <c r="KJU120" s="511"/>
      <c r="KJV120" s="511"/>
      <c r="KJW120" s="511"/>
      <c r="KJX120" s="511"/>
      <c r="KJY120" s="511"/>
      <c r="KJZ120" s="511"/>
      <c r="KKA120" s="511"/>
      <c r="KKB120" s="511"/>
      <c r="KKC120" s="511"/>
      <c r="KKD120" s="511"/>
      <c r="KKE120" s="511"/>
      <c r="KKF120" s="511"/>
      <c r="KKG120" s="511"/>
      <c r="KKH120" s="511"/>
      <c r="KKI120" s="511"/>
      <c r="KKJ120" s="511"/>
      <c r="KKK120" s="511"/>
      <c r="KKL120" s="511"/>
      <c r="KKM120" s="511"/>
      <c r="KKN120" s="511"/>
      <c r="KKO120" s="511"/>
      <c r="KKP120" s="511"/>
      <c r="KKQ120" s="511"/>
      <c r="KKR120" s="511"/>
      <c r="KKS120" s="511"/>
      <c r="KKT120" s="511"/>
      <c r="KKU120" s="511"/>
      <c r="KKV120" s="511"/>
      <c r="KKW120" s="511"/>
      <c r="KKX120" s="511"/>
      <c r="KKY120" s="511"/>
      <c r="KKZ120" s="511"/>
      <c r="KLA120" s="511"/>
      <c r="KLB120" s="511"/>
      <c r="KLC120" s="511"/>
      <c r="KLD120" s="511"/>
      <c r="KLE120" s="511"/>
      <c r="KLF120" s="511"/>
      <c r="KLG120" s="511"/>
      <c r="KLH120" s="511"/>
      <c r="KLI120" s="511"/>
      <c r="KLJ120" s="511"/>
      <c r="KLK120" s="511"/>
      <c r="KLL120" s="511"/>
      <c r="KLM120" s="511"/>
      <c r="KLN120" s="511"/>
      <c r="KLO120" s="511"/>
      <c r="KLP120" s="511"/>
      <c r="KLQ120" s="511"/>
      <c r="KLR120" s="511"/>
      <c r="KLS120" s="511"/>
      <c r="KLT120" s="511"/>
      <c r="KLU120" s="511"/>
      <c r="KLV120" s="511"/>
      <c r="KLW120" s="511"/>
      <c r="KLX120" s="511"/>
      <c r="KLY120" s="511"/>
      <c r="KLZ120" s="511"/>
      <c r="KMA120" s="511"/>
      <c r="KMB120" s="511"/>
      <c r="KMC120" s="511"/>
      <c r="KMD120" s="511"/>
      <c r="KME120" s="511"/>
      <c r="KMF120" s="511"/>
      <c r="KMG120" s="511"/>
      <c r="KMH120" s="511"/>
      <c r="KMI120" s="511"/>
      <c r="KMJ120" s="511"/>
      <c r="KMK120" s="511"/>
      <c r="KML120" s="511"/>
      <c r="KMM120" s="511"/>
      <c r="KMN120" s="511"/>
      <c r="KMO120" s="511"/>
      <c r="KMP120" s="511"/>
      <c r="KMQ120" s="511"/>
      <c r="KMR120" s="511"/>
      <c r="KMS120" s="511"/>
      <c r="KMT120" s="511"/>
      <c r="KMU120" s="511"/>
      <c r="KMV120" s="511"/>
      <c r="KMW120" s="511"/>
      <c r="KMX120" s="511"/>
      <c r="KMY120" s="511"/>
      <c r="KMZ120" s="511"/>
      <c r="KNA120" s="511"/>
      <c r="KNB120" s="511"/>
      <c r="KNC120" s="511"/>
      <c r="KND120" s="511"/>
      <c r="KNE120" s="511"/>
      <c r="KNF120" s="511"/>
      <c r="KNG120" s="511"/>
      <c r="KNH120" s="511"/>
      <c r="KNI120" s="511"/>
      <c r="KNJ120" s="511"/>
      <c r="KNK120" s="511"/>
      <c r="KNL120" s="511"/>
      <c r="KNM120" s="511"/>
      <c r="KNN120" s="511"/>
      <c r="KNO120" s="511"/>
      <c r="KNP120" s="511"/>
      <c r="KNQ120" s="511"/>
      <c r="KNR120" s="511"/>
      <c r="KNS120" s="511"/>
      <c r="KNT120" s="511"/>
      <c r="KNU120" s="511"/>
      <c r="KNV120" s="511"/>
      <c r="KNW120" s="511"/>
      <c r="KNX120" s="511"/>
      <c r="KNY120" s="511"/>
      <c r="KNZ120" s="511"/>
      <c r="KOA120" s="511"/>
      <c r="KOB120" s="511"/>
      <c r="KOC120" s="511"/>
      <c r="KOD120" s="511"/>
      <c r="KOE120" s="511"/>
      <c r="KOF120" s="511"/>
      <c r="KOG120" s="511"/>
      <c r="KOH120" s="511"/>
      <c r="KOI120" s="511"/>
      <c r="KOJ120" s="511"/>
      <c r="KOK120" s="511"/>
      <c r="KOL120" s="511"/>
      <c r="KOM120" s="511"/>
      <c r="KON120" s="511"/>
      <c r="KOO120" s="511"/>
      <c r="KOP120" s="511"/>
      <c r="KOQ120" s="511"/>
      <c r="KOR120" s="511"/>
      <c r="KOS120" s="511"/>
      <c r="KOT120" s="511"/>
      <c r="KOU120" s="511"/>
      <c r="KOV120" s="511"/>
      <c r="KOW120" s="511"/>
      <c r="KOX120" s="511"/>
      <c r="KOY120" s="511"/>
      <c r="KOZ120" s="511"/>
      <c r="KPA120" s="511"/>
      <c r="KPB120" s="511"/>
      <c r="KPC120" s="511"/>
      <c r="KPD120" s="511"/>
      <c r="KPE120" s="511"/>
      <c r="KPF120" s="511"/>
      <c r="KPG120" s="511"/>
      <c r="KPH120" s="511"/>
      <c r="KPI120" s="511"/>
      <c r="KPJ120" s="511"/>
      <c r="KPK120" s="511"/>
      <c r="KPL120" s="511"/>
      <c r="KPM120" s="511"/>
      <c r="KPN120" s="511"/>
      <c r="KPO120" s="511"/>
      <c r="KPP120" s="511"/>
      <c r="KPQ120" s="511"/>
      <c r="KPR120" s="511"/>
      <c r="KPS120" s="511"/>
      <c r="KPT120" s="511"/>
      <c r="KPU120" s="511"/>
      <c r="KPV120" s="511"/>
      <c r="KPW120" s="511"/>
      <c r="KPX120" s="511"/>
      <c r="KPY120" s="511"/>
      <c r="KPZ120" s="511"/>
      <c r="KQA120" s="511"/>
      <c r="KQB120" s="511"/>
      <c r="KQC120" s="511"/>
      <c r="KQD120" s="511"/>
      <c r="KQE120" s="511"/>
      <c r="KQF120" s="511"/>
      <c r="KQG120" s="511"/>
      <c r="KQH120" s="511"/>
      <c r="KQI120" s="511"/>
      <c r="KQJ120" s="511"/>
      <c r="KQK120" s="511"/>
      <c r="KQL120" s="511"/>
      <c r="KQM120" s="511"/>
      <c r="KQN120" s="511"/>
      <c r="KQO120" s="511"/>
      <c r="KQP120" s="511"/>
      <c r="KQQ120" s="511"/>
      <c r="KQR120" s="511"/>
      <c r="KQS120" s="511"/>
      <c r="KQT120" s="511"/>
      <c r="KQU120" s="511"/>
      <c r="KQV120" s="511"/>
      <c r="KQW120" s="511"/>
      <c r="KQX120" s="511"/>
      <c r="KQY120" s="511"/>
      <c r="KQZ120" s="511"/>
      <c r="KRA120" s="511"/>
      <c r="KRB120" s="511"/>
      <c r="KRC120" s="511"/>
      <c r="KRD120" s="511"/>
      <c r="KRE120" s="511"/>
      <c r="KRF120" s="511"/>
      <c r="KRG120" s="511"/>
      <c r="KRH120" s="511"/>
      <c r="KRI120" s="511"/>
      <c r="KRJ120" s="511"/>
      <c r="KRK120" s="511"/>
      <c r="KRL120" s="511"/>
      <c r="KRM120" s="511"/>
      <c r="KRN120" s="511"/>
      <c r="KRO120" s="511"/>
      <c r="KRP120" s="511"/>
      <c r="KRQ120" s="511"/>
      <c r="KRR120" s="511"/>
      <c r="KRS120" s="511"/>
      <c r="KRT120" s="511"/>
      <c r="KRU120" s="511"/>
      <c r="KRV120" s="511"/>
      <c r="KRW120" s="511"/>
      <c r="KRX120" s="511"/>
      <c r="KRY120" s="511"/>
      <c r="KRZ120" s="511"/>
      <c r="KSA120" s="511"/>
      <c r="KSB120" s="511"/>
      <c r="KSC120" s="511"/>
      <c r="KSD120" s="511"/>
      <c r="KSE120" s="511"/>
      <c r="KSF120" s="511"/>
      <c r="KSG120" s="511"/>
      <c r="KSH120" s="511"/>
      <c r="KSI120" s="511"/>
      <c r="KSJ120" s="511"/>
      <c r="KSK120" s="511"/>
      <c r="KSL120" s="511"/>
      <c r="KSM120" s="511"/>
      <c r="KSN120" s="511"/>
      <c r="KSO120" s="511"/>
      <c r="KSP120" s="511"/>
      <c r="KSQ120" s="511"/>
      <c r="KSR120" s="511"/>
      <c r="KSS120" s="511"/>
      <c r="KST120" s="511"/>
      <c r="KSU120" s="511"/>
      <c r="KSV120" s="511"/>
      <c r="KSW120" s="511"/>
      <c r="KSX120" s="511"/>
      <c r="KSY120" s="511"/>
      <c r="KSZ120" s="511"/>
      <c r="KTA120" s="511"/>
      <c r="KTB120" s="511"/>
      <c r="KTC120" s="511"/>
      <c r="KTD120" s="511"/>
      <c r="KTE120" s="511"/>
      <c r="KTF120" s="511"/>
      <c r="KTG120" s="511"/>
      <c r="KTH120" s="511"/>
      <c r="KTI120" s="511"/>
      <c r="KTJ120" s="511"/>
      <c r="KTK120" s="511"/>
      <c r="KTL120" s="511"/>
      <c r="KTM120" s="511"/>
      <c r="KTN120" s="511"/>
      <c r="KTO120" s="511"/>
      <c r="KTP120" s="511"/>
      <c r="KTQ120" s="511"/>
      <c r="KTR120" s="511"/>
      <c r="KTS120" s="511"/>
      <c r="KTT120" s="511"/>
      <c r="KTU120" s="511"/>
      <c r="KTV120" s="511"/>
      <c r="KTW120" s="511"/>
      <c r="KTX120" s="511"/>
      <c r="KTY120" s="511"/>
      <c r="KTZ120" s="511"/>
      <c r="KUA120" s="511"/>
      <c r="KUB120" s="511"/>
      <c r="KUC120" s="511"/>
      <c r="KUD120" s="511"/>
      <c r="KUE120" s="511"/>
      <c r="KUF120" s="511"/>
      <c r="KUG120" s="511"/>
      <c r="KUH120" s="511"/>
      <c r="KUI120" s="511"/>
      <c r="KUJ120" s="511"/>
      <c r="KUK120" s="511"/>
      <c r="KUL120" s="511"/>
      <c r="KUM120" s="511"/>
      <c r="KUN120" s="511"/>
      <c r="KUO120" s="511"/>
      <c r="KUP120" s="511"/>
      <c r="KUQ120" s="511"/>
      <c r="KUR120" s="511"/>
      <c r="KUS120" s="511"/>
      <c r="KUT120" s="511"/>
      <c r="KUU120" s="511"/>
      <c r="KUV120" s="511"/>
      <c r="KUW120" s="511"/>
      <c r="KUX120" s="511"/>
      <c r="KUY120" s="511"/>
      <c r="KUZ120" s="511"/>
      <c r="KVA120" s="511"/>
      <c r="KVB120" s="511"/>
      <c r="KVC120" s="511"/>
      <c r="KVD120" s="511"/>
      <c r="KVE120" s="511"/>
      <c r="KVF120" s="511"/>
      <c r="KVG120" s="511"/>
      <c r="KVH120" s="511"/>
      <c r="KVI120" s="511"/>
      <c r="KVJ120" s="511"/>
      <c r="KVK120" s="511"/>
      <c r="KVL120" s="511"/>
      <c r="KVM120" s="511"/>
      <c r="KVN120" s="511"/>
      <c r="KVO120" s="511"/>
      <c r="KVP120" s="511"/>
      <c r="KVQ120" s="511"/>
      <c r="KVR120" s="511"/>
      <c r="KVS120" s="511"/>
      <c r="KVT120" s="511"/>
      <c r="KVU120" s="511"/>
      <c r="KVV120" s="511"/>
      <c r="KVW120" s="511"/>
      <c r="KVX120" s="511"/>
      <c r="KVY120" s="511"/>
      <c r="KVZ120" s="511"/>
      <c r="KWA120" s="511"/>
      <c r="KWB120" s="511"/>
      <c r="KWC120" s="511"/>
      <c r="KWD120" s="511"/>
      <c r="KWE120" s="511"/>
      <c r="KWF120" s="511"/>
      <c r="KWG120" s="511"/>
      <c r="KWH120" s="511"/>
      <c r="KWI120" s="511"/>
      <c r="KWJ120" s="511"/>
      <c r="KWK120" s="511"/>
      <c r="KWL120" s="511"/>
      <c r="KWM120" s="511"/>
      <c r="KWN120" s="511"/>
      <c r="KWO120" s="511"/>
      <c r="KWP120" s="511"/>
      <c r="KWQ120" s="511"/>
      <c r="KWR120" s="511"/>
      <c r="KWS120" s="511"/>
      <c r="KWT120" s="511"/>
      <c r="KWU120" s="511"/>
      <c r="KWV120" s="511"/>
      <c r="KWW120" s="511"/>
      <c r="KWX120" s="511"/>
      <c r="KWY120" s="511"/>
      <c r="KWZ120" s="511"/>
      <c r="KXA120" s="511"/>
      <c r="KXB120" s="511"/>
      <c r="KXC120" s="511"/>
      <c r="KXD120" s="511"/>
      <c r="KXE120" s="511"/>
      <c r="KXF120" s="511"/>
      <c r="KXG120" s="511"/>
      <c r="KXH120" s="511"/>
      <c r="KXI120" s="511"/>
      <c r="KXJ120" s="511"/>
      <c r="KXK120" s="511"/>
      <c r="KXL120" s="511"/>
      <c r="KXM120" s="511"/>
      <c r="KXN120" s="511"/>
      <c r="KXO120" s="511"/>
      <c r="KXP120" s="511"/>
      <c r="KXQ120" s="511"/>
      <c r="KXR120" s="511"/>
      <c r="KXS120" s="511"/>
      <c r="KXT120" s="511"/>
      <c r="KXU120" s="511"/>
      <c r="KXV120" s="511"/>
      <c r="KXW120" s="511"/>
      <c r="KXX120" s="511"/>
      <c r="KXY120" s="511"/>
      <c r="KXZ120" s="511"/>
      <c r="KYA120" s="511"/>
      <c r="KYB120" s="511"/>
      <c r="KYC120" s="511"/>
      <c r="KYD120" s="511"/>
      <c r="KYE120" s="511"/>
      <c r="KYF120" s="511"/>
      <c r="KYG120" s="511"/>
      <c r="KYH120" s="511"/>
      <c r="KYI120" s="511"/>
      <c r="KYJ120" s="511"/>
      <c r="KYK120" s="511"/>
      <c r="KYL120" s="511"/>
      <c r="KYM120" s="511"/>
      <c r="KYN120" s="511"/>
      <c r="KYO120" s="511"/>
      <c r="KYP120" s="511"/>
      <c r="KYQ120" s="511"/>
      <c r="KYR120" s="511"/>
      <c r="KYS120" s="511"/>
      <c r="KYT120" s="511"/>
      <c r="KYU120" s="511"/>
      <c r="KYV120" s="511"/>
      <c r="KYW120" s="511"/>
      <c r="KYX120" s="511"/>
      <c r="KYY120" s="511"/>
      <c r="KYZ120" s="511"/>
      <c r="KZA120" s="511"/>
      <c r="KZB120" s="511"/>
      <c r="KZC120" s="511"/>
      <c r="KZD120" s="511"/>
      <c r="KZE120" s="511"/>
      <c r="KZF120" s="511"/>
      <c r="KZG120" s="511"/>
      <c r="KZH120" s="511"/>
      <c r="KZI120" s="511"/>
      <c r="KZJ120" s="511"/>
      <c r="KZK120" s="511"/>
      <c r="KZL120" s="511"/>
      <c r="KZM120" s="511"/>
      <c r="KZN120" s="511"/>
      <c r="KZO120" s="511"/>
      <c r="KZP120" s="511"/>
      <c r="KZQ120" s="511"/>
      <c r="KZR120" s="511"/>
      <c r="KZS120" s="511"/>
      <c r="KZT120" s="511"/>
      <c r="KZU120" s="511"/>
      <c r="KZV120" s="511"/>
      <c r="KZW120" s="511"/>
      <c r="KZX120" s="511"/>
      <c r="KZY120" s="511"/>
      <c r="KZZ120" s="511"/>
      <c r="LAA120" s="511"/>
      <c r="LAB120" s="511"/>
      <c r="LAC120" s="511"/>
      <c r="LAD120" s="511"/>
      <c r="LAE120" s="511"/>
      <c r="LAF120" s="511"/>
      <c r="LAG120" s="511"/>
      <c r="LAH120" s="511"/>
      <c r="LAI120" s="511"/>
      <c r="LAJ120" s="511"/>
      <c r="LAK120" s="511"/>
      <c r="LAL120" s="511"/>
      <c r="LAM120" s="511"/>
      <c r="LAN120" s="511"/>
      <c r="LAO120" s="511"/>
      <c r="LAP120" s="511"/>
      <c r="LAQ120" s="511"/>
      <c r="LAR120" s="511"/>
      <c r="LAS120" s="511"/>
      <c r="LAT120" s="511"/>
      <c r="LAU120" s="511"/>
      <c r="LAV120" s="511"/>
      <c r="LAW120" s="511"/>
      <c r="LAX120" s="511"/>
      <c r="LAY120" s="511"/>
      <c r="LAZ120" s="511"/>
      <c r="LBA120" s="511"/>
      <c r="LBB120" s="511"/>
      <c r="LBC120" s="511"/>
      <c r="LBD120" s="511"/>
      <c r="LBE120" s="511"/>
      <c r="LBF120" s="511"/>
      <c r="LBG120" s="511"/>
      <c r="LBH120" s="511"/>
      <c r="LBI120" s="511"/>
      <c r="LBJ120" s="511"/>
      <c r="LBK120" s="511"/>
      <c r="LBL120" s="511"/>
      <c r="LBM120" s="511"/>
      <c r="LBN120" s="511"/>
      <c r="LBO120" s="511"/>
      <c r="LBP120" s="511"/>
      <c r="LBQ120" s="511"/>
      <c r="LBR120" s="511"/>
      <c r="LBS120" s="511"/>
      <c r="LBT120" s="511"/>
      <c r="LBU120" s="511"/>
      <c r="LBV120" s="511"/>
      <c r="LBW120" s="511"/>
      <c r="LBX120" s="511"/>
      <c r="LBY120" s="511"/>
      <c r="LBZ120" s="511"/>
      <c r="LCA120" s="511"/>
      <c r="LCB120" s="511"/>
      <c r="LCC120" s="511"/>
      <c r="LCD120" s="511"/>
      <c r="LCE120" s="511"/>
      <c r="LCF120" s="511"/>
      <c r="LCG120" s="511"/>
      <c r="LCH120" s="511"/>
      <c r="LCI120" s="511"/>
      <c r="LCJ120" s="511"/>
      <c r="LCK120" s="511"/>
      <c r="LCL120" s="511"/>
      <c r="LCM120" s="511"/>
      <c r="LCN120" s="511"/>
      <c r="LCO120" s="511"/>
      <c r="LCP120" s="511"/>
      <c r="LCQ120" s="511"/>
      <c r="LCR120" s="511"/>
      <c r="LCS120" s="511"/>
      <c r="LCT120" s="511"/>
      <c r="LCU120" s="511"/>
      <c r="LCV120" s="511"/>
      <c r="LCW120" s="511"/>
      <c r="LCX120" s="511"/>
      <c r="LCY120" s="511"/>
      <c r="LCZ120" s="511"/>
      <c r="LDA120" s="511"/>
      <c r="LDB120" s="511"/>
      <c r="LDC120" s="511"/>
      <c r="LDD120" s="511"/>
      <c r="LDE120" s="511"/>
      <c r="LDF120" s="511"/>
      <c r="LDG120" s="511"/>
      <c r="LDH120" s="511"/>
      <c r="LDI120" s="511"/>
      <c r="LDJ120" s="511"/>
      <c r="LDK120" s="511"/>
      <c r="LDL120" s="511"/>
      <c r="LDM120" s="511"/>
      <c r="LDN120" s="511"/>
      <c r="LDO120" s="511"/>
      <c r="LDP120" s="511"/>
      <c r="LDQ120" s="511"/>
      <c r="LDR120" s="511"/>
      <c r="LDS120" s="511"/>
      <c r="LDT120" s="511"/>
      <c r="LDU120" s="511"/>
      <c r="LDV120" s="511"/>
      <c r="LDW120" s="511"/>
      <c r="LDX120" s="511"/>
      <c r="LDY120" s="511"/>
      <c r="LDZ120" s="511"/>
      <c r="LEA120" s="511"/>
      <c r="LEB120" s="511"/>
      <c r="LEC120" s="511"/>
      <c r="LED120" s="511"/>
      <c r="LEE120" s="511"/>
      <c r="LEF120" s="511"/>
      <c r="LEG120" s="511"/>
      <c r="LEH120" s="511"/>
      <c r="LEI120" s="511"/>
      <c r="LEJ120" s="511"/>
      <c r="LEK120" s="511"/>
      <c r="LEL120" s="511"/>
      <c r="LEM120" s="511"/>
      <c r="LEN120" s="511"/>
      <c r="LEO120" s="511"/>
      <c r="LEP120" s="511"/>
      <c r="LEQ120" s="511"/>
      <c r="LER120" s="511"/>
      <c r="LES120" s="511"/>
      <c r="LET120" s="511"/>
      <c r="LEU120" s="511"/>
      <c r="LEV120" s="511"/>
      <c r="LEW120" s="511"/>
      <c r="LEX120" s="511"/>
      <c r="LEY120" s="511"/>
      <c r="LEZ120" s="511"/>
      <c r="LFA120" s="511"/>
      <c r="LFB120" s="511"/>
      <c r="LFC120" s="511"/>
      <c r="LFD120" s="511"/>
      <c r="LFE120" s="511"/>
      <c r="LFF120" s="511"/>
      <c r="LFG120" s="511"/>
      <c r="LFH120" s="511"/>
      <c r="LFI120" s="511"/>
      <c r="LFJ120" s="511"/>
      <c r="LFK120" s="511"/>
      <c r="LFL120" s="511"/>
      <c r="LFM120" s="511"/>
      <c r="LFN120" s="511"/>
      <c r="LFO120" s="511"/>
      <c r="LFP120" s="511"/>
      <c r="LFQ120" s="511"/>
      <c r="LFR120" s="511"/>
      <c r="LFS120" s="511"/>
      <c r="LFT120" s="511"/>
      <c r="LFU120" s="511"/>
      <c r="LFV120" s="511"/>
      <c r="LFW120" s="511"/>
      <c r="LFX120" s="511"/>
      <c r="LFY120" s="511"/>
      <c r="LFZ120" s="511"/>
      <c r="LGA120" s="511"/>
      <c r="LGB120" s="511"/>
      <c r="LGC120" s="511"/>
      <c r="LGD120" s="511"/>
      <c r="LGE120" s="511"/>
      <c r="LGF120" s="511"/>
      <c r="LGG120" s="511"/>
      <c r="LGH120" s="511"/>
      <c r="LGI120" s="511"/>
      <c r="LGJ120" s="511"/>
      <c r="LGK120" s="511"/>
      <c r="LGL120" s="511"/>
      <c r="LGM120" s="511"/>
      <c r="LGN120" s="511"/>
      <c r="LGO120" s="511"/>
      <c r="LGP120" s="511"/>
      <c r="LGQ120" s="511"/>
      <c r="LGR120" s="511"/>
      <c r="LGS120" s="511"/>
      <c r="LGT120" s="511"/>
      <c r="LGU120" s="511"/>
      <c r="LGV120" s="511"/>
      <c r="LGW120" s="511"/>
      <c r="LGX120" s="511"/>
      <c r="LGY120" s="511"/>
      <c r="LGZ120" s="511"/>
      <c r="LHA120" s="511"/>
      <c r="LHB120" s="511"/>
      <c r="LHC120" s="511"/>
      <c r="LHD120" s="511"/>
      <c r="LHE120" s="511"/>
      <c r="LHF120" s="511"/>
      <c r="LHG120" s="511"/>
      <c r="LHH120" s="511"/>
      <c r="LHI120" s="511"/>
      <c r="LHJ120" s="511"/>
      <c r="LHK120" s="511"/>
      <c r="LHL120" s="511"/>
      <c r="LHM120" s="511"/>
      <c r="LHN120" s="511"/>
      <c r="LHO120" s="511"/>
      <c r="LHP120" s="511"/>
      <c r="LHQ120" s="511"/>
      <c r="LHR120" s="511"/>
      <c r="LHS120" s="511"/>
      <c r="LHT120" s="511"/>
      <c r="LHU120" s="511"/>
      <c r="LHV120" s="511"/>
      <c r="LHW120" s="511"/>
      <c r="LHX120" s="511"/>
      <c r="LHY120" s="511"/>
      <c r="LHZ120" s="511"/>
      <c r="LIA120" s="511"/>
      <c r="LIB120" s="511"/>
      <c r="LIC120" s="511"/>
      <c r="LID120" s="511"/>
      <c r="LIE120" s="511"/>
      <c r="LIF120" s="511"/>
      <c r="LIG120" s="511"/>
      <c r="LIH120" s="511"/>
      <c r="LII120" s="511"/>
      <c r="LIJ120" s="511"/>
      <c r="LIK120" s="511"/>
      <c r="LIL120" s="511"/>
      <c r="LIM120" s="511"/>
      <c r="LIN120" s="511"/>
      <c r="LIO120" s="511"/>
      <c r="LIP120" s="511"/>
      <c r="LIQ120" s="511"/>
      <c r="LIR120" s="511"/>
      <c r="LIS120" s="511"/>
      <c r="LIT120" s="511"/>
      <c r="LIU120" s="511"/>
      <c r="LIV120" s="511"/>
      <c r="LIW120" s="511"/>
      <c r="LIX120" s="511"/>
      <c r="LIY120" s="511"/>
      <c r="LIZ120" s="511"/>
      <c r="LJA120" s="511"/>
      <c r="LJB120" s="511"/>
      <c r="LJC120" s="511"/>
      <c r="LJD120" s="511"/>
      <c r="LJE120" s="511"/>
      <c r="LJF120" s="511"/>
      <c r="LJG120" s="511"/>
      <c r="LJH120" s="511"/>
      <c r="LJI120" s="511"/>
      <c r="LJJ120" s="511"/>
      <c r="LJK120" s="511"/>
      <c r="LJL120" s="511"/>
      <c r="LJM120" s="511"/>
      <c r="LJN120" s="511"/>
      <c r="LJO120" s="511"/>
      <c r="LJP120" s="511"/>
      <c r="LJQ120" s="511"/>
      <c r="LJR120" s="511"/>
      <c r="LJS120" s="511"/>
      <c r="LJT120" s="511"/>
      <c r="LJU120" s="511"/>
      <c r="LJV120" s="511"/>
      <c r="LJW120" s="511"/>
      <c r="LJX120" s="511"/>
      <c r="LJY120" s="511"/>
      <c r="LJZ120" s="511"/>
      <c r="LKA120" s="511"/>
      <c r="LKB120" s="511"/>
      <c r="LKC120" s="511"/>
      <c r="LKD120" s="511"/>
      <c r="LKE120" s="511"/>
      <c r="LKF120" s="511"/>
      <c r="LKG120" s="511"/>
      <c r="LKH120" s="511"/>
      <c r="LKI120" s="511"/>
      <c r="LKJ120" s="511"/>
      <c r="LKK120" s="511"/>
      <c r="LKL120" s="511"/>
      <c r="LKM120" s="511"/>
      <c r="LKN120" s="511"/>
      <c r="LKO120" s="511"/>
      <c r="LKP120" s="511"/>
      <c r="LKQ120" s="511"/>
      <c r="LKR120" s="511"/>
      <c r="LKS120" s="511"/>
      <c r="LKT120" s="511"/>
      <c r="LKU120" s="511"/>
      <c r="LKV120" s="511"/>
      <c r="LKW120" s="511"/>
      <c r="LKX120" s="511"/>
      <c r="LKY120" s="511"/>
      <c r="LKZ120" s="511"/>
      <c r="LLA120" s="511"/>
      <c r="LLB120" s="511"/>
      <c r="LLC120" s="511"/>
      <c r="LLD120" s="511"/>
      <c r="LLE120" s="511"/>
      <c r="LLF120" s="511"/>
      <c r="LLG120" s="511"/>
      <c r="LLH120" s="511"/>
      <c r="LLI120" s="511"/>
      <c r="LLJ120" s="511"/>
      <c r="LLK120" s="511"/>
      <c r="LLL120" s="511"/>
      <c r="LLM120" s="511"/>
      <c r="LLN120" s="511"/>
      <c r="LLO120" s="511"/>
      <c r="LLP120" s="511"/>
      <c r="LLQ120" s="511"/>
      <c r="LLR120" s="511"/>
      <c r="LLS120" s="511"/>
      <c r="LLT120" s="511"/>
      <c r="LLU120" s="511"/>
      <c r="LLV120" s="511"/>
      <c r="LLW120" s="511"/>
      <c r="LLX120" s="511"/>
      <c r="LLY120" s="511"/>
      <c r="LLZ120" s="511"/>
      <c r="LMA120" s="511"/>
      <c r="LMB120" s="511"/>
      <c r="LMC120" s="511"/>
      <c r="LMD120" s="511"/>
      <c r="LME120" s="511"/>
      <c r="LMF120" s="511"/>
      <c r="LMG120" s="511"/>
      <c r="LMH120" s="511"/>
      <c r="LMI120" s="511"/>
      <c r="LMJ120" s="511"/>
      <c r="LMK120" s="511"/>
      <c r="LML120" s="511"/>
      <c r="LMM120" s="511"/>
      <c r="LMN120" s="511"/>
      <c r="LMO120" s="511"/>
      <c r="LMP120" s="511"/>
      <c r="LMQ120" s="511"/>
      <c r="LMR120" s="511"/>
      <c r="LMS120" s="511"/>
      <c r="LMT120" s="511"/>
      <c r="LMU120" s="511"/>
      <c r="LMV120" s="511"/>
      <c r="LMW120" s="511"/>
      <c r="LMX120" s="511"/>
      <c r="LMY120" s="511"/>
      <c r="LMZ120" s="511"/>
      <c r="LNA120" s="511"/>
      <c r="LNB120" s="511"/>
      <c r="LNC120" s="511"/>
      <c r="LND120" s="511"/>
      <c r="LNE120" s="511"/>
      <c r="LNF120" s="511"/>
      <c r="LNG120" s="511"/>
      <c r="LNH120" s="511"/>
      <c r="LNI120" s="511"/>
      <c r="LNJ120" s="511"/>
      <c r="LNK120" s="511"/>
      <c r="LNL120" s="511"/>
      <c r="LNM120" s="511"/>
      <c r="LNN120" s="511"/>
      <c r="LNO120" s="511"/>
      <c r="LNP120" s="511"/>
      <c r="LNQ120" s="511"/>
      <c r="LNR120" s="511"/>
      <c r="LNS120" s="511"/>
      <c r="LNT120" s="511"/>
      <c r="LNU120" s="511"/>
      <c r="LNV120" s="511"/>
      <c r="LNW120" s="511"/>
      <c r="LNX120" s="511"/>
      <c r="LNY120" s="511"/>
      <c r="LNZ120" s="511"/>
      <c r="LOA120" s="511"/>
      <c r="LOB120" s="511"/>
      <c r="LOC120" s="511"/>
      <c r="LOD120" s="511"/>
      <c r="LOE120" s="511"/>
      <c r="LOF120" s="511"/>
      <c r="LOG120" s="511"/>
      <c r="LOH120" s="511"/>
      <c r="LOI120" s="511"/>
      <c r="LOJ120" s="511"/>
      <c r="LOK120" s="511"/>
      <c r="LOL120" s="511"/>
      <c r="LOM120" s="511"/>
      <c r="LON120" s="511"/>
      <c r="LOO120" s="511"/>
      <c r="LOP120" s="511"/>
      <c r="LOQ120" s="511"/>
      <c r="LOR120" s="511"/>
      <c r="LOS120" s="511"/>
      <c r="LOT120" s="511"/>
      <c r="LOU120" s="511"/>
      <c r="LOV120" s="511"/>
      <c r="LOW120" s="511"/>
      <c r="LOX120" s="511"/>
      <c r="LOY120" s="511"/>
      <c r="LOZ120" s="511"/>
      <c r="LPA120" s="511"/>
      <c r="LPB120" s="511"/>
      <c r="LPC120" s="511"/>
      <c r="LPD120" s="511"/>
      <c r="LPE120" s="511"/>
      <c r="LPF120" s="511"/>
      <c r="LPG120" s="511"/>
      <c r="LPH120" s="511"/>
      <c r="LPI120" s="511"/>
      <c r="LPJ120" s="511"/>
      <c r="LPK120" s="511"/>
      <c r="LPL120" s="511"/>
      <c r="LPM120" s="511"/>
      <c r="LPN120" s="511"/>
      <c r="LPO120" s="511"/>
      <c r="LPP120" s="511"/>
      <c r="LPQ120" s="511"/>
      <c r="LPR120" s="511"/>
      <c r="LPS120" s="511"/>
      <c r="LPT120" s="511"/>
      <c r="LPU120" s="511"/>
      <c r="LPV120" s="511"/>
      <c r="LPW120" s="511"/>
      <c r="LPX120" s="511"/>
      <c r="LPY120" s="511"/>
      <c r="LPZ120" s="511"/>
      <c r="LQA120" s="511"/>
      <c r="LQB120" s="511"/>
      <c r="LQC120" s="511"/>
      <c r="LQD120" s="511"/>
      <c r="LQE120" s="511"/>
      <c r="LQF120" s="511"/>
      <c r="LQG120" s="511"/>
      <c r="LQH120" s="511"/>
      <c r="LQI120" s="511"/>
      <c r="LQJ120" s="511"/>
      <c r="LQK120" s="511"/>
      <c r="LQL120" s="511"/>
      <c r="LQM120" s="511"/>
      <c r="LQN120" s="511"/>
      <c r="LQO120" s="511"/>
      <c r="LQP120" s="511"/>
      <c r="LQQ120" s="511"/>
      <c r="LQR120" s="511"/>
      <c r="LQS120" s="511"/>
      <c r="LQT120" s="511"/>
      <c r="LQU120" s="511"/>
      <c r="LQV120" s="511"/>
      <c r="LQW120" s="511"/>
      <c r="LQX120" s="511"/>
      <c r="LQY120" s="511"/>
      <c r="LQZ120" s="511"/>
      <c r="LRA120" s="511"/>
      <c r="LRB120" s="511"/>
      <c r="LRC120" s="511"/>
      <c r="LRD120" s="511"/>
      <c r="LRE120" s="511"/>
      <c r="LRF120" s="511"/>
      <c r="LRG120" s="511"/>
      <c r="LRH120" s="511"/>
      <c r="LRI120" s="511"/>
      <c r="LRJ120" s="511"/>
      <c r="LRK120" s="511"/>
      <c r="LRL120" s="511"/>
      <c r="LRM120" s="511"/>
      <c r="LRN120" s="511"/>
      <c r="LRO120" s="511"/>
      <c r="LRP120" s="511"/>
      <c r="LRQ120" s="511"/>
      <c r="LRR120" s="511"/>
      <c r="LRS120" s="511"/>
      <c r="LRT120" s="511"/>
      <c r="LRU120" s="511"/>
      <c r="LRV120" s="511"/>
      <c r="LRW120" s="511"/>
      <c r="LRX120" s="511"/>
      <c r="LRY120" s="511"/>
      <c r="LRZ120" s="511"/>
      <c r="LSA120" s="511"/>
      <c r="LSB120" s="511"/>
      <c r="LSC120" s="511"/>
      <c r="LSD120" s="511"/>
      <c r="LSE120" s="511"/>
      <c r="LSF120" s="511"/>
      <c r="LSG120" s="511"/>
      <c r="LSH120" s="511"/>
      <c r="LSI120" s="511"/>
      <c r="LSJ120" s="511"/>
      <c r="LSK120" s="511"/>
      <c r="LSL120" s="511"/>
      <c r="LSM120" s="511"/>
      <c r="LSN120" s="511"/>
      <c r="LSO120" s="511"/>
      <c r="LSP120" s="511"/>
      <c r="LSQ120" s="511"/>
      <c r="LSR120" s="511"/>
      <c r="LSS120" s="511"/>
      <c r="LST120" s="511"/>
      <c r="LSU120" s="511"/>
      <c r="LSV120" s="511"/>
      <c r="LSW120" s="511"/>
      <c r="LSX120" s="511"/>
      <c r="LSY120" s="511"/>
      <c r="LSZ120" s="511"/>
      <c r="LTA120" s="511"/>
      <c r="LTB120" s="511"/>
      <c r="LTC120" s="511"/>
      <c r="LTD120" s="511"/>
      <c r="LTE120" s="511"/>
      <c r="LTF120" s="511"/>
      <c r="LTG120" s="511"/>
      <c r="LTH120" s="511"/>
      <c r="LTI120" s="511"/>
      <c r="LTJ120" s="511"/>
      <c r="LTK120" s="511"/>
      <c r="LTL120" s="511"/>
      <c r="LTM120" s="511"/>
      <c r="LTN120" s="511"/>
      <c r="LTO120" s="511"/>
      <c r="LTP120" s="511"/>
      <c r="LTQ120" s="511"/>
      <c r="LTR120" s="511"/>
      <c r="LTS120" s="511"/>
      <c r="LTT120" s="511"/>
      <c r="LTU120" s="511"/>
      <c r="LTV120" s="511"/>
      <c r="LTW120" s="511"/>
      <c r="LTX120" s="511"/>
      <c r="LTY120" s="511"/>
      <c r="LTZ120" s="511"/>
      <c r="LUA120" s="511"/>
      <c r="LUB120" s="511"/>
      <c r="LUC120" s="511"/>
      <c r="LUD120" s="511"/>
      <c r="LUE120" s="511"/>
      <c r="LUF120" s="511"/>
      <c r="LUG120" s="511"/>
      <c r="LUH120" s="511"/>
      <c r="LUI120" s="511"/>
      <c r="LUJ120" s="511"/>
      <c r="LUK120" s="511"/>
      <c r="LUL120" s="511"/>
      <c r="LUM120" s="511"/>
      <c r="LUN120" s="511"/>
      <c r="LUO120" s="511"/>
      <c r="LUP120" s="511"/>
      <c r="LUQ120" s="511"/>
      <c r="LUR120" s="511"/>
      <c r="LUS120" s="511"/>
      <c r="LUT120" s="511"/>
      <c r="LUU120" s="511"/>
      <c r="LUV120" s="511"/>
      <c r="LUW120" s="511"/>
      <c r="LUX120" s="511"/>
      <c r="LUY120" s="511"/>
      <c r="LUZ120" s="511"/>
      <c r="LVA120" s="511"/>
      <c r="LVB120" s="511"/>
      <c r="LVC120" s="511"/>
      <c r="LVD120" s="511"/>
      <c r="LVE120" s="511"/>
      <c r="LVF120" s="511"/>
      <c r="LVG120" s="511"/>
      <c r="LVH120" s="511"/>
      <c r="LVI120" s="511"/>
      <c r="LVJ120" s="511"/>
      <c r="LVK120" s="511"/>
      <c r="LVL120" s="511"/>
      <c r="LVM120" s="511"/>
      <c r="LVN120" s="511"/>
      <c r="LVO120" s="511"/>
      <c r="LVP120" s="511"/>
      <c r="LVQ120" s="511"/>
      <c r="LVR120" s="511"/>
      <c r="LVS120" s="511"/>
      <c r="LVT120" s="511"/>
      <c r="LVU120" s="511"/>
      <c r="LVV120" s="511"/>
      <c r="LVW120" s="511"/>
      <c r="LVX120" s="511"/>
      <c r="LVY120" s="511"/>
      <c r="LVZ120" s="511"/>
      <c r="LWA120" s="511"/>
      <c r="LWB120" s="511"/>
      <c r="LWC120" s="511"/>
      <c r="LWD120" s="511"/>
      <c r="LWE120" s="511"/>
      <c r="LWF120" s="511"/>
      <c r="LWG120" s="511"/>
      <c r="LWH120" s="511"/>
      <c r="LWI120" s="511"/>
      <c r="LWJ120" s="511"/>
      <c r="LWK120" s="511"/>
      <c r="LWL120" s="511"/>
      <c r="LWM120" s="511"/>
      <c r="LWN120" s="511"/>
      <c r="LWO120" s="511"/>
      <c r="LWP120" s="511"/>
      <c r="LWQ120" s="511"/>
      <c r="LWR120" s="511"/>
      <c r="LWS120" s="511"/>
      <c r="LWT120" s="511"/>
      <c r="LWU120" s="511"/>
      <c r="LWV120" s="511"/>
      <c r="LWW120" s="511"/>
      <c r="LWX120" s="511"/>
      <c r="LWY120" s="511"/>
      <c r="LWZ120" s="511"/>
      <c r="LXA120" s="511"/>
      <c r="LXB120" s="511"/>
      <c r="LXC120" s="511"/>
      <c r="LXD120" s="511"/>
      <c r="LXE120" s="511"/>
      <c r="LXF120" s="511"/>
      <c r="LXG120" s="511"/>
      <c r="LXH120" s="511"/>
      <c r="LXI120" s="511"/>
      <c r="LXJ120" s="511"/>
      <c r="LXK120" s="511"/>
      <c r="LXL120" s="511"/>
      <c r="LXM120" s="511"/>
      <c r="LXN120" s="511"/>
      <c r="LXO120" s="511"/>
      <c r="LXP120" s="511"/>
      <c r="LXQ120" s="511"/>
      <c r="LXR120" s="511"/>
      <c r="LXS120" s="511"/>
      <c r="LXT120" s="511"/>
      <c r="LXU120" s="511"/>
      <c r="LXV120" s="511"/>
      <c r="LXW120" s="511"/>
      <c r="LXX120" s="511"/>
      <c r="LXY120" s="511"/>
      <c r="LXZ120" s="511"/>
      <c r="LYA120" s="511"/>
      <c r="LYB120" s="511"/>
      <c r="LYC120" s="511"/>
      <c r="LYD120" s="511"/>
      <c r="LYE120" s="511"/>
      <c r="LYF120" s="511"/>
      <c r="LYG120" s="511"/>
      <c r="LYH120" s="511"/>
      <c r="LYI120" s="511"/>
      <c r="LYJ120" s="511"/>
      <c r="LYK120" s="511"/>
      <c r="LYL120" s="511"/>
      <c r="LYM120" s="511"/>
      <c r="LYN120" s="511"/>
      <c r="LYO120" s="511"/>
      <c r="LYP120" s="511"/>
      <c r="LYQ120" s="511"/>
      <c r="LYR120" s="511"/>
      <c r="LYS120" s="511"/>
      <c r="LYT120" s="511"/>
      <c r="LYU120" s="511"/>
      <c r="LYV120" s="511"/>
      <c r="LYW120" s="511"/>
      <c r="LYX120" s="511"/>
      <c r="LYY120" s="511"/>
      <c r="LYZ120" s="511"/>
      <c r="LZA120" s="511"/>
      <c r="LZB120" s="511"/>
      <c r="LZC120" s="511"/>
      <c r="LZD120" s="511"/>
      <c r="LZE120" s="511"/>
      <c r="LZF120" s="511"/>
      <c r="LZG120" s="511"/>
      <c r="LZH120" s="511"/>
      <c r="LZI120" s="511"/>
      <c r="LZJ120" s="511"/>
      <c r="LZK120" s="511"/>
      <c r="LZL120" s="511"/>
      <c r="LZM120" s="511"/>
      <c r="LZN120" s="511"/>
      <c r="LZO120" s="511"/>
      <c r="LZP120" s="511"/>
      <c r="LZQ120" s="511"/>
      <c r="LZR120" s="511"/>
      <c r="LZS120" s="511"/>
      <c r="LZT120" s="511"/>
      <c r="LZU120" s="511"/>
      <c r="LZV120" s="511"/>
      <c r="LZW120" s="511"/>
      <c r="LZX120" s="511"/>
      <c r="LZY120" s="511"/>
      <c r="LZZ120" s="511"/>
      <c r="MAA120" s="511"/>
      <c r="MAB120" s="511"/>
      <c r="MAC120" s="511"/>
      <c r="MAD120" s="511"/>
      <c r="MAE120" s="511"/>
      <c r="MAF120" s="511"/>
      <c r="MAG120" s="511"/>
      <c r="MAH120" s="511"/>
      <c r="MAI120" s="511"/>
      <c r="MAJ120" s="511"/>
      <c r="MAK120" s="511"/>
      <c r="MAL120" s="511"/>
      <c r="MAM120" s="511"/>
      <c r="MAN120" s="511"/>
      <c r="MAO120" s="511"/>
      <c r="MAP120" s="511"/>
      <c r="MAQ120" s="511"/>
      <c r="MAR120" s="511"/>
      <c r="MAS120" s="511"/>
      <c r="MAT120" s="511"/>
      <c r="MAU120" s="511"/>
      <c r="MAV120" s="511"/>
      <c r="MAW120" s="511"/>
      <c r="MAX120" s="511"/>
      <c r="MAY120" s="511"/>
      <c r="MAZ120" s="511"/>
      <c r="MBA120" s="511"/>
      <c r="MBB120" s="511"/>
      <c r="MBC120" s="511"/>
      <c r="MBD120" s="511"/>
      <c r="MBE120" s="511"/>
      <c r="MBF120" s="511"/>
      <c r="MBG120" s="511"/>
      <c r="MBH120" s="511"/>
      <c r="MBI120" s="511"/>
      <c r="MBJ120" s="511"/>
      <c r="MBK120" s="511"/>
      <c r="MBL120" s="511"/>
      <c r="MBM120" s="511"/>
      <c r="MBN120" s="511"/>
      <c r="MBO120" s="511"/>
      <c r="MBP120" s="511"/>
      <c r="MBQ120" s="511"/>
      <c r="MBR120" s="511"/>
      <c r="MBS120" s="511"/>
      <c r="MBT120" s="511"/>
      <c r="MBU120" s="511"/>
      <c r="MBV120" s="511"/>
      <c r="MBW120" s="511"/>
      <c r="MBX120" s="511"/>
      <c r="MBY120" s="511"/>
      <c r="MBZ120" s="511"/>
      <c r="MCA120" s="511"/>
      <c r="MCB120" s="511"/>
      <c r="MCC120" s="511"/>
      <c r="MCD120" s="511"/>
      <c r="MCE120" s="511"/>
      <c r="MCF120" s="511"/>
      <c r="MCG120" s="511"/>
      <c r="MCH120" s="511"/>
      <c r="MCI120" s="511"/>
      <c r="MCJ120" s="511"/>
      <c r="MCK120" s="511"/>
      <c r="MCL120" s="511"/>
      <c r="MCM120" s="511"/>
      <c r="MCN120" s="511"/>
      <c r="MCO120" s="511"/>
      <c r="MCP120" s="511"/>
      <c r="MCQ120" s="511"/>
      <c r="MCR120" s="511"/>
      <c r="MCS120" s="511"/>
      <c r="MCT120" s="511"/>
      <c r="MCU120" s="511"/>
      <c r="MCV120" s="511"/>
      <c r="MCW120" s="511"/>
      <c r="MCX120" s="511"/>
      <c r="MCY120" s="511"/>
      <c r="MCZ120" s="511"/>
      <c r="MDA120" s="511"/>
      <c r="MDB120" s="511"/>
      <c r="MDC120" s="511"/>
      <c r="MDD120" s="511"/>
      <c r="MDE120" s="511"/>
      <c r="MDF120" s="511"/>
      <c r="MDG120" s="511"/>
      <c r="MDH120" s="511"/>
      <c r="MDI120" s="511"/>
      <c r="MDJ120" s="511"/>
      <c r="MDK120" s="511"/>
      <c r="MDL120" s="511"/>
      <c r="MDM120" s="511"/>
      <c r="MDN120" s="511"/>
      <c r="MDO120" s="511"/>
      <c r="MDP120" s="511"/>
      <c r="MDQ120" s="511"/>
      <c r="MDR120" s="511"/>
      <c r="MDS120" s="511"/>
      <c r="MDT120" s="511"/>
      <c r="MDU120" s="511"/>
      <c r="MDV120" s="511"/>
      <c r="MDW120" s="511"/>
      <c r="MDX120" s="511"/>
      <c r="MDY120" s="511"/>
      <c r="MDZ120" s="511"/>
      <c r="MEA120" s="511"/>
      <c r="MEB120" s="511"/>
      <c r="MEC120" s="511"/>
      <c r="MED120" s="511"/>
      <c r="MEE120" s="511"/>
      <c r="MEF120" s="511"/>
      <c r="MEG120" s="511"/>
      <c r="MEH120" s="511"/>
      <c r="MEI120" s="511"/>
      <c r="MEJ120" s="511"/>
      <c r="MEK120" s="511"/>
      <c r="MEL120" s="511"/>
      <c r="MEM120" s="511"/>
      <c r="MEN120" s="511"/>
      <c r="MEO120" s="511"/>
      <c r="MEP120" s="511"/>
      <c r="MEQ120" s="511"/>
      <c r="MER120" s="511"/>
      <c r="MES120" s="511"/>
      <c r="MET120" s="511"/>
      <c r="MEU120" s="511"/>
      <c r="MEV120" s="511"/>
      <c r="MEW120" s="511"/>
      <c r="MEX120" s="511"/>
      <c r="MEY120" s="511"/>
      <c r="MEZ120" s="511"/>
      <c r="MFA120" s="511"/>
      <c r="MFB120" s="511"/>
      <c r="MFC120" s="511"/>
      <c r="MFD120" s="511"/>
      <c r="MFE120" s="511"/>
      <c r="MFF120" s="511"/>
      <c r="MFG120" s="511"/>
      <c r="MFH120" s="511"/>
      <c r="MFI120" s="511"/>
      <c r="MFJ120" s="511"/>
      <c r="MFK120" s="511"/>
      <c r="MFL120" s="511"/>
      <c r="MFM120" s="511"/>
      <c r="MFN120" s="511"/>
      <c r="MFO120" s="511"/>
      <c r="MFP120" s="511"/>
      <c r="MFQ120" s="511"/>
      <c r="MFR120" s="511"/>
      <c r="MFS120" s="511"/>
      <c r="MFT120" s="511"/>
      <c r="MFU120" s="511"/>
      <c r="MFV120" s="511"/>
      <c r="MFW120" s="511"/>
      <c r="MFX120" s="511"/>
      <c r="MFY120" s="511"/>
      <c r="MFZ120" s="511"/>
      <c r="MGA120" s="511"/>
      <c r="MGB120" s="511"/>
      <c r="MGC120" s="511"/>
      <c r="MGD120" s="511"/>
      <c r="MGE120" s="511"/>
      <c r="MGF120" s="511"/>
      <c r="MGG120" s="511"/>
      <c r="MGH120" s="511"/>
      <c r="MGI120" s="511"/>
      <c r="MGJ120" s="511"/>
      <c r="MGK120" s="511"/>
      <c r="MGL120" s="511"/>
      <c r="MGM120" s="511"/>
      <c r="MGN120" s="511"/>
      <c r="MGO120" s="511"/>
      <c r="MGP120" s="511"/>
      <c r="MGQ120" s="511"/>
      <c r="MGR120" s="511"/>
      <c r="MGS120" s="511"/>
      <c r="MGT120" s="511"/>
      <c r="MGU120" s="511"/>
      <c r="MGV120" s="511"/>
      <c r="MGW120" s="511"/>
      <c r="MGX120" s="511"/>
      <c r="MGY120" s="511"/>
      <c r="MGZ120" s="511"/>
      <c r="MHA120" s="511"/>
      <c r="MHB120" s="511"/>
      <c r="MHC120" s="511"/>
      <c r="MHD120" s="511"/>
      <c r="MHE120" s="511"/>
      <c r="MHF120" s="511"/>
      <c r="MHG120" s="511"/>
      <c r="MHH120" s="511"/>
      <c r="MHI120" s="511"/>
      <c r="MHJ120" s="511"/>
      <c r="MHK120" s="511"/>
      <c r="MHL120" s="511"/>
      <c r="MHM120" s="511"/>
      <c r="MHN120" s="511"/>
      <c r="MHO120" s="511"/>
      <c r="MHP120" s="511"/>
      <c r="MHQ120" s="511"/>
      <c r="MHR120" s="511"/>
      <c r="MHS120" s="511"/>
      <c r="MHT120" s="511"/>
      <c r="MHU120" s="511"/>
      <c r="MHV120" s="511"/>
      <c r="MHW120" s="511"/>
      <c r="MHX120" s="511"/>
      <c r="MHY120" s="511"/>
      <c r="MHZ120" s="511"/>
      <c r="MIA120" s="511"/>
      <c r="MIB120" s="511"/>
      <c r="MIC120" s="511"/>
      <c r="MID120" s="511"/>
      <c r="MIE120" s="511"/>
      <c r="MIF120" s="511"/>
      <c r="MIG120" s="511"/>
      <c r="MIH120" s="511"/>
      <c r="MII120" s="511"/>
      <c r="MIJ120" s="511"/>
      <c r="MIK120" s="511"/>
      <c r="MIL120" s="511"/>
      <c r="MIM120" s="511"/>
      <c r="MIN120" s="511"/>
      <c r="MIO120" s="511"/>
      <c r="MIP120" s="511"/>
      <c r="MIQ120" s="511"/>
      <c r="MIR120" s="511"/>
      <c r="MIS120" s="511"/>
      <c r="MIT120" s="511"/>
      <c r="MIU120" s="511"/>
      <c r="MIV120" s="511"/>
      <c r="MIW120" s="511"/>
      <c r="MIX120" s="511"/>
      <c r="MIY120" s="511"/>
      <c r="MIZ120" s="511"/>
      <c r="MJA120" s="511"/>
      <c r="MJB120" s="511"/>
      <c r="MJC120" s="511"/>
      <c r="MJD120" s="511"/>
      <c r="MJE120" s="511"/>
      <c r="MJF120" s="511"/>
      <c r="MJG120" s="511"/>
      <c r="MJH120" s="511"/>
      <c r="MJI120" s="511"/>
      <c r="MJJ120" s="511"/>
      <c r="MJK120" s="511"/>
      <c r="MJL120" s="511"/>
      <c r="MJM120" s="511"/>
      <c r="MJN120" s="511"/>
      <c r="MJO120" s="511"/>
      <c r="MJP120" s="511"/>
      <c r="MJQ120" s="511"/>
      <c r="MJR120" s="511"/>
      <c r="MJS120" s="511"/>
      <c r="MJT120" s="511"/>
      <c r="MJU120" s="511"/>
      <c r="MJV120" s="511"/>
      <c r="MJW120" s="511"/>
      <c r="MJX120" s="511"/>
      <c r="MJY120" s="511"/>
      <c r="MJZ120" s="511"/>
      <c r="MKA120" s="511"/>
      <c r="MKB120" s="511"/>
      <c r="MKC120" s="511"/>
      <c r="MKD120" s="511"/>
      <c r="MKE120" s="511"/>
      <c r="MKF120" s="511"/>
      <c r="MKG120" s="511"/>
      <c r="MKH120" s="511"/>
      <c r="MKI120" s="511"/>
      <c r="MKJ120" s="511"/>
      <c r="MKK120" s="511"/>
      <c r="MKL120" s="511"/>
      <c r="MKM120" s="511"/>
      <c r="MKN120" s="511"/>
      <c r="MKO120" s="511"/>
      <c r="MKP120" s="511"/>
      <c r="MKQ120" s="511"/>
      <c r="MKR120" s="511"/>
      <c r="MKS120" s="511"/>
      <c r="MKT120" s="511"/>
      <c r="MKU120" s="511"/>
      <c r="MKV120" s="511"/>
      <c r="MKW120" s="511"/>
      <c r="MKX120" s="511"/>
      <c r="MKY120" s="511"/>
      <c r="MKZ120" s="511"/>
      <c r="MLA120" s="511"/>
      <c r="MLB120" s="511"/>
      <c r="MLC120" s="511"/>
      <c r="MLD120" s="511"/>
      <c r="MLE120" s="511"/>
      <c r="MLF120" s="511"/>
      <c r="MLG120" s="511"/>
      <c r="MLH120" s="511"/>
      <c r="MLI120" s="511"/>
      <c r="MLJ120" s="511"/>
      <c r="MLK120" s="511"/>
      <c r="MLL120" s="511"/>
      <c r="MLM120" s="511"/>
      <c r="MLN120" s="511"/>
      <c r="MLO120" s="511"/>
      <c r="MLP120" s="511"/>
      <c r="MLQ120" s="511"/>
      <c r="MLR120" s="511"/>
      <c r="MLS120" s="511"/>
      <c r="MLT120" s="511"/>
      <c r="MLU120" s="511"/>
      <c r="MLV120" s="511"/>
      <c r="MLW120" s="511"/>
      <c r="MLX120" s="511"/>
      <c r="MLY120" s="511"/>
      <c r="MLZ120" s="511"/>
      <c r="MMA120" s="511"/>
      <c r="MMB120" s="511"/>
      <c r="MMC120" s="511"/>
      <c r="MMD120" s="511"/>
      <c r="MME120" s="511"/>
      <c r="MMF120" s="511"/>
      <c r="MMG120" s="511"/>
      <c r="MMH120" s="511"/>
      <c r="MMI120" s="511"/>
      <c r="MMJ120" s="511"/>
      <c r="MMK120" s="511"/>
      <c r="MML120" s="511"/>
      <c r="MMM120" s="511"/>
      <c r="MMN120" s="511"/>
      <c r="MMO120" s="511"/>
      <c r="MMP120" s="511"/>
      <c r="MMQ120" s="511"/>
      <c r="MMR120" s="511"/>
      <c r="MMS120" s="511"/>
      <c r="MMT120" s="511"/>
      <c r="MMU120" s="511"/>
      <c r="MMV120" s="511"/>
      <c r="MMW120" s="511"/>
      <c r="MMX120" s="511"/>
      <c r="MMY120" s="511"/>
      <c r="MMZ120" s="511"/>
      <c r="MNA120" s="511"/>
      <c r="MNB120" s="511"/>
      <c r="MNC120" s="511"/>
      <c r="MND120" s="511"/>
      <c r="MNE120" s="511"/>
      <c r="MNF120" s="511"/>
      <c r="MNG120" s="511"/>
      <c r="MNH120" s="511"/>
      <c r="MNI120" s="511"/>
      <c r="MNJ120" s="511"/>
      <c r="MNK120" s="511"/>
      <c r="MNL120" s="511"/>
      <c r="MNM120" s="511"/>
      <c r="MNN120" s="511"/>
      <c r="MNO120" s="511"/>
      <c r="MNP120" s="511"/>
      <c r="MNQ120" s="511"/>
      <c r="MNR120" s="511"/>
      <c r="MNS120" s="511"/>
      <c r="MNT120" s="511"/>
      <c r="MNU120" s="511"/>
      <c r="MNV120" s="511"/>
      <c r="MNW120" s="511"/>
      <c r="MNX120" s="511"/>
      <c r="MNY120" s="511"/>
      <c r="MNZ120" s="511"/>
      <c r="MOA120" s="511"/>
      <c r="MOB120" s="511"/>
      <c r="MOC120" s="511"/>
      <c r="MOD120" s="511"/>
      <c r="MOE120" s="511"/>
      <c r="MOF120" s="511"/>
      <c r="MOG120" s="511"/>
      <c r="MOH120" s="511"/>
      <c r="MOI120" s="511"/>
      <c r="MOJ120" s="511"/>
      <c r="MOK120" s="511"/>
      <c r="MOL120" s="511"/>
      <c r="MOM120" s="511"/>
      <c r="MON120" s="511"/>
      <c r="MOO120" s="511"/>
      <c r="MOP120" s="511"/>
      <c r="MOQ120" s="511"/>
      <c r="MOR120" s="511"/>
      <c r="MOS120" s="511"/>
      <c r="MOT120" s="511"/>
      <c r="MOU120" s="511"/>
      <c r="MOV120" s="511"/>
      <c r="MOW120" s="511"/>
      <c r="MOX120" s="511"/>
      <c r="MOY120" s="511"/>
      <c r="MOZ120" s="511"/>
      <c r="MPA120" s="511"/>
      <c r="MPB120" s="511"/>
      <c r="MPC120" s="511"/>
      <c r="MPD120" s="511"/>
      <c r="MPE120" s="511"/>
      <c r="MPF120" s="511"/>
      <c r="MPG120" s="511"/>
      <c r="MPH120" s="511"/>
      <c r="MPI120" s="511"/>
      <c r="MPJ120" s="511"/>
      <c r="MPK120" s="511"/>
      <c r="MPL120" s="511"/>
      <c r="MPM120" s="511"/>
      <c r="MPN120" s="511"/>
      <c r="MPO120" s="511"/>
      <c r="MPP120" s="511"/>
      <c r="MPQ120" s="511"/>
      <c r="MPR120" s="511"/>
      <c r="MPS120" s="511"/>
      <c r="MPT120" s="511"/>
      <c r="MPU120" s="511"/>
      <c r="MPV120" s="511"/>
      <c r="MPW120" s="511"/>
      <c r="MPX120" s="511"/>
      <c r="MPY120" s="511"/>
      <c r="MPZ120" s="511"/>
      <c r="MQA120" s="511"/>
      <c r="MQB120" s="511"/>
      <c r="MQC120" s="511"/>
      <c r="MQD120" s="511"/>
      <c r="MQE120" s="511"/>
      <c r="MQF120" s="511"/>
      <c r="MQG120" s="511"/>
      <c r="MQH120" s="511"/>
      <c r="MQI120" s="511"/>
      <c r="MQJ120" s="511"/>
      <c r="MQK120" s="511"/>
      <c r="MQL120" s="511"/>
      <c r="MQM120" s="511"/>
      <c r="MQN120" s="511"/>
      <c r="MQO120" s="511"/>
      <c r="MQP120" s="511"/>
      <c r="MQQ120" s="511"/>
      <c r="MQR120" s="511"/>
      <c r="MQS120" s="511"/>
      <c r="MQT120" s="511"/>
      <c r="MQU120" s="511"/>
      <c r="MQV120" s="511"/>
      <c r="MQW120" s="511"/>
      <c r="MQX120" s="511"/>
      <c r="MQY120" s="511"/>
      <c r="MQZ120" s="511"/>
      <c r="MRA120" s="511"/>
      <c r="MRB120" s="511"/>
      <c r="MRC120" s="511"/>
      <c r="MRD120" s="511"/>
      <c r="MRE120" s="511"/>
      <c r="MRF120" s="511"/>
      <c r="MRG120" s="511"/>
      <c r="MRH120" s="511"/>
      <c r="MRI120" s="511"/>
      <c r="MRJ120" s="511"/>
      <c r="MRK120" s="511"/>
      <c r="MRL120" s="511"/>
      <c r="MRM120" s="511"/>
      <c r="MRN120" s="511"/>
      <c r="MRO120" s="511"/>
      <c r="MRP120" s="511"/>
      <c r="MRQ120" s="511"/>
      <c r="MRR120" s="511"/>
      <c r="MRS120" s="511"/>
      <c r="MRT120" s="511"/>
      <c r="MRU120" s="511"/>
      <c r="MRV120" s="511"/>
      <c r="MRW120" s="511"/>
      <c r="MRX120" s="511"/>
      <c r="MRY120" s="511"/>
      <c r="MRZ120" s="511"/>
      <c r="MSA120" s="511"/>
      <c r="MSB120" s="511"/>
      <c r="MSC120" s="511"/>
      <c r="MSD120" s="511"/>
      <c r="MSE120" s="511"/>
      <c r="MSF120" s="511"/>
      <c r="MSG120" s="511"/>
      <c r="MSH120" s="511"/>
      <c r="MSI120" s="511"/>
      <c r="MSJ120" s="511"/>
      <c r="MSK120" s="511"/>
      <c r="MSL120" s="511"/>
      <c r="MSM120" s="511"/>
      <c r="MSN120" s="511"/>
      <c r="MSO120" s="511"/>
      <c r="MSP120" s="511"/>
      <c r="MSQ120" s="511"/>
      <c r="MSR120" s="511"/>
      <c r="MSS120" s="511"/>
      <c r="MST120" s="511"/>
      <c r="MSU120" s="511"/>
      <c r="MSV120" s="511"/>
      <c r="MSW120" s="511"/>
      <c r="MSX120" s="511"/>
      <c r="MSY120" s="511"/>
      <c r="MSZ120" s="511"/>
      <c r="MTA120" s="511"/>
      <c r="MTB120" s="511"/>
      <c r="MTC120" s="511"/>
      <c r="MTD120" s="511"/>
      <c r="MTE120" s="511"/>
      <c r="MTF120" s="511"/>
      <c r="MTG120" s="511"/>
      <c r="MTH120" s="511"/>
      <c r="MTI120" s="511"/>
      <c r="MTJ120" s="511"/>
      <c r="MTK120" s="511"/>
      <c r="MTL120" s="511"/>
      <c r="MTM120" s="511"/>
      <c r="MTN120" s="511"/>
      <c r="MTO120" s="511"/>
      <c r="MTP120" s="511"/>
      <c r="MTQ120" s="511"/>
      <c r="MTR120" s="511"/>
      <c r="MTS120" s="511"/>
      <c r="MTT120" s="511"/>
      <c r="MTU120" s="511"/>
      <c r="MTV120" s="511"/>
      <c r="MTW120" s="511"/>
      <c r="MTX120" s="511"/>
      <c r="MTY120" s="511"/>
      <c r="MTZ120" s="511"/>
      <c r="MUA120" s="511"/>
      <c r="MUB120" s="511"/>
      <c r="MUC120" s="511"/>
      <c r="MUD120" s="511"/>
      <c r="MUE120" s="511"/>
      <c r="MUF120" s="511"/>
      <c r="MUG120" s="511"/>
      <c r="MUH120" s="511"/>
      <c r="MUI120" s="511"/>
      <c r="MUJ120" s="511"/>
      <c r="MUK120" s="511"/>
      <c r="MUL120" s="511"/>
      <c r="MUM120" s="511"/>
      <c r="MUN120" s="511"/>
      <c r="MUO120" s="511"/>
      <c r="MUP120" s="511"/>
      <c r="MUQ120" s="511"/>
      <c r="MUR120" s="511"/>
      <c r="MUS120" s="511"/>
      <c r="MUT120" s="511"/>
      <c r="MUU120" s="511"/>
      <c r="MUV120" s="511"/>
      <c r="MUW120" s="511"/>
      <c r="MUX120" s="511"/>
      <c r="MUY120" s="511"/>
      <c r="MUZ120" s="511"/>
      <c r="MVA120" s="511"/>
      <c r="MVB120" s="511"/>
      <c r="MVC120" s="511"/>
      <c r="MVD120" s="511"/>
      <c r="MVE120" s="511"/>
      <c r="MVF120" s="511"/>
      <c r="MVG120" s="511"/>
      <c r="MVH120" s="511"/>
      <c r="MVI120" s="511"/>
      <c r="MVJ120" s="511"/>
      <c r="MVK120" s="511"/>
      <c r="MVL120" s="511"/>
      <c r="MVM120" s="511"/>
      <c r="MVN120" s="511"/>
      <c r="MVO120" s="511"/>
      <c r="MVP120" s="511"/>
      <c r="MVQ120" s="511"/>
      <c r="MVR120" s="511"/>
      <c r="MVS120" s="511"/>
      <c r="MVT120" s="511"/>
      <c r="MVU120" s="511"/>
      <c r="MVV120" s="511"/>
      <c r="MVW120" s="511"/>
      <c r="MVX120" s="511"/>
      <c r="MVY120" s="511"/>
      <c r="MVZ120" s="511"/>
      <c r="MWA120" s="511"/>
      <c r="MWB120" s="511"/>
      <c r="MWC120" s="511"/>
      <c r="MWD120" s="511"/>
      <c r="MWE120" s="511"/>
      <c r="MWF120" s="511"/>
      <c r="MWG120" s="511"/>
      <c r="MWH120" s="511"/>
      <c r="MWI120" s="511"/>
      <c r="MWJ120" s="511"/>
      <c r="MWK120" s="511"/>
      <c r="MWL120" s="511"/>
      <c r="MWM120" s="511"/>
      <c r="MWN120" s="511"/>
      <c r="MWO120" s="511"/>
      <c r="MWP120" s="511"/>
      <c r="MWQ120" s="511"/>
      <c r="MWR120" s="511"/>
      <c r="MWS120" s="511"/>
      <c r="MWT120" s="511"/>
      <c r="MWU120" s="511"/>
      <c r="MWV120" s="511"/>
      <c r="MWW120" s="511"/>
      <c r="MWX120" s="511"/>
      <c r="MWY120" s="511"/>
      <c r="MWZ120" s="511"/>
      <c r="MXA120" s="511"/>
      <c r="MXB120" s="511"/>
      <c r="MXC120" s="511"/>
      <c r="MXD120" s="511"/>
      <c r="MXE120" s="511"/>
      <c r="MXF120" s="511"/>
      <c r="MXG120" s="511"/>
      <c r="MXH120" s="511"/>
      <c r="MXI120" s="511"/>
      <c r="MXJ120" s="511"/>
      <c r="MXK120" s="511"/>
      <c r="MXL120" s="511"/>
      <c r="MXM120" s="511"/>
      <c r="MXN120" s="511"/>
      <c r="MXO120" s="511"/>
      <c r="MXP120" s="511"/>
      <c r="MXQ120" s="511"/>
      <c r="MXR120" s="511"/>
      <c r="MXS120" s="511"/>
      <c r="MXT120" s="511"/>
      <c r="MXU120" s="511"/>
      <c r="MXV120" s="511"/>
      <c r="MXW120" s="511"/>
      <c r="MXX120" s="511"/>
      <c r="MXY120" s="511"/>
      <c r="MXZ120" s="511"/>
      <c r="MYA120" s="511"/>
      <c r="MYB120" s="511"/>
      <c r="MYC120" s="511"/>
      <c r="MYD120" s="511"/>
      <c r="MYE120" s="511"/>
      <c r="MYF120" s="511"/>
      <c r="MYG120" s="511"/>
      <c r="MYH120" s="511"/>
      <c r="MYI120" s="511"/>
      <c r="MYJ120" s="511"/>
      <c r="MYK120" s="511"/>
      <c r="MYL120" s="511"/>
      <c r="MYM120" s="511"/>
      <c r="MYN120" s="511"/>
      <c r="MYO120" s="511"/>
      <c r="MYP120" s="511"/>
      <c r="MYQ120" s="511"/>
      <c r="MYR120" s="511"/>
      <c r="MYS120" s="511"/>
      <c r="MYT120" s="511"/>
      <c r="MYU120" s="511"/>
      <c r="MYV120" s="511"/>
      <c r="MYW120" s="511"/>
      <c r="MYX120" s="511"/>
      <c r="MYY120" s="511"/>
      <c r="MYZ120" s="511"/>
      <c r="MZA120" s="511"/>
      <c r="MZB120" s="511"/>
      <c r="MZC120" s="511"/>
      <c r="MZD120" s="511"/>
      <c r="MZE120" s="511"/>
      <c r="MZF120" s="511"/>
      <c r="MZG120" s="511"/>
      <c r="MZH120" s="511"/>
      <c r="MZI120" s="511"/>
      <c r="MZJ120" s="511"/>
      <c r="MZK120" s="511"/>
      <c r="MZL120" s="511"/>
      <c r="MZM120" s="511"/>
      <c r="MZN120" s="511"/>
      <c r="MZO120" s="511"/>
      <c r="MZP120" s="511"/>
      <c r="MZQ120" s="511"/>
      <c r="MZR120" s="511"/>
      <c r="MZS120" s="511"/>
      <c r="MZT120" s="511"/>
      <c r="MZU120" s="511"/>
      <c r="MZV120" s="511"/>
      <c r="MZW120" s="511"/>
      <c r="MZX120" s="511"/>
      <c r="MZY120" s="511"/>
      <c r="MZZ120" s="511"/>
      <c r="NAA120" s="511"/>
      <c r="NAB120" s="511"/>
      <c r="NAC120" s="511"/>
      <c r="NAD120" s="511"/>
      <c r="NAE120" s="511"/>
      <c r="NAF120" s="511"/>
      <c r="NAG120" s="511"/>
      <c r="NAH120" s="511"/>
      <c r="NAI120" s="511"/>
      <c r="NAJ120" s="511"/>
      <c r="NAK120" s="511"/>
      <c r="NAL120" s="511"/>
      <c r="NAM120" s="511"/>
      <c r="NAN120" s="511"/>
      <c r="NAO120" s="511"/>
      <c r="NAP120" s="511"/>
      <c r="NAQ120" s="511"/>
      <c r="NAR120" s="511"/>
      <c r="NAS120" s="511"/>
      <c r="NAT120" s="511"/>
      <c r="NAU120" s="511"/>
      <c r="NAV120" s="511"/>
      <c r="NAW120" s="511"/>
      <c r="NAX120" s="511"/>
      <c r="NAY120" s="511"/>
      <c r="NAZ120" s="511"/>
      <c r="NBA120" s="511"/>
      <c r="NBB120" s="511"/>
      <c r="NBC120" s="511"/>
      <c r="NBD120" s="511"/>
      <c r="NBE120" s="511"/>
      <c r="NBF120" s="511"/>
      <c r="NBG120" s="511"/>
      <c r="NBH120" s="511"/>
      <c r="NBI120" s="511"/>
      <c r="NBJ120" s="511"/>
      <c r="NBK120" s="511"/>
      <c r="NBL120" s="511"/>
      <c r="NBM120" s="511"/>
      <c r="NBN120" s="511"/>
      <c r="NBO120" s="511"/>
      <c r="NBP120" s="511"/>
      <c r="NBQ120" s="511"/>
      <c r="NBR120" s="511"/>
      <c r="NBS120" s="511"/>
      <c r="NBT120" s="511"/>
      <c r="NBU120" s="511"/>
      <c r="NBV120" s="511"/>
      <c r="NBW120" s="511"/>
      <c r="NBX120" s="511"/>
      <c r="NBY120" s="511"/>
      <c r="NBZ120" s="511"/>
      <c r="NCA120" s="511"/>
      <c r="NCB120" s="511"/>
      <c r="NCC120" s="511"/>
      <c r="NCD120" s="511"/>
      <c r="NCE120" s="511"/>
      <c r="NCF120" s="511"/>
      <c r="NCG120" s="511"/>
      <c r="NCH120" s="511"/>
      <c r="NCI120" s="511"/>
      <c r="NCJ120" s="511"/>
      <c r="NCK120" s="511"/>
      <c r="NCL120" s="511"/>
      <c r="NCM120" s="511"/>
      <c r="NCN120" s="511"/>
      <c r="NCO120" s="511"/>
      <c r="NCP120" s="511"/>
      <c r="NCQ120" s="511"/>
      <c r="NCR120" s="511"/>
      <c r="NCS120" s="511"/>
      <c r="NCT120" s="511"/>
      <c r="NCU120" s="511"/>
      <c r="NCV120" s="511"/>
      <c r="NCW120" s="511"/>
      <c r="NCX120" s="511"/>
      <c r="NCY120" s="511"/>
      <c r="NCZ120" s="511"/>
      <c r="NDA120" s="511"/>
      <c r="NDB120" s="511"/>
      <c r="NDC120" s="511"/>
      <c r="NDD120" s="511"/>
      <c r="NDE120" s="511"/>
      <c r="NDF120" s="511"/>
      <c r="NDG120" s="511"/>
      <c r="NDH120" s="511"/>
      <c r="NDI120" s="511"/>
      <c r="NDJ120" s="511"/>
      <c r="NDK120" s="511"/>
      <c r="NDL120" s="511"/>
      <c r="NDM120" s="511"/>
      <c r="NDN120" s="511"/>
      <c r="NDO120" s="511"/>
      <c r="NDP120" s="511"/>
      <c r="NDQ120" s="511"/>
      <c r="NDR120" s="511"/>
      <c r="NDS120" s="511"/>
      <c r="NDT120" s="511"/>
      <c r="NDU120" s="511"/>
      <c r="NDV120" s="511"/>
      <c r="NDW120" s="511"/>
      <c r="NDX120" s="511"/>
      <c r="NDY120" s="511"/>
      <c r="NDZ120" s="511"/>
      <c r="NEA120" s="511"/>
      <c r="NEB120" s="511"/>
      <c r="NEC120" s="511"/>
      <c r="NED120" s="511"/>
      <c r="NEE120" s="511"/>
      <c r="NEF120" s="511"/>
      <c r="NEG120" s="511"/>
      <c r="NEH120" s="511"/>
      <c r="NEI120" s="511"/>
      <c r="NEJ120" s="511"/>
      <c r="NEK120" s="511"/>
      <c r="NEL120" s="511"/>
      <c r="NEM120" s="511"/>
      <c r="NEN120" s="511"/>
      <c r="NEO120" s="511"/>
      <c r="NEP120" s="511"/>
      <c r="NEQ120" s="511"/>
      <c r="NER120" s="511"/>
      <c r="NES120" s="511"/>
      <c r="NET120" s="511"/>
      <c r="NEU120" s="511"/>
      <c r="NEV120" s="511"/>
      <c r="NEW120" s="511"/>
      <c r="NEX120" s="511"/>
      <c r="NEY120" s="511"/>
      <c r="NEZ120" s="511"/>
      <c r="NFA120" s="511"/>
      <c r="NFB120" s="511"/>
      <c r="NFC120" s="511"/>
      <c r="NFD120" s="511"/>
      <c r="NFE120" s="511"/>
      <c r="NFF120" s="511"/>
      <c r="NFG120" s="511"/>
      <c r="NFH120" s="511"/>
      <c r="NFI120" s="511"/>
      <c r="NFJ120" s="511"/>
      <c r="NFK120" s="511"/>
      <c r="NFL120" s="511"/>
      <c r="NFM120" s="511"/>
      <c r="NFN120" s="511"/>
      <c r="NFO120" s="511"/>
      <c r="NFP120" s="511"/>
      <c r="NFQ120" s="511"/>
      <c r="NFR120" s="511"/>
      <c r="NFS120" s="511"/>
      <c r="NFT120" s="511"/>
      <c r="NFU120" s="511"/>
      <c r="NFV120" s="511"/>
      <c r="NFW120" s="511"/>
      <c r="NFX120" s="511"/>
      <c r="NFY120" s="511"/>
      <c r="NFZ120" s="511"/>
      <c r="NGA120" s="511"/>
      <c r="NGB120" s="511"/>
      <c r="NGC120" s="511"/>
      <c r="NGD120" s="511"/>
      <c r="NGE120" s="511"/>
      <c r="NGF120" s="511"/>
      <c r="NGG120" s="511"/>
      <c r="NGH120" s="511"/>
      <c r="NGI120" s="511"/>
      <c r="NGJ120" s="511"/>
      <c r="NGK120" s="511"/>
      <c r="NGL120" s="511"/>
      <c r="NGM120" s="511"/>
      <c r="NGN120" s="511"/>
      <c r="NGO120" s="511"/>
      <c r="NGP120" s="511"/>
      <c r="NGQ120" s="511"/>
      <c r="NGR120" s="511"/>
      <c r="NGS120" s="511"/>
      <c r="NGT120" s="511"/>
      <c r="NGU120" s="511"/>
      <c r="NGV120" s="511"/>
      <c r="NGW120" s="511"/>
      <c r="NGX120" s="511"/>
      <c r="NGY120" s="511"/>
      <c r="NGZ120" s="511"/>
      <c r="NHA120" s="511"/>
      <c r="NHB120" s="511"/>
      <c r="NHC120" s="511"/>
      <c r="NHD120" s="511"/>
      <c r="NHE120" s="511"/>
      <c r="NHF120" s="511"/>
      <c r="NHG120" s="511"/>
      <c r="NHH120" s="511"/>
      <c r="NHI120" s="511"/>
      <c r="NHJ120" s="511"/>
      <c r="NHK120" s="511"/>
      <c r="NHL120" s="511"/>
      <c r="NHM120" s="511"/>
      <c r="NHN120" s="511"/>
      <c r="NHO120" s="511"/>
      <c r="NHP120" s="511"/>
      <c r="NHQ120" s="511"/>
      <c r="NHR120" s="511"/>
      <c r="NHS120" s="511"/>
      <c r="NHT120" s="511"/>
      <c r="NHU120" s="511"/>
      <c r="NHV120" s="511"/>
      <c r="NHW120" s="511"/>
      <c r="NHX120" s="511"/>
      <c r="NHY120" s="511"/>
      <c r="NHZ120" s="511"/>
      <c r="NIA120" s="511"/>
      <c r="NIB120" s="511"/>
      <c r="NIC120" s="511"/>
      <c r="NID120" s="511"/>
      <c r="NIE120" s="511"/>
      <c r="NIF120" s="511"/>
      <c r="NIG120" s="511"/>
      <c r="NIH120" s="511"/>
      <c r="NII120" s="511"/>
      <c r="NIJ120" s="511"/>
      <c r="NIK120" s="511"/>
      <c r="NIL120" s="511"/>
      <c r="NIM120" s="511"/>
      <c r="NIN120" s="511"/>
      <c r="NIO120" s="511"/>
      <c r="NIP120" s="511"/>
      <c r="NIQ120" s="511"/>
      <c r="NIR120" s="511"/>
      <c r="NIS120" s="511"/>
      <c r="NIT120" s="511"/>
      <c r="NIU120" s="511"/>
      <c r="NIV120" s="511"/>
      <c r="NIW120" s="511"/>
      <c r="NIX120" s="511"/>
      <c r="NIY120" s="511"/>
      <c r="NIZ120" s="511"/>
      <c r="NJA120" s="511"/>
      <c r="NJB120" s="511"/>
      <c r="NJC120" s="511"/>
      <c r="NJD120" s="511"/>
      <c r="NJE120" s="511"/>
      <c r="NJF120" s="511"/>
      <c r="NJG120" s="511"/>
      <c r="NJH120" s="511"/>
      <c r="NJI120" s="511"/>
      <c r="NJJ120" s="511"/>
      <c r="NJK120" s="511"/>
      <c r="NJL120" s="511"/>
      <c r="NJM120" s="511"/>
      <c r="NJN120" s="511"/>
      <c r="NJO120" s="511"/>
      <c r="NJP120" s="511"/>
      <c r="NJQ120" s="511"/>
      <c r="NJR120" s="511"/>
      <c r="NJS120" s="511"/>
      <c r="NJT120" s="511"/>
      <c r="NJU120" s="511"/>
      <c r="NJV120" s="511"/>
      <c r="NJW120" s="511"/>
      <c r="NJX120" s="511"/>
      <c r="NJY120" s="511"/>
      <c r="NJZ120" s="511"/>
      <c r="NKA120" s="511"/>
      <c r="NKB120" s="511"/>
      <c r="NKC120" s="511"/>
      <c r="NKD120" s="511"/>
      <c r="NKE120" s="511"/>
      <c r="NKF120" s="511"/>
      <c r="NKG120" s="511"/>
      <c r="NKH120" s="511"/>
      <c r="NKI120" s="511"/>
      <c r="NKJ120" s="511"/>
      <c r="NKK120" s="511"/>
      <c r="NKL120" s="511"/>
      <c r="NKM120" s="511"/>
      <c r="NKN120" s="511"/>
      <c r="NKO120" s="511"/>
      <c r="NKP120" s="511"/>
      <c r="NKQ120" s="511"/>
      <c r="NKR120" s="511"/>
      <c r="NKS120" s="511"/>
      <c r="NKT120" s="511"/>
      <c r="NKU120" s="511"/>
      <c r="NKV120" s="511"/>
      <c r="NKW120" s="511"/>
      <c r="NKX120" s="511"/>
      <c r="NKY120" s="511"/>
      <c r="NKZ120" s="511"/>
      <c r="NLA120" s="511"/>
      <c r="NLB120" s="511"/>
      <c r="NLC120" s="511"/>
      <c r="NLD120" s="511"/>
      <c r="NLE120" s="511"/>
      <c r="NLF120" s="511"/>
      <c r="NLG120" s="511"/>
      <c r="NLH120" s="511"/>
      <c r="NLI120" s="511"/>
      <c r="NLJ120" s="511"/>
      <c r="NLK120" s="511"/>
      <c r="NLL120" s="511"/>
      <c r="NLM120" s="511"/>
      <c r="NLN120" s="511"/>
      <c r="NLO120" s="511"/>
      <c r="NLP120" s="511"/>
      <c r="NLQ120" s="511"/>
      <c r="NLR120" s="511"/>
      <c r="NLS120" s="511"/>
      <c r="NLT120" s="511"/>
      <c r="NLU120" s="511"/>
      <c r="NLV120" s="511"/>
      <c r="NLW120" s="511"/>
      <c r="NLX120" s="511"/>
      <c r="NLY120" s="511"/>
      <c r="NLZ120" s="511"/>
      <c r="NMA120" s="511"/>
      <c r="NMB120" s="511"/>
      <c r="NMC120" s="511"/>
      <c r="NMD120" s="511"/>
      <c r="NME120" s="511"/>
      <c r="NMF120" s="511"/>
      <c r="NMG120" s="511"/>
      <c r="NMH120" s="511"/>
      <c r="NMI120" s="511"/>
      <c r="NMJ120" s="511"/>
      <c r="NMK120" s="511"/>
      <c r="NML120" s="511"/>
      <c r="NMM120" s="511"/>
      <c r="NMN120" s="511"/>
      <c r="NMO120" s="511"/>
      <c r="NMP120" s="511"/>
      <c r="NMQ120" s="511"/>
      <c r="NMR120" s="511"/>
      <c r="NMS120" s="511"/>
      <c r="NMT120" s="511"/>
      <c r="NMU120" s="511"/>
      <c r="NMV120" s="511"/>
      <c r="NMW120" s="511"/>
      <c r="NMX120" s="511"/>
      <c r="NMY120" s="511"/>
      <c r="NMZ120" s="511"/>
      <c r="NNA120" s="511"/>
      <c r="NNB120" s="511"/>
      <c r="NNC120" s="511"/>
      <c r="NND120" s="511"/>
      <c r="NNE120" s="511"/>
      <c r="NNF120" s="511"/>
      <c r="NNG120" s="511"/>
      <c r="NNH120" s="511"/>
      <c r="NNI120" s="511"/>
      <c r="NNJ120" s="511"/>
      <c r="NNK120" s="511"/>
      <c r="NNL120" s="511"/>
      <c r="NNM120" s="511"/>
      <c r="NNN120" s="511"/>
      <c r="NNO120" s="511"/>
      <c r="NNP120" s="511"/>
      <c r="NNQ120" s="511"/>
      <c r="NNR120" s="511"/>
      <c r="NNS120" s="511"/>
      <c r="NNT120" s="511"/>
      <c r="NNU120" s="511"/>
      <c r="NNV120" s="511"/>
      <c r="NNW120" s="511"/>
      <c r="NNX120" s="511"/>
      <c r="NNY120" s="511"/>
      <c r="NNZ120" s="511"/>
      <c r="NOA120" s="511"/>
      <c r="NOB120" s="511"/>
      <c r="NOC120" s="511"/>
      <c r="NOD120" s="511"/>
      <c r="NOE120" s="511"/>
      <c r="NOF120" s="511"/>
      <c r="NOG120" s="511"/>
      <c r="NOH120" s="511"/>
      <c r="NOI120" s="511"/>
      <c r="NOJ120" s="511"/>
      <c r="NOK120" s="511"/>
      <c r="NOL120" s="511"/>
      <c r="NOM120" s="511"/>
      <c r="NON120" s="511"/>
      <c r="NOO120" s="511"/>
      <c r="NOP120" s="511"/>
      <c r="NOQ120" s="511"/>
      <c r="NOR120" s="511"/>
      <c r="NOS120" s="511"/>
      <c r="NOT120" s="511"/>
      <c r="NOU120" s="511"/>
      <c r="NOV120" s="511"/>
      <c r="NOW120" s="511"/>
      <c r="NOX120" s="511"/>
      <c r="NOY120" s="511"/>
      <c r="NOZ120" s="511"/>
      <c r="NPA120" s="511"/>
      <c r="NPB120" s="511"/>
      <c r="NPC120" s="511"/>
      <c r="NPD120" s="511"/>
      <c r="NPE120" s="511"/>
      <c r="NPF120" s="511"/>
      <c r="NPG120" s="511"/>
      <c r="NPH120" s="511"/>
      <c r="NPI120" s="511"/>
      <c r="NPJ120" s="511"/>
      <c r="NPK120" s="511"/>
      <c r="NPL120" s="511"/>
      <c r="NPM120" s="511"/>
      <c r="NPN120" s="511"/>
      <c r="NPO120" s="511"/>
      <c r="NPP120" s="511"/>
      <c r="NPQ120" s="511"/>
      <c r="NPR120" s="511"/>
      <c r="NPS120" s="511"/>
      <c r="NPT120" s="511"/>
      <c r="NPU120" s="511"/>
      <c r="NPV120" s="511"/>
      <c r="NPW120" s="511"/>
      <c r="NPX120" s="511"/>
      <c r="NPY120" s="511"/>
      <c r="NPZ120" s="511"/>
      <c r="NQA120" s="511"/>
      <c r="NQB120" s="511"/>
      <c r="NQC120" s="511"/>
      <c r="NQD120" s="511"/>
      <c r="NQE120" s="511"/>
      <c r="NQF120" s="511"/>
      <c r="NQG120" s="511"/>
      <c r="NQH120" s="511"/>
      <c r="NQI120" s="511"/>
      <c r="NQJ120" s="511"/>
      <c r="NQK120" s="511"/>
      <c r="NQL120" s="511"/>
      <c r="NQM120" s="511"/>
      <c r="NQN120" s="511"/>
      <c r="NQO120" s="511"/>
      <c r="NQP120" s="511"/>
      <c r="NQQ120" s="511"/>
      <c r="NQR120" s="511"/>
      <c r="NQS120" s="511"/>
      <c r="NQT120" s="511"/>
      <c r="NQU120" s="511"/>
      <c r="NQV120" s="511"/>
      <c r="NQW120" s="511"/>
      <c r="NQX120" s="511"/>
      <c r="NQY120" s="511"/>
      <c r="NQZ120" s="511"/>
      <c r="NRA120" s="511"/>
      <c r="NRB120" s="511"/>
      <c r="NRC120" s="511"/>
      <c r="NRD120" s="511"/>
      <c r="NRE120" s="511"/>
      <c r="NRF120" s="511"/>
      <c r="NRG120" s="511"/>
      <c r="NRH120" s="511"/>
      <c r="NRI120" s="511"/>
      <c r="NRJ120" s="511"/>
      <c r="NRK120" s="511"/>
      <c r="NRL120" s="511"/>
      <c r="NRM120" s="511"/>
      <c r="NRN120" s="511"/>
      <c r="NRO120" s="511"/>
      <c r="NRP120" s="511"/>
      <c r="NRQ120" s="511"/>
      <c r="NRR120" s="511"/>
      <c r="NRS120" s="511"/>
      <c r="NRT120" s="511"/>
      <c r="NRU120" s="511"/>
      <c r="NRV120" s="511"/>
      <c r="NRW120" s="511"/>
      <c r="NRX120" s="511"/>
      <c r="NRY120" s="511"/>
      <c r="NRZ120" s="511"/>
      <c r="NSA120" s="511"/>
      <c r="NSB120" s="511"/>
      <c r="NSC120" s="511"/>
      <c r="NSD120" s="511"/>
      <c r="NSE120" s="511"/>
      <c r="NSF120" s="511"/>
      <c r="NSG120" s="511"/>
      <c r="NSH120" s="511"/>
      <c r="NSI120" s="511"/>
      <c r="NSJ120" s="511"/>
      <c r="NSK120" s="511"/>
      <c r="NSL120" s="511"/>
      <c r="NSM120" s="511"/>
      <c r="NSN120" s="511"/>
      <c r="NSO120" s="511"/>
      <c r="NSP120" s="511"/>
      <c r="NSQ120" s="511"/>
      <c r="NSR120" s="511"/>
      <c r="NSS120" s="511"/>
      <c r="NST120" s="511"/>
      <c r="NSU120" s="511"/>
      <c r="NSV120" s="511"/>
      <c r="NSW120" s="511"/>
      <c r="NSX120" s="511"/>
      <c r="NSY120" s="511"/>
      <c r="NSZ120" s="511"/>
      <c r="NTA120" s="511"/>
      <c r="NTB120" s="511"/>
      <c r="NTC120" s="511"/>
      <c r="NTD120" s="511"/>
      <c r="NTE120" s="511"/>
      <c r="NTF120" s="511"/>
      <c r="NTG120" s="511"/>
      <c r="NTH120" s="511"/>
      <c r="NTI120" s="511"/>
      <c r="NTJ120" s="511"/>
      <c r="NTK120" s="511"/>
      <c r="NTL120" s="511"/>
      <c r="NTM120" s="511"/>
      <c r="NTN120" s="511"/>
      <c r="NTO120" s="511"/>
      <c r="NTP120" s="511"/>
      <c r="NTQ120" s="511"/>
      <c r="NTR120" s="511"/>
      <c r="NTS120" s="511"/>
      <c r="NTT120" s="511"/>
      <c r="NTU120" s="511"/>
      <c r="NTV120" s="511"/>
      <c r="NTW120" s="511"/>
      <c r="NTX120" s="511"/>
      <c r="NTY120" s="511"/>
      <c r="NTZ120" s="511"/>
      <c r="NUA120" s="511"/>
      <c r="NUB120" s="511"/>
      <c r="NUC120" s="511"/>
      <c r="NUD120" s="511"/>
      <c r="NUE120" s="511"/>
      <c r="NUF120" s="511"/>
      <c r="NUG120" s="511"/>
      <c r="NUH120" s="511"/>
      <c r="NUI120" s="511"/>
      <c r="NUJ120" s="511"/>
      <c r="NUK120" s="511"/>
      <c r="NUL120" s="511"/>
      <c r="NUM120" s="511"/>
      <c r="NUN120" s="511"/>
      <c r="NUO120" s="511"/>
      <c r="NUP120" s="511"/>
      <c r="NUQ120" s="511"/>
      <c r="NUR120" s="511"/>
      <c r="NUS120" s="511"/>
      <c r="NUT120" s="511"/>
      <c r="NUU120" s="511"/>
      <c r="NUV120" s="511"/>
      <c r="NUW120" s="511"/>
      <c r="NUX120" s="511"/>
      <c r="NUY120" s="511"/>
      <c r="NUZ120" s="511"/>
      <c r="NVA120" s="511"/>
      <c r="NVB120" s="511"/>
      <c r="NVC120" s="511"/>
      <c r="NVD120" s="511"/>
      <c r="NVE120" s="511"/>
      <c r="NVF120" s="511"/>
      <c r="NVG120" s="511"/>
      <c r="NVH120" s="511"/>
      <c r="NVI120" s="511"/>
      <c r="NVJ120" s="511"/>
      <c r="NVK120" s="511"/>
      <c r="NVL120" s="511"/>
      <c r="NVM120" s="511"/>
      <c r="NVN120" s="511"/>
      <c r="NVO120" s="511"/>
      <c r="NVP120" s="511"/>
      <c r="NVQ120" s="511"/>
      <c r="NVR120" s="511"/>
      <c r="NVS120" s="511"/>
      <c r="NVT120" s="511"/>
      <c r="NVU120" s="511"/>
      <c r="NVV120" s="511"/>
      <c r="NVW120" s="511"/>
      <c r="NVX120" s="511"/>
      <c r="NVY120" s="511"/>
      <c r="NVZ120" s="511"/>
      <c r="NWA120" s="511"/>
      <c r="NWB120" s="511"/>
      <c r="NWC120" s="511"/>
      <c r="NWD120" s="511"/>
      <c r="NWE120" s="511"/>
      <c r="NWF120" s="511"/>
      <c r="NWG120" s="511"/>
      <c r="NWH120" s="511"/>
      <c r="NWI120" s="511"/>
      <c r="NWJ120" s="511"/>
      <c r="NWK120" s="511"/>
      <c r="NWL120" s="511"/>
      <c r="NWM120" s="511"/>
      <c r="NWN120" s="511"/>
      <c r="NWO120" s="511"/>
      <c r="NWP120" s="511"/>
      <c r="NWQ120" s="511"/>
      <c r="NWR120" s="511"/>
      <c r="NWS120" s="511"/>
      <c r="NWT120" s="511"/>
      <c r="NWU120" s="511"/>
      <c r="NWV120" s="511"/>
      <c r="NWW120" s="511"/>
      <c r="NWX120" s="511"/>
      <c r="NWY120" s="511"/>
      <c r="NWZ120" s="511"/>
      <c r="NXA120" s="511"/>
      <c r="NXB120" s="511"/>
      <c r="NXC120" s="511"/>
      <c r="NXD120" s="511"/>
      <c r="NXE120" s="511"/>
      <c r="NXF120" s="511"/>
      <c r="NXG120" s="511"/>
      <c r="NXH120" s="511"/>
      <c r="NXI120" s="511"/>
      <c r="NXJ120" s="511"/>
      <c r="NXK120" s="511"/>
      <c r="NXL120" s="511"/>
      <c r="NXM120" s="511"/>
      <c r="NXN120" s="511"/>
      <c r="NXO120" s="511"/>
      <c r="NXP120" s="511"/>
      <c r="NXQ120" s="511"/>
      <c r="NXR120" s="511"/>
      <c r="NXS120" s="511"/>
      <c r="NXT120" s="511"/>
      <c r="NXU120" s="511"/>
      <c r="NXV120" s="511"/>
      <c r="NXW120" s="511"/>
      <c r="NXX120" s="511"/>
      <c r="NXY120" s="511"/>
      <c r="NXZ120" s="511"/>
      <c r="NYA120" s="511"/>
      <c r="NYB120" s="511"/>
      <c r="NYC120" s="511"/>
      <c r="NYD120" s="511"/>
      <c r="NYE120" s="511"/>
      <c r="NYF120" s="511"/>
      <c r="NYG120" s="511"/>
      <c r="NYH120" s="511"/>
      <c r="NYI120" s="511"/>
      <c r="NYJ120" s="511"/>
      <c r="NYK120" s="511"/>
      <c r="NYL120" s="511"/>
      <c r="NYM120" s="511"/>
      <c r="NYN120" s="511"/>
      <c r="NYO120" s="511"/>
      <c r="NYP120" s="511"/>
      <c r="NYQ120" s="511"/>
      <c r="NYR120" s="511"/>
      <c r="NYS120" s="511"/>
      <c r="NYT120" s="511"/>
      <c r="NYU120" s="511"/>
      <c r="NYV120" s="511"/>
      <c r="NYW120" s="511"/>
      <c r="NYX120" s="511"/>
      <c r="NYY120" s="511"/>
      <c r="NYZ120" s="511"/>
      <c r="NZA120" s="511"/>
      <c r="NZB120" s="511"/>
      <c r="NZC120" s="511"/>
      <c r="NZD120" s="511"/>
      <c r="NZE120" s="511"/>
      <c r="NZF120" s="511"/>
      <c r="NZG120" s="511"/>
      <c r="NZH120" s="511"/>
      <c r="NZI120" s="511"/>
      <c r="NZJ120" s="511"/>
      <c r="NZK120" s="511"/>
      <c r="NZL120" s="511"/>
      <c r="NZM120" s="511"/>
      <c r="NZN120" s="511"/>
      <c r="NZO120" s="511"/>
      <c r="NZP120" s="511"/>
      <c r="NZQ120" s="511"/>
      <c r="NZR120" s="511"/>
      <c r="NZS120" s="511"/>
      <c r="NZT120" s="511"/>
      <c r="NZU120" s="511"/>
      <c r="NZV120" s="511"/>
      <c r="NZW120" s="511"/>
      <c r="NZX120" s="511"/>
      <c r="NZY120" s="511"/>
      <c r="NZZ120" s="511"/>
      <c r="OAA120" s="511"/>
      <c r="OAB120" s="511"/>
      <c r="OAC120" s="511"/>
      <c r="OAD120" s="511"/>
      <c r="OAE120" s="511"/>
      <c r="OAF120" s="511"/>
      <c r="OAG120" s="511"/>
      <c r="OAH120" s="511"/>
      <c r="OAI120" s="511"/>
      <c r="OAJ120" s="511"/>
      <c r="OAK120" s="511"/>
      <c r="OAL120" s="511"/>
      <c r="OAM120" s="511"/>
      <c r="OAN120" s="511"/>
      <c r="OAO120" s="511"/>
      <c r="OAP120" s="511"/>
      <c r="OAQ120" s="511"/>
      <c r="OAR120" s="511"/>
      <c r="OAS120" s="511"/>
      <c r="OAT120" s="511"/>
      <c r="OAU120" s="511"/>
      <c r="OAV120" s="511"/>
      <c r="OAW120" s="511"/>
      <c r="OAX120" s="511"/>
      <c r="OAY120" s="511"/>
      <c r="OAZ120" s="511"/>
      <c r="OBA120" s="511"/>
      <c r="OBB120" s="511"/>
      <c r="OBC120" s="511"/>
      <c r="OBD120" s="511"/>
      <c r="OBE120" s="511"/>
      <c r="OBF120" s="511"/>
      <c r="OBG120" s="511"/>
      <c r="OBH120" s="511"/>
      <c r="OBI120" s="511"/>
      <c r="OBJ120" s="511"/>
      <c r="OBK120" s="511"/>
      <c r="OBL120" s="511"/>
      <c r="OBM120" s="511"/>
      <c r="OBN120" s="511"/>
      <c r="OBO120" s="511"/>
      <c r="OBP120" s="511"/>
      <c r="OBQ120" s="511"/>
      <c r="OBR120" s="511"/>
      <c r="OBS120" s="511"/>
      <c r="OBT120" s="511"/>
      <c r="OBU120" s="511"/>
      <c r="OBV120" s="511"/>
      <c r="OBW120" s="511"/>
      <c r="OBX120" s="511"/>
      <c r="OBY120" s="511"/>
      <c r="OBZ120" s="511"/>
      <c r="OCA120" s="511"/>
      <c r="OCB120" s="511"/>
      <c r="OCC120" s="511"/>
      <c r="OCD120" s="511"/>
      <c r="OCE120" s="511"/>
      <c r="OCF120" s="511"/>
      <c r="OCG120" s="511"/>
      <c r="OCH120" s="511"/>
      <c r="OCI120" s="511"/>
      <c r="OCJ120" s="511"/>
      <c r="OCK120" s="511"/>
      <c r="OCL120" s="511"/>
      <c r="OCM120" s="511"/>
      <c r="OCN120" s="511"/>
      <c r="OCO120" s="511"/>
      <c r="OCP120" s="511"/>
      <c r="OCQ120" s="511"/>
      <c r="OCR120" s="511"/>
      <c r="OCS120" s="511"/>
      <c r="OCT120" s="511"/>
      <c r="OCU120" s="511"/>
      <c r="OCV120" s="511"/>
      <c r="OCW120" s="511"/>
      <c r="OCX120" s="511"/>
      <c r="OCY120" s="511"/>
      <c r="OCZ120" s="511"/>
      <c r="ODA120" s="511"/>
      <c r="ODB120" s="511"/>
      <c r="ODC120" s="511"/>
      <c r="ODD120" s="511"/>
      <c r="ODE120" s="511"/>
      <c r="ODF120" s="511"/>
      <c r="ODG120" s="511"/>
      <c r="ODH120" s="511"/>
      <c r="ODI120" s="511"/>
      <c r="ODJ120" s="511"/>
      <c r="ODK120" s="511"/>
      <c r="ODL120" s="511"/>
      <c r="ODM120" s="511"/>
      <c r="ODN120" s="511"/>
      <c r="ODO120" s="511"/>
      <c r="ODP120" s="511"/>
      <c r="ODQ120" s="511"/>
      <c r="ODR120" s="511"/>
      <c r="ODS120" s="511"/>
      <c r="ODT120" s="511"/>
      <c r="ODU120" s="511"/>
      <c r="ODV120" s="511"/>
      <c r="ODW120" s="511"/>
      <c r="ODX120" s="511"/>
      <c r="ODY120" s="511"/>
      <c r="ODZ120" s="511"/>
      <c r="OEA120" s="511"/>
      <c r="OEB120" s="511"/>
      <c r="OEC120" s="511"/>
      <c r="OED120" s="511"/>
      <c r="OEE120" s="511"/>
      <c r="OEF120" s="511"/>
      <c r="OEG120" s="511"/>
      <c r="OEH120" s="511"/>
      <c r="OEI120" s="511"/>
      <c r="OEJ120" s="511"/>
      <c r="OEK120" s="511"/>
      <c r="OEL120" s="511"/>
      <c r="OEM120" s="511"/>
      <c r="OEN120" s="511"/>
      <c r="OEO120" s="511"/>
      <c r="OEP120" s="511"/>
      <c r="OEQ120" s="511"/>
      <c r="OER120" s="511"/>
      <c r="OES120" s="511"/>
      <c r="OET120" s="511"/>
      <c r="OEU120" s="511"/>
      <c r="OEV120" s="511"/>
      <c r="OEW120" s="511"/>
      <c r="OEX120" s="511"/>
      <c r="OEY120" s="511"/>
      <c r="OEZ120" s="511"/>
      <c r="OFA120" s="511"/>
      <c r="OFB120" s="511"/>
      <c r="OFC120" s="511"/>
      <c r="OFD120" s="511"/>
      <c r="OFE120" s="511"/>
      <c r="OFF120" s="511"/>
      <c r="OFG120" s="511"/>
      <c r="OFH120" s="511"/>
      <c r="OFI120" s="511"/>
      <c r="OFJ120" s="511"/>
      <c r="OFK120" s="511"/>
      <c r="OFL120" s="511"/>
      <c r="OFM120" s="511"/>
      <c r="OFN120" s="511"/>
      <c r="OFO120" s="511"/>
      <c r="OFP120" s="511"/>
      <c r="OFQ120" s="511"/>
      <c r="OFR120" s="511"/>
      <c r="OFS120" s="511"/>
      <c r="OFT120" s="511"/>
      <c r="OFU120" s="511"/>
      <c r="OFV120" s="511"/>
      <c r="OFW120" s="511"/>
      <c r="OFX120" s="511"/>
      <c r="OFY120" s="511"/>
      <c r="OFZ120" s="511"/>
      <c r="OGA120" s="511"/>
      <c r="OGB120" s="511"/>
      <c r="OGC120" s="511"/>
      <c r="OGD120" s="511"/>
      <c r="OGE120" s="511"/>
      <c r="OGF120" s="511"/>
      <c r="OGG120" s="511"/>
      <c r="OGH120" s="511"/>
      <c r="OGI120" s="511"/>
      <c r="OGJ120" s="511"/>
      <c r="OGK120" s="511"/>
      <c r="OGL120" s="511"/>
      <c r="OGM120" s="511"/>
      <c r="OGN120" s="511"/>
      <c r="OGO120" s="511"/>
      <c r="OGP120" s="511"/>
      <c r="OGQ120" s="511"/>
      <c r="OGR120" s="511"/>
      <c r="OGS120" s="511"/>
      <c r="OGT120" s="511"/>
      <c r="OGU120" s="511"/>
      <c r="OGV120" s="511"/>
      <c r="OGW120" s="511"/>
      <c r="OGX120" s="511"/>
      <c r="OGY120" s="511"/>
      <c r="OGZ120" s="511"/>
      <c r="OHA120" s="511"/>
      <c r="OHB120" s="511"/>
      <c r="OHC120" s="511"/>
      <c r="OHD120" s="511"/>
      <c r="OHE120" s="511"/>
      <c r="OHF120" s="511"/>
      <c r="OHG120" s="511"/>
      <c r="OHH120" s="511"/>
      <c r="OHI120" s="511"/>
      <c r="OHJ120" s="511"/>
      <c r="OHK120" s="511"/>
      <c r="OHL120" s="511"/>
      <c r="OHM120" s="511"/>
      <c r="OHN120" s="511"/>
      <c r="OHO120" s="511"/>
      <c r="OHP120" s="511"/>
      <c r="OHQ120" s="511"/>
      <c r="OHR120" s="511"/>
      <c r="OHS120" s="511"/>
      <c r="OHT120" s="511"/>
      <c r="OHU120" s="511"/>
      <c r="OHV120" s="511"/>
      <c r="OHW120" s="511"/>
      <c r="OHX120" s="511"/>
      <c r="OHY120" s="511"/>
      <c r="OHZ120" s="511"/>
      <c r="OIA120" s="511"/>
      <c r="OIB120" s="511"/>
      <c r="OIC120" s="511"/>
      <c r="OID120" s="511"/>
      <c r="OIE120" s="511"/>
      <c r="OIF120" s="511"/>
      <c r="OIG120" s="511"/>
      <c r="OIH120" s="511"/>
      <c r="OII120" s="511"/>
      <c r="OIJ120" s="511"/>
      <c r="OIK120" s="511"/>
      <c r="OIL120" s="511"/>
      <c r="OIM120" s="511"/>
      <c r="OIN120" s="511"/>
      <c r="OIO120" s="511"/>
      <c r="OIP120" s="511"/>
      <c r="OIQ120" s="511"/>
      <c r="OIR120" s="511"/>
      <c r="OIS120" s="511"/>
      <c r="OIT120" s="511"/>
      <c r="OIU120" s="511"/>
      <c r="OIV120" s="511"/>
      <c r="OIW120" s="511"/>
      <c r="OIX120" s="511"/>
      <c r="OIY120" s="511"/>
      <c r="OIZ120" s="511"/>
      <c r="OJA120" s="511"/>
      <c r="OJB120" s="511"/>
      <c r="OJC120" s="511"/>
      <c r="OJD120" s="511"/>
      <c r="OJE120" s="511"/>
      <c r="OJF120" s="511"/>
      <c r="OJG120" s="511"/>
      <c r="OJH120" s="511"/>
      <c r="OJI120" s="511"/>
      <c r="OJJ120" s="511"/>
      <c r="OJK120" s="511"/>
      <c r="OJL120" s="511"/>
      <c r="OJM120" s="511"/>
      <c r="OJN120" s="511"/>
      <c r="OJO120" s="511"/>
      <c r="OJP120" s="511"/>
      <c r="OJQ120" s="511"/>
      <c r="OJR120" s="511"/>
      <c r="OJS120" s="511"/>
      <c r="OJT120" s="511"/>
      <c r="OJU120" s="511"/>
      <c r="OJV120" s="511"/>
      <c r="OJW120" s="511"/>
      <c r="OJX120" s="511"/>
      <c r="OJY120" s="511"/>
      <c r="OJZ120" s="511"/>
      <c r="OKA120" s="511"/>
      <c r="OKB120" s="511"/>
      <c r="OKC120" s="511"/>
      <c r="OKD120" s="511"/>
      <c r="OKE120" s="511"/>
      <c r="OKF120" s="511"/>
      <c r="OKG120" s="511"/>
      <c r="OKH120" s="511"/>
      <c r="OKI120" s="511"/>
      <c r="OKJ120" s="511"/>
      <c r="OKK120" s="511"/>
      <c r="OKL120" s="511"/>
      <c r="OKM120" s="511"/>
      <c r="OKN120" s="511"/>
      <c r="OKO120" s="511"/>
      <c r="OKP120" s="511"/>
      <c r="OKQ120" s="511"/>
      <c r="OKR120" s="511"/>
      <c r="OKS120" s="511"/>
      <c r="OKT120" s="511"/>
      <c r="OKU120" s="511"/>
      <c r="OKV120" s="511"/>
      <c r="OKW120" s="511"/>
      <c r="OKX120" s="511"/>
      <c r="OKY120" s="511"/>
      <c r="OKZ120" s="511"/>
      <c r="OLA120" s="511"/>
      <c r="OLB120" s="511"/>
      <c r="OLC120" s="511"/>
      <c r="OLD120" s="511"/>
      <c r="OLE120" s="511"/>
      <c r="OLF120" s="511"/>
      <c r="OLG120" s="511"/>
      <c r="OLH120" s="511"/>
      <c r="OLI120" s="511"/>
      <c r="OLJ120" s="511"/>
      <c r="OLK120" s="511"/>
      <c r="OLL120" s="511"/>
      <c r="OLM120" s="511"/>
      <c r="OLN120" s="511"/>
      <c r="OLO120" s="511"/>
      <c r="OLP120" s="511"/>
      <c r="OLQ120" s="511"/>
      <c r="OLR120" s="511"/>
      <c r="OLS120" s="511"/>
      <c r="OLT120" s="511"/>
      <c r="OLU120" s="511"/>
      <c r="OLV120" s="511"/>
      <c r="OLW120" s="511"/>
      <c r="OLX120" s="511"/>
      <c r="OLY120" s="511"/>
      <c r="OLZ120" s="511"/>
      <c r="OMA120" s="511"/>
      <c r="OMB120" s="511"/>
      <c r="OMC120" s="511"/>
      <c r="OMD120" s="511"/>
      <c r="OME120" s="511"/>
      <c r="OMF120" s="511"/>
      <c r="OMG120" s="511"/>
      <c r="OMH120" s="511"/>
      <c r="OMI120" s="511"/>
      <c r="OMJ120" s="511"/>
      <c r="OMK120" s="511"/>
      <c r="OML120" s="511"/>
      <c r="OMM120" s="511"/>
      <c r="OMN120" s="511"/>
      <c r="OMO120" s="511"/>
      <c r="OMP120" s="511"/>
      <c r="OMQ120" s="511"/>
      <c r="OMR120" s="511"/>
      <c r="OMS120" s="511"/>
      <c r="OMT120" s="511"/>
      <c r="OMU120" s="511"/>
      <c r="OMV120" s="511"/>
      <c r="OMW120" s="511"/>
      <c r="OMX120" s="511"/>
      <c r="OMY120" s="511"/>
      <c r="OMZ120" s="511"/>
      <c r="ONA120" s="511"/>
      <c r="ONB120" s="511"/>
      <c r="ONC120" s="511"/>
      <c r="OND120" s="511"/>
      <c r="ONE120" s="511"/>
      <c r="ONF120" s="511"/>
      <c r="ONG120" s="511"/>
      <c r="ONH120" s="511"/>
      <c r="ONI120" s="511"/>
      <c r="ONJ120" s="511"/>
      <c r="ONK120" s="511"/>
      <c r="ONL120" s="511"/>
      <c r="ONM120" s="511"/>
      <c r="ONN120" s="511"/>
      <c r="ONO120" s="511"/>
      <c r="ONP120" s="511"/>
      <c r="ONQ120" s="511"/>
      <c r="ONR120" s="511"/>
      <c r="ONS120" s="511"/>
      <c r="ONT120" s="511"/>
      <c r="ONU120" s="511"/>
      <c r="ONV120" s="511"/>
      <c r="ONW120" s="511"/>
      <c r="ONX120" s="511"/>
      <c r="ONY120" s="511"/>
      <c r="ONZ120" s="511"/>
      <c r="OOA120" s="511"/>
      <c r="OOB120" s="511"/>
      <c r="OOC120" s="511"/>
      <c r="OOD120" s="511"/>
      <c r="OOE120" s="511"/>
      <c r="OOF120" s="511"/>
      <c r="OOG120" s="511"/>
      <c r="OOH120" s="511"/>
      <c r="OOI120" s="511"/>
      <c r="OOJ120" s="511"/>
      <c r="OOK120" s="511"/>
      <c r="OOL120" s="511"/>
      <c r="OOM120" s="511"/>
      <c r="OON120" s="511"/>
      <c r="OOO120" s="511"/>
      <c r="OOP120" s="511"/>
      <c r="OOQ120" s="511"/>
      <c r="OOR120" s="511"/>
      <c r="OOS120" s="511"/>
      <c r="OOT120" s="511"/>
      <c r="OOU120" s="511"/>
      <c r="OOV120" s="511"/>
      <c r="OOW120" s="511"/>
      <c r="OOX120" s="511"/>
      <c r="OOY120" s="511"/>
      <c r="OOZ120" s="511"/>
      <c r="OPA120" s="511"/>
      <c r="OPB120" s="511"/>
      <c r="OPC120" s="511"/>
      <c r="OPD120" s="511"/>
      <c r="OPE120" s="511"/>
      <c r="OPF120" s="511"/>
      <c r="OPG120" s="511"/>
      <c r="OPH120" s="511"/>
      <c r="OPI120" s="511"/>
      <c r="OPJ120" s="511"/>
      <c r="OPK120" s="511"/>
      <c r="OPL120" s="511"/>
      <c r="OPM120" s="511"/>
      <c r="OPN120" s="511"/>
      <c r="OPO120" s="511"/>
      <c r="OPP120" s="511"/>
      <c r="OPQ120" s="511"/>
      <c r="OPR120" s="511"/>
      <c r="OPS120" s="511"/>
      <c r="OPT120" s="511"/>
      <c r="OPU120" s="511"/>
      <c r="OPV120" s="511"/>
      <c r="OPW120" s="511"/>
      <c r="OPX120" s="511"/>
      <c r="OPY120" s="511"/>
      <c r="OPZ120" s="511"/>
      <c r="OQA120" s="511"/>
      <c r="OQB120" s="511"/>
      <c r="OQC120" s="511"/>
      <c r="OQD120" s="511"/>
      <c r="OQE120" s="511"/>
      <c r="OQF120" s="511"/>
      <c r="OQG120" s="511"/>
      <c r="OQH120" s="511"/>
      <c r="OQI120" s="511"/>
      <c r="OQJ120" s="511"/>
      <c r="OQK120" s="511"/>
      <c r="OQL120" s="511"/>
      <c r="OQM120" s="511"/>
      <c r="OQN120" s="511"/>
      <c r="OQO120" s="511"/>
      <c r="OQP120" s="511"/>
      <c r="OQQ120" s="511"/>
      <c r="OQR120" s="511"/>
      <c r="OQS120" s="511"/>
      <c r="OQT120" s="511"/>
      <c r="OQU120" s="511"/>
      <c r="OQV120" s="511"/>
      <c r="OQW120" s="511"/>
      <c r="OQX120" s="511"/>
      <c r="OQY120" s="511"/>
      <c r="OQZ120" s="511"/>
      <c r="ORA120" s="511"/>
      <c r="ORB120" s="511"/>
      <c r="ORC120" s="511"/>
      <c r="ORD120" s="511"/>
      <c r="ORE120" s="511"/>
      <c r="ORF120" s="511"/>
      <c r="ORG120" s="511"/>
      <c r="ORH120" s="511"/>
      <c r="ORI120" s="511"/>
      <c r="ORJ120" s="511"/>
      <c r="ORK120" s="511"/>
      <c r="ORL120" s="511"/>
      <c r="ORM120" s="511"/>
      <c r="ORN120" s="511"/>
      <c r="ORO120" s="511"/>
      <c r="ORP120" s="511"/>
      <c r="ORQ120" s="511"/>
      <c r="ORR120" s="511"/>
      <c r="ORS120" s="511"/>
      <c r="ORT120" s="511"/>
      <c r="ORU120" s="511"/>
      <c r="ORV120" s="511"/>
      <c r="ORW120" s="511"/>
      <c r="ORX120" s="511"/>
      <c r="ORY120" s="511"/>
      <c r="ORZ120" s="511"/>
      <c r="OSA120" s="511"/>
      <c r="OSB120" s="511"/>
      <c r="OSC120" s="511"/>
      <c r="OSD120" s="511"/>
      <c r="OSE120" s="511"/>
      <c r="OSF120" s="511"/>
      <c r="OSG120" s="511"/>
      <c r="OSH120" s="511"/>
      <c r="OSI120" s="511"/>
      <c r="OSJ120" s="511"/>
      <c r="OSK120" s="511"/>
      <c r="OSL120" s="511"/>
      <c r="OSM120" s="511"/>
      <c r="OSN120" s="511"/>
      <c r="OSO120" s="511"/>
      <c r="OSP120" s="511"/>
      <c r="OSQ120" s="511"/>
      <c r="OSR120" s="511"/>
      <c r="OSS120" s="511"/>
      <c r="OST120" s="511"/>
      <c r="OSU120" s="511"/>
      <c r="OSV120" s="511"/>
      <c r="OSW120" s="511"/>
      <c r="OSX120" s="511"/>
      <c r="OSY120" s="511"/>
      <c r="OSZ120" s="511"/>
      <c r="OTA120" s="511"/>
      <c r="OTB120" s="511"/>
      <c r="OTC120" s="511"/>
      <c r="OTD120" s="511"/>
      <c r="OTE120" s="511"/>
      <c r="OTF120" s="511"/>
      <c r="OTG120" s="511"/>
      <c r="OTH120" s="511"/>
      <c r="OTI120" s="511"/>
      <c r="OTJ120" s="511"/>
      <c r="OTK120" s="511"/>
      <c r="OTL120" s="511"/>
      <c r="OTM120" s="511"/>
      <c r="OTN120" s="511"/>
      <c r="OTO120" s="511"/>
      <c r="OTP120" s="511"/>
      <c r="OTQ120" s="511"/>
      <c r="OTR120" s="511"/>
      <c r="OTS120" s="511"/>
      <c r="OTT120" s="511"/>
      <c r="OTU120" s="511"/>
      <c r="OTV120" s="511"/>
      <c r="OTW120" s="511"/>
      <c r="OTX120" s="511"/>
      <c r="OTY120" s="511"/>
      <c r="OTZ120" s="511"/>
      <c r="OUA120" s="511"/>
      <c r="OUB120" s="511"/>
      <c r="OUC120" s="511"/>
      <c r="OUD120" s="511"/>
      <c r="OUE120" s="511"/>
      <c r="OUF120" s="511"/>
      <c r="OUG120" s="511"/>
      <c r="OUH120" s="511"/>
      <c r="OUI120" s="511"/>
      <c r="OUJ120" s="511"/>
      <c r="OUK120" s="511"/>
      <c r="OUL120" s="511"/>
      <c r="OUM120" s="511"/>
      <c r="OUN120" s="511"/>
      <c r="OUO120" s="511"/>
      <c r="OUP120" s="511"/>
      <c r="OUQ120" s="511"/>
      <c r="OUR120" s="511"/>
      <c r="OUS120" s="511"/>
      <c r="OUT120" s="511"/>
      <c r="OUU120" s="511"/>
      <c r="OUV120" s="511"/>
      <c r="OUW120" s="511"/>
      <c r="OUX120" s="511"/>
      <c r="OUY120" s="511"/>
      <c r="OUZ120" s="511"/>
      <c r="OVA120" s="511"/>
      <c r="OVB120" s="511"/>
      <c r="OVC120" s="511"/>
      <c r="OVD120" s="511"/>
      <c r="OVE120" s="511"/>
      <c r="OVF120" s="511"/>
      <c r="OVG120" s="511"/>
      <c r="OVH120" s="511"/>
      <c r="OVI120" s="511"/>
      <c r="OVJ120" s="511"/>
      <c r="OVK120" s="511"/>
      <c r="OVL120" s="511"/>
      <c r="OVM120" s="511"/>
      <c r="OVN120" s="511"/>
      <c r="OVO120" s="511"/>
      <c r="OVP120" s="511"/>
      <c r="OVQ120" s="511"/>
      <c r="OVR120" s="511"/>
      <c r="OVS120" s="511"/>
      <c r="OVT120" s="511"/>
      <c r="OVU120" s="511"/>
      <c r="OVV120" s="511"/>
      <c r="OVW120" s="511"/>
      <c r="OVX120" s="511"/>
      <c r="OVY120" s="511"/>
      <c r="OVZ120" s="511"/>
      <c r="OWA120" s="511"/>
      <c r="OWB120" s="511"/>
      <c r="OWC120" s="511"/>
      <c r="OWD120" s="511"/>
      <c r="OWE120" s="511"/>
      <c r="OWF120" s="511"/>
      <c r="OWG120" s="511"/>
      <c r="OWH120" s="511"/>
      <c r="OWI120" s="511"/>
      <c r="OWJ120" s="511"/>
      <c r="OWK120" s="511"/>
      <c r="OWL120" s="511"/>
      <c r="OWM120" s="511"/>
      <c r="OWN120" s="511"/>
      <c r="OWO120" s="511"/>
      <c r="OWP120" s="511"/>
      <c r="OWQ120" s="511"/>
      <c r="OWR120" s="511"/>
      <c r="OWS120" s="511"/>
      <c r="OWT120" s="511"/>
      <c r="OWU120" s="511"/>
      <c r="OWV120" s="511"/>
      <c r="OWW120" s="511"/>
      <c r="OWX120" s="511"/>
      <c r="OWY120" s="511"/>
      <c r="OWZ120" s="511"/>
      <c r="OXA120" s="511"/>
      <c r="OXB120" s="511"/>
      <c r="OXC120" s="511"/>
      <c r="OXD120" s="511"/>
      <c r="OXE120" s="511"/>
      <c r="OXF120" s="511"/>
      <c r="OXG120" s="511"/>
      <c r="OXH120" s="511"/>
      <c r="OXI120" s="511"/>
      <c r="OXJ120" s="511"/>
      <c r="OXK120" s="511"/>
      <c r="OXL120" s="511"/>
      <c r="OXM120" s="511"/>
      <c r="OXN120" s="511"/>
      <c r="OXO120" s="511"/>
      <c r="OXP120" s="511"/>
      <c r="OXQ120" s="511"/>
      <c r="OXR120" s="511"/>
      <c r="OXS120" s="511"/>
      <c r="OXT120" s="511"/>
      <c r="OXU120" s="511"/>
      <c r="OXV120" s="511"/>
      <c r="OXW120" s="511"/>
      <c r="OXX120" s="511"/>
      <c r="OXY120" s="511"/>
      <c r="OXZ120" s="511"/>
      <c r="OYA120" s="511"/>
      <c r="OYB120" s="511"/>
      <c r="OYC120" s="511"/>
      <c r="OYD120" s="511"/>
      <c r="OYE120" s="511"/>
      <c r="OYF120" s="511"/>
      <c r="OYG120" s="511"/>
      <c r="OYH120" s="511"/>
      <c r="OYI120" s="511"/>
      <c r="OYJ120" s="511"/>
      <c r="OYK120" s="511"/>
      <c r="OYL120" s="511"/>
      <c r="OYM120" s="511"/>
      <c r="OYN120" s="511"/>
      <c r="OYO120" s="511"/>
      <c r="OYP120" s="511"/>
      <c r="OYQ120" s="511"/>
      <c r="OYR120" s="511"/>
      <c r="OYS120" s="511"/>
      <c r="OYT120" s="511"/>
      <c r="OYU120" s="511"/>
      <c r="OYV120" s="511"/>
      <c r="OYW120" s="511"/>
      <c r="OYX120" s="511"/>
      <c r="OYY120" s="511"/>
      <c r="OYZ120" s="511"/>
      <c r="OZA120" s="511"/>
      <c r="OZB120" s="511"/>
      <c r="OZC120" s="511"/>
      <c r="OZD120" s="511"/>
      <c r="OZE120" s="511"/>
      <c r="OZF120" s="511"/>
      <c r="OZG120" s="511"/>
      <c r="OZH120" s="511"/>
      <c r="OZI120" s="511"/>
      <c r="OZJ120" s="511"/>
      <c r="OZK120" s="511"/>
      <c r="OZL120" s="511"/>
      <c r="OZM120" s="511"/>
      <c r="OZN120" s="511"/>
      <c r="OZO120" s="511"/>
      <c r="OZP120" s="511"/>
      <c r="OZQ120" s="511"/>
      <c r="OZR120" s="511"/>
      <c r="OZS120" s="511"/>
      <c r="OZT120" s="511"/>
      <c r="OZU120" s="511"/>
      <c r="OZV120" s="511"/>
      <c r="OZW120" s="511"/>
      <c r="OZX120" s="511"/>
      <c r="OZY120" s="511"/>
      <c r="OZZ120" s="511"/>
      <c r="PAA120" s="511"/>
      <c r="PAB120" s="511"/>
      <c r="PAC120" s="511"/>
      <c r="PAD120" s="511"/>
      <c r="PAE120" s="511"/>
      <c r="PAF120" s="511"/>
      <c r="PAG120" s="511"/>
      <c r="PAH120" s="511"/>
      <c r="PAI120" s="511"/>
      <c r="PAJ120" s="511"/>
      <c r="PAK120" s="511"/>
      <c r="PAL120" s="511"/>
      <c r="PAM120" s="511"/>
      <c r="PAN120" s="511"/>
      <c r="PAO120" s="511"/>
      <c r="PAP120" s="511"/>
      <c r="PAQ120" s="511"/>
      <c r="PAR120" s="511"/>
      <c r="PAS120" s="511"/>
      <c r="PAT120" s="511"/>
      <c r="PAU120" s="511"/>
      <c r="PAV120" s="511"/>
      <c r="PAW120" s="511"/>
      <c r="PAX120" s="511"/>
      <c r="PAY120" s="511"/>
      <c r="PAZ120" s="511"/>
      <c r="PBA120" s="511"/>
      <c r="PBB120" s="511"/>
      <c r="PBC120" s="511"/>
      <c r="PBD120" s="511"/>
      <c r="PBE120" s="511"/>
      <c r="PBF120" s="511"/>
      <c r="PBG120" s="511"/>
      <c r="PBH120" s="511"/>
      <c r="PBI120" s="511"/>
      <c r="PBJ120" s="511"/>
      <c r="PBK120" s="511"/>
      <c r="PBL120" s="511"/>
      <c r="PBM120" s="511"/>
      <c r="PBN120" s="511"/>
      <c r="PBO120" s="511"/>
      <c r="PBP120" s="511"/>
      <c r="PBQ120" s="511"/>
      <c r="PBR120" s="511"/>
      <c r="PBS120" s="511"/>
      <c r="PBT120" s="511"/>
      <c r="PBU120" s="511"/>
      <c r="PBV120" s="511"/>
      <c r="PBW120" s="511"/>
      <c r="PBX120" s="511"/>
      <c r="PBY120" s="511"/>
      <c r="PBZ120" s="511"/>
      <c r="PCA120" s="511"/>
      <c r="PCB120" s="511"/>
      <c r="PCC120" s="511"/>
      <c r="PCD120" s="511"/>
      <c r="PCE120" s="511"/>
      <c r="PCF120" s="511"/>
      <c r="PCG120" s="511"/>
      <c r="PCH120" s="511"/>
      <c r="PCI120" s="511"/>
      <c r="PCJ120" s="511"/>
      <c r="PCK120" s="511"/>
      <c r="PCL120" s="511"/>
      <c r="PCM120" s="511"/>
      <c r="PCN120" s="511"/>
      <c r="PCO120" s="511"/>
      <c r="PCP120" s="511"/>
      <c r="PCQ120" s="511"/>
      <c r="PCR120" s="511"/>
      <c r="PCS120" s="511"/>
      <c r="PCT120" s="511"/>
      <c r="PCU120" s="511"/>
      <c r="PCV120" s="511"/>
      <c r="PCW120" s="511"/>
      <c r="PCX120" s="511"/>
      <c r="PCY120" s="511"/>
      <c r="PCZ120" s="511"/>
      <c r="PDA120" s="511"/>
      <c r="PDB120" s="511"/>
      <c r="PDC120" s="511"/>
      <c r="PDD120" s="511"/>
      <c r="PDE120" s="511"/>
      <c r="PDF120" s="511"/>
      <c r="PDG120" s="511"/>
      <c r="PDH120" s="511"/>
      <c r="PDI120" s="511"/>
      <c r="PDJ120" s="511"/>
      <c r="PDK120" s="511"/>
      <c r="PDL120" s="511"/>
      <c r="PDM120" s="511"/>
      <c r="PDN120" s="511"/>
      <c r="PDO120" s="511"/>
      <c r="PDP120" s="511"/>
      <c r="PDQ120" s="511"/>
      <c r="PDR120" s="511"/>
      <c r="PDS120" s="511"/>
      <c r="PDT120" s="511"/>
      <c r="PDU120" s="511"/>
      <c r="PDV120" s="511"/>
      <c r="PDW120" s="511"/>
      <c r="PDX120" s="511"/>
      <c r="PDY120" s="511"/>
      <c r="PDZ120" s="511"/>
      <c r="PEA120" s="511"/>
      <c r="PEB120" s="511"/>
      <c r="PEC120" s="511"/>
      <c r="PED120" s="511"/>
      <c r="PEE120" s="511"/>
      <c r="PEF120" s="511"/>
      <c r="PEG120" s="511"/>
      <c r="PEH120" s="511"/>
      <c r="PEI120" s="511"/>
      <c r="PEJ120" s="511"/>
      <c r="PEK120" s="511"/>
      <c r="PEL120" s="511"/>
      <c r="PEM120" s="511"/>
      <c r="PEN120" s="511"/>
      <c r="PEO120" s="511"/>
      <c r="PEP120" s="511"/>
      <c r="PEQ120" s="511"/>
      <c r="PER120" s="511"/>
      <c r="PES120" s="511"/>
      <c r="PET120" s="511"/>
      <c r="PEU120" s="511"/>
      <c r="PEV120" s="511"/>
      <c r="PEW120" s="511"/>
      <c r="PEX120" s="511"/>
      <c r="PEY120" s="511"/>
      <c r="PEZ120" s="511"/>
      <c r="PFA120" s="511"/>
      <c r="PFB120" s="511"/>
      <c r="PFC120" s="511"/>
      <c r="PFD120" s="511"/>
      <c r="PFE120" s="511"/>
      <c r="PFF120" s="511"/>
      <c r="PFG120" s="511"/>
      <c r="PFH120" s="511"/>
      <c r="PFI120" s="511"/>
      <c r="PFJ120" s="511"/>
      <c r="PFK120" s="511"/>
      <c r="PFL120" s="511"/>
      <c r="PFM120" s="511"/>
      <c r="PFN120" s="511"/>
      <c r="PFO120" s="511"/>
      <c r="PFP120" s="511"/>
      <c r="PFQ120" s="511"/>
      <c r="PFR120" s="511"/>
      <c r="PFS120" s="511"/>
      <c r="PFT120" s="511"/>
      <c r="PFU120" s="511"/>
      <c r="PFV120" s="511"/>
      <c r="PFW120" s="511"/>
      <c r="PFX120" s="511"/>
      <c r="PFY120" s="511"/>
      <c r="PFZ120" s="511"/>
      <c r="PGA120" s="511"/>
      <c r="PGB120" s="511"/>
      <c r="PGC120" s="511"/>
      <c r="PGD120" s="511"/>
      <c r="PGE120" s="511"/>
      <c r="PGF120" s="511"/>
      <c r="PGG120" s="511"/>
      <c r="PGH120" s="511"/>
      <c r="PGI120" s="511"/>
      <c r="PGJ120" s="511"/>
      <c r="PGK120" s="511"/>
      <c r="PGL120" s="511"/>
      <c r="PGM120" s="511"/>
      <c r="PGN120" s="511"/>
      <c r="PGO120" s="511"/>
      <c r="PGP120" s="511"/>
      <c r="PGQ120" s="511"/>
      <c r="PGR120" s="511"/>
      <c r="PGS120" s="511"/>
      <c r="PGT120" s="511"/>
      <c r="PGU120" s="511"/>
      <c r="PGV120" s="511"/>
      <c r="PGW120" s="511"/>
      <c r="PGX120" s="511"/>
      <c r="PGY120" s="511"/>
      <c r="PGZ120" s="511"/>
      <c r="PHA120" s="511"/>
      <c r="PHB120" s="511"/>
      <c r="PHC120" s="511"/>
      <c r="PHD120" s="511"/>
      <c r="PHE120" s="511"/>
      <c r="PHF120" s="511"/>
      <c r="PHG120" s="511"/>
      <c r="PHH120" s="511"/>
      <c r="PHI120" s="511"/>
      <c r="PHJ120" s="511"/>
      <c r="PHK120" s="511"/>
      <c r="PHL120" s="511"/>
      <c r="PHM120" s="511"/>
      <c r="PHN120" s="511"/>
      <c r="PHO120" s="511"/>
      <c r="PHP120" s="511"/>
      <c r="PHQ120" s="511"/>
      <c r="PHR120" s="511"/>
      <c r="PHS120" s="511"/>
      <c r="PHT120" s="511"/>
      <c r="PHU120" s="511"/>
      <c r="PHV120" s="511"/>
      <c r="PHW120" s="511"/>
      <c r="PHX120" s="511"/>
      <c r="PHY120" s="511"/>
      <c r="PHZ120" s="511"/>
      <c r="PIA120" s="511"/>
      <c r="PIB120" s="511"/>
      <c r="PIC120" s="511"/>
      <c r="PID120" s="511"/>
      <c r="PIE120" s="511"/>
      <c r="PIF120" s="511"/>
      <c r="PIG120" s="511"/>
      <c r="PIH120" s="511"/>
      <c r="PII120" s="511"/>
      <c r="PIJ120" s="511"/>
      <c r="PIK120" s="511"/>
      <c r="PIL120" s="511"/>
      <c r="PIM120" s="511"/>
      <c r="PIN120" s="511"/>
      <c r="PIO120" s="511"/>
      <c r="PIP120" s="511"/>
      <c r="PIQ120" s="511"/>
      <c r="PIR120" s="511"/>
      <c r="PIS120" s="511"/>
      <c r="PIT120" s="511"/>
      <c r="PIU120" s="511"/>
      <c r="PIV120" s="511"/>
      <c r="PIW120" s="511"/>
      <c r="PIX120" s="511"/>
      <c r="PIY120" s="511"/>
      <c r="PIZ120" s="511"/>
      <c r="PJA120" s="511"/>
      <c r="PJB120" s="511"/>
      <c r="PJC120" s="511"/>
      <c r="PJD120" s="511"/>
      <c r="PJE120" s="511"/>
      <c r="PJF120" s="511"/>
      <c r="PJG120" s="511"/>
      <c r="PJH120" s="511"/>
      <c r="PJI120" s="511"/>
      <c r="PJJ120" s="511"/>
      <c r="PJK120" s="511"/>
      <c r="PJL120" s="511"/>
      <c r="PJM120" s="511"/>
      <c r="PJN120" s="511"/>
      <c r="PJO120" s="511"/>
      <c r="PJP120" s="511"/>
      <c r="PJQ120" s="511"/>
      <c r="PJR120" s="511"/>
      <c r="PJS120" s="511"/>
      <c r="PJT120" s="511"/>
      <c r="PJU120" s="511"/>
      <c r="PJV120" s="511"/>
      <c r="PJW120" s="511"/>
      <c r="PJX120" s="511"/>
      <c r="PJY120" s="511"/>
      <c r="PJZ120" s="511"/>
      <c r="PKA120" s="511"/>
      <c r="PKB120" s="511"/>
      <c r="PKC120" s="511"/>
      <c r="PKD120" s="511"/>
      <c r="PKE120" s="511"/>
      <c r="PKF120" s="511"/>
      <c r="PKG120" s="511"/>
      <c r="PKH120" s="511"/>
      <c r="PKI120" s="511"/>
      <c r="PKJ120" s="511"/>
      <c r="PKK120" s="511"/>
      <c r="PKL120" s="511"/>
      <c r="PKM120" s="511"/>
      <c r="PKN120" s="511"/>
      <c r="PKO120" s="511"/>
      <c r="PKP120" s="511"/>
      <c r="PKQ120" s="511"/>
      <c r="PKR120" s="511"/>
      <c r="PKS120" s="511"/>
      <c r="PKT120" s="511"/>
      <c r="PKU120" s="511"/>
      <c r="PKV120" s="511"/>
      <c r="PKW120" s="511"/>
      <c r="PKX120" s="511"/>
      <c r="PKY120" s="511"/>
      <c r="PKZ120" s="511"/>
      <c r="PLA120" s="511"/>
      <c r="PLB120" s="511"/>
      <c r="PLC120" s="511"/>
      <c r="PLD120" s="511"/>
      <c r="PLE120" s="511"/>
      <c r="PLF120" s="511"/>
      <c r="PLG120" s="511"/>
      <c r="PLH120" s="511"/>
      <c r="PLI120" s="511"/>
      <c r="PLJ120" s="511"/>
      <c r="PLK120" s="511"/>
      <c r="PLL120" s="511"/>
      <c r="PLM120" s="511"/>
      <c r="PLN120" s="511"/>
      <c r="PLO120" s="511"/>
      <c r="PLP120" s="511"/>
      <c r="PLQ120" s="511"/>
      <c r="PLR120" s="511"/>
      <c r="PLS120" s="511"/>
      <c r="PLT120" s="511"/>
      <c r="PLU120" s="511"/>
      <c r="PLV120" s="511"/>
      <c r="PLW120" s="511"/>
      <c r="PLX120" s="511"/>
      <c r="PLY120" s="511"/>
      <c r="PLZ120" s="511"/>
      <c r="PMA120" s="511"/>
      <c r="PMB120" s="511"/>
      <c r="PMC120" s="511"/>
      <c r="PMD120" s="511"/>
      <c r="PME120" s="511"/>
      <c r="PMF120" s="511"/>
      <c r="PMG120" s="511"/>
      <c r="PMH120" s="511"/>
      <c r="PMI120" s="511"/>
      <c r="PMJ120" s="511"/>
      <c r="PMK120" s="511"/>
      <c r="PML120" s="511"/>
      <c r="PMM120" s="511"/>
      <c r="PMN120" s="511"/>
      <c r="PMO120" s="511"/>
      <c r="PMP120" s="511"/>
      <c r="PMQ120" s="511"/>
      <c r="PMR120" s="511"/>
      <c r="PMS120" s="511"/>
      <c r="PMT120" s="511"/>
      <c r="PMU120" s="511"/>
      <c r="PMV120" s="511"/>
      <c r="PMW120" s="511"/>
      <c r="PMX120" s="511"/>
      <c r="PMY120" s="511"/>
      <c r="PMZ120" s="511"/>
      <c r="PNA120" s="511"/>
      <c r="PNB120" s="511"/>
      <c r="PNC120" s="511"/>
      <c r="PND120" s="511"/>
      <c r="PNE120" s="511"/>
      <c r="PNF120" s="511"/>
      <c r="PNG120" s="511"/>
      <c r="PNH120" s="511"/>
      <c r="PNI120" s="511"/>
      <c r="PNJ120" s="511"/>
      <c r="PNK120" s="511"/>
      <c r="PNL120" s="511"/>
      <c r="PNM120" s="511"/>
      <c r="PNN120" s="511"/>
      <c r="PNO120" s="511"/>
      <c r="PNP120" s="511"/>
      <c r="PNQ120" s="511"/>
      <c r="PNR120" s="511"/>
      <c r="PNS120" s="511"/>
      <c r="PNT120" s="511"/>
      <c r="PNU120" s="511"/>
      <c r="PNV120" s="511"/>
      <c r="PNW120" s="511"/>
      <c r="PNX120" s="511"/>
      <c r="PNY120" s="511"/>
      <c r="PNZ120" s="511"/>
      <c r="POA120" s="511"/>
      <c r="POB120" s="511"/>
      <c r="POC120" s="511"/>
      <c r="POD120" s="511"/>
      <c r="POE120" s="511"/>
      <c r="POF120" s="511"/>
      <c r="POG120" s="511"/>
      <c r="POH120" s="511"/>
      <c r="POI120" s="511"/>
      <c r="POJ120" s="511"/>
      <c r="POK120" s="511"/>
      <c r="POL120" s="511"/>
      <c r="POM120" s="511"/>
      <c r="PON120" s="511"/>
      <c r="POO120" s="511"/>
      <c r="POP120" s="511"/>
      <c r="POQ120" s="511"/>
      <c r="POR120" s="511"/>
      <c r="POS120" s="511"/>
      <c r="POT120" s="511"/>
      <c r="POU120" s="511"/>
      <c r="POV120" s="511"/>
      <c r="POW120" s="511"/>
      <c r="POX120" s="511"/>
      <c r="POY120" s="511"/>
      <c r="POZ120" s="511"/>
      <c r="PPA120" s="511"/>
      <c r="PPB120" s="511"/>
      <c r="PPC120" s="511"/>
      <c r="PPD120" s="511"/>
      <c r="PPE120" s="511"/>
      <c r="PPF120" s="511"/>
      <c r="PPG120" s="511"/>
      <c r="PPH120" s="511"/>
      <c r="PPI120" s="511"/>
      <c r="PPJ120" s="511"/>
      <c r="PPK120" s="511"/>
      <c r="PPL120" s="511"/>
      <c r="PPM120" s="511"/>
      <c r="PPN120" s="511"/>
      <c r="PPO120" s="511"/>
      <c r="PPP120" s="511"/>
      <c r="PPQ120" s="511"/>
      <c r="PPR120" s="511"/>
      <c r="PPS120" s="511"/>
      <c r="PPT120" s="511"/>
      <c r="PPU120" s="511"/>
      <c r="PPV120" s="511"/>
      <c r="PPW120" s="511"/>
      <c r="PPX120" s="511"/>
      <c r="PPY120" s="511"/>
      <c r="PPZ120" s="511"/>
      <c r="PQA120" s="511"/>
      <c r="PQB120" s="511"/>
      <c r="PQC120" s="511"/>
      <c r="PQD120" s="511"/>
      <c r="PQE120" s="511"/>
      <c r="PQF120" s="511"/>
      <c r="PQG120" s="511"/>
      <c r="PQH120" s="511"/>
      <c r="PQI120" s="511"/>
      <c r="PQJ120" s="511"/>
      <c r="PQK120" s="511"/>
      <c r="PQL120" s="511"/>
      <c r="PQM120" s="511"/>
      <c r="PQN120" s="511"/>
      <c r="PQO120" s="511"/>
      <c r="PQP120" s="511"/>
      <c r="PQQ120" s="511"/>
      <c r="PQR120" s="511"/>
      <c r="PQS120" s="511"/>
      <c r="PQT120" s="511"/>
      <c r="PQU120" s="511"/>
      <c r="PQV120" s="511"/>
      <c r="PQW120" s="511"/>
      <c r="PQX120" s="511"/>
      <c r="PQY120" s="511"/>
      <c r="PQZ120" s="511"/>
      <c r="PRA120" s="511"/>
      <c r="PRB120" s="511"/>
      <c r="PRC120" s="511"/>
      <c r="PRD120" s="511"/>
      <c r="PRE120" s="511"/>
      <c r="PRF120" s="511"/>
      <c r="PRG120" s="511"/>
      <c r="PRH120" s="511"/>
      <c r="PRI120" s="511"/>
      <c r="PRJ120" s="511"/>
      <c r="PRK120" s="511"/>
      <c r="PRL120" s="511"/>
      <c r="PRM120" s="511"/>
      <c r="PRN120" s="511"/>
      <c r="PRO120" s="511"/>
      <c r="PRP120" s="511"/>
      <c r="PRQ120" s="511"/>
      <c r="PRR120" s="511"/>
      <c r="PRS120" s="511"/>
      <c r="PRT120" s="511"/>
      <c r="PRU120" s="511"/>
      <c r="PRV120" s="511"/>
      <c r="PRW120" s="511"/>
      <c r="PRX120" s="511"/>
      <c r="PRY120" s="511"/>
      <c r="PRZ120" s="511"/>
      <c r="PSA120" s="511"/>
      <c r="PSB120" s="511"/>
      <c r="PSC120" s="511"/>
      <c r="PSD120" s="511"/>
      <c r="PSE120" s="511"/>
      <c r="PSF120" s="511"/>
      <c r="PSG120" s="511"/>
      <c r="PSH120" s="511"/>
      <c r="PSI120" s="511"/>
      <c r="PSJ120" s="511"/>
      <c r="PSK120" s="511"/>
      <c r="PSL120" s="511"/>
      <c r="PSM120" s="511"/>
      <c r="PSN120" s="511"/>
      <c r="PSO120" s="511"/>
      <c r="PSP120" s="511"/>
      <c r="PSQ120" s="511"/>
      <c r="PSR120" s="511"/>
      <c r="PSS120" s="511"/>
      <c r="PST120" s="511"/>
      <c r="PSU120" s="511"/>
      <c r="PSV120" s="511"/>
      <c r="PSW120" s="511"/>
      <c r="PSX120" s="511"/>
      <c r="PSY120" s="511"/>
      <c r="PSZ120" s="511"/>
      <c r="PTA120" s="511"/>
      <c r="PTB120" s="511"/>
      <c r="PTC120" s="511"/>
      <c r="PTD120" s="511"/>
      <c r="PTE120" s="511"/>
      <c r="PTF120" s="511"/>
      <c r="PTG120" s="511"/>
      <c r="PTH120" s="511"/>
      <c r="PTI120" s="511"/>
      <c r="PTJ120" s="511"/>
      <c r="PTK120" s="511"/>
      <c r="PTL120" s="511"/>
      <c r="PTM120" s="511"/>
      <c r="PTN120" s="511"/>
      <c r="PTO120" s="511"/>
      <c r="PTP120" s="511"/>
      <c r="PTQ120" s="511"/>
      <c r="PTR120" s="511"/>
      <c r="PTS120" s="511"/>
      <c r="PTT120" s="511"/>
      <c r="PTU120" s="511"/>
      <c r="PTV120" s="511"/>
      <c r="PTW120" s="511"/>
      <c r="PTX120" s="511"/>
      <c r="PTY120" s="511"/>
      <c r="PTZ120" s="511"/>
      <c r="PUA120" s="511"/>
      <c r="PUB120" s="511"/>
      <c r="PUC120" s="511"/>
      <c r="PUD120" s="511"/>
      <c r="PUE120" s="511"/>
      <c r="PUF120" s="511"/>
      <c r="PUG120" s="511"/>
      <c r="PUH120" s="511"/>
      <c r="PUI120" s="511"/>
      <c r="PUJ120" s="511"/>
      <c r="PUK120" s="511"/>
      <c r="PUL120" s="511"/>
      <c r="PUM120" s="511"/>
      <c r="PUN120" s="511"/>
      <c r="PUO120" s="511"/>
      <c r="PUP120" s="511"/>
      <c r="PUQ120" s="511"/>
      <c r="PUR120" s="511"/>
      <c r="PUS120" s="511"/>
      <c r="PUT120" s="511"/>
      <c r="PUU120" s="511"/>
      <c r="PUV120" s="511"/>
      <c r="PUW120" s="511"/>
      <c r="PUX120" s="511"/>
      <c r="PUY120" s="511"/>
      <c r="PUZ120" s="511"/>
      <c r="PVA120" s="511"/>
      <c r="PVB120" s="511"/>
      <c r="PVC120" s="511"/>
      <c r="PVD120" s="511"/>
      <c r="PVE120" s="511"/>
      <c r="PVF120" s="511"/>
      <c r="PVG120" s="511"/>
      <c r="PVH120" s="511"/>
      <c r="PVI120" s="511"/>
      <c r="PVJ120" s="511"/>
      <c r="PVK120" s="511"/>
      <c r="PVL120" s="511"/>
      <c r="PVM120" s="511"/>
      <c r="PVN120" s="511"/>
      <c r="PVO120" s="511"/>
      <c r="PVP120" s="511"/>
      <c r="PVQ120" s="511"/>
      <c r="PVR120" s="511"/>
      <c r="PVS120" s="511"/>
      <c r="PVT120" s="511"/>
      <c r="PVU120" s="511"/>
      <c r="PVV120" s="511"/>
      <c r="PVW120" s="511"/>
      <c r="PVX120" s="511"/>
      <c r="PVY120" s="511"/>
      <c r="PVZ120" s="511"/>
      <c r="PWA120" s="511"/>
      <c r="PWB120" s="511"/>
      <c r="PWC120" s="511"/>
      <c r="PWD120" s="511"/>
      <c r="PWE120" s="511"/>
      <c r="PWF120" s="511"/>
      <c r="PWG120" s="511"/>
      <c r="PWH120" s="511"/>
      <c r="PWI120" s="511"/>
      <c r="PWJ120" s="511"/>
      <c r="PWK120" s="511"/>
      <c r="PWL120" s="511"/>
      <c r="PWM120" s="511"/>
      <c r="PWN120" s="511"/>
      <c r="PWO120" s="511"/>
      <c r="PWP120" s="511"/>
      <c r="PWQ120" s="511"/>
      <c r="PWR120" s="511"/>
      <c r="PWS120" s="511"/>
      <c r="PWT120" s="511"/>
      <c r="PWU120" s="511"/>
      <c r="PWV120" s="511"/>
      <c r="PWW120" s="511"/>
      <c r="PWX120" s="511"/>
      <c r="PWY120" s="511"/>
      <c r="PWZ120" s="511"/>
      <c r="PXA120" s="511"/>
      <c r="PXB120" s="511"/>
      <c r="PXC120" s="511"/>
      <c r="PXD120" s="511"/>
      <c r="PXE120" s="511"/>
      <c r="PXF120" s="511"/>
      <c r="PXG120" s="511"/>
      <c r="PXH120" s="511"/>
      <c r="PXI120" s="511"/>
      <c r="PXJ120" s="511"/>
      <c r="PXK120" s="511"/>
      <c r="PXL120" s="511"/>
      <c r="PXM120" s="511"/>
      <c r="PXN120" s="511"/>
      <c r="PXO120" s="511"/>
      <c r="PXP120" s="511"/>
      <c r="PXQ120" s="511"/>
      <c r="PXR120" s="511"/>
      <c r="PXS120" s="511"/>
      <c r="PXT120" s="511"/>
      <c r="PXU120" s="511"/>
      <c r="PXV120" s="511"/>
      <c r="PXW120" s="511"/>
      <c r="PXX120" s="511"/>
      <c r="PXY120" s="511"/>
      <c r="PXZ120" s="511"/>
      <c r="PYA120" s="511"/>
      <c r="PYB120" s="511"/>
      <c r="PYC120" s="511"/>
      <c r="PYD120" s="511"/>
      <c r="PYE120" s="511"/>
      <c r="PYF120" s="511"/>
      <c r="PYG120" s="511"/>
      <c r="PYH120" s="511"/>
      <c r="PYI120" s="511"/>
      <c r="PYJ120" s="511"/>
      <c r="PYK120" s="511"/>
      <c r="PYL120" s="511"/>
      <c r="PYM120" s="511"/>
      <c r="PYN120" s="511"/>
      <c r="PYO120" s="511"/>
      <c r="PYP120" s="511"/>
      <c r="PYQ120" s="511"/>
      <c r="PYR120" s="511"/>
      <c r="PYS120" s="511"/>
      <c r="PYT120" s="511"/>
      <c r="PYU120" s="511"/>
      <c r="PYV120" s="511"/>
      <c r="PYW120" s="511"/>
      <c r="PYX120" s="511"/>
      <c r="PYY120" s="511"/>
      <c r="PYZ120" s="511"/>
      <c r="PZA120" s="511"/>
      <c r="PZB120" s="511"/>
      <c r="PZC120" s="511"/>
      <c r="PZD120" s="511"/>
      <c r="PZE120" s="511"/>
      <c r="PZF120" s="511"/>
      <c r="PZG120" s="511"/>
      <c r="PZH120" s="511"/>
      <c r="PZI120" s="511"/>
      <c r="PZJ120" s="511"/>
      <c r="PZK120" s="511"/>
      <c r="PZL120" s="511"/>
      <c r="PZM120" s="511"/>
      <c r="PZN120" s="511"/>
      <c r="PZO120" s="511"/>
      <c r="PZP120" s="511"/>
      <c r="PZQ120" s="511"/>
      <c r="PZR120" s="511"/>
      <c r="PZS120" s="511"/>
      <c r="PZT120" s="511"/>
      <c r="PZU120" s="511"/>
      <c r="PZV120" s="511"/>
      <c r="PZW120" s="511"/>
      <c r="PZX120" s="511"/>
      <c r="PZY120" s="511"/>
      <c r="PZZ120" s="511"/>
      <c r="QAA120" s="511"/>
      <c r="QAB120" s="511"/>
      <c r="QAC120" s="511"/>
      <c r="QAD120" s="511"/>
      <c r="QAE120" s="511"/>
      <c r="QAF120" s="511"/>
      <c r="QAG120" s="511"/>
      <c r="QAH120" s="511"/>
      <c r="QAI120" s="511"/>
      <c r="QAJ120" s="511"/>
      <c r="QAK120" s="511"/>
      <c r="QAL120" s="511"/>
      <c r="QAM120" s="511"/>
      <c r="QAN120" s="511"/>
      <c r="QAO120" s="511"/>
      <c r="QAP120" s="511"/>
      <c r="QAQ120" s="511"/>
      <c r="QAR120" s="511"/>
      <c r="QAS120" s="511"/>
      <c r="QAT120" s="511"/>
      <c r="QAU120" s="511"/>
      <c r="QAV120" s="511"/>
      <c r="QAW120" s="511"/>
      <c r="QAX120" s="511"/>
      <c r="QAY120" s="511"/>
      <c r="QAZ120" s="511"/>
      <c r="QBA120" s="511"/>
      <c r="QBB120" s="511"/>
      <c r="QBC120" s="511"/>
      <c r="QBD120" s="511"/>
      <c r="QBE120" s="511"/>
      <c r="QBF120" s="511"/>
      <c r="QBG120" s="511"/>
      <c r="QBH120" s="511"/>
      <c r="QBI120" s="511"/>
      <c r="QBJ120" s="511"/>
      <c r="QBK120" s="511"/>
      <c r="QBL120" s="511"/>
      <c r="QBM120" s="511"/>
      <c r="QBN120" s="511"/>
      <c r="QBO120" s="511"/>
      <c r="QBP120" s="511"/>
      <c r="QBQ120" s="511"/>
      <c r="QBR120" s="511"/>
      <c r="QBS120" s="511"/>
      <c r="QBT120" s="511"/>
      <c r="QBU120" s="511"/>
      <c r="QBV120" s="511"/>
      <c r="QBW120" s="511"/>
      <c r="QBX120" s="511"/>
      <c r="QBY120" s="511"/>
      <c r="QBZ120" s="511"/>
      <c r="QCA120" s="511"/>
      <c r="QCB120" s="511"/>
      <c r="QCC120" s="511"/>
      <c r="QCD120" s="511"/>
      <c r="QCE120" s="511"/>
      <c r="QCF120" s="511"/>
      <c r="QCG120" s="511"/>
      <c r="QCH120" s="511"/>
      <c r="QCI120" s="511"/>
      <c r="QCJ120" s="511"/>
      <c r="QCK120" s="511"/>
      <c r="QCL120" s="511"/>
      <c r="QCM120" s="511"/>
      <c r="QCN120" s="511"/>
      <c r="QCO120" s="511"/>
      <c r="QCP120" s="511"/>
      <c r="QCQ120" s="511"/>
      <c r="QCR120" s="511"/>
      <c r="QCS120" s="511"/>
      <c r="QCT120" s="511"/>
      <c r="QCU120" s="511"/>
      <c r="QCV120" s="511"/>
      <c r="QCW120" s="511"/>
      <c r="QCX120" s="511"/>
      <c r="QCY120" s="511"/>
      <c r="QCZ120" s="511"/>
      <c r="QDA120" s="511"/>
      <c r="QDB120" s="511"/>
      <c r="QDC120" s="511"/>
      <c r="QDD120" s="511"/>
      <c r="QDE120" s="511"/>
      <c r="QDF120" s="511"/>
      <c r="QDG120" s="511"/>
      <c r="QDH120" s="511"/>
      <c r="QDI120" s="511"/>
      <c r="QDJ120" s="511"/>
      <c r="QDK120" s="511"/>
      <c r="QDL120" s="511"/>
      <c r="QDM120" s="511"/>
      <c r="QDN120" s="511"/>
      <c r="QDO120" s="511"/>
      <c r="QDP120" s="511"/>
      <c r="QDQ120" s="511"/>
      <c r="QDR120" s="511"/>
      <c r="QDS120" s="511"/>
      <c r="QDT120" s="511"/>
      <c r="QDU120" s="511"/>
      <c r="QDV120" s="511"/>
      <c r="QDW120" s="511"/>
      <c r="QDX120" s="511"/>
      <c r="QDY120" s="511"/>
      <c r="QDZ120" s="511"/>
      <c r="QEA120" s="511"/>
      <c r="QEB120" s="511"/>
      <c r="QEC120" s="511"/>
      <c r="QED120" s="511"/>
      <c r="QEE120" s="511"/>
      <c r="QEF120" s="511"/>
      <c r="QEG120" s="511"/>
      <c r="QEH120" s="511"/>
      <c r="QEI120" s="511"/>
      <c r="QEJ120" s="511"/>
      <c r="QEK120" s="511"/>
      <c r="QEL120" s="511"/>
      <c r="QEM120" s="511"/>
      <c r="QEN120" s="511"/>
      <c r="QEO120" s="511"/>
      <c r="QEP120" s="511"/>
      <c r="QEQ120" s="511"/>
      <c r="QER120" s="511"/>
      <c r="QES120" s="511"/>
      <c r="QET120" s="511"/>
      <c r="QEU120" s="511"/>
      <c r="QEV120" s="511"/>
      <c r="QEW120" s="511"/>
      <c r="QEX120" s="511"/>
      <c r="QEY120" s="511"/>
      <c r="QEZ120" s="511"/>
      <c r="QFA120" s="511"/>
      <c r="QFB120" s="511"/>
      <c r="QFC120" s="511"/>
      <c r="QFD120" s="511"/>
      <c r="QFE120" s="511"/>
      <c r="QFF120" s="511"/>
      <c r="QFG120" s="511"/>
      <c r="QFH120" s="511"/>
      <c r="QFI120" s="511"/>
      <c r="QFJ120" s="511"/>
      <c r="QFK120" s="511"/>
      <c r="QFL120" s="511"/>
      <c r="QFM120" s="511"/>
      <c r="QFN120" s="511"/>
      <c r="QFO120" s="511"/>
      <c r="QFP120" s="511"/>
      <c r="QFQ120" s="511"/>
      <c r="QFR120" s="511"/>
      <c r="QFS120" s="511"/>
      <c r="QFT120" s="511"/>
      <c r="QFU120" s="511"/>
      <c r="QFV120" s="511"/>
      <c r="QFW120" s="511"/>
      <c r="QFX120" s="511"/>
      <c r="QFY120" s="511"/>
      <c r="QFZ120" s="511"/>
      <c r="QGA120" s="511"/>
      <c r="QGB120" s="511"/>
      <c r="QGC120" s="511"/>
      <c r="QGD120" s="511"/>
      <c r="QGE120" s="511"/>
      <c r="QGF120" s="511"/>
      <c r="QGG120" s="511"/>
      <c r="QGH120" s="511"/>
      <c r="QGI120" s="511"/>
      <c r="QGJ120" s="511"/>
      <c r="QGK120" s="511"/>
      <c r="QGL120" s="511"/>
      <c r="QGM120" s="511"/>
      <c r="QGN120" s="511"/>
      <c r="QGO120" s="511"/>
      <c r="QGP120" s="511"/>
      <c r="QGQ120" s="511"/>
      <c r="QGR120" s="511"/>
      <c r="QGS120" s="511"/>
      <c r="QGT120" s="511"/>
      <c r="QGU120" s="511"/>
      <c r="QGV120" s="511"/>
      <c r="QGW120" s="511"/>
      <c r="QGX120" s="511"/>
      <c r="QGY120" s="511"/>
      <c r="QGZ120" s="511"/>
      <c r="QHA120" s="511"/>
      <c r="QHB120" s="511"/>
      <c r="QHC120" s="511"/>
      <c r="QHD120" s="511"/>
      <c r="QHE120" s="511"/>
      <c r="QHF120" s="511"/>
      <c r="QHG120" s="511"/>
      <c r="QHH120" s="511"/>
      <c r="QHI120" s="511"/>
      <c r="QHJ120" s="511"/>
      <c r="QHK120" s="511"/>
      <c r="QHL120" s="511"/>
      <c r="QHM120" s="511"/>
      <c r="QHN120" s="511"/>
      <c r="QHO120" s="511"/>
      <c r="QHP120" s="511"/>
      <c r="QHQ120" s="511"/>
      <c r="QHR120" s="511"/>
      <c r="QHS120" s="511"/>
      <c r="QHT120" s="511"/>
      <c r="QHU120" s="511"/>
      <c r="QHV120" s="511"/>
      <c r="QHW120" s="511"/>
      <c r="QHX120" s="511"/>
      <c r="QHY120" s="511"/>
      <c r="QHZ120" s="511"/>
      <c r="QIA120" s="511"/>
      <c r="QIB120" s="511"/>
      <c r="QIC120" s="511"/>
      <c r="QID120" s="511"/>
      <c r="QIE120" s="511"/>
      <c r="QIF120" s="511"/>
      <c r="QIG120" s="511"/>
      <c r="QIH120" s="511"/>
      <c r="QII120" s="511"/>
      <c r="QIJ120" s="511"/>
      <c r="QIK120" s="511"/>
      <c r="QIL120" s="511"/>
      <c r="QIM120" s="511"/>
      <c r="QIN120" s="511"/>
      <c r="QIO120" s="511"/>
      <c r="QIP120" s="511"/>
      <c r="QIQ120" s="511"/>
      <c r="QIR120" s="511"/>
      <c r="QIS120" s="511"/>
      <c r="QIT120" s="511"/>
      <c r="QIU120" s="511"/>
      <c r="QIV120" s="511"/>
      <c r="QIW120" s="511"/>
      <c r="QIX120" s="511"/>
      <c r="QIY120" s="511"/>
      <c r="QIZ120" s="511"/>
      <c r="QJA120" s="511"/>
      <c r="QJB120" s="511"/>
      <c r="QJC120" s="511"/>
      <c r="QJD120" s="511"/>
      <c r="QJE120" s="511"/>
      <c r="QJF120" s="511"/>
      <c r="QJG120" s="511"/>
      <c r="QJH120" s="511"/>
      <c r="QJI120" s="511"/>
      <c r="QJJ120" s="511"/>
      <c r="QJK120" s="511"/>
      <c r="QJL120" s="511"/>
      <c r="QJM120" s="511"/>
      <c r="QJN120" s="511"/>
      <c r="QJO120" s="511"/>
      <c r="QJP120" s="511"/>
      <c r="QJQ120" s="511"/>
      <c r="QJR120" s="511"/>
      <c r="QJS120" s="511"/>
      <c r="QJT120" s="511"/>
      <c r="QJU120" s="511"/>
      <c r="QJV120" s="511"/>
      <c r="QJW120" s="511"/>
      <c r="QJX120" s="511"/>
      <c r="QJY120" s="511"/>
      <c r="QJZ120" s="511"/>
      <c r="QKA120" s="511"/>
      <c r="QKB120" s="511"/>
      <c r="QKC120" s="511"/>
      <c r="QKD120" s="511"/>
      <c r="QKE120" s="511"/>
      <c r="QKF120" s="511"/>
      <c r="QKG120" s="511"/>
      <c r="QKH120" s="511"/>
      <c r="QKI120" s="511"/>
      <c r="QKJ120" s="511"/>
      <c r="QKK120" s="511"/>
      <c r="QKL120" s="511"/>
      <c r="QKM120" s="511"/>
      <c r="QKN120" s="511"/>
      <c r="QKO120" s="511"/>
      <c r="QKP120" s="511"/>
      <c r="QKQ120" s="511"/>
      <c r="QKR120" s="511"/>
      <c r="QKS120" s="511"/>
      <c r="QKT120" s="511"/>
      <c r="QKU120" s="511"/>
      <c r="QKV120" s="511"/>
      <c r="QKW120" s="511"/>
      <c r="QKX120" s="511"/>
      <c r="QKY120" s="511"/>
      <c r="QKZ120" s="511"/>
      <c r="QLA120" s="511"/>
      <c r="QLB120" s="511"/>
      <c r="QLC120" s="511"/>
      <c r="QLD120" s="511"/>
      <c r="QLE120" s="511"/>
      <c r="QLF120" s="511"/>
      <c r="QLG120" s="511"/>
      <c r="QLH120" s="511"/>
      <c r="QLI120" s="511"/>
      <c r="QLJ120" s="511"/>
      <c r="QLK120" s="511"/>
      <c r="QLL120" s="511"/>
      <c r="QLM120" s="511"/>
      <c r="QLN120" s="511"/>
      <c r="QLO120" s="511"/>
      <c r="QLP120" s="511"/>
      <c r="QLQ120" s="511"/>
      <c r="QLR120" s="511"/>
      <c r="QLS120" s="511"/>
      <c r="QLT120" s="511"/>
      <c r="QLU120" s="511"/>
      <c r="QLV120" s="511"/>
      <c r="QLW120" s="511"/>
      <c r="QLX120" s="511"/>
      <c r="QLY120" s="511"/>
      <c r="QLZ120" s="511"/>
      <c r="QMA120" s="511"/>
      <c r="QMB120" s="511"/>
      <c r="QMC120" s="511"/>
      <c r="QMD120" s="511"/>
      <c r="QME120" s="511"/>
      <c r="QMF120" s="511"/>
      <c r="QMG120" s="511"/>
      <c r="QMH120" s="511"/>
      <c r="QMI120" s="511"/>
      <c r="QMJ120" s="511"/>
      <c r="QMK120" s="511"/>
      <c r="QML120" s="511"/>
      <c r="QMM120" s="511"/>
      <c r="QMN120" s="511"/>
      <c r="QMO120" s="511"/>
      <c r="QMP120" s="511"/>
      <c r="QMQ120" s="511"/>
      <c r="QMR120" s="511"/>
      <c r="QMS120" s="511"/>
      <c r="QMT120" s="511"/>
      <c r="QMU120" s="511"/>
      <c r="QMV120" s="511"/>
      <c r="QMW120" s="511"/>
      <c r="QMX120" s="511"/>
      <c r="QMY120" s="511"/>
      <c r="QMZ120" s="511"/>
      <c r="QNA120" s="511"/>
      <c r="QNB120" s="511"/>
      <c r="QNC120" s="511"/>
      <c r="QND120" s="511"/>
      <c r="QNE120" s="511"/>
      <c r="QNF120" s="511"/>
      <c r="QNG120" s="511"/>
      <c r="QNH120" s="511"/>
      <c r="QNI120" s="511"/>
      <c r="QNJ120" s="511"/>
      <c r="QNK120" s="511"/>
      <c r="QNL120" s="511"/>
      <c r="QNM120" s="511"/>
      <c r="QNN120" s="511"/>
      <c r="QNO120" s="511"/>
      <c r="QNP120" s="511"/>
      <c r="QNQ120" s="511"/>
      <c r="QNR120" s="511"/>
      <c r="QNS120" s="511"/>
      <c r="QNT120" s="511"/>
      <c r="QNU120" s="511"/>
      <c r="QNV120" s="511"/>
      <c r="QNW120" s="511"/>
      <c r="QNX120" s="511"/>
      <c r="QNY120" s="511"/>
      <c r="QNZ120" s="511"/>
      <c r="QOA120" s="511"/>
      <c r="QOB120" s="511"/>
      <c r="QOC120" s="511"/>
      <c r="QOD120" s="511"/>
      <c r="QOE120" s="511"/>
      <c r="QOF120" s="511"/>
      <c r="QOG120" s="511"/>
      <c r="QOH120" s="511"/>
      <c r="QOI120" s="511"/>
      <c r="QOJ120" s="511"/>
      <c r="QOK120" s="511"/>
      <c r="QOL120" s="511"/>
      <c r="QOM120" s="511"/>
      <c r="QON120" s="511"/>
      <c r="QOO120" s="511"/>
      <c r="QOP120" s="511"/>
      <c r="QOQ120" s="511"/>
      <c r="QOR120" s="511"/>
      <c r="QOS120" s="511"/>
      <c r="QOT120" s="511"/>
      <c r="QOU120" s="511"/>
      <c r="QOV120" s="511"/>
      <c r="QOW120" s="511"/>
      <c r="QOX120" s="511"/>
      <c r="QOY120" s="511"/>
      <c r="QOZ120" s="511"/>
      <c r="QPA120" s="511"/>
      <c r="QPB120" s="511"/>
      <c r="QPC120" s="511"/>
      <c r="QPD120" s="511"/>
      <c r="QPE120" s="511"/>
      <c r="QPF120" s="511"/>
      <c r="QPG120" s="511"/>
      <c r="QPH120" s="511"/>
      <c r="QPI120" s="511"/>
      <c r="QPJ120" s="511"/>
      <c r="QPK120" s="511"/>
      <c r="QPL120" s="511"/>
      <c r="QPM120" s="511"/>
      <c r="QPN120" s="511"/>
      <c r="QPO120" s="511"/>
      <c r="QPP120" s="511"/>
      <c r="QPQ120" s="511"/>
      <c r="QPR120" s="511"/>
      <c r="QPS120" s="511"/>
      <c r="QPT120" s="511"/>
      <c r="QPU120" s="511"/>
      <c r="QPV120" s="511"/>
      <c r="QPW120" s="511"/>
      <c r="QPX120" s="511"/>
      <c r="QPY120" s="511"/>
      <c r="QPZ120" s="511"/>
      <c r="QQA120" s="511"/>
      <c r="QQB120" s="511"/>
      <c r="QQC120" s="511"/>
      <c r="QQD120" s="511"/>
      <c r="QQE120" s="511"/>
      <c r="QQF120" s="511"/>
      <c r="QQG120" s="511"/>
      <c r="QQH120" s="511"/>
      <c r="QQI120" s="511"/>
      <c r="QQJ120" s="511"/>
      <c r="QQK120" s="511"/>
      <c r="QQL120" s="511"/>
      <c r="QQM120" s="511"/>
      <c r="QQN120" s="511"/>
      <c r="QQO120" s="511"/>
      <c r="QQP120" s="511"/>
      <c r="QQQ120" s="511"/>
      <c r="QQR120" s="511"/>
      <c r="QQS120" s="511"/>
      <c r="QQT120" s="511"/>
      <c r="QQU120" s="511"/>
      <c r="QQV120" s="511"/>
      <c r="QQW120" s="511"/>
      <c r="QQX120" s="511"/>
      <c r="QQY120" s="511"/>
      <c r="QQZ120" s="511"/>
      <c r="QRA120" s="511"/>
      <c r="QRB120" s="511"/>
      <c r="QRC120" s="511"/>
      <c r="QRD120" s="511"/>
      <c r="QRE120" s="511"/>
      <c r="QRF120" s="511"/>
      <c r="QRG120" s="511"/>
      <c r="QRH120" s="511"/>
      <c r="QRI120" s="511"/>
      <c r="QRJ120" s="511"/>
      <c r="QRK120" s="511"/>
      <c r="QRL120" s="511"/>
      <c r="QRM120" s="511"/>
      <c r="QRN120" s="511"/>
      <c r="QRO120" s="511"/>
      <c r="QRP120" s="511"/>
      <c r="QRQ120" s="511"/>
      <c r="QRR120" s="511"/>
      <c r="QRS120" s="511"/>
      <c r="QRT120" s="511"/>
      <c r="QRU120" s="511"/>
      <c r="QRV120" s="511"/>
      <c r="QRW120" s="511"/>
      <c r="QRX120" s="511"/>
      <c r="QRY120" s="511"/>
      <c r="QRZ120" s="511"/>
      <c r="QSA120" s="511"/>
      <c r="QSB120" s="511"/>
      <c r="QSC120" s="511"/>
      <c r="QSD120" s="511"/>
      <c r="QSE120" s="511"/>
      <c r="QSF120" s="511"/>
      <c r="QSG120" s="511"/>
      <c r="QSH120" s="511"/>
      <c r="QSI120" s="511"/>
      <c r="QSJ120" s="511"/>
      <c r="QSK120" s="511"/>
      <c r="QSL120" s="511"/>
      <c r="QSM120" s="511"/>
      <c r="QSN120" s="511"/>
      <c r="QSO120" s="511"/>
      <c r="QSP120" s="511"/>
      <c r="QSQ120" s="511"/>
      <c r="QSR120" s="511"/>
      <c r="QSS120" s="511"/>
      <c r="QST120" s="511"/>
      <c r="QSU120" s="511"/>
      <c r="QSV120" s="511"/>
      <c r="QSW120" s="511"/>
      <c r="QSX120" s="511"/>
      <c r="QSY120" s="511"/>
      <c r="QSZ120" s="511"/>
      <c r="QTA120" s="511"/>
      <c r="QTB120" s="511"/>
      <c r="QTC120" s="511"/>
      <c r="QTD120" s="511"/>
      <c r="QTE120" s="511"/>
      <c r="QTF120" s="511"/>
      <c r="QTG120" s="511"/>
      <c r="QTH120" s="511"/>
      <c r="QTI120" s="511"/>
      <c r="QTJ120" s="511"/>
      <c r="QTK120" s="511"/>
      <c r="QTL120" s="511"/>
      <c r="QTM120" s="511"/>
      <c r="QTN120" s="511"/>
      <c r="QTO120" s="511"/>
      <c r="QTP120" s="511"/>
      <c r="QTQ120" s="511"/>
      <c r="QTR120" s="511"/>
      <c r="QTS120" s="511"/>
      <c r="QTT120" s="511"/>
      <c r="QTU120" s="511"/>
      <c r="QTV120" s="511"/>
      <c r="QTW120" s="511"/>
      <c r="QTX120" s="511"/>
      <c r="QTY120" s="511"/>
      <c r="QTZ120" s="511"/>
      <c r="QUA120" s="511"/>
      <c r="QUB120" s="511"/>
      <c r="QUC120" s="511"/>
      <c r="QUD120" s="511"/>
      <c r="QUE120" s="511"/>
      <c r="QUF120" s="511"/>
      <c r="QUG120" s="511"/>
      <c r="QUH120" s="511"/>
      <c r="QUI120" s="511"/>
      <c r="QUJ120" s="511"/>
      <c r="QUK120" s="511"/>
      <c r="QUL120" s="511"/>
      <c r="QUM120" s="511"/>
      <c r="QUN120" s="511"/>
      <c r="QUO120" s="511"/>
      <c r="QUP120" s="511"/>
      <c r="QUQ120" s="511"/>
      <c r="QUR120" s="511"/>
      <c r="QUS120" s="511"/>
      <c r="QUT120" s="511"/>
      <c r="QUU120" s="511"/>
      <c r="QUV120" s="511"/>
      <c r="QUW120" s="511"/>
      <c r="QUX120" s="511"/>
      <c r="QUY120" s="511"/>
      <c r="QUZ120" s="511"/>
      <c r="QVA120" s="511"/>
      <c r="QVB120" s="511"/>
      <c r="QVC120" s="511"/>
      <c r="QVD120" s="511"/>
      <c r="QVE120" s="511"/>
      <c r="QVF120" s="511"/>
      <c r="QVG120" s="511"/>
      <c r="QVH120" s="511"/>
      <c r="QVI120" s="511"/>
      <c r="QVJ120" s="511"/>
      <c r="QVK120" s="511"/>
      <c r="QVL120" s="511"/>
      <c r="QVM120" s="511"/>
      <c r="QVN120" s="511"/>
      <c r="QVO120" s="511"/>
      <c r="QVP120" s="511"/>
      <c r="QVQ120" s="511"/>
      <c r="QVR120" s="511"/>
      <c r="QVS120" s="511"/>
      <c r="QVT120" s="511"/>
      <c r="QVU120" s="511"/>
      <c r="QVV120" s="511"/>
      <c r="QVW120" s="511"/>
      <c r="QVX120" s="511"/>
      <c r="QVY120" s="511"/>
      <c r="QVZ120" s="511"/>
      <c r="QWA120" s="511"/>
      <c r="QWB120" s="511"/>
      <c r="QWC120" s="511"/>
      <c r="QWD120" s="511"/>
      <c r="QWE120" s="511"/>
      <c r="QWF120" s="511"/>
      <c r="QWG120" s="511"/>
      <c r="QWH120" s="511"/>
      <c r="QWI120" s="511"/>
      <c r="QWJ120" s="511"/>
      <c r="QWK120" s="511"/>
      <c r="QWL120" s="511"/>
      <c r="QWM120" s="511"/>
      <c r="QWN120" s="511"/>
      <c r="QWO120" s="511"/>
      <c r="QWP120" s="511"/>
      <c r="QWQ120" s="511"/>
      <c r="QWR120" s="511"/>
      <c r="QWS120" s="511"/>
      <c r="QWT120" s="511"/>
      <c r="QWU120" s="511"/>
      <c r="QWV120" s="511"/>
      <c r="QWW120" s="511"/>
      <c r="QWX120" s="511"/>
      <c r="QWY120" s="511"/>
      <c r="QWZ120" s="511"/>
      <c r="QXA120" s="511"/>
      <c r="QXB120" s="511"/>
      <c r="QXC120" s="511"/>
      <c r="QXD120" s="511"/>
      <c r="QXE120" s="511"/>
      <c r="QXF120" s="511"/>
      <c r="QXG120" s="511"/>
      <c r="QXH120" s="511"/>
      <c r="QXI120" s="511"/>
      <c r="QXJ120" s="511"/>
      <c r="QXK120" s="511"/>
      <c r="QXL120" s="511"/>
      <c r="QXM120" s="511"/>
      <c r="QXN120" s="511"/>
      <c r="QXO120" s="511"/>
      <c r="QXP120" s="511"/>
      <c r="QXQ120" s="511"/>
      <c r="QXR120" s="511"/>
      <c r="QXS120" s="511"/>
      <c r="QXT120" s="511"/>
      <c r="QXU120" s="511"/>
      <c r="QXV120" s="511"/>
      <c r="QXW120" s="511"/>
      <c r="QXX120" s="511"/>
      <c r="QXY120" s="511"/>
      <c r="QXZ120" s="511"/>
      <c r="QYA120" s="511"/>
      <c r="QYB120" s="511"/>
      <c r="QYC120" s="511"/>
      <c r="QYD120" s="511"/>
      <c r="QYE120" s="511"/>
      <c r="QYF120" s="511"/>
      <c r="QYG120" s="511"/>
      <c r="QYH120" s="511"/>
      <c r="QYI120" s="511"/>
      <c r="QYJ120" s="511"/>
      <c r="QYK120" s="511"/>
      <c r="QYL120" s="511"/>
      <c r="QYM120" s="511"/>
      <c r="QYN120" s="511"/>
      <c r="QYO120" s="511"/>
      <c r="QYP120" s="511"/>
      <c r="QYQ120" s="511"/>
      <c r="QYR120" s="511"/>
      <c r="QYS120" s="511"/>
      <c r="QYT120" s="511"/>
      <c r="QYU120" s="511"/>
      <c r="QYV120" s="511"/>
      <c r="QYW120" s="511"/>
      <c r="QYX120" s="511"/>
      <c r="QYY120" s="511"/>
      <c r="QYZ120" s="511"/>
      <c r="QZA120" s="511"/>
      <c r="QZB120" s="511"/>
      <c r="QZC120" s="511"/>
      <c r="QZD120" s="511"/>
      <c r="QZE120" s="511"/>
      <c r="QZF120" s="511"/>
      <c r="QZG120" s="511"/>
      <c r="QZH120" s="511"/>
      <c r="QZI120" s="511"/>
      <c r="QZJ120" s="511"/>
      <c r="QZK120" s="511"/>
      <c r="QZL120" s="511"/>
      <c r="QZM120" s="511"/>
      <c r="QZN120" s="511"/>
      <c r="QZO120" s="511"/>
      <c r="QZP120" s="511"/>
      <c r="QZQ120" s="511"/>
      <c r="QZR120" s="511"/>
      <c r="QZS120" s="511"/>
      <c r="QZT120" s="511"/>
      <c r="QZU120" s="511"/>
      <c r="QZV120" s="511"/>
      <c r="QZW120" s="511"/>
      <c r="QZX120" s="511"/>
      <c r="QZY120" s="511"/>
      <c r="QZZ120" s="511"/>
      <c r="RAA120" s="511"/>
      <c r="RAB120" s="511"/>
      <c r="RAC120" s="511"/>
      <c r="RAD120" s="511"/>
      <c r="RAE120" s="511"/>
      <c r="RAF120" s="511"/>
      <c r="RAG120" s="511"/>
      <c r="RAH120" s="511"/>
      <c r="RAI120" s="511"/>
      <c r="RAJ120" s="511"/>
      <c r="RAK120" s="511"/>
      <c r="RAL120" s="511"/>
      <c r="RAM120" s="511"/>
      <c r="RAN120" s="511"/>
      <c r="RAO120" s="511"/>
      <c r="RAP120" s="511"/>
      <c r="RAQ120" s="511"/>
      <c r="RAR120" s="511"/>
      <c r="RAS120" s="511"/>
      <c r="RAT120" s="511"/>
      <c r="RAU120" s="511"/>
      <c r="RAV120" s="511"/>
      <c r="RAW120" s="511"/>
      <c r="RAX120" s="511"/>
      <c r="RAY120" s="511"/>
      <c r="RAZ120" s="511"/>
      <c r="RBA120" s="511"/>
      <c r="RBB120" s="511"/>
      <c r="RBC120" s="511"/>
      <c r="RBD120" s="511"/>
      <c r="RBE120" s="511"/>
      <c r="RBF120" s="511"/>
      <c r="RBG120" s="511"/>
      <c r="RBH120" s="511"/>
      <c r="RBI120" s="511"/>
      <c r="RBJ120" s="511"/>
      <c r="RBK120" s="511"/>
      <c r="RBL120" s="511"/>
      <c r="RBM120" s="511"/>
      <c r="RBN120" s="511"/>
      <c r="RBO120" s="511"/>
      <c r="RBP120" s="511"/>
      <c r="RBQ120" s="511"/>
      <c r="RBR120" s="511"/>
      <c r="RBS120" s="511"/>
      <c r="RBT120" s="511"/>
      <c r="RBU120" s="511"/>
      <c r="RBV120" s="511"/>
      <c r="RBW120" s="511"/>
      <c r="RBX120" s="511"/>
      <c r="RBY120" s="511"/>
      <c r="RBZ120" s="511"/>
      <c r="RCA120" s="511"/>
      <c r="RCB120" s="511"/>
      <c r="RCC120" s="511"/>
      <c r="RCD120" s="511"/>
      <c r="RCE120" s="511"/>
      <c r="RCF120" s="511"/>
      <c r="RCG120" s="511"/>
      <c r="RCH120" s="511"/>
      <c r="RCI120" s="511"/>
      <c r="RCJ120" s="511"/>
      <c r="RCK120" s="511"/>
      <c r="RCL120" s="511"/>
      <c r="RCM120" s="511"/>
      <c r="RCN120" s="511"/>
      <c r="RCO120" s="511"/>
      <c r="RCP120" s="511"/>
      <c r="RCQ120" s="511"/>
      <c r="RCR120" s="511"/>
      <c r="RCS120" s="511"/>
      <c r="RCT120" s="511"/>
      <c r="RCU120" s="511"/>
      <c r="RCV120" s="511"/>
      <c r="RCW120" s="511"/>
      <c r="RCX120" s="511"/>
      <c r="RCY120" s="511"/>
      <c r="RCZ120" s="511"/>
      <c r="RDA120" s="511"/>
      <c r="RDB120" s="511"/>
      <c r="RDC120" s="511"/>
      <c r="RDD120" s="511"/>
      <c r="RDE120" s="511"/>
      <c r="RDF120" s="511"/>
      <c r="RDG120" s="511"/>
      <c r="RDH120" s="511"/>
      <c r="RDI120" s="511"/>
      <c r="RDJ120" s="511"/>
      <c r="RDK120" s="511"/>
      <c r="RDL120" s="511"/>
      <c r="RDM120" s="511"/>
      <c r="RDN120" s="511"/>
      <c r="RDO120" s="511"/>
      <c r="RDP120" s="511"/>
      <c r="RDQ120" s="511"/>
      <c r="RDR120" s="511"/>
      <c r="RDS120" s="511"/>
      <c r="RDT120" s="511"/>
      <c r="RDU120" s="511"/>
      <c r="RDV120" s="511"/>
      <c r="RDW120" s="511"/>
      <c r="RDX120" s="511"/>
      <c r="RDY120" s="511"/>
      <c r="RDZ120" s="511"/>
      <c r="REA120" s="511"/>
      <c r="REB120" s="511"/>
      <c r="REC120" s="511"/>
      <c r="RED120" s="511"/>
      <c r="REE120" s="511"/>
      <c r="REF120" s="511"/>
      <c r="REG120" s="511"/>
      <c r="REH120" s="511"/>
      <c r="REI120" s="511"/>
      <c r="REJ120" s="511"/>
      <c r="REK120" s="511"/>
      <c r="REL120" s="511"/>
      <c r="REM120" s="511"/>
      <c r="REN120" s="511"/>
      <c r="REO120" s="511"/>
      <c r="REP120" s="511"/>
      <c r="REQ120" s="511"/>
      <c r="RER120" s="511"/>
      <c r="RES120" s="511"/>
      <c r="RET120" s="511"/>
      <c r="REU120" s="511"/>
      <c r="REV120" s="511"/>
      <c r="REW120" s="511"/>
      <c r="REX120" s="511"/>
      <c r="REY120" s="511"/>
      <c r="REZ120" s="511"/>
      <c r="RFA120" s="511"/>
      <c r="RFB120" s="511"/>
      <c r="RFC120" s="511"/>
      <c r="RFD120" s="511"/>
      <c r="RFE120" s="511"/>
      <c r="RFF120" s="511"/>
      <c r="RFG120" s="511"/>
      <c r="RFH120" s="511"/>
      <c r="RFI120" s="511"/>
      <c r="RFJ120" s="511"/>
      <c r="RFK120" s="511"/>
      <c r="RFL120" s="511"/>
      <c r="RFM120" s="511"/>
      <c r="RFN120" s="511"/>
      <c r="RFO120" s="511"/>
      <c r="RFP120" s="511"/>
      <c r="RFQ120" s="511"/>
      <c r="RFR120" s="511"/>
      <c r="RFS120" s="511"/>
      <c r="RFT120" s="511"/>
      <c r="RFU120" s="511"/>
      <c r="RFV120" s="511"/>
      <c r="RFW120" s="511"/>
      <c r="RFX120" s="511"/>
      <c r="RFY120" s="511"/>
      <c r="RFZ120" s="511"/>
      <c r="RGA120" s="511"/>
      <c r="RGB120" s="511"/>
      <c r="RGC120" s="511"/>
      <c r="RGD120" s="511"/>
      <c r="RGE120" s="511"/>
      <c r="RGF120" s="511"/>
      <c r="RGG120" s="511"/>
      <c r="RGH120" s="511"/>
      <c r="RGI120" s="511"/>
      <c r="RGJ120" s="511"/>
      <c r="RGK120" s="511"/>
      <c r="RGL120" s="511"/>
      <c r="RGM120" s="511"/>
      <c r="RGN120" s="511"/>
      <c r="RGO120" s="511"/>
      <c r="RGP120" s="511"/>
      <c r="RGQ120" s="511"/>
      <c r="RGR120" s="511"/>
      <c r="RGS120" s="511"/>
      <c r="RGT120" s="511"/>
      <c r="RGU120" s="511"/>
      <c r="RGV120" s="511"/>
      <c r="RGW120" s="511"/>
      <c r="RGX120" s="511"/>
      <c r="RGY120" s="511"/>
      <c r="RGZ120" s="511"/>
      <c r="RHA120" s="511"/>
      <c r="RHB120" s="511"/>
      <c r="RHC120" s="511"/>
      <c r="RHD120" s="511"/>
      <c r="RHE120" s="511"/>
      <c r="RHF120" s="511"/>
      <c r="RHG120" s="511"/>
      <c r="RHH120" s="511"/>
      <c r="RHI120" s="511"/>
      <c r="RHJ120" s="511"/>
      <c r="RHK120" s="511"/>
      <c r="RHL120" s="511"/>
      <c r="RHM120" s="511"/>
      <c r="RHN120" s="511"/>
      <c r="RHO120" s="511"/>
      <c r="RHP120" s="511"/>
      <c r="RHQ120" s="511"/>
      <c r="RHR120" s="511"/>
      <c r="RHS120" s="511"/>
      <c r="RHT120" s="511"/>
      <c r="RHU120" s="511"/>
      <c r="RHV120" s="511"/>
      <c r="RHW120" s="511"/>
      <c r="RHX120" s="511"/>
      <c r="RHY120" s="511"/>
      <c r="RHZ120" s="511"/>
      <c r="RIA120" s="511"/>
      <c r="RIB120" s="511"/>
      <c r="RIC120" s="511"/>
      <c r="RID120" s="511"/>
      <c r="RIE120" s="511"/>
      <c r="RIF120" s="511"/>
      <c r="RIG120" s="511"/>
      <c r="RIH120" s="511"/>
      <c r="RII120" s="511"/>
      <c r="RIJ120" s="511"/>
      <c r="RIK120" s="511"/>
      <c r="RIL120" s="511"/>
      <c r="RIM120" s="511"/>
      <c r="RIN120" s="511"/>
      <c r="RIO120" s="511"/>
      <c r="RIP120" s="511"/>
      <c r="RIQ120" s="511"/>
      <c r="RIR120" s="511"/>
      <c r="RIS120" s="511"/>
      <c r="RIT120" s="511"/>
      <c r="RIU120" s="511"/>
      <c r="RIV120" s="511"/>
      <c r="RIW120" s="511"/>
      <c r="RIX120" s="511"/>
      <c r="RIY120" s="511"/>
      <c r="RIZ120" s="511"/>
      <c r="RJA120" s="511"/>
      <c r="RJB120" s="511"/>
      <c r="RJC120" s="511"/>
      <c r="RJD120" s="511"/>
      <c r="RJE120" s="511"/>
      <c r="RJF120" s="511"/>
      <c r="RJG120" s="511"/>
      <c r="RJH120" s="511"/>
      <c r="RJI120" s="511"/>
      <c r="RJJ120" s="511"/>
      <c r="RJK120" s="511"/>
      <c r="RJL120" s="511"/>
      <c r="RJM120" s="511"/>
      <c r="RJN120" s="511"/>
      <c r="RJO120" s="511"/>
      <c r="RJP120" s="511"/>
      <c r="RJQ120" s="511"/>
      <c r="RJR120" s="511"/>
      <c r="RJS120" s="511"/>
      <c r="RJT120" s="511"/>
      <c r="RJU120" s="511"/>
      <c r="RJV120" s="511"/>
      <c r="RJW120" s="511"/>
      <c r="RJX120" s="511"/>
      <c r="RJY120" s="511"/>
      <c r="RJZ120" s="511"/>
      <c r="RKA120" s="511"/>
      <c r="RKB120" s="511"/>
      <c r="RKC120" s="511"/>
      <c r="RKD120" s="511"/>
      <c r="RKE120" s="511"/>
      <c r="RKF120" s="511"/>
      <c r="RKG120" s="511"/>
      <c r="RKH120" s="511"/>
      <c r="RKI120" s="511"/>
      <c r="RKJ120" s="511"/>
      <c r="RKK120" s="511"/>
      <c r="RKL120" s="511"/>
      <c r="RKM120" s="511"/>
      <c r="RKN120" s="511"/>
      <c r="RKO120" s="511"/>
      <c r="RKP120" s="511"/>
      <c r="RKQ120" s="511"/>
      <c r="RKR120" s="511"/>
      <c r="RKS120" s="511"/>
      <c r="RKT120" s="511"/>
      <c r="RKU120" s="511"/>
      <c r="RKV120" s="511"/>
      <c r="RKW120" s="511"/>
      <c r="RKX120" s="511"/>
      <c r="RKY120" s="511"/>
      <c r="RKZ120" s="511"/>
      <c r="RLA120" s="511"/>
      <c r="RLB120" s="511"/>
      <c r="RLC120" s="511"/>
      <c r="RLD120" s="511"/>
      <c r="RLE120" s="511"/>
      <c r="RLF120" s="511"/>
      <c r="RLG120" s="511"/>
      <c r="RLH120" s="511"/>
      <c r="RLI120" s="511"/>
      <c r="RLJ120" s="511"/>
      <c r="RLK120" s="511"/>
      <c r="RLL120" s="511"/>
      <c r="RLM120" s="511"/>
      <c r="RLN120" s="511"/>
      <c r="RLO120" s="511"/>
      <c r="RLP120" s="511"/>
      <c r="RLQ120" s="511"/>
      <c r="RLR120" s="511"/>
      <c r="RLS120" s="511"/>
      <c r="RLT120" s="511"/>
      <c r="RLU120" s="511"/>
      <c r="RLV120" s="511"/>
      <c r="RLW120" s="511"/>
      <c r="RLX120" s="511"/>
      <c r="RLY120" s="511"/>
      <c r="RLZ120" s="511"/>
      <c r="RMA120" s="511"/>
      <c r="RMB120" s="511"/>
      <c r="RMC120" s="511"/>
      <c r="RMD120" s="511"/>
      <c r="RME120" s="511"/>
      <c r="RMF120" s="511"/>
      <c r="RMG120" s="511"/>
      <c r="RMH120" s="511"/>
      <c r="RMI120" s="511"/>
      <c r="RMJ120" s="511"/>
      <c r="RMK120" s="511"/>
      <c r="RML120" s="511"/>
      <c r="RMM120" s="511"/>
      <c r="RMN120" s="511"/>
      <c r="RMO120" s="511"/>
      <c r="RMP120" s="511"/>
      <c r="RMQ120" s="511"/>
      <c r="RMR120" s="511"/>
      <c r="RMS120" s="511"/>
      <c r="RMT120" s="511"/>
      <c r="RMU120" s="511"/>
      <c r="RMV120" s="511"/>
      <c r="RMW120" s="511"/>
      <c r="RMX120" s="511"/>
      <c r="RMY120" s="511"/>
      <c r="RMZ120" s="511"/>
      <c r="RNA120" s="511"/>
      <c r="RNB120" s="511"/>
      <c r="RNC120" s="511"/>
      <c r="RND120" s="511"/>
      <c r="RNE120" s="511"/>
      <c r="RNF120" s="511"/>
      <c r="RNG120" s="511"/>
      <c r="RNH120" s="511"/>
      <c r="RNI120" s="511"/>
      <c r="RNJ120" s="511"/>
      <c r="RNK120" s="511"/>
      <c r="RNL120" s="511"/>
      <c r="RNM120" s="511"/>
      <c r="RNN120" s="511"/>
      <c r="RNO120" s="511"/>
      <c r="RNP120" s="511"/>
      <c r="RNQ120" s="511"/>
      <c r="RNR120" s="511"/>
      <c r="RNS120" s="511"/>
      <c r="RNT120" s="511"/>
      <c r="RNU120" s="511"/>
      <c r="RNV120" s="511"/>
      <c r="RNW120" s="511"/>
      <c r="RNX120" s="511"/>
      <c r="RNY120" s="511"/>
      <c r="RNZ120" s="511"/>
      <c r="ROA120" s="511"/>
      <c r="ROB120" s="511"/>
      <c r="ROC120" s="511"/>
      <c r="ROD120" s="511"/>
      <c r="ROE120" s="511"/>
      <c r="ROF120" s="511"/>
      <c r="ROG120" s="511"/>
      <c r="ROH120" s="511"/>
      <c r="ROI120" s="511"/>
      <c r="ROJ120" s="511"/>
      <c r="ROK120" s="511"/>
      <c r="ROL120" s="511"/>
      <c r="ROM120" s="511"/>
      <c r="RON120" s="511"/>
      <c r="ROO120" s="511"/>
      <c r="ROP120" s="511"/>
      <c r="ROQ120" s="511"/>
      <c r="ROR120" s="511"/>
      <c r="ROS120" s="511"/>
      <c r="ROT120" s="511"/>
      <c r="ROU120" s="511"/>
      <c r="ROV120" s="511"/>
      <c r="ROW120" s="511"/>
      <c r="ROX120" s="511"/>
      <c r="ROY120" s="511"/>
      <c r="ROZ120" s="511"/>
      <c r="RPA120" s="511"/>
      <c r="RPB120" s="511"/>
      <c r="RPC120" s="511"/>
      <c r="RPD120" s="511"/>
      <c r="RPE120" s="511"/>
      <c r="RPF120" s="511"/>
      <c r="RPG120" s="511"/>
      <c r="RPH120" s="511"/>
      <c r="RPI120" s="511"/>
      <c r="RPJ120" s="511"/>
      <c r="RPK120" s="511"/>
      <c r="RPL120" s="511"/>
      <c r="RPM120" s="511"/>
      <c r="RPN120" s="511"/>
      <c r="RPO120" s="511"/>
      <c r="RPP120" s="511"/>
      <c r="RPQ120" s="511"/>
      <c r="RPR120" s="511"/>
      <c r="RPS120" s="511"/>
      <c r="RPT120" s="511"/>
      <c r="RPU120" s="511"/>
      <c r="RPV120" s="511"/>
      <c r="RPW120" s="511"/>
      <c r="RPX120" s="511"/>
      <c r="RPY120" s="511"/>
      <c r="RPZ120" s="511"/>
      <c r="RQA120" s="511"/>
      <c r="RQB120" s="511"/>
      <c r="RQC120" s="511"/>
      <c r="RQD120" s="511"/>
      <c r="RQE120" s="511"/>
      <c r="RQF120" s="511"/>
      <c r="RQG120" s="511"/>
      <c r="RQH120" s="511"/>
      <c r="RQI120" s="511"/>
      <c r="RQJ120" s="511"/>
      <c r="RQK120" s="511"/>
      <c r="RQL120" s="511"/>
      <c r="RQM120" s="511"/>
      <c r="RQN120" s="511"/>
      <c r="RQO120" s="511"/>
      <c r="RQP120" s="511"/>
      <c r="RQQ120" s="511"/>
      <c r="RQR120" s="511"/>
      <c r="RQS120" s="511"/>
      <c r="RQT120" s="511"/>
      <c r="RQU120" s="511"/>
      <c r="RQV120" s="511"/>
      <c r="RQW120" s="511"/>
      <c r="RQX120" s="511"/>
      <c r="RQY120" s="511"/>
      <c r="RQZ120" s="511"/>
      <c r="RRA120" s="511"/>
      <c r="RRB120" s="511"/>
      <c r="RRC120" s="511"/>
      <c r="RRD120" s="511"/>
      <c r="RRE120" s="511"/>
      <c r="RRF120" s="511"/>
      <c r="RRG120" s="511"/>
      <c r="RRH120" s="511"/>
      <c r="RRI120" s="511"/>
      <c r="RRJ120" s="511"/>
      <c r="RRK120" s="511"/>
      <c r="RRL120" s="511"/>
      <c r="RRM120" s="511"/>
      <c r="RRN120" s="511"/>
      <c r="RRO120" s="511"/>
      <c r="RRP120" s="511"/>
      <c r="RRQ120" s="511"/>
      <c r="RRR120" s="511"/>
      <c r="RRS120" s="511"/>
      <c r="RRT120" s="511"/>
      <c r="RRU120" s="511"/>
      <c r="RRV120" s="511"/>
      <c r="RRW120" s="511"/>
      <c r="RRX120" s="511"/>
      <c r="RRY120" s="511"/>
      <c r="RRZ120" s="511"/>
      <c r="RSA120" s="511"/>
      <c r="RSB120" s="511"/>
      <c r="RSC120" s="511"/>
      <c r="RSD120" s="511"/>
      <c r="RSE120" s="511"/>
      <c r="RSF120" s="511"/>
      <c r="RSG120" s="511"/>
      <c r="RSH120" s="511"/>
      <c r="RSI120" s="511"/>
      <c r="RSJ120" s="511"/>
      <c r="RSK120" s="511"/>
      <c r="RSL120" s="511"/>
      <c r="RSM120" s="511"/>
      <c r="RSN120" s="511"/>
      <c r="RSO120" s="511"/>
      <c r="RSP120" s="511"/>
      <c r="RSQ120" s="511"/>
      <c r="RSR120" s="511"/>
      <c r="RSS120" s="511"/>
      <c r="RST120" s="511"/>
      <c r="RSU120" s="511"/>
      <c r="RSV120" s="511"/>
      <c r="RSW120" s="511"/>
      <c r="RSX120" s="511"/>
      <c r="RSY120" s="511"/>
      <c r="RSZ120" s="511"/>
      <c r="RTA120" s="511"/>
      <c r="RTB120" s="511"/>
      <c r="RTC120" s="511"/>
      <c r="RTD120" s="511"/>
      <c r="RTE120" s="511"/>
      <c r="RTF120" s="511"/>
      <c r="RTG120" s="511"/>
      <c r="RTH120" s="511"/>
      <c r="RTI120" s="511"/>
      <c r="RTJ120" s="511"/>
      <c r="RTK120" s="511"/>
      <c r="RTL120" s="511"/>
      <c r="RTM120" s="511"/>
      <c r="RTN120" s="511"/>
      <c r="RTO120" s="511"/>
      <c r="RTP120" s="511"/>
      <c r="RTQ120" s="511"/>
      <c r="RTR120" s="511"/>
      <c r="RTS120" s="511"/>
      <c r="RTT120" s="511"/>
      <c r="RTU120" s="511"/>
      <c r="RTV120" s="511"/>
      <c r="RTW120" s="511"/>
      <c r="RTX120" s="511"/>
      <c r="RTY120" s="511"/>
      <c r="RTZ120" s="511"/>
      <c r="RUA120" s="511"/>
      <c r="RUB120" s="511"/>
      <c r="RUC120" s="511"/>
      <c r="RUD120" s="511"/>
      <c r="RUE120" s="511"/>
      <c r="RUF120" s="511"/>
      <c r="RUG120" s="511"/>
      <c r="RUH120" s="511"/>
      <c r="RUI120" s="511"/>
      <c r="RUJ120" s="511"/>
      <c r="RUK120" s="511"/>
      <c r="RUL120" s="511"/>
      <c r="RUM120" s="511"/>
      <c r="RUN120" s="511"/>
      <c r="RUO120" s="511"/>
      <c r="RUP120" s="511"/>
      <c r="RUQ120" s="511"/>
      <c r="RUR120" s="511"/>
      <c r="RUS120" s="511"/>
      <c r="RUT120" s="511"/>
      <c r="RUU120" s="511"/>
      <c r="RUV120" s="511"/>
      <c r="RUW120" s="511"/>
      <c r="RUX120" s="511"/>
      <c r="RUY120" s="511"/>
      <c r="RUZ120" s="511"/>
      <c r="RVA120" s="511"/>
      <c r="RVB120" s="511"/>
      <c r="RVC120" s="511"/>
      <c r="RVD120" s="511"/>
      <c r="RVE120" s="511"/>
      <c r="RVF120" s="511"/>
      <c r="RVG120" s="511"/>
      <c r="RVH120" s="511"/>
      <c r="RVI120" s="511"/>
      <c r="RVJ120" s="511"/>
      <c r="RVK120" s="511"/>
      <c r="RVL120" s="511"/>
      <c r="RVM120" s="511"/>
      <c r="RVN120" s="511"/>
      <c r="RVO120" s="511"/>
      <c r="RVP120" s="511"/>
      <c r="RVQ120" s="511"/>
      <c r="RVR120" s="511"/>
      <c r="RVS120" s="511"/>
      <c r="RVT120" s="511"/>
      <c r="RVU120" s="511"/>
      <c r="RVV120" s="511"/>
      <c r="RVW120" s="511"/>
      <c r="RVX120" s="511"/>
      <c r="RVY120" s="511"/>
      <c r="RVZ120" s="511"/>
      <c r="RWA120" s="511"/>
      <c r="RWB120" s="511"/>
      <c r="RWC120" s="511"/>
      <c r="RWD120" s="511"/>
      <c r="RWE120" s="511"/>
      <c r="RWF120" s="511"/>
      <c r="RWG120" s="511"/>
      <c r="RWH120" s="511"/>
      <c r="RWI120" s="511"/>
      <c r="RWJ120" s="511"/>
      <c r="RWK120" s="511"/>
      <c r="RWL120" s="511"/>
      <c r="RWM120" s="511"/>
      <c r="RWN120" s="511"/>
      <c r="RWO120" s="511"/>
      <c r="RWP120" s="511"/>
      <c r="RWQ120" s="511"/>
      <c r="RWR120" s="511"/>
      <c r="RWS120" s="511"/>
      <c r="RWT120" s="511"/>
      <c r="RWU120" s="511"/>
      <c r="RWV120" s="511"/>
      <c r="RWW120" s="511"/>
      <c r="RWX120" s="511"/>
      <c r="RWY120" s="511"/>
      <c r="RWZ120" s="511"/>
      <c r="RXA120" s="511"/>
      <c r="RXB120" s="511"/>
      <c r="RXC120" s="511"/>
      <c r="RXD120" s="511"/>
      <c r="RXE120" s="511"/>
      <c r="RXF120" s="511"/>
      <c r="RXG120" s="511"/>
      <c r="RXH120" s="511"/>
      <c r="RXI120" s="511"/>
      <c r="RXJ120" s="511"/>
      <c r="RXK120" s="511"/>
      <c r="RXL120" s="511"/>
      <c r="RXM120" s="511"/>
      <c r="RXN120" s="511"/>
      <c r="RXO120" s="511"/>
      <c r="RXP120" s="511"/>
      <c r="RXQ120" s="511"/>
      <c r="RXR120" s="511"/>
      <c r="RXS120" s="511"/>
      <c r="RXT120" s="511"/>
      <c r="RXU120" s="511"/>
      <c r="RXV120" s="511"/>
      <c r="RXW120" s="511"/>
      <c r="RXX120" s="511"/>
      <c r="RXY120" s="511"/>
      <c r="RXZ120" s="511"/>
      <c r="RYA120" s="511"/>
      <c r="RYB120" s="511"/>
      <c r="RYC120" s="511"/>
      <c r="RYD120" s="511"/>
      <c r="RYE120" s="511"/>
      <c r="RYF120" s="511"/>
      <c r="RYG120" s="511"/>
      <c r="RYH120" s="511"/>
      <c r="RYI120" s="511"/>
      <c r="RYJ120" s="511"/>
      <c r="RYK120" s="511"/>
      <c r="RYL120" s="511"/>
      <c r="RYM120" s="511"/>
      <c r="RYN120" s="511"/>
      <c r="RYO120" s="511"/>
      <c r="RYP120" s="511"/>
      <c r="RYQ120" s="511"/>
      <c r="RYR120" s="511"/>
      <c r="RYS120" s="511"/>
      <c r="RYT120" s="511"/>
      <c r="RYU120" s="511"/>
      <c r="RYV120" s="511"/>
      <c r="RYW120" s="511"/>
      <c r="RYX120" s="511"/>
      <c r="RYY120" s="511"/>
      <c r="RYZ120" s="511"/>
      <c r="RZA120" s="511"/>
      <c r="RZB120" s="511"/>
      <c r="RZC120" s="511"/>
      <c r="RZD120" s="511"/>
      <c r="RZE120" s="511"/>
      <c r="RZF120" s="511"/>
      <c r="RZG120" s="511"/>
      <c r="RZH120" s="511"/>
      <c r="RZI120" s="511"/>
      <c r="RZJ120" s="511"/>
      <c r="RZK120" s="511"/>
      <c r="RZL120" s="511"/>
      <c r="RZM120" s="511"/>
      <c r="RZN120" s="511"/>
      <c r="RZO120" s="511"/>
      <c r="RZP120" s="511"/>
      <c r="RZQ120" s="511"/>
      <c r="RZR120" s="511"/>
      <c r="RZS120" s="511"/>
      <c r="RZT120" s="511"/>
      <c r="RZU120" s="511"/>
      <c r="RZV120" s="511"/>
      <c r="RZW120" s="511"/>
      <c r="RZX120" s="511"/>
      <c r="RZY120" s="511"/>
      <c r="RZZ120" s="511"/>
      <c r="SAA120" s="511"/>
      <c r="SAB120" s="511"/>
      <c r="SAC120" s="511"/>
      <c r="SAD120" s="511"/>
      <c r="SAE120" s="511"/>
      <c r="SAF120" s="511"/>
      <c r="SAG120" s="511"/>
      <c r="SAH120" s="511"/>
      <c r="SAI120" s="511"/>
      <c r="SAJ120" s="511"/>
      <c r="SAK120" s="511"/>
      <c r="SAL120" s="511"/>
      <c r="SAM120" s="511"/>
      <c r="SAN120" s="511"/>
      <c r="SAO120" s="511"/>
      <c r="SAP120" s="511"/>
      <c r="SAQ120" s="511"/>
      <c r="SAR120" s="511"/>
      <c r="SAS120" s="511"/>
      <c r="SAT120" s="511"/>
      <c r="SAU120" s="511"/>
      <c r="SAV120" s="511"/>
      <c r="SAW120" s="511"/>
      <c r="SAX120" s="511"/>
      <c r="SAY120" s="511"/>
      <c r="SAZ120" s="511"/>
      <c r="SBA120" s="511"/>
      <c r="SBB120" s="511"/>
      <c r="SBC120" s="511"/>
      <c r="SBD120" s="511"/>
      <c r="SBE120" s="511"/>
      <c r="SBF120" s="511"/>
      <c r="SBG120" s="511"/>
      <c r="SBH120" s="511"/>
      <c r="SBI120" s="511"/>
      <c r="SBJ120" s="511"/>
      <c r="SBK120" s="511"/>
      <c r="SBL120" s="511"/>
      <c r="SBM120" s="511"/>
      <c r="SBN120" s="511"/>
      <c r="SBO120" s="511"/>
      <c r="SBP120" s="511"/>
      <c r="SBQ120" s="511"/>
      <c r="SBR120" s="511"/>
      <c r="SBS120" s="511"/>
      <c r="SBT120" s="511"/>
      <c r="SBU120" s="511"/>
      <c r="SBV120" s="511"/>
      <c r="SBW120" s="511"/>
      <c r="SBX120" s="511"/>
      <c r="SBY120" s="511"/>
      <c r="SBZ120" s="511"/>
      <c r="SCA120" s="511"/>
      <c r="SCB120" s="511"/>
      <c r="SCC120" s="511"/>
      <c r="SCD120" s="511"/>
      <c r="SCE120" s="511"/>
      <c r="SCF120" s="511"/>
      <c r="SCG120" s="511"/>
      <c r="SCH120" s="511"/>
      <c r="SCI120" s="511"/>
      <c r="SCJ120" s="511"/>
      <c r="SCK120" s="511"/>
      <c r="SCL120" s="511"/>
      <c r="SCM120" s="511"/>
      <c r="SCN120" s="511"/>
      <c r="SCO120" s="511"/>
      <c r="SCP120" s="511"/>
      <c r="SCQ120" s="511"/>
      <c r="SCR120" s="511"/>
      <c r="SCS120" s="511"/>
      <c r="SCT120" s="511"/>
      <c r="SCU120" s="511"/>
      <c r="SCV120" s="511"/>
      <c r="SCW120" s="511"/>
      <c r="SCX120" s="511"/>
      <c r="SCY120" s="511"/>
      <c r="SCZ120" s="511"/>
      <c r="SDA120" s="511"/>
      <c r="SDB120" s="511"/>
      <c r="SDC120" s="511"/>
      <c r="SDD120" s="511"/>
      <c r="SDE120" s="511"/>
      <c r="SDF120" s="511"/>
      <c r="SDG120" s="511"/>
      <c r="SDH120" s="511"/>
      <c r="SDI120" s="511"/>
      <c r="SDJ120" s="511"/>
      <c r="SDK120" s="511"/>
      <c r="SDL120" s="511"/>
      <c r="SDM120" s="511"/>
      <c r="SDN120" s="511"/>
      <c r="SDO120" s="511"/>
      <c r="SDP120" s="511"/>
      <c r="SDQ120" s="511"/>
      <c r="SDR120" s="511"/>
      <c r="SDS120" s="511"/>
      <c r="SDT120" s="511"/>
      <c r="SDU120" s="511"/>
      <c r="SDV120" s="511"/>
      <c r="SDW120" s="511"/>
      <c r="SDX120" s="511"/>
      <c r="SDY120" s="511"/>
      <c r="SDZ120" s="511"/>
      <c r="SEA120" s="511"/>
      <c r="SEB120" s="511"/>
      <c r="SEC120" s="511"/>
      <c r="SED120" s="511"/>
      <c r="SEE120" s="511"/>
      <c r="SEF120" s="511"/>
      <c r="SEG120" s="511"/>
      <c r="SEH120" s="511"/>
      <c r="SEI120" s="511"/>
      <c r="SEJ120" s="511"/>
      <c r="SEK120" s="511"/>
      <c r="SEL120" s="511"/>
      <c r="SEM120" s="511"/>
      <c r="SEN120" s="511"/>
      <c r="SEO120" s="511"/>
      <c r="SEP120" s="511"/>
      <c r="SEQ120" s="511"/>
      <c r="SER120" s="511"/>
      <c r="SES120" s="511"/>
      <c r="SET120" s="511"/>
      <c r="SEU120" s="511"/>
      <c r="SEV120" s="511"/>
      <c r="SEW120" s="511"/>
      <c r="SEX120" s="511"/>
      <c r="SEY120" s="511"/>
      <c r="SEZ120" s="511"/>
      <c r="SFA120" s="511"/>
      <c r="SFB120" s="511"/>
      <c r="SFC120" s="511"/>
      <c r="SFD120" s="511"/>
      <c r="SFE120" s="511"/>
      <c r="SFF120" s="511"/>
      <c r="SFG120" s="511"/>
      <c r="SFH120" s="511"/>
      <c r="SFI120" s="511"/>
      <c r="SFJ120" s="511"/>
      <c r="SFK120" s="511"/>
      <c r="SFL120" s="511"/>
      <c r="SFM120" s="511"/>
      <c r="SFN120" s="511"/>
      <c r="SFO120" s="511"/>
      <c r="SFP120" s="511"/>
      <c r="SFQ120" s="511"/>
      <c r="SFR120" s="511"/>
      <c r="SFS120" s="511"/>
      <c r="SFT120" s="511"/>
      <c r="SFU120" s="511"/>
      <c r="SFV120" s="511"/>
      <c r="SFW120" s="511"/>
      <c r="SFX120" s="511"/>
      <c r="SFY120" s="511"/>
      <c r="SFZ120" s="511"/>
      <c r="SGA120" s="511"/>
      <c r="SGB120" s="511"/>
      <c r="SGC120" s="511"/>
      <c r="SGD120" s="511"/>
      <c r="SGE120" s="511"/>
      <c r="SGF120" s="511"/>
      <c r="SGG120" s="511"/>
      <c r="SGH120" s="511"/>
      <c r="SGI120" s="511"/>
      <c r="SGJ120" s="511"/>
      <c r="SGK120" s="511"/>
      <c r="SGL120" s="511"/>
      <c r="SGM120" s="511"/>
      <c r="SGN120" s="511"/>
      <c r="SGO120" s="511"/>
      <c r="SGP120" s="511"/>
      <c r="SGQ120" s="511"/>
      <c r="SGR120" s="511"/>
      <c r="SGS120" s="511"/>
      <c r="SGT120" s="511"/>
      <c r="SGU120" s="511"/>
      <c r="SGV120" s="511"/>
      <c r="SGW120" s="511"/>
      <c r="SGX120" s="511"/>
      <c r="SGY120" s="511"/>
      <c r="SGZ120" s="511"/>
      <c r="SHA120" s="511"/>
      <c r="SHB120" s="511"/>
      <c r="SHC120" s="511"/>
      <c r="SHD120" s="511"/>
      <c r="SHE120" s="511"/>
      <c r="SHF120" s="511"/>
      <c r="SHG120" s="511"/>
      <c r="SHH120" s="511"/>
      <c r="SHI120" s="511"/>
      <c r="SHJ120" s="511"/>
      <c r="SHK120" s="511"/>
      <c r="SHL120" s="511"/>
      <c r="SHM120" s="511"/>
      <c r="SHN120" s="511"/>
      <c r="SHO120" s="511"/>
      <c r="SHP120" s="511"/>
      <c r="SHQ120" s="511"/>
      <c r="SHR120" s="511"/>
      <c r="SHS120" s="511"/>
      <c r="SHT120" s="511"/>
      <c r="SHU120" s="511"/>
      <c r="SHV120" s="511"/>
      <c r="SHW120" s="511"/>
      <c r="SHX120" s="511"/>
      <c r="SHY120" s="511"/>
      <c r="SHZ120" s="511"/>
      <c r="SIA120" s="511"/>
      <c r="SIB120" s="511"/>
      <c r="SIC120" s="511"/>
      <c r="SID120" s="511"/>
      <c r="SIE120" s="511"/>
      <c r="SIF120" s="511"/>
      <c r="SIG120" s="511"/>
      <c r="SIH120" s="511"/>
      <c r="SII120" s="511"/>
      <c r="SIJ120" s="511"/>
      <c r="SIK120" s="511"/>
      <c r="SIL120" s="511"/>
      <c r="SIM120" s="511"/>
      <c r="SIN120" s="511"/>
      <c r="SIO120" s="511"/>
      <c r="SIP120" s="511"/>
      <c r="SIQ120" s="511"/>
      <c r="SIR120" s="511"/>
      <c r="SIS120" s="511"/>
      <c r="SIT120" s="511"/>
      <c r="SIU120" s="511"/>
      <c r="SIV120" s="511"/>
      <c r="SIW120" s="511"/>
      <c r="SIX120" s="511"/>
      <c r="SIY120" s="511"/>
      <c r="SIZ120" s="511"/>
      <c r="SJA120" s="511"/>
      <c r="SJB120" s="511"/>
      <c r="SJC120" s="511"/>
      <c r="SJD120" s="511"/>
      <c r="SJE120" s="511"/>
      <c r="SJF120" s="511"/>
      <c r="SJG120" s="511"/>
      <c r="SJH120" s="511"/>
      <c r="SJI120" s="511"/>
      <c r="SJJ120" s="511"/>
      <c r="SJK120" s="511"/>
      <c r="SJL120" s="511"/>
      <c r="SJM120" s="511"/>
      <c r="SJN120" s="511"/>
      <c r="SJO120" s="511"/>
      <c r="SJP120" s="511"/>
      <c r="SJQ120" s="511"/>
      <c r="SJR120" s="511"/>
      <c r="SJS120" s="511"/>
      <c r="SJT120" s="511"/>
      <c r="SJU120" s="511"/>
      <c r="SJV120" s="511"/>
      <c r="SJW120" s="511"/>
      <c r="SJX120" s="511"/>
      <c r="SJY120" s="511"/>
      <c r="SJZ120" s="511"/>
      <c r="SKA120" s="511"/>
      <c r="SKB120" s="511"/>
      <c r="SKC120" s="511"/>
      <c r="SKD120" s="511"/>
      <c r="SKE120" s="511"/>
      <c r="SKF120" s="511"/>
      <c r="SKG120" s="511"/>
      <c r="SKH120" s="511"/>
      <c r="SKI120" s="511"/>
      <c r="SKJ120" s="511"/>
      <c r="SKK120" s="511"/>
      <c r="SKL120" s="511"/>
      <c r="SKM120" s="511"/>
      <c r="SKN120" s="511"/>
      <c r="SKO120" s="511"/>
      <c r="SKP120" s="511"/>
      <c r="SKQ120" s="511"/>
      <c r="SKR120" s="511"/>
      <c r="SKS120" s="511"/>
      <c r="SKT120" s="511"/>
      <c r="SKU120" s="511"/>
      <c r="SKV120" s="511"/>
      <c r="SKW120" s="511"/>
      <c r="SKX120" s="511"/>
      <c r="SKY120" s="511"/>
      <c r="SKZ120" s="511"/>
      <c r="SLA120" s="511"/>
      <c r="SLB120" s="511"/>
      <c r="SLC120" s="511"/>
      <c r="SLD120" s="511"/>
      <c r="SLE120" s="511"/>
      <c r="SLF120" s="511"/>
      <c r="SLG120" s="511"/>
      <c r="SLH120" s="511"/>
      <c r="SLI120" s="511"/>
      <c r="SLJ120" s="511"/>
      <c r="SLK120" s="511"/>
      <c r="SLL120" s="511"/>
      <c r="SLM120" s="511"/>
      <c r="SLN120" s="511"/>
      <c r="SLO120" s="511"/>
      <c r="SLP120" s="511"/>
      <c r="SLQ120" s="511"/>
      <c r="SLR120" s="511"/>
      <c r="SLS120" s="511"/>
      <c r="SLT120" s="511"/>
      <c r="SLU120" s="511"/>
      <c r="SLV120" s="511"/>
      <c r="SLW120" s="511"/>
      <c r="SLX120" s="511"/>
      <c r="SLY120" s="511"/>
      <c r="SLZ120" s="511"/>
      <c r="SMA120" s="511"/>
      <c r="SMB120" s="511"/>
      <c r="SMC120" s="511"/>
      <c r="SMD120" s="511"/>
      <c r="SME120" s="511"/>
      <c r="SMF120" s="511"/>
      <c r="SMG120" s="511"/>
      <c r="SMH120" s="511"/>
      <c r="SMI120" s="511"/>
      <c r="SMJ120" s="511"/>
      <c r="SMK120" s="511"/>
      <c r="SML120" s="511"/>
      <c r="SMM120" s="511"/>
      <c r="SMN120" s="511"/>
      <c r="SMO120" s="511"/>
      <c r="SMP120" s="511"/>
      <c r="SMQ120" s="511"/>
      <c r="SMR120" s="511"/>
      <c r="SMS120" s="511"/>
      <c r="SMT120" s="511"/>
      <c r="SMU120" s="511"/>
      <c r="SMV120" s="511"/>
      <c r="SMW120" s="511"/>
      <c r="SMX120" s="511"/>
      <c r="SMY120" s="511"/>
      <c r="SMZ120" s="511"/>
      <c r="SNA120" s="511"/>
      <c r="SNB120" s="511"/>
      <c r="SNC120" s="511"/>
      <c r="SND120" s="511"/>
      <c r="SNE120" s="511"/>
      <c r="SNF120" s="511"/>
      <c r="SNG120" s="511"/>
      <c r="SNH120" s="511"/>
      <c r="SNI120" s="511"/>
      <c r="SNJ120" s="511"/>
      <c r="SNK120" s="511"/>
      <c r="SNL120" s="511"/>
      <c r="SNM120" s="511"/>
      <c r="SNN120" s="511"/>
      <c r="SNO120" s="511"/>
      <c r="SNP120" s="511"/>
      <c r="SNQ120" s="511"/>
      <c r="SNR120" s="511"/>
      <c r="SNS120" s="511"/>
      <c r="SNT120" s="511"/>
      <c r="SNU120" s="511"/>
      <c r="SNV120" s="511"/>
      <c r="SNW120" s="511"/>
      <c r="SNX120" s="511"/>
      <c r="SNY120" s="511"/>
      <c r="SNZ120" s="511"/>
      <c r="SOA120" s="511"/>
      <c r="SOB120" s="511"/>
      <c r="SOC120" s="511"/>
      <c r="SOD120" s="511"/>
      <c r="SOE120" s="511"/>
      <c r="SOF120" s="511"/>
      <c r="SOG120" s="511"/>
      <c r="SOH120" s="511"/>
      <c r="SOI120" s="511"/>
      <c r="SOJ120" s="511"/>
      <c r="SOK120" s="511"/>
      <c r="SOL120" s="511"/>
      <c r="SOM120" s="511"/>
      <c r="SON120" s="511"/>
      <c r="SOO120" s="511"/>
      <c r="SOP120" s="511"/>
      <c r="SOQ120" s="511"/>
      <c r="SOR120" s="511"/>
      <c r="SOS120" s="511"/>
      <c r="SOT120" s="511"/>
      <c r="SOU120" s="511"/>
      <c r="SOV120" s="511"/>
      <c r="SOW120" s="511"/>
      <c r="SOX120" s="511"/>
      <c r="SOY120" s="511"/>
      <c r="SOZ120" s="511"/>
      <c r="SPA120" s="511"/>
      <c r="SPB120" s="511"/>
      <c r="SPC120" s="511"/>
      <c r="SPD120" s="511"/>
      <c r="SPE120" s="511"/>
      <c r="SPF120" s="511"/>
      <c r="SPG120" s="511"/>
      <c r="SPH120" s="511"/>
      <c r="SPI120" s="511"/>
      <c r="SPJ120" s="511"/>
      <c r="SPK120" s="511"/>
      <c r="SPL120" s="511"/>
      <c r="SPM120" s="511"/>
      <c r="SPN120" s="511"/>
      <c r="SPO120" s="511"/>
      <c r="SPP120" s="511"/>
      <c r="SPQ120" s="511"/>
      <c r="SPR120" s="511"/>
      <c r="SPS120" s="511"/>
      <c r="SPT120" s="511"/>
      <c r="SPU120" s="511"/>
      <c r="SPV120" s="511"/>
      <c r="SPW120" s="511"/>
      <c r="SPX120" s="511"/>
      <c r="SPY120" s="511"/>
      <c r="SPZ120" s="511"/>
      <c r="SQA120" s="511"/>
      <c r="SQB120" s="511"/>
      <c r="SQC120" s="511"/>
      <c r="SQD120" s="511"/>
      <c r="SQE120" s="511"/>
      <c r="SQF120" s="511"/>
      <c r="SQG120" s="511"/>
      <c r="SQH120" s="511"/>
      <c r="SQI120" s="511"/>
      <c r="SQJ120" s="511"/>
      <c r="SQK120" s="511"/>
      <c r="SQL120" s="511"/>
      <c r="SQM120" s="511"/>
      <c r="SQN120" s="511"/>
      <c r="SQO120" s="511"/>
      <c r="SQP120" s="511"/>
      <c r="SQQ120" s="511"/>
      <c r="SQR120" s="511"/>
      <c r="SQS120" s="511"/>
      <c r="SQT120" s="511"/>
      <c r="SQU120" s="511"/>
      <c r="SQV120" s="511"/>
      <c r="SQW120" s="511"/>
      <c r="SQX120" s="511"/>
      <c r="SQY120" s="511"/>
      <c r="SQZ120" s="511"/>
      <c r="SRA120" s="511"/>
      <c r="SRB120" s="511"/>
      <c r="SRC120" s="511"/>
      <c r="SRD120" s="511"/>
      <c r="SRE120" s="511"/>
      <c r="SRF120" s="511"/>
      <c r="SRG120" s="511"/>
      <c r="SRH120" s="511"/>
      <c r="SRI120" s="511"/>
      <c r="SRJ120" s="511"/>
      <c r="SRK120" s="511"/>
      <c r="SRL120" s="511"/>
      <c r="SRM120" s="511"/>
      <c r="SRN120" s="511"/>
      <c r="SRO120" s="511"/>
      <c r="SRP120" s="511"/>
      <c r="SRQ120" s="511"/>
      <c r="SRR120" s="511"/>
      <c r="SRS120" s="511"/>
      <c r="SRT120" s="511"/>
      <c r="SRU120" s="511"/>
      <c r="SRV120" s="511"/>
      <c r="SRW120" s="511"/>
      <c r="SRX120" s="511"/>
      <c r="SRY120" s="511"/>
      <c r="SRZ120" s="511"/>
      <c r="SSA120" s="511"/>
      <c r="SSB120" s="511"/>
      <c r="SSC120" s="511"/>
      <c r="SSD120" s="511"/>
      <c r="SSE120" s="511"/>
      <c r="SSF120" s="511"/>
      <c r="SSG120" s="511"/>
      <c r="SSH120" s="511"/>
      <c r="SSI120" s="511"/>
      <c r="SSJ120" s="511"/>
      <c r="SSK120" s="511"/>
      <c r="SSL120" s="511"/>
      <c r="SSM120" s="511"/>
      <c r="SSN120" s="511"/>
      <c r="SSO120" s="511"/>
      <c r="SSP120" s="511"/>
      <c r="SSQ120" s="511"/>
      <c r="SSR120" s="511"/>
      <c r="SSS120" s="511"/>
      <c r="SST120" s="511"/>
      <c r="SSU120" s="511"/>
      <c r="SSV120" s="511"/>
      <c r="SSW120" s="511"/>
      <c r="SSX120" s="511"/>
      <c r="SSY120" s="511"/>
      <c r="SSZ120" s="511"/>
      <c r="STA120" s="511"/>
      <c r="STB120" s="511"/>
      <c r="STC120" s="511"/>
      <c r="STD120" s="511"/>
      <c r="STE120" s="511"/>
      <c r="STF120" s="511"/>
      <c r="STG120" s="511"/>
      <c r="STH120" s="511"/>
      <c r="STI120" s="511"/>
      <c r="STJ120" s="511"/>
      <c r="STK120" s="511"/>
      <c r="STL120" s="511"/>
      <c r="STM120" s="511"/>
      <c r="STN120" s="511"/>
      <c r="STO120" s="511"/>
      <c r="STP120" s="511"/>
      <c r="STQ120" s="511"/>
      <c r="STR120" s="511"/>
      <c r="STS120" s="511"/>
      <c r="STT120" s="511"/>
      <c r="STU120" s="511"/>
      <c r="STV120" s="511"/>
      <c r="STW120" s="511"/>
      <c r="STX120" s="511"/>
      <c r="STY120" s="511"/>
      <c r="STZ120" s="511"/>
      <c r="SUA120" s="511"/>
      <c r="SUB120" s="511"/>
      <c r="SUC120" s="511"/>
      <c r="SUD120" s="511"/>
      <c r="SUE120" s="511"/>
      <c r="SUF120" s="511"/>
      <c r="SUG120" s="511"/>
      <c r="SUH120" s="511"/>
      <c r="SUI120" s="511"/>
      <c r="SUJ120" s="511"/>
      <c r="SUK120" s="511"/>
      <c r="SUL120" s="511"/>
      <c r="SUM120" s="511"/>
      <c r="SUN120" s="511"/>
      <c r="SUO120" s="511"/>
      <c r="SUP120" s="511"/>
      <c r="SUQ120" s="511"/>
      <c r="SUR120" s="511"/>
      <c r="SUS120" s="511"/>
      <c r="SUT120" s="511"/>
      <c r="SUU120" s="511"/>
      <c r="SUV120" s="511"/>
      <c r="SUW120" s="511"/>
      <c r="SUX120" s="511"/>
      <c r="SUY120" s="511"/>
      <c r="SUZ120" s="511"/>
      <c r="SVA120" s="511"/>
      <c r="SVB120" s="511"/>
      <c r="SVC120" s="511"/>
      <c r="SVD120" s="511"/>
      <c r="SVE120" s="511"/>
      <c r="SVF120" s="511"/>
      <c r="SVG120" s="511"/>
      <c r="SVH120" s="511"/>
      <c r="SVI120" s="511"/>
      <c r="SVJ120" s="511"/>
      <c r="SVK120" s="511"/>
      <c r="SVL120" s="511"/>
      <c r="SVM120" s="511"/>
      <c r="SVN120" s="511"/>
      <c r="SVO120" s="511"/>
      <c r="SVP120" s="511"/>
      <c r="SVQ120" s="511"/>
      <c r="SVR120" s="511"/>
      <c r="SVS120" s="511"/>
      <c r="SVT120" s="511"/>
      <c r="SVU120" s="511"/>
      <c r="SVV120" s="511"/>
      <c r="SVW120" s="511"/>
      <c r="SVX120" s="511"/>
      <c r="SVY120" s="511"/>
      <c r="SVZ120" s="511"/>
      <c r="SWA120" s="511"/>
      <c r="SWB120" s="511"/>
      <c r="SWC120" s="511"/>
      <c r="SWD120" s="511"/>
      <c r="SWE120" s="511"/>
      <c r="SWF120" s="511"/>
      <c r="SWG120" s="511"/>
      <c r="SWH120" s="511"/>
      <c r="SWI120" s="511"/>
      <c r="SWJ120" s="511"/>
      <c r="SWK120" s="511"/>
      <c r="SWL120" s="511"/>
      <c r="SWM120" s="511"/>
      <c r="SWN120" s="511"/>
      <c r="SWO120" s="511"/>
      <c r="SWP120" s="511"/>
      <c r="SWQ120" s="511"/>
      <c r="SWR120" s="511"/>
      <c r="SWS120" s="511"/>
      <c r="SWT120" s="511"/>
      <c r="SWU120" s="511"/>
      <c r="SWV120" s="511"/>
      <c r="SWW120" s="511"/>
      <c r="SWX120" s="511"/>
      <c r="SWY120" s="511"/>
      <c r="SWZ120" s="511"/>
      <c r="SXA120" s="511"/>
      <c r="SXB120" s="511"/>
      <c r="SXC120" s="511"/>
      <c r="SXD120" s="511"/>
      <c r="SXE120" s="511"/>
      <c r="SXF120" s="511"/>
      <c r="SXG120" s="511"/>
      <c r="SXH120" s="511"/>
      <c r="SXI120" s="511"/>
      <c r="SXJ120" s="511"/>
      <c r="SXK120" s="511"/>
      <c r="SXL120" s="511"/>
      <c r="SXM120" s="511"/>
      <c r="SXN120" s="511"/>
      <c r="SXO120" s="511"/>
      <c r="SXP120" s="511"/>
      <c r="SXQ120" s="511"/>
      <c r="SXR120" s="511"/>
      <c r="SXS120" s="511"/>
      <c r="SXT120" s="511"/>
      <c r="SXU120" s="511"/>
      <c r="SXV120" s="511"/>
      <c r="SXW120" s="511"/>
      <c r="SXX120" s="511"/>
      <c r="SXY120" s="511"/>
      <c r="SXZ120" s="511"/>
      <c r="SYA120" s="511"/>
      <c r="SYB120" s="511"/>
      <c r="SYC120" s="511"/>
      <c r="SYD120" s="511"/>
      <c r="SYE120" s="511"/>
      <c r="SYF120" s="511"/>
      <c r="SYG120" s="511"/>
      <c r="SYH120" s="511"/>
      <c r="SYI120" s="511"/>
      <c r="SYJ120" s="511"/>
      <c r="SYK120" s="511"/>
      <c r="SYL120" s="511"/>
      <c r="SYM120" s="511"/>
      <c r="SYN120" s="511"/>
      <c r="SYO120" s="511"/>
      <c r="SYP120" s="511"/>
      <c r="SYQ120" s="511"/>
      <c r="SYR120" s="511"/>
      <c r="SYS120" s="511"/>
      <c r="SYT120" s="511"/>
      <c r="SYU120" s="511"/>
      <c r="SYV120" s="511"/>
      <c r="SYW120" s="511"/>
      <c r="SYX120" s="511"/>
      <c r="SYY120" s="511"/>
      <c r="SYZ120" s="511"/>
      <c r="SZA120" s="511"/>
      <c r="SZB120" s="511"/>
      <c r="SZC120" s="511"/>
      <c r="SZD120" s="511"/>
      <c r="SZE120" s="511"/>
      <c r="SZF120" s="511"/>
      <c r="SZG120" s="511"/>
      <c r="SZH120" s="511"/>
      <c r="SZI120" s="511"/>
      <c r="SZJ120" s="511"/>
      <c r="SZK120" s="511"/>
      <c r="SZL120" s="511"/>
      <c r="SZM120" s="511"/>
      <c r="SZN120" s="511"/>
      <c r="SZO120" s="511"/>
      <c r="SZP120" s="511"/>
      <c r="SZQ120" s="511"/>
      <c r="SZR120" s="511"/>
      <c r="SZS120" s="511"/>
      <c r="SZT120" s="511"/>
      <c r="SZU120" s="511"/>
      <c r="SZV120" s="511"/>
      <c r="SZW120" s="511"/>
      <c r="SZX120" s="511"/>
      <c r="SZY120" s="511"/>
      <c r="SZZ120" s="511"/>
      <c r="TAA120" s="511"/>
      <c r="TAB120" s="511"/>
      <c r="TAC120" s="511"/>
      <c r="TAD120" s="511"/>
      <c r="TAE120" s="511"/>
      <c r="TAF120" s="511"/>
      <c r="TAG120" s="511"/>
      <c r="TAH120" s="511"/>
      <c r="TAI120" s="511"/>
      <c r="TAJ120" s="511"/>
      <c r="TAK120" s="511"/>
      <c r="TAL120" s="511"/>
      <c r="TAM120" s="511"/>
      <c r="TAN120" s="511"/>
      <c r="TAO120" s="511"/>
      <c r="TAP120" s="511"/>
      <c r="TAQ120" s="511"/>
      <c r="TAR120" s="511"/>
      <c r="TAS120" s="511"/>
      <c r="TAT120" s="511"/>
      <c r="TAU120" s="511"/>
      <c r="TAV120" s="511"/>
      <c r="TAW120" s="511"/>
      <c r="TAX120" s="511"/>
      <c r="TAY120" s="511"/>
      <c r="TAZ120" s="511"/>
      <c r="TBA120" s="511"/>
      <c r="TBB120" s="511"/>
      <c r="TBC120" s="511"/>
      <c r="TBD120" s="511"/>
      <c r="TBE120" s="511"/>
      <c r="TBF120" s="511"/>
      <c r="TBG120" s="511"/>
      <c r="TBH120" s="511"/>
      <c r="TBI120" s="511"/>
      <c r="TBJ120" s="511"/>
      <c r="TBK120" s="511"/>
      <c r="TBL120" s="511"/>
      <c r="TBM120" s="511"/>
      <c r="TBN120" s="511"/>
      <c r="TBO120" s="511"/>
      <c r="TBP120" s="511"/>
      <c r="TBQ120" s="511"/>
      <c r="TBR120" s="511"/>
      <c r="TBS120" s="511"/>
      <c r="TBT120" s="511"/>
      <c r="TBU120" s="511"/>
      <c r="TBV120" s="511"/>
      <c r="TBW120" s="511"/>
      <c r="TBX120" s="511"/>
      <c r="TBY120" s="511"/>
      <c r="TBZ120" s="511"/>
      <c r="TCA120" s="511"/>
      <c r="TCB120" s="511"/>
      <c r="TCC120" s="511"/>
      <c r="TCD120" s="511"/>
      <c r="TCE120" s="511"/>
      <c r="TCF120" s="511"/>
      <c r="TCG120" s="511"/>
      <c r="TCH120" s="511"/>
      <c r="TCI120" s="511"/>
      <c r="TCJ120" s="511"/>
      <c r="TCK120" s="511"/>
      <c r="TCL120" s="511"/>
      <c r="TCM120" s="511"/>
      <c r="TCN120" s="511"/>
      <c r="TCO120" s="511"/>
      <c r="TCP120" s="511"/>
      <c r="TCQ120" s="511"/>
      <c r="TCR120" s="511"/>
      <c r="TCS120" s="511"/>
      <c r="TCT120" s="511"/>
      <c r="TCU120" s="511"/>
      <c r="TCV120" s="511"/>
      <c r="TCW120" s="511"/>
      <c r="TCX120" s="511"/>
      <c r="TCY120" s="511"/>
      <c r="TCZ120" s="511"/>
      <c r="TDA120" s="511"/>
      <c r="TDB120" s="511"/>
      <c r="TDC120" s="511"/>
      <c r="TDD120" s="511"/>
      <c r="TDE120" s="511"/>
      <c r="TDF120" s="511"/>
      <c r="TDG120" s="511"/>
      <c r="TDH120" s="511"/>
      <c r="TDI120" s="511"/>
      <c r="TDJ120" s="511"/>
      <c r="TDK120" s="511"/>
      <c r="TDL120" s="511"/>
      <c r="TDM120" s="511"/>
      <c r="TDN120" s="511"/>
      <c r="TDO120" s="511"/>
      <c r="TDP120" s="511"/>
      <c r="TDQ120" s="511"/>
      <c r="TDR120" s="511"/>
      <c r="TDS120" s="511"/>
      <c r="TDT120" s="511"/>
      <c r="TDU120" s="511"/>
      <c r="TDV120" s="511"/>
      <c r="TDW120" s="511"/>
      <c r="TDX120" s="511"/>
      <c r="TDY120" s="511"/>
      <c r="TDZ120" s="511"/>
      <c r="TEA120" s="511"/>
      <c r="TEB120" s="511"/>
      <c r="TEC120" s="511"/>
      <c r="TED120" s="511"/>
      <c r="TEE120" s="511"/>
      <c r="TEF120" s="511"/>
      <c r="TEG120" s="511"/>
      <c r="TEH120" s="511"/>
      <c r="TEI120" s="511"/>
      <c r="TEJ120" s="511"/>
      <c r="TEK120" s="511"/>
      <c r="TEL120" s="511"/>
      <c r="TEM120" s="511"/>
      <c r="TEN120" s="511"/>
      <c r="TEO120" s="511"/>
      <c r="TEP120" s="511"/>
      <c r="TEQ120" s="511"/>
      <c r="TER120" s="511"/>
      <c r="TES120" s="511"/>
      <c r="TET120" s="511"/>
      <c r="TEU120" s="511"/>
      <c r="TEV120" s="511"/>
      <c r="TEW120" s="511"/>
      <c r="TEX120" s="511"/>
      <c r="TEY120" s="511"/>
      <c r="TEZ120" s="511"/>
      <c r="TFA120" s="511"/>
      <c r="TFB120" s="511"/>
      <c r="TFC120" s="511"/>
      <c r="TFD120" s="511"/>
      <c r="TFE120" s="511"/>
      <c r="TFF120" s="511"/>
      <c r="TFG120" s="511"/>
      <c r="TFH120" s="511"/>
      <c r="TFI120" s="511"/>
      <c r="TFJ120" s="511"/>
      <c r="TFK120" s="511"/>
      <c r="TFL120" s="511"/>
      <c r="TFM120" s="511"/>
      <c r="TFN120" s="511"/>
      <c r="TFO120" s="511"/>
      <c r="TFP120" s="511"/>
      <c r="TFQ120" s="511"/>
      <c r="TFR120" s="511"/>
      <c r="TFS120" s="511"/>
      <c r="TFT120" s="511"/>
      <c r="TFU120" s="511"/>
      <c r="TFV120" s="511"/>
      <c r="TFW120" s="511"/>
      <c r="TFX120" s="511"/>
      <c r="TFY120" s="511"/>
      <c r="TFZ120" s="511"/>
      <c r="TGA120" s="511"/>
      <c r="TGB120" s="511"/>
      <c r="TGC120" s="511"/>
      <c r="TGD120" s="511"/>
      <c r="TGE120" s="511"/>
      <c r="TGF120" s="511"/>
      <c r="TGG120" s="511"/>
      <c r="TGH120" s="511"/>
      <c r="TGI120" s="511"/>
      <c r="TGJ120" s="511"/>
      <c r="TGK120" s="511"/>
      <c r="TGL120" s="511"/>
      <c r="TGM120" s="511"/>
      <c r="TGN120" s="511"/>
      <c r="TGO120" s="511"/>
      <c r="TGP120" s="511"/>
      <c r="TGQ120" s="511"/>
      <c r="TGR120" s="511"/>
      <c r="TGS120" s="511"/>
      <c r="TGT120" s="511"/>
      <c r="TGU120" s="511"/>
      <c r="TGV120" s="511"/>
      <c r="TGW120" s="511"/>
      <c r="TGX120" s="511"/>
      <c r="TGY120" s="511"/>
      <c r="TGZ120" s="511"/>
      <c r="THA120" s="511"/>
      <c r="THB120" s="511"/>
      <c r="THC120" s="511"/>
      <c r="THD120" s="511"/>
      <c r="THE120" s="511"/>
      <c r="THF120" s="511"/>
      <c r="THG120" s="511"/>
      <c r="THH120" s="511"/>
      <c r="THI120" s="511"/>
      <c r="THJ120" s="511"/>
      <c r="THK120" s="511"/>
      <c r="THL120" s="511"/>
      <c r="THM120" s="511"/>
      <c r="THN120" s="511"/>
      <c r="THO120" s="511"/>
      <c r="THP120" s="511"/>
      <c r="THQ120" s="511"/>
      <c r="THR120" s="511"/>
      <c r="THS120" s="511"/>
      <c r="THT120" s="511"/>
      <c r="THU120" s="511"/>
      <c r="THV120" s="511"/>
      <c r="THW120" s="511"/>
      <c r="THX120" s="511"/>
      <c r="THY120" s="511"/>
      <c r="THZ120" s="511"/>
      <c r="TIA120" s="511"/>
      <c r="TIB120" s="511"/>
      <c r="TIC120" s="511"/>
      <c r="TID120" s="511"/>
      <c r="TIE120" s="511"/>
      <c r="TIF120" s="511"/>
      <c r="TIG120" s="511"/>
      <c r="TIH120" s="511"/>
      <c r="TII120" s="511"/>
      <c r="TIJ120" s="511"/>
      <c r="TIK120" s="511"/>
      <c r="TIL120" s="511"/>
      <c r="TIM120" s="511"/>
      <c r="TIN120" s="511"/>
      <c r="TIO120" s="511"/>
      <c r="TIP120" s="511"/>
      <c r="TIQ120" s="511"/>
      <c r="TIR120" s="511"/>
      <c r="TIS120" s="511"/>
      <c r="TIT120" s="511"/>
      <c r="TIU120" s="511"/>
      <c r="TIV120" s="511"/>
      <c r="TIW120" s="511"/>
      <c r="TIX120" s="511"/>
      <c r="TIY120" s="511"/>
      <c r="TIZ120" s="511"/>
      <c r="TJA120" s="511"/>
      <c r="TJB120" s="511"/>
      <c r="TJC120" s="511"/>
      <c r="TJD120" s="511"/>
      <c r="TJE120" s="511"/>
      <c r="TJF120" s="511"/>
      <c r="TJG120" s="511"/>
      <c r="TJH120" s="511"/>
      <c r="TJI120" s="511"/>
      <c r="TJJ120" s="511"/>
      <c r="TJK120" s="511"/>
      <c r="TJL120" s="511"/>
      <c r="TJM120" s="511"/>
      <c r="TJN120" s="511"/>
      <c r="TJO120" s="511"/>
      <c r="TJP120" s="511"/>
      <c r="TJQ120" s="511"/>
      <c r="TJR120" s="511"/>
      <c r="TJS120" s="511"/>
      <c r="TJT120" s="511"/>
      <c r="TJU120" s="511"/>
      <c r="TJV120" s="511"/>
      <c r="TJW120" s="511"/>
      <c r="TJX120" s="511"/>
      <c r="TJY120" s="511"/>
      <c r="TJZ120" s="511"/>
      <c r="TKA120" s="511"/>
      <c r="TKB120" s="511"/>
      <c r="TKC120" s="511"/>
      <c r="TKD120" s="511"/>
      <c r="TKE120" s="511"/>
      <c r="TKF120" s="511"/>
      <c r="TKG120" s="511"/>
      <c r="TKH120" s="511"/>
      <c r="TKI120" s="511"/>
      <c r="TKJ120" s="511"/>
      <c r="TKK120" s="511"/>
      <c r="TKL120" s="511"/>
      <c r="TKM120" s="511"/>
      <c r="TKN120" s="511"/>
      <c r="TKO120" s="511"/>
      <c r="TKP120" s="511"/>
      <c r="TKQ120" s="511"/>
      <c r="TKR120" s="511"/>
      <c r="TKS120" s="511"/>
      <c r="TKT120" s="511"/>
      <c r="TKU120" s="511"/>
      <c r="TKV120" s="511"/>
      <c r="TKW120" s="511"/>
      <c r="TKX120" s="511"/>
      <c r="TKY120" s="511"/>
      <c r="TKZ120" s="511"/>
      <c r="TLA120" s="511"/>
      <c r="TLB120" s="511"/>
      <c r="TLC120" s="511"/>
      <c r="TLD120" s="511"/>
      <c r="TLE120" s="511"/>
      <c r="TLF120" s="511"/>
      <c r="TLG120" s="511"/>
      <c r="TLH120" s="511"/>
      <c r="TLI120" s="511"/>
      <c r="TLJ120" s="511"/>
      <c r="TLK120" s="511"/>
      <c r="TLL120" s="511"/>
      <c r="TLM120" s="511"/>
      <c r="TLN120" s="511"/>
      <c r="TLO120" s="511"/>
      <c r="TLP120" s="511"/>
      <c r="TLQ120" s="511"/>
      <c r="TLR120" s="511"/>
      <c r="TLS120" s="511"/>
      <c r="TLT120" s="511"/>
      <c r="TLU120" s="511"/>
      <c r="TLV120" s="511"/>
      <c r="TLW120" s="511"/>
      <c r="TLX120" s="511"/>
      <c r="TLY120" s="511"/>
      <c r="TLZ120" s="511"/>
      <c r="TMA120" s="511"/>
      <c r="TMB120" s="511"/>
      <c r="TMC120" s="511"/>
      <c r="TMD120" s="511"/>
      <c r="TME120" s="511"/>
      <c r="TMF120" s="511"/>
      <c r="TMG120" s="511"/>
      <c r="TMH120" s="511"/>
      <c r="TMI120" s="511"/>
      <c r="TMJ120" s="511"/>
      <c r="TMK120" s="511"/>
      <c r="TML120" s="511"/>
      <c r="TMM120" s="511"/>
      <c r="TMN120" s="511"/>
      <c r="TMO120" s="511"/>
      <c r="TMP120" s="511"/>
      <c r="TMQ120" s="511"/>
      <c r="TMR120" s="511"/>
      <c r="TMS120" s="511"/>
      <c r="TMT120" s="511"/>
      <c r="TMU120" s="511"/>
      <c r="TMV120" s="511"/>
      <c r="TMW120" s="511"/>
      <c r="TMX120" s="511"/>
      <c r="TMY120" s="511"/>
      <c r="TMZ120" s="511"/>
      <c r="TNA120" s="511"/>
      <c r="TNB120" s="511"/>
      <c r="TNC120" s="511"/>
      <c r="TND120" s="511"/>
      <c r="TNE120" s="511"/>
      <c r="TNF120" s="511"/>
      <c r="TNG120" s="511"/>
      <c r="TNH120" s="511"/>
      <c r="TNI120" s="511"/>
      <c r="TNJ120" s="511"/>
      <c r="TNK120" s="511"/>
      <c r="TNL120" s="511"/>
      <c r="TNM120" s="511"/>
      <c r="TNN120" s="511"/>
      <c r="TNO120" s="511"/>
      <c r="TNP120" s="511"/>
      <c r="TNQ120" s="511"/>
      <c r="TNR120" s="511"/>
      <c r="TNS120" s="511"/>
      <c r="TNT120" s="511"/>
      <c r="TNU120" s="511"/>
      <c r="TNV120" s="511"/>
      <c r="TNW120" s="511"/>
      <c r="TNX120" s="511"/>
      <c r="TNY120" s="511"/>
      <c r="TNZ120" s="511"/>
      <c r="TOA120" s="511"/>
      <c r="TOB120" s="511"/>
      <c r="TOC120" s="511"/>
      <c r="TOD120" s="511"/>
      <c r="TOE120" s="511"/>
      <c r="TOF120" s="511"/>
      <c r="TOG120" s="511"/>
      <c r="TOH120" s="511"/>
      <c r="TOI120" s="511"/>
      <c r="TOJ120" s="511"/>
      <c r="TOK120" s="511"/>
      <c r="TOL120" s="511"/>
      <c r="TOM120" s="511"/>
      <c r="TON120" s="511"/>
      <c r="TOO120" s="511"/>
      <c r="TOP120" s="511"/>
      <c r="TOQ120" s="511"/>
      <c r="TOR120" s="511"/>
      <c r="TOS120" s="511"/>
      <c r="TOT120" s="511"/>
      <c r="TOU120" s="511"/>
      <c r="TOV120" s="511"/>
      <c r="TOW120" s="511"/>
      <c r="TOX120" s="511"/>
      <c r="TOY120" s="511"/>
      <c r="TOZ120" s="511"/>
      <c r="TPA120" s="511"/>
      <c r="TPB120" s="511"/>
      <c r="TPC120" s="511"/>
      <c r="TPD120" s="511"/>
      <c r="TPE120" s="511"/>
      <c r="TPF120" s="511"/>
      <c r="TPG120" s="511"/>
      <c r="TPH120" s="511"/>
      <c r="TPI120" s="511"/>
      <c r="TPJ120" s="511"/>
      <c r="TPK120" s="511"/>
      <c r="TPL120" s="511"/>
      <c r="TPM120" s="511"/>
      <c r="TPN120" s="511"/>
      <c r="TPO120" s="511"/>
      <c r="TPP120" s="511"/>
      <c r="TPQ120" s="511"/>
      <c r="TPR120" s="511"/>
      <c r="TPS120" s="511"/>
      <c r="TPT120" s="511"/>
      <c r="TPU120" s="511"/>
      <c r="TPV120" s="511"/>
      <c r="TPW120" s="511"/>
      <c r="TPX120" s="511"/>
      <c r="TPY120" s="511"/>
      <c r="TPZ120" s="511"/>
      <c r="TQA120" s="511"/>
      <c r="TQB120" s="511"/>
      <c r="TQC120" s="511"/>
      <c r="TQD120" s="511"/>
      <c r="TQE120" s="511"/>
      <c r="TQF120" s="511"/>
      <c r="TQG120" s="511"/>
      <c r="TQH120" s="511"/>
      <c r="TQI120" s="511"/>
      <c r="TQJ120" s="511"/>
      <c r="TQK120" s="511"/>
      <c r="TQL120" s="511"/>
      <c r="TQM120" s="511"/>
      <c r="TQN120" s="511"/>
      <c r="TQO120" s="511"/>
      <c r="TQP120" s="511"/>
      <c r="TQQ120" s="511"/>
      <c r="TQR120" s="511"/>
      <c r="TQS120" s="511"/>
      <c r="TQT120" s="511"/>
      <c r="TQU120" s="511"/>
      <c r="TQV120" s="511"/>
      <c r="TQW120" s="511"/>
      <c r="TQX120" s="511"/>
      <c r="TQY120" s="511"/>
      <c r="TQZ120" s="511"/>
      <c r="TRA120" s="511"/>
      <c r="TRB120" s="511"/>
      <c r="TRC120" s="511"/>
      <c r="TRD120" s="511"/>
      <c r="TRE120" s="511"/>
      <c r="TRF120" s="511"/>
      <c r="TRG120" s="511"/>
      <c r="TRH120" s="511"/>
      <c r="TRI120" s="511"/>
      <c r="TRJ120" s="511"/>
      <c r="TRK120" s="511"/>
      <c r="TRL120" s="511"/>
      <c r="TRM120" s="511"/>
      <c r="TRN120" s="511"/>
      <c r="TRO120" s="511"/>
      <c r="TRP120" s="511"/>
      <c r="TRQ120" s="511"/>
      <c r="TRR120" s="511"/>
      <c r="TRS120" s="511"/>
      <c r="TRT120" s="511"/>
      <c r="TRU120" s="511"/>
      <c r="TRV120" s="511"/>
      <c r="TRW120" s="511"/>
      <c r="TRX120" s="511"/>
      <c r="TRY120" s="511"/>
      <c r="TRZ120" s="511"/>
      <c r="TSA120" s="511"/>
      <c r="TSB120" s="511"/>
      <c r="TSC120" s="511"/>
      <c r="TSD120" s="511"/>
      <c r="TSE120" s="511"/>
      <c r="TSF120" s="511"/>
      <c r="TSG120" s="511"/>
      <c r="TSH120" s="511"/>
      <c r="TSI120" s="511"/>
      <c r="TSJ120" s="511"/>
      <c r="TSK120" s="511"/>
      <c r="TSL120" s="511"/>
      <c r="TSM120" s="511"/>
      <c r="TSN120" s="511"/>
      <c r="TSO120" s="511"/>
      <c r="TSP120" s="511"/>
      <c r="TSQ120" s="511"/>
      <c r="TSR120" s="511"/>
      <c r="TSS120" s="511"/>
      <c r="TST120" s="511"/>
      <c r="TSU120" s="511"/>
      <c r="TSV120" s="511"/>
      <c r="TSW120" s="511"/>
      <c r="TSX120" s="511"/>
      <c r="TSY120" s="511"/>
      <c r="TSZ120" s="511"/>
      <c r="TTA120" s="511"/>
      <c r="TTB120" s="511"/>
      <c r="TTC120" s="511"/>
      <c r="TTD120" s="511"/>
      <c r="TTE120" s="511"/>
      <c r="TTF120" s="511"/>
      <c r="TTG120" s="511"/>
      <c r="TTH120" s="511"/>
      <c r="TTI120" s="511"/>
      <c r="TTJ120" s="511"/>
      <c r="TTK120" s="511"/>
      <c r="TTL120" s="511"/>
      <c r="TTM120" s="511"/>
      <c r="TTN120" s="511"/>
      <c r="TTO120" s="511"/>
      <c r="TTP120" s="511"/>
      <c r="TTQ120" s="511"/>
      <c r="TTR120" s="511"/>
      <c r="TTS120" s="511"/>
      <c r="TTT120" s="511"/>
      <c r="TTU120" s="511"/>
      <c r="TTV120" s="511"/>
      <c r="TTW120" s="511"/>
      <c r="TTX120" s="511"/>
      <c r="TTY120" s="511"/>
      <c r="TTZ120" s="511"/>
      <c r="TUA120" s="511"/>
      <c r="TUB120" s="511"/>
      <c r="TUC120" s="511"/>
      <c r="TUD120" s="511"/>
      <c r="TUE120" s="511"/>
      <c r="TUF120" s="511"/>
      <c r="TUG120" s="511"/>
      <c r="TUH120" s="511"/>
      <c r="TUI120" s="511"/>
      <c r="TUJ120" s="511"/>
      <c r="TUK120" s="511"/>
      <c r="TUL120" s="511"/>
      <c r="TUM120" s="511"/>
      <c r="TUN120" s="511"/>
      <c r="TUO120" s="511"/>
      <c r="TUP120" s="511"/>
      <c r="TUQ120" s="511"/>
      <c r="TUR120" s="511"/>
      <c r="TUS120" s="511"/>
      <c r="TUT120" s="511"/>
      <c r="TUU120" s="511"/>
      <c r="TUV120" s="511"/>
      <c r="TUW120" s="511"/>
      <c r="TUX120" s="511"/>
      <c r="TUY120" s="511"/>
      <c r="TUZ120" s="511"/>
      <c r="TVA120" s="511"/>
      <c r="TVB120" s="511"/>
      <c r="TVC120" s="511"/>
      <c r="TVD120" s="511"/>
      <c r="TVE120" s="511"/>
      <c r="TVF120" s="511"/>
      <c r="TVG120" s="511"/>
      <c r="TVH120" s="511"/>
      <c r="TVI120" s="511"/>
      <c r="TVJ120" s="511"/>
      <c r="TVK120" s="511"/>
      <c r="TVL120" s="511"/>
      <c r="TVM120" s="511"/>
      <c r="TVN120" s="511"/>
      <c r="TVO120" s="511"/>
      <c r="TVP120" s="511"/>
      <c r="TVQ120" s="511"/>
      <c r="TVR120" s="511"/>
      <c r="TVS120" s="511"/>
      <c r="TVT120" s="511"/>
      <c r="TVU120" s="511"/>
      <c r="TVV120" s="511"/>
      <c r="TVW120" s="511"/>
      <c r="TVX120" s="511"/>
      <c r="TVY120" s="511"/>
      <c r="TVZ120" s="511"/>
      <c r="TWA120" s="511"/>
      <c r="TWB120" s="511"/>
      <c r="TWC120" s="511"/>
      <c r="TWD120" s="511"/>
      <c r="TWE120" s="511"/>
      <c r="TWF120" s="511"/>
      <c r="TWG120" s="511"/>
      <c r="TWH120" s="511"/>
      <c r="TWI120" s="511"/>
      <c r="TWJ120" s="511"/>
      <c r="TWK120" s="511"/>
      <c r="TWL120" s="511"/>
      <c r="TWM120" s="511"/>
      <c r="TWN120" s="511"/>
      <c r="TWO120" s="511"/>
      <c r="TWP120" s="511"/>
      <c r="TWQ120" s="511"/>
      <c r="TWR120" s="511"/>
      <c r="TWS120" s="511"/>
      <c r="TWT120" s="511"/>
      <c r="TWU120" s="511"/>
      <c r="TWV120" s="511"/>
      <c r="TWW120" s="511"/>
      <c r="TWX120" s="511"/>
      <c r="TWY120" s="511"/>
      <c r="TWZ120" s="511"/>
      <c r="TXA120" s="511"/>
      <c r="TXB120" s="511"/>
      <c r="TXC120" s="511"/>
      <c r="TXD120" s="511"/>
      <c r="TXE120" s="511"/>
      <c r="TXF120" s="511"/>
      <c r="TXG120" s="511"/>
      <c r="TXH120" s="511"/>
      <c r="TXI120" s="511"/>
      <c r="TXJ120" s="511"/>
      <c r="TXK120" s="511"/>
      <c r="TXL120" s="511"/>
      <c r="TXM120" s="511"/>
      <c r="TXN120" s="511"/>
      <c r="TXO120" s="511"/>
      <c r="TXP120" s="511"/>
      <c r="TXQ120" s="511"/>
      <c r="TXR120" s="511"/>
      <c r="TXS120" s="511"/>
      <c r="TXT120" s="511"/>
      <c r="TXU120" s="511"/>
      <c r="TXV120" s="511"/>
      <c r="TXW120" s="511"/>
      <c r="TXX120" s="511"/>
      <c r="TXY120" s="511"/>
      <c r="TXZ120" s="511"/>
      <c r="TYA120" s="511"/>
      <c r="TYB120" s="511"/>
      <c r="TYC120" s="511"/>
      <c r="TYD120" s="511"/>
      <c r="TYE120" s="511"/>
      <c r="TYF120" s="511"/>
      <c r="TYG120" s="511"/>
      <c r="TYH120" s="511"/>
      <c r="TYI120" s="511"/>
      <c r="TYJ120" s="511"/>
      <c r="TYK120" s="511"/>
      <c r="TYL120" s="511"/>
      <c r="TYM120" s="511"/>
      <c r="TYN120" s="511"/>
      <c r="TYO120" s="511"/>
      <c r="TYP120" s="511"/>
      <c r="TYQ120" s="511"/>
      <c r="TYR120" s="511"/>
      <c r="TYS120" s="511"/>
      <c r="TYT120" s="511"/>
      <c r="TYU120" s="511"/>
      <c r="TYV120" s="511"/>
      <c r="TYW120" s="511"/>
      <c r="TYX120" s="511"/>
      <c r="TYY120" s="511"/>
      <c r="TYZ120" s="511"/>
      <c r="TZA120" s="511"/>
      <c r="TZB120" s="511"/>
      <c r="TZC120" s="511"/>
      <c r="TZD120" s="511"/>
      <c r="TZE120" s="511"/>
      <c r="TZF120" s="511"/>
      <c r="TZG120" s="511"/>
      <c r="TZH120" s="511"/>
      <c r="TZI120" s="511"/>
      <c r="TZJ120" s="511"/>
      <c r="TZK120" s="511"/>
      <c r="TZL120" s="511"/>
      <c r="TZM120" s="511"/>
      <c r="TZN120" s="511"/>
      <c r="TZO120" s="511"/>
      <c r="TZP120" s="511"/>
      <c r="TZQ120" s="511"/>
      <c r="TZR120" s="511"/>
      <c r="TZS120" s="511"/>
      <c r="TZT120" s="511"/>
      <c r="TZU120" s="511"/>
      <c r="TZV120" s="511"/>
      <c r="TZW120" s="511"/>
      <c r="TZX120" s="511"/>
      <c r="TZY120" s="511"/>
      <c r="TZZ120" s="511"/>
      <c r="UAA120" s="511"/>
      <c r="UAB120" s="511"/>
      <c r="UAC120" s="511"/>
      <c r="UAD120" s="511"/>
      <c r="UAE120" s="511"/>
      <c r="UAF120" s="511"/>
      <c r="UAG120" s="511"/>
      <c r="UAH120" s="511"/>
      <c r="UAI120" s="511"/>
      <c r="UAJ120" s="511"/>
      <c r="UAK120" s="511"/>
      <c r="UAL120" s="511"/>
      <c r="UAM120" s="511"/>
      <c r="UAN120" s="511"/>
      <c r="UAO120" s="511"/>
      <c r="UAP120" s="511"/>
      <c r="UAQ120" s="511"/>
      <c r="UAR120" s="511"/>
      <c r="UAS120" s="511"/>
      <c r="UAT120" s="511"/>
      <c r="UAU120" s="511"/>
      <c r="UAV120" s="511"/>
      <c r="UAW120" s="511"/>
      <c r="UAX120" s="511"/>
      <c r="UAY120" s="511"/>
      <c r="UAZ120" s="511"/>
      <c r="UBA120" s="511"/>
      <c r="UBB120" s="511"/>
      <c r="UBC120" s="511"/>
      <c r="UBD120" s="511"/>
      <c r="UBE120" s="511"/>
      <c r="UBF120" s="511"/>
      <c r="UBG120" s="511"/>
      <c r="UBH120" s="511"/>
      <c r="UBI120" s="511"/>
      <c r="UBJ120" s="511"/>
      <c r="UBK120" s="511"/>
      <c r="UBL120" s="511"/>
      <c r="UBM120" s="511"/>
      <c r="UBN120" s="511"/>
      <c r="UBO120" s="511"/>
      <c r="UBP120" s="511"/>
      <c r="UBQ120" s="511"/>
      <c r="UBR120" s="511"/>
      <c r="UBS120" s="511"/>
      <c r="UBT120" s="511"/>
      <c r="UBU120" s="511"/>
      <c r="UBV120" s="511"/>
      <c r="UBW120" s="511"/>
      <c r="UBX120" s="511"/>
      <c r="UBY120" s="511"/>
      <c r="UBZ120" s="511"/>
      <c r="UCA120" s="511"/>
      <c r="UCB120" s="511"/>
      <c r="UCC120" s="511"/>
      <c r="UCD120" s="511"/>
      <c r="UCE120" s="511"/>
      <c r="UCF120" s="511"/>
      <c r="UCG120" s="511"/>
      <c r="UCH120" s="511"/>
      <c r="UCI120" s="511"/>
      <c r="UCJ120" s="511"/>
      <c r="UCK120" s="511"/>
      <c r="UCL120" s="511"/>
      <c r="UCM120" s="511"/>
      <c r="UCN120" s="511"/>
      <c r="UCO120" s="511"/>
      <c r="UCP120" s="511"/>
      <c r="UCQ120" s="511"/>
      <c r="UCR120" s="511"/>
      <c r="UCS120" s="511"/>
      <c r="UCT120" s="511"/>
      <c r="UCU120" s="511"/>
      <c r="UCV120" s="511"/>
      <c r="UCW120" s="511"/>
      <c r="UCX120" s="511"/>
      <c r="UCY120" s="511"/>
      <c r="UCZ120" s="511"/>
      <c r="UDA120" s="511"/>
      <c r="UDB120" s="511"/>
      <c r="UDC120" s="511"/>
      <c r="UDD120" s="511"/>
      <c r="UDE120" s="511"/>
      <c r="UDF120" s="511"/>
      <c r="UDG120" s="511"/>
      <c r="UDH120" s="511"/>
      <c r="UDI120" s="511"/>
      <c r="UDJ120" s="511"/>
      <c r="UDK120" s="511"/>
      <c r="UDL120" s="511"/>
      <c r="UDM120" s="511"/>
      <c r="UDN120" s="511"/>
      <c r="UDO120" s="511"/>
      <c r="UDP120" s="511"/>
      <c r="UDQ120" s="511"/>
      <c r="UDR120" s="511"/>
      <c r="UDS120" s="511"/>
      <c r="UDT120" s="511"/>
      <c r="UDU120" s="511"/>
      <c r="UDV120" s="511"/>
      <c r="UDW120" s="511"/>
      <c r="UDX120" s="511"/>
      <c r="UDY120" s="511"/>
      <c r="UDZ120" s="511"/>
      <c r="UEA120" s="511"/>
      <c r="UEB120" s="511"/>
      <c r="UEC120" s="511"/>
      <c r="UED120" s="511"/>
      <c r="UEE120" s="511"/>
      <c r="UEF120" s="511"/>
      <c r="UEG120" s="511"/>
      <c r="UEH120" s="511"/>
      <c r="UEI120" s="511"/>
      <c r="UEJ120" s="511"/>
      <c r="UEK120" s="511"/>
      <c r="UEL120" s="511"/>
      <c r="UEM120" s="511"/>
      <c r="UEN120" s="511"/>
      <c r="UEO120" s="511"/>
      <c r="UEP120" s="511"/>
      <c r="UEQ120" s="511"/>
      <c r="UER120" s="511"/>
      <c r="UES120" s="511"/>
      <c r="UET120" s="511"/>
      <c r="UEU120" s="511"/>
      <c r="UEV120" s="511"/>
      <c r="UEW120" s="511"/>
      <c r="UEX120" s="511"/>
      <c r="UEY120" s="511"/>
      <c r="UEZ120" s="511"/>
      <c r="UFA120" s="511"/>
      <c r="UFB120" s="511"/>
      <c r="UFC120" s="511"/>
      <c r="UFD120" s="511"/>
      <c r="UFE120" s="511"/>
      <c r="UFF120" s="511"/>
      <c r="UFG120" s="511"/>
      <c r="UFH120" s="511"/>
      <c r="UFI120" s="511"/>
      <c r="UFJ120" s="511"/>
      <c r="UFK120" s="511"/>
      <c r="UFL120" s="511"/>
      <c r="UFM120" s="511"/>
      <c r="UFN120" s="511"/>
      <c r="UFO120" s="511"/>
      <c r="UFP120" s="511"/>
      <c r="UFQ120" s="511"/>
      <c r="UFR120" s="511"/>
      <c r="UFS120" s="511"/>
      <c r="UFT120" s="511"/>
      <c r="UFU120" s="511"/>
      <c r="UFV120" s="511"/>
      <c r="UFW120" s="511"/>
      <c r="UFX120" s="511"/>
      <c r="UFY120" s="511"/>
      <c r="UFZ120" s="511"/>
      <c r="UGA120" s="511"/>
      <c r="UGB120" s="511"/>
      <c r="UGC120" s="511"/>
      <c r="UGD120" s="511"/>
      <c r="UGE120" s="511"/>
      <c r="UGF120" s="511"/>
      <c r="UGG120" s="511"/>
      <c r="UGH120" s="511"/>
      <c r="UGI120" s="511"/>
      <c r="UGJ120" s="511"/>
      <c r="UGK120" s="511"/>
      <c r="UGL120" s="511"/>
      <c r="UGM120" s="511"/>
      <c r="UGN120" s="511"/>
      <c r="UGO120" s="511"/>
      <c r="UGP120" s="511"/>
      <c r="UGQ120" s="511"/>
      <c r="UGR120" s="511"/>
      <c r="UGS120" s="511"/>
      <c r="UGT120" s="511"/>
      <c r="UGU120" s="511"/>
      <c r="UGV120" s="511"/>
      <c r="UGW120" s="511"/>
      <c r="UGX120" s="511"/>
      <c r="UGY120" s="511"/>
      <c r="UGZ120" s="511"/>
      <c r="UHA120" s="511"/>
      <c r="UHB120" s="511"/>
      <c r="UHC120" s="511"/>
      <c r="UHD120" s="511"/>
      <c r="UHE120" s="511"/>
      <c r="UHF120" s="511"/>
      <c r="UHG120" s="511"/>
      <c r="UHH120" s="511"/>
      <c r="UHI120" s="511"/>
      <c r="UHJ120" s="511"/>
      <c r="UHK120" s="511"/>
      <c r="UHL120" s="511"/>
      <c r="UHM120" s="511"/>
      <c r="UHN120" s="511"/>
      <c r="UHO120" s="511"/>
      <c r="UHP120" s="511"/>
      <c r="UHQ120" s="511"/>
      <c r="UHR120" s="511"/>
      <c r="UHS120" s="511"/>
      <c r="UHT120" s="511"/>
      <c r="UHU120" s="511"/>
      <c r="UHV120" s="511"/>
      <c r="UHW120" s="511"/>
      <c r="UHX120" s="511"/>
      <c r="UHY120" s="511"/>
      <c r="UHZ120" s="511"/>
      <c r="UIA120" s="511"/>
      <c r="UIB120" s="511"/>
      <c r="UIC120" s="511"/>
      <c r="UID120" s="511"/>
      <c r="UIE120" s="511"/>
      <c r="UIF120" s="511"/>
      <c r="UIG120" s="511"/>
      <c r="UIH120" s="511"/>
      <c r="UII120" s="511"/>
      <c r="UIJ120" s="511"/>
      <c r="UIK120" s="511"/>
      <c r="UIL120" s="511"/>
      <c r="UIM120" s="511"/>
      <c r="UIN120" s="511"/>
      <c r="UIO120" s="511"/>
      <c r="UIP120" s="511"/>
      <c r="UIQ120" s="511"/>
      <c r="UIR120" s="511"/>
      <c r="UIS120" s="511"/>
      <c r="UIT120" s="511"/>
      <c r="UIU120" s="511"/>
      <c r="UIV120" s="511"/>
      <c r="UIW120" s="511"/>
      <c r="UIX120" s="511"/>
      <c r="UIY120" s="511"/>
      <c r="UIZ120" s="511"/>
      <c r="UJA120" s="511"/>
      <c r="UJB120" s="511"/>
      <c r="UJC120" s="511"/>
      <c r="UJD120" s="511"/>
      <c r="UJE120" s="511"/>
      <c r="UJF120" s="511"/>
      <c r="UJG120" s="511"/>
      <c r="UJH120" s="511"/>
      <c r="UJI120" s="511"/>
      <c r="UJJ120" s="511"/>
      <c r="UJK120" s="511"/>
      <c r="UJL120" s="511"/>
      <c r="UJM120" s="511"/>
      <c r="UJN120" s="511"/>
      <c r="UJO120" s="511"/>
      <c r="UJP120" s="511"/>
      <c r="UJQ120" s="511"/>
      <c r="UJR120" s="511"/>
      <c r="UJS120" s="511"/>
      <c r="UJT120" s="511"/>
      <c r="UJU120" s="511"/>
      <c r="UJV120" s="511"/>
      <c r="UJW120" s="511"/>
      <c r="UJX120" s="511"/>
      <c r="UJY120" s="511"/>
      <c r="UJZ120" s="511"/>
      <c r="UKA120" s="511"/>
      <c r="UKB120" s="511"/>
      <c r="UKC120" s="511"/>
      <c r="UKD120" s="511"/>
      <c r="UKE120" s="511"/>
      <c r="UKF120" s="511"/>
      <c r="UKG120" s="511"/>
      <c r="UKH120" s="511"/>
      <c r="UKI120" s="511"/>
      <c r="UKJ120" s="511"/>
      <c r="UKK120" s="511"/>
      <c r="UKL120" s="511"/>
      <c r="UKM120" s="511"/>
      <c r="UKN120" s="511"/>
      <c r="UKO120" s="511"/>
      <c r="UKP120" s="511"/>
      <c r="UKQ120" s="511"/>
      <c r="UKR120" s="511"/>
      <c r="UKS120" s="511"/>
      <c r="UKT120" s="511"/>
      <c r="UKU120" s="511"/>
      <c r="UKV120" s="511"/>
      <c r="UKW120" s="511"/>
      <c r="UKX120" s="511"/>
      <c r="UKY120" s="511"/>
      <c r="UKZ120" s="511"/>
      <c r="ULA120" s="511"/>
      <c r="ULB120" s="511"/>
      <c r="ULC120" s="511"/>
      <c r="ULD120" s="511"/>
      <c r="ULE120" s="511"/>
      <c r="ULF120" s="511"/>
      <c r="ULG120" s="511"/>
      <c r="ULH120" s="511"/>
      <c r="ULI120" s="511"/>
      <c r="ULJ120" s="511"/>
      <c r="ULK120" s="511"/>
      <c r="ULL120" s="511"/>
      <c r="ULM120" s="511"/>
      <c r="ULN120" s="511"/>
      <c r="ULO120" s="511"/>
      <c r="ULP120" s="511"/>
      <c r="ULQ120" s="511"/>
      <c r="ULR120" s="511"/>
      <c r="ULS120" s="511"/>
      <c r="ULT120" s="511"/>
      <c r="ULU120" s="511"/>
      <c r="ULV120" s="511"/>
      <c r="ULW120" s="511"/>
      <c r="ULX120" s="511"/>
      <c r="ULY120" s="511"/>
      <c r="ULZ120" s="511"/>
      <c r="UMA120" s="511"/>
      <c r="UMB120" s="511"/>
      <c r="UMC120" s="511"/>
      <c r="UMD120" s="511"/>
      <c r="UME120" s="511"/>
      <c r="UMF120" s="511"/>
      <c r="UMG120" s="511"/>
      <c r="UMH120" s="511"/>
      <c r="UMI120" s="511"/>
      <c r="UMJ120" s="511"/>
      <c r="UMK120" s="511"/>
      <c r="UML120" s="511"/>
      <c r="UMM120" s="511"/>
      <c r="UMN120" s="511"/>
      <c r="UMO120" s="511"/>
      <c r="UMP120" s="511"/>
      <c r="UMQ120" s="511"/>
      <c r="UMR120" s="511"/>
      <c r="UMS120" s="511"/>
      <c r="UMT120" s="511"/>
      <c r="UMU120" s="511"/>
      <c r="UMV120" s="511"/>
      <c r="UMW120" s="511"/>
      <c r="UMX120" s="511"/>
      <c r="UMY120" s="511"/>
      <c r="UMZ120" s="511"/>
      <c r="UNA120" s="511"/>
      <c r="UNB120" s="511"/>
      <c r="UNC120" s="511"/>
      <c r="UND120" s="511"/>
      <c r="UNE120" s="511"/>
      <c r="UNF120" s="511"/>
      <c r="UNG120" s="511"/>
      <c r="UNH120" s="511"/>
      <c r="UNI120" s="511"/>
      <c r="UNJ120" s="511"/>
      <c r="UNK120" s="511"/>
      <c r="UNL120" s="511"/>
      <c r="UNM120" s="511"/>
      <c r="UNN120" s="511"/>
      <c r="UNO120" s="511"/>
      <c r="UNP120" s="511"/>
      <c r="UNQ120" s="511"/>
      <c r="UNR120" s="511"/>
      <c r="UNS120" s="511"/>
      <c r="UNT120" s="511"/>
      <c r="UNU120" s="511"/>
      <c r="UNV120" s="511"/>
      <c r="UNW120" s="511"/>
      <c r="UNX120" s="511"/>
      <c r="UNY120" s="511"/>
      <c r="UNZ120" s="511"/>
      <c r="UOA120" s="511"/>
      <c r="UOB120" s="511"/>
      <c r="UOC120" s="511"/>
      <c r="UOD120" s="511"/>
      <c r="UOE120" s="511"/>
      <c r="UOF120" s="511"/>
      <c r="UOG120" s="511"/>
      <c r="UOH120" s="511"/>
      <c r="UOI120" s="511"/>
      <c r="UOJ120" s="511"/>
      <c r="UOK120" s="511"/>
      <c r="UOL120" s="511"/>
      <c r="UOM120" s="511"/>
      <c r="UON120" s="511"/>
      <c r="UOO120" s="511"/>
      <c r="UOP120" s="511"/>
      <c r="UOQ120" s="511"/>
      <c r="UOR120" s="511"/>
      <c r="UOS120" s="511"/>
      <c r="UOT120" s="511"/>
      <c r="UOU120" s="511"/>
      <c r="UOV120" s="511"/>
      <c r="UOW120" s="511"/>
      <c r="UOX120" s="511"/>
      <c r="UOY120" s="511"/>
      <c r="UOZ120" s="511"/>
      <c r="UPA120" s="511"/>
      <c r="UPB120" s="511"/>
      <c r="UPC120" s="511"/>
      <c r="UPD120" s="511"/>
      <c r="UPE120" s="511"/>
      <c r="UPF120" s="511"/>
      <c r="UPG120" s="511"/>
      <c r="UPH120" s="511"/>
      <c r="UPI120" s="511"/>
      <c r="UPJ120" s="511"/>
      <c r="UPK120" s="511"/>
      <c r="UPL120" s="511"/>
      <c r="UPM120" s="511"/>
      <c r="UPN120" s="511"/>
      <c r="UPO120" s="511"/>
      <c r="UPP120" s="511"/>
      <c r="UPQ120" s="511"/>
      <c r="UPR120" s="511"/>
      <c r="UPS120" s="511"/>
      <c r="UPT120" s="511"/>
      <c r="UPU120" s="511"/>
      <c r="UPV120" s="511"/>
      <c r="UPW120" s="511"/>
      <c r="UPX120" s="511"/>
      <c r="UPY120" s="511"/>
      <c r="UPZ120" s="511"/>
      <c r="UQA120" s="511"/>
      <c r="UQB120" s="511"/>
      <c r="UQC120" s="511"/>
      <c r="UQD120" s="511"/>
      <c r="UQE120" s="511"/>
      <c r="UQF120" s="511"/>
      <c r="UQG120" s="511"/>
      <c r="UQH120" s="511"/>
      <c r="UQI120" s="511"/>
      <c r="UQJ120" s="511"/>
      <c r="UQK120" s="511"/>
      <c r="UQL120" s="511"/>
      <c r="UQM120" s="511"/>
      <c r="UQN120" s="511"/>
      <c r="UQO120" s="511"/>
      <c r="UQP120" s="511"/>
      <c r="UQQ120" s="511"/>
      <c r="UQR120" s="511"/>
      <c r="UQS120" s="511"/>
      <c r="UQT120" s="511"/>
      <c r="UQU120" s="511"/>
      <c r="UQV120" s="511"/>
      <c r="UQW120" s="511"/>
      <c r="UQX120" s="511"/>
      <c r="UQY120" s="511"/>
      <c r="UQZ120" s="511"/>
      <c r="URA120" s="511"/>
      <c r="URB120" s="511"/>
      <c r="URC120" s="511"/>
      <c r="URD120" s="511"/>
      <c r="URE120" s="511"/>
      <c r="URF120" s="511"/>
      <c r="URG120" s="511"/>
      <c r="URH120" s="511"/>
      <c r="URI120" s="511"/>
      <c r="URJ120" s="511"/>
      <c r="URK120" s="511"/>
      <c r="URL120" s="511"/>
      <c r="URM120" s="511"/>
      <c r="URN120" s="511"/>
      <c r="URO120" s="511"/>
      <c r="URP120" s="511"/>
      <c r="URQ120" s="511"/>
      <c r="URR120" s="511"/>
      <c r="URS120" s="511"/>
      <c r="URT120" s="511"/>
      <c r="URU120" s="511"/>
      <c r="URV120" s="511"/>
      <c r="URW120" s="511"/>
      <c r="URX120" s="511"/>
      <c r="URY120" s="511"/>
      <c r="URZ120" s="511"/>
      <c r="USA120" s="511"/>
      <c r="USB120" s="511"/>
      <c r="USC120" s="511"/>
      <c r="USD120" s="511"/>
      <c r="USE120" s="511"/>
      <c r="USF120" s="511"/>
      <c r="USG120" s="511"/>
      <c r="USH120" s="511"/>
      <c r="USI120" s="511"/>
      <c r="USJ120" s="511"/>
      <c r="USK120" s="511"/>
      <c r="USL120" s="511"/>
      <c r="USM120" s="511"/>
      <c r="USN120" s="511"/>
      <c r="USO120" s="511"/>
      <c r="USP120" s="511"/>
      <c r="USQ120" s="511"/>
      <c r="USR120" s="511"/>
      <c r="USS120" s="511"/>
      <c r="UST120" s="511"/>
      <c r="USU120" s="511"/>
      <c r="USV120" s="511"/>
      <c r="USW120" s="511"/>
      <c r="USX120" s="511"/>
      <c r="USY120" s="511"/>
      <c r="USZ120" s="511"/>
      <c r="UTA120" s="511"/>
      <c r="UTB120" s="511"/>
      <c r="UTC120" s="511"/>
      <c r="UTD120" s="511"/>
      <c r="UTE120" s="511"/>
      <c r="UTF120" s="511"/>
      <c r="UTG120" s="511"/>
      <c r="UTH120" s="511"/>
      <c r="UTI120" s="511"/>
      <c r="UTJ120" s="511"/>
      <c r="UTK120" s="511"/>
      <c r="UTL120" s="511"/>
      <c r="UTM120" s="511"/>
      <c r="UTN120" s="511"/>
      <c r="UTO120" s="511"/>
      <c r="UTP120" s="511"/>
      <c r="UTQ120" s="511"/>
      <c r="UTR120" s="511"/>
      <c r="UTS120" s="511"/>
      <c r="UTT120" s="511"/>
      <c r="UTU120" s="511"/>
      <c r="UTV120" s="511"/>
      <c r="UTW120" s="511"/>
      <c r="UTX120" s="511"/>
      <c r="UTY120" s="511"/>
      <c r="UTZ120" s="511"/>
      <c r="UUA120" s="511"/>
      <c r="UUB120" s="511"/>
      <c r="UUC120" s="511"/>
      <c r="UUD120" s="511"/>
      <c r="UUE120" s="511"/>
      <c r="UUF120" s="511"/>
      <c r="UUG120" s="511"/>
      <c r="UUH120" s="511"/>
      <c r="UUI120" s="511"/>
      <c r="UUJ120" s="511"/>
      <c r="UUK120" s="511"/>
      <c r="UUL120" s="511"/>
      <c r="UUM120" s="511"/>
      <c r="UUN120" s="511"/>
      <c r="UUO120" s="511"/>
      <c r="UUP120" s="511"/>
      <c r="UUQ120" s="511"/>
      <c r="UUR120" s="511"/>
      <c r="UUS120" s="511"/>
      <c r="UUT120" s="511"/>
      <c r="UUU120" s="511"/>
      <c r="UUV120" s="511"/>
      <c r="UUW120" s="511"/>
      <c r="UUX120" s="511"/>
      <c r="UUY120" s="511"/>
      <c r="UUZ120" s="511"/>
      <c r="UVA120" s="511"/>
      <c r="UVB120" s="511"/>
      <c r="UVC120" s="511"/>
      <c r="UVD120" s="511"/>
      <c r="UVE120" s="511"/>
      <c r="UVF120" s="511"/>
      <c r="UVG120" s="511"/>
      <c r="UVH120" s="511"/>
      <c r="UVI120" s="511"/>
      <c r="UVJ120" s="511"/>
      <c r="UVK120" s="511"/>
      <c r="UVL120" s="511"/>
      <c r="UVM120" s="511"/>
      <c r="UVN120" s="511"/>
      <c r="UVO120" s="511"/>
      <c r="UVP120" s="511"/>
      <c r="UVQ120" s="511"/>
      <c r="UVR120" s="511"/>
      <c r="UVS120" s="511"/>
      <c r="UVT120" s="511"/>
      <c r="UVU120" s="511"/>
      <c r="UVV120" s="511"/>
      <c r="UVW120" s="511"/>
      <c r="UVX120" s="511"/>
      <c r="UVY120" s="511"/>
      <c r="UVZ120" s="511"/>
      <c r="UWA120" s="511"/>
      <c r="UWB120" s="511"/>
      <c r="UWC120" s="511"/>
      <c r="UWD120" s="511"/>
      <c r="UWE120" s="511"/>
      <c r="UWF120" s="511"/>
      <c r="UWG120" s="511"/>
      <c r="UWH120" s="511"/>
      <c r="UWI120" s="511"/>
      <c r="UWJ120" s="511"/>
      <c r="UWK120" s="511"/>
      <c r="UWL120" s="511"/>
      <c r="UWM120" s="511"/>
      <c r="UWN120" s="511"/>
      <c r="UWO120" s="511"/>
      <c r="UWP120" s="511"/>
      <c r="UWQ120" s="511"/>
      <c r="UWR120" s="511"/>
      <c r="UWS120" s="511"/>
      <c r="UWT120" s="511"/>
      <c r="UWU120" s="511"/>
      <c r="UWV120" s="511"/>
      <c r="UWW120" s="511"/>
      <c r="UWX120" s="511"/>
      <c r="UWY120" s="511"/>
      <c r="UWZ120" s="511"/>
      <c r="UXA120" s="511"/>
      <c r="UXB120" s="511"/>
      <c r="UXC120" s="511"/>
      <c r="UXD120" s="511"/>
      <c r="UXE120" s="511"/>
      <c r="UXF120" s="511"/>
      <c r="UXG120" s="511"/>
      <c r="UXH120" s="511"/>
      <c r="UXI120" s="511"/>
      <c r="UXJ120" s="511"/>
      <c r="UXK120" s="511"/>
      <c r="UXL120" s="511"/>
      <c r="UXM120" s="511"/>
      <c r="UXN120" s="511"/>
      <c r="UXO120" s="511"/>
      <c r="UXP120" s="511"/>
      <c r="UXQ120" s="511"/>
      <c r="UXR120" s="511"/>
      <c r="UXS120" s="511"/>
      <c r="UXT120" s="511"/>
      <c r="UXU120" s="511"/>
      <c r="UXV120" s="511"/>
      <c r="UXW120" s="511"/>
      <c r="UXX120" s="511"/>
      <c r="UXY120" s="511"/>
      <c r="UXZ120" s="511"/>
      <c r="UYA120" s="511"/>
      <c r="UYB120" s="511"/>
      <c r="UYC120" s="511"/>
      <c r="UYD120" s="511"/>
      <c r="UYE120" s="511"/>
      <c r="UYF120" s="511"/>
      <c r="UYG120" s="511"/>
      <c r="UYH120" s="511"/>
      <c r="UYI120" s="511"/>
      <c r="UYJ120" s="511"/>
      <c r="UYK120" s="511"/>
      <c r="UYL120" s="511"/>
      <c r="UYM120" s="511"/>
      <c r="UYN120" s="511"/>
      <c r="UYO120" s="511"/>
      <c r="UYP120" s="511"/>
      <c r="UYQ120" s="511"/>
      <c r="UYR120" s="511"/>
      <c r="UYS120" s="511"/>
      <c r="UYT120" s="511"/>
      <c r="UYU120" s="511"/>
      <c r="UYV120" s="511"/>
      <c r="UYW120" s="511"/>
      <c r="UYX120" s="511"/>
      <c r="UYY120" s="511"/>
      <c r="UYZ120" s="511"/>
      <c r="UZA120" s="511"/>
      <c r="UZB120" s="511"/>
      <c r="UZC120" s="511"/>
      <c r="UZD120" s="511"/>
      <c r="UZE120" s="511"/>
      <c r="UZF120" s="511"/>
      <c r="UZG120" s="511"/>
      <c r="UZH120" s="511"/>
      <c r="UZI120" s="511"/>
      <c r="UZJ120" s="511"/>
      <c r="UZK120" s="511"/>
      <c r="UZL120" s="511"/>
      <c r="UZM120" s="511"/>
      <c r="UZN120" s="511"/>
      <c r="UZO120" s="511"/>
      <c r="UZP120" s="511"/>
      <c r="UZQ120" s="511"/>
      <c r="UZR120" s="511"/>
      <c r="UZS120" s="511"/>
      <c r="UZT120" s="511"/>
      <c r="UZU120" s="511"/>
      <c r="UZV120" s="511"/>
      <c r="UZW120" s="511"/>
      <c r="UZX120" s="511"/>
      <c r="UZY120" s="511"/>
      <c r="UZZ120" s="511"/>
      <c r="VAA120" s="511"/>
      <c r="VAB120" s="511"/>
      <c r="VAC120" s="511"/>
      <c r="VAD120" s="511"/>
      <c r="VAE120" s="511"/>
      <c r="VAF120" s="511"/>
      <c r="VAG120" s="511"/>
      <c r="VAH120" s="511"/>
      <c r="VAI120" s="511"/>
      <c r="VAJ120" s="511"/>
      <c r="VAK120" s="511"/>
      <c r="VAL120" s="511"/>
      <c r="VAM120" s="511"/>
      <c r="VAN120" s="511"/>
      <c r="VAO120" s="511"/>
      <c r="VAP120" s="511"/>
      <c r="VAQ120" s="511"/>
      <c r="VAR120" s="511"/>
      <c r="VAS120" s="511"/>
      <c r="VAT120" s="511"/>
      <c r="VAU120" s="511"/>
      <c r="VAV120" s="511"/>
      <c r="VAW120" s="511"/>
      <c r="VAX120" s="511"/>
      <c r="VAY120" s="511"/>
      <c r="VAZ120" s="511"/>
      <c r="VBA120" s="511"/>
      <c r="VBB120" s="511"/>
      <c r="VBC120" s="511"/>
      <c r="VBD120" s="511"/>
      <c r="VBE120" s="511"/>
      <c r="VBF120" s="511"/>
      <c r="VBG120" s="511"/>
      <c r="VBH120" s="511"/>
      <c r="VBI120" s="511"/>
      <c r="VBJ120" s="511"/>
      <c r="VBK120" s="511"/>
      <c r="VBL120" s="511"/>
      <c r="VBM120" s="511"/>
      <c r="VBN120" s="511"/>
      <c r="VBO120" s="511"/>
      <c r="VBP120" s="511"/>
      <c r="VBQ120" s="511"/>
      <c r="VBR120" s="511"/>
      <c r="VBS120" s="511"/>
      <c r="VBT120" s="511"/>
      <c r="VBU120" s="511"/>
      <c r="VBV120" s="511"/>
      <c r="VBW120" s="511"/>
      <c r="VBX120" s="511"/>
      <c r="VBY120" s="511"/>
      <c r="VBZ120" s="511"/>
      <c r="VCA120" s="511"/>
      <c r="VCB120" s="511"/>
      <c r="VCC120" s="511"/>
      <c r="VCD120" s="511"/>
      <c r="VCE120" s="511"/>
      <c r="VCF120" s="511"/>
      <c r="VCG120" s="511"/>
      <c r="VCH120" s="511"/>
      <c r="VCI120" s="511"/>
      <c r="VCJ120" s="511"/>
      <c r="VCK120" s="511"/>
      <c r="VCL120" s="511"/>
      <c r="VCM120" s="511"/>
      <c r="VCN120" s="511"/>
      <c r="VCO120" s="511"/>
      <c r="VCP120" s="511"/>
      <c r="VCQ120" s="511"/>
      <c r="VCR120" s="511"/>
      <c r="VCS120" s="511"/>
      <c r="VCT120" s="511"/>
      <c r="VCU120" s="511"/>
      <c r="VCV120" s="511"/>
      <c r="VCW120" s="511"/>
      <c r="VCX120" s="511"/>
      <c r="VCY120" s="511"/>
      <c r="VCZ120" s="511"/>
      <c r="VDA120" s="511"/>
      <c r="VDB120" s="511"/>
      <c r="VDC120" s="511"/>
      <c r="VDD120" s="511"/>
      <c r="VDE120" s="511"/>
      <c r="VDF120" s="511"/>
      <c r="VDG120" s="511"/>
      <c r="VDH120" s="511"/>
      <c r="VDI120" s="511"/>
      <c r="VDJ120" s="511"/>
      <c r="VDK120" s="511"/>
      <c r="VDL120" s="511"/>
      <c r="VDM120" s="511"/>
      <c r="VDN120" s="511"/>
      <c r="VDO120" s="511"/>
      <c r="VDP120" s="511"/>
      <c r="VDQ120" s="511"/>
      <c r="VDR120" s="511"/>
      <c r="VDS120" s="511"/>
      <c r="VDT120" s="511"/>
      <c r="VDU120" s="511"/>
      <c r="VDV120" s="511"/>
      <c r="VDW120" s="511"/>
      <c r="VDX120" s="511"/>
      <c r="VDY120" s="511"/>
      <c r="VDZ120" s="511"/>
      <c r="VEA120" s="511"/>
      <c r="VEB120" s="511"/>
      <c r="VEC120" s="511"/>
      <c r="VED120" s="511"/>
      <c r="VEE120" s="511"/>
      <c r="VEF120" s="511"/>
      <c r="VEG120" s="511"/>
      <c r="VEH120" s="511"/>
      <c r="VEI120" s="511"/>
      <c r="VEJ120" s="511"/>
      <c r="VEK120" s="511"/>
      <c r="VEL120" s="511"/>
      <c r="VEM120" s="511"/>
      <c r="VEN120" s="511"/>
      <c r="VEO120" s="511"/>
      <c r="VEP120" s="511"/>
      <c r="VEQ120" s="511"/>
      <c r="VER120" s="511"/>
      <c r="VES120" s="511"/>
      <c r="VET120" s="511"/>
      <c r="VEU120" s="511"/>
      <c r="VEV120" s="511"/>
      <c r="VEW120" s="511"/>
      <c r="VEX120" s="511"/>
      <c r="VEY120" s="511"/>
      <c r="VEZ120" s="511"/>
      <c r="VFA120" s="511"/>
      <c r="VFB120" s="511"/>
      <c r="VFC120" s="511"/>
      <c r="VFD120" s="511"/>
      <c r="VFE120" s="511"/>
      <c r="VFF120" s="511"/>
      <c r="VFG120" s="511"/>
      <c r="VFH120" s="511"/>
      <c r="VFI120" s="511"/>
      <c r="VFJ120" s="511"/>
      <c r="VFK120" s="511"/>
      <c r="VFL120" s="511"/>
      <c r="VFM120" s="511"/>
      <c r="VFN120" s="511"/>
      <c r="VFO120" s="511"/>
      <c r="VFP120" s="511"/>
      <c r="VFQ120" s="511"/>
      <c r="VFR120" s="511"/>
      <c r="VFS120" s="511"/>
      <c r="VFT120" s="511"/>
      <c r="VFU120" s="511"/>
      <c r="VFV120" s="511"/>
      <c r="VFW120" s="511"/>
      <c r="VFX120" s="511"/>
      <c r="VFY120" s="511"/>
      <c r="VFZ120" s="511"/>
      <c r="VGA120" s="511"/>
      <c r="VGB120" s="511"/>
      <c r="VGC120" s="511"/>
      <c r="VGD120" s="511"/>
      <c r="VGE120" s="511"/>
      <c r="VGF120" s="511"/>
      <c r="VGG120" s="511"/>
      <c r="VGH120" s="511"/>
      <c r="VGI120" s="511"/>
      <c r="VGJ120" s="511"/>
      <c r="VGK120" s="511"/>
      <c r="VGL120" s="511"/>
      <c r="VGM120" s="511"/>
      <c r="VGN120" s="511"/>
      <c r="VGO120" s="511"/>
      <c r="VGP120" s="511"/>
      <c r="VGQ120" s="511"/>
      <c r="VGR120" s="511"/>
      <c r="VGS120" s="511"/>
      <c r="VGT120" s="511"/>
      <c r="VGU120" s="511"/>
      <c r="VGV120" s="511"/>
      <c r="VGW120" s="511"/>
      <c r="VGX120" s="511"/>
      <c r="VGY120" s="511"/>
      <c r="VGZ120" s="511"/>
      <c r="VHA120" s="511"/>
      <c r="VHB120" s="511"/>
      <c r="VHC120" s="511"/>
      <c r="VHD120" s="511"/>
      <c r="VHE120" s="511"/>
      <c r="VHF120" s="511"/>
      <c r="VHG120" s="511"/>
      <c r="VHH120" s="511"/>
      <c r="VHI120" s="511"/>
      <c r="VHJ120" s="511"/>
      <c r="VHK120" s="511"/>
      <c r="VHL120" s="511"/>
      <c r="VHM120" s="511"/>
      <c r="VHN120" s="511"/>
      <c r="VHO120" s="511"/>
      <c r="VHP120" s="511"/>
      <c r="VHQ120" s="511"/>
      <c r="VHR120" s="511"/>
      <c r="VHS120" s="511"/>
      <c r="VHT120" s="511"/>
      <c r="VHU120" s="511"/>
      <c r="VHV120" s="511"/>
      <c r="VHW120" s="511"/>
      <c r="VHX120" s="511"/>
      <c r="VHY120" s="511"/>
      <c r="VHZ120" s="511"/>
      <c r="VIA120" s="511"/>
      <c r="VIB120" s="511"/>
      <c r="VIC120" s="511"/>
      <c r="VID120" s="511"/>
      <c r="VIE120" s="511"/>
      <c r="VIF120" s="511"/>
      <c r="VIG120" s="511"/>
      <c r="VIH120" s="511"/>
      <c r="VII120" s="511"/>
      <c r="VIJ120" s="511"/>
      <c r="VIK120" s="511"/>
      <c r="VIL120" s="511"/>
      <c r="VIM120" s="511"/>
      <c r="VIN120" s="511"/>
      <c r="VIO120" s="511"/>
      <c r="VIP120" s="511"/>
      <c r="VIQ120" s="511"/>
      <c r="VIR120" s="511"/>
      <c r="VIS120" s="511"/>
      <c r="VIT120" s="511"/>
      <c r="VIU120" s="511"/>
      <c r="VIV120" s="511"/>
      <c r="VIW120" s="511"/>
      <c r="VIX120" s="511"/>
      <c r="VIY120" s="511"/>
      <c r="VIZ120" s="511"/>
      <c r="VJA120" s="511"/>
      <c r="VJB120" s="511"/>
      <c r="VJC120" s="511"/>
      <c r="VJD120" s="511"/>
      <c r="VJE120" s="511"/>
      <c r="VJF120" s="511"/>
      <c r="VJG120" s="511"/>
      <c r="VJH120" s="511"/>
      <c r="VJI120" s="511"/>
      <c r="VJJ120" s="511"/>
      <c r="VJK120" s="511"/>
      <c r="VJL120" s="511"/>
      <c r="VJM120" s="511"/>
      <c r="VJN120" s="511"/>
      <c r="VJO120" s="511"/>
      <c r="VJP120" s="511"/>
      <c r="VJQ120" s="511"/>
      <c r="VJR120" s="511"/>
      <c r="VJS120" s="511"/>
      <c r="VJT120" s="511"/>
      <c r="VJU120" s="511"/>
      <c r="VJV120" s="511"/>
      <c r="VJW120" s="511"/>
      <c r="VJX120" s="511"/>
      <c r="VJY120" s="511"/>
      <c r="VJZ120" s="511"/>
      <c r="VKA120" s="511"/>
      <c r="VKB120" s="511"/>
      <c r="VKC120" s="511"/>
      <c r="VKD120" s="511"/>
      <c r="VKE120" s="511"/>
      <c r="VKF120" s="511"/>
      <c r="VKG120" s="511"/>
      <c r="VKH120" s="511"/>
      <c r="VKI120" s="511"/>
      <c r="VKJ120" s="511"/>
      <c r="VKK120" s="511"/>
      <c r="VKL120" s="511"/>
      <c r="VKM120" s="511"/>
      <c r="VKN120" s="511"/>
      <c r="VKO120" s="511"/>
      <c r="VKP120" s="511"/>
      <c r="VKQ120" s="511"/>
      <c r="VKR120" s="511"/>
      <c r="VKS120" s="511"/>
      <c r="VKT120" s="511"/>
      <c r="VKU120" s="511"/>
      <c r="VKV120" s="511"/>
      <c r="VKW120" s="511"/>
      <c r="VKX120" s="511"/>
      <c r="VKY120" s="511"/>
      <c r="VKZ120" s="511"/>
      <c r="VLA120" s="511"/>
      <c r="VLB120" s="511"/>
      <c r="VLC120" s="511"/>
      <c r="VLD120" s="511"/>
      <c r="VLE120" s="511"/>
      <c r="VLF120" s="511"/>
      <c r="VLG120" s="511"/>
      <c r="VLH120" s="511"/>
      <c r="VLI120" s="511"/>
      <c r="VLJ120" s="511"/>
      <c r="VLK120" s="511"/>
      <c r="VLL120" s="511"/>
      <c r="VLM120" s="511"/>
      <c r="VLN120" s="511"/>
      <c r="VLO120" s="511"/>
      <c r="VLP120" s="511"/>
      <c r="VLQ120" s="511"/>
      <c r="VLR120" s="511"/>
      <c r="VLS120" s="511"/>
      <c r="VLT120" s="511"/>
      <c r="VLU120" s="511"/>
      <c r="VLV120" s="511"/>
      <c r="VLW120" s="511"/>
      <c r="VLX120" s="511"/>
      <c r="VLY120" s="511"/>
      <c r="VLZ120" s="511"/>
      <c r="VMA120" s="511"/>
      <c r="VMB120" s="511"/>
      <c r="VMC120" s="511"/>
      <c r="VMD120" s="511"/>
      <c r="VME120" s="511"/>
      <c r="VMF120" s="511"/>
      <c r="VMG120" s="511"/>
      <c r="VMH120" s="511"/>
      <c r="VMI120" s="511"/>
      <c r="VMJ120" s="511"/>
      <c r="VMK120" s="511"/>
      <c r="VML120" s="511"/>
      <c r="VMM120" s="511"/>
      <c r="VMN120" s="511"/>
      <c r="VMO120" s="511"/>
      <c r="VMP120" s="511"/>
      <c r="VMQ120" s="511"/>
      <c r="VMR120" s="511"/>
      <c r="VMS120" s="511"/>
      <c r="VMT120" s="511"/>
      <c r="VMU120" s="511"/>
      <c r="VMV120" s="511"/>
      <c r="VMW120" s="511"/>
      <c r="VMX120" s="511"/>
      <c r="VMY120" s="511"/>
      <c r="VMZ120" s="511"/>
      <c r="VNA120" s="511"/>
      <c r="VNB120" s="511"/>
      <c r="VNC120" s="511"/>
      <c r="VND120" s="511"/>
      <c r="VNE120" s="511"/>
      <c r="VNF120" s="511"/>
      <c r="VNG120" s="511"/>
      <c r="VNH120" s="511"/>
      <c r="VNI120" s="511"/>
      <c r="VNJ120" s="511"/>
      <c r="VNK120" s="511"/>
      <c r="VNL120" s="511"/>
      <c r="VNM120" s="511"/>
      <c r="VNN120" s="511"/>
      <c r="VNO120" s="511"/>
      <c r="VNP120" s="511"/>
      <c r="VNQ120" s="511"/>
      <c r="VNR120" s="511"/>
      <c r="VNS120" s="511"/>
      <c r="VNT120" s="511"/>
      <c r="VNU120" s="511"/>
      <c r="VNV120" s="511"/>
      <c r="VNW120" s="511"/>
      <c r="VNX120" s="511"/>
      <c r="VNY120" s="511"/>
      <c r="VNZ120" s="511"/>
      <c r="VOA120" s="511"/>
      <c r="VOB120" s="511"/>
      <c r="VOC120" s="511"/>
      <c r="VOD120" s="511"/>
      <c r="VOE120" s="511"/>
      <c r="VOF120" s="511"/>
      <c r="VOG120" s="511"/>
      <c r="VOH120" s="511"/>
      <c r="VOI120" s="511"/>
      <c r="VOJ120" s="511"/>
      <c r="VOK120" s="511"/>
      <c r="VOL120" s="511"/>
      <c r="VOM120" s="511"/>
      <c r="VON120" s="511"/>
      <c r="VOO120" s="511"/>
      <c r="VOP120" s="511"/>
      <c r="VOQ120" s="511"/>
      <c r="VOR120" s="511"/>
      <c r="VOS120" s="511"/>
      <c r="VOT120" s="511"/>
      <c r="VOU120" s="511"/>
      <c r="VOV120" s="511"/>
      <c r="VOW120" s="511"/>
      <c r="VOX120" s="511"/>
      <c r="VOY120" s="511"/>
      <c r="VOZ120" s="511"/>
      <c r="VPA120" s="511"/>
      <c r="VPB120" s="511"/>
      <c r="VPC120" s="511"/>
      <c r="VPD120" s="511"/>
      <c r="VPE120" s="511"/>
      <c r="VPF120" s="511"/>
      <c r="VPG120" s="511"/>
      <c r="VPH120" s="511"/>
      <c r="VPI120" s="511"/>
      <c r="VPJ120" s="511"/>
      <c r="VPK120" s="511"/>
      <c r="VPL120" s="511"/>
      <c r="VPM120" s="511"/>
      <c r="VPN120" s="511"/>
      <c r="VPO120" s="511"/>
      <c r="VPP120" s="511"/>
      <c r="VPQ120" s="511"/>
      <c r="VPR120" s="511"/>
      <c r="VPS120" s="511"/>
      <c r="VPT120" s="511"/>
      <c r="VPU120" s="511"/>
      <c r="VPV120" s="511"/>
      <c r="VPW120" s="511"/>
      <c r="VPX120" s="511"/>
      <c r="VPY120" s="511"/>
      <c r="VPZ120" s="511"/>
      <c r="VQA120" s="511"/>
      <c r="VQB120" s="511"/>
      <c r="VQC120" s="511"/>
      <c r="VQD120" s="511"/>
      <c r="VQE120" s="511"/>
      <c r="VQF120" s="511"/>
      <c r="VQG120" s="511"/>
      <c r="VQH120" s="511"/>
      <c r="VQI120" s="511"/>
      <c r="VQJ120" s="511"/>
      <c r="VQK120" s="511"/>
      <c r="VQL120" s="511"/>
      <c r="VQM120" s="511"/>
      <c r="VQN120" s="511"/>
      <c r="VQO120" s="511"/>
      <c r="VQP120" s="511"/>
      <c r="VQQ120" s="511"/>
      <c r="VQR120" s="511"/>
      <c r="VQS120" s="511"/>
      <c r="VQT120" s="511"/>
      <c r="VQU120" s="511"/>
      <c r="VQV120" s="511"/>
      <c r="VQW120" s="511"/>
      <c r="VQX120" s="511"/>
      <c r="VQY120" s="511"/>
      <c r="VQZ120" s="511"/>
      <c r="VRA120" s="511"/>
      <c r="VRB120" s="511"/>
      <c r="VRC120" s="511"/>
      <c r="VRD120" s="511"/>
      <c r="VRE120" s="511"/>
      <c r="VRF120" s="511"/>
      <c r="VRG120" s="511"/>
      <c r="VRH120" s="511"/>
      <c r="VRI120" s="511"/>
      <c r="VRJ120" s="511"/>
      <c r="VRK120" s="511"/>
      <c r="VRL120" s="511"/>
      <c r="VRM120" s="511"/>
      <c r="VRN120" s="511"/>
      <c r="VRO120" s="511"/>
      <c r="VRP120" s="511"/>
      <c r="VRQ120" s="511"/>
      <c r="VRR120" s="511"/>
      <c r="VRS120" s="511"/>
      <c r="VRT120" s="511"/>
      <c r="VRU120" s="511"/>
      <c r="VRV120" s="511"/>
      <c r="VRW120" s="511"/>
      <c r="VRX120" s="511"/>
      <c r="VRY120" s="511"/>
      <c r="VRZ120" s="511"/>
      <c r="VSA120" s="511"/>
      <c r="VSB120" s="511"/>
      <c r="VSC120" s="511"/>
      <c r="VSD120" s="511"/>
      <c r="VSE120" s="511"/>
      <c r="VSF120" s="511"/>
      <c r="VSG120" s="511"/>
      <c r="VSH120" s="511"/>
      <c r="VSI120" s="511"/>
      <c r="VSJ120" s="511"/>
      <c r="VSK120" s="511"/>
      <c r="VSL120" s="511"/>
      <c r="VSM120" s="511"/>
      <c r="VSN120" s="511"/>
      <c r="VSO120" s="511"/>
      <c r="VSP120" s="511"/>
      <c r="VSQ120" s="511"/>
      <c r="VSR120" s="511"/>
      <c r="VSS120" s="511"/>
      <c r="VST120" s="511"/>
      <c r="VSU120" s="511"/>
      <c r="VSV120" s="511"/>
      <c r="VSW120" s="511"/>
      <c r="VSX120" s="511"/>
      <c r="VSY120" s="511"/>
      <c r="VSZ120" s="511"/>
      <c r="VTA120" s="511"/>
      <c r="VTB120" s="511"/>
      <c r="VTC120" s="511"/>
      <c r="VTD120" s="511"/>
      <c r="VTE120" s="511"/>
      <c r="VTF120" s="511"/>
      <c r="VTG120" s="511"/>
      <c r="VTH120" s="511"/>
      <c r="VTI120" s="511"/>
      <c r="VTJ120" s="511"/>
      <c r="VTK120" s="511"/>
      <c r="VTL120" s="511"/>
      <c r="VTM120" s="511"/>
      <c r="VTN120" s="511"/>
      <c r="VTO120" s="511"/>
      <c r="VTP120" s="511"/>
      <c r="VTQ120" s="511"/>
      <c r="VTR120" s="511"/>
      <c r="VTS120" s="511"/>
      <c r="VTT120" s="511"/>
      <c r="VTU120" s="511"/>
      <c r="VTV120" s="511"/>
      <c r="VTW120" s="511"/>
      <c r="VTX120" s="511"/>
      <c r="VTY120" s="511"/>
      <c r="VTZ120" s="511"/>
      <c r="VUA120" s="511"/>
      <c r="VUB120" s="511"/>
      <c r="VUC120" s="511"/>
      <c r="VUD120" s="511"/>
      <c r="VUE120" s="511"/>
      <c r="VUF120" s="511"/>
      <c r="VUG120" s="511"/>
      <c r="VUH120" s="511"/>
      <c r="VUI120" s="511"/>
      <c r="VUJ120" s="511"/>
      <c r="VUK120" s="511"/>
      <c r="VUL120" s="511"/>
      <c r="VUM120" s="511"/>
      <c r="VUN120" s="511"/>
      <c r="VUO120" s="511"/>
      <c r="VUP120" s="511"/>
      <c r="VUQ120" s="511"/>
      <c r="VUR120" s="511"/>
      <c r="VUS120" s="511"/>
      <c r="VUT120" s="511"/>
      <c r="VUU120" s="511"/>
      <c r="VUV120" s="511"/>
      <c r="VUW120" s="511"/>
      <c r="VUX120" s="511"/>
      <c r="VUY120" s="511"/>
      <c r="VUZ120" s="511"/>
      <c r="VVA120" s="511"/>
      <c r="VVB120" s="511"/>
      <c r="VVC120" s="511"/>
      <c r="VVD120" s="511"/>
      <c r="VVE120" s="511"/>
      <c r="VVF120" s="511"/>
      <c r="VVG120" s="511"/>
      <c r="VVH120" s="511"/>
      <c r="VVI120" s="511"/>
      <c r="VVJ120" s="511"/>
      <c r="VVK120" s="511"/>
      <c r="VVL120" s="511"/>
      <c r="VVM120" s="511"/>
      <c r="VVN120" s="511"/>
      <c r="VVO120" s="511"/>
      <c r="VVP120" s="511"/>
      <c r="VVQ120" s="511"/>
      <c r="VVR120" s="511"/>
      <c r="VVS120" s="511"/>
      <c r="VVT120" s="511"/>
      <c r="VVU120" s="511"/>
      <c r="VVV120" s="511"/>
      <c r="VVW120" s="511"/>
      <c r="VVX120" s="511"/>
      <c r="VVY120" s="511"/>
      <c r="VVZ120" s="511"/>
      <c r="VWA120" s="511"/>
      <c r="VWB120" s="511"/>
      <c r="VWC120" s="511"/>
      <c r="VWD120" s="511"/>
      <c r="VWE120" s="511"/>
      <c r="VWF120" s="511"/>
      <c r="VWG120" s="511"/>
      <c r="VWH120" s="511"/>
      <c r="VWI120" s="511"/>
      <c r="VWJ120" s="511"/>
      <c r="VWK120" s="511"/>
      <c r="VWL120" s="511"/>
      <c r="VWM120" s="511"/>
      <c r="VWN120" s="511"/>
      <c r="VWO120" s="511"/>
      <c r="VWP120" s="511"/>
      <c r="VWQ120" s="511"/>
      <c r="VWR120" s="511"/>
      <c r="VWS120" s="511"/>
      <c r="VWT120" s="511"/>
      <c r="VWU120" s="511"/>
      <c r="VWV120" s="511"/>
      <c r="VWW120" s="511"/>
      <c r="VWX120" s="511"/>
      <c r="VWY120" s="511"/>
      <c r="VWZ120" s="511"/>
      <c r="VXA120" s="511"/>
      <c r="VXB120" s="511"/>
      <c r="VXC120" s="511"/>
      <c r="VXD120" s="511"/>
      <c r="VXE120" s="511"/>
      <c r="VXF120" s="511"/>
      <c r="VXG120" s="511"/>
      <c r="VXH120" s="511"/>
      <c r="VXI120" s="511"/>
      <c r="VXJ120" s="511"/>
      <c r="VXK120" s="511"/>
      <c r="VXL120" s="511"/>
      <c r="VXM120" s="511"/>
      <c r="VXN120" s="511"/>
      <c r="VXO120" s="511"/>
      <c r="VXP120" s="511"/>
      <c r="VXQ120" s="511"/>
      <c r="VXR120" s="511"/>
      <c r="VXS120" s="511"/>
      <c r="VXT120" s="511"/>
      <c r="VXU120" s="511"/>
      <c r="VXV120" s="511"/>
      <c r="VXW120" s="511"/>
      <c r="VXX120" s="511"/>
      <c r="VXY120" s="511"/>
      <c r="VXZ120" s="511"/>
      <c r="VYA120" s="511"/>
      <c r="VYB120" s="511"/>
      <c r="VYC120" s="511"/>
      <c r="VYD120" s="511"/>
      <c r="VYE120" s="511"/>
      <c r="VYF120" s="511"/>
      <c r="VYG120" s="511"/>
      <c r="VYH120" s="511"/>
      <c r="VYI120" s="511"/>
      <c r="VYJ120" s="511"/>
      <c r="VYK120" s="511"/>
      <c r="VYL120" s="511"/>
      <c r="VYM120" s="511"/>
      <c r="VYN120" s="511"/>
      <c r="VYO120" s="511"/>
      <c r="VYP120" s="511"/>
      <c r="VYQ120" s="511"/>
      <c r="VYR120" s="511"/>
      <c r="VYS120" s="511"/>
      <c r="VYT120" s="511"/>
      <c r="VYU120" s="511"/>
      <c r="VYV120" s="511"/>
      <c r="VYW120" s="511"/>
      <c r="VYX120" s="511"/>
      <c r="VYY120" s="511"/>
      <c r="VYZ120" s="511"/>
      <c r="VZA120" s="511"/>
      <c r="VZB120" s="511"/>
      <c r="VZC120" s="511"/>
      <c r="VZD120" s="511"/>
      <c r="VZE120" s="511"/>
      <c r="VZF120" s="511"/>
      <c r="VZG120" s="511"/>
      <c r="VZH120" s="511"/>
      <c r="VZI120" s="511"/>
      <c r="VZJ120" s="511"/>
      <c r="VZK120" s="511"/>
      <c r="VZL120" s="511"/>
      <c r="VZM120" s="511"/>
      <c r="VZN120" s="511"/>
      <c r="VZO120" s="511"/>
      <c r="VZP120" s="511"/>
      <c r="VZQ120" s="511"/>
      <c r="VZR120" s="511"/>
      <c r="VZS120" s="511"/>
      <c r="VZT120" s="511"/>
      <c r="VZU120" s="511"/>
      <c r="VZV120" s="511"/>
      <c r="VZW120" s="511"/>
      <c r="VZX120" s="511"/>
      <c r="VZY120" s="511"/>
      <c r="VZZ120" s="511"/>
      <c r="WAA120" s="511"/>
      <c r="WAB120" s="511"/>
      <c r="WAC120" s="511"/>
      <c r="WAD120" s="511"/>
      <c r="WAE120" s="511"/>
      <c r="WAF120" s="511"/>
      <c r="WAG120" s="511"/>
      <c r="WAH120" s="511"/>
      <c r="WAI120" s="511"/>
      <c r="WAJ120" s="511"/>
      <c r="WAK120" s="511"/>
      <c r="WAL120" s="511"/>
      <c r="WAM120" s="511"/>
      <c r="WAN120" s="511"/>
      <c r="WAO120" s="511"/>
      <c r="WAP120" s="511"/>
      <c r="WAQ120" s="511"/>
      <c r="WAR120" s="511"/>
      <c r="WAS120" s="511"/>
      <c r="WAT120" s="511"/>
      <c r="WAU120" s="511"/>
      <c r="WAV120" s="511"/>
      <c r="WAW120" s="511"/>
      <c r="WAX120" s="511"/>
      <c r="WAY120" s="511"/>
      <c r="WAZ120" s="511"/>
      <c r="WBA120" s="511"/>
      <c r="WBB120" s="511"/>
      <c r="WBC120" s="511"/>
      <c r="WBD120" s="511"/>
      <c r="WBE120" s="511"/>
      <c r="WBF120" s="511"/>
      <c r="WBG120" s="511"/>
      <c r="WBH120" s="511"/>
      <c r="WBI120" s="511"/>
      <c r="WBJ120" s="511"/>
      <c r="WBK120" s="511"/>
      <c r="WBL120" s="511"/>
      <c r="WBM120" s="511"/>
      <c r="WBN120" s="511"/>
      <c r="WBO120" s="511"/>
      <c r="WBP120" s="511"/>
      <c r="WBQ120" s="511"/>
      <c r="WBR120" s="511"/>
      <c r="WBS120" s="511"/>
      <c r="WBT120" s="511"/>
      <c r="WBU120" s="511"/>
      <c r="WBV120" s="511"/>
      <c r="WBW120" s="511"/>
      <c r="WBX120" s="511"/>
      <c r="WBY120" s="511"/>
      <c r="WBZ120" s="511"/>
      <c r="WCA120" s="511"/>
      <c r="WCB120" s="511"/>
      <c r="WCC120" s="511"/>
      <c r="WCD120" s="511"/>
      <c r="WCE120" s="511"/>
      <c r="WCF120" s="511"/>
      <c r="WCG120" s="511"/>
      <c r="WCH120" s="511"/>
      <c r="WCI120" s="511"/>
      <c r="WCJ120" s="511"/>
      <c r="WCK120" s="511"/>
      <c r="WCL120" s="511"/>
      <c r="WCM120" s="511"/>
      <c r="WCN120" s="511"/>
      <c r="WCO120" s="511"/>
      <c r="WCP120" s="511"/>
      <c r="WCQ120" s="511"/>
      <c r="WCR120" s="511"/>
      <c r="WCS120" s="511"/>
      <c r="WCT120" s="511"/>
      <c r="WCU120" s="511"/>
      <c r="WCV120" s="511"/>
      <c r="WCW120" s="511"/>
      <c r="WCX120" s="511"/>
      <c r="WCY120" s="511"/>
      <c r="WCZ120" s="511"/>
      <c r="WDA120" s="511"/>
      <c r="WDB120" s="511"/>
      <c r="WDC120" s="511"/>
      <c r="WDD120" s="511"/>
      <c r="WDE120" s="511"/>
      <c r="WDF120" s="511"/>
      <c r="WDG120" s="511"/>
      <c r="WDH120" s="511"/>
      <c r="WDI120" s="511"/>
      <c r="WDJ120" s="511"/>
      <c r="WDK120" s="511"/>
      <c r="WDL120" s="511"/>
      <c r="WDM120" s="511"/>
      <c r="WDN120" s="511"/>
      <c r="WDO120" s="511"/>
      <c r="WDP120" s="511"/>
      <c r="WDQ120" s="511"/>
      <c r="WDR120" s="511"/>
      <c r="WDS120" s="511"/>
      <c r="WDT120" s="511"/>
      <c r="WDU120" s="511"/>
      <c r="WDV120" s="511"/>
      <c r="WDW120" s="511"/>
      <c r="WDX120" s="511"/>
      <c r="WDY120" s="511"/>
      <c r="WDZ120" s="511"/>
      <c r="WEA120" s="511"/>
      <c r="WEB120" s="511"/>
      <c r="WEC120" s="511"/>
      <c r="WED120" s="511"/>
      <c r="WEE120" s="511"/>
      <c r="WEF120" s="511"/>
      <c r="WEG120" s="511"/>
      <c r="WEH120" s="511"/>
      <c r="WEI120" s="511"/>
      <c r="WEJ120" s="511"/>
      <c r="WEK120" s="511"/>
      <c r="WEL120" s="511"/>
      <c r="WEM120" s="511"/>
      <c r="WEN120" s="511"/>
      <c r="WEO120" s="511"/>
      <c r="WEP120" s="511"/>
      <c r="WEQ120" s="511"/>
      <c r="WER120" s="511"/>
      <c r="WES120" s="511"/>
      <c r="WET120" s="511"/>
      <c r="WEU120" s="511"/>
      <c r="WEV120" s="511"/>
      <c r="WEW120" s="511"/>
      <c r="WEX120" s="511"/>
      <c r="WEY120" s="511"/>
      <c r="WEZ120" s="511"/>
      <c r="WFA120" s="511"/>
      <c r="WFB120" s="511"/>
      <c r="WFC120" s="511"/>
      <c r="WFD120" s="511"/>
      <c r="WFE120" s="511"/>
      <c r="WFF120" s="511"/>
      <c r="WFG120" s="511"/>
      <c r="WFH120" s="511"/>
      <c r="WFI120" s="511"/>
      <c r="WFJ120" s="511"/>
      <c r="WFK120" s="511"/>
      <c r="WFL120" s="511"/>
      <c r="WFM120" s="511"/>
      <c r="WFN120" s="511"/>
      <c r="WFO120" s="511"/>
      <c r="WFP120" s="511"/>
      <c r="WFQ120" s="511"/>
      <c r="WFR120" s="511"/>
      <c r="WFS120" s="511"/>
      <c r="WFT120" s="511"/>
      <c r="WFU120" s="511"/>
      <c r="WFV120" s="511"/>
      <c r="WFW120" s="511"/>
      <c r="WFX120" s="511"/>
      <c r="WFY120" s="511"/>
      <c r="WFZ120" s="511"/>
      <c r="WGA120" s="511"/>
      <c r="WGB120" s="511"/>
      <c r="WGC120" s="511"/>
      <c r="WGD120" s="511"/>
      <c r="WGE120" s="511"/>
      <c r="WGF120" s="511"/>
      <c r="WGG120" s="511"/>
      <c r="WGH120" s="511"/>
      <c r="WGI120" s="511"/>
      <c r="WGJ120" s="511"/>
      <c r="WGK120" s="511"/>
      <c r="WGL120" s="511"/>
      <c r="WGM120" s="511"/>
      <c r="WGN120" s="511"/>
      <c r="WGO120" s="511"/>
      <c r="WGP120" s="511"/>
      <c r="WGQ120" s="511"/>
      <c r="WGR120" s="511"/>
      <c r="WGS120" s="511"/>
      <c r="WGT120" s="511"/>
      <c r="WGU120" s="511"/>
      <c r="WGV120" s="511"/>
      <c r="WGW120" s="511"/>
      <c r="WGX120" s="511"/>
      <c r="WGY120" s="511"/>
      <c r="WGZ120" s="511"/>
      <c r="WHA120" s="511"/>
      <c r="WHB120" s="511"/>
      <c r="WHC120" s="511"/>
      <c r="WHD120" s="511"/>
      <c r="WHE120" s="511"/>
      <c r="WHF120" s="511"/>
      <c r="WHG120" s="511"/>
      <c r="WHH120" s="511"/>
      <c r="WHI120" s="511"/>
      <c r="WHJ120" s="511"/>
      <c r="WHK120" s="511"/>
      <c r="WHL120" s="511"/>
      <c r="WHM120" s="511"/>
      <c r="WHN120" s="511"/>
      <c r="WHO120" s="511"/>
      <c r="WHP120" s="511"/>
      <c r="WHQ120" s="511"/>
      <c r="WHR120" s="511"/>
      <c r="WHS120" s="511"/>
      <c r="WHT120" s="511"/>
      <c r="WHU120" s="511"/>
      <c r="WHV120" s="511"/>
      <c r="WHW120" s="511"/>
      <c r="WHX120" s="511"/>
      <c r="WHY120" s="511"/>
      <c r="WHZ120" s="511"/>
      <c r="WIA120" s="511"/>
      <c r="WIB120" s="511"/>
      <c r="WIC120" s="511"/>
      <c r="WID120" s="511"/>
      <c r="WIE120" s="511"/>
      <c r="WIF120" s="511"/>
      <c r="WIG120" s="511"/>
      <c r="WIH120" s="511"/>
      <c r="WII120" s="511"/>
      <c r="WIJ120" s="511"/>
      <c r="WIK120" s="511"/>
      <c r="WIL120" s="511"/>
      <c r="WIM120" s="511"/>
      <c r="WIN120" s="511"/>
      <c r="WIO120" s="511"/>
      <c r="WIP120" s="511"/>
      <c r="WIQ120" s="511"/>
      <c r="WIR120" s="511"/>
      <c r="WIS120" s="511"/>
      <c r="WIT120" s="511"/>
      <c r="WIU120" s="511"/>
      <c r="WIV120" s="511"/>
      <c r="WIW120" s="511"/>
      <c r="WIX120" s="511"/>
      <c r="WIY120" s="511"/>
      <c r="WIZ120" s="511"/>
      <c r="WJA120" s="511"/>
      <c r="WJB120" s="511"/>
      <c r="WJC120" s="511"/>
      <c r="WJD120" s="511"/>
      <c r="WJE120" s="511"/>
      <c r="WJF120" s="511"/>
      <c r="WJG120" s="511"/>
      <c r="WJH120" s="511"/>
      <c r="WJI120" s="511"/>
      <c r="WJJ120" s="511"/>
      <c r="WJK120" s="511"/>
      <c r="WJL120" s="511"/>
      <c r="WJM120" s="511"/>
      <c r="WJN120" s="511"/>
      <c r="WJO120" s="511"/>
      <c r="WJP120" s="511"/>
      <c r="WJQ120" s="511"/>
      <c r="WJR120" s="511"/>
      <c r="WJS120" s="511"/>
      <c r="WJT120" s="511"/>
      <c r="WJU120" s="511"/>
      <c r="WJV120" s="511"/>
      <c r="WJW120" s="511"/>
      <c r="WJX120" s="511"/>
      <c r="WJY120" s="511"/>
      <c r="WJZ120" s="511"/>
      <c r="WKA120" s="511"/>
      <c r="WKB120" s="511"/>
      <c r="WKC120" s="511"/>
      <c r="WKD120" s="511"/>
      <c r="WKE120" s="511"/>
      <c r="WKF120" s="511"/>
      <c r="WKG120" s="511"/>
      <c r="WKH120" s="511"/>
      <c r="WKI120" s="511"/>
      <c r="WKJ120" s="511"/>
      <c r="WKK120" s="511"/>
      <c r="WKL120" s="511"/>
      <c r="WKM120" s="511"/>
      <c r="WKN120" s="511"/>
      <c r="WKO120" s="511"/>
      <c r="WKP120" s="511"/>
      <c r="WKQ120" s="511"/>
      <c r="WKR120" s="511"/>
      <c r="WKS120" s="511"/>
      <c r="WKT120" s="511"/>
      <c r="WKU120" s="511"/>
      <c r="WKV120" s="511"/>
      <c r="WKW120" s="511"/>
      <c r="WKX120" s="511"/>
      <c r="WKY120" s="511"/>
      <c r="WKZ120" s="511"/>
      <c r="WLA120" s="511"/>
      <c r="WLB120" s="511"/>
      <c r="WLC120" s="511"/>
      <c r="WLD120" s="511"/>
      <c r="WLE120" s="511"/>
      <c r="WLF120" s="511"/>
      <c r="WLG120" s="511"/>
      <c r="WLH120" s="511"/>
      <c r="WLI120" s="511"/>
      <c r="WLJ120" s="511"/>
      <c r="WLK120" s="511"/>
      <c r="WLL120" s="511"/>
      <c r="WLM120" s="511"/>
      <c r="WLN120" s="511"/>
      <c r="WLO120" s="511"/>
      <c r="WLP120" s="511"/>
      <c r="WLQ120" s="511"/>
      <c r="WLR120" s="511"/>
      <c r="WLS120" s="511"/>
      <c r="WLT120" s="511"/>
      <c r="WLU120" s="511"/>
      <c r="WLV120" s="511"/>
      <c r="WLW120" s="511"/>
      <c r="WLX120" s="511"/>
      <c r="WLY120" s="511"/>
      <c r="WLZ120" s="511"/>
      <c r="WMA120" s="511"/>
      <c r="WMB120" s="511"/>
      <c r="WMC120" s="511"/>
      <c r="WMD120" s="511"/>
      <c r="WME120" s="511"/>
      <c r="WMF120" s="511"/>
      <c r="WMG120" s="511"/>
      <c r="WMH120" s="511"/>
      <c r="WMI120" s="511"/>
      <c r="WMJ120" s="511"/>
      <c r="WMK120" s="511"/>
      <c r="WML120" s="511"/>
      <c r="WMM120" s="511"/>
      <c r="WMN120" s="511"/>
      <c r="WMO120" s="511"/>
      <c r="WMP120" s="511"/>
      <c r="WMQ120" s="511"/>
      <c r="WMR120" s="511"/>
      <c r="WMS120" s="511"/>
      <c r="WMT120" s="511"/>
      <c r="WMU120" s="511"/>
      <c r="WMV120" s="511"/>
      <c r="WMW120" s="511"/>
      <c r="WMX120" s="511"/>
      <c r="WMY120" s="511"/>
      <c r="WMZ120" s="511"/>
      <c r="WNA120" s="511"/>
      <c r="WNB120" s="511"/>
      <c r="WNC120" s="511"/>
      <c r="WND120" s="511"/>
      <c r="WNE120" s="511"/>
      <c r="WNF120" s="511"/>
      <c r="WNG120" s="511"/>
      <c r="WNH120" s="511"/>
      <c r="WNI120" s="511"/>
      <c r="WNJ120" s="511"/>
      <c r="WNK120" s="511"/>
      <c r="WNL120" s="511"/>
      <c r="WNM120" s="511"/>
      <c r="WNN120" s="511"/>
      <c r="WNO120" s="511"/>
      <c r="WNP120" s="511"/>
      <c r="WNQ120" s="511"/>
      <c r="WNR120" s="511"/>
      <c r="WNS120" s="511"/>
      <c r="WNT120" s="511"/>
      <c r="WNU120" s="511"/>
      <c r="WNV120" s="511"/>
      <c r="WNW120" s="511"/>
      <c r="WNX120" s="511"/>
      <c r="WNY120" s="511"/>
      <c r="WNZ120" s="511"/>
      <c r="WOA120" s="511"/>
      <c r="WOB120" s="511"/>
      <c r="WOC120" s="511"/>
      <c r="WOD120" s="511"/>
      <c r="WOE120" s="511"/>
      <c r="WOF120" s="511"/>
      <c r="WOG120" s="511"/>
      <c r="WOH120" s="511"/>
      <c r="WOI120" s="511"/>
      <c r="WOJ120" s="511"/>
      <c r="WOK120" s="511"/>
      <c r="WOL120" s="511"/>
      <c r="WOM120" s="511"/>
      <c r="WON120" s="511"/>
      <c r="WOO120" s="511"/>
      <c r="WOP120" s="511"/>
      <c r="WOQ120" s="511"/>
      <c r="WOR120" s="511"/>
      <c r="WOS120" s="511"/>
      <c r="WOT120" s="511"/>
      <c r="WOU120" s="511"/>
      <c r="WOV120" s="511"/>
      <c r="WOW120" s="511"/>
      <c r="WOX120" s="511"/>
      <c r="WOY120" s="511"/>
      <c r="WOZ120" s="511"/>
      <c r="WPA120" s="511"/>
      <c r="WPB120" s="511"/>
      <c r="WPC120" s="511"/>
      <c r="WPD120" s="511"/>
      <c r="WPE120" s="511"/>
      <c r="WPF120" s="511"/>
      <c r="WPG120" s="511"/>
      <c r="WPH120" s="511"/>
      <c r="WPI120" s="511"/>
      <c r="WPJ120" s="511"/>
      <c r="WPK120" s="511"/>
      <c r="WPL120" s="511"/>
      <c r="WPM120" s="511"/>
      <c r="WPN120" s="511"/>
      <c r="WPO120" s="511"/>
      <c r="WPP120" s="511"/>
      <c r="WPQ120" s="511"/>
      <c r="WPR120" s="511"/>
      <c r="WPS120" s="511"/>
      <c r="WPT120" s="511"/>
      <c r="WPU120" s="511"/>
      <c r="WPV120" s="511"/>
      <c r="WPW120" s="511"/>
      <c r="WPX120" s="511"/>
      <c r="WPY120" s="511"/>
      <c r="WPZ120" s="511"/>
      <c r="WQA120" s="511"/>
      <c r="WQB120" s="511"/>
      <c r="WQC120" s="511"/>
      <c r="WQD120" s="511"/>
      <c r="WQE120" s="511"/>
      <c r="WQF120" s="511"/>
      <c r="WQG120" s="511"/>
      <c r="WQH120" s="511"/>
      <c r="WQI120" s="511"/>
      <c r="WQJ120" s="511"/>
      <c r="WQK120" s="511"/>
      <c r="WQL120" s="511"/>
      <c r="WQM120" s="511"/>
      <c r="WQN120" s="511"/>
      <c r="WQO120" s="511"/>
      <c r="WQP120" s="511"/>
      <c r="WQQ120" s="511"/>
      <c r="WQR120" s="511"/>
      <c r="WQS120" s="511"/>
      <c r="WQT120" s="511"/>
      <c r="WQU120" s="511"/>
      <c r="WQV120" s="511"/>
      <c r="WQW120" s="511"/>
      <c r="WQX120" s="511"/>
      <c r="WQY120" s="511"/>
      <c r="WQZ120" s="511"/>
      <c r="WRA120" s="511"/>
      <c r="WRB120" s="511"/>
      <c r="WRC120" s="511"/>
      <c r="WRD120" s="511"/>
      <c r="WRE120" s="511"/>
      <c r="WRF120" s="511"/>
      <c r="WRG120" s="511"/>
      <c r="WRH120" s="511"/>
      <c r="WRI120" s="511"/>
      <c r="WRJ120" s="511"/>
      <c r="WRK120" s="511"/>
      <c r="WRL120" s="511"/>
      <c r="WRM120" s="511"/>
      <c r="WRN120" s="511"/>
      <c r="WRO120" s="511"/>
      <c r="WRP120" s="511"/>
      <c r="WRQ120" s="511"/>
      <c r="WRR120" s="511"/>
      <c r="WRS120" s="511"/>
      <c r="WRT120" s="511"/>
      <c r="WRU120" s="511"/>
      <c r="WRV120" s="511"/>
      <c r="WRW120" s="511"/>
      <c r="WRX120" s="511"/>
      <c r="WRY120" s="511"/>
      <c r="WRZ120" s="511"/>
      <c r="WSA120" s="511"/>
      <c r="WSB120" s="511"/>
      <c r="WSC120" s="511"/>
      <c r="WSD120" s="511"/>
      <c r="WSE120" s="511"/>
      <c r="WSF120" s="511"/>
      <c r="WSG120" s="511"/>
      <c r="WSH120" s="511"/>
      <c r="WSI120" s="511"/>
      <c r="WSJ120" s="511"/>
      <c r="WSK120" s="511"/>
      <c r="WSL120" s="511"/>
      <c r="WSM120" s="511"/>
      <c r="WSN120" s="511"/>
      <c r="WSO120" s="511"/>
      <c r="WSP120" s="511"/>
      <c r="WSQ120" s="511"/>
      <c r="WSR120" s="511"/>
      <c r="WSS120" s="511"/>
      <c r="WST120" s="511"/>
      <c r="WSU120" s="511"/>
      <c r="WSV120" s="511"/>
      <c r="WSW120" s="511"/>
      <c r="WSX120" s="511"/>
      <c r="WSY120" s="511"/>
      <c r="WSZ120" s="511"/>
      <c r="WTA120" s="511"/>
      <c r="WTB120" s="511"/>
      <c r="WTC120" s="511"/>
      <c r="WTD120" s="511"/>
      <c r="WTE120" s="511"/>
      <c r="WTF120" s="511"/>
      <c r="WTG120" s="511"/>
      <c r="WTH120" s="511"/>
      <c r="WTI120" s="511"/>
      <c r="WTJ120" s="511"/>
      <c r="WTK120" s="511"/>
      <c r="WTL120" s="511"/>
      <c r="WTM120" s="511"/>
      <c r="WTN120" s="511"/>
      <c r="WTO120" s="511"/>
      <c r="WTP120" s="511"/>
      <c r="WTQ120" s="511"/>
      <c r="WTR120" s="511"/>
      <c r="WTS120" s="511"/>
      <c r="WTT120" s="511"/>
      <c r="WTU120" s="511"/>
      <c r="WTV120" s="511"/>
      <c r="WTW120" s="511"/>
      <c r="WTX120" s="511"/>
      <c r="WTY120" s="511"/>
      <c r="WTZ120" s="511"/>
      <c r="WUA120" s="511"/>
      <c r="WUB120" s="511"/>
      <c r="WUC120" s="511"/>
      <c r="WUD120" s="511"/>
      <c r="WUE120" s="511"/>
      <c r="WUF120" s="511"/>
      <c r="WUG120" s="511"/>
      <c r="WUH120" s="511"/>
      <c r="WUI120" s="511"/>
      <c r="WUJ120" s="511"/>
      <c r="WUK120" s="511"/>
      <c r="WUL120" s="511"/>
      <c r="WUM120" s="511"/>
      <c r="WUN120" s="511"/>
      <c r="WUO120" s="511"/>
      <c r="WUP120" s="511"/>
      <c r="WUQ120" s="511"/>
      <c r="WUR120" s="511"/>
      <c r="WUS120" s="511"/>
      <c r="WUT120" s="511"/>
      <c r="WUU120" s="511"/>
      <c r="WUV120" s="511"/>
      <c r="WUW120" s="511"/>
      <c r="WUX120" s="511"/>
      <c r="WUY120" s="511"/>
      <c r="WUZ120" s="511"/>
      <c r="WVA120" s="511"/>
      <c r="WVB120" s="511"/>
      <c r="WVC120" s="511"/>
      <c r="WVD120" s="511"/>
      <c r="WVE120" s="511"/>
      <c r="WVF120" s="511"/>
      <c r="WVG120" s="511"/>
      <c r="WVH120" s="511"/>
      <c r="WVI120" s="511"/>
      <c r="WVJ120" s="511"/>
      <c r="WVK120" s="511"/>
      <c r="WVL120" s="511"/>
      <c r="WVM120" s="511"/>
      <c r="WVN120" s="511"/>
      <c r="WVO120" s="511"/>
      <c r="WVP120" s="511"/>
      <c r="WVQ120" s="511"/>
      <c r="WVR120" s="511"/>
      <c r="WVS120" s="511"/>
      <c r="WVT120" s="511"/>
      <c r="WVU120" s="511"/>
      <c r="WVV120" s="511"/>
      <c r="WVW120" s="511"/>
      <c r="WVX120" s="511"/>
      <c r="WVY120" s="511"/>
      <c r="WVZ120" s="511"/>
      <c r="WWA120" s="511"/>
      <c r="WWB120" s="511"/>
      <c r="WWC120" s="511"/>
      <c r="WWD120" s="511"/>
      <c r="WWE120" s="511"/>
      <c r="WWF120" s="511"/>
      <c r="WWG120" s="511"/>
      <c r="WWH120" s="511"/>
      <c r="WWI120" s="511"/>
      <c r="WWJ120" s="511"/>
      <c r="WWK120" s="511"/>
      <c r="WWL120" s="511"/>
      <c r="WWM120" s="511"/>
      <c r="WWN120" s="511"/>
      <c r="WWO120" s="511"/>
      <c r="WWP120" s="511"/>
      <c r="WWQ120" s="511"/>
      <c r="WWR120" s="511"/>
      <c r="WWS120" s="511"/>
      <c r="WWT120" s="511"/>
      <c r="WWU120" s="511"/>
      <c r="WWV120" s="511"/>
      <c r="WWW120" s="511"/>
      <c r="WWX120" s="511"/>
      <c r="WWY120" s="511"/>
      <c r="WWZ120" s="511"/>
      <c r="WXA120" s="511"/>
      <c r="WXB120" s="511"/>
      <c r="WXC120" s="511"/>
      <c r="WXD120" s="511"/>
      <c r="WXE120" s="511"/>
      <c r="WXF120" s="511"/>
      <c r="WXG120" s="511"/>
      <c r="WXH120" s="511"/>
      <c r="WXI120" s="511"/>
      <c r="WXJ120" s="511"/>
      <c r="WXK120" s="511"/>
      <c r="WXL120" s="511"/>
      <c r="WXM120" s="511"/>
      <c r="WXN120" s="511"/>
      <c r="WXO120" s="511"/>
      <c r="WXP120" s="511"/>
      <c r="WXQ120" s="511"/>
      <c r="WXR120" s="511"/>
      <c r="WXS120" s="511"/>
      <c r="WXT120" s="511"/>
      <c r="WXU120" s="511"/>
      <c r="WXV120" s="511"/>
      <c r="WXW120" s="511"/>
      <c r="WXX120" s="511"/>
      <c r="WXY120" s="511"/>
      <c r="WXZ120" s="511"/>
      <c r="WYA120" s="511"/>
      <c r="WYB120" s="511"/>
      <c r="WYC120" s="511"/>
      <c r="WYD120" s="511"/>
      <c r="WYE120" s="511"/>
      <c r="WYF120" s="511"/>
      <c r="WYG120" s="511"/>
      <c r="WYH120" s="511"/>
      <c r="WYI120" s="511"/>
      <c r="WYJ120" s="511"/>
      <c r="WYK120" s="511"/>
      <c r="WYL120" s="511"/>
      <c r="WYM120" s="511"/>
      <c r="WYN120" s="511"/>
      <c r="WYO120" s="511"/>
      <c r="WYP120" s="511"/>
      <c r="WYQ120" s="511"/>
      <c r="WYR120" s="511"/>
      <c r="WYS120" s="511"/>
      <c r="WYT120" s="511"/>
      <c r="WYU120" s="511"/>
      <c r="WYV120" s="511"/>
      <c r="WYW120" s="511"/>
      <c r="WYX120" s="511"/>
      <c r="WYY120" s="511"/>
      <c r="WYZ120" s="511"/>
      <c r="WZA120" s="511"/>
      <c r="WZB120" s="511"/>
      <c r="WZC120" s="511"/>
      <c r="WZD120" s="511"/>
      <c r="WZE120" s="511"/>
      <c r="WZF120" s="511"/>
      <c r="WZG120" s="511"/>
      <c r="WZH120" s="511"/>
      <c r="WZI120" s="511"/>
      <c r="WZJ120" s="511"/>
      <c r="WZK120" s="511"/>
      <c r="WZL120" s="511"/>
      <c r="WZM120" s="511"/>
      <c r="WZN120" s="511"/>
      <c r="WZO120" s="511"/>
      <c r="WZP120" s="511"/>
      <c r="WZQ120" s="511"/>
      <c r="WZR120" s="511"/>
      <c r="WZS120" s="511"/>
      <c r="WZT120" s="511"/>
      <c r="WZU120" s="511"/>
      <c r="WZV120" s="511"/>
      <c r="WZW120" s="511"/>
      <c r="WZX120" s="511"/>
      <c r="WZY120" s="511"/>
      <c r="WZZ120" s="511"/>
      <c r="XAA120" s="511"/>
      <c r="XAB120" s="511"/>
      <c r="XAC120" s="511"/>
      <c r="XAD120" s="511"/>
      <c r="XAE120" s="511"/>
      <c r="XAF120" s="511"/>
      <c r="XAG120" s="511"/>
      <c r="XAH120" s="511"/>
      <c r="XAI120" s="511"/>
      <c r="XAJ120" s="511"/>
      <c r="XAK120" s="511"/>
      <c r="XAL120" s="511"/>
      <c r="XAM120" s="511"/>
      <c r="XAN120" s="511"/>
      <c r="XAO120" s="511"/>
      <c r="XAP120" s="511"/>
      <c r="XAQ120" s="511"/>
      <c r="XAR120" s="511"/>
      <c r="XAS120" s="511"/>
      <c r="XAT120" s="511"/>
      <c r="XAU120" s="511"/>
      <c r="XAV120" s="511"/>
      <c r="XAW120" s="511"/>
      <c r="XAX120" s="511"/>
      <c r="XAY120" s="511"/>
      <c r="XAZ120" s="511"/>
      <c r="XBA120" s="511"/>
      <c r="XBB120" s="511"/>
      <c r="XBC120" s="511"/>
      <c r="XBD120" s="511"/>
      <c r="XBE120" s="511"/>
      <c r="XBF120" s="511"/>
      <c r="XBG120" s="511"/>
      <c r="XBH120" s="511"/>
      <c r="XBI120" s="511"/>
      <c r="XBJ120" s="511"/>
      <c r="XBK120" s="511"/>
      <c r="XBL120" s="511"/>
      <c r="XBM120" s="511"/>
      <c r="XBN120" s="511"/>
      <c r="XBO120" s="511"/>
      <c r="XBP120" s="511"/>
      <c r="XBQ120" s="511"/>
      <c r="XBR120" s="511"/>
      <c r="XBS120" s="511"/>
      <c r="XBT120" s="511"/>
      <c r="XBU120" s="511"/>
      <c r="XBV120" s="511"/>
      <c r="XBW120" s="511"/>
      <c r="XBX120" s="511"/>
      <c r="XBY120" s="511"/>
      <c r="XBZ120" s="511"/>
      <c r="XCA120" s="511"/>
      <c r="XCB120" s="511"/>
      <c r="XCC120" s="511"/>
      <c r="XCD120" s="511"/>
      <c r="XCE120" s="511"/>
      <c r="XCF120" s="511"/>
      <c r="XCG120" s="511"/>
      <c r="XCH120" s="511"/>
      <c r="XCI120" s="511"/>
      <c r="XCJ120" s="511"/>
      <c r="XCK120" s="511"/>
      <c r="XCL120" s="511"/>
      <c r="XCM120" s="511"/>
      <c r="XCN120" s="511"/>
      <c r="XCO120" s="511"/>
      <c r="XCP120" s="511"/>
      <c r="XCQ120" s="511"/>
      <c r="XCR120" s="511"/>
      <c r="XCS120" s="511"/>
      <c r="XCT120" s="511"/>
      <c r="XCU120" s="511"/>
      <c r="XCV120" s="511"/>
      <c r="XCW120" s="511"/>
      <c r="XCX120" s="511"/>
      <c r="XCY120" s="511"/>
      <c r="XCZ120" s="511"/>
      <c r="XDA120" s="511"/>
      <c r="XDB120" s="511"/>
      <c r="XDC120" s="511"/>
      <c r="XDD120" s="511"/>
      <c r="XDE120" s="511"/>
      <c r="XDF120" s="511"/>
      <c r="XDG120" s="511"/>
      <c r="XDH120" s="511"/>
      <c r="XDI120" s="511"/>
      <c r="XDJ120" s="511"/>
      <c r="XDK120" s="511"/>
      <c r="XDL120" s="511"/>
      <c r="XDM120" s="511"/>
      <c r="XDN120" s="511"/>
      <c r="XDO120" s="511"/>
      <c r="XDP120" s="511"/>
      <c r="XDQ120" s="511"/>
      <c r="XDR120" s="511"/>
      <c r="XDS120" s="511"/>
      <c r="XDT120" s="511"/>
      <c r="XDU120" s="511"/>
      <c r="XDV120" s="511"/>
      <c r="XDW120" s="511"/>
      <c r="XDX120" s="511"/>
      <c r="XDY120" s="511"/>
      <c r="XDZ120" s="511"/>
      <c r="XEA120" s="511"/>
      <c r="XEB120" s="511"/>
      <c r="XEC120" s="511"/>
      <c r="XED120" s="511"/>
      <c r="XEE120" s="511"/>
      <c r="XEF120" s="511"/>
      <c r="XEG120" s="511"/>
      <c r="XEH120" s="511"/>
      <c r="XEI120" s="511"/>
      <c r="XEJ120" s="511"/>
      <c r="XEK120" s="511"/>
      <c r="XEL120" s="511"/>
      <c r="XEM120" s="511"/>
      <c r="XEN120" s="511"/>
      <c r="XEO120" s="511"/>
      <c r="XEP120" s="511"/>
      <c r="XEQ120" s="511"/>
      <c r="XER120" s="511"/>
      <c r="XES120" s="511"/>
      <c r="XET120" s="511"/>
      <c r="XEU120" s="511"/>
      <c r="XEV120" s="511"/>
      <c r="XEW120" s="511"/>
      <c r="XEX120" s="511"/>
      <c r="XEY120" s="511"/>
      <c r="XEZ120" s="511"/>
      <c r="XFA120" s="511"/>
      <c r="XFB120" s="511"/>
      <c r="XFC120" s="511"/>
      <c r="XFD120" s="511"/>
    </row>
    <row r="121" spans="1:16384" ht="15" customHeight="1">
      <c r="A121" s="511"/>
      <c r="B121" s="511"/>
      <c r="C121" s="511"/>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c r="AG121" s="511"/>
      <c r="AH121" s="511"/>
      <c r="AI121" s="511"/>
      <c r="AJ121" s="511"/>
      <c r="AK121" s="511"/>
      <c r="AL121" s="511"/>
      <c r="AM121" s="511"/>
      <c r="AN121" s="511"/>
      <c r="AO121" s="511"/>
      <c r="AP121" s="511"/>
      <c r="AQ121" s="511"/>
      <c r="AR121" s="511"/>
      <c r="AS121" s="511"/>
      <c r="AT121" s="511"/>
      <c r="AU121" s="511"/>
      <c r="AV121" s="511"/>
      <c r="AW121" s="511"/>
      <c r="AX121" s="511"/>
      <c r="AY121" s="511"/>
      <c r="AZ121" s="511"/>
      <c r="BA121" s="511"/>
      <c r="BB121" s="511"/>
      <c r="BC121" s="511"/>
      <c r="BD121" s="511"/>
      <c r="BE121" s="511"/>
      <c r="BF121" s="511"/>
      <c r="BG121" s="511"/>
      <c r="BH121" s="511"/>
      <c r="BI121" s="511"/>
      <c r="BJ121" s="511"/>
      <c r="BK121" s="511"/>
      <c r="BL121" s="511"/>
      <c r="BM121" s="511"/>
      <c r="BN121" s="511"/>
      <c r="BO121" s="511"/>
      <c r="BP121" s="511"/>
      <c r="BQ121" s="511"/>
      <c r="BR121" s="511"/>
      <c r="BS121" s="511"/>
      <c r="BT121" s="511"/>
      <c r="BU121" s="511"/>
      <c r="BV121" s="511"/>
      <c r="BW121" s="511"/>
      <c r="BX121" s="511"/>
      <c r="BY121" s="511"/>
      <c r="BZ121" s="511"/>
      <c r="CA121" s="511"/>
      <c r="CB121" s="511"/>
      <c r="CC121" s="511"/>
      <c r="CD121" s="511"/>
      <c r="CE121" s="511"/>
      <c r="CF121" s="511"/>
      <c r="CG121" s="511"/>
      <c r="CH121" s="511"/>
      <c r="CI121" s="511"/>
      <c r="CJ121" s="511"/>
      <c r="CK121" s="511"/>
      <c r="CL121" s="511"/>
      <c r="CM121" s="511"/>
      <c r="CN121" s="511"/>
      <c r="CO121" s="511"/>
      <c r="CP121" s="511"/>
      <c r="CQ121" s="511"/>
      <c r="CR121" s="511"/>
      <c r="CS121" s="511"/>
      <c r="CT121" s="511"/>
      <c r="CU121" s="511"/>
      <c r="CV121" s="511"/>
      <c r="CW121" s="511"/>
      <c r="CX121" s="511"/>
      <c r="CY121" s="511"/>
      <c r="CZ121" s="511"/>
      <c r="DA121" s="511"/>
      <c r="DB121" s="511"/>
      <c r="DC121" s="511"/>
      <c r="DD121" s="511"/>
      <c r="DE121" s="511"/>
      <c r="DF121" s="511"/>
      <c r="DG121" s="511"/>
      <c r="DH121" s="511"/>
      <c r="DI121" s="511"/>
      <c r="DJ121" s="511"/>
      <c r="DK121" s="511"/>
      <c r="DL121" s="511"/>
      <c r="DM121" s="511"/>
      <c r="DN121" s="511"/>
      <c r="DO121" s="511"/>
      <c r="DP121" s="511"/>
      <c r="DQ121" s="511"/>
      <c r="DR121" s="511"/>
      <c r="DS121" s="511"/>
      <c r="DT121" s="511"/>
      <c r="DU121" s="511"/>
      <c r="DV121" s="511"/>
      <c r="DW121" s="511"/>
      <c r="DX121" s="511"/>
      <c r="DY121" s="511"/>
      <c r="DZ121" s="511"/>
      <c r="EA121" s="511"/>
      <c r="EB121" s="511"/>
      <c r="EC121" s="511"/>
      <c r="ED121" s="511"/>
      <c r="EE121" s="511"/>
      <c r="EF121" s="511"/>
      <c r="EG121" s="511"/>
      <c r="EH121" s="511"/>
      <c r="EI121" s="511"/>
      <c r="EJ121" s="511"/>
      <c r="EK121" s="511"/>
      <c r="EL121" s="511"/>
      <c r="EM121" s="511"/>
      <c r="EN121" s="511"/>
      <c r="EO121" s="511"/>
      <c r="EP121" s="511"/>
      <c r="EQ121" s="511"/>
      <c r="ER121" s="511"/>
      <c r="ES121" s="511"/>
      <c r="ET121" s="511"/>
      <c r="EU121" s="511"/>
      <c r="EV121" s="511"/>
      <c r="EW121" s="511"/>
      <c r="EX121" s="511"/>
      <c r="EY121" s="511"/>
      <c r="EZ121" s="511"/>
      <c r="FA121" s="511"/>
      <c r="FB121" s="511"/>
      <c r="FC121" s="511"/>
      <c r="FD121" s="511"/>
      <c r="FE121" s="511"/>
      <c r="FF121" s="511"/>
      <c r="FG121" s="511"/>
      <c r="FH121" s="511"/>
      <c r="FI121" s="511"/>
      <c r="FJ121" s="511"/>
      <c r="FK121" s="511"/>
      <c r="FL121" s="511"/>
      <c r="FM121" s="511"/>
      <c r="FN121" s="511"/>
      <c r="FO121" s="511"/>
      <c r="FP121" s="511"/>
      <c r="FQ121" s="511"/>
      <c r="FR121" s="511"/>
      <c r="FS121" s="511"/>
      <c r="FT121" s="511"/>
      <c r="FU121" s="511"/>
      <c r="FV121" s="511"/>
      <c r="FW121" s="511"/>
      <c r="FX121" s="511"/>
      <c r="FY121" s="511"/>
      <c r="FZ121" s="511"/>
      <c r="GA121" s="511"/>
      <c r="GB121" s="511"/>
      <c r="GC121" s="511"/>
      <c r="GD121" s="511"/>
      <c r="GE121" s="511"/>
      <c r="GF121" s="511"/>
      <c r="GG121" s="511"/>
      <c r="GH121" s="511"/>
      <c r="GI121" s="511"/>
      <c r="GJ121" s="511"/>
      <c r="GK121" s="511"/>
      <c r="GL121" s="511"/>
      <c r="GM121" s="511"/>
      <c r="GN121" s="511"/>
      <c r="GO121" s="511"/>
      <c r="GP121" s="511"/>
      <c r="GQ121" s="511"/>
      <c r="GR121" s="511"/>
      <c r="GS121" s="511"/>
      <c r="GT121" s="511"/>
      <c r="GU121" s="511"/>
      <c r="GV121" s="511"/>
      <c r="GW121" s="511"/>
      <c r="GX121" s="511"/>
      <c r="GY121" s="511"/>
      <c r="GZ121" s="511"/>
      <c r="HA121" s="511"/>
      <c r="HB121" s="511"/>
      <c r="HC121" s="511"/>
      <c r="HD121" s="511"/>
      <c r="HE121" s="511"/>
      <c r="HF121" s="511"/>
      <c r="HG121" s="511"/>
      <c r="HH121" s="511"/>
      <c r="HI121" s="511"/>
      <c r="HJ121" s="511"/>
      <c r="HK121" s="511"/>
      <c r="HL121" s="511"/>
      <c r="HM121" s="511"/>
      <c r="HN121" s="511"/>
      <c r="HO121" s="511"/>
      <c r="HP121" s="511"/>
      <c r="HQ121" s="511"/>
      <c r="HR121" s="511"/>
      <c r="HS121" s="511"/>
      <c r="HT121" s="511"/>
      <c r="HU121" s="511"/>
      <c r="HV121" s="511"/>
      <c r="HW121" s="511"/>
      <c r="HX121" s="511"/>
      <c r="HY121" s="511"/>
      <c r="HZ121" s="511"/>
      <c r="IA121" s="511"/>
      <c r="IB121" s="511"/>
      <c r="IC121" s="511"/>
      <c r="ID121" s="511"/>
      <c r="IE121" s="511"/>
      <c r="IF121" s="511"/>
      <c r="IG121" s="511"/>
      <c r="IH121" s="511"/>
      <c r="II121" s="511"/>
      <c r="IJ121" s="511"/>
      <c r="IK121" s="511"/>
      <c r="IL121" s="511"/>
      <c r="IM121" s="511"/>
      <c r="IN121" s="511"/>
      <c r="IO121" s="511"/>
      <c r="IP121" s="511"/>
      <c r="IQ121" s="511"/>
      <c r="IR121" s="511"/>
      <c r="IS121" s="511"/>
      <c r="IT121" s="511"/>
      <c r="IU121" s="511"/>
      <c r="IV121" s="511"/>
      <c r="IW121" s="511"/>
      <c r="IX121" s="511"/>
      <c r="IY121" s="511"/>
      <c r="IZ121" s="511"/>
      <c r="JA121" s="511"/>
      <c r="JB121" s="511"/>
      <c r="JC121" s="511"/>
      <c r="JD121" s="511"/>
      <c r="JE121" s="511"/>
      <c r="JF121" s="511"/>
      <c r="JG121" s="511"/>
      <c r="JH121" s="511"/>
      <c r="JI121" s="511"/>
      <c r="JJ121" s="511"/>
      <c r="JK121" s="511"/>
      <c r="JL121" s="511"/>
      <c r="JM121" s="511"/>
      <c r="JN121" s="511"/>
      <c r="JO121" s="511"/>
      <c r="JP121" s="511"/>
      <c r="JQ121" s="511"/>
      <c r="JR121" s="511"/>
      <c r="JS121" s="511"/>
      <c r="JT121" s="511"/>
      <c r="JU121" s="511"/>
      <c r="JV121" s="511"/>
      <c r="JW121" s="511"/>
      <c r="JX121" s="511"/>
      <c r="JY121" s="511"/>
      <c r="JZ121" s="511"/>
      <c r="KA121" s="511"/>
      <c r="KB121" s="511"/>
      <c r="KC121" s="511"/>
      <c r="KD121" s="511"/>
      <c r="KE121" s="511"/>
      <c r="KF121" s="511"/>
      <c r="KG121" s="511"/>
      <c r="KH121" s="511"/>
      <c r="KI121" s="511"/>
      <c r="KJ121" s="511"/>
      <c r="KK121" s="511"/>
      <c r="KL121" s="511"/>
      <c r="KM121" s="511"/>
      <c r="KN121" s="511"/>
      <c r="KO121" s="511"/>
      <c r="KP121" s="511"/>
      <c r="KQ121" s="511"/>
      <c r="KR121" s="511"/>
      <c r="KS121" s="511"/>
      <c r="KT121" s="511"/>
      <c r="KU121" s="511"/>
      <c r="KV121" s="511"/>
      <c r="KW121" s="511"/>
      <c r="KX121" s="511"/>
      <c r="KY121" s="511"/>
      <c r="KZ121" s="511"/>
      <c r="LA121" s="511"/>
      <c r="LB121" s="511"/>
      <c r="LC121" s="511"/>
      <c r="LD121" s="511"/>
      <c r="LE121" s="511"/>
      <c r="LF121" s="511"/>
      <c r="LG121" s="511"/>
      <c r="LH121" s="511"/>
      <c r="LI121" s="511"/>
      <c r="LJ121" s="511"/>
      <c r="LK121" s="511"/>
      <c r="LL121" s="511"/>
      <c r="LM121" s="511"/>
      <c r="LN121" s="511"/>
      <c r="LO121" s="511"/>
      <c r="LP121" s="511"/>
      <c r="LQ121" s="511"/>
      <c r="LR121" s="511"/>
      <c r="LS121" s="511"/>
      <c r="LT121" s="511"/>
      <c r="LU121" s="511"/>
      <c r="LV121" s="511"/>
      <c r="LW121" s="511"/>
      <c r="LX121" s="511"/>
      <c r="LY121" s="511"/>
      <c r="LZ121" s="511"/>
      <c r="MA121" s="511"/>
      <c r="MB121" s="511"/>
      <c r="MC121" s="511"/>
      <c r="MD121" s="511"/>
      <c r="ME121" s="511"/>
      <c r="MF121" s="511"/>
      <c r="MG121" s="511"/>
      <c r="MH121" s="511"/>
      <c r="MI121" s="511"/>
      <c r="MJ121" s="511"/>
      <c r="MK121" s="511"/>
      <c r="ML121" s="511"/>
      <c r="MM121" s="511"/>
      <c r="MN121" s="511"/>
      <c r="MO121" s="511"/>
      <c r="MP121" s="511"/>
      <c r="MQ121" s="511"/>
      <c r="MR121" s="511"/>
      <c r="MS121" s="511"/>
      <c r="MT121" s="511"/>
      <c r="MU121" s="511"/>
      <c r="MV121" s="511"/>
      <c r="MW121" s="511"/>
      <c r="MX121" s="511"/>
      <c r="MY121" s="511"/>
      <c r="MZ121" s="511"/>
      <c r="NA121" s="511"/>
      <c r="NB121" s="511"/>
      <c r="NC121" s="511"/>
      <c r="ND121" s="511"/>
      <c r="NE121" s="511"/>
      <c r="NF121" s="511"/>
      <c r="NG121" s="511"/>
      <c r="NH121" s="511"/>
      <c r="NI121" s="511"/>
      <c r="NJ121" s="511"/>
      <c r="NK121" s="511"/>
      <c r="NL121" s="511"/>
      <c r="NM121" s="511"/>
      <c r="NN121" s="511"/>
      <c r="NO121" s="511"/>
      <c r="NP121" s="511"/>
      <c r="NQ121" s="511"/>
      <c r="NR121" s="511"/>
      <c r="NS121" s="511"/>
      <c r="NT121" s="511"/>
      <c r="NU121" s="511"/>
      <c r="NV121" s="511"/>
      <c r="NW121" s="511"/>
      <c r="NX121" s="511"/>
      <c r="NY121" s="511"/>
      <c r="NZ121" s="511"/>
      <c r="OA121" s="511"/>
      <c r="OB121" s="511"/>
      <c r="OC121" s="511"/>
      <c r="OD121" s="511"/>
      <c r="OE121" s="511"/>
      <c r="OF121" s="511"/>
      <c r="OG121" s="511"/>
      <c r="OH121" s="511"/>
      <c r="OI121" s="511"/>
      <c r="OJ121" s="511"/>
      <c r="OK121" s="511"/>
      <c r="OL121" s="511"/>
      <c r="OM121" s="511"/>
      <c r="ON121" s="511"/>
      <c r="OO121" s="511"/>
      <c r="OP121" s="511"/>
      <c r="OQ121" s="511"/>
      <c r="OR121" s="511"/>
      <c r="OS121" s="511"/>
      <c r="OT121" s="511"/>
      <c r="OU121" s="511"/>
      <c r="OV121" s="511"/>
      <c r="OW121" s="511"/>
      <c r="OX121" s="511"/>
      <c r="OY121" s="511"/>
      <c r="OZ121" s="511"/>
      <c r="PA121" s="511"/>
      <c r="PB121" s="511"/>
      <c r="PC121" s="511"/>
      <c r="PD121" s="511"/>
      <c r="PE121" s="511"/>
      <c r="PF121" s="511"/>
      <c r="PG121" s="511"/>
      <c r="PH121" s="511"/>
      <c r="PI121" s="511"/>
      <c r="PJ121" s="511"/>
      <c r="PK121" s="511"/>
      <c r="PL121" s="511"/>
      <c r="PM121" s="511"/>
      <c r="PN121" s="511"/>
      <c r="PO121" s="511"/>
      <c r="PP121" s="511"/>
      <c r="PQ121" s="511"/>
      <c r="PR121" s="511"/>
      <c r="PS121" s="511"/>
      <c r="PT121" s="511"/>
      <c r="PU121" s="511"/>
      <c r="PV121" s="511"/>
      <c r="PW121" s="511"/>
      <c r="PX121" s="511"/>
      <c r="PY121" s="511"/>
      <c r="PZ121" s="511"/>
      <c r="QA121" s="511"/>
      <c r="QB121" s="511"/>
      <c r="QC121" s="511"/>
      <c r="QD121" s="511"/>
      <c r="QE121" s="511"/>
      <c r="QF121" s="511"/>
      <c r="QG121" s="511"/>
      <c r="QH121" s="511"/>
      <c r="QI121" s="511"/>
      <c r="QJ121" s="511"/>
      <c r="QK121" s="511"/>
      <c r="QL121" s="511"/>
      <c r="QM121" s="511"/>
      <c r="QN121" s="511"/>
      <c r="QO121" s="511"/>
      <c r="QP121" s="511"/>
      <c r="QQ121" s="511"/>
      <c r="QR121" s="511"/>
      <c r="QS121" s="511"/>
      <c r="QT121" s="511"/>
      <c r="QU121" s="511"/>
      <c r="QV121" s="511"/>
      <c r="QW121" s="511"/>
      <c r="QX121" s="511"/>
      <c r="QY121" s="511"/>
      <c r="QZ121" s="511"/>
      <c r="RA121" s="511"/>
      <c r="RB121" s="511"/>
      <c r="RC121" s="511"/>
      <c r="RD121" s="511"/>
      <c r="RE121" s="511"/>
      <c r="RF121" s="511"/>
      <c r="RG121" s="511"/>
      <c r="RH121" s="511"/>
      <c r="RI121" s="511"/>
      <c r="RJ121" s="511"/>
      <c r="RK121" s="511"/>
      <c r="RL121" s="511"/>
      <c r="RM121" s="511"/>
      <c r="RN121" s="511"/>
      <c r="RO121" s="511"/>
      <c r="RP121" s="511"/>
      <c r="RQ121" s="511"/>
      <c r="RR121" s="511"/>
      <c r="RS121" s="511"/>
      <c r="RT121" s="511"/>
      <c r="RU121" s="511"/>
      <c r="RV121" s="511"/>
      <c r="RW121" s="511"/>
      <c r="RX121" s="511"/>
      <c r="RY121" s="511"/>
      <c r="RZ121" s="511"/>
      <c r="SA121" s="511"/>
      <c r="SB121" s="511"/>
      <c r="SC121" s="511"/>
      <c r="SD121" s="511"/>
      <c r="SE121" s="511"/>
      <c r="SF121" s="511"/>
      <c r="SG121" s="511"/>
      <c r="SH121" s="511"/>
      <c r="SI121" s="511"/>
      <c r="SJ121" s="511"/>
      <c r="SK121" s="511"/>
      <c r="SL121" s="511"/>
      <c r="SM121" s="511"/>
      <c r="SN121" s="511"/>
      <c r="SO121" s="511"/>
      <c r="SP121" s="511"/>
      <c r="SQ121" s="511"/>
      <c r="SR121" s="511"/>
      <c r="SS121" s="511"/>
      <c r="ST121" s="511"/>
      <c r="SU121" s="511"/>
      <c r="SV121" s="511"/>
      <c r="SW121" s="511"/>
      <c r="SX121" s="511"/>
      <c r="SY121" s="511"/>
      <c r="SZ121" s="511"/>
      <c r="TA121" s="511"/>
      <c r="TB121" s="511"/>
      <c r="TC121" s="511"/>
      <c r="TD121" s="511"/>
      <c r="TE121" s="511"/>
      <c r="TF121" s="511"/>
      <c r="TG121" s="511"/>
      <c r="TH121" s="511"/>
      <c r="TI121" s="511"/>
      <c r="TJ121" s="511"/>
      <c r="TK121" s="511"/>
      <c r="TL121" s="511"/>
      <c r="TM121" s="511"/>
      <c r="TN121" s="511"/>
      <c r="TO121" s="511"/>
      <c r="TP121" s="511"/>
      <c r="TQ121" s="511"/>
      <c r="TR121" s="511"/>
      <c r="TS121" s="511"/>
      <c r="TT121" s="511"/>
      <c r="TU121" s="511"/>
      <c r="TV121" s="511"/>
      <c r="TW121" s="511"/>
      <c r="TX121" s="511"/>
      <c r="TY121" s="511"/>
      <c r="TZ121" s="511"/>
      <c r="UA121" s="511"/>
      <c r="UB121" s="511"/>
      <c r="UC121" s="511"/>
      <c r="UD121" s="511"/>
      <c r="UE121" s="511"/>
      <c r="UF121" s="511"/>
      <c r="UG121" s="511"/>
      <c r="UH121" s="511"/>
      <c r="UI121" s="511"/>
      <c r="UJ121" s="511"/>
      <c r="UK121" s="511"/>
      <c r="UL121" s="511"/>
      <c r="UM121" s="511"/>
      <c r="UN121" s="511"/>
      <c r="UO121" s="511"/>
      <c r="UP121" s="511"/>
      <c r="UQ121" s="511"/>
      <c r="UR121" s="511"/>
      <c r="US121" s="511"/>
      <c r="UT121" s="511"/>
      <c r="UU121" s="511"/>
      <c r="UV121" s="511"/>
      <c r="UW121" s="511"/>
      <c r="UX121" s="511"/>
      <c r="UY121" s="511"/>
      <c r="UZ121" s="511"/>
      <c r="VA121" s="511"/>
      <c r="VB121" s="511"/>
      <c r="VC121" s="511"/>
      <c r="VD121" s="511"/>
      <c r="VE121" s="511"/>
      <c r="VF121" s="511"/>
      <c r="VG121" s="511"/>
      <c r="VH121" s="511"/>
      <c r="VI121" s="511"/>
      <c r="VJ121" s="511"/>
      <c r="VK121" s="511"/>
      <c r="VL121" s="511"/>
      <c r="VM121" s="511"/>
      <c r="VN121" s="511"/>
      <c r="VO121" s="511"/>
      <c r="VP121" s="511"/>
      <c r="VQ121" s="511"/>
      <c r="VR121" s="511"/>
      <c r="VS121" s="511"/>
      <c r="VT121" s="511"/>
      <c r="VU121" s="511"/>
      <c r="VV121" s="511"/>
      <c r="VW121" s="511"/>
      <c r="VX121" s="511"/>
      <c r="VY121" s="511"/>
      <c r="VZ121" s="511"/>
      <c r="WA121" s="511"/>
      <c r="WB121" s="511"/>
      <c r="WC121" s="511"/>
      <c r="WD121" s="511"/>
      <c r="WE121" s="511"/>
      <c r="WF121" s="511"/>
      <c r="WG121" s="511"/>
      <c r="WH121" s="511"/>
      <c r="WI121" s="511"/>
      <c r="WJ121" s="511"/>
      <c r="WK121" s="511"/>
      <c r="WL121" s="511"/>
      <c r="WM121" s="511"/>
      <c r="WN121" s="511"/>
      <c r="WO121" s="511"/>
      <c r="WP121" s="511"/>
      <c r="WQ121" s="511"/>
      <c r="WR121" s="511"/>
      <c r="WS121" s="511"/>
      <c r="WT121" s="511"/>
      <c r="WU121" s="511"/>
      <c r="WV121" s="511"/>
      <c r="WW121" s="511"/>
      <c r="WX121" s="511"/>
      <c r="WY121" s="511"/>
      <c r="WZ121" s="511"/>
      <c r="XA121" s="511"/>
      <c r="XB121" s="511"/>
      <c r="XC121" s="511"/>
      <c r="XD121" s="511"/>
      <c r="XE121" s="511"/>
      <c r="XF121" s="511"/>
      <c r="XG121" s="511"/>
      <c r="XH121" s="511"/>
      <c r="XI121" s="511"/>
      <c r="XJ121" s="511"/>
      <c r="XK121" s="511"/>
      <c r="XL121" s="511"/>
      <c r="XM121" s="511"/>
      <c r="XN121" s="511"/>
      <c r="XO121" s="511"/>
      <c r="XP121" s="511"/>
      <c r="XQ121" s="511"/>
      <c r="XR121" s="511"/>
      <c r="XS121" s="511"/>
      <c r="XT121" s="511"/>
      <c r="XU121" s="511"/>
      <c r="XV121" s="511"/>
      <c r="XW121" s="511"/>
      <c r="XX121" s="511"/>
      <c r="XY121" s="511"/>
      <c r="XZ121" s="511"/>
      <c r="YA121" s="511"/>
      <c r="YB121" s="511"/>
      <c r="YC121" s="511"/>
      <c r="YD121" s="511"/>
      <c r="YE121" s="511"/>
      <c r="YF121" s="511"/>
      <c r="YG121" s="511"/>
      <c r="YH121" s="511"/>
      <c r="YI121" s="511"/>
      <c r="YJ121" s="511"/>
      <c r="YK121" s="511"/>
      <c r="YL121" s="511"/>
      <c r="YM121" s="511"/>
      <c r="YN121" s="511"/>
      <c r="YO121" s="511"/>
      <c r="YP121" s="511"/>
      <c r="YQ121" s="511"/>
      <c r="YR121" s="511"/>
      <c r="YS121" s="511"/>
      <c r="YT121" s="511"/>
      <c r="YU121" s="511"/>
      <c r="YV121" s="511"/>
      <c r="YW121" s="511"/>
      <c r="YX121" s="511"/>
      <c r="YY121" s="511"/>
      <c r="YZ121" s="511"/>
      <c r="ZA121" s="511"/>
      <c r="ZB121" s="511"/>
      <c r="ZC121" s="511"/>
      <c r="ZD121" s="511"/>
      <c r="ZE121" s="511"/>
      <c r="ZF121" s="511"/>
      <c r="ZG121" s="511"/>
      <c r="ZH121" s="511"/>
      <c r="ZI121" s="511"/>
      <c r="ZJ121" s="511"/>
      <c r="ZK121" s="511"/>
      <c r="ZL121" s="511"/>
      <c r="ZM121" s="511"/>
      <c r="ZN121" s="511"/>
      <c r="ZO121" s="511"/>
      <c r="ZP121" s="511"/>
      <c r="ZQ121" s="511"/>
      <c r="ZR121" s="511"/>
      <c r="ZS121" s="511"/>
      <c r="ZT121" s="511"/>
      <c r="ZU121" s="511"/>
      <c r="ZV121" s="511"/>
      <c r="ZW121" s="511"/>
      <c r="ZX121" s="511"/>
      <c r="ZY121" s="511"/>
      <c r="ZZ121" s="511"/>
      <c r="AAA121" s="511"/>
      <c r="AAB121" s="511"/>
      <c r="AAC121" s="511"/>
      <c r="AAD121" s="511"/>
      <c r="AAE121" s="511"/>
      <c r="AAF121" s="511"/>
      <c r="AAG121" s="511"/>
      <c r="AAH121" s="511"/>
      <c r="AAI121" s="511"/>
      <c r="AAJ121" s="511"/>
      <c r="AAK121" s="511"/>
      <c r="AAL121" s="511"/>
      <c r="AAM121" s="511"/>
      <c r="AAN121" s="511"/>
      <c r="AAO121" s="511"/>
      <c r="AAP121" s="511"/>
      <c r="AAQ121" s="511"/>
      <c r="AAR121" s="511"/>
      <c r="AAS121" s="511"/>
      <c r="AAT121" s="511"/>
      <c r="AAU121" s="511"/>
      <c r="AAV121" s="511"/>
      <c r="AAW121" s="511"/>
      <c r="AAX121" s="511"/>
      <c r="AAY121" s="511"/>
      <c r="AAZ121" s="511"/>
      <c r="ABA121" s="511"/>
      <c r="ABB121" s="511"/>
      <c r="ABC121" s="511"/>
      <c r="ABD121" s="511"/>
      <c r="ABE121" s="511"/>
      <c r="ABF121" s="511"/>
      <c r="ABG121" s="511"/>
      <c r="ABH121" s="511"/>
      <c r="ABI121" s="511"/>
      <c r="ABJ121" s="511"/>
      <c r="ABK121" s="511"/>
      <c r="ABL121" s="511"/>
      <c r="ABM121" s="511"/>
      <c r="ABN121" s="511"/>
      <c r="ABO121" s="511"/>
      <c r="ABP121" s="511"/>
      <c r="ABQ121" s="511"/>
      <c r="ABR121" s="511"/>
      <c r="ABS121" s="511"/>
      <c r="ABT121" s="511"/>
      <c r="ABU121" s="511"/>
      <c r="ABV121" s="511"/>
      <c r="ABW121" s="511"/>
      <c r="ABX121" s="511"/>
      <c r="ABY121" s="511"/>
      <c r="ABZ121" s="511"/>
      <c r="ACA121" s="511"/>
      <c r="ACB121" s="511"/>
      <c r="ACC121" s="511"/>
      <c r="ACD121" s="511"/>
      <c r="ACE121" s="511"/>
      <c r="ACF121" s="511"/>
      <c r="ACG121" s="511"/>
      <c r="ACH121" s="511"/>
      <c r="ACI121" s="511"/>
      <c r="ACJ121" s="511"/>
      <c r="ACK121" s="511"/>
      <c r="ACL121" s="511"/>
      <c r="ACM121" s="511"/>
      <c r="ACN121" s="511"/>
      <c r="ACO121" s="511"/>
      <c r="ACP121" s="511"/>
      <c r="ACQ121" s="511"/>
      <c r="ACR121" s="511"/>
      <c r="ACS121" s="511"/>
      <c r="ACT121" s="511"/>
      <c r="ACU121" s="511"/>
      <c r="ACV121" s="511"/>
      <c r="ACW121" s="511"/>
      <c r="ACX121" s="511"/>
      <c r="ACY121" s="511"/>
      <c r="ACZ121" s="511"/>
      <c r="ADA121" s="511"/>
      <c r="ADB121" s="511"/>
      <c r="ADC121" s="511"/>
      <c r="ADD121" s="511"/>
      <c r="ADE121" s="511"/>
      <c r="ADF121" s="511"/>
      <c r="ADG121" s="511"/>
      <c r="ADH121" s="511"/>
      <c r="ADI121" s="511"/>
      <c r="ADJ121" s="511"/>
      <c r="ADK121" s="511"/>
      <c r="ADL121" s="511"/>
      <c r="ADM121" s="511"/>
      <c r="ADN121" s="511"/>
      <c r="ADO121" s="511"/>
      <c r="ADP121" s="511"/>
      <c r="ADQ121" s="511"/>
      <c r="ADR121" s="511"/>
      <c r="ADS121" s="511"/>
      <c r="ADT121" s="511"/>
      <c r="ADU121" s="511"/>
      <c r="ADV121" s="511"/>
      <c r="ADW121" s="511"/>
      <c r="ADX121" s="511"/>
      <c r="ADY121" s="511"/>
      <c r="ADZ121" s="511"/>
      <c r="AEA121" s="511"/>
      <c r="AEB121" s="511"/>
      <c r="AEC121" s="511"/>
      <c r="AED121" s="511"/>
      <c r="AEE121" s="511"/>
      <c r="AEF121" s="511"/>
      <c r="AEG121" s="511"/>
      <c r="AEH121" s="511"/>
      <c r="AEI121" s="511"/>
      <c r="AEJ121" s="511"/>
      <c r="AEK121" s="511"/>
      <c r="AEL121" s="511"/>
      <c r="AEM121" s="511"/>
      <c r="AEN121" s="511"/>
      <c r="AEO121" s="511"/>
      <c r="AEP121" s="511"/>
      <c r="AEQ121" s="511"/>
      <c r="AER121" s="511"/>
      <c r="AES121" s="511"/>
      <c r="AET121" s="511"/>
      <c r="AEU121" s="511"/>
      <c r="AEV121" s="511"/>
      <c r="AEW121" s="511"/>
      <c r="AEX121" s="511"/>
      <c r="AEY121" s="511"/>
      <c r="AEZ121" s="511"/>
      <c r="AFA121" s="511"/>
      <c r="AFB121" s="511"/>
      <c r="AFC121" s="511"/>
      <c r="AFD121" s="511"/>
      <c r="AFE121" s="511"/>
      <c r="AFF121" s="511"/>
      <c r="AFG121" s="511"/>
      <c r="AFH121" s="511"/>
      <c r="AFI121" s="511"/>
      <c r="AFJ121" s="511"/>
      <c r="AFK121" s="511"/>
      <c r="AFL121" s="511"/>
      <c r="AFM121" s="511"/>
      <c r="AFN121" s="511"/>
      <c r="AFO121" s="511"/>
      <c r="AFP121" s="511"/>
      <c r="AFQ121" s="511"/>
      <c r="AFR121" s="511"/>
      <c r="AFS121" s="511"/>
      <c r="AFT121" s="511"/>
      <c r="AFU121" s="511"/>
      <c r="AFV121" s="511"/>
      <c r="AFW121" s="511"/>
      <c r="AFX121" s="511"/>
      <c r="AFY121" s="511"/>
      <c r="AFZ121" s="511"/>
      <c r="AGA121" s="511"/>
      <c r="AGB121" s="511"/>
      <c r="AGC121" s="511"/>
      <c r="AGD121" s="511"/>
      <c r="AGE121" s="511"/>
      <c r="AGF121" s="511"/>
      <c r="AGG121" s="511"/>
      <c r="AGH121" s="511"/>
      <c r="AGI121" s="511"/>
      <c r="AGJ121" s="511"/>
      <c r="AGK121" s="511"/>
      <c r="AGL121" s="511"/>
      <c r="AGM121" s="511"/>
      <c r="AGN121" s="511"/>
      <c r="AGO121" s="511"/>
      <c r="AGP121" s="511"/>
      <c r="AGQ121" s="511"/>
      <c r="AGR121" s="511"/>
      <c r="AGS121" s="511"/>
      <c r="AGT121" s="511"/>
      <c r="AGU121" s="511"/>
      <c r="AGV121" s="511"/>
      <c r="AGW121" s="511"/>
      <c r="AGX121" s="511"/>
      <c r="AGY121" s="511"/>
      <c r="AGZ121" s="511"/>
      <c r="AHA121" s="511"/>
      <c r="AHB121" s="511"/>
      <c r="AHC121" s="511"/>
      <c r="AHD121" s="511"/>
      <c r="AHE121" s="511"/>
      <c r="AHF121" s="511"/>
      <c r="AHG121" s="511"/>
      <c r="AHH121" s="511"/>
      <c r="AHI121" s="511"/>
      <c r="AHJ121" s="511"/>
      <c r="AHK121" s="511"/>
      <c r="AHL121" s="511"/>
      <c r="AHM121" s="511"/>
      <c r="AHN121" s="511"/>
      <c r="AHO121" s="511"/>
      <c r="AHP121" s="511"/>
      <c r="AHQ121" s="511"/>
      <c r="AHR121" s="511"/>
      <c r="AHS121" s="511"/>
      <c r="AHT121" s="511"/>
      <c r="AHU121" s="511"/>
      <c r="AHV121" s="511"/>
      <c r="AHW121" s="511"/>
      <c r="AHX121" s="511"/>
      <c r="AHY121" s="511"/>
      <c r="AHZ121" s="511"/>
      <c r="AIA121" s="511"/>
      <c r="AIB121" s="511"/>
      <c r="AIC121" s="511"/>
      <c r="AID121" s="511"/>
      <c r="AIE121" s="511"/>
      <c r="AIF121" s="511"/>
      <c r="AIG121" s="511"/>
      <c r="AIH121" s="511"/>
      <c r="AII121" s="511"/>
      <c r="AIJ121" s="511"/>
      <c r="AIK121" s="511"/>
      <c r="AIL121" s="511"/>
      <c r="AIM121" s="511"/>
      <c r="AIN121" s="511"/>
      <c r="AIO121" s="511"/>
      <c r="AIP121" s="511"/>
      <c r="AIQ121" s="511"/>
      <c r="AIR121" s="511"/>
      <c r="AIS121" s="511"/>
      <c r="AIT121" s="511"/>
      <c r="AIU121" s="511"/>
      <c r="AIV121" s="511"/>
      <c r="AIW121" s="511"/>
      <c r="AIX121" s="511"/>
      <c r="AIY121" s="511"/>
      <c r="AIZ121" s="511"/>
      <c r="AJA121" s="511"/>
      <c r="AJB121" s="511"/>
      <c r="AJC121" s="511"/>
      <c r="AJD121" s="511"/>
      <c r="AJE121" s="511"/>
      <c r="AJF121" s="511"/>
      <c r="AJG121" s="511"/>
      <c r="AJH121" s="511"/>
      <c r="AJI121" s="511"/>
      <c r="AJJ121" s="511"/>
      <c r="AJK121" s="511"/>
      <c r="AJL121" s="511"/>
      <c r="AJM121" s="511"/>
      <c r="AJN121" s="511"/>
      <c r="AJO121" s="511"/>
      <c r="AJP121" s="511"/>
      <c r="AJQ121" s="511"/>
      <c r="AJR121" s="511"/>
      <c r="AJS121" s="511"/>
      <c r="AJT121" s="511"/>
      <c r="AJU121" s="511"/>
      <c r="AJV121" s="511"/>
      <c r="AJW121" s="511"/>
      <c r="AJX121" s="511"/>
      <c r="AJY121" s="511"/>
      <c r="AJZ121" s="511"/>
      <c r="AKA121" s="511"/>
      <c r="AKB121" s="511"/>
      <c r="AKC121" s="511"/>
      <c r="AKD121" s="511"/>
      <c r="AKE121" s="511"/>
      <c r="AKF121" s="511"/>
      <c r="AKG121" s="511"/>
      <c r="AKH121" s="511"/>
      <c r="AKI121" s="511"/>
      <c r="AKJ121" s="511"/>
      <c r="AKK121" s="511"/>
      <c r="AKL121" s="511"/>
      <c r="AKM121" s="511"/>
      <c r="AKN121" s="511"/>
      <c r="AKO121" s="511"/>
      <c r="AKP121" s="511"/>
      <c r="AKQ121" s="511"/>
      <c r="AKR121" s="511"/>
      <c r="AKS121" s="511"/>
      <c r="AKT121" s="511"/>
      <c r="AKU121" s="511"/>
      <c r="AKV121" s="511"/>
      <c r="AKW121" s="511"/>
      <c r="AKX121" s="511"/>
      <c r="AKY121" s="511"/>
      <c r="AKZ121" s="511"/>
      <c r="ALA121" s="511"/>
      <c r="ALB121" s="511"/>
      <c r="ALC121" s="511"/>
      <c r="ALD121" s="511"/>
      <c r="ALE121" s="511"/>
      <c r="ALF121" s="511"/>
      <c r="ALG121" s="511"/>
      <c r="ALH121" s="511"/>
      <c r="ALI121" s="511"/>
      <c r="ALJ121" s="511"/>
      <c r="ALK121" s="511"/>
      <c r="ALL121" s="511"/>
      <c r="ALM121" s="511"/>
      <c r="ALN121" s="511"/>
      <c r="ALO121" s="511"/>
      <c r="ALP121" s="511"/>
      <c r="ALQ121" s="511"/>
      <c r="ALR121" s="511"/>
      <c r="ALS121" s="511"/>
      <c r="ALT121" s="511"/>
      <c r="ALU121" s="511"/>
      <c r="ALV121" s="511"/>
      <c r="ALW121" s="511"/>
      <c r="ALX121" s="511"/>
      <c r="ALY121" s="511"/>
      <c r="ALZ121" s="511"/>
      <c r="AMA121" s="511"/>
      <c r="AMB121" s="511"/>
      <c r="AMC121" s="511"/>
      <c r="AMD121" s="511"/>
      <c r="AME121" s="511"/>
      <c r="AMF121" s="511"/>
      <c r="AMG121" s="511"/>
      <c r="AMH121" s="511"/>
      <c r="AMI121" s="511"/>
      <c r="AMJ121" s="511"/>
      <c r="AMK121" s="511"/>
      <c r="AML121" s="511"/>
      <c r="AMM121" s="511"/>
      <c r="AMN121" s="511"/>
      <c r="AMO121" s="511"/>
      <c r="AMP121" s="511"/>
      <c r="AMQ121" s="511"/>
      <c r="AMR121" s="511"/>
      <c r="AMS121" s="511"/>
      <c r="AMT121" s="511"/>
      <c r="AMU121" s="511"/>
      <c r="AMV121" s="511"/>
      <c r="AMW121" s="511"/>
      <c r="AMX121" s="511"/>
      <c r="AMY121" s="511"/>
      <c r="AMZ121" s="511"/>
      <c r="ANA121" s="511"/>
      <c r="ANB121" s="511"/>
      <c r="ANC121" s="511"/>
      <c r="AND121" s="511"/>
      <c r="ANE121" s="511"/>
      <c r="ANF121" s="511"/>
      <c r="ANG121" s="511"/>
      <c r="ANH121" s="511"/>
      <c r="ANI121" s="511"/>
      <c r="ANJ121" s="511"/>
      <c r="ANK121" s="511"/>
      <c r="ANL121" s="511"/>
      <c r="ANM121" s="511"/>
      <c r="ANN121" s="511"/>
      <c r="ANO121" s="511"/>
      <c r="ANP121" s="511"/>
      <c r="ANQ121" s="511"/>
      <c r="ANR121" s="511"/>
      <c r="ANS121" s="511"/>
      <c r="ANT121" s="511"/>
      <c r="ANU121" s="511"/>
      <c r="ANV121" s="511"/>
      <c r="ANW121" s="511"/>
      <c r="ANX121" s="511"/>
      <c r="ANY121" s="511"/>
      <c r="ANZ121" s="511"/>
      <c r="AOA121" s="511"/>
      <c r="AOB121" s="511"/>
      <c r="AOC121" s="511"/>
      <c r="AOD121" s="511"/>
      <c r="AOE121" s="511"/>
      <c r="AOF121" s="511"/>
      <c r="AOG121" s="511"/>
      <c r="AOH121" s="511"/>
      <c r="AOI121" s="511"/>
      <c r="AOJ121" s="511"/>
      <c r="AOK121" s="511"/>
      <c r="AOL121" s="511"/>
      <c r="AOM121" s="511"/>
      <c r="AON121" s="511"/>
      <c r="AOO121" s="511"/>
      <c r="AOP121" s="511"/>
      <c r="AOQ121" s="511"/>
      <c r="AOR121" s="511"/>
      <c r="AOS121" s="511"/>
      <c r="AOT121" s="511"/>
      <c r="AOU121" s="511"/>
      <c r="AOV121" s="511"/>
      <c r="AOW121" s="511"/>
      <c r="AOX121" s="511"/>
      <c r="AOY121" s="511"/>
      <c r="AOZ121" s="511"/>
      <c r="APA121" s="511"/>
      <c r="APB121" s="511"/>
      <c r="APC121" s="511"/>
      <c r="APD121" s="511"/>
      <c r="APE121" s="511"/>
      <c r="APF121" s="511"/>
      <c r="APG121" s="511"/>
      <c r="APH121" s="511"/>
      <c r="API121" s="511"/>
      <c r="APJ121" s="511"/>
      <c r="APK121" s="511"/>
      <c r="APL121" s="511"/>
      <c r="APM121" s="511"/>
      <c r="APN121" s="511"/>
      <c r="APO121" s="511"/>
      <c r="APP121" s="511"/>
      <c r="APQ121" s="511"/>
      <c r="APR121" s="511"/>
      <c r="APS121" s="511"/>
      <c r="APT121" s="511"/>
      <c r="APU121" s="511"/>
      <c r="APV121" s="511"/>
      <c r="APW121" s="511"/>
      <c r="APX121" s="511"/>
      <c r="APY121" s="511"/>
      <c r="APZ121" s="511"/>
      <c r="AQA121" s="511"/>
      <c r="AQB121" s="511"/>
      <c r="AQC121" s="511"/>
      <c r="AQD121" s="511"/>
      <c r="AQE121" s="511"/>
      <c r="AQF121" s="511"/>
      <c r="AQG121" s="511"/>
      <c r="AQH121" s="511"/>
      <c r="AQI121" s="511"/>
      <c r="AQJ121" s="511"/>
      <c r="AQK121" s="511"/>
      <c r="AQL121" s="511"/>
      <c r="AQM121" s="511"/>
      <c r="AQN121" s="511"/>
      <c r="AQO121" s="511"/>
      <c r="AQP121" s="511"/>
      <c r="AQQ121" s="511"/>
      <c r="AQR121" s="511"/>
      <c r="AQS121" s="511"/>
      <c r="AQT121" s="511"/>
      <c r="AQU121" s="511"/>
      <c r="AQV121" s="511"/>
      <c r="AQW121" s="511"/>
      <c r="AQX121" s="511"/>
      <c r="AQY121" s="511"/>
      <c r="AQZ121" s="511"/>
      <c r="ARA121" s="511"/>
      <c r="ARB121" s="511"/>
      <c r="ARC121" s="511"/>
      <c r="ARD121" s="511"/>
      <c r="ARE121" s="511"/>
      <c r="ARF121" s="511"/>
      <c r="ARG121" s="511"/>
      <c r="ARH121" s="511"/>
      <c r="ARI121" s="511"/>
      <c r="ARJ121" s="511"/>
      <c r="ARK121" s="511"/>
      <c r="ARL121" s="511"/>
      <c r="ARM121" s="511"/>
      <c r="ARN121" s="511"/>
      <c r="ARO121" s="511"/>
      <c r="ARP121" s="511"/>
      <c r="ARQ121" s="511"/>
      <c r="ARR121" s="511"/>
      <c r="ARS121" s="511"/>
      <c r="ART121" s="511"/>
      <c r="ARU121" s="511"/>
      <c r="ARV121" s="511"/>
      <c r="ARW121" s="511"/>
      <c r="ARX121" s="511"/>
      <c r="ARY121" s="511"/>
      <c r="ARZ121" s="511"/>
      <c r="ASA121" s="511"/>
      <c r="ASB121" s="511"/>
      <c r="ASC121" s="511"/>
      <c r="ASD121" s="511"/>
      <c r="ASE121" s="511"/>
      <c r="ASF121" s="511"/>
      <c r="ASG121" s="511"/>
      <c r="ASH121" s="511"/>
      <c r="ASI121" s="511"/>
      <c r="ASJ121" s="511"/>
      <c r="ASK121" s="511"/>
      <c r="ASL121" s="511"/>
      <c r="ASM121" s="511"/>
      <c r="ASN121" s="511"/>
      <c r="ASO121" s="511"/>
      <c r="ASP121" s="511"/>
      <c r="ASQ121" s="511"/>
      <c r="ASR121" s="511"/>
      <c r="ASS121" s="511"/>
      <c r="AST121" s="511"/>
      <c r="ASU121" s="511"/>
      <c r="ASV121" s="511"/>
      <c r="ASW121" s="511"/>
      <c r="ASX121" s="511"/>
      <c r="ASY121" s="511"/>
      <c r="ASZ121" s="511"/>
      <c r="ATA121" s="511"/>
      <c r="ATB121" s="511"/>
      <c r="ATC121" s="511"/>
      <c r="ATD121" s="511"/>
      <c r="ATE121" s="511"/>
      <c r="ATF121" s="511"/>
      <c r="ATG121" s="511"/>
      <c r="ATH121" s="511"/>
      <c r="ATI121" s="511"/>
      <c r="ATJ121" s="511"/>
      <c r="ATK121" s="511"/>
      <c r="ATL121" s="511"/>
      <c r="ATM121" s="511"/>
      <c r="ATN121" s="511"/>
      <c r="ATO121" s="511"/>
      <c r="ATP121" s="511"/>
      <c r="ATQ121" s="511"/>
      <c r="ATR121" s="511"/>
      <c r="ATS121" s="511"/>
      <c r="ATT121" s="511"/>
      <c r="ATU121" s="511"/>
      <c r="ATV121" s="511"/>
      <c r="ATW121" s="511"/>
      <c r="ATX121" s="511"/>
      <c r="ATY121" s="511"/>
      <c r="ATZ121" s="511"/>
      <c r="AUA121" s="511"/>
      <c r="AUB121" s="511"/>
      <c r="AUC121" s="511"/>
      <c r="AUD121" s="511"/>
      <c r="AUE121" s="511"/>
      <c r="AUF121" s="511"/>
      <c r="AUG121" s="511"/>
      <c r="AUH121" s="511"/>
      <c r="AUI121" s="511"/>
      <c r="AUJ121" s="511"/>
      <c r="AUK121" s="511"/>
      <c r="AUL121" s="511"/>
      <c r="AUM121" s="511"/>
      <c r="AUN121" s="511"/>
      <c r="AUO121" s="511"/>
      <c r="AUP121" s="511"/>
      <c r="AUQ121" s="511"/>
      <c r="AUR121" s="511"/>
      <c r="AUS121" s="511"/>
      <c r="AUT121" s="511"/>
      <c r="AUU121" s="511"/>
      <c r="AUV121" s="511"/>
      <c r="AUW121" s="511"/>
      <c r="AUX121" s="511"/>
      <c r="AUY121" s="511"/>
      <c r="AUZ121" s="511"/>
      <c r="AVA121" s="511"/>
      <c r="AVB121" s="511"/>
      <c r="AVC121" s="511"/>
      <c r="AVD121" s="511"/>
      <c r="AVE121" s="511"/>
      <c r="AVF121" s="511"/>
      <c r="AVG121" s="511"/>
      <c r="AVH121" s="511"/>
      <c r="AVI121" s="511"/>
      <c r="AVJ121" s="511"/>
      <c r="AVK121" s="511"/>
      <c r="AVL121" s="511"/>
      <c r="AVM121" s="511"/>
      <c r="AVN121" s="511"/>
      <c r="AVO121" s="511"/>
      <c r="AVP121" s="511"/>
      <c r="AVQ121" s="511"/>
      <c r="AVR121" s="511"/>
      <c r="AVS121" s="511"/>
      <c r="AVT121" s="511"/>
      <c r="AVU121" s="511"/>
      <c r="AVV121" s="511"/>
      <c r="AVW121" s="511"/>
      <c r="AVX121" s="511"/>
      <c r="AVY121" s="511"/>
      <c r="AVZ121" s="511"/>
      <c r="AWA121" s="511"/>
      <c r="AWB121" s="511"/>
      <c r="AWC121" s="511"/>
      <c r="AWD121" s="511"/>
      <c r="AWE121" s="511"/>
      <c r="AWF121" s="511"/>
      <c r="AWG121" s="511"/>
      <c r="AWH121" s="511"/>
      <c r="AWI121" s="511"/>
      <c r="AWJ121" s="511"/>
      <c r="AWK121" s="511"/>
      <c r="AWL121" s="511"/>
      <c r="AWM121" s="511"/>
      <c r="AWN121" s="511"/>
      <c r="AWO121" s="511"/>
      <c r="AWP121" s="511"/>
      <c r="AWQ121" s="511"/>
      <c r="AWR121" s="511"/>
      <c r="AWS121" s="511"/>
      <c r="AWT121" s="511"/>
      <c r="AWU121" s="511"/>
      <c r="AWV121" s="511"/>
      <c r="AWW121" s="511"/>
      <c r="AWX121" s="511"/>
      <c r="AWY121" s="511"/>
      <c r="AWZ121" s="511"/>
      <c r="AXA121" s="511"/>
      <c r="AXB121" s="511"/>
      <c r="AXC121" s="511"/>
      <c r="AXD121" s="511"/>
      <c r="AXE121" s="511"/>
      <c r="AXF121" s="511"/>
      <c r="AXG121" s="511"/>
      <c r="AXH121" s="511"/>
      <c r="AXI121" s="511"/>
      <c r="AXJ121" s="511"/>
      <c r="AXK121" s="511"/>
      <c r="AXL121" s="511"/>
      <c r="AXM121" s="511"/>
      <c r="AXN121" s="511"/>
      <c r="AXO121" s="511"/>
      <c r="AXP121" s="511"/>
      <c r="AXQ121" s="511"/>
      <c r="AXR121" s="511"/>
      <c r="AXS121" s="511"/>
      <c r="AXT121" s="511"/>
      <c r="AXU121" s="511"/>
      <c r="AXV121" s="511"/>
      <c r="AXW121" s="511"/>
      <c r="AXX121" s="511"/>
      <c r="AXY121" s="511"/>
      <c r="AXZ121" s="511"/>
      <c r="AYA121" s="511"/>
      <c r="AYB121" s="511"/>
      <c r="AYC121" s="511"/>
      <c r="AYD121" s="511"/>
      <c r="AYE121" s="511"/>
      <c r="AYF121" s="511"/>
      <c r="AYG121" s="511"/>
      <c r="AYH121" s="511"/>
      <c r="AYI121" s="511"/>
      <c r="AYJ121" s="511"/>
      <c r="AYK121" s="511"/>
      <c r="AYL121" s="511"/>
      <c r="AYM121" s="511"/>
      <c r="AYN121" s="511"/>
      <c r="AYO121" s="511"/>
      <c r="AYP121" s="511"/>
      <c r="AYQ121" s="511"/>
      <c r="AYR121" s="511"/>
      <c r="AYS121" s="511"/>
      <c r="AYT121" s="511"/>
      <c r="AYU121" s="511"/>
      <c r="AYV121" s="511"/>
      <c r="AYW121" s="511"/>
      <c r="AYX121" s="511"/>
      <c r="AYY121" s="511"/>
      <c r="AYZ121" s="511"/>
      <c r="AZA121" s="511"/>
      <c r="AZB121" s="511"/>
      <c r="AZC121" s="511"/>
      <c r="AZD121" s="511"/>
      <c r="AZE121" s="511"/>
      <c r="AZF121" s="511"/>
      <c r="AZG121" s="511"/>
      <c r="AZH121" s="511"/>
      <c r="AZI121" s="511"/>
      <c r="AZJ121" s="511"/>
      <c r="AZK121" s="511"/>
      <c r="AZL121" s="511"/>
      <c r="AZM121" s="511"/>
      <c r="AZN121" s="511"/>
      <c r="AZO121" s="511"/>
      <c r="AZP121" s="511"/>
      <c r="AZQ121" s="511"/>
      <c r="AZR121" s="511"/>
      <c r="AZS121" s="511"/>
      <c r="AZT121" s="511"/>
      <c r="AZU121" s="511"/>
      <c r="AZV121" s="511"/>
      <c r="AZW121" s="511"/>
      <c r="AZX121" s="511"/>
      <c r="AZY121" s="511"/>
      <c r="AZZ121" s="511"/>
      <c r="BAA121" s="511"/>
      <c r="BAB121" s="511"/>
      <c r="BAC121" s="511"/>
      <c r="BAD121" s="511"/>
      <c r="BAE121" s="511"/>
      <c r="BAF121" s="511"/>
      <c r="BAG121" s="511"/>
      <c r="BAH121" s="511"/>
      <c r="BAI121" s="511"/>
      <c r="BAJ121" s="511"/>
      <c r="BAK121" s="511"/>
      <c r="BAL121" s="511"/>
      <c r="BAM121" s="511"/>
      <c r="BAN121" s="511"/>
      <c r="BAO121" s="511"/>
      <c r="BAP121" s="511"/>
      <c r="BAQ121" s="511"/>
      <c r="BAR121" s="511"/>
      <c r="BAS121" s="511"/>
      <c r="BAT121" s="511"/>
      <c r="BAU121" s="511"/>
      <c r="BAV121" s="511"/>
      <c r="BAW121" s="511"/>
      <c r="BAX121" s="511"/>
      <c r="BAY121" s="511"/>
      <c r="BAZ121" s="511"/>
      <c r="BBA121" s="511"/>
      <c r="BBB121" s="511"/>
      <c r="BBC121" s="511"/>
      <c r="BBD121" s="511"/>
      <c r="BBE121" s="511"/>
      <c r="BBF121" s="511"/>
      <c r="BBG121" s="511"/>
      <c r="BBH121" s="511"/>
      <c r="BBI121" s="511"/>
      <c r="BBJ121" s="511"/>
      <c r="BBK121" s="511"/>
      <c r="BBL121" s="511"/>
      <c r="BBM121" s="511"/>
      <c r="BBN121" s="511"/>
      <c r="BBO121" s="511"/>
      <c r="BBP121" s="511"/>
      <c r="BBQ121" s="511"/>
      <c r="BBR121" s="511"/>
      <c r="BBS121" s="511"/>
      <c r="BBT121" s="511"/>
      <c r="BBU121" s="511"/>
      <c r="BBV121" s="511"/>
      <c r="BBW121" s="511"/>
      <c r="BBX121" s="511"/>
      <c r="BBY121" s="511"/>
      <c r="BBZ121" s="511"/>
      <c r="BCA121" s="511"/>
      <c r="BCB121" s="511"/>
      <c r="BCC121" s="511"/>
      <c r="BCD121" s="511"/>
      <c r="BCE121" s="511"/>
      <c r="BCF121" s="511"/>
      <c r="BCG121" s="511"/>
      <c r="BCH121" s="511"/>
      <c r="BCI121" s="511"/>
      <c r="BCJ121" s="511"/>
      <c r="BCK121" s="511"/>
      <c r="BCL121" s="511"/>
      <c r="BCM121" s="511"/>
      <c r="BCN121" s="511"/>
      <c r="BCO121" s="511"/>
      <c r="BCP121" s="511"/>
      <c r="BCQ121" s="511"/>
      <c r="BCR121" s="511"/>
      <c r="BCS121" s="511"/>
      <c r="BCT121" s="511"/>
      <c r="BCU121" s="511"/>
      <c r="BCV121" s="511"/>
      <c r="BCW121" s="511"/>
      <c r="BCX121" s="511"/>
      <c r="BCY121" s="511"/>
      <c r="BCZ121" s="511"/>
      <c r="BDA121" s="511"/>
      <c r="BDB121" s="511"/>
      <c r="BDC121" s="511"/>
      <c r="BDD121" s="511"/>
      <c r="BDE121" s="511"/>
      <c r="BDF121" s="511"/>
      <c r="BDG121" s="511"/>
      <c r="BDH121" s="511"/>
      <c r="BDI121" s="511"/>
      <c r="BDJ121" s="511"/>
      <c r="BDK121" s="511"/>
      <c r="BDL121" s="511"/>
      <c r="BDM121" s="511"/>
      <c r="BDN121" s="511"/>
      <c r="BDO121" s="511"/>
      <c r="BDP121" s="511"/>
      <c r="BDQ121" s="511"/>
      <c r="BDR121" s="511"/>
      <c r="BDS121" s="511"/>
      <c r="BDT121" s="511"/>
      <c r="BDU121" s="511"/>
      <c r="BDV121" s="511"/>
      <c r="BDW121" s="511"/>
      <c r="BDX121" s="511"/>
      <c r="BDY121" s="511"/>
      <c r="BDZ121" s="511"/>
      <c r="BEA121" s="511"/>
      <c r="BEB121" s="511"/>
      <c r="BEC121" s="511"/>
      <c r="BED121" s="511"/>
      <c r="BEE121" s="511"/>
      <c r="BEF121" s="511"/>
      <c r="BEG121" s="511"/>
      <c r="BEH121" s="511"/>
      <c r="BEI121" s="511"/>
      <c r="BEJ121" s="511"/>
      <c r="BEK121" s="511"/>
      <c r="BEL121" s="511"/>
      <c r="BEM121" s="511"/>
      <c r="BEN121" s="511"/>
      <c r="BEO121" s="511"/>
      <c r="BEP121" s="511"/>
      <c r="BEQ121" s="511"/>
      <c r="BER121" s="511"/>
      <c r="BES121" s="511"/>
      <c r="BET121" s="511"/>
      <c r="BEU121" s="511"/>
      <c r="BEV121" s="511"/>
      <c r="BEW121" s="511"/>
      <c r="BEX121" s="511"/>
      <c r="BEY121" s="511"/>
      <c r="BEZ121" s="511"/>
      <c r="BFA121" s="511"/>
      <c r="BFB121" s="511"/>
      <c r="BFC121" s="511"/>
      <c r="BFD121" s="511"/>
      <c r="BFE121" s="511"/>
      <c r="BFF121" s="511"/>
      <c r="BFG121" s="511"/>
      <c r="BFH121" s="511"/>
      <c r="BFI121" s="511"/>
      <c r="BFJ121" s="511"/>
      <c r="BFK121" s="511"/>
      <c r="BFL121" s="511"/>
      <c r="BFM121" s="511"/>
      <c r="BFN121" s="511"/>
      <c r="BFO121" s="511"/>
      <c r="BFP121" s="511"/>
      <c r="BFQ121" s="511"/>
      <c r="BFR121" s="511"/>
      <c r="BFS121" s="511"/>
      <c r="BFT121" s="511"/>
      <c r="BFU121" s="511"/>
      <c r="BFV121" s="511"/>
      <c r="BFW121" s="511"/>
      <c r="BFX121" s="511"/>
      <c r="BFY121" s="511"/>
      <c r="BFZ121" s="511"/>
      <c r="BGA121" s="511"/>
      <c r="BGB121" s="511"/>
      <c r="BGC121" s="511"/>
      <c r="BGD121" s="511"/>
      <c r="BGE121" s="511"/>
      <c r="BGF121" s="511"/>
      <c r="BGG121" s="511"/>
      <c r="BGH121" s="511"/>
      <c r="BGI121" s="511"/>
      <c r="BGJ121" s="511"/>
      <c r="BGK121" s="511"/>
      <c r="BGL121" s="511"/>
      <c r="BGM121" s="511"/>
      <c r="BGN121" s="511"/>
      <c r="BGO121" s="511"/>
      <c r="BGP121" s="511"/>
      <c r="BGQ121" s="511"/>
      <c r="BGR121" s="511"/>
      <c r="BGS121" s="511"/>
      <c r="BGT121" s="511"/>
      <c r="BGU121" s="511"/>
      <c r="BGV121" s="511"/>
      <c r="BGW121" s="511"/>
      <c r="BGX121" s="511"/>
      <c r="BGY121" s="511"/>
      <c r="BGZ121" s="511"/>
      <c r="BHA121" s="511"/>
      <c r="BHB121" s="511"/>
      <c r="BHC121" s="511"/>
      <c r="BHD121" s="511"/>
      <c r="BHE121" s="511"/>
      <c r="BHF121" s="511"/>
      <c r="BHG121" s="511"/>
      <c r="BHH121" s="511"/>
      <c r="BHI121" s="511"/>
      <c r="BHJ121" s="511"/>
      <c r="BHK121" s="511"/>
      <c r="BHL121" s="511"/>
      <c r="BHM121" s="511"/>
      <c r="BHN121" s="511"/>
      <c r="BHO121" s="511"/>
      <c r="BHP121" s="511"/>
      <c r="BHQ121" s="511"/>
      <c r="BHR121" s="511"/>
      <c r="BHS121" s="511"/>
      <c r="BHT121" s="511"/>
      <c r="BHU121" s="511"/>
      <c r="BHV121" s="511"/>
      <c r="BHW121" s="511"/>
      <c r="BHX121" s="511"/>
      <c r="BHY121" s="511"/>
      <c r="BHZ121" s="511"/>
      <c r="BIA121" s="511"/>
      <c r="BIB121" s="511"/>
      <c r="BIC121" s="511"/>
      <c r="BID121" s="511"/>
      <c r="BIE121" s="511"/>
      <c r="BIF121" s="511"/>
      <c r="BIG121" s="511"/>
      <c r="BIH121" s="511"/>
      <c r="BII121" s="511"/>
      <c r="BIJ121" s="511"/>
      <c r="BIK121" s="511"/>
      <c r="BIL121" s="511"/>
      <c r="BIM121" s="511"/>
      <c r="BIN121" s="511"/>
      <c r="BIO121" s="511"/>
      <c r="BIP121" s="511"/>
      <c r="BIQ121" s="511"/>
      <c r="BIR121" s="511"/>
      <c r="BIS121" s="511"/>
      <c r="BIT121" s="511"/>
      <c r="BIU121" s="511"/>
      <c r="BIV121" s="511"/>
      <c r="BIW121" s="511"/>
      <c r="BIX121" s="511"/>
      <c r="BIY121" s="511"/>
      <c r="BIZ121" s="511"/>
      <c r="BJA121" s="511"/>
      <c r="BJB121" s="511"/>
      <c r="BJC121" s="511"/>
      <c r="BJD121" s="511"/>
      <c r="BJE121" s="511"/>
      <c r="BJF121" s="511"/>
      <c r="BJG121" s="511"/>
      <c r="BJH121" s="511"/>
      <c r="BJI121" s="511"/>
      <c r="BJJ121" s="511"/>
      <c r="BJK121" s="511"/>
      <c r="BJL121" s="511"/>
      <c r="BJM121" s="511"/>
      <c r="BJN121" s="511"/>
      <c r="BJO121" s="511"/>
      <c r="BJP121" s="511"/>
      <c r="BJQ121" s="511"/>
      <c r="BJR121" s="511"/>
      <c r="BJS121" s="511"/>
      <c r="BJT121" s="511"/>
      <c r="BJU121" s="511"/>
      <c r="BJV121" s="511"/>
      <c r="BJW121" s="511"/>
      <c r="BJX121" s="511"/>
      <c r="BJY121" s="511"/>
      <c r="BJZ121" s="511"/>
      <c r="BKA121" s="511"/>
      <c r="BKB121" s="511"/>
      <c r="BKC121" s="511"/>
      <c r="BKD121" s="511"/>
      <c r="BKE121" s="511"/>
      <c r="BKF121" s="511"/>
      <c r="BKG121" s="511"/>
      <c r="BKH121" s="511"/>
      <c r="BKI121" s="511"/>
      <c r="BKJ121" s="511"/>
      <c r="BKK121" s="511"/>
      <c r="BKL121" s="511"/>
      <c r="BKM121" s="511"/>
      <c r="BKN121" s="511"/>
      <c r="BKO121" s="511"/>
      <c r="BKP121" s="511"/>
      <c r="BKQ121" s="511"/>
      <c r="BKR121" s="511"/>
      <c r="BKS121" s="511"/>
      <c r="BKT121" s="511"/>
      <c r="BKU121" s="511"/>
      <c r="BKV121" s="511"/>
      <c r="BKW121" s="511"/>
      <c r="BKX121" s="511"/>
      <c r="BKY121" s="511"/>
      <c r="BKZ121" s="511"/>
      <c r="BLA121" s="511"/>
      <c r="BLB121" s="511"/>
      <c r="BLC121" s="511"/>
      <c r="BLD121" s="511"/>
      <c r="BLE121" s="511"/>
      <c r="BLF121" s="511"/>
      <c r="BLG121" s="511"/>
      <c r="BLH121" s="511"/>
      <c r="BLI121" s="511"/>
      <c r="BLJ121" s="511"/>
      <c r="BLK121" s="511"/>
      <c r="BLL121" s="511"/>
      <c r="BLM121" s="511"/>
      <c r="BLN121" s="511"/>
      <c r="BLO121" s="511"/>
      <c r="BLP121" s="511"/>
      <c r="BLQ121" s="511"/>
      <c r="BLR121" s="511"/>
      <c r="BLS121" s="511"/>
      <c r="BLT121" s="511"/>
      <c r="BLU121" s="511"/>
      <c r="BLV121" s="511"/>
      <c r="BLW121" s="511"/>
      <c r="BLX121" s="511"/>
      <c r="BLY121" s="511"/>
      <c r="BLZ121" s="511"/>
      <c r="BMA121" s="511"/>
      <c r="BMB121" s="511"/>
      <c r="BMC121" s="511"/>
      <c r="BMD121" s="511"/>
      <c r="BME121" s="511"/>
      <c r="BMF121" s="511"/>
      <c r="BMG121" s="511"/>
      <c r="BMH121" s="511"/>
      <c r="BMI121" s="511"/>
      <c r="BMJ121" s="511"/>
      <c r="BMK121" s="511"/>
      <c r="BML121" s="511"/>
      <c r="BMM121" s="511"/>
      <c r="BMN121" s="511"/>
      <c r="BMO121" s="511"/>
      <c r="BMP121" s="511"/>
      <c r="BMQ121" s="511"/>
      <c r="BMR121" s="511"/>
      <c r="BMS121" s="511"/>
      <c r="BMT121" s="511"/>
      <c r="BMU121" s="511"/>
      <c r="BMV121" s="511"/>
      <c r="BMW121" s="511"/>
      <c r="BMX121" s="511"/>
      <c r="BMY121" s="511"/>
      <c r="BMZ121" s="511"/>
      <c r="BNA121" s="511"/>
      <c r="BNB121" s="511"/>
      <c r="BNC121" s="511"/>
      <c r="BND121" s="511"/>
      <c r="BNE121" s="511"/>
      <c r="BNF121" s="511"/>
      <c r="BNG121" s="511"/>
      <c r="BNH121" s="511"/>
      <c r="BNI121" s="511"/>
      <c r="BNJ121" s="511"/>
      <c r="BNK121" s="511"/>
      <c r="BNL121" s="511"/>
      <c r="BNM121" s="511"/>
      <c r="BNN121" s="511"/>
      <c r="BNO121" s="511"/>
      <c r="BNP121" s="511"/>
      <c r="BNQ121" s="511"/>
      <c r="BNR121" s="511"/>
      <c r="BNS121" s="511"/>
      <c r="BNT121" s="511"/>
      <c r="BNU121" s="511"/>
      <c r="BNV121" s="511"/>
      <c r="BNW121" s="511"/>
      <c r="BNX121" s="511"/>
      <c r="BNY121" s="511"/>
      <c r="BNZ121" s="511"/>
      <c r="BOA121" s="511"/>
      <c r="BOB121" s="511"/>
      <c r="BOC121" s="511"/>
      <c r="BOD121" s="511"/>
      <c r="BOE121" s="511"/>
      <c r="BOF121" s="511"/>
      <c r="BOG121" s="511"/>
      <c r="BOH121" s="511"/>
      <c r="BOI121" s="511"/>
      <c r="BOJ121" s="511"/>
      <c r="BOK121" s="511"/>
      <c r="BOL121" s="511"/>
      <c r="BOM121" s="511"/>
      <c r="BON121" s="511"/>
      <c r="BOO121" s="511"/>
      <c r="BOP121" s="511"/>
      <c r="BOQ121" s="511"/>
      <c r="BOR121" s="511"/>
      <c r="BOS121" s="511"/>
      <c r="BOT121" s="511"/>
      <c r="BOU121" s="511"/>
      <c r="BOV121" s="511"/>
      <c r="BOW121" s="511"/>
      <c r="BOX121" s="511"/>
      <c r="BOY121" s="511"/>
      <c r="BOZ121" s="511"/>
      <c r="BPA121" s="511"/>
      <c r="BPB121" s="511"/>
      <c r="BPC121" s="511"/>
      <c r="BPD121" s="511"/>
      <c r="BPE121" s="511"/>
      <c r="BPF121" s="511"/>
      <c r="BPG121" s="511"/>
      <c r="BPH121" s="511"/>
      <c r="BPI121" s="511"/>
      <c r="BPJ121" s="511"/>
      <c r="BPK121" s="511"/>
      <c r="BPL121" s="511"/>
      <c r="BPM121" s="511"/>
      <c r="BPN121" s="511"/>
      <c r="BPO121" s="511"/>
      <c r="BPP121" s="511"/>
      <c r="BPQ121" s="511"/>
      <c r="BPR121" s="511"/>
      <c r="BPS121" s="511"/>
      <c r="BPT121" s="511"/>
      <c r="BPU121" s="511"/>
      <c r="BPV121" s="511"/>
      <c r="BPW121" s="511"/>
      <c r="BPX121" s="511"/>
      <c r="BPY121" s="511"/>
      <c r="BPZ121" s="511"/>
      <c r="BQA121" s="511"/>
      <c r="BQB121" s="511"/>
      <c r="BQC121" s="511"/>
      <c r="BQD121" s="511"/>
      <c r="BQE121" s="511"/>
      <c r="BQF121" s="511"/>
      <c r="BQG121" s="511"/>
      <c r="BQH121" s="511"/>
      <c r="BQI121" s="511"/>
      <c r="BQJ121" s="511"/>
      <c r="BQK121" s="511"/>
      <c r="BQL121" s="511"/>
      <c r="BQM121" s="511"/>
      <c r="BQN121" s="511"/>
      <c r="BQO121" s="511"/>
      <c r="BQP121" s="511"/>
      <c r="BQQ121" s="511"/>
      <c r="BQR121" s="511"/>
      <c r="BQS121" s="511"/>
      <c r="BQT121" s="511"/>
      <c r="BQU121" s="511"/>
      <c r="BQV121" s="511"/>
      <c r="BQW121" s="511"/>
      <c r="BQX121" s="511"/>
      <c r="BQY121" s="511"/>
      <c r="BQZ121" s="511"/>
      <c r="BRA121" s="511"/>
      <c r="BRB121" s="511"/>
      <c r="BRC121" s="511"/>
      <c r="BRD121" s="511"/>
      <c r="BRE121" s="511"/>
      <c r="BRF121" s="511"/>
      <c r="BRG121" s="511"/>
      <c r="BRH121" s="511"/>
      <c r="BRI121" s="511"/>
      <c r="BRJ121" s="511"/>
      <c r="BRK121" s="511"/>
      <c r="BRL121" s="511"/>
      <c r="BRM121" s="511"/>
      <c r="BRN121" s="511"/>
      <c r="BRO121" s="511"/>
      <c r="BRP121" s="511"/>
      <c r="BRQ121" s="511"/>
      <c r="BRR121" s="511"/>
      <c r="BRS121" s="511"/>
      <c r="BRT121" s="511"/>
      <c r="BRU121" s="511"/>
      <c r="BRV121" s="511"/>
      <c r="BRW121" s="511"/>
      <c r="BRX121" s="511"/>
      <c r="BRY121" s="511"/>
      <c r="BRZ121" s="511"/>
      <c r="BSA121" s="511"/>
      <c r="BSB121" s="511"/>
      <c r="BSC121" s="511"/>
      <c r="BSD121" s="511"/>
      <c r="BSE121" s="511"/>
      <c r="BSF121" s="511"/>
      <c r="BSG121" s="511"/>
      <c r="BSH121" s="511"/>
      <c r="BSI121" s="511"/>
      <c r="BSJ121" s="511"/>
      <c r="BSK121" s="511"/>
      <c r="BSL121" s="511"/>
      <c r="BSM121" s="511"/>
      <c r="BSN121" s="511"/>
      <c r="BSO121" s="511"/>
      <c r="BSP121" s="511"/>
      <c r="BSQ121" s="511"/>
      <c r="BSR121" s="511"/>
      <c r="BSS121" s="511"/>
      <c r="BST121" s="511"/>
      <c r="BSU121" s="511"/>
      <c r="BSV121" s="511"/>
      <c r="BSW121" s="511"/>
      <c r="BSX121" s="511"/>
      <c r="BSY121" s="511"/>
      <c r="BSZ121" s="511"/>
      <c r="BTA121" s="511"/>
      <c r="BTB121" s="511"/>
      <c r="BTC121" s="511"/>
      <c r="BTD121" s="511"/>
      <c r="BTE121" s="511"/>
      <c r="BTF121" s="511"/>
      <c r="BTG121" s="511"/>
      <c r="BTH121" s="511"/>
      <c r="BTI121" s="511"/>
      <c r="BTJ121" s="511"/>
      <c r="BTK121" s="511"/>
      <c r="BTL121" s="511"/>
      <c r="BTM121" s="511"/>
      <c r="BTN121" s="511"/>
      <c r="BTO121" s="511"/>
      <c r="BTP121" s="511"/>
      <c r="BTQ121" s="511"/>
      <c r="BTR121" s="511"/>
      <c r="BTS121" s="511"/>
      <c r="BTT121" s="511"/>
      <c r="BTU121" s="511"/>
      <c r="BTV121" s="511"/>
      <c r="BTW121" s="511"/>
      <c r="BTX121" s="511"/>
      <c r="BTY121" s="511"/>
      <c r="BTZ121" s="511"/>
      <c r="BUA121" s="511"/>
      <c r="BUB121" s="511"/>
      <c r="BUC121" s="511"/>
      <c r="BUD121" s="511"/>
      <c r="BUE121" s="511"/>
      <c r="BUF121" s="511"/>
      <c r="BUG121" s="511"/>
      <c r="BUH121" s="511"/>
      <c r="BUI121" s="511"/>
      <c r="BUJ121" s="511"/>
      <c r="BUK121" s="511"/>
      <c r="BUL121" s="511"/>
      <c r="BUM121" s="511"/>
      <c r="BUN121" s="511"/>
      <c r="BUO121" s="511"/>
      <c r="BUP121" s="511"/>
      <c r="BUQ121" s="511"/>
      <c r="BUR121" s="511"/>
      <c r="BUS121" s="511"/>
      <c r="BUT121" s="511"/>
      <c r="BUU121" s="511"/>
      <c r="BUV121" s="511"/>
      <c r="BUW121" s="511"/>
      <c r="BUX121" s="511"/>
      <c r="BUY121" s="511"/>
      <c r="BUZ121" s="511"/>
      <c r="BVA121" s="511"/>
      <c r="BVB121" s="511"/>
      <c r="BVC121" s="511"/>
      <c r="BVD121" s="511"/>
      <c r="BVE121" s="511"/>
      <c r="BVF121" s="511"/>
      <c r="BVG121" s="511"/>
      <c r="BVH121" s="511"/>
      <c r="BVI121" s="511"/>
      <c r="BVJ121" s="511"/>
      <c r="BVK121" s="511"/>
      <c r="BVL121" s="511"/>
      <c r="BVM121" s="511"/>
      <c r="BVN121" s="511"/>
      <c r="BVO121" s="511"/>
      <c r="BVP121" s="511"/>
      <c r="BVQ121" s="511"/>
      <c r="BVR121" s="511"/>
      <c r="BVS121" s="511"/>
      <c r="BVT121" s="511"/>
      <c r="BVU121" s="511"/>
      <c r="BVV121" s="511"/>
      <c r="BVW121" s="511"/>
      <c r="BVX121" s="511"/>
      <c r="BVY121" s="511"/>
      <c r="BVZ121" s="511"/>
      <c r="BWA121" s="511"/>
      <c r="BWB121" s="511"/>
      <c r="BWC121" s="511"/>
      <c r="BWD121" s="511"/>
      <c r="BWE121" s="511"/>
      <c r="BWF121" s="511"/>
      <c r="BWG121" s="511"/>
      <c r="BWH121" s="511"/>
      <c r="BWI121" s="511"/>
      <c r="BWJ121" s="511"/>
      <c r="BWK121" s="511"/>
      <c r="BWL121" s="511"/>
      <c r="BWM121" s="511"/>
      <c r="BWN121" s="511"/>
      <c r="BWO121" s="511"/>
      <c r="BWP121" s="511"/>
      <c r="BWQ121" s="511"/>
      <c r="BWR121" s="511"/>
      <c r="BWS121" s="511"/>
      <c r="BWT121" s="511"/>
      <c r="BWU121" s="511"/>
      <c r="BWV121" s="511"/>
      <c r="BWW121" s="511"/>
      <c r="BWX121" s="511"/>
      <c r="BWY121" s="511"/>
      <c r="BWZ121" s="511"/>
      <c r="BXA121" s="511"/>
      <c r="BXB121" s="511"/>
      <c r="BXC121" s="511"/>
      <c r="BXD121" s="511"/>
      <c r="BXE121" s="511"/>
      <c r="BXF121" s="511"/>
      <c r="BXG121" s="511"/>
      <c r="BXH121" s="511"/>
      <c r="BXI121" s="511"/>
      <c r="BXJ121" s="511"/>
      <c r="BXK121" s="511"/>
      <c r="BXL121" s="511"/>
      <c r="BXM121" s="511"/>
      <c r="BXN121" s="511"/>
      <c r="BXO121" s="511"/>
      <c r="BXP121" s="511"/>
      <c r="BXQ121" s="511"/>
      <c r="BXR121" s="511"/>
      <c r="BXS121" s="511"/>
      <c r="BXT121" s="511"/>
      <c r="BXU121" s="511"/>
      <c r="BXV121" s="511"/>
      <c r="BXW121" s="511"/>
      <c r="BXX121" s="511"/>
      <c r="BXY121" s="511"/>
      <c r="BXZ121" s="511"/>
      <c r="BYA121" s="511"/>
      <c r="BYB121" s="511"/>
      <c r="BYC121" s="511"/>
      <c r="BYD121" s="511"/>
      <c r="BYE121" s="511"/>
      <c r="BYF121" s="511"/>
      <c r="BYG121" s="511"/>
      <c r="BYH121" s="511"/>
      <c r="BYI121" s="511"/>
      <c r="BYJ121" s="511"/>
      <c r="BYK121" s="511"/>
      <c r="BYL121" s="511"/>
      <c r="BYM121" s="511"/>
      <c r="BYN121" s="511"/>
      <c r="BYO121" s="511"/>
      <c r="BYP121" s="511"/>
      <c r="BYQ121" s="511"/>
      <c r="BYR121" s="511"/>
      <c r="BYS121" s="511"/>
      <c r="BYT121" s="511"/>
      <c r="BYU121" s="511"/>
      <c r="BYV121" s="511"/>
      <c r="BYW121" s="511"/>
      <c r="BYX121" s="511"/>
      <c r="BYY121" s="511"/>
      <c r="BYZ121" s="511"/>
      <c r="BZA121" s="511"/>
      <c r="BZB121" s="511"/>
      <c r="BZC121" s="511"/>
      <c r="BZD121" s="511"/>
      <c r="BZE121" s="511"/>
      <c r="BZF121" s="511"/>
      <c r="BZG121" s="511"/>
      <c r="BZH121" s="511"/>
      <c r="BZI121" s="511"/>
      <c r="BZJ121" s="511"/>
      <c r="BZK121" s="511"/>
      <c r="BZL121" s="511"/>
      <c r="BZM121" s="511"/>
      <c r="BZN121" s="511"/>
      <c r="BZO121" s="511"/>
      <c r="BZP121" s="511"/>
      <c r="BZQ121" s="511"/>
      <c r="BZR121" s="511"/>
      <c r="BZS121" s="511"/>
      <c r="BZT121" s="511"/>
      <c r="BZU121" s="511"/>
      <c r="BZV121" s="511"/>
      <c r="BZW121" s="511"/>
      <c r="BZX121" s="511"/>
      <c r="BZY121" s="511"/>
      <c r="BZZ121" s="511"/>
      <c r="CAA121" s="511"/>
      <c r="CAB121" s="511"/>
      <c r="CAC121" s="511"/>
      <c r="CAD121" s="511"/>
      <c r="CAE121" s="511"/>
      <c r="CAF121" s="511"/>
      <c r="CAG121" s="511"/>
      <c r="CAH121" s="511"/>
      <c r="CAI121" s="511"/>
      <c r="CAJ121" s="511"/>
      <c r="CAK121" s="511"/>
      <c r="CAL121" s="511"/>
      <c r="CAM121" s="511"/>
      <c r="CAN121" s="511"/>
      <c r="CAO121" s="511"/>
      <c r="CAP121" s="511"/>
      <c r="CAQ121" s="511"/>
      <c r="CAR121" s="511"/>
      <c r="CAS121" s="511"/>
      <c r="CAT121" s="511"/>
      <c r="CAU121" s="511"/>
      <c r="CAV121" s="511"/>
      <c r="CAW121" s="511"/>
      <c r="CAX121" s="511"/>
      <c r="CAY121" s="511"/>
      <c r="CAZ121" s="511"/>
      <c r="CBA121" s="511"/>
      <c r="CBB121" s="511"/>
      <c r="CBC121" s="511"/>
      <c r="CBD121" s="511"/>
      <c r="CBE121" s="511"/>
      <c r="CBF121" s="511"/>
      <c r="CBG121" s="511"/>
      <c r="CBH121" s="511"/>
      <c r="CBI121" s="511"/>
      <c r="CBJ121" s="511"/>
      <c r="CBK121" s="511"/>
      <c r="CBL121" s="511"/>
      <c r="CBM121" s="511"/>
      <c r="CBN121" s="511"/>
      <c r="CBO121" s="511"/>
      <c r="CBP121" s="511"/>
      <c r="CBQ121" s="511"/>
      <c r="CBR121" s="511"/>
      <c r="CBS121" s="511"/>
      <c r="CBT121" s="511"/>
      <c r="CBU121" s="511"/>
      <c r="CBV121" s="511"/>
      <c r="CBW121" s="511"/>
      <c r="CBX121" s="511"/>
      <c r="CBY121" s="511"/>
      <c r="CBZ121" s="511"/>
      <c r="CCA121" s="511"/>
      <c r="CCB121" s="511"/>
      <c r="CCC121" s="511"/>
      <c r="CCD121" s="511"/>
      <c r="CCE121" s="511"/>
      <c r="CCF121" s="511"/>
      <c r="CCG121" s="511"/>
      <c r="CCH121" s="511"/>
      <c r="CCI121" s="511"/>
      <c r="CCJ121" s="511"/>
      <c r="CCK121" s="511"/>
      <c r="CCL121" s="511"/>
      <c r="CCM121" s="511"/>
      <c r="CCN121" s="511"/>
      <c r="CCO121" s="511"/>
      <c r="CCP121" s="511"/>
      <c r="CCQ121" s="511"/>
      <c r="CCR121" s="511"/>
      <c r="CCS121" s="511"/>
      <c r="CCT121" s="511"/>
      <c r="CCU121" s="511"/>
      <c r="CCV121" s="511"/>
      <c r="CCW121" s="511"/>
      <c r="CCX121" s="511"/>
      <c r="CCY121" s="511"/>
      <c r="CCZ121" s="511"/>
      <c r="CDA121" s="511"/>
      <c r="CDB121" s="511"/>
      <c r="CDC121" s="511"/>
      <c r="CDD121" s="511"/>
      <c r="CDE121" s="511"/>
      <c r="CDF121" s="511"/>
      <c r="CDG121" s="511"/>
      <c r="CDH121" s="511"/>
      <c r="CDI121" s="511"/>
      <c r="CDJ121" s="511"/>
      <c r="CDK121" s="511"/>
      <c r="CDL121" s="511"/>
      <c r="CDM121" s="511"/>
      <c r="CDN121" s="511"/>
      <c r="CDO121" s="511"/>
      <c r="CDP121" s="511"/>
      <c r="CDQ121" s="511"/>
      <c r="CDR121" s="511"/>
      <c r="CDS121" s="511"/>
      <c r="CDT121" s="511"/>
      <c r="CDU121" s="511"/>
      <c r="CDV121" s="511"/>
      <c r="CDW121" s="511"/>
      <c r="CDX121" s="511"/>
      <c r="CDY121" s="511"/>
      <c r="CDZ121" s="511"/>
      <c r="CEA121" s="511"/>
      <c r="CEB121" s="511"/>
      <c r="CEC121" s="511"/>
      <c r="CED121" s="511"/>
      <c r="CEE121" s="511"/>
      <c r="CEF121" s="511"/>
      <c r="CEG121" s="511"/>
      <c r="CEH121" s="511"/>
      <c r="CEI121" s="511"/>
      <c r="CEJ121" s="511"/>
      <c r="CEK121" s="511"/>
      <c r="CEL121" s="511"/>
      <c r="CEM121" s="511"/>
      <c r="CEN121" s="511"/>
      <c r="CEO121" s="511"/>
      <c r="CEP121" s="511"/>
      <c r="CEQ121" s="511"/>
      <c r="CER121" s="511"/>
      <c r="CES121" s="511"/>
      <c r="CET121" s="511"/>
      <c r="CEU121" s="511"/>
      <c r="CEV121" s="511"/>
      <c r="CEW121" s="511"/>
      <c r="CEX121" s="511"/>
      <c r="CEY121" s="511"/>
      <c r="CEZ121" s="511"/>
      <c r="CFA121" s="511"/>
      <c r="CFB121" s="511"/>
      <c r="CFC121" s="511"/>
      <c r="CFD121" s="511"/>
      <c r="CFE121" s="511"/>
      <c r="CFF121" s="511"/>
      <c r="CFG121" s="511"/>
      <c r="CFH121" s="511"/>
      <c r="CFI121" s="511"/>
      <c r="CFJ121" s="511"/>
      <c r="CFK121" s="511"/>
      <c r="CFL121" s="511"/>
      <c r="CFM121" s="511"/>
      <c r="CFN121" s="511"/>
      <c r="CFO121" s="511"/>
      <c r="CFP121" s="511"/>
      <c r="CFQ121" s="511"/>
      <c r="CFR121" s="511"/>
      <c r="CFS121" s="511"/>
      <c r="CFT121" s="511"/>
      <c r="CFU121" s="511"/>
      <c r="CFV121" s="511"/>
      <c r="CFW121" s="511"/>
      <c r="CFX121" s="511"/>
      <c r="CFY121" s="511"/>
      <c r="CFZ121" s="511"/>
      <c r="CGA121" s="511"/>
      <c r="CGB121" s="511"/>
      <c r="CGC121" s="511"/>
      <c r="CGD121" s="511"/>
      <c r="CGE121" s="511"/>
      <c r="CGF121" s="511"/>
      <c r="CGG121" s="511"/>
      <c r="CGH121" s="511"/>
      <c r="CGI121" s="511"/>
      <c r="CGJ121" s="511"/>
      <c r="CGK121" s="511"/>
      <c r="CGL121" s="511"/>
      <c r="CGM121" s="511"/>
      <c r="CGN121" s="511"/>
      <c r="CGO121" s="511"/>
      <c r="CGP121" s="511"/>
      <c r="CGQ121" s="511"/>
      <c r="CGR121" s="511"/>
      <c r="CGS121" s="511"/>
      <c r="CGT121" s="511"/>
      <c r="CGU121" s="511"/>
      <c r="CGV121" s="511"/>
      <c r="CGW121" s="511"/>
      <c r="CGX121" s="511"/>
      <c r="CGY121" s="511"/>
      <c r="CGZ121" s="511"/>
      <c r="CHA121" s="511"/>
      <c r="CHB121" s="511"/>
      <c r="CHC121" s="511"/>
      <c r="CHD121" s="511"/>
      <c r="CHE121" s="511"/>
      <c r="CHF121" s="511"/>
      <c r="CHG121" s="511"/>
      <c r="CHH121" s="511"/>
      <c r="CHI121" s="511"/>
      <c r="CHJ121" s="511"/>
      <c r="CHK121" s="511"/>
      <c r="CHL121" s="511"/>
      <c r="CHM121" s="511"/>
      <c r="CHN121" s="511"/>
      <c r="CHO121" s="511"/>
      <c r="CHP121" s="511"/>
      <c r="CHQ121" s="511"/>
      <c r="CHR121" s="511"/>
      <c r="CHS121" s="511"/>
      <c r="CHT121" s="511"/>
      <c r="CHU121" s="511"/>
      <c r="CHV121" s="511"/>
      <c r="CHW121" s="511"/>
      <c r="CHX121" s="511"/>
      <c r="CHY121" s="511"/>
      <c r="CHZ121" s="511"/>
      <c r="CIA121" s="511"/>
      <c r="CIB121" s="511"/>
      <c r="CIC121" s="511"/>
      <c r="CID121" s="511"/>
      <c r="CIE121" s="511"/>
      <c r="CIF121" s="511"/>
      <c r="CIG121" s="511"/>
      <c r="CIH121" s="511"/>
      <c r="CII121" s="511"/>
      <c r="CIJ121" s="511"/>
      <c r="CIK121" s="511"/>
      <c r="CIL121" s="511"/>
      <c r="CIM121" s="511"/>
      <c r="CIN121" s="511"/>
      <c r="CIO121" s="511"/>
      <c r="CIP121" s="511"/>
      <c r="CIQ121" s="511"/>
      <c r="CIR121" s="511"/>
      <c r="CIS121" s="511"/>
      <c r="CIT121" s="511"/>
      <c r="CIU121" s="511"/>
      <c r="CIV121" s="511"/>
      <c r="CIW121" s="511"/>
      <c r="CIX121" s="511"/>
      <c r="CIY121" s="511"/>
      <c r="CIZ121" s="511"/>
      <c r="CJA121" s="511"/>
      <c r="CJB121" s="511"/>
      <c r="CJC121" s="511"/>
      <c r="CJD121" s="511"/>
      <c r="CJE121" s="511"/>
      <c r="CJF121" s="511"/>
      <c r="CJG121" s="511"/>
      <c r="CJH121" s="511"/>
      <c r="CJI121" s="511"/>
      <c r="CJJ121" s="511"/>
      <c r="CJK121" s="511"/>
      <c r="CJL121" s="511"/>
      <c r="CJM121" s="511"/>
      <c r="CJN121" s="511"/>
      <c r="CJO121" s="511"/>
      <c r="CJP121" s="511"/>
      <c r="CJQ121" s="511"/>
      <c r="CJR121" s="511"/>
      <c r="CJS121" s="511"/>
      <c r="CJT121" s="511"/>
      <c r="CJU121" s="511"/>
      <c r="CJV121" s="511"/>
      <c r="CJW121" s="511"/>
      <c r="CJX121" s="511"/>
      <c r="CJY121" s="511"/>
      <c r="CJZ121" s="511"/>
      <c r="CKA121" s="511"/>
      <c r="CKB121" s="511"/>
      <c r="CKC121" s="511"/>
      <c r="CKD121" s="511"/>
      <c r="CKE121" s="511"/>
      <c r="CKF121" s="511"/>
      <c r="CKG121" s="511"/>
      <c r="CKH121" s="511"/>
      <c r="CKI121" s="511"/>
      <c r="CKJ121" s="511"/>
      <c r="CKK121" s="511"/>
      <c r="CKL121" s="511"/>
      <c r="CKM121" s="511"/>
      <c r="CKN121" s="511"/>
      <c r="CKO121" s="511"/>
      <c r="CKP121" s="511"/>
      <c r="CKQ121" s="511"/>
      <c r="CKR121" s="511"/>
      <c r="CKS121" s="511"/>
      <c r="CKT121" s="511"/>
      <c r="CKU121" s="511"/>
      <c r="CKV121" s="511"/>
      <c r="CKW121" s="511"/>
      <c r="CKX121" s="511"/>
      <c r="CKY121" s="511"/>
      <c r="CKZ121" s="511"/>
      <c r="CLA121" s="511"/>
      <c r="CLB121" s="511"/>
      <c r="CLC121" s="511"/>
      <c r="CLD121" s="511"/>
      <c r="CLE121" s="511"/>
      <c r="CLF121" s="511"/>
      <c r="CLG121" s="511"/>
      <c r="CLH121" s="511"/>
      <c r="CLI121" s="511"/>
      <c r="CLJ121" s="511"/>
      <c r="CLK121" s="511"/>
      <c r="CLL121" s="511"/>
      <c r="CLM121" s="511"/>
      <c r="CLN121" s="511"/>
      <c r="CLO121" s="511"/>
      <c r="CLP121" s="511"/>
      <c r="CLQ121" s="511"/>
      <c r="CLR121" s="511"/>
      <c r="CLS121" s="511"/>
      <c r="CLT121" s="511"/>
      <c r="CLU121" s="511"/>
      <c r="CLV121" s="511"/>
      <c r="CLW121" s="511"/>
      <c r="CLX121" s="511"/>
      <c r="CLY121" s="511"/>
      <c r="CLZ121" s="511"/>
      <c r="CMA121" s="511"/>
      <c r="CMB121" s="511"/>
      <c r="CMC121" s="511"/>
      <c r="CMD121" s="511"/>
      <c r="CME121" s="511"/>
      <c r="CMF121" s="511"/>
      <c r="CMG121" s="511"/>
      <c r="CMH121" s="511"/>
      <c r="CMI121" s="511"/>
      <c r="CMJ121" s="511"/>
      <c r="CMK121" s="511"/>
      <c r="CML121" s="511"/>
      <c r="CMM121" s="511"/>
      <c r="CMN121" s="511"/>
      <c r="CMO121" s="511"/>
      <c r="CMP121" s="511"/>
      <c r="CMQ121" s="511"/>
      <c r="CMR121" s="511"/>
      <c r="CMS121" s="511"/>
      <c r="CMT121" s="511"/>
      <c r="CMU121" s="511"/>
      <c r="CMV121" s="511"/>
      <c r="CMW121" s="511"/>
      <c r="CMX121" s="511"/>
      <c r="CMY121" s="511"/>
      <c r="CMZ121" s="511"/>
      <c r="CNA121" s="511"/>
      <c r="CNB121" s="511"/>
      <c r="CNC121" s="511"/>
      <c r="CND121" s="511"/>
      <c r="CNE121" s="511"/>
      <c r="CNF121" s="511"/>
      <c r="CNG121" s="511"/>
      <c r="CNH121" s="511"/>
      <c r="CNI121" s="511"/>
      <c r="CNJ121" s="511"/>
      <c r="CNK121" s="511"/>
      <c r="CNL121" s="511"/>
      <c r="CNM121" s="511"/>
      <c r="CNN121" s="511"/>
      <c r="CNO121" s="511"/>
      <c r="CNP121" s="511"/>
      <c r="CNQ121" s="511"/>
      <c r="CNR121" s="511"/>
      <c r="CNS121" s="511"/>
      <c r="CNT121" s="511"/>
      <c r="CNU121" s="511"/>
      <c r="CNV121" s="511"/>
      <c r="CNW121" s="511"/>
      <c r="CNX121" s="511"/>
      <c r="CNY121" s="511"/>
      <c r="CNZ121" s="511"/>
      <c r="COA121" s="511"/>
      <c r="COB121" s="511"/>
      <c r="COC121" s="511"/>
      <c r="COD121" s="511"/>
      <c r="COE121" s="511"/>
      <c r="COF121" s="511"/>
      <c r="COG121" s="511"/>
      <c r="COH121" s="511"/>
      <c r="COI121" s="511"/>
      <c r="COJ121" s="511"/>
      <c r="COK121" s="511"/>
      <c r="COL121" s="511"/>
      <c r="COM121" s="511"/>
      <c r="CON121" s="511"/>
      <c r="COO121" s="511"/>
      <c r="COP121" s="511"/>
      <c r="COQ121" s="511"/>
      <c r="COR121" s="511"/>
      <c r="COS121" s="511"/>
      <c r="COT121" s="511"/>
      <c r="COU121" s="511"/>
      <c r="COV121" s="511"/>
      <c r="COW121" s="511"/>
      <c r="COX121" s="511"/>
      <c r="COY121" s="511"/>
      <c r="COZ121" s="511"/>
      <c r="CPA121" s="511"/>
      <c r="CPB121" s="511"/>
      <c r="CPC121" s="511"/>
      <c r="CPD121" s="511"/>
      <c r="CPE121" s="511"/>
      <c r="CPF121" s="511"/>
      <c r="CPG121" s="511"/>
      <c r="CPH121" s="511"/>
      <c r="CPI121" s="511"/>
      <c r="CPJ121" s="511"/>
      <c r="CPK121" s="511"/>
      <c r="CPL121" s="511"/>
      <c r="CPM121" s="511"/>
      <c r="CPN121" s="511"/>
      <c r="CPO121" s="511"/>
      <c r="CPP121" s="511"/>
      <c r="CPQ121" s="511"/>
      <c r="CPR121" s="511"/>
      <c r="CPS121" s="511"/>
      <c r="CPT121" s="511"/>
      <c r="CPU121" s="511"/>
      <c r="CPV121" s="511"/>
      <c r="CPW121" s="511"/>
      <c r="CPX121" s="511"/>
      <c r="CPY121" s="511"/>
      <c r="CPZ121" s="511"/>
      <c r="CQA121" s="511"/>
      <c r="CQB121" s="511"/>
      <c r="CQC121" s="511"/>
      <c r="CQD121" s="511"/>
      <c r="CQE121" s="511"/>
      <c r="CQF121" s="511"/>
      <c r="CQG121" s="511"/>
      <c r="CQH121" s="511"/>
      <c r="CQI121" s="511"/>
      <c r="CQJ121" s="511"/>
      <c r="CQK121" s="511"/>
      <c r="CQL121" s="511"/>
      <c r="CQM121" s="511"/>
      <c r="CQN121" s="511"/>
      <c r="CQO121" s="511"/>
      <c r="CQP121" s="511"/>
      <c r="CQQ121" s="511"/>
      <c r="CQR121" s="511"/>
      <c r="CQS121" s="511"/>
      <c r="CQT121" s="511"/>
      <c r="CQU121" s="511"/>
      <c r="CQV121" s="511"/>
      <c r="CQW121" s="511"/>
      <c r="CQX121" s="511"/>
      <c r="CQY121" s="511"/>
      <c r="CQZ121" s="511"/>
      <c r="CRA121" s="511"/>
      <c r="CRB121" s="511"/>
      <c r="CRC121" s="511"/>
      <c r="CRD121" s="511"/>
      <c r="CRE121" s="511"/>
      <c r="CRF121" s="511"/>
      <c r="CRG121" s="511"/>
      <c r="CRH121" s="511"/>
      <c r="CRI121" s="511"/>
      <c r="CRJ121" s="511"/>
      <c r="CRK121" s="511"/>
      <c r="CRL121" s="511"/>
      <c r="CRM121" s="511"/>
      <c r="CRN121" s="511"/>
      <c r="CRO121" s="511"/>
      <c r="CRP121" s="511"/>
      <c r="CRQ121" s="511"/>
      <c r="CRR121" s="511"/>
      <c r="CRS121" s="511"/>
      <c r="CRT121" s="511"/>
      <c r="CRU121" s="511"/>
      <c r="CRV121" s="511"/>
      <c r="CRW121" s="511"/>
      <c r="CRX121" s="511"/>
      <c r="CRY121" s="511"/>
      <c r="CRZ121" s="511"/>
      <c r="CSA121" s="511"/>
      <c r="CSB121" s="511"/>
      <c r="CSC121" s="511"/>
      <c r="CSD121" s="511"/>
      <c r="CSE121" s="511"/>
      <c r="CSF121" s="511"/>
      <c r="CSG121" s="511"/>
      <c r="CSH121" s="511"/>
      <c r="CSI121" s="511"/>
      <c r="CSJ121" s="511"/>
      <c r="CSK121" s="511"/>
      <c r="CSL121" s="511"/>
      <c r="CSM121" s="511"/>
      <c r="CSN121" s="511"/>
      <c r="CSO121" s="511"/>
      <c r="CSP121" s="511"/>
      <c r="CSQ121" s="511"/>
      <c r="CSR121" s="511"/>
      <c r="CSS121" s="511"/>
      <c r="CST121" s="511"/>
      <c r="CSU121" s="511"/>
      <c r="CSV121" s="511"/>
      <c r="CSW121" s="511"/>
      <c r="CSX121" s="511"/>
      <c r="CSY121" s="511"/>
      <c r="CSZ121" s="511"/>
      <c r="CTA121" s="511"/>
      <c r="CTB121" s="511"/>
      <c r="CTC121" s="511"/>
      <c r="CTD121" s="511"/>
      <c r="CTE121" s="511"/>
      <c r="CTF121" s="511"/>
      <c r="CTG121" s="511"/>
      <c r="CTH121" s="511"/>
      <c r="CTI121" s="511"/>
      <c r="CTJ121" s="511"/>
      <c r="CTK121" s="511"/>
      <c r="CTL121" s="511"/>
      <c r="CTM121" s="511"/>
      <c r="CTN121" s="511"/>
      <c r="CTO121" s="511"/>
      <c r="CTP121" s="511"/>
      <c r="CTQ121" s="511"/>
      <c r="CTR121" s="511"/>
      <c r="CTS121" s="511"/>
      <c r="CTT121" s="511"/>
      <c r="CTU121" s="511"/>
      <c r="CTV121" s="511"/>
      <c r="CTW121" s="511"/>
      <c r="CTX121" s="511"/>
      <c r="CTY121" s="511"/>
      <c r="CTZ121" s="511"/>
      <c r="CUA121" s="511"/>
      <c r="CUB121" s="511"/>
      <c r="CUC121" s="511"/>
      <c r="CUD121" s="511"/>
      <c r="CUE121" s="511"/>
      <c r="CUF121" s="511"/>
      <c r="CUG121" s="511"/>
      <c r="CUH121" s="511"/>
      <c r="CUI121" s="511"/>
      <c r="CUJ121" s="511"/>
      <c r="CUK121" s="511"/>
      <c r="CUL121" s="511"/>
      <c r="CUM121" s="511"/>
      <c r="CUN121" s="511"/>
      <c r="CUO121" s="511"/>
      <c r="CUP121" s="511"/>
      <c r="CUQ121" s="511"/>
      <c r="CUR121" s="511"/>
      <c r="CUS121" s="511"/>
      <c r="CUT121" s="511"/>
      <c r="CUU121" s="511"/>
      <c r="CUV121" s="511"/>
      <c r="CUW121" s="511"/>
      <c r="CUX121" s="511"/>
      <c r="CUY121" s="511"/>
      <c r="CUZ121" s="511"/>
      <c r="CVA121" s="511"/>
      <c r="CVB121" s="511"/>
      <c r="CVC121" s="511"/>
      <c r="CVD121" s="511"/>
      <c r="CVE121" s="511"/>
      <c r="CVF121" s="511"/>
      <c r="CVG121" s="511"/>
      <c r="CVH121" s="511"/>
      <c r="CVI121" s="511"/>
      <c r="CVJ121" s="511"/>
      <c r="CVK121" s="511"/>
      <c r="CVL121" s="511"/>
      <c r="CVM121" s="511"/>
      <c r="CVN121" s="511"/>
      <c r="CVO121" s="511"/>
      <c r="CVP121" s="511"/>
      <c r="CVQ121" s="511"/>
      <c r="CVR121" s="511"/>
      <c r="CVS121" s="511"/>
      <c r="CVT121" s="511"/>
      <c r="CVU121" s="511"/>
      <c r="CVV121" s="511"/>
      <c r="CVW121" s="511"/>
      <c r="CVX121" s="511"/>
      <c r="CVY121" s="511"/>
      <c r="CVZ121" s="511"/>
      <c r="CWA121" s="511"/>
      <c r="CWB121" s="511"/>
      <c r="CWC121" s="511"/>
      <c r="CWD121" s="511"/>
      <c r="CWE121" s="511"/>
      <c r="CWF121" s="511"/>
      <c r="CWG121" s="511"/>
      <c r="CWH121" s="511"/>
      <c r="CWI121" s="511"/>
      <c r="CWJ121" s="511"/>
      <c r="CWK121" s="511"/>
      <c r="CWL121" s="511"/>
      <c r="CWM121" s="511"/>
      <c r="CWN121" s="511"/>
      <c r="CWO121" s="511"/>
      <c r="CWP121" s="511"/>
      <c r="CWQ121" s="511"/>
      <c r="CWR121" s="511"/>
      <c r="CWS121" s="511"/>
      <c r="CWT121" s="511"/>
      <c r="CWU121" s="511"/>
      <c r="CWV121" s="511"/>
      <c r="CWW121" s="511"/>
      <c r="CWX121" s="511"/>
      <c r="CWY121" s="511"/>
      <c r="CWZ121" s="511"/>
      <c r="CXA121" s="511"/>
      <c r="CXB121" s="511"/>
      <c r="CXC121" s="511"/>
      <c r="CXD121" s="511"/>
      <c r="CXE121" s="511"/>
      <c r="CXF121" s="511"/>
      <c r="CXG121" s="511"/>
      <c r="CXH121" s="511"/>
      <c r="CXI121" s="511"/>
      <c r="CXJ121" s="511"/>
      <c r="CXK121" s="511"/>
      <c r="CXL121" s="511"/>
      <c r="CXM121" s="511"/>
      <c r="CXN121" s="511"/>
      <c r="CXO121" s="511"/>
      <c r="CXP121" s="511"/>
      <c r="CXQ121" s="511"/>
      <c r="CXR121" s="511"/>
      <c r="CXS121" s="511"/>
      <c r="CXT121" s="511"/>
      <c r="CXU121" s="511"/>
      <c r="CXV121" s="511"/>
      <c r="CXW121" s="511"/>
      <c r="CXX121" s="511"/>
      <c r="CXY121" s="511"/>
      <c r="CXZ121" s="511"/>
      <c r="CYA121" s="511"/>
      <c r="CYB121" s="511"/>
      <c r="CYC121" s="511"/>
      <c r="CYD121" s="511"/>
      <c r="CYE121" s="511"/>
      <c r="CYF121" s="511"/>
      <c r="CYG121" s="511"/>
      <c r="CYH121" s="511"/>
      <c r="CYI121" s="511"/>
      <c r="CYJ121" s="511"/>
      <c r="CYK121" s="511"/>
      <c r="CYL121" s="511"/>
      <c r="CYM121" s="511"/>
      <c r="CYN121" s="511"/>
      <c r="CYO121" s="511"/>
      <c r="CYP121" s="511"/>
      <c r="CYQ121" s="511"/>
      <c r="CYR121" s="511"/>
      <c r="CYS121" s="511"/>
      <c r="CYT121" s="511"/>
      <c r="CYU121" s="511"/>
      <c r="CYV121" s="511"/>
      <c r="CYW121" s="511"/>
      <c r="CYX121" s="511"/>
      <c r="CYY121" s="511"/>
      <c r="CYZ121" s="511"/>
      <c r="CZA121" s="511"/>
      <c r="CZB121" s="511"/>
      <c r="CZC121" s="511"/>
      <c r="CZD121" s="511"/>
      <c r="CZE121" s="511"/>
      <c r="CZF121" s="511"/>
      <c r="CZG121" s="511"/>
      <c r="CZH121" s="511"/>
      <c r="CZI121" s="511"/>
      <c r="CZJ121" s="511"/>
      <c r="CZK121" s="511"/>
      <c r="CZL121" s="511"/>
      <c r="CZM121" s="511"/>
      <c r="CZN121" s="511"/>
      <c r="CZO121" s="511"/>
      <c r="CZP121" s="511"/>
      <c r="CZQ121" s="511"/>
      <c r="CZR121" s="511"/>
      <c r="CZS121" s="511"/>
      <c r="CZT121" s="511"/>
      <c r="CZU121" s="511"/>
      <c r="CZV121" s="511"/>
      <c r="CZW121" s="511"/>
      <c r="CZX121" s="511"/>
      <c r="CZY121" s="511"/>
      <c r="CZZ121" s="511"/>
      <c r="DAA121" s="511"/>
      <c r="DAB121" s="511"/>
      <c r="DAC121" s="511"/>
      <c r="DAD121" s="511"/>
      <c r="DAE121" s="511"/>
      <c r="DAF121" s="511"/>
      <c r="DAG121" s="511"/>
      <c r="DAH121" s="511"/>
      <c r="DAI121" s="511"/>
      <c r="DAJ121" s="511"/>
      <c r="DAK121" s="511"/>
      <c r="DAL121" s="511"/>
      <c r="DAM121" s="511"/>
      <c r="DAN121" s="511"/>
      <c r="DAO121" s="511"/>
      <c r="DAP121" s="511"/>
      <c r="DAQ121" s="511"/>
      <c r="DAR121" s="511"/>
      <c r="DAS121" s="511"/>
      <c r="DAT121" s="511"/>
      <c r="DAU121" s="511"/>
      <c r="DAV121" s="511"/>
      <c r="DAW121" s="511"/>
      <c r="DAX121" s="511"/>
      <c r="DAY121" s="511"/>
      <c r="DAZ121" s="511"/>
      <c r="DBA121" s="511"/>
      <c r="DBB121" s="511"/>
      <c r="DBC121" s="511"/>
      <c r="DBD121" s="511"/>
      <c r="DBE121" s="511"/>
      <c r="DBF121" s="511"/>
      <c r="DBG121" s="511"/>
      <c r="DBH121" s="511"/>
      <c r="DBI121" s="511"/>
      <c r="DBJ121" s="511"/>
      <c r="DBK121" s="511"/>
      <c r="DBL121" s="511"/>
      <c r="DBM121" s="511"/>
      <c r="DBN121" s="511"/>
      <c r="DBO121" s="511"/>
      <c r="DBP121" s="511"/>
      <c r="DBQ121" s="511"/>
      <c r="DBR121" s="511"/>
      <c r="DBS121" s="511"/>
      <c r="DBT121" s="511"/>
      <c r="DBU121" s="511"/>
      <c r="DBV121" s="511"/>
      <c r="DBW121" s="511"/>
      <c r="DBX121" s="511"/>
      <c r="DBY121" s="511"/>
      <c r="DBZ121" s="511"/>
      <c r="DCA121" s="511"/>
      <c r="DCB121" s="511"/>
      <c r="DCC121" s="511"/>
      <c r="DCD121" s="511"/>
      <c r="DCE121" s="511"/>
      <c r="DCF121" s="511"/>
      <c r="DCG121" s="511"/>
      <c r="DCH121" s="511"/>
      <c r="DCI121" s="511"/>
      <c r="DCJ121" s="511"/>
      <c r="DCK121" s="511"/>
      <c r="DCL121" s="511"/>
      <c r="DCM121" s="511"/>
      <c r="DCN121" s="511"/>
      <c r="DCO121" s="511"/>
      <c r="DCP121" s="511"/>
      <c r="DCQ121" s="511"/>
      <c r="DCR121" s="511"/>
      <c r="DCS121" s="511"/>
      <c r="DCT121" s="511"/>
      <c r="DCU121" s="511"/>
      <c r="DCV121" s="511"/>
      <c r="DCW121" s="511"/>
      <c r="DCX121" s="511"/>
      <c r="DCY121" s="511"/>
      <c r="DCZ121" s="511"/>
      <c r="DDA121" s="511"/>
      <c r="DDB121" s="511"/>
      <c r="DDC121" s="511"/>
      <c r="DDD121" s="511"/>
      <c r="DDE121" s="511"/>
      <c r="DDF121" s="511"/>
      <c r="DDG121" s="511"/>
      <c r="DDH121" s="511"/>
      <c r="DDI121" s="511"/>
      <c r="DDJ121" s="511"/>
      <c r="DDK121" s="511"/>
      <c r="DDL121" s="511"/>
      <c r="DDM121" s="511"/>
      <c r="DDN121" s="511"/>
      <c r="DDO121" s="511"/>
      <c r="DDP121" s="511"/>
      <c r="DDQ121" s="511"/>
      <c r="DDR121" s="511"/>
      <c r="DDS121" s="511"/>
      <c r="DDT121" s="511"/>
      <c r="DDU121" s="511"/>
      <c r="DDV121" s="511"/>
      <c r="DDW121" s="511"/>
      <c r="DDX121" s="511"/>
      <c r="DDY121" s="511"/>
      <c r="DDZ121" s="511"/>
      <c r="DEA121" s="511"/>
      <c r="DEB121" s="511"/>
      <c r="DEC121" s="511"/>
      <c r="DED121" s="511"/>
      <c r="DEE121" s="511"/>
      <c r="DEF121" s="511"/>
      <c r="DEG121" s="511"/>
      <c r="DEH121" s="511"/>
      <c r="DEI121" s="511"/>
      <c r="DEJ121" s="511"/>
      <c r="DEK121" s="511"/>
      <c r="DEL121" s="511"/>
      <c r="DEM121" s="511"/>
      <c r="DEN121" s="511"/>
      <c r="DEO121" s="511"/>
      <c r="DEP121" s="511"/>
      <c r="DEQ121" s="511"/>
      <c r="DER121" s="511"/>
      <c r="DES121" s="511"/>
      <c r="DET121" s="511"/>
      <c r="DEU121" s="511"/>
      <c r="DEV121" s="511"/>
      <c r="DEW121" s="511"/>
      <c r="DEX121" s="511"/>
      <c r="DEY121" s="511"/>
      <c r="DEZ121" s="511"/>
      <c r="DFA121" s="511"/>
      <c r="DFB121" s="511"/>
      <c r="DFC121" s="511"/>
      <c r="DFD121" s="511"/>
      <c r="DFE121" s="511"/>
      <c r="DFF121" s="511"/>
      <c r="DFG121" s="511"/>
      <c r="DFH121" s="511"/>
      <c r="DFI121" s="511"/>
      <c r="DFJ121" s="511"/>
      <c r="DFK121" s="511"/>
      <c r="DFL121" s="511"/>
      <c r="DFM121" s="511"/>
      <c r="DFN121" s="511"/>
      <c r="DFO121" s="511"/>
      <c r="DFP121" s="511"/>
      <c r="DFQ121" s="511"/>
      <c r="DFR121" s="511"/>
      <c r="DFS121" s="511"/>
      <c r="DFT121" s="511"/>
      <c r="DFU121" s="511"/>
      <c r="DFV121" s="511"/>
      <c r="DFW121" s="511"/>
      <c r="DFX121" s="511"/>
      <c r="DFY121" s="511"/>
      <c r="DFZ121" s="511"/>
      <c r="DGA121" s="511"/>
      <c r="DGB121" s="511"/>
      <c r="DGC121" s="511"/>
      <c r="DGD121" s="511"/>
      <c r="DGE121" s="511"/>
      <c r="DGF121" s="511"/>
      <c r="DGG121" s="511"/>
      <c r="DGH121" s="511"/>
      <c r="DGI121" s="511"/>
      <c r="DGJ121" s="511"/>
      <c r="DGK121" s="511"/>
      <c r="DGL121" s="511"/>
      <c r="DGM121" s="511"/>
      <c r="DGN121" s="511"/>
      <c r="DGO121" s="511"/>
      <c r="DGP121" s="511"/>
      <c r="DGQ121" s="511"/>
      <c r="DGR121" s="511"/>
      <c r="DGS121" s="511"/>
      <c r="DGT121" s="511"/>
      <c r="DGU121" s="511"/>
      <c r="DGV121" s="511"/>
      <c r="DGW121" s="511"/>
      <c r="DGX121" s="511"/>
      <c r="DGY121" s="511"/>
      <c r="DGZ121" s="511"/>
      <c r="DHA121" s="511"/>
      <c r="DHB121" s="511"/>
      <c r="DHC121" s="511"/>
      <c r="DHD121" s="511"/>
      <c r="DHE121" s="511"/>
      <c r="DHF121" s="511"/>
      <c r="DHG121" s="511"/>
      <c r="DHH121" s="511"/>
      <c r="DHI121" s="511"/>
      <c r="DHJ121" s="511"/>
      <c r="DHK121" s="511"/>
      <c r="DHL121" s="511"/>
      <c r="DHM121" s="511"/>
      <c r="DHN121" s="511"/>
      <c r="DHO121" s="511"/>
      <c r="DHP121" s="511"/>
      <c r="DHQ121" s="511"/>
      <c r="DHR121" s="511"/>
      <c r="DHS121" s="511"/>
      <c r="DHT121" s="511"/>
      <c r="DHU121" s="511"/>
      <c r="DHV121" s="511"/>
      <c r="DHW121" s="511"/>
      <c r="DHX121" s="511"/>
      <c r="DHY121" s="511"/>
      <c r="DHZ121" s="511"/>
      <c r="DIA121" s="511"/>
      <c r="DIB121" s="511"/>
      <c r="DIC121" s="511"/>
      <c r="DID121" s="511"/>
      <c r="DIE121" s="511"/>
      <c r="DIF121" s="511"/>
      <c r="DIG121" s="511"/>
      <c r="DIH121" s="511"/>
      <c r="DII121" s="511"/>
      <c r="DIJ121" s="511"/>
      <c r="DIK121" s="511"/>
      <c r="DIL121" s="511"/>
      <c r="DIM121" s="511"/>
      <c r="DIN121" s="511"/>
      <c r="DIO121" s="511"/>
      <c r="DIP121" s="511"/>
      <c r="DIQ121" s="511"/>
      <c r="DIR121" s="511"/>
      <c r="DIS121" s="511"/>
      <c r="DIT121" s="511"/>
      <c r="DIU121" s="511"/>
      <c r="DIV121" s="511"/>
      <c r="DIW121" s="511"/>
      <c r="DIX121" s="511"/>
      <c r="DIY121" s="511"/>
      <c r="DIZ121" s="511"/>
      <c r="DJA121" s="511"/>
      <c r="DJB121" s="511"/>
      <c r="DJC121" s="511"/>
      <c r="DJD121" s="511"/>
      <c r="DJE121" s="511"/>
      <c r="DJF121" s="511"/>
      <c r="DJG121" s="511"/>
      <c r="DJH121" s="511"/>
      <c r="DJI121" s="511"/>
      <c r="DJJ121" s="511"/>
      <c r="DJK121" s="511"/>
      <c r="DJL121" s="511"/>
      <c r="DJM121" s="511"/>
      <c r="DJN121" s="511"/>
      <c r="DJO121" s="511"/>
      <c r="DJP121" s="511"/>
      <c r="DJQ121" s="511"/>
      <c r="DJR121" s="511"/>
      <c r="DJS121" s="511"/>
      <c r="DJT121" s="511"/>
      <c r="DJU121" s="511"/>
      <c r="DJV121" s="511"/>
      <c r="DJW121" s="511"/>
      <c r="DJX121" s="511"/>
      <c r="DJY121" s="511"/>
      <c r="DJZ121" s="511"/>
      <c r="DKA121" s="511"/>
      <c r="DKB121" s="511"/>
      <c r="DKC121" s="511"/>
      <c r="DKD121" s="511"/>
      <c r="DKE121" s="511"/>
      <c r="DKF121" s="511"/>
      <c r="DKG121" s="511"/>
      <c r="DKH121" s="511"/>
      <c r="DKI121" s="511"/>
      <c r="DKJ121" s="511"/>
      <c r="DKK121" s="511"/>
      <c r="DKL121" s="511"/>
      <c r="DKM121" s="511"/>
      <c r="DKN121" s="511"/>
      <c r="DKO121" s="511"/>
      <c r="DKP121" s="511"/>
      <c r="DKQ121" s="511"/>
      <c r="DKR121" s="511"/>
      <c r="DKS121" s="511"/>
      <c r="DKT121" s="511"/>
      <c r="DKU121" s="511"/>
      <c r="DKV121" s="511"/>
      <c r="DKW121" s="511"/>
      <c r="DKX121" s="511"/>
      <c r="DKY121" s="511"/>
      <c r="DKZ121" s="511"/>
      <c r="DLA121" s="511"/>
      <c r="DLB121" s="511"/>
      <c r="DLC121" s="511"/>
      <c r="DLD121" s="511"/>
      <c r="DLE121" s="511"/>
      <c r="DLF121" s="511"/>
      <c r="DLG121" s="511"/>
      <c r="DLH121" s="511"/>
      <c r="DLI121" s="511"/>
      <c r="DLJ121" s="511"/>
      <c r="DLK121" s="511"/>
      <c r="DLL121" s="511"/>
      <c r="DLM121" s="511"/>
      <c r="DLN121" s="511"/>
      <c r="DLO121" s="511"/>
      <c r="DLP121" s="511"/>
      <c r="DLQ121" s="511"/>
      <c r="DLR121" s="511"/>
      <c r="DLS121" s="511"/>
      <c r="DLT121" s="511"/>
      <c r="DLU121" s="511"/>
      <c r="DLV121" s="511"/>
      <c r="DLW121" s="511"/>
      <c r="DLX121" s="511"/>
      <c r="DLY121" s="511"/>
      <c r="DLZ121" s="511"/>
      <c r="DMA121" s="511"/>
      <c r="DMB121" s="511"/>
      <c r="DMC121" s="511"/>
      <c r="DMD121" s="511"/>
      <c r="DME121" s="511"/>
      <c r="DMF121" s="511"/>
      <c r="DMG121" s="511"/>
      <c r="DMH121" s="511"/>
      <c r="DMI121" s="511"/>
      <c r="DMJ121" s="511"/>
      <c r="DMK121" s="511"/>
      <c r="DML121" s="511"/>
      <c r="DMM121" s="511"/>
      <c r="DMN121" s="511"/>
      <c r="DMO121" s="511"/>
      <c r="DMP121" s="511"/>
      <c r="DMQ121" s="511"/>
      <c r="DMR121" s="511"/>
      <c r="DMS121" s="511"/>
      <c r="DMT121" s="511"/>
      <c r="DMU121" s="511"/>
      <c r="DMV121" s="511"/>
      <c r="DMW121" s="511"/>
      <c r="DMX121" s="511"/>
      <c r="DMY121" s="511"/>
      <c r="DMZ121" s="511"/>
      <c r="DNA121" s="511"/>
      <c r="DNB121" s="511"/>
      <c r="DNC121" s="511"/>
      <c r="DND121" s="511"/>
      <c r="DNE121" s="511"/>
      <c r="DNF121" s="511"/>
      <c r="DNG121" s="511"/>
      <c r="DNH121" s="511"/>
      <c r="DNI121" s="511"/>
      <c r="DNJ121" s="511"/>
      <c r="DNK121" s="511"/>
      <c r="DNL121" s="511"/>
      <c r="DNM121" s="511"/>
      <c r="DNN121" s="511"/>
      <c r="DNO121" s="511"/>
      <c r="DNP121" s="511"/>
      <c r="DNQ121" s="511"/>
      <c r="DNR121" s="511"/>
      <c r="DNS121" s="511"/>
      <c r="DNT121" s="511"/>
      <c r="DNU121" s="511"/>
      <c r="DNV121" s="511"/>
      <c r="DNW121" s="511"/>
      <c r="DNX121" s="511"/>
      <c r="DNY121" s="511"/>
      <c r="DNZ121" s="511"/>
      <c r="DOA121" s="511"/>
      <c r="DOB121" s="511"/>
      <c r="DOC121" s="511"/>
      <c r="DOD121" s="511"/>
      <c r="DOE121" s="511"/>
      <c r="DOF121" s="511"/>
      <c r="DOG121" s="511"/>
      <c r="DOH121" s="511"/>
      <c r="DOI121" s="511"/>
      <c r="DOJ121" s="511"/>
      <c r="DOK121" s="511"/>
      <c r="DOL121" s="511"/>
      <c r="DOM121" s="511"/>
      <c r="DON121" s="511"/>
      <c r="DOO121" s="511"/>
      <c r="DOP121" s="511"/>
      <c r="DOQ121" s="511"/>
      <c r="DOR121" s="511"/>
      <c r="DOS121" s="511"/>
      <c r="DOT121" s="511"/>
      <c r="DOU121" s="511"/>
      <c r="DOV121" s="511"/>
      <c r="DOW121" s="511"/>
      <c r="DOX121" s="511"/>
      <c r="DOY121" s="511"/>
      <c r="DOZ121" s="511"/>
      <c r="DPA121" s="511"/>
      <c r="DPB121" s="511"/>
      <c r="DPC121" s="511"/>
      <c r="DPD121" s="511"/>
      <c r="DPE121" s="511"/>
      <c r="DPF121" s="511"/>
      <c r="DPG121" s="511"/>
      <c r="DPH121" s="511"/>
      <c r="DPI121" s="511"/>
      <c r="DPJ121" s="511"/>
      <c r="DPK121" s="511"/>
      <c r="DPL121" s="511"/>
      <c r="DPM121" s="511"/>
      <c r="DPN121" s="511"/>
      <c r="DPO121" s="511"/>
      <c r="DPP121" s="511"/>
      <c r="DPQ121" s="511"/>
      <c r="DPR121" s="511"/>
      <c r="DPS121" s="511"/>
      <c r="DPT121" s="511"/>
      <c r="DPU121" s="511"/>
      <c r="DPV121" s="511"/>
      <c r="DPW121" s="511"/>
      <c r="DPX121" s="511"/>
      <c r="DPY121" s="511"/>
      <c r="DPZ121" s="511"/>
      <c r="DQA121" s="511"/>
      <c r="DQB121" s="511"/>
      <c r="DQC121" s="511"/>
      <c r="DQD121" s="511"/>
      <c r="DQE121" s="511"/>
      <c r="DQF121" s="511"/>
      <c r="DQG121" s="511"/>
      <c r="DQH121" s="511"/>
      <c r="DQI121" s="511"/>
      <c r="DQJ121" s="511"/>
      <c r="DQK121" s="511"/>
      <c r="DQL121" s="511"/>
      <c r="DQM121" s="511"/>
      <c r="DQN121" s="511"/>
      <c r="DQO121" s="511"/>
      <c r="DQP121" s="511"/>
      <c r="DQQ121" s="511"/>
      <c r="DQR121" s="511"/>
      <c r="DQS121" s="511"/>
      <c r="DQT121" s="511"/>
      <c r="DQU121" s="511"/>
      <c r="DQV121" s="511"/>
      <c r="DQW121" s="511"/>
      <c r="DQX121" s="511"/>
      <c r="DQY121" s="511"/>
      <c r="DQZ121" s="511"/>
      <c r="DRA121" s="511"/>
      <c r="DRB121" s="511"/>
      <c r="DRC121" s="511"/>
      <c r="DRD121" s="511"/>
      <c r="DRE121" s="511"/>
      <c r="DRF121" s="511"/>
      <c r="DRG121" s="511"/>
      <c r="DRH121" s="511"/>
      <c r="DRI121" s="511"/>
      <c r="DRJ121" s="511"/>
      <c r="DRK121" s="511"/>
      <c r="DRL121" s="511"/>
      <c r="DRM121" s="511"/>
      <c r="DRN121" s="511"/>
      <c r="DRO121" s="511"/>
      <c r="DRP121" s="511"/>
      <c r="DRQ121" s="511"/>
      <c r="DRR121" s="511"/>
      <c r="DRS121" s="511"/>
      <c r="DRT121" s="511"/>
      <c r="DRU121" s="511"/>
      <c r="DRV121" s="511"/>
      <c r="DRW121" s="511"/>
      <c r="DRX121" s="511"/>
      <c r="DRY121" s="511"/>
      <c r="DRZ121" s="511"/>
      <c r="DSA121" s="511"/>
      <c r="DSB121" s="511"/>
      <c r="DSC121" s="511"/>
      <c r="DSD121" s="511"/>
      <c r="DSE121" s="511"/>
      <c r="DSF121" s="511"/>
      <c r="DSG121" s="511"/>
      <c r="DSH121" s="511"/>
      <c r="DSI121" s="511"/>
      <c r="DSJ121" s="511"/>
      <c r="DSK121" s="511"/>
      <c r="DSL121" s="511"/>
      <c r="DSM121" s="511"/>
      <c r="DSN121" s="511"/>
      <c r="DSO121" s="511"/>
      <c r="DSP121" s="511"/>
      <c r="DSQ121" s="511"/>
      <c r="DSR121" s="511"/>
      <c r="DSS121" s="511"/>
      <c r="DST121" s="511"/>
      <c r="DSU121" s="511"/>
      <c r="DSV121" s="511"/>
      <c r="DSW121" s="511"/>
      <c r="DSX121" s="511"/>
      <c r="DSY121" s="511"/>
      <c r="DSZ121" s="511"/>
      <c r="DTA121" s="511"/>
      <c r="DTB121" s="511"/>
      <c r="DTC121" s="511"/>
      <c r="DTD121" s="511"/>
      <c r="DTE121" s="511"/>
      <c r="DTF121" s="511"/>
      <c r="DTG121" s="511"/>
      <c r="DTH121" s="511"/>
      <c r="DTI121" s="511"/>
      <c r="DTJ121" s="511"/>
      <c r="DTK121" s="511"/>
      <c r="DTL121" s="511"/>
      <c r="DTM121" s="511"/>
      <c r="DTN121" s="511"/>
      <c r="DTO121" s="511"/>
      <c r="DTP121" s="511"/>
      <c r="DTQ121" s="511"/>
      <c r="DTR121" s="511"/>
      <c r="DTS121" s="511"/>
      <c r="DTT121" s="511"/>
      <c r="DTU121" s="511"/>
      <c r="DTV121" s="511"/>
      <c r="DTW121" s="511"/>
      <c r="DTX121" s="511"/>
      <c r="DTY121" s="511"/>
      <c r="DTZ121" s="511"/>
      <c r="DUA121" s="511"/>
      <c r="DUB121" s="511"/>
      <c r="DUC121" s="511"/>
      <c r="DUD121" s="511"/>
      <c r="DUE121" s="511"/>
      <c r="DUF121" s="511"/>
      <c r="DUG121" s="511"/>
      <c r="DUH121" s="511"/>
      <c r="DUI121" s="511"/>
      <c r="DUJ121" s="511"/>
      <c r="DUK121" s="511"/>
      <c r="DUL121" s="511"/>
      <c r="DUM121" s="511"/>
      <c r="DUN121" s="511"/>
      <c r="DUO121" s="511"/>
      <c r="DUP121" s="511"/>
      <c r="DUQ121" s="511"/>
      <c r="DUR121" s="511"/>
      <c r="DUS121" s="511"/>
      <c r="DUT121" s="511"/>
      <c r="DUU121" s="511"/>
      <c r="DUV121" s="511"/>
      <c r="DUW121" s="511"/>
      <c r="DUX121" s="511"/>
      <c r="DUY121" s="511"/>
      <c r="DUZ121" s="511"/>
      <c r="DVA121" s="511"/>
      <c r="DVB121" s="511"/>
      <c r="DVC121" s="511"/>
      <c r="DVD121" s="511"/>
      <c r="DVE121" s="511"/>
      <c r="DVF121" s="511"/>
      <c r="DVG121" s="511"/>
      <c r="DVH121" s="511"/>
      <c r="DVI121" s="511"/>
      <c r="DVJ121" s="511"/>
      <c r="DVK121" s="511"/>
      <c r="DVL121" s="511"/>
      <c r="DVM121" s="511"/>
      <c r="DVN121" s="511"/>
      <c r="DVO121" s="511"/>
      <c r="DVP121" s="511"/>
      <c r="DVQ121" s="511"/>
      <c r="DVR121" s="511"/>
      <c r="DVS121" s="511"/>
      <c r="DVT121" s="511"/>
      <c r="DVU121" s="511"/>
      <c r="DVV121" s="511"/>
      <c r="DVW121" s="511"/>
      <c r="DVX121" s="511"/>
      <c r="DVY121" s="511"/>
      <c r="DVZ121" s="511"/>
      <c r="DWA121" s="511"/>
      <c r="DWB121" s="511"/>
      <c r="DWC121" s="511"/>
      <c r="DWD121" s="511"/>
      <c r="DWE121" s="511"/>
      <c r="DWF121" s="511"/>
      <c r="DWG121" s="511"/>
      <c r="DWH121" s="511"/>
      <c r="DWI121" s="511"/>
      <c r="DWJ121" s="511"/>
      <c r="DWK121" s="511"/>
      <c r="DWL121" s="511"/>
      <c r="DWM121" s="511"/>
      <c r="DWN121" s="511"/>
      <c r="DWO121" s="511"/>
      <c r="DWP121" s="511"/>
      <c r="DWQ121" s="511"/>
      <c r="DWR121" s="511"/>
      <c r="DWS121" s="511"/>
      <c r="DWT121" s="511"/>
      <c r="DWU121" s="511"/>
      <c r="DWV121" s="511"/>
      <c r="DWW121" s="511"/>
      <c r="DWX121" s="511"/>
      <c r="DWY121" s="511"/>
      <c r="DWZ121" s="511"/>
      <c r="DXA121" s="511"/>
      <c r="DXB121" s="511"/>
      <c r="DXC121" s="511"/>
      <c r="DXD121" s="511"/>
      <c r="DXE121" s="511"/>
      <c r="DXF121" s="511"/>
      <c r="DXG121" s="511"/>
      <c r="DXH121" s="511"/>
      <c r="DXI121" s="511"/>
      <c r="DXJ121" s="511"/>
      <c r="DXK121" s="511"/>
      <c r="DXL121" s="511"/>
      <c r="DXM121" s="511"/>
      <c r="DXN121" s="511"/>
      <c r="DXO121" s="511"/>
      <c r="DXP121" s="511"/>
      <c r="DXQ121" s="511"/>
      <c r="DXR121" s="511"/>
      <c r="DXS121" s="511"/>
      <c r="DXT121" s="511"/>
      <c r="DXU121" s="511"/>
      <c r="DXV121" s="511"/>
      <c r="DXW121" s="511"/>
      <c r="DXX121" s="511"/>
      <c r="DXY121" s="511"/>
      <c r="DXZ121" s="511"/>
      <c r="DYA121" s="511"/>
      <c r="DYB121" s="511"/>
      <c r="DYC121" s="511"/>
      <c r="DYD121" s="511"/>
      <c r="DYE121" s="511"/>
      <c r="DYF121" s="511"/>
      <c r="DYG121" s="511"/>
      <c r="DYH121" s="511"/>
      <c r="DYI121" s="511"/>
      <c r="DYJ121" s="511"/>
      <c r="DYK121" s="511"/>
      <c r="DYL121" s="511"/>
      <c r="DYM121" s="511"/>
      <c r="DYN121" s="511"/>
      <c r="DYO121" s="511"/>
      <c r="DYP121" s="511"/>
      <c r="DYQ121" s="511"/>
      <c r="DYR121" s="511"/>
      <c r="DYS121" s="511"/>
      <c r="DYT121" s="511"/>
      <c r="DYU121" s="511"/>
      <c r="DYV121" s="511"/>
      <c r="DYW121" s="511"/>
      <c r="DYX121" s="511"/>
      <c r="DYY121" s="511"/>
      <c r="DYZ121" s="511"/>
      <c r="DZA121" s="511"/>
      <c r="DZB121" s="511"/>
      <c r="DZC121" s="511"/>
      <c r="DZD121" s="511"/>
      <c r="DZE121" s="511"/>
      <c r="DZF121" s="511"/>
      <c r="DZG121" s="511"/>
      <c r="DZH121" s="511"/>
      <c r="DZI121" s="511"/>
      <c r="DZJ121" s="511"/>
      <c r="DZK121" s="511"/>
      <c r="DZL121" s="511"/>
      <c r="DZM121" s="511"/>
      <c r="DZN121" s="511"/>
      <c r="DZO121" s="511"/>
      <c r="DZP121" s="511"/>
      <c r="DZQ121" s="511"/>
      <c r="DZR121" s="511"/>
      <c r="DZS121" s="511"/>
      <c r="DZT121" s="511"/>
      <c r="DZU121" s="511"/>
      <c r="DZV121" s="511"/>
      <c r="DZW121" s="511"/>
      <c r="DZX121" s="511"/>
      <c r="DZY121" s="511"/>
      <c r="DZZ121" s="511"/>
      <c r="EAA121" s="511"/>
      <c r="EAB121" s="511"/>
      <c r="EAC121" s="511"/>
      <c r="EAD121" s="511"/>
      <c r="EAE121" s="511"/>
      <c r="EAF121" s="511"/>
      <c r="EAG121" s="511"/>
      <c r="EAH121" s="511"/>
      <c r="EAI121" s="511"/>
      <c r="EAJ121" s="511"/>
      <c r="EAK121" s="511"/>
      <c r="EAL121" s="511"/>
      <c r="EAM121" s="511"/>
      <c r="EAN121" s="511"/>
      <c r="EAO121" s="511"/>
      <c r="EAP121" s="511"/>
      <c r="EAQ121" s="511"/>
      <c r="EAR121" s="511"/>
      <c r="EAS121" s="511"/>
      <c r="EAT121" s="511"/>
      <c r="EAU121" s="511"/>
      <c r="EAV121" s="511"/>
      <c r="EAW121" s="511"/>
      <c r="EAX121" s="511"/>
      <c r="EAY121" s="511"/>
      <c r="EAZ121" s="511"/>
      <c r="EBA121" s="511"/>
      <c r="EBB121" s="511"/>
      <c r="EBC121" s="511"/>
      <c r="EBD121" s="511"/>
      <c r="EBE121" s="511"/>
      <c r="EBF121" s="511"/>
      <c r="EBG121" s="511"/>
      <c r="EBH121" s="511"/>
      <c r="EBI121" s="511"/>
      <c r="EBJ121" s="511"/>
      <c r="EBK121" s="511"/>
      <c r="EBL121" s="511"/>
      <c r="EBM121" s="511"/>
      <c r="EBN121" s="511"/>
      <c r="EBO121" s="511"/>
      <c r="EBP121" s="511"/>
      <c r="EBQ121" s="511"/>
      <c r="EBR121" s="511"/>
      <c r="EBS121" s="511"/>
      <c r="EBT121" s="511"/>
      <c r="EBU121" s="511"/>
      <c r="EBV121" s="511"/>
      <c r="EBW121" s="511"/>
      <c r="EBX121" s="511"/>
      <c r="EBY121" s="511"/>
      <c r="EBZ121" s="511"/>
      <c r="ECA121" s="511"/>
      <c r="ECB121" s="511"/>
      <c r="ECC121" s="511"/>
      <c r="ECD121" s="511"/>
      <c r="ECE121" s="511"/>
      <c r="ECF121" s="511"/>
      <c r="ECG121" s="511"/>
      <c r="ECH121" s="511"/>
      <c r="ECI121" s="511"/>
      <c r="ECJ121" s="511"/>
      <c r="ECK121" s="511"/>
      <c r="ECL121" s="511"/>
      <c r="ECM121" s="511"/>
      <c r="ECN121" s="511"/>
      <c r="ECO121" s="511"/>
      <c r="ECP121" s="511"/>
      <c r="ECQ121" s="511"/>
      <c r="ECR121" s="511"/>
      <c r="ECS121" s="511"/>
      <c r="ECT121" s="511"/>
      <c r="ECU121" s="511"/>
      <c r="ECV121" s="511"/>
      <c r="ECW121" s="511"/>
      <c r="ECX121" s="511"/>
      <c r="ECY121" s="511"/>
      <c r="ECZ121" s="511"/>
      <c r="EDA121" s="511"/>
      <c r="EDB121" s="511"/>
      <c r="EDC121" s="511"/>
      <c r="EDD121" s="511"/>
      <c r="EDE121" s="511"/>
      <c r="EDF121" s="511"/>
      <c r="EDG121" s="511"/>
      <c r="EDH121" s="511"/>
      <c r="EDI121" s="511"/>
      <c r="EDJ121" s="511"/>
      <c r="EDK121" s="511"/>
      <c r="EDL121" s="511"/>
      <c r="EDM121" s="511"/>
      <c r="EDN121" s="511"/>
      <c r="EDO121" s="511"/>
      <c r="EDP121" s="511"/>
      <c r="EDQ121" s="511"/>
      <c r="EDR121" s="511"/>
      <c r="EDS121" s="511"/>
      <c r="EDT121" s="511"/>
      <c r="EDU121" s="511"/>
      <c r="EDV121" s="511"/>
      <c r="EDW121" s="511"/>
      <c r="EDX121" s="511"/>
      <c r="EDY121" s="511"/>
      <c r="EDZ121" s="511"/>
      <c r="EEA121" s="511"/>
      <c r="EEB121" s="511"/>
      <c r="EEC121" s="511"/>
      <c r="EED121" s="511"/>
      <c r="EEE121" s="511"/>
      <c r="EEF121" s="511"/>
      <c r="EEG121" s="511"/>
      <c r="EEH121" s="511"/>
      <c r="EEI121" s="511"/>
      <c r="EEJ121" s="511"/>
      <c r="EEK121" s="511"/>
      <c r="EEL121" s="511"/>
      <c r="EEM121" s="511"/>
      <c r="EEN121" s="511"/>
      <c r="EEO121" s="511"/>
      <c r="EEP121" s="511"/>
      <c r="EEQ121" s="511"/>
      <c r="EER121" s="511"/>
      <c r="EES121" s="511"/>
      <c r="EET121" s="511"/>
      <c r="EEU121" s="511"/>
      <c r="EEV121" s="511"/>
      <c r="EEW121" s="511"/>
      <c r="EEX121" s="511"/>
      <c r="EEY121" s="511"/>
      <c r="EEZ121" s="511"/>
      <c r="EFA121" s="511"/>
      <c r="EFB121" s="511"/>
      <c r="EFC121" s="511"/>
      <c r="EFD121" s="511"/>
      <c r="EFE121" s="511"/>
      <c r="EFF121" s="511"/>
      <c r="EFG121" s="511"/>
      <c r="EFH121" s="511"/>
      <c r="EFI121" s="511"/>
      <c r="EFJ121" s="511"/>
      <c r="EFK121" s="511"/>
      <c r="EFL121" s="511"/>
      <c r="EFM121" s="511"/>
      <c r="EFN121" s="511"/>
      <c r="EFO121" s="511"/>
      <c r="EFP121" s="511"/>
      <c r="EFQ121" s="511"/>
      <c r="EFR121" s="511"/>
      <c r="EFS121" s="511"/>
      <c r="EFT121" s="511"/>
      <c r="EFU121" s="511"/>
      <c r="EFV121" s="511"/>
      <c r="EFW121" s="511"/>
      <c r="EFX121" s="511"/>
      <c r="EFY121" s="511"/>
      <c r="EFZ121" s="511"/>
      <c r="EGA121" s="511"/>
      <c r="EGB121" s="511"/>
      <c r="EGC121" s="511"/>
      <c r="EGD121" s="511"/>
      <c r="EGE121" s="511"/>
      <c r="EGF121" s="511"/>
      <c r="EGG121" s="511"/>
      <c r="EGH121" s="511"/>
      <c r="EGI121" s="511"/>
      <c r="EGJ121" s="511"/>
      <c r="EGK121" s="511"/>
      <c r="EGL121" s="511"/>
      <c r="EGM121" s="511"/>
      <c r="EGN121" s="511"/>
      <c r="EGO121" s="511"/>
      <c r="EGP121" s="511"/>
      <c r="EGQ121" s="511"/>
      <c r="EGR121" s="511"/>
      <c r="EGS121" s="511"/>
      <c r="EGT121" s="511"/>
      <c r="EGU121" s="511"/>
      <c r="EGV121" s="511"/>
      <c r="EGW121" s="511"/>
      <c r="EGX121" s="511"/>
      <c r="EGY121" s="511"/>
      <c r="EGZ121" s="511"/>
      <c r="EHA121" s="511"/>
      <c r="EHB121" s="511"/>
      <c r="EHC121" s="511"/>
      <c r="EHD121" s="511"/>
      <c r="EHE121" s="511"/>
      <c r="EHF121" s="511"/>
      <c r="EHG121" s="511"/>
      <c r="EHH121" s="511"/>
      <c r="EHI121" s="511"/>
      <c r="EHJ121" s="511"/>
      <c r="EHK121" s="511"/>
      <c r="EHL121" s="511"/>
      <c r="EHM121" s="511"/>
      <c r="EHN121" s="511"/>
      <c r="EHO121" s="511"/>
      <c r="EHP121" s="511"/>
      <c r="EHQ121" s="511"/>
      <c r="EHR121" s="511"/>
      <c r="EHS121" s="511"/>
      <c r="EHT121" s="511"/>
      <c r="EHU121" s="511"/>
      <c r="EHV121" s="511"/>
      <c r="EHW121" s="511"/>
      <c r="EHX121" s="511"/>
      <c r="EHY121" s="511"/>
      <c r="EHZ121" s="511"/>
      <c r="EIA121" s="511"/>
      <c r="EIB121" s="511"/>
      <c r="EIC121" s="511"/>
      <c r="EID121" s="511"/>
      <c r="EIE121" s="511"/>
      <c r="EIF121" s="511"/>
      <c r="EIG121" s="511"/>
      <c r="EIH121" s="511"/>
      <c r="EII121" s="511"/>
      <c r="EIJ121" s="511"/>
      <c r="EIK121" s="511"/>
      <c r="EIL121" s="511"/>
      <c r="EIM121" s="511"/>
      <c r="EIN121" s="511"/>
      <c r="EIO121" s="511"/>
      <c r="EIP121" s="511"/>
      <c r="EIQ121" s="511"/>
      <c r="EIR121" s="511"/>
      <c r="EIS121" s="511"/>
      <c r="EIT121" s="511"/>
      <c r="EIU121" s="511"/>
      <c r="EIV121" s="511"/>
      <c r="EIW121" s="511"/>
      <c r="EIX121" s="511"/>
      <c r="EIY121" s="511"/>
      <c r="EIZ121" s="511"/>
      <c r="EJA121" s="511"/>
      <c r="EJB121" s="511"/>
      <c r="EJC121" s="511"/>
      <c r="EJD121" s="511"/>
      <c r="EJE121" s="511"/>
      <c r="EJF121" s="511"/>
      <c r="EJG121" s="511"/>
      <c r="EJH121" s="511"/>
      <c r="EJI121" s="511"/>
      <c r="EJJ121" s="511"/>
      <c r="EJK121" s="511"/>
      <c r="EJL121" s="511"/>
      <c r="EJM121" s="511"/>
      <c r="EJN121" s="511"/>
      <c r="EJO121" s="511"/>
      <c r="EJP121" s="511"/>
      <c r="EJQ121" s="511"/>
      <c r="EJR121" s="511"/>
      <c r="EJS121" s="511"/>
      <c r="EJT121" s="511"/>
      <c r="EJU121" s="511"/>
      <c r="EJV121" s="511"/>
      <c r="EJW121" s="511"/>
      <c r="EJX121" s="511"/>
      <c r="EJY121" s="511"/>
      <c r="EJZ121" s="511"/>
      <c r="EKA121" s="511"/>
      <c r="EKB121" s="511"/>
      <c r="EKC121" s="511"/>
      <c r="EKD121" s="511"/>
      <c r="EKE121" s="511"/>
      <c r="EKF121" s="511"/>
      <c r="EKG121" s="511"/>
      <c r="EKH121" s="511"/>
      <c r="EKI121" s="511"/>
      <c r="EKJ121" s="511"/>
      <c r="EKK121" s="511"/>
      <c r="EKL121" s="511"/>
      <c r="EKM121" s="511"/>
      <c r="EKN121" s="511"/>
      <c r="EKO121" s="511"/>
      <c r="EKP121" s="511"/>
      <c r="EKQ121" s="511"/>
      <c r="EKR121" s="511"/>
      <c r="EKS121" s="511"/>
      <c r="EKT121" s="511"/>
      <c r="EKU121" s="511"/>
      <c r="EKV121" s="511"/>
      <c r="EKW121" s="511"/>
      <c r="EKX121" s="511"/>
      <c r="EKY121" s="511"/>
      <c r="EKZ121" s="511"/>
      <c r="ELA121" s="511"/>
      <c r="ELB121" s="511"/>
      <c r="ELC121" s="511"/>
      <c r="ELD121" s="511"/>
      <c r="ELE121" s="511"/>
      <c r="ELF121" s="511"/>
      <c r="ELG121" s="511"/>
      <c r="ELH121" s="511"/>
      <c r="ELI121" s="511"/>
      <c r="ELJ121" s="511"/>
      <c r="ELK121" s="511"/>
      <c r="ELL121" s="511"/>
      <c r="ELM121" s="511"/>
      <c r="ELN121" s="511"/>
      <c r="ELO121" s="511"/>
      <c r="ELP121" s="511"/>
      <c r="ELQ121" s="511"/>
      <c r="ELR121" s="511"/>
      <c r="ELS121" s="511"/>
      <c r="ELT121" s="511"/>
      <c r="ELU121" s="511"/>
      <c r="ELV121" s="511"/>
      <c r="ELW121" s="511"/>
      <c r="ELX121" s="511"/>
      <c r="ELY121" s="511"/>
      <c r="ELZ121" s="511"/>
      <c r="EMA121" s="511"/>
      <c r="EMB121" s="511"/>
      <c r="EMC121" s="511"/>
      <c r="EMD121" s="511"/>
      <c r="EME121" s="511"/>
      <c r="EMF121" s="511"/>
      <c r="EMG121" s="511"/>
      <c r="EMH121" s="511"/>
      <c r="EMI121" s="511"/>
      <c r="EMJ121" s="511"/>
      <c r="EMK121" s="511"/>
      <c r="EML121" s="511"/>
      <c r="EMM121" s="511"/>
      <c r="EMN121" s="511"/>
      <c r="EMO121" s="511"/>
      <c r="EMP121" s="511"/>
      <c r="EMQ121" s="511"/>
      <c r="EMR121" s="511"/>
      <c r="EMS121" s="511"/>
      <c r="EMT121" s="511"/>
      <c r="EMU121" s="511"/>
      <c r="EMV121" s="511"/>
      <c r="EMW121" s="511"/>
      <c r="EMX121" s="511"/>
      <c r="EMY121" s="511"/>
      <c r="EMZ121" s="511"/>
      <c r="ENA121" s="511"/>
      <c r="ENB121" s="511"/>
      <c r="ENC121" s="511"/>
      <c r="END121" s="511"/>
      <c r="ENE121" s="511"/>
      <c r="ENF121" s="511"/>
      <c r="ENG121" s="511"/>
      <c r="ENH121" s="511"/>
      <c r="ENI121" s="511"/>
      <c r="ENJ121" s="511"/>
      <c r="ENK121" s="511"/>
      <c r="ENL121" s="511"/>
      <c r="ENM121" s="511"/>
      <c r="ENN121" s="511"/>
      <c r="ENO121" s="511"/>
      <c r="ENP121" s="511"/>
      <c r="ENQ121" s="511"/>
      <c r="ENR121" s="511"/>
      <c r="ENS121" s="511"/>
      <c r="ENT121" s="511"/>
      <c r="ENU121" s="511"/>
      <c r="ENV121" s="511"/>
      <c r="ENW121" s="511"/>
      <c r="ENX121" s="511"/>
      <c r="ENY121" s="511"/>
      <c r="ENZ121" s="511"/>
      <c r="EOA121" s="511"/>
      <c r="EOB121" s="511"/>
      <c r="EOC121" s="511"/>
      <c r="EOD121" s="511"/>
      <c r="EOE121" s="511"/>
      <c r="EOF121" s="511"/>
      <c r="EOG121" s="511"/>
      <c r="EOH121" s="511"/>
      <c r="EOI121" s="511"/>
      <c r="EOJ121" s="511"/>
      <c r="EOK121" s="511"/>
      <c r="EOL121" s="511"/>
      <c r="EOM121" s="511"/>
      <c r="EON121" s="511"/>
      <c r="EOO121" s="511"/>
      <c r="EOP121" s="511"/>
      <c r="EOQ121" s="511"/>
      <c r="EOR121" s="511"/>
      <c r="EOS121" s="511"/>
      <c r="EOT121" s="511"/>
      <c r="EOU121" s="511"/>
      <c r="EOV121" s="511"/>
      <c r="EOW121" s="511"/>
      <c r="EOX121" s="511"/>
      <c r="EOY121" s="511"/>
      <c r="EOZ121" s="511"/>
      <c r="EPA121" s="511"/>
      <c r="EPB121" s="511"/>
      <c r="EPC121" s="511"/>
      <c r="EPD121" s="511"/>
      <c r="EPE121" s="511"/>
      <c r="EPF121" s="511"/>
      <c r="EPG121" s="511"/>
      <c r="EPH121" s="511"/>
      <c r="EPI121" s="511"/>
      <c r="EPJ121" s="511"/>
      <c r="EPK121" s="511"/>
      <c r="EPL121" s="511"/>
      <c r="EPM121" s="511"/>
      <c r="EPN121" s="511"/>
      <c r="EPO121" s="511"/>
      <c r="EPP121" s="511"/>
      <c r="EPQ121" s="511"/>
      <c r="EPR121" s="511"/>
      <c r="EPS121" s="511"/>
      <c r="EPT121" s="511"/>
      <c r="EPU121" s="511"/>
      <c r="EPV121" s="511"/>
      <c r="EPW121" s="511"/>
      <c r="EPX121" s="511"/>
      <c r="EPY121" s="511"/>
      <c r="EPZ121" s="511"/>
      <c r="EQA121" s="511"/>
      <c r="EQB121" s="511"/>
      <c r="EQC121" s="511"/>
      <c r="EQD121" s="511"/>
      <c r="EQE121" s="511"/>
      <c r="EQF121" s="511"/>
      <c r="EQG121" s="511"/>
      <c r="EQH121" s="511"/>
      <c r="EQI121" s="511"/>
      <c r="EQJ121" s="511"/>
      <c r="EQK121" s="511"/>
      <c r="EQL121" s="511"/>
      <c r="EQM121" s="511"/>
      <c r="EQN121" s="511"/>
      <c r="EQO121" s="511"/>
      <c r="EQP121" s="511"/>
      <c r="EQQ121" s="511"/>
      <c r="EQR121" s="511"/>
      <c r="EQS121" s="511"/>
      <c r="EQT121" s="511"/>
      <c r="EQU121" s="511"/>
      <c r="EQV121" s="511"/>
      <c r="EQW121" s="511"/>
      <c r="EQX121" s="511"/>
      <c r="EQY121" s="511"/>
      <c r="EQZ121" s="511"/>
      <c r="ERA121" s="511"/>
      <c r="ERB121" s="511"/>
      <c r="ERC121" s="511"/>
      <c r="ERD121" s="511"/>
      <c r="ERE121" s="511"/>
      <c r="ERF121" s="511"/>
      <c r="ERG121" s="511"/>
      <c r="ERH121" s="511"/>
      <c r="ERI121" s="511"/>
      <c r="ERJ121" s="511"/>
      <c r="ERK121" s="511"/>
      <c r="ERL121" s="511"/>
      <c r="ERM121" s="511"/>
      <c r="ERN121" s="511"/>
      <c r="ERO121" s="511"/>
      <c r="ERP121" s="511"/>
      <c r="ERQ121" s="511"/>
      <c r="ERR121" s="511"/>
      <c r="ERS121" s="511"/>
      <c r="ERT121" s="511"/>
      <c r="ERU121" s="511"/>
      <c r="ERV121" s="511"/>
      <c r="ERW121" s="511"/>
      <c r="ERX121" s="511"/>
      <c r="ERY121" s="511"/>
      <c r="ERZ121" s="511"/>
      <c r="ESA121" s="511"/>
      <c r="ESB121" s="511"/>
      <c r="ESC121" s="511"/>
      <c r="ESD121" s="511"/>
      <c r="ESE121" s="511"/>
      <c r="ESF121" s="511"/>
      <c r="ESG121" s="511"/>
      <c r="ESH121" s="511"/>
      <c r="ESI121" s="511"/>
      <c r="ESJ121" s="511"/>
      <c r="ESK121" s="511"/>
      <c r="ESL121" s="511"/>
      <c r="ESM121" s="511"/>
      <c r="ESN121" s="511"/>
      <c r="ESO121" s="511"/>
      <c r="ESP121" s="511"/>
      <c r="ESQ121" s="511"/>
      <c r="ESR121" s="511"/>
      <c r="ESS121" s="511"/>
      <c r="EST121" s="511"/>
      <c r="ESU121" s="511"/>
      <c r="ESV121" s="511"/>
      <c r="ESW121" s="511"/>
      <c r="ESX121" s="511"/>
      <c r="ESY121" s="511"/>
      <c r="ESZ121" s="511"/>
      <c r="ETA121" s="511"/>
      <c r="ETB121" s="511"/>
      <c r="ETC121" s="511"/>
      <c r="ETD121" s="511"/>
      <c r="ETE121" s="511"/>
      <c r="ETF121" s="511"/>
      <c r="ETG121" s="511"/>
      <c r="ETH121" s="511"/>
      <c r="ETI121" s="511"/>
      <c r="ETJ121" s="511"/>
      <c r="ETK121" s="511"/>
      <c r="ETL121" s="511"/>
      <c r="ETM121" s="511"/>
      <c r="ETN121" s="511"/>
      <c r="ETO121" s="511"/>
      <c r="ETP121" s="511"/>
      <c r="ETQ121" s="511"/>
      <c r="ETR121" s="511"/>
      <c r="ETS121" s="511"/>
      <c r="ETT121" s="511"/>
      <c r="ETU121" s="511"/>
      <c r="ETV121" s="511"/>
      <c r="ETW121" s="511"/>
      <c r="ETX121" s="511"/>
      <c r="ETY121" s="511"/>
      <c r="ETZ121" s="511"/>
      <c r="EUA121" s="511"/>
      <c r="EUB121" s="511"/>
      <c r="EUC121" s="511"/>
      <c r="EUD121" s="511"/>
      <c r="EUE121" s="511"/>
      <c r="EUF121" s="511"/>
      <c r="EUG121" s="511"/>
      <c r="EUH121" s="511"/>
      <c r="EUI121" s="511"/>
      <c r="EUJ121" s="511"/>
      <c r="EUK121" s="511"/>
      <c r="EUL121" s="511"/>
      <c r="EUM121" s="511"/>
      <c r="EUN121" s="511"/>
      <c r="EUO121" s="511"/>
      <c r="EUP121" s="511"/>
      <c r="EUQ121" s="511"/>
      <c r="EUR121" s="511"/>
      <c r="EUS121" s="511"/>
      <c r="EUT121" s="511"/>
      <c r="EUU121" s="511"/>
      <c r="EUV121" s="511"/>
      <c r="EUW121" s="511"/>
      <c r="EUX121" s="511"/>
      <c r="EUY121" s="511"/>
      <c r="EUZ121" s="511"/>
      <c r="EVA121" s="511"/>
      <c r="EVB121" s="511"/>
      <c r="EVC121" s="511"/>
      <c r="EVD121" s="511"/>
      <c r="EVE121" s="511"/>
      <c r="EVF121" s="511"/>
      <c r="EVG121" s="511"/>
      <c r="EVH121" s="511"/>
      <c r="EVI121" s="511"/>
      <c r="EVJ121" s="511"/>
      <c r="EVK121" s="511"/>
      <c r="EVL121" s="511"/>
      <c r="EVM121" s="511"/>
      <c r="EVN121" s="511"/>
      <c r="EVO121" s="511"/>
      <c r="EVP121" s="511"/>
      <c r="EVQ121" s="511"/>
      <c r="EVR121" s="511"/>
      <c r="EVS121" s="511"/>
      <c r="EVT121" s="511"/>
      <c r="EVU121" s="511"/>
      <c r="EVV121" s="511"/>
      <c r="EVW121" s="511"/>
      <c r="EVX121" s="511"/>
      <c r="EVY121" s="511"/>
      <c r="EVZ121" s="511"/>
      <c r="EWA121" s="511"/>
      <c r="EWB121" s="511"/>
      <c r="EWC121" s="511"/>
      <c r="EWD121" s="511"/>
      <c r="EWE121" s="511"/>
      <c r="EWF121" s="511"/>
      <c r="EWG121" s="511"/>
      <c r="EWH121" s="511"/>
      <c r="EWI121" s="511"/>
      <c r="EWJ121" s="511"/>
      <c r="EWK121" s="511"/>
      <c r="EWL121" s="511"/>
      <c r="EWM121" s="511"/>
      <c r="EWN121" s="511"/>
      <c r="EWO121" s="511"/>
      <c r="EWP121" s="511"/>
      <c r="EWQ121" s="511"/>
      <c r="EWR121" s="511"/>
      <c r="EWS121" s="511"/>
      <c r="EWT121" s="511"/>
      <c r="EWU121" s="511"/>
      <c r="EWV121" s="511"/>
      <c r="EWW121" s="511"/>
      <c r="EWX121" s="511"/>
      <c r="EWY121" s="511"/>
      <c r="EWZ121" s="511"/>
      <c r="EXA121" s="511"/>
      <c r="EXB121" s="511"/>
      <c r="EXC121" s="511"/>
      <c r="EXD121" s="511"/>
      <c r="EXE121" s="511"/>
      <c r="EXF121" s="511"/>
      <c r="EXG121" s="511"/>
      <c r="EXH121" s="511"/>
      <c r="EXI121" s="511"/>
      <c r="EXJ121" s="511"/>
      <c r="EXK121" s="511"/>
      <c r="EXL121" s="511"/>
      <c r="EXM121" s="511"/>
      <c r="EXN121" s="511"/>
      <c r="EXO121" s="511"/>
      <c r="EXP121" s="511"/>
      <c r="EXQ121" s="511"/>
      <c r="EXR121" s="511"/>
      <c r="EXS121" s="511"/>
      <c r="EXT121" s="511"/>
      <c r="EXU121" s="511"/>
      <c r="EXV121" s="511"/>
      <c r="EXW121" s="511"/>
      <c r="EXX121" s="511"/>
      <c r="EXY121" s="511"/>
      <c r="EXZ121" s="511"/>
      <c r="EYA121" s="511"/>
      <c r="EYB121" s="511"/>
      <c r="EYC121" s="511"/>
      <c r="EYD121" s="511"/>
      <c r="EYE121" s="511"/>
      <c r="EYF121" s="511"/>
      <c r="EYG121" s="511"/>
      <c r="EYH121" s="511"/>
      <c r="EYI121" s="511"/>
      <c r="EYJ121" s="511"/>
      <c r="EYK121" s="511"/>
      <c r="EYL121" s="511"/>
      <c r="EYM121" s="511"/>
      <c r="EYN121" s="511"/>
      <c r="EYO121" s="511"/>
      <c r="EYP121" s="511"/>
      <c r="EYQ121" s="511"/>
      <c r="EYR121" s="511"/>
      <c r="EYS121" s="511"/>
      <c r="EYT121" s="511"/>
      <c r="EYU121" s="511"/>
      <c r="EYV121" s="511"/>
      <c r="EYW121" s="511"/>
      <c r="EYX121" s="511"/>
      <c r="EYY121" s="511"/>
      <c r="EYZ121" s="511"/>
      <c r="EZA121" s="511"/>
      <c r="EZB121" s="511"/>
      <c r="EZC121" s="511"/>
      <c r="EZD121" s="511"/>
      <c r="EZE121" s="511"/>
      <c r="EZF121" s="511"/>
      <c r="EZG121" s="511"/>
      <c r="EZH121" s="511"/>
      <c r="EZI121" s="511"/>
      <c r="EZJ121" s="511"/>
      <c r="EZK121" s="511"/>
      <c r="EZL121" s="511"/>
      <c r="EZM121" s="511"/>
      <c r="EZN121" s="511"/>
      <c r="EZO121" s="511"/>
      <c r="EZP121" s="511"/>
      <c r="EZQ121" s="511"/>
      <c r="EZR121" s="511"/>
      <c r="EZS121" s="511"/>
      <c r="EZT121" s="511"/>
      <c r="EZU121" s="511"/>
      <c r="EZV121" s="511"/>
      <c r="EZW121" s="511"/>
      <c r="EZX121" s="511"/>
      <c r="EZY121" s="511"/>
      <c r="EZZ121" s="511"/>
      <c r="FAA121" s="511"/>
      <c r="FAB121" s="511"/>
      <c r="FAC121" s="511"/>
      <c r="FAD121" s="511"/>
      <c r="FAE121" s="511"/>
      <c r="FAF121" s="511"/>
      <c r="FAG121" s="511"/>
      <c r="FAH121" s="511"/>
      <c r="FAI121" s="511"/>
      <c r="FAJ121" s="511"/>
      <c r="FAK121" s="511"/>
      <c r="FAL121" s="511"/>
      <c r="FAM121" s="511"/>
      <c r="FAN121" s="511"/>
      <c r="FAO121" s="511"/>
      <c r="FAP121" s="511"/>
      <c r="FAQ121" s="511"/>
      <c r="FAR121" s="511"/>
      <c r="FAS121" s="511"/>
      <c r="FAT121" s="511"/>
      <c r="FAU121" s="511"/>
      <c r="FAV121" s="511"/>
      <c r="FAW121" s="511"/>
      <c r="FAX121" s="511"/>
      <c r="FAY121" s="511"/>
      <c r="FAZ121" s="511"/>
      <c r="FBA121" s="511"/>
      <c r="FBB121" s="511"/>
      <c r="FBC121" s="511"/>
      <c r="FBD121" s="511"/>
      <c r="FBE121" s="511"/>
      <c r="FBF121" s="511"/>
      <c r="FBG121" s="511"/>
      <c r="FBH121" s="511"/>
      <c r="FBI121" s="511"/>
      <c r="FBJ121" s="511"/>
      <c r="FBK121" s="511"/>
      <c r="FBL121" s="511"/>
      <c r="FBM121" s="511"/>
      <c r="FBN121" s="511"/>
      <c r="FBO121" s="511"/>
      <c r="FBP121" s="511"/>
      <c r="FBQ121" s="511"/>
      <c r="FBR121" s="511"/>
      <c r="FBS121" s="511"/>
      <c r="FBT121" s="511"/>
      <c r="FBU121" s="511"/>
      <c r="FBV121" s="511"/>
      <c r="FBW121" s="511"/>
      <c r="FBX121" s="511"/>
      <c r="FBY121" s="511"/>
      <c r="FBZ121" s="511"/>
      <c r="FCA121" s="511"/>
      <c r="FCB121" s="511"/>
      <c r="FCC121" s="511"/>
      <c r="FCD121" s="511"/>
      <c r="FCE121" s="511"/>
      <c r="FCF121" s="511"/>
      <c r="FCG121" s="511"/>
      <c r="FCH121" s="511"/>
      <c r="FCI121" s="511"/>
      <c r="FCJ121" s="511"/>
      <c r="FCK121" s="511"/>
      <c r="FCL121" s="511"/>
      <c r="FCM121" s="511"/>
      <c r="FCN121" s="511"/>
      <c r="FCO121" s="511"/>
      <c r="FCP121" s="511"/>
      <c r="FCQ121" s="511"/>
      <c r="FCR121" s="511"/>
      <c r="FCS121" s="511"/>
      <c r="FCT121" s="511"/>
      <c r="FCU121" s="511"/>
      <c r="FCV121" s="511"/>
      <c r="FCW121" s="511"/>
      <c r="FCX121" s="511"/>
      <c r="FCY121" s="511"/>
      <c r="FCZ121" s="511"/>
      <c r="FDA121" s="511"/>
      <c r="FDB121" s="511"/>
      <c r="FDC121" s="511"/>
      <c r="FDD121" s="511"/>
      <c r="FDE121" s="511"/>
      <c r="FDF121" s="511"/>
      <c r="FDG121" s="511"/>
      <c r="FDH121" s="511"/>
      <c r="FDI121" s="511"/>
      <c r="FDJ121" s="511"/>
      <c r="FDK121" s="511"/>
      <c r="FDL121" s="511"/>
      <c r="FDM121" s="511"/>
      <c r="FDN121" s="511"/>
      <c r="FDO121" s="511"/>
      <c r="FDP121" s="511"/>
      <c r="FDQ121" s="511"/>
      <c r="FDR121" s="511"/>
      <c r="FDS121" s="511"/>
      <c r="FDT121" s="511"/>
      <c r="FDU121" s="511"/>
      <c r="FDV121" s="511"/>
      <c r="FDW121" s="511"/>
      <c r="FDX121" s="511"/>
      <c r="FDY121" s="511"/>
      <c r="FDZ121" s="511"/>
      <c r="FEA121" s="511"/>
      <c r="FEB121" s="511"/>
      <c r="FEC121" s="511"/>
      <c r="FED121" s="511"/>
      <c r="FEE121" s="511"/>
      <c r="FEF121" s="511"/>
      <c r="FEG121" s="511"/>
      <c r="FEH121" s="511"/>
      <c r="FEI121" s="511"/>
      <c r="FEJ121" s="511"/>
      <c r="FEK121" s="511"/>
      <c r="FEL121" s="511"/>
      <c r="FEM121" s="511"/>
      <c r="FEN121" s="511"/>
      <c r="FEO121" s="511"/>
      <c r="FEP121" s="511"/>
      <c r="FEQ121" s="511"/>
      <c r="FER121" s="511"/>
      <c r="FES121" s="511"/>
      <c r="FET121" s="511"/>
      <c r="FEU121" s="511"/>
      <c r="FEV121" s="511"/>
      <c r="FEW121" s="511"/>
      <c r="FEX121" s="511"/>
      <c r="FEY121" s="511"/>
      <c r="FEZ121" s="511"/>
      <c r="FFA121" s="511"/>
      <c r="FFB121" s="511"/>
      <c r="FFC121" s="511"/>
      <c r="FFD121" s="511"/>
      <c r="FFE121" s="511"/>
      <c r="FFF121" s="511"/>
      <c r="FFG121" s="511"/>
      <c r="FFH121" s="511"/>
      <c r="FFI121" s="511"/>
      <c r="FFJ121" s="511"/>
      <c r="FFK121" s="511"/>
      <c r="FFL121" s="511"/>
      <c r="FFM121" s="511"/>
      <c r="FFN121" s="511"/>
      <c r="FFO121" s="511"/>
      <c r="FFP121" s="511"/>
      <c r="FFQ121" s="511"/>
      <c r="FFR121" s="511"/>
      <c r="FFS121" s="511"/>
      <c r="FFT121" s="511"/>
      <c r="FFU121" s="511"/>
      <c r="FFV121" s="511"/>
      <c r="FFW121" s="511"/>
      <c r="FFX121" s="511"/>
      <c r="FFY121" s="511"/>
      <c r="FFZ121" s="511"/>
      <c r="FGA121" s="511"/>
      <c r="FGB121" s="511"/>
      <c r="FGC121" s="511"/>
      <c r="FGD121" s="511"/>
      <c r="FGE121" s="511"/>
      <c r="FGF121" s="511"/>
      <c r="FGG121" s="511"/>
      <c r="FGH121" s="511"/>
      <c r="FGI121" s="511"/>
      <c r="FGJ121" s="511"/>
      <c r="FGK121" s="511"/>
      <c r="FGL121" s="511"/>
      <c r="FGM121" s="511"/>
      <c r="FGN121" s="511"/>
      <c r="FGO121" s="511"/>
      <c r="FGP121" s="511"/>
      <c r="FGQ121" s="511"/>
      <c r="FGR121" s="511"/>
      <c r="FGS121" s="511"/>
      <c r="FGT121" s="511"/>
      <c r="FGU121" s="511"/>
      <c r="FGV121" s="511"/>
      <c r="FGW121" s="511"/>
      <c r="FGX121" s="511"/>
      <c r="FGY121" s="511"/>
      <c r="FGZ121" s="511"/>
      <c r="FHA121" s="511"/>
      <c r="FHB121" s="511"/>
      <c r="FHC121" s="511"/>
      <c r="FHD121" s="511"/>
      <c r="FHE121" s="511"/>
      <c r="FHF121" s="511"/>
      <c r="FHG121" s="511"/>
      <c r="FHH121" s="511"/>
      <c r="FHI121" s="511"/>
      <c r="FHJ121" s="511"/>
      <c r="FHK121" s="511"/>
      <c r="FHL121" s="511"/>
      <c r="FHM121" s="511"/>
      <c r="FHN121" s="511"/>
      <c r="FHO121" s="511"/>
      <c r="FHP121" s="511"/>
      <c r="FHQ121" s="511"/>
      <c r="FHR121" s="511"/>
      <c r="FHS121" s="511"/>
      <c r="FHT121" s="511"/>
      <c r="FHU121" s="511"/>
      <c r="FHV121" s="511"/>
      <c r="FHW121" s="511"/>
      <c r="FHX121" s="511"/>
      <c r="FHY121" s="511"/>
      <c r="FHZ121" s="511"/>
      <c r="FIA121" s="511"/>
      <c r="FIB121" s="511"/>
      <c r="FIC121" s="511"/>
      <c r="FID121" s="511"/>
      <c r="FIE121" s="511"/>
      <c r="FIF121" s="511"/>
      <c r="FIG121" s="511"/>
      <c r="FIH121" s="511"/>
      <c r="FII121" s="511"/>
      <c r="FIJ121" s="511"/>
      <c r="FIK121" s="511"/>
      <c r="FIL121" s="511"/>
      <c r="FIM121" s="511"/>
      <c r="FIN121" s="511"/>
      <c r="FIO121" s="511"/>
      <c r="FIP121" s="511"/>
      <c r="FIQ121" s="511"/>
      <c r="FIR121" s="511"/>
      <c r="FIS121" s="511"/>
      <c r="FIT121" s="511"/>
      <c r="FIU121" s="511"/>
      <c r="FIV121" s="511"/>
      <c r="FIW121" s="511"/>
      <c r="FIX121" s="511"/>
      <c r="FIY121" s="511"/>
      <c r="FIZ121" s="511"/>
      <c r="FJA121" s="511"/>
      <c r="FJB121" s="511"/>
      <c r="FJC121" s="511"/>
      <c r="FJD121" s="511"/>
      <c r="FJE121" s="511"/>
      <c r="FJF121" s="511"/>
      <c r="FJG121" s="511"/>
      <c r="FJH121" s="511"/>
      <c r="FJI121" s="511"/>
      <c r="FJJ121" s="511"/>
      <c r="FJK121" s="511"/>
      <c r="FJL121" s="511"/>
      <c r="FJM121" s="511"/>
      <c r="FJN121" s="511"/>
      <c r="FJO121" s="511"/>
      <c r="FJP121" s="511"/>
      <c r="FJQ121" s="511"/>
      <c r="FJR121" s="511"/>
      <c r="FJS121" s="511"/>
      <c r="FJT121" s="511"/>
      <c r="FJU121" s="511"/>
      <c r="FJV121" s="511"/>
      <c r="FJW121" s="511"/>
      <c r="FJX121" s="511"/>
      <c r="FJY121" s="511"/>
      <c r="FJZ121" s="511"/>
      <c r="FKA121" s="511"/>
      <c r="FKB121" s="511"/>
      <c r="FKC121" s="511"/>
      <c r="FKD121" s="511"/>
      <c r="FKE121" s="511"/>
      <c r="FKF121" s="511"/>
      <c r="FKG121" s="511"/>
      <c r="FKH121" s="511"/>
      <c r="FKI121" s="511"/>
      <c r="FKJ121" s="511"/>
      <c r="FKK121" s="511"/>
      <c r="FKL121" s="511"/>
      <c r="FKM121" s="511"/>
      <c r="FKN121" s="511"/>
      <c r="FKO121" s="511"/>
      <c r="FKP121" s="511"/>
      <c r="FKQ121" s="511"/>
      <c r="FKR121" s="511"/>
      <c r="FKS121" s="511"/>
      <c r="FKT121" s="511"/>
      <c r="FKU121" s="511"/>
      <c r="FKV121" s="511"/>
      <c r="FKW121" s="511"/>
      <c r="FKX121" s="511"/>
      <c r="FKY121" s="511"/>
      <c r="FKZ121" s="511"/>
      <c r="FLA121" s="511"/>
      <c r="FLB121" s="511"/>
      <c r="FLC121" s="511"/>
      <c r="FLD121" s="511"/>
      <c r="FLE121" s="511"/>
      <c r="FLF121" s="511"/>
      <c r="FLG121" s="511"/>
      <c r="FLH121" s="511"/>
      <c r="FLI121" s="511"/>
      <c r="FLJ121" s="511"/>
      <c r="FLK121" s="511"/>
      <c r="FLL121" s="511"/>
      <c r="FLM121" s="511"/>
      <c r="FLN121" s="511"/>
      <c r="FLO121" s="511"/>
      <c r="FLP121" s="511"/>
      <c r="FLQ121" s="511"/>
      <c r="FLR121" s="511"/>
      <c r="FLS121" s="511"/>
      <c r="FLT121" s="511"/>
      <c r="FLU121" s="511"/>
      <c r="FLV121" s="511"/>
      <c r="FLW121" s="511"/>
      <c r="FLX121" s="511"/>
      <c r="FLY121" s="511"/>
      <c r="FLZ121" s="511"/>
      <c r="FMA121" s="511"/>
      <c r="FMB121" s="511"/>
      <c r="FMC121" s="511"/>
      <c r="FMD121" s="511"/>
      <c r="FME121" s="511"/>
      <c r="FMF121" s="511"/>
      <c r="FMG121" s="511"/>
      <c r="FMH121" s="511"/>
      <c r="FMI121" s="511"/>
      <c r="FMJ121" s="511"/>
      <c r="FMK121" s="511"/>
      <c r="FML121" s="511"/>
      <c r="FMM121" s="511"/>
      <c r="FMN121" s="511"/>
      <c r="FMO121" s="511"/>
      <c r="FMP121" s="511"/>
      <c r="FMQ121" s="511"/>
      <c r="FMR121" s="511"/>
      <c r="FMS121" s="511"/>
      <c r="FMT121" s="511"/>
      <c r="FMU121" s="511"/>
      <c r="FMV121" s="511"/>
      <c r="FMW121" s="511"/>
      <c r="FMX121" s="511"/>
      <c r="FMY121" s="511"/>
      <c r="FMZ121" s="511"/>
      <c r="FNA121" s="511"/>
      <c r="FNB121" s="511"/>
      <c r="FNC121" s="511"/>
      <c r="FND121" s="511"/>
      <c r="FNE121" s="511"/>
      <c r="FNF121" s="511"/>
      <c r="FNG121" s="511"/>
      <c r="FNH121" s="511"/>
      <c r="FNI121" s="511"/>
      <c r="FNJ121" s="511"/>
      <c r="FNK121" s="511"/>
      <c r="FNL121" s="511"/>
      <c r="FNM121" s="511"/>
      <c r="FNN121" s="511"/>
      <c r="FNO121" s="511"/>
      <c r="FNP121" s="511"/>
      <c r="FNQ121" s="511"/>
      <c r="FNR121" s="511"/>
      <c r="FNS121" s="511"/>
      <c r="FNT121" s="511"/>
      <c r="FNU121" s="511"/>
      <c r="FNV121" s="511"/>
      <c r="FNW121" s="511"/>
      <c r="FNX121" s="511"/>
      <c r="FNY121" s="511"/>
      <c r="FNZ121" s="511"/>
      <c r="FOA121" s="511"/>
      <c r="FOB121" s="511"/>
      <c r="FOC121" s="511"/>
      <c r="FOD121" s="511"/>
      <c r="FOE121" s="511"/>
      <c r="FOF121" s="511"/>
      <c r="FOG121" s="511"/>
      <c r="FOH121" s="511"/>
      <c r="FOI121" s="511"/>
      <c r="FOJ121" s="511"/>
      <c r="FOK121" s="511"/>
      <c r="FOL121" s="511"/>
      <c r="FOM121" s="511"/>
      <c r="FON121" s="511"/>
      <c r="FOO121" s="511"/>
      <c r="FOP121" s="511"/>
      <c r="FOQ121" s="511"/>
      <c r="FOR121" s="511"/>
      <c r="FOS121" s="511"/>
      <c r="FOT121" s="511"/>
      <c r="FOU121" s="511"/>
      <c r="FOV121" s="511"/>
      <c r="FOW121" s="511"/>
      <c r="FOX121" s="511"/>
      <c r="FOY121" s="511"/>
      <c r="FOZ121" s="511"/>
      <c r="FPA121" s="511"/>
      <c r="FPB121" s="511"/>
      <c r="FPC121" s="511"/>
      <c r="FPD121" s="511"/>
      <c r="FPE121" s="511"/>
      <c r="FPF121" s="511"/>
      <c r="FPG121" s="511"/>
      <c r="FPH121" s="511"/>
      <c r="FPI121" s="511"/>
      <c r="FPJ121" s="511"/>
      <c r="FPK121" s="511"/>
      <c r="FPL121" s="511"/>
      <c r="FPM121" s="511"/>
      <c r="FPN121" s="511"/>
      <c r="FPO121" s="511"/>
      <c r="FPP121" s="511"/>
      <c r="FPQ121" s="511"/>
      <c r="FPR121" s="511"/>
      <c r="FPS121" s="511"/>
      <c r="FPT121" s="511"/>
      <c r="FPU121" s="511"/>
      <c r="FPV121" s="511"/>
      <c r="FPW121" s="511"/>
      <c r="FPX121" s="511"/>
      <c r="FPY121" s="511"/>
      <c r="FPZ121" s="511"/>
      <c r="FQA121" s="511"/>
      <c r="FQB121" s="511"/>
      <c r="FQC121" s="511"/>
      <c r="FQD121" s="511"/>
      <c r="FQE121" s="511"/>
      <c r="FQF121" s="511"/>
      <c r="FQG121" s="511"/>
      <c r="FQH121" s="511"/>
      <c r="FQI121" s="511"/>
      <c r="FQJ121" s="511"/>
      <c r="FQK121" s="511"/>
      <c r="FQL121" s="511"/>
      <c r="FQM121" s="511"/>
      <c r="FQN121" s="511"/>
      <c r="FQO121" s="511"/>
      <c r="FQP121" s="511"/>
      <c r="FQQ121" s="511"/>
      <c r="FQR121" s="511"/>
      <c r="FQS121" s="511"/>
      <c r="FQT121" s="511"/>
      <c r="FQU121" s="511"/>
      <c r="FQV121" s="511"/>
      <c r="FQW121" s="511"/>
      <c r="FQX121" s="511"/>
      <c r="FQY121" s="511"/>
      <c r="FQZ121" s="511"/>
      <c r="FRA121" s="511"/>
      <c r="FRB121" s="511"/>
      <c r="FRC121" s="511"/>
      <c r="FRD121" s="511"/>
      <c r="FRE121" s="511"/>
      <c r="FRF121" s="511"/>
      <c r="FRG121" s="511"/>
      <c r="FRH121" s="511"/>
      <c r="FRI121" s="511"/>
      <c r="FRJ121" s="511"/>
      <c r="FRK121" s="511"/>
      <c r="FRL121" s="511"/>
      <c r="FRM121" s="511"/>
      <c r="FRN121" s="511"/>
      <c r="FRO121" s="511"/>
      <c r="FRP121" s="511"/>
      <c r="FRQ121" s="511"/>
      <c r="FRR121" s="511"/>
      <c r="FRS121" s="511"/>
      <c r="FRT121" s="511"/>
      <c r="FRU121" s="511"/>
      <c r="FRV121" s="511"/>
      <c r="FRW121" s="511"/>
      <c r="FRX121" s="511"/>
      <c r="FRY121" s="511"/>
      <c r="FRZ121" s="511"/>
      <c r="FSA121" s="511"/>
      <c r="FSB121" s="511"/>
      <c r="FSC121" s="511"/>
      <c r="FSD121" s="511"/>
      <c r="FSE121" s="511"/>
      <c r="FSF121" s="511"/>
      <c r="FSG121" s="511"/>
      <c r="FSH121" s="511"/>
      <c r="FSI121" s="511"/>
      <c r="FSJ121" s="511"/>
      <c r="FSK121" s="511"/>
      <c r="FSL121" s="511"/>
      <c r="FSM121" s="511"/>
      <c r="FSN121" s="511"/>
      <c r="FSO121" s="511"/>
      <c r="FSP121" s="511"/>
      <c r="FSQ121" s="511"/>
      <c r="FSR121" s="511"/>
      <c r="FSS121" s="511"/>
      <c r="FST121" s="511"/>
      <c r="FSU121" s="511"/>
      <c r="FSV121" s="511"/>
      <c r="FSW121" s="511"/>
      <c r="FSX121" s="511"/>
      <c r="FSY121" s="511"/>
      <c r="FSZ121" s="511"/>
      <c r="FTA121" s="511"/>
      <c r="FTB121" s="511"/>
      <c r="FTC121" s="511"/>
      <c r="FTD121" s="511"/>
      <c r="FTE121" s="511"/>
      <c r="FTF121" s="511"/>
      <c r="FTG121" s="511"/>
      <c r="FTH121" s="511"/>
      <c r="FTI121" s="511"/>
      <c r="FTJ121" s="511"/>
      <c r="FTK121" s="511"/>
      <c r="FTL121" s="511"/>
      <c r="FTM121" s="511"/>
      <c r="FTN121" s="511"/>
      <c r="FTO121" s="511"/>
      <c r="FTP121" s="511"/>
      <c r="FTQ121" s="511"/>
      <c r="FTR121" s="511"/>
      <c r="FTS121" s="511"/>
      <c r="FTT121" s="511"/>
      <c r="FTU121" s="511"/>
      <c r="FTV121" s="511"/>
      <c r="FTW121" s="511"/>
      <c r="FTX121" s="511"/>
      <c r="FTY121" s="511"/>
      <c r="FTZ121" s="511"/>
      <c r="FUA121" s="511"/>
      <c r="FUB121" s="511"/>
      <c r="FUC121" s="511"/>
      <c r="FUD121" s="511"/>
      <c r="FUE121" s="511"/>
      <c r="FUF121" s="511"/>
      <c r="FUG121" s="511"/>
      <c r="FUH121" s="511"/>
      <c r="FUI121" s="511"/>
      <c r="FUJ121" s="511"/>
      <c r="FUK121" s="511"/>
      <c r="FUL121" s="511"/>
      <c r="FUM121" s="511"/>
      <c r="FUN121" s="511"/>
      <c r="FUO121" s="511"/>
      <c r="FUP121" s="511"/>
      <c r="FUQ121" s="511"/>
      <c r="FUR121" s="511"/>
      <c r="FUS121" s="511"/>
      <c r="FUT121" s="511"/>
      <c r="FUU121" s="511"/>
      <c r="FUV121" s="511"/>
      <c r="FUW121" s="511"/>
      <c r="FUX121" s="511"/>
      <c r="FUY121" s="511"/>
      <c r="FUZ121" s="511"/>
      <c r="FVA121" s="511"/>
      <c r="FVB121" s="511"/>
      <c r="FVC121" s="511"/>
      <c r="FVD121" s="511"/>
      <c r="FVE121" s="511"/>
      <c r="FVF121" s="511"/>
      <c r="FVG121" s="511"/>
      <c r="FVH121" s="511"/>
      <c r="FVI121" s="511"/>
      <c r="FVJ121" s="511"/>
      <c r="FVK121" s="511"/>
      <c r="FVL121" s="511"/>
      <c r="FVM121" s="511"/>
      <c r="FVN121" s="511"/>
      <c r="FVO121" s="511"/>
      <c r="FVP121" s="511"/>
      <c r="FVQ121" s="511"/>
      <c r="FVR121" s="511"/>
      <c r="FVS121" s="511"/>
      <c r="FVT121" s="511"/>
      <c r="FVU121" s="511"/>
      <c r="FVV121" s="511"/>
      <c r="FVW121" s="511"/>
      <c r="FVX121" s="511"/>
      <c r="FVY121" s="511"/>
      <c r="FVZ121" s="511"/>
      <c r="FWA121" s="511"/>
      <c r="FWB121" s="511"/>
      <c r="FWC121" s="511"/>
      <c r="FWD121" s="511"/>
      <c r="FWE121" s="511"/>
      <c r="FWF121" s="511"/>
      <c r="FWG121" s="511"/>
      <c r="FWH121" s="511"/>
      <c r="FWI121" s="511"/>
      <c r="FWJ121" s="511"/>
      <c r="FWK121" s="511"/>
      <c r="FWL121" s="511"/>
      <c r="FWM121" s="511"/>
      <c r="FWN121" s="511"/>
      <c r="FWO121" s="511"/>
      <c r="FWP121" s="511"/>
      <c r="FWQ121" s="511"/>
      <c r="FWR121" s="511"/>
      <c r="FWS121" s="511"/>
      <c r="FWT121" s="511"/>
      <c r="FWU121" s="511"/>
      <c r="FWV121" s="511"/>
      <c r="FWW121" s="511"/>
      <c r="FWX121" s="511"/>
      <c r="FWY121" s="511"/>
      <c r="FWZ121" s="511"/>
      <c r="FXA121" s="511"/>
      <c r="FXB121" s="511"/>
      <c r="FXC121" s="511"/>
      <c r="FXD121" s="511"/>
      <c r="FXE121" s="511"/>
      <c r="FXF121" s="511"/>
      <c r="FXG121" s="511"/>
      <c r="FXH121" s="511"/>
      <c r="FXI121" s="511"/>
      <c r="FXJ121" s="511"/>
      <c r="FXK121" s="511"/>
      <c r="FXL121" s="511"/>
      <c r="FXM121" s="511"/>
      <c r="FXN121" s="511"/>
      <c r="FXO121" s="511"/>
      <c r="FXP121" s="511"/>
      <c r="FXQ121" s="511"/>
      <c r="FXR121" s="511"/>
      <c r="FXS121" s="511"/>
      <c r="FXT121" s="511"/>
      <c r="FXU121" s="511"/>
      <c r="FXV121" s="511"/>
      <c r="FXW121" s="511"/>
      <c r="FXX121" s="511"/>
      <c r="FXY121" s="511"/>
      <c r="FXZ121" s="511"/>
      <c r="FYA121" s="511"/>
      <c r="FYB121" s="511"/>
      <c r="FYC121" s="511"/>
      <c r="FYD121" s="511"/>
      <c r="FYE121" s="511"/>
      <c r="FYF121" s="511"/>
      <c r="FYG121" s="511"/>
      <c r="FYH121" s="511"/>
      <c r="FYI121" s="511"/>
      <c r="FYJ121" s="511"/>
      <c r="FYK121" s="511"/>
      <c r="FYL121" s="511"/>
      <c r="FYM121" s="511"/>
      <c r="FYN121" s="511"/>
      <c r="FYO121" s="511"/>
      <c r="FYP121" s="511"/>
      <c r="FYQ121" s="511"/>
      <c r="FYR121" s="511"/>
      <c r="FYS121" s="511"/>
      <c r="FYT121" s="511"/>
      <c r="FYU121" s="511"/>
      <c r="FYV121" s="511"/>
      <c r="FYW121" s="511"/>
      <c r="FYX121" s="511"/>
      <c r="FYY121" s="511"/>
      <c r="FYZ121" s="511"/>
      <c r="FZA121" s="511"/>
      <c r="FZB121" s="511"/>
      <c r="FZC121" s="511"/>
      <c r="FZD121" s="511"/>
      <c r="FZE121" s="511"/>
      <c r="FZF121" s="511"/>
      <c r="FZG121" s="511"/>
      <c r="FZH121" s="511"/>
      <c r="FZI121" s="511"/>
      <c r="FZJ121" s="511"/>
      <c r="FZK121" s="511"/>
      <c r="FZL121" s="511"/>
      <c r="FZM121" s="511"/>
      <c r="FZN121" s="511"/>
      <c r="FZO121" s="511"/>
      <c r="FZP121" s="511"/>
      <c r="FZQ121" s="511"/>
      <c r="FZR121" s="511"/>
      <c r="FZS121" s="511"/>
      <c r="FZT121" s="511"/>
      <c r="FZU121" s="511"/>
      <c r="FZV121" s="511"/>
      <c r="FZW121" s="511"/>
      <c r="FZX121" s="511"/>
      <c r="FZY121" s="511"/>
      <c r="FZZ121" s="511"/>
      <c r="GAA121" s="511"/>
      <c r="GAB121" s="511"/>
      <c r="GAC121" s="511"/>
      <c r="GAD121" s="511"/>
      <c r="GAE121" s="511"/>
      <c r="GAF121" s="511"/>
      <c r="GAG121" s="511"/>
      <c r="GAH121" s="511"/>
      <c r="GAI121" s="511"/>
      <c r="GAJ121" s="511"/>
      <c r="GAK121" s="511"/>
      <c r="GAL121" s="511"/>
      <c r="GAM121" s="511"/>
      <c r="GAN121" s="511"/>
      <c r="GAO121" s="511"/>
      <c r="GAP121" s="511"/>
      <c r="GAQ121" s="511"/>
      <c r="GAR121" s="511"/>
      <c r="GAS121" s="511"/>
      <c r="GAT121" s="511"/>
      <c r="GAU121" s="511"/>
      <c r="GAV121" s="511"/>
      <c r="GAW121" s="511"/>
      <c r="GAX121" s="511"/>
      <c r="GAY121" s="511"/>
      <c r="GAZ121" s="511"/>
      <c r="GBA121" s="511"/>
      <c r="GBB121" s="511"/>
      <c r="GBC121" s="511"/>
      <c r="GBD121" s="511"/>
      <c r="GBE121" s="511"/>
      <c r="GBF121" s="511"/>
      <c r="GBG121" s="511"/>
      <c r="GBH121" s="511"/>
      <c r="GBI121" s="511"/>
      <c r="GBJ121" s="511"/>
      <c r="GBK121" s="511"/>
      <c r="GBL121" s="511"/>
      <c r="GBM121" s="511"/>
      <c r="GBN121" s="511"/>
      <c r="GBO121" s="511"/>
      <c r="GBP121" s="511"/>
      <c r="GBQ121" s="511"/>
      <c r="GBR121" s="511"/>
      <c r="GBS121" s="511"/>
      <c r="GBT121" s="511"/>
      <c r="GBU121" s="511"/>
      <c r="GBV121" s="511"/>
      <c r="GBW121" s="511"/>
      <c r="GBX121" s="511"/>
      <c r="GBY121" s="511"/>
      <c r="GBZ121" s="511"/>
      <c r="GCA121" s="511"/>
      <c r="GCB121" s="511"/>
      <c r="GCC121" s="511"/>
      <c r="GCD121" s="511"/>
      <c r="GCE121" s="511"/>
      <c r="GCF121" s="511"/>
      <c r="GCG121" s="511"/>
      <c r="GCH121" s="511"/>
      <c r="GCI121" s="511"/>
      <c r="GCJ121" s="511"/>
      <c r="GCK121" s="511"/>
      <c r="GCL121" s="511"/>
      <c r="GCM121" s="511"/>
      <c r="GCN121" s="511"/>
      <c r="GCO121" s="511"/>
      <c r="GCP121" s="511"/>
      <c r="GCQ121" s="511"/>
      <c r="GCR121" s="511"/>
      <c r="GCS121" s="511"/>
      <c r="GCT121" s="511"/>
      <c r="GCU121" s="511"/>
      <c r="GCV121" s="511"/>
      <c r="GCW121" s="511"/>
      <c r="GCX121" s="511"/>
      <c r="GCY121" s="511"/>
      <c r="GCZ121" s="511"/>
      <c r="GDA121" s="511"/>
      <c r="GDB121" s="511"/>
      <c r="GDC121" s="511"/>
      <c r="GDD121" s="511"/>
      <c r="GDE121" s="511"/>
      <c r="GDF121" s="511"/>
      <c r="GDG121" s="511"/>
      <c r="GDH121" s="511"/>
      <c r="GDI121" s="511"/>
      <c r="GDJ121" s="511"/>
      <c r="GDK121" s="511"/>
      <c r="GDL121" s="511"/>
      <c r="GDM121" s="511"/>
      <c r="GDN121" s="511"/>
      <c r="GDO121" s="511"/>
      <c r="GDP121" s="511"/>
      <c r="GDQ121" s="511"/>
      <c r="GDR121" s="511"/>
      <c r="GDS121" s="511"/>
      <c r="GDT121" s="511"/>
      <c r="GDU121" s="511"/>
      <c r="GDV121" s="511"/>
      <c r="GDW121" s="511"/>
      <c r="GDX121" s="511"/>
      <c r="GDY121" s="511"/>
      <c r="GDZ121" s="511"/>
      <c r="GEA121" s="511"/>
      <c r="GEB121" s="511"/>
      <c r="GEC121" s="511"/>
      <c r="GED121" s="511"/>
      <c r="GEE121" s="511"/>
      <c r="GEF121" s="511"/>
      <c r="GEG121" s="511"/>
      <c r="GEH121" s="511"/>
      <c r="GEI121" s="511"/>
      <c r="GEJ121" s="511"/>
      <c r="GEK121" s="511"/>
      <c r="GEL121" s="511"/>
      <c r="GEM121" s="511"/>
      <c r="GEN121" s="511"/>
      <c r="GEO121" s="511"/>
      <c r="GEP121" s="511"/>
      <c r="GEQ121" s="511"/>
      <c r="GER121" s="511"/>
      <c r="GES121" s="511"/>
      <c r="GET121" s="511"/>
      <c r="GEU121" s="511"/>
      <c r="GEV121" s="511"/>
      <c r="GEW121" s="511"/>
      <c r="GEX121" s="511"/>
      <c r="GEY121" s="511"/>
      <c r="GEZ121" s="511"/>
      <c r="GFA121" s="511"/>
      <c r="GFB121" s="511"/>
      <c r="GFC121" s="511"/>
      <c r="GFD121" s="511"/>
      <c r="GFE121" s="511"/>
      <c r="GFF121" s="511"/>
      <c r="GFG121" s="511"/>
      <c r="GFH121" s="511"/>
      <c r="GFI121" s="511"/>
      <c r="GFJ121" s="511"/>
      <c r="GFK121" s="511"/>
      <c r="GFL121" s="511"/>
      <c r="GFM121" s="511"/>
      <c r="GFN121" s="511"/>
      <c r="GFO121" s="511"/>
      <c r="GFP121" s="511"/>
      <c r="GFQ121" s="511"/>
      <c r="GFR121" s="511"/>
      <c r="GFS121" s="511"/>
      <c r="GFT121" s="511"/>
      <c r="GFU121" s="511"/>
      <c r="GFV121" s="511"/>
      <c r="GFW121" s="511"/>
      <c r="GFX121" s="511"/>
      <c r="GFY121" s="511"/>
      <c r="GFZ121" s="511"/>
      <c r="GGA121" s="511"/>
      <c r="GGB121" s="511"/>
      <c r="GGC121" s="511"/>
      <c r="GGD121" s="511"/>
      <c r="GGE121" s="511"/>
      <c r="GGF121" s="511"/>
      <c r="GGG121" s="511"/>
      <c r="GGH121" s="511"/>
      <c r="GGI121" s="511"/>
      <c r="GGJ121" s="511"/>
      <c r="GGK121" s="511"/>
      <c r="GGL121" s="511"/>
      <c r="GGM121" s="511"/>
      <c r="GGN121" s="511"/>
      <c r="GGO121" s="511"/>
      <c r="GGP121" s="511"/>
      <c r="GGQ121" s="511"/>
      <c r="GGR121" s="511"/>
      <c r="GGS121" s="511"/>
      <c r="GGT121" s="511"/>
      <c r="GGU121" s="511"/>
      <c r="GGV121" s="511"/>
      <c r="GGW121" s="511"/>
      <c r="GGX121" s="511"/>
      <c r="GGY121" s="511"/>
      <c r="GGZ121" s="511"/>
      <c r="GHA121" s="511"/>
      <c r="GHB121" s="511"/>
      <c r="GHC121" s="511"/>
      <c r="GHD121" s="511"/>
      <c r="GHE121" s="511"/>
      <c r="GHF121" s="511"/>
      <c r="GHG121" s="511"/>
      <c r="GHH121" s="511"/>
      <c r="GHI121" s="511"/>
      <c r="GHJ121" s="511"/>
      <c r="GHK121" s="511"/>
      <c r="GHL121" s="511"/>
      <c r="GHM121" s="511"/>
      <c r="GHN121" s="511"/>
      <c r="GHO121" s="511"/>
      <c r="GHP121" s="511"/>
      <c r="GHQ121" s="511"/>
      <c r="GHR121" s="511"/>
      <c r="GHS121" s="511"/>
      <c r="GHT121" s="511"/>
      <c r="GHU121" s="511"/>
      <c r="GHV121" s="511"/>
      <c r="GHW121" s="511"/>
      <c r="GHX121" s="511"/>
      <c r="GHY121" s="511"/>
      <c r="GHZ121" s="511"/>
      <c r="GIA121" s="511"/>
      <c r="GIB121" s="511"/>
      <c r="GIC121" s="511"/>
      <c r="GID121" s="511"/>
      <c r="GIE121" s="511"/>
      <c r="GIF121" s="511"/>
      <c r="GIG121" s="511"/>
      <c r="GIH121" s="511"/>
      <c r="GII121" s="511"/>
      <c r="GIJ121" s="511"/>
      <c r="GIK121" s="511"/>
      <c r="GIL121" s="511"/>
      <c r="GIM121" s="511"/>
      <c r="GIN121" s="511"/>
      <c r="GIO121" s="511"/>
      <c r="GIP121" s="511"/>
      <c r="GIQ121" s="511"/>
      <c r="GIR121" s="511"/>
      <c r="GIS121" s="511"/>
      <c r="GIT121" s="511"/>
      <c r="GIU121" s="511"/>
      <c r="GIV121" s="511"/>
      <c r="GIW121" s="511"/>
      <c r="GIX121" s="511"/>
      <c r="GIY121" s="511"/>
      <c r="GIZ121" s="511"/>
      <c r="GJA121" s="511"/>
      <c r="GJB121" s="511"/>
      <c r="GJC121" s="511"/>
      <c r="GJD121" s="511"/>
      <c r="GJE121" s="511"/>
      <c r="GJF121" s="511"/>
      <c r="GJG121" s="511"/>
      <c r="GJH121" s="511"/>
      <c r="GJI121" s="511"/>
      <c r="GJJ121" s="511"/>
      <c r="GJK121" s="511"/>
      <c r="GJL121" s="511"/>
      <c r="GJM121" s="511"/>
      <c r="GJN121" s="511"/>
      <c r="GJO121" s="511"/>
      <c r="GJP121" s="511"/>
      <c r="GJQ121" s="511"/>
      <c r="GJR121" s="511"/>
      <c r="GJS121" s="511"/>
      <c r="GJT121" s="511"/>
      <c r="GJU121" s="511"/>
      <c r="GJV121" s="511"/>
      <c r="GJW121" s="511"/>
      <c r="GJX121" s="511"/>
      <c r="GJY121" s="511"/>
      <c r="GJZ121" s="511"/>
      <c r="GKA121" s="511"/>
      <c r="GKB121" s="511"/>
      <c r="GKC121" s="511"/>
      <c r="GKD121" s="511"/>
      <c r="GKE121" s="511"/>
      <c r="GKF121" s="511"/>
      <c r="GKG121" s="511"/>
      <c r="GKH121" s="511"/>
      <c r="GKI121" s="511"/>
      <c r="GKJ121" s="511"/>
      <c r="GKK121" s="511"/>
      <c r="GKL121" s="511"/>
      <c r="GKM121" s="511"/>
      <c r="GKN121" s="511"/>
      <c r="GKO121" s="511"/>
      <c r="GKP121" s="511"/>
      <c r="GKQ121" s="511"/>
      <c r="GKR121" s="511"/>
      <c r="GKS121" s="511"/>
      <c r="GKT121" s="511"/>
      <c r="GKU121" s="511"/>
      <c r="GKV121" s="511"/>
      <c r="GKW121" s="511"/>
      <c r="GKX121" s="511"/>
      <c r="GKY121" s="511"/>
      <c r="GKZ121" s="511"/>
      <c r="GLA121" s="511"/>
      <c r="GLB121" s="511"/>
      <c r="GLC121" s="511"/>
      <c r="GLD121" s="511"/>
      <c r="GLE121" s="511"/>
      <c r="GLF121" s="511"/>
      <c r="GLG121" s="511"/>
      <c r="GLH121" s="511"/>
      <c r="GLI121" s="511"/>
      <c r="GLJ121" s="511"/>
      <c r="GLK121" s="511"/>
      <c r="GLL121" s="511"/>
      <c r="GLM121" s="511"/>
      <c r="GLN121" s="511"/>
      <c r="GLO121" s="511"/>
      <c r="GLP121" s="511"/>
      <c r="GLQ121" s="511"/>
      <c r="GLR121" s="511"/>
      <c r="GLS121" s="511"/>
      <c r="GLT121" s="511"/>
      <c r="GLU121" s="511"/>
      <c r="GLV121" s="511"/>
      <c r="GLW121" s="511"/>
      <c r="GLX121" s="511"/>
      <c r="GLY121" s="511"/>
      <c r="GLZ121" s="511"/>
      <c r="GMA121" s="511"/>
      <c r="GMB121" s="511"/>
      <c r="GMC121" s="511"/>
      <c r="GMD121" s="511"/>
      <c r="GME121" s="511"/>
      <c r="GMF121" s="511"/>
      <c r="GMG121" s="511"/>
      <c r="GMH121" s="511"/>
      <c r="GMI121" s="511"/>
      <c r="GMJ121" s="511"/>
      <c r="GMK121" s="511"/>
      <c r="GML121" s="511"/>
      <c r="GMM121" s="511"/>
      <c r="GMN121" s="511"/>
      <c r="GMO121" s="511"/>
      <c r="GMP121" s="511"/>
      <c r="GMQ121" s="511"/>
      <c r="GMR121" s="511"/>
      <c r="GMS121" s="511"/>
      <c r="GMT121" s="511"/>
      <c r="GMU121" s="511"/>
      <c r="GMV121" s="511"/>
      <c r="GMW121" s="511"/>
      <c r="GMX121" s="511"/>
      <c r="GMY121" s="511"/>
      <c r="GMZ121" s="511"/>
      <c r="GNA121" s="511"/>
      <c r="GNB121" s="511"/>
      <c r="GNC121" s="511"/>
      <c r="GND121" s="511"/>
      <c r="GNE121" s="511"/>
      <c r="GNF121" s="511"/>
      <c r="GNG121" s="511"/>
      <c r="GNH121" s="511"/>
      <c r="GNI121" s="511"/>
      <c r="GNJ121" s="511"/>
      <c r="GNK121" s="511"/>
      <c r="GNL121" s="511"/>
      <c r="GNM121" s="511"/>
      <c r="GNN121" s="511"/>
      <c r="GNO121" s="511"/>
      <c r="GNP121" s="511"/>
      <c r="GNQ121" s="511"/>
      <c r="GNR121" s="511"/>
      <c r="GNS121" s="511"/>
      <c r="GNT121" s="511"/>
      <c r="GNU121" s="511"/>
      <c r="GNV121" s="511"/>
      <c r="GNW121" s="511"/>
      <c r="GNX121" s="511"/>
      <c r="GNY121" s="511"/>
      <c r="GNZ121" s="511"/>
      <c r="GOA121" s="511"/>
      <c r="GOB121" s="511"/>
      <c r="GOC121" s="511"/>
      <c r="GOD121" s="511"/>
      <c r="GOE121" s="511"/>
      <c r="GOF121" s="511"/>
      <c r="GOG121" s="511"/>
      <c r="GOH121" s="511"/>
      <c r="GOI121" s="511"/>
      <c r="GOJ121" s="511"/>
      <c r="GOK121" s="511"/>
      <c r="GOL121" s="511"/>
      <c r="GOM121" s="511"/>
      <c r="GON121" s="511"/>
      <c r="GOO121" s="511"/>
      <c r="GOP121" s="511"/>
      <c r="GOQ121" s="511"/>
      <c r="GOR121" s="511"/>
      <c r="GOS121" s="511"/>
      <c r="GOT121" s="511"/>
      <c r="GOU121" s="511"/>
      <c r="GOV121" s="511"/>
      <c r="GOW121" s="511"/>
      <c r="GOX121" s="511"/>
      <c r="GOY121" s="511"/>
      <c r="GOZ121" s="511"/>
      <c r="GPA121" s="511"/>
      <c r="GPB121" s="511"/>
      <c r="GPC121" s="511"/>
      <c r="GPD121" s="511"/>
      <c r="GPE121" s="511"/>
      <c r="GPF121" s="511"/>
      <c r="GPG121" s="511"/>
      <c r="GPH121" s="511"/>
      <c r="GPI121" s="511"/>
      <c r="GPJ121" s="511"/>
      <c r="GPK121" s="511"/>
      <c r="GPL121" s="511"/>
      <c r="GPM121" s="511"/>
      <c r="GPN121" s="511"/>
      <c r="GPO121" s="511"/>
      <c r="GPP121" s="511"/>
      <c r="GPQ121" s="511"/>
      <c r="GPR121" s="511"/>
      <c r="GPS121" s="511"/>
      <c r="GPT121" s="511"/>
      <c r="GPU121" s="511"/>
      <c r="GPV121" s="511"/>
      <c r="GPW121" s="511"/>
      <c r="GPX121" s="511"/>
      <c r="GPY121" s="511"/>
      <c r="GPZ121" s="511"/>
      <c r="GQA121" s="511"/>
      <c r="GQB121" s="511"/>
      <c r="GQC121" s="511"/>
      <c r="GQD121" s="511"/>
      <c r="GQE121" s="511"/>
      <c r="GQF121" s="511"/>
      <c r="GQG121" s="511"/>
      <c r="GQH121" s="511"/>
      <c r="GQI121" s="511"/>
      <c r="GQJ121" s="511"/>
      <c r="GQK121" s="511"/>
      <c r="GQL121" s="511"/>
      <c r="GQM121" s="511"/>
      <c r="GQN121" s="511"/>
      <c r="GQO121" s="511"/>
      <c r="GQP121" s="511"/>
      <c r="GQQ121" s="511"/>
      <c r="GQR121" s="511"/>
      <c r="GQS121" s="511"/>
      <c r="GQT121" s="511"/>
      <c r="GQU121" s="511"/>
      <c r="GQV121" s="511"/>
      <c r="GQW121" s="511"/>
      <c r="GQX121" s="511"/>
      <c r="GQY121" s="511"/>
      <c r="GQZ121" s="511"/>
      <c r="GRA121" s="511"/>
      <c r="GRB121" s="511"/>
      <c r="GRC121" s="511"/>
      <c r="GRD121" s="511"/>
      <c r="GRE121" s="511"/>
      <c r="GRF121" s="511"/>
      <c r="GRG121" s="511"/>
      <c r="GRH121" s="511"/>
      <c r="GRI121" s="511"/>
      <c r="GRJ121" s="511"/>
      <c r="GRK121" s="511"/>
      <c r="GRL121" s="511"/>
      <c r="GRM121" s="511"/>
      <c r="GRN121" s="511"/>
      <c r="GRO121" s="511"/>
      <c r="GRP121" s="511"/>
      <c r="GRQ121" s="511"/>
      <c r="GRR121" s="511"/>
      <c r="GRS121" s="511"/>
      <c r="GRT121" s="511"/>
      <c r="GRU121" s="511"/>
      <c r="GRV121" s="511"/>
      <c r="GRW121" s="511"/>
      <c r="GRX121" s="511"/>
      <c r="GRY121" s="511"/>
      <c r="GRZ121" s="511"/>
      <c r="GSA121" s="511"/>
      <c r="GSB121" s="511"/>
      <c r="GSC121" s="511"/>
      <c r="GSD121" s="511"/>
      <c r="GSE121" s="511"/>
      <c r="GSF121" s="511"/>
      <c r="GSG121" s="511"/>
      <c r="GSH121" s="511"/>
      <c r="GSI121" s="511"/>
      <c r="GSJ121" s="511"/>
      <c r="GSK121" s="511"/>
      <c r="GSL121" s="511"/>
      <c r="GSM121" s="511"/>
      <c r="GSN121" s="511"/>
      <c r="GSO121" s="511"/>
      <c r="GSP121" s="511"/>
      <c r="GSQ121" s="511"/>
      <c r="GSR121" s="511"/>
      <c r="GSS121" s="511"/>
      <c r="GST121" s="511"/>
      <c r="GSU121" s="511"/>
      <c r="GSV121" s="511"/>
      <c r="GSW121" s="511"/>
      <c r="GSX121" s="511"/>
      <c r="GSY121" s="511"/>
      <c r="GSZ121" s="511"/>
      <c r="GTA121" s="511"/>
      <c r="GTB121" s="511"/>
      <c r="GTC121" s="511"/>
      <c r="GTD121" s="511"/>
      <c r="GTE121" s="511"/>
      <c r="GTF121" s="511"/>
      <c r="GTG121" s="511"/>
      <c r="GTH121" s="511"/>
      <c r="GTI121" s="511"/>
      <c r="GTJ121" s="511"/>
      <c r="GTK121" s="511"/>
      <c r="GTL121" s="511"/>
      <c r="GTM121" s="511"/>
      <c r="GTN121" s="511"/>
      <c r="GTO121" s="511"/>
      <c r="GTP121" s="511"/>
      <c r="GTQ121" s="511"/>
      <c r="GTR121" s="511"/>
      <c r="GTS121" s="511"/>
      <c r="GTT121" s="511"/>
      <c r="GTU121" s="511"/>
      <c r="GTV121" s="511"/>
      <c r="GTW121" s="511"/>
      <c r="GTX121" s="511"/>
      <c r="GTY121" s="511"/>
      <c r="GTZ121" s="511"/>
      <c r="GUA121" s="511"/>
      <c r="GUB121" s="511"/>
      <c r="GUC121" s="511"/>
      <c r="GUD121" s="511"/>
      <c r="GUE121" s="511"/>
      <c r="GUF121" s="511"/>
      <c r="GUG121" s="511"/>
      <c r="GUH121" s="511"/>
      <c r="GUI121" s="511"/>
      <c r="GUJ121" s="511"/>
      <c r="GUK121" s="511"/>
      <c r="GUL121" s="511"/>
      <c r="GUM121" s="511"/>
      <c r="GUN121" s="511"/>
      <c r="GUO121" s="511"/>
      <c r="GUP121" s="511"/>
      <c r="GUQ121" s="511"/>
      <c r="GUR121" s="511"/>
      <c r="GUS121" s="511"/>
      <c r="GUT121" s="511"/>
      <c r="GUU121" s="511"/>
      <c r="GUV121" s="511"/>
      <c r="GUW121" s="511"/>
      <c r="GUX121" s="511"/>
      <c r="GUY121" s="511"/>
      <c r="GUZ121" s="511"/>
      <c r="GVA121" s="511"/>
      <c r="GVB121" s="511"/>
      <c r="GVC121" s="511"/>
      <c r="GVD121" s="511"/>
      <c r="GVE121" s="511"/>
      <c r="GVF121" s="511"/>
      <c r="GVG121" s="511"/>
      <c r="GVH121" s="511"/>
      <c r="GVI121" s="511"/>
      <c r="GVJ121" s="511"/>
      <c r="GVK121" s="511"/>
      <c r="GVL121" s="511"/>
      <c r="GVM121" s="511"/>
      <c r="GVN121" s="511"/>
      <c r="GVO121" s="511"/>
      <c r="GVP121" s="511"/>
      <c r="GVQ121" s="511"/>
      <c r="GVR121" s="511"/>
      <c r="GVS121" s="511"/>
      <c r="GVT121" s="511"/>
      <c r="GVU121" s="511"/>
      <c r="GVV121" s="511"/>
      <c r="GVW121" s="511"/>
      <c r="GVX121" s="511"/>
      <c r="GVY121" s="511"/>
      <c r="GVZ121" s="511"/>
      <c r="GWA121" s="511"/>
      <c r="GWB121" s="511"/>
      <c r="GWC121" s="511"/>
      <c r="GWD121" s="511"/>
      <c r="GWE121" s="511"/>
      <c r="GWF121" s="511"/>
      <c r="GWG121" s="511"/>
      <c r="GWH121" s="511"/>
      <c r="GWI121" s="511"/>
      <c r="GWJ121" s="511"/>
      <c r="GWK121" s="511"/>
      <c r="GWL121" s="511"/>
      <c r="GWM121" s="511"/>
      <c r="GWN121" s="511"/>
      <c r="GWO121" s="511"/>
      <c r="GWP121" s="511"/>
      <c r="GWQ121" s="511"/>
      <c r="GWR121" s="511"/>
      <c r="GWS121" s="511"/>
      <c r="GWT121" s="511"/>
      <c r="GWU121" s="511"/>
      <c r="GWV121" s="511"/>
      <c r="GWW121" s="511"/>
      <c r="GWX121" s="511"/>
      <c r="GWY121" s="511"/>
      <c r="GWZ121" s="511"/>
      <c r="GXA121" s="511"/>
      <c r="GXB121" s="511"/>
      <c r="GXC121" s="511"/>
      <c r="GXD121" s="511"/>
      <c r="GXE121" s="511"/>
      <c r="GXF121" s="511"/>
      <c r="GXG121" s="511"/>
      <c r="GXH121" s="511"/>
      <c r="GXI121" s="511"/>
      <c r="GXJ121" s="511"/>
      <c r="GXK121" s="511"/>
      <c r="GXL121" s="511"/>
      <c r="GXM121" s="511"/>
      <c r="GXN121" s="511"/>
      <c r="GXO121" s="511"/>
      <c r="GXP121" s="511"/>
      <c r="GXQ121" s="511"/>
      <c r="GXR121" s="511"/>
      <c r="GXS121" s="511"/>
      <c r="GXT121" s="511"/>
      <c r="GXU121" s="511"/>
      <c r="GXV121" s="511"/>
      <c r="GXW121" s="511"/>
      <c r="GXX121" s="511"/>
      <c r="GXY121" s="511"/>
      <c r="GXZ121" s="511"/>
      <c r="GYA121" s="511"/>
      <c r="GYB121" s="511"/>
      <c r="GYC121" s="511"/>
      <c r="GYD121" s="511"/>
      <c r="GYE121" s="511"/>
      <c r="GYF121" s="511"/>
      <c r="GYG121" s="511"/>
      <c r="GYH121" s="511"/>
      <c r="GYI121" s="511"/>
      <c r="GYJ121" s="511"/>
      <c r="GYK121" s="511"/>
      <c r="GYL121" s="511"/>
      <c r="GYM121" s="511"/>
      <c r="GYN121" s="511"/>
      <c r="GYO121" s="511"/>
      <c r="GYP121" s="511"/>
      <c r="GYQ121" s="511"/>
      <c r="GYR121" s="511"/>
      <c r="GYS121" s="511"/>
      <c r="GYT121" s="511"/>
      <c r="GYU121" s="511"/>
      <c r="GYV121" s="511"/>
      <c r="GYW121" s="511"/>
      <c r="GYX121" s="511"/>
      <c r="GYY121" s="511"/>
      <c r="GYZ121" s="511"/>
      <c r="GZA121" s="511"/>
      <c r="GZB121" s="511"/>
      <c r="GZC121" s="511"/>
      <c r="GZD121" s="511"/>
      <c r="GZE121" s="511"/>
      <c r="GZF121" s="511"/>
      <c r="GZG121" s="511"/>
      <c r="GZH121" s="511"/>
      <c r="GZI121" s="511"/>
      <c r="GZJ121" s="511"/>
      <c r="GZK121" s="511"/>
      <c r="GZL121" s="511"/>
      <c r="GZM121" s="511"/>
      <c r="GZN121" s="511"/>
      <c r="GZO121" s="511"/>
      <c r="GZP121" s="511"/>
      <c r="GZQ121" s="511"/>
      <c r="GZR121" s="511"/>
      <c r="GZS121" s="511"/>
      <c r="GZT121" s="511"/>
      <c r="GZU121" s="511"/>
      <c r="GZV121" s="511"/>
      <c r="GZW121" s="511"/>
      <c r="GZX121" s="511"/>
      <c r="GZY121" s="511"/>
      <c r="GZZ121" s="511"/>
      <c r="HAA121" s="511"/>
      <c r="HAB121" s="511"/>
      <c r="HAC121" s="511"/>
      <c r="HAD121" s="511"/>
      <c r="HAE121" s="511"/>
      <c r="HAF121" s="511"/>
      <c r="HAG121" s="511"/>
      <c r="HAH121" s="511"/>
      <c r="HAI121" s="511"/>
      <c r="HAJ121" s="511"/>
      <c r="HAK121" s="511"/>
      <c r="HAL121" s="511"/>
      <c r="HAM121" s="511"/>
      <c r="HAN121" s="511"/>
      <c r="HAO121" s="511"/>
      <c r="HAP121" s="511"/>
      <c r="HAQ121" s="511"/>
      <c r="HAR121" s="511"/>
      <c r="HAS121" s="511"/>
      <c r="HAT121" s="511"/>
      <c r="HAU121" s="511"/>
      <c r="HAV121" s="511"/>
      <c r="HAW121" s="511"/>
      <c r="HAX121" s="511"/>
      <c r="HAY121" s="511"/>
      <c r="HAZ121" s="511"/>
      <c r="HBA121" s="511"/>
      <c r="HBB121" s="511"/>
      <c r="HBC121" s="511"/>
      <c r="HBD121" s="511"/>
      <c r="HBE121" s="511"/>
      <c r="HBF121" s="511"/>
      <c r="HBG121" s="511"/>
      <c r="HBH121" s="511"/>
      <c r="HBI121" s="511"/>
      <c r="HBJ121" s="511"/>
      <c r="HBK121" s="511"/>
      <c r="HBL121" s="511"/>
      <c r="HBM121" s="511"/>
      <c r="HBN121" s="511"/>
      <c r="HBO121" s="511"/>
      <c r="HBP121" s="511"/>
      <c r="HBQ121" s="511"/>
      <c r="HBR121" s="511"/>
      <c r="HBS121" s="511"/>
      <c r="HBT121" s="511"/>
      <c r="HBU121" s="511"/>
      <c r="HBV121" s="511"/>
      <c r="HBW121" s="511"/>
      <c r="HBX121" s="511"/>
      <c r="HBY121" s="511"/>
      <c r="HBZ121" s="511"/>
      <c r="HCA121" s="511"/>
      <c r="HCB121" s="511"/>
      <c r="HCC121" s="511"/>
      <c r="HCD121" s="511"/>
      <c r="HCE121" s="511"/>
      <c r="HCF121" s="511"/>
      <c r="HCG121" s="511"/>
      <c r="HCH121" s="511"/>
      <c r="HCI121" s="511"/>
      <c r="HCJ121" s="511"/>
      <c r="HCK121" s="511"/>
      <c r="HCL121" s="511"/>
      <c r="HCM121" s="511"/>
      <c r="HCN121" s="511"/>
      <c r="HCO121" s="511"/>
      <c r="HCP121" s="511"/>
      <c r="HCQ121" s="511"/>
      <c r="HCR121" s="511"/>
      <c r="HCS121" s="511"/>
      <c r="HCT121" s="511"/>
      <c r="HCU121" s="511"/>
      <c r="HCV121" s="511"/>
      <c r="HCW121" s="511"/>
      <c r="HCX121" s="511"/>
      <c r="HCY121" s="511"/>
      <c r="HCZ121" s="511"/>
      <c r="HDA121" s="511"/>
      <c r="HDB121" s="511"/>
      <c r="HDC121" s="511"/>
      <c r="HDD121" s="511"/>
      <c r="HDE121" s="511"/>
      <c r="HDF121" s="511"/>
      <c r="HDG121" s="511"/>
      <c r="HDH121" s="511"/>
      <c r="HDI121" s="511"/>
      <c r="HDJ121" s="511"/>
      <c r="HDK121" s="511"/>
      <c r="HDL121" s="511"/>
      <c r="HDM121" s="511"/>
      <c r="HDN121" s="511"/>
      <c r="HDO121" s="511"/>
      <c r="HDP121" s="511"/>
      <c r="HDQ121" s="511"/>
      <c r="HDR121" s="511"/>
      <c r="HDS121" s="511"/>
      <c r="HDT121" s="511"/>
      <c r="HDU121" s="511"/>
      <c r="HDV121" s="511"/>
      <c r="HDW121" s="511"/>
      <c r="HDX121" s="511"/>
      <c r="HDY121" s="511"/>
      <c r="HDZ121" s="511"/>
      <c r="HEA121" s="511"/>
      <c r="HEB121" s="511"/>
      <c r="HEC121" s="511"/>
      <c r="HED121" s="511"/>
      <c r="HEE121" s="511"/>
      <c r="HEF121" s="511"/>
      <c r="HEG121" s="511"/>
      <c r="HEH121" s="511"/>
      <c r="HEI121" s="511"/>
      <c r="HEJ121" s="511"/>
      <c r="HEK121" s="511"/>
      <c r="HEL121" s="511"/>
      <c r="HEM121" s="511"/>
      <c r="HEN121" s="511"/>
      <c r="HEO121" s="511"/>
      <c r="HEP121" s="511"/>
      <c r="HEQ121" s="511"/>
      <c r="HER121" s="511"/>
      <c r="HES121" s="511"/>
      <c r="HET121" s="511"/>
      <c r="HEU121" s="511"/>
      <c r="HEV121" s="511"/>
      <c r="HEW121" s="511"/>
      <c r="HEX121" s="511"/>
      <c r="HEY121" s="511"/>
      <c r="HEZ121" s="511"/>
      <c r="HFA121" s="511"/>
      <c r="HFB121" s="511"/>
      <c r="HFC121" s="511"/>
      <c r="HFD121" s="511"/>
      <c r="HFE121" s="511"/>
      <c r="HFF121" s="511"/>
      <c r="HFG121" s="511"/>
      <c r="HFH121" s="511"/>
      <c r="HFI121" s="511"/>
      <c r="HFJ121" s="511"/>
      <c r="HFK121" s="511"/>
      <c r="HFL121" s="511"/>
      <c r="HFM121" s="511"/>
      <c r="HFN121" s="511"/>
      <c r="HFO121" s="511"/>
      <c r="HFP121" s="511"/>
      <c r="HFQ121" s="511"/>
      <c r="HFR121" s="511"/>
      <c r="HFS121" s="511"/>
      <c r="HFT121" s="511"/>
      <c r="HFU121" s="511"/>
      <c r="HFV121" s="511"/>
      <c r="HFW121" s="511"/>
      <c r="HFX121" s="511"/>
      <c r="HFY121" s="511"/>
      <c r="HFZ121" s="511"/>
      <c r="HGA121" s="511"/>
      <c r="HGB121" s="511"/>
      <c r="HGC121" s="511"/>
      <c r="HGD121" s="511"/>
      <c r="HGE121" s="511"/>
      <c r="HGF121" s="511"/>
      <c r="HGG121" s="511"/>
      <c r="HGH121" s="511"/>
      <c r="HGI121" s="511"/>
      <c r="HGJ121" s="511"/>
      <c r="HGK121" s="511"/>
      <c r="HGL121" s="511"/>
      <c r="HGM121" s="511"/>
      <c r="HGN121" s="511"/>
      <c r="HGO121" s="511"/>
      <c r="HGP121" s="511"/>
      <c r="HGQ121" s="511"/>
      <c r="HGR121" s="511"/>
      <c r="HGS121" s="511"/>
      <c r="HGT121" s="511"/>
      <c r="HGU121" s="511"/>
      <c r="HGV121" s="511"/>
      <c r="HGW121" s="511"/>
      <c r="HGX121" s="511"/>
      <c r="HGY121" s="511"/>
      <c r="HGZ121" s="511"/>
      <c r="HHA121" s="511"/>
      <c r="HHB121" s="511"/>
      <c r="HHC121" s="511"/>
      <c r="HHD121" s="511"/>
      <c r="HHE121" s="511"/>
      <c r="HHF121" s="511"/>
      <c r="HHG121" s="511"/>
      <c r="HHH121" s="511"/>
      <c r="HHI121" s="511"/>
      <c r="HHJ121" s="511"/>
      <c r="HHK121" s="511"/>
      <c r="HHL121" s="511"/>
      <c r="HHM121" s="511"/>
      <c r="HHN121" s="511"/>
      <c r="HHO121" s="511"/>
      <c r="HHP121" s="511"/>
      <c r="HHQ121" s="511"/>
      <c r="HHR121" s="511"/>
      <c r="HHS121" s="511"/>
      <c r="HHT121" s="511"/>
      <c r="HHU121" s="511"/>
      <c r="HHV121" s="511"/>
      <c r="HHW121" s="511"/>
      <c r="HHX121" s="511"/>
      <c r="HHY121" s="511"/>
      <c r="HHZ121" s="511"/>
      <c r="HIA121" s="511"/>
      <c r="HIB121" s="511"/>
      <c r="HIC121" s="511"/>
      <c r="HID121" s="511"/>
      <c r="HIE121" s="511"/>
      <c r="HIF121" s="511"/>
      <c r="HIG121" s="511"/>
      <c r="HIH121" s="511"/>
      <c r="HII121" s="511"/>
      <c r="HIJ121" s="511"/>
      <c r="HIK121" s="511"/>
      <c r="HIL121" s="511"/>
      <c r="HIM121" s="511"/>
      <c r="HIN121" s="511"/>
      <c r="HIO121" s="511"/>
      <c r="HIP121" s="511"/>
      <c r="HIQ121" s="511"/>
      <c r="HIR121" s="511"/>
      <c r="HIS121" s="511"/>
      <c r="HIT121" s="511"/>
      <c r="HIU121" s="511"/>
      <c r="HIV121" s="511"/>
      <c r="HIW121" s="511"/>
      <c r="HIX121" s="511"/>
      <c r="HIY121" s="511"/>
      <c r="HIZ121" s="511"/>
      <c r="HJA121" s="511"/>
      <c r="HJB121" s="511"/>
      <c r="HJC121" s="511"/>
      <c r="HJD121" s="511"/>
      <c r="HJE121" s="511"/>
      <c r="HJF121" s="511"/>
      <c r="HJG121" s="511"/>
      <c r="HJH121" s="511"/>
      <c r="HJI121" s="511"/>
      <c r="HJJ121" s="511"/>
      <c r="HJK121" s="511"/>
      <c r="HJL121" s="511"/>
      <c r="HJM121" s="511"/>
      <c r="HJN121" s="511"/>
      <c r="HJO121" s="511"/>
      <c r="HJP121" s="511"/>
      <c r="HJQ121" s="511"/>
      <c r="HJR121" s="511"/>
      <c r="HJS121" s="511"/>
      <c r="HJT121" s="511"/>
      <c r="HJU121" s="511"/>
      <c r="HJV121" s="511"/>
      <c r="HJW121" s="511"/>
      <c r="HJX121" s="511"/>
      <c r="HJY121" s="511"/>
      <c r="HJZ121" s="511"/>
      <c r="HKA121" s="511"/>
      <c r="HKB121" s="511"/>
      <c r="HKC121" s="511"/>
      <c r="HKD121" s="511"/>
      <c r="HKE121" s="511"/>
      <c r="HKF121" s="511"/>
      <c r="HKG121" s="511"/>
      <c r="HKH121" s="511"/>
      <c r="HKI121" s="511"/>
      <c r="HKJ121" s="511"/>
      <c r="HKK121" s="511"/>
      <c r="HKL121" s="511"/>
      <c r="HKM121" s="511"/>
      <c r="HKN121" s="511"/>
      <c r="HKO121" s="511"/>
      <c r="HKP121" s="511"/>
      <c r="HKQ121" s="511"/>
      <c r="HKR121" s="511"/>
      <c r="HKS121" s="511"/>
      <c r="HKT121" s="511"/>
      <c r="HKU121" s="511"/>
      <c r="HKV121" s="511"/>
      <c r="HKW121" s="511"/>
      <c r="HKX121" s="511"/>
      <c r="HKY121" s="511"/>
      <c r="HKZ121" s="511"/>
      <c r="HLA121" s="511"/>
      <c r="HLB121" s="511"/>
      <c r="HLC121" s="511"/>
      <c r="HLD121" s="511"/>
      <c r="HLE121" s="511"/>
      <c r="HLF121" s="511"/>
      <c r="HLG121" s="511"/>
      <c r="HLH121" s="511"/>
      <c r="HLI121" s="511"/>
      <c r="HLJ121" s="511"/>
      <c r="HLK121" s="511"/>
      <c r="HLL121" s="511"/>
      <c r="HLM121" s="511"/>
      <c r="HLN121" s="511"/>
      <c r="HLO121" s="511"/>
      <c r="HLP121" s="511"/>
      <c r="HLQ121" s="511"/>
      <c r="HLR121" s="511"/>
      <c r="HLS121" s="511"/>
      <c r="HLT121" s="511"/>
      <c r="HLU121" s="511"/>
      <c r="HLV121" s="511"/>
      <c r="HLW121" s="511"/>
      <c r="HLX121" s="511"/>
      <c r="HLY121" s="511"/>
      <c r="HLZ121" s="511"/>
      <c r="HMA121" s="511"/>
      <c r="HMB121" s="511"/>
      <c r="HMC121" s="511"/>
      <c r="HMD121" s="511"/>
      <c r="HME121" s="511"/>
      <c r="HMF121" s="511"/>
      <c r="HMG121" s="511"/>
      <c r="HMH121" s="511"/>
      <c r="HMI121" s="511"/>
      <c r="HMJ121" s="511"/>
      <c r="HMK121" s="511"/>
      <c r="HML121" s="511"/>
      <c r="HMM121" s="511"/>
      <c r="HMN121" s="511"/>
      <c r="HMO121" s="511"/>
      <c r="HMP121" s="511"/>
      <c r="HMQ121" s="511"/>
      <c r="HMR121" s="511"/>
      <c r="HMS121" s="511"/>
      <c r="HMT121" s="511"/>
      <c r="HMU121" s="511"/>
      <c r="HMV121" s="511"/>
      <c r="HMW121" s="511"/>
      <c r="HMX121" s="511"/>
      <c r="HMY121" s="511"/>
      <c r="HMZ121" s="511"/>
      <c r="HNA121" s="511"/>
      <c r="HNB121" s="511"/>
      <c r="HNC121" s="511"/>
      <c r="HND121" s="511"/>
      <c r="HNE121" s="511"/>
      <c r="HNF121" s="511"/>
      <c r="HNG121" s="511"/>
      <c r="HNH121" s="511"/>
      <c r="HNI121" s="511"/>
      <c r="HNJ121" s="511"/>
      <c r="HNK121" s="511"/>
      <c r="HNL121" s="511"/>
      <c r="HNM121" s="511"/>
      <c r="HNN121" s="511"/>
      <c r="HNO121" s="511"/>
      <c r="HNP121" s="511"/>
      <c r="HNQ121" s="511"/>
      <c r="HNR121" s="511"/>
      <c r="HNS121" s="511"/>
      <c r="HNT121" s="511"/>
      <c r="HNU121" s="511"/>
      <c r="HNV121" s="511"/>
      <c r="HNW121" s="511"/>
      <c r="HNX121" s="511"/>
      <c r="HNY121" s="511"/>
      <c r="HNZ121" s="511"/>
      <c r="HOA121" s="511"/>
      <c r="HOB121" s="511"/>
      <c r="HOC121" s="511"/>
      <c r="HOD121" s="511"/>
      <c r="HOE121" s="511"/>
      <c r="HOF121" s="511"/>
      <c r="HOG121" s="511"/>
      <c r="HOH121" s="511"/>
      <c r="HOI121" s="511"/>
      <c r="HOJ121" s="511"/>
      <c r="HOK121" s="511"/>
      <c r="HOL121" s="511"/>
      <c r="HOM121" s="511"/>
      <c r="HON121" s="511"/>
      <c r="HOO121" s="511"/>
      <c r="HOP121" s="511"/>
      <c r="HOQ121" s="511"/>
      <c r="HOR121" s="511"/>
      <c r="HOS121" s="511"/>
      <c r="HOT121" s="511"/>
      <c r="HOU121" s="511"/>
      <c r="HOV121" s="511"/>
      <c r="HOW121" s="511"/>
      <c r="HOX121" s="511"/>
      <c r="HOY121" s="511"/>
      <c r="HOZ121" s="511"/>
      <c r="HPA121" s="511"/>
      <c r="HPB121" s="511"/>
      <c r="HPC121" s="511"/>
      <c r="HPD121" s="511"/>
      <c r="HPE121" s="511"/>
      <c r="HPF121" s="511"/>
      <c r="HPG121" s="511"/>
      <c r="HPH121" s="511"/>
      <c r="HPI121" s="511"/>
      <c r="HPJ121" s="511"/>
      <c r="HPK121" s="511"/>
      <c r="HPL121" s="511"/>
      <c r="HPM121" s="511"/>
      <c r="HPN121" s="511"/>
      <c r="HPO121" s="511"/>
      <c r="HPP121" s="511"/>
      <c r="HPQ121" s="511"/>
      <c r="HPR121" s="511"/>
      <c r="HPS121" s="511"/>
      <c r="HPT121" s="511"/>
      <c r="HPU121" s="511"/>
      <c r="HPV121" s="511"/>
      <c r="HPW121" s="511"/>
      <c r="HPX121" s="511"/>
      <c r="HPY121" s="511"/>
      <c r="HPZ121" s="511"/>
      <c r="HQA121" s="511"/>
      <c r="HQB121" s="511"/>
      <c r="HQC121" s="511"/>
      <c r="HQD121" s="511"/>
      <c r="HQE121" s="511"/>
      <c r="HQF121" s="511"/>
      <c r="HQG121" s="511"/>
      <c r="HQH121" s="511"/>
      <c r="HQI121" s="511"/>
      <c r="HQJ121" s="511"/>
      <c r="HQK121" s="511"/>
      <c r="HQL121" s="511"/>
      <c r="HQM121" s="511"/>
      <c r="HQN121" s="511"/>
      <c r="HQO121" s="511"/>
      <c r="HQP121" s="511"/>
      <c r="HQQ121" s="511"/>
      <c r="HQR121" s="511"/>
      <c r="HQS121" s="511"/>
      <c r="HQT121" s="511"/>
      <c r="HQU121" s="511"/>
      <c r="HQV121" s="511"/>
      <c r="HQW121" s="511"/>
      <c r="HQX121" s="511"/>
      <c r="HQY121" s="511"/>
      <c r="HQZ121" s="511"/>
      <c r="HRA121" s="511"/>
      <c r="HRB121" s="511"/>
      <c r="HRC121" s="511"/>
      <c r="HRD121" s="511"/>
      <c r="HRE121" s="511"/>
      <c r="HRF121" s="511"/>
      <c r="HRG121" s="511"/>
      <c r="HRH121" s="511"/>
      <c r="HRI121" s="511"/>
      <c r="HRJ121" s="511"/>
      <c r="HRK121" s="511"/>
      <c r="HRL121" s="511"/>
      <c r="HRM121" s="511"/>
      <c r="HRN121" s="511"/>
      <c r="HRO121" s="511"/>
      <c r="HRP121" s="511"/>
      <c r="HRQ121" s="511"/>
      <c r="HRR121" s="511"/>
      <c r="HRS121" s="511"/>
      <c r="HRT121" s="511"/>
      <c r="HRU121" s="511"/>
      <c r="HRV121" s="511"/>
      <c r="HRW121" s="511"/>
      <c r="HRX121" s="511"/>
      <c r="HRY121" s="511"/>
      <c r="HRZ121" s="511"/>
      <c r="HSA121" s="511"/>
      <c r="HSB121" s="511"/>
      <c r="HSC121" s="511"/>
      <c r="HSD121" s="511"/>
      <c r="HSE121" s="511"/>
      <c r="HSF121" s="511"/>
      <c r="HSG121" s="511"/>
      <c r="HSH121" s="511"/>
      <c r="HSI121" s="511"/>
      <c r="HSJ121" s="511"/>
      <c r="HSK121" s="511"/>
      <c r="HSL121" s="511"/>
      <c r="HSM121" s="511"/>
      <c r="HSN121" s="511"/>
      <c r="HSO121" s="511"/>
      <c r="HSP121" s="511"/>
      <c r="HSQ121" s="511"/>
      <c r="HSR121" s="511"/>
      <c r="HSS121" s="511"/>
      <c r="HST121" s="511"/>
      <c r="HSU121" s="511"/>
      <c r="HSV121" s="511"/>
      <c r="HSW121" s="511"/>
      <c r="HSX121" s="511"/>
      <c r="HSY121" s="511"/>
      <c r="HSZ121" s="511"/>
      <c r="HTA121" s="511"/>
      <c r="HTB121" s="511"/>
      <c r="HTC121" s="511"/>
      <c r="HTD121" s="511"/>
      <c r="HTE121" s="511"/>
      <c r="HTF121" s="511"/>
      <c r="HTG121" s="511"/>
      <c r="HTH121" s="511"/>
      <c r="HTI121" s="511"/>
      <c r="HTJ121" s="511"/>
      <c r="HTK121" s="511"/>
      <c r="HTL121" s="511"/>
      <c r="HTM121" s="511"/>
      <c r="HTN121" s="511"/>
      <c r="HTO121" s="511"/>
      <c r="HTP121" s="511"/>
      <c r="HTQ121" s="511"/>
      <c r="HTR121" s="511"/>
      <c r="HTS121" s="511"/>
      <c r="HTT121" s="511"/>
      <c r="HTU121" s="511"/>
      <c r="HTV121" s="511"/>
      <c r="HTW121" s="511"/>
      <c r="HTX121" s="511"/>
      <c r="HTY121" s="511"/>
      <c r="HTZ121" s="511"/>
      <c r="HUA121" s="511"/>
      <c r="HUB121" s="511"/>
      <c r="HUC121" s="511"/>
      <c r="HUD121" s="511"/>
      <c r="HUE121" s="511"/>
      <c r="HUF121" s="511"/>
      <c r="HUG121" s="511"/>
      <c r="HUH121" s="511"/>
      <c r="HUI121" s="511"/>
      <c r="HUJ121" s="511"/>
      <c r="HUK121" s="511"/>
      <c r="HUL121" s="511"/>
      <c r="HUM121" s="511"/>
      <c r="HUN121" s="511"/>
      <c r="HUO121" s="511"/>
      <c r="HUP121" s="511"/>
      <c r="HUQ121" s="511"/>
      <c r="HUR121" s="511"/>
      <c r="HUS121" s="511"/>
      <c r="HUT121" s="511"/>
      <c r="HUU121" s="511"/>
      <c r="HUV121" s="511"/>
      <c r="HUW121" s="511"/>
      <c r="HUX121" s="511"/>
      <c r="HUY121" s="511"/>
      <c r="HUZ121" s="511"/>
      <c r="HVA121" s="511"/>
      <c r="HVB121" s="511"/>
      <c r="HVC121" s="511"/>
      <c r="HVD121" s="511"/>
      <c r="HVE121" s="511"/>
      <c r="HVF121" s="511"/>
      <c r="HVG121" s="511"/>
      <c r="HVH121" s="511"/>
      <c r="HVI121" s="511"/>
      <c r="HVJ121" s="511"/>
      <c r="HVK121" s="511"/>
      <c r="HVL121" s="511"/>
      <c r="HVM121" s="511"/>
      <c r="HVN121" s="511"/>
      <c r="HVO121" s="511"/>
      <c r="HVP121" s="511"/>
      <c r="HVQ121" s="511"/>
      <c r="HVR121" s="511"/>
      <c r="HVS121" s="511"/>
      <c r="HVT121" s="511"/>
      <c r="HVU121" s="511"/>
      <c r="HVV121" s="511"/>
      <c r="HVW121" s="511"/>
      <c r="HVX121" s="511"/>
      <c r="HVY121" s="511"/>
      <c r="HVZ121" s="511"/>
      <c r="HWA121" s="511"/>
      <c r="HWB121" s="511"/>
      <c r="HWC121" s="511"/>
      <c r="HWD121" s="511"/>
      <c r="HWE121" s="511"/>
      <c r="HWF121" s="511"/>
      <c r="HWG121" s="511"/>
      <c r="HWH121" s="511"/>
      <c r="HWI121" s="511"/>
      <c r="HWJ121" s="511"/>
      <c r="HWK121" s="511"/>
      <c r="HWL121" s="511"/>
      <c r="HWM121" s="511"/>
      <c r="HWN121" s="511"/>
      <c r="HWO121" s="511"/>
      <c r="HWP121" s="511"/>
      <c r="HWQ121" s="511"/>
      <c r="HWR121" s="511"/>
      <c r="HWS121" s="511"/>
      <c r="HWT121" s="511"/>
      <c r="HWU121" s="511"/>
      <c r="HWV121" s="511"/>
      <c r="HWW121" s="511"/>
      <c r="HWX121" s="511"/>
      <c r="HWY121" s="511"/>
      <c r="HWZ121" s="511"/>
      <c r="HXA121" s="511"/>
      <c r="HXB121" s="511"/>
      <c r="HXC121" s="511"/>
      <c r="HXD121" s="511"/>
      <c r="HXE121" s="511"/>
      <c r="HXF121" s="511"/>
      <c r="HXG121" s="511"/>
      <c r="HXH121" s="511"/>
      <c r="HXI121" s="511"/>
      <c r="HXJ121" s="511"/>
      <c r="HXK121" s="511"/>
      <c r="HXL121" s="511"/>
      <c r="HXM121" s="511"/>
      <c r="HXN121" s="511"/>
      <c r="HXO121" s="511"/>
      <c r="HXP121" s="511"/>
      <c r="HXQ121" s="511"/>
      <c r="HXR121" s="511"/>
      <c r="HXS121" s="511"/>
      <c r="HXT121" s="511"/>
      <c r="HXU121" s="511"/>
      <c r="HXV121" s="511"/>
      <c r="HXW121" s="511"/>
      <c r="HXX121" s="511"/>
      <c r="HXY121" s="511"/>
      <c r="HXZ121" s="511"/>
      <c r="HYA121" s="511"/>
      <c r="HYB121" s="511"/>
      <c r="HYC121" s="511"/>
      <c r="HYD121" s="511"/>
      <c r="HYE121" s="511"/>
      <c r="HYF121" s="511"/>
      <c r="HYG121" s="511"/>
      <c r="HYH121" s="511"/>
      <c r="HYI121" s="511"/>
      <c r="HYJ121" s="511"/>
      <c r="HYK121" s="511"/>
      <c r="HYL121" s="511"/>
      <c r="HYM121" s="511"/>
      <c r="HYN121" s="511"/>
      <c r="HYO121" s="511"/>
      <c r="HYP121" s="511"/>
      <c r="HYQ121" s="511"/>
      <c r="HYR121" s="511"/>
      <c r="HYS121" s="511"/>
      <c r="HYT121" s="511"/>
      <c r="HYU121" s="511"/>
      <c r="HYV121" s="511"/>
      <c r="HYW121" s="511"/>
      <c r="HYX121" s="511"/>
      <c r="HYY121" s="511"/>
      <c r="HYZ121" s="511"/>
      <c r="HZA121" s="511"/>
      <c r="HZB121" s="511"/>
      <c r="HZC121" s="511"/>
      <c r="HZD121" s="511"/>
      <c r="HZE121" s="511"/>
      <c r="HZF121" s="511"/>
      <c r="HZG121" s="511"/>
      <c r="HZH121" s="511"/>
      <c r="HZI121" s="511"/>
      <c r="HZJ121" s="511"/>
      <c r="HZK121" s="511"/>
      <c r="HZL121" s="511"/>
      <c r="HZM121" s="511"/>
      <c r="HZN121" s="511"/>
      <c r="HZO121" s="511"/>
      <c r="HZP121" s="511"/>
      <c r="HZQ121" s="511"/>
      <c r="HZR121" s="511"/>
      <c r="HZS121" s="511"/>
      <c r="HZT121" s="511"/>
      <c r="HZU121" s="511"/>
      <c r="HZV121" s="511"/>
      <c r="HZW121" s="511"/>
      <c r="HZX121" s="511"/>
      <c r="HZY121" s="511"/>
      <c r="HZZ121" s="511"/>
      <c r="IAA121" s="511"/>
      <c r="IAB121" s="511"/>
      <c r="IAC121" s="511"/>
      <c r="IAD121" s="511"/>
      <c r="IAE121" s="511"/>
      <c r="IAF121" s="511"/>
      <c r="IAG121" s="511"/>
      <c r="IAH121" s="511"/>
      <c r="IAI121" s="511"/>
      <c r="IAJ121" s="511"/>
      <c r="IAK121" s="511"/>
      <c r="IAL121" s="511"/>
      <c r="IAM121" s="511"/>
      <c r="IAN121" s="511"/>
      <c r="IAO121" s="511"/>
      <c r="IAP121" s="511"/>
      <c r="IAQ121" s="511"/>
      <c r="IAR121" s="511"/>
      <c r="IAS121" s="511"/>
      <c r="IAT121" s="511"/>
      <c r="IAU121" s="511"/>
      <c r="IAV121" s="511"/>
      <c r="IAW121" s="511"/>
      <c r="IAX121" s="511"/>
      <c r="IAY121" s="511"/>
      <c r="IAZ121" s="511"/>
      <c r="IBA121" s="511"/>
      <c r="IBB121" s="511"/>
      <c r="IBC121" s="511"/>
      <c r="IBD121" s="511"/>
      <c r="IBE121" s="511"/>
      <c r="IBF121" s="511"/>
      <c r="IBG121" s="511"/>
      <c r="IBH121" s="511"/>
      <c r="IBI121" s="511"/>
      <c r="IBJ121" s="511"/>
      <c r="IBK121" s="511"/>
      <c r="IBL121" s="511"/>
      <c r="IBM121" s="511"/>
      <c r="IBN121" s="511"/>
      <c r="IBO121" s="511"/>
      <c r="IBP121" s="511"/>
      <c r="IBQ121" s="511"/>
      <c r="IBR121" s="511"/>
      <c r="IBS121" s="511"/>
      <c r="IBT121" s="511"/>
      <c r="IBU121" s="511"/>
      <c r="IBV121" s="511"/>
      <c r="IBW121" s="511"/>
      <c r="IBX121" s="511"/>
      <c r="IBY121" s="511"/>
      <c r="IBZ121" s="511"/>
      <c r="ICA121" s="511"/>
      <c r="ICB121" s="511"/>
      <c r="ICC121" s="511"/>
      <c r="ICD121" s="511"/>
      <c r="ICE121" s="511"/>
      <c r="ICF121" s="511"/>
      <c r="ICG121" s="511"/>
      <c r="ICH121" s="511"/>
      <c r="ICI121" s="511"/>
      <c r="ICJ121" s="511"/>
      <c r="ICK121" s="511"/>
      <c r="ICL121" s="511"/>
      <c r="ICM121" s="511"/>
      <c r="ICN121" s="511"/>
      <c r="ICO121" s="511"/>
      <c r="ICP121" s="511"/>
      <c r="ICQ121" s="511"/>
      <c r="ICR121" s="511"/>
      <c r="ICS121" s="511"/>
      <c r="ICT121" s="511"/>
      <c r="ICU121" s="511"/>
      <c r="ICV121" s="511"/>
      <c r="ICW121" s="511"/>
      <c r="ICX121" s="511"/>
      <c r="ICY121" s="511"/>
      <c r="ICZ121" s="511"/>
      <c r="IDA121" s="511"/>
      <c r="IDB121" s="511"/>
      <c r="IDC121" s="511"/>
      <c r="IDD121" s="511"/>
      <c r="IDE121" s="511"/>
      <c r="IDF121" s="511"/>
      <c r="IDG121" s="511"/>
      <c r="IDH121" s="511"/>
      <c r="IDI121" s="511"/>
      <c r="IDJ121" s="511"/>
      <c r="IDK121" s="511"/>
      <c r="IDL121" s="511"/>
      <c r="IDM121" s="511"/>
      <c r="IDN121" s="511"/>
      <c r="IDO121" s="511"/>
      <c r="IDP121" s="511"/>
      <c r="IDQ121" s="511"/>
      <c r="IDR121" s="511"/>
      <c r="IDS121" s="511"/>
      <c r="IDT121" s="511"/>
      <c r="IDU121" s="511"/>
      <c r="IDV121" s="511"/>
      <c r="IDW121" s="511"/>
      <c r="IDX121" s="511"/>
      <c r="IDY121" s="511"/>
      <c r="IDZ121" s="511"/>
      <c r="IEA121" s="511"/>
      <c r="IEB121" s="511"/>
      <c r="IEC121" s="511"/>
      <c r="IED121" s="511"/>
      <c r="IEE121" s="511"/>
      <c r="IEF121" s="511"/>
      <c r="IEG121" s="511"/>
      <c r="IEH121" s="511"/>
      <c r="IEI121" s="511"/>
      <c r="IEJ121" s="511"/>
      <c r="IEK121" s="511"/>
      <c r="IEL121" s="511"/>
      <c r="IEM121" s="511"/>
      <c r="IEN121" s="511"/>
      <c r="IEO121" s="511"/>
      <c r="IEP121" s="511"/>
      <c r="IEQ121" s="511"/>
      <c r="IER121" s="511"/>
      <c r="IES121" s="511"/>
      <c r="IET121" s="511"/>
      <c r="IEU121" s="511"/>
      <c r="IEV121" s="511"/>
      <c r="IEW121" s="511"/>
      <c r="IEX121" s="511"/>
      <c r="IEY121" s="511"/>
      <c r="IEZ121" s="511"/>
      <c r="IFA121" s="511"/>
      <c r="IFB121" s="511"/>
      <c r="IFC121" s="511"/>
      <c r="IFD121" s="511"/>
      <c r="IFE121" s="511"/>
      <c r="IFF121" s="511"/>
      <c r="IFG121" s="511"/>
      <c r="IFH121" s="511"/>
      <c r="IFI121" s="511"/>
      <c r="IFJ121" s="511"/>
      <c r="IFK121" s="511"/>
      <c r="IFL121" s="511"/>
      <c r="IFM121" s="511"/>
      <c r="IFN121" s="511"/>
      <c r="IFO121" s="511"/>
      <c r="IFP121" s="511"/>
      <c r="IFQ121" s="511"/>
      <c r="IFR121" s="511"/>
      <c r="IFS121" s="511"/>
      <c r="IFT121" s="511"/>
      <c r="IFU121" s="511"/>
      <c r="IFV121" s="511"/>
      <c r="IFW121" s="511"/>
      <c r="IFX121" s="511"/>
      <c r="IFY121" s="511"/>
      <c r="IFZ121" s="511"/>
      <c r="IGA121" s="511"/>
      <c r="IGB121" s="511"/>
      <c r="IGC121" s="511"/>
      <c r="IGD121" s="511"/>
      <c r="IGE121" s="511"/>
      <c r="IGF121" s="511"/>
      <c r="IGG121" s="511"/>
      <c r="IGH121" s="511"/>
      <c r="IGI121" s="511"/>
      <c r="IGJ121" s="511"/>
      <c r="IGK121" s="511"/>
      <c r="IGL121" s="511"/>
      <c r="IGM121" s="511"/>
      <c r="IGN121" s="511"/>
      <c r="IGO121" s="511"/>
      <c r="IGP121" s="511"/>
      <c r="IGQ121" s="511"/>
      <c r="IGR121" s="511"/>
      <c r="IGS121" s="511"/>
      <c r="IGT121" s="511"/>
      <c r="IGU121" s="511"/>
      <c r="IGV121" s="511"/>
      <c r="IGW121" s="511"/>
      <c r="IGX121" s="511"/>
      <c r="IGY121" s="511"/>
      <c r="IGZ121" s="511"/>
      <c r="IHA121" s="511"/>
      <c r="IHB121" s="511"/>
      <c r="IHC121" s="511"/>
      <c r="IHD121" s="511"/>
      <c r="IHE121" s="511"/>
      <c r="IHF121" s="511"/>
      <c r="IHG121" s="511"/>
      <c r="IHH121" s="511"/>
      <c r="IHI121" s="511"/>
      <c r="IHJ121" s="511"/>
      <c r="IHK121" s="511"/>
      <c r="IHL121" s="511"/>
      <c r="IHM121" s="511"/>
      <c r="IHN121" s="511"/>
      <c r="IHO121" s="511"/>
      <c r="IHP121" s="511"/>
      <c r="IHQ121" s="511"/>
      <c r="IHR121" s="511"/>
      <c r="IHS121" s="511"/>
      <c r="IHT121" s="511"/>
      <c r="IHU121" s="511"/>
      <c r="IHV121" s="511"/>
      <c r="IHW121" s="511"/>
      <c r="IHX121" s="511"/>
      <c r="IHY121" s="511"/>
      <c r="IHZ121" s="511"/>
      <c r="IIA121" s="511"/>
      <c r="IIB121" s="511"/>
      <c r="IIC121" s="511"/>
      <c r="IID121" s="511"/>
      <c r="IIE121" s="511"/>
      <c r="IIF121" s="511"/>
      <c r="IIG121" s="511"/>
      <c r="IIH121" s="511"/>
      <c r="III121" s="511"/>
      <c r="IIJ121" s="511"/>
      <c r="IIK121" s="511"/>
      <c r="IIL121" s="511"/>
      <c r="IIM121" s="511"/>
      <c r="IIN121" s="511"/>
      <c r="IIO121" s="511"/>
      <c r="IIP121" s="511"/>
      <c r="IIQ121" s="511"/>
      <c r="IIR121" s="511"/>
      <c r="IIS121" s="511"/>
      <c r="IIT121" s="511"/>
      <c r="IIU121" s="511"/>
      <c r="IIV121" s="511"/>
      <c r="IIW121" s="511"/>
      <c r="IIX121" s="511"/>
      <c r="IIY121" s="511"/>
      <c r="IIZ121" s="511"/>
      <c r="IJA121" s="511"/>
      <c r="IJB121" s="511"/>
      <c r="IJC121" s="511"/>
      <c r="IJD121" s="511"/>
      <c r="IJE121" s="511"/>
      <c r="IJF121" s="511"/>
      <c r="IJG121" s="511"/>
      <c r="IJH121" s="511"/>
      <c r="IJI121" s="511"/>
      <c r="IJJ121" s="511"/>
      <c r="IJK121" s="511"/>
      <c r="IJL121" s="511"/>
      <c r="IJM121" s="511"/>
      <c r="IJN121" s="511"/>
      <c r="IJO121" s="511"/>
      <c r="IJP121" s="511"/>
      <c r="IJQ121" s="511"/>
      <c r="IJR121" s="511"/>
      <c r="IJS121" s="511"/>
      <c r="IJT121" s="511"/>
      <c r="IJU121" s="511"/>
      <c r="IJV121" s="511"/>
      <c r="IJW121" s="511"/>
      <c r="IJX121" s="511"/>
      <c r="IJY121" s="511"/>
      <c r="IJZ121" s="511"/>
      <c r="IKA121" s="511"/>
      <c r="IKB121" s="511"/>
      <c r="IKC121" s="511"/>
      <c r="IKD121" s="511"/>
      <c r="IKE121" s="511"/>
      <c r="IKF121" s="511"/>
      <c r="IKG121" s="511"/>
      <c r="IKH121" s="511"/>
      <c r="IKI121" s="511"/>
      <c r="IKJ121" s="511"/>
      <c r="IKK121" s="511"/>
      <c r="IKL121" s="511"/>
      <c r="IKM121" s="511"/>
      <c r="IKN121" s="511"/>
      <c r="IKO121" s="511"/>
      <c r="IKP121" s="511"/>
      <c r="IKQ121" s="511"/>
      <c r="IKR121" s="511"/>
      <c r="IKS121" s="511"/>
      <c r="IKT121" s="511"/>
      <c r="IKU121" s="511"/>
      <c r="IKV121" s="511"/>
      <c r="IKW121" s="511"/>
      <c r="IKX121" s="511"/>
      <c r="IKY121" s="511"/>
      <c r="IKZ121" s="511"/>
      <c r="ILA121" s="511"/>
      <c r="ILB121" s="511"/>
      <c r="ILC121" s="511"/>
      <c r="ILD121" s="511"/>
      <c r="ILE121" s="511"/>
      <c r="ILF121" s="511"/>
      <c r="ILG121" s="511"/>
      <c r="ILH121" s="511"/>
      <c r="ILI121" s="511"/>
      <c r="ILJ121" s="511"/>
      <c r="ILK121" s="511"/>
      <c r="ILL121" s="511"/>
      <c r="ILM121" s="511"/>
      <c r="ILN121" s="511"/>
      <c r="ILO121" s="511"/>
      <c r="ILP121" s="511"/>
      <c r="ILQ121" s="511"/>
      <c r="ILR121" s="511"/>
      <c r="ILS121" s="511"/>
      <c r="ILT121" s="511"/>
      <c r="ILU121" s="511"/>
      <c r="ILV121" s="511"/>
      <c r="ILW121" s="511"/>
      <c r="ILX121" s="511"/>
      <c r="ILY121" s="511"/>
      <c r="ILZ121" s="511"/>
      <c r="IMA121" s="511"/>
      <c r="IMB121" s="511"/>
      <c r="IMC121" s="511"/>
      <c r="IMD121" s="511"/>
      <c r="IME121" s="511"/>
      <c r="IMF121" s="511"/>
      <c r="IMG121" s="511"/>
      <c r="IMH121" s="511"/>
      <c r="IMI121" s="511"/>
      <c r="IMJ121" s="511"/>
      <c r="IMK121" s="511"/>
      <c r="IML121" s="511"/>
      <c r="IMM121" s="511"/>
      <c r="IMN121" s="511"/>
      <c r="IMO121" s="511"/>
      <c r="IMP121" s="511"/>
      <c r="IMQ121" s="511"/>
      <c r="IMR121" s="511"/>
      <c r="IMS121" s="511"/>
      <c r="IMT121" s="511"/>
      <c r="IMU121" s="511"/>
      <c r="IMV121" s="511"/>
      <c r="IMW121" s="511"/>
      <c r="IMX121" s="511"/>
      <c r="IMY121" s="511"/>
      <c r="IMZ121" s="511"/>
      <c r="INA121" s="511"/>
      <c r="INB121" s="511"/>
      <c r="INC121" s="511"/>
      <c r="IND121" s="511"/>
      <c r="INE121" s="511"/>
      <c r="INF121" s="511"/>
      <c r="ING121" s="511"/>
      <c r="INH121" s="511"/>
      <c r="INI121" s="511"/>
      <c r="INJ121" s="511"/>
      <c r="INK121" s="511"/>
      <c r="INL121" s="511"/>
      <c r="INM121" s="511"/>
      <c r="INN121" s="511"/>
      <c r="INO121" s="511"/>
      <c r="INP121" s="511"/>
      <c r="INQ121" s="511"/>
      <c r="INR121" s="511"/>
      <c r="INS121" s="511"/>
      <c r="INT121" s="511"/>
      <c r="INU121" s="511"/>
      <c r="INV121" s="511"/>
      <c r="INW121" s="511"/>
      <c r="INX121" s="511"/>
      <c r="INY121" s="511"/>
      <c r="INZ121" s="511"/>
      <c r="IOA121" s="511"/>
      <c r="IOB121" s="511"/>
      <c r="IOC121" s="511"/>
      <c r="IOD121" s="511"/>
      <c r="IOE121" s="511"/>
      <c r="IOF121" s="511"/>
      <c r="IOG121" s="511"/>
      <c r="IOH121" s="511"/>
      <c r="IOI121" s="511"/>
      <c r="IOJ121" s="511"/>
      <c r="IOK121" s="511"/>
      <c r="IOL121" s="511"/>
      <c r="IOM121" s="511"/>
      <c r="ION121" s="511"/>
      <c r="IOO121" s="511"/>
      <c r="IOP121" s="511"/>
      <c r="IOQ121" s="511"/>
      <c r="IOR121" s="511"/>
      <c r="IOS121" s="511"/>
      <c r="IOT121" s="511"/>
      <c r="IOU121" s="511"/>
      <c r="IOV121" s="511"/>
      <c r="IOW121" s="511"/>
      <c r="IOX121" s="511"/>
      <c r="IOY121" s="511"/>
      <c r="IOZ121" s="511"/>
      <c r="IPA121" s="511"/>
      <c r="IPB121" s="511"/>
      <c r="IPC121" s="511"/>
      <c r="IPD121" s="511"/>
      <c r="IPE121" s="511"/>
      <c r="IPF121" s="511"/>
      <c r="IPG121" s="511"/>
      <c r="IPH121" s="511"/>
      <c r="IPI121" s="511"/>
      <c r="IPJ121" s="511"/>
      <c r="IPK121" s="511"/>
      <c r="IPL121" s="511"/>
      <c r="IPM121" s="511"/>
      <c r="IPN121" s="511"/>
      <c r="IPO121" s="511"/>
      <c r="IPP121" s="511"/>
      <c r="IPQ121" s="511"/>
      <c r="IPR121" s="511"/>
      <c r="IPS121" s="511"/>
      <c r="IPT121" s="511"/>
      <c r="IPU121" s="511"/>
      <c r="IPV121" s="511"/>
      <c r="IPW121" s="511"/>
      <c r="IPX121" s="511"/>
      <c r="IPY121" s="511"/>
      <c r="IPZ121" s="511"/>
      <c r="IQA121" s="511"/>
      <c r="IQB121" s="511"/>
      <c r="IQC121" s="511"/>
      <c r="IQD121" s="511"/>
      <c r="IQE121" s="511"/>
      <c r="IQF121" s="511"/>
      <c r="IQG121" s="511"/>
      <c r="IQH121" s="511"/>
      <c r="IQI121" s="511"/>
      <c r="IQJ121" s="511"/>
      <c r="IQK121" s="511"/>
      <c r="IQL121" s="511"/>
      <c r="IQM121" s="511"/>
      <c r="IQN121" s="511"/>
      <c r="IQO121" s="511"/>
      <c r="IQP121" s="511"/>
      <c r="IQQ121" s="511"/>
      <c r="IQR121" s="511"/>
      <c r="IQS121" s="511"/>
      <c r="IQT121" s="511"/>
      <c r="IQU121" s="511"/>
      <c r="IQV121" s="511"/>
      <c r="IQW121" s="511"/>
      <c r="IQX121" s="511"/>
      <c r="IQY121" s="511"/>
      <c r="IQZ121" s="511"/>
      <c r="IRA121" s="511"/>
      <c r="IRB121" s="511"/>
      <c r="IRC121" s="511"/>
      <c r="IRD121" s="511"/>
      <c r="IRE121" s="511"/>
      <c r="IRF121" s="511"/>
      <c r="IRG121" s="511"/>
      <c r="IRH121" s="511"/>
      <c r="IRI121" s="511"/>
      <c r="IRJ121" s="511"/>
      <c r="IRK121" s="511"/>
      <c r="IRL121" s="511"/>
      <c r="IRM121" s="511"/>
      <c r="IRN121" s="511"/>
      <c r="IRO121" s="511"/>
      <c r="IRP121" s="511"/>
      <c r="IRQ121" s="511"/>
      <c r="IRR121" s="511"/>
      <c r="IRS121" s="511"/>
      <c r="IRT121" s="511"/>
      <c r="IRU121" s="511"/>
      <c r="IRV121" s="511"/>
      <c r="IRW121" s="511"/>
      <c r="IRX121" s="511"/>
      <c r="IRY121" s="511"/>
      <c r="IRZ121" s="511"/>
      <c r="ISA121" s="511"/>
      <c r="ISB121" s="511"/>
      <c r="ISC121" s="511"/>
      <c r="ISD121" s="511"/>
      <c r="ISE121" s="511"/>
      <c r="ISF121" s="511"/>
      <c r="ISG121" s="511"/>
      <c r="ISH121" s="511"/>
      <c r="ISI121" s="511"/>
      <c r="ISJ121" s="511"/>
      <c r="ISK121" s="511"/>
      <c r="ISL121" s="511"/>
      <c r="ISM121" s="511"/>
      <c r="ISN121" s="511"/>
      <c r="ISO121" s="511"/>
      <c r="ISP121" s="511"/>
      <c r="ISQ121" s="511"/>
      <c r="ISR121" s="511"/>
      <c r="ISS121" s="511"/>
      <c r="IST121" s="511"/>
      <c r="ISU121" s="511"/>
      <c r="ISV121" s="511"/>
      <c r="ISW121" s="511"/>
      <c r="ISX121" s="511"/>
      <c r="ISY121" s="511"/>
      <c r="ISZ121" s="511"/>
      <c r="ITA121" s="511"/>
      <c r="ITB121" s="511"/>
      <c r="ITC121" s="511"/>
      <c r="ITD121" s="511"/>
      <c r="ITE121" s="511"/>
      <c r="ITF121" s="511"/>
      <c r="ITG121" s="511"/>
      <c r="ITH121" s="511"/>
      <c r="ITI121" s="511"/>
      <c r="ITJ121" s="511"/>
      <c r="ITK121" s="511"/>
      <c r="ITL121" s="511"/>
      <c r="ITM121" s="511"/>
      <c r="ITN121" s="511"/>
      <c r="ITO121" s="511"/>
      <c r="ITP121" s="511"/>
      <c r="ITQ121" s="511"/>
      <c r="ITR121" s="511"/>
      <c r="ITS121" s="511"/>
      <c r="ITT121" s="511"/>
      <c r="ITU121" s="511"/>
      <c r="ITV121" s="511"/>
      <c r="ITW121" s="511"/>
      <c r="ITX121" s="511"/>
      <c r="ITY121" s="511"/>
      <c r="ITZ121" s="511"/>
      <c r="IUA121" s="511"/>
      <c r="IUB121" s="511"/>
      <c r="IUC121" s="511"/>
      <c r="IUD121" s="511"/>
      <c r="IUE121" s="511"/>
      <c r="IUF121" s="511"/>
      <c r="IUG121" s="511"/>
      <c r="IUH121" s="511"/>
      <c r="IUI121" s="511"/>
      <c r="IUJ121" s="511"/>
      <c r="IUK121" s="511"/>
      <c r="IUL121" s="511"/>
      <c r="IUM121" s="511"/>
      <c r="IUN121" s="511"/>
      <c r="IUO121" s="511"/>
      <c r="IUP121" s="511"/>
      <c r="IUQ121" s="511"/>
      <c r="IUR121" s="511"/>
      <c r="IUS121" s="511"/>
      <c r="IUT121" s="511"/>
      <c r="IUU121" s="511"/>
      <c r="IUV121" s="511"/>
      <c r="IUW121" s="511"/>
      <c r="IUX121" s="511"/>
      <c r="IUY121" s="511"/>
      <c r="IUZ121" s="511"/>
      <c r="IVA121" s="511"/>
      <c r="IVB121" s="511"/>
      <c r="IVC121" s="511"/>
      <c r="IVD121" s="511"/>
      <c r="IVE121" s="511"/>
      <c r="IVF121" s="511"/>
      <c r="IVG121" s="511"/>
      <c r="IVH121" s="511"/>
      <c r="IVI121" s="511"/>
      <c r="IVJ121" s="511"/>
      <c r="IVK121" s="511"/>
      <c r="IVL121" s="511"/>
      <c r="IVM121" s="511"/>
      <c r="IVN121" s="511"/>
      <c r="IVO121" s="511"/>
      <c r="IVP121" s="511"/>
      <c r="IVQ121" s="511"/>
      <c r="IVR121" s="511"/>
      <c r="IVS121" s="511"/>
      <c r="IVT121" s="511"/>
      <c r="IVU121" s="511"/>
      <c r="IVV121" s="511"/>
      <c r="IVW121" s="511"/>
      <c r="IVX121" s="511"/>
      <c r="IVY121" s="511"/>
      <c r="IVZ121" s="511"/>
      <c r="IWA121" s="511"/>
      <c r="IWB121" s="511"/>
      <c r="IWC121" s="511"/>
      <c r="IWD121" s="511"/>
      <c r="IWE121" s="511"/>
      <c r="IWF121" s="511"/>
      <c r="IWG121" s="511"/>
      <c r="IWH121" s="511"/>
      <c r="IWI121" s="511"/>
      <c r="IWJ121" s="511"/>
      <c r="IWK121" s="511"/>
      <c r="IWL121" s="511"/>
      <c r="IWM121" s="511"/>
      <c r="IWN121" s="511"/>
      <c r="IWO121" s="511"/>
      <c r="IWP121" s="511"/>
      <c r="IWQ121" s="511"/>
      <c r="IWR121" s="511"/>
      <c r="IWS121" s="511"/>
      <c r="IWT121" s="511"/>
      <c r="IWU121" s="511"/>
      <c r="IWV121" s="511"/>
      <c r="IWW121" s="511"/>
      <c r="IWX121" s="511"/>
      <c r="IWY121" s="511"/>
      <c r="IWZ121" s="511"/>
      <c r="IXA121" s="511"/>
      <c r="IXB121" s="511"/>
      <c r="IXC121" s="511"/>
      <c r="IXD121" s="511"/>
      <c r="IXE121" s="511"/>
      <c r="IXF121" s="511"/>
      <c r="IXG121" s="511"/>
      <c r="IXH121" s="511"/>
      <c r="IXI121" s="511"/>
      <c r="IXJ121" s="511"/>
      <c r="IXK121" s="511"/>
      <c r="IXL121" s="511"/>
      <c r="IXM121" s="511"/>
      <c r="IXN121" s="511"/>
      <c r="IXO121" s="511"/>
      <c r="IXP121" s="511"/>
      <c r="IXQ121" s="511"/>
      <c r="IXR121" s="511"/>
      <c r="IXS121" s="511"/>
      <c r="IXT121" s="511"/>
      <c r="IXU121" s="511"/>
      <c r="IXV121" s="511"/>
      <c r="IXW121" s="511"/>
      <c r="IXX121" s="511"/>
      <c r="IXY121" s="511"/>
      <c r="IXZ121" s="511"/>
      <c r="IYA121" s="511"/>
      <c r="IYB121" s="511"/>
      <c r="IYC121" s="511"/>
      <c r="IYD121" s="511"/>
      <c r="IYE121" s="511"/>
      <c r="IYF121" s="511"/>
      <c r="IYG121" s="511"/>
      <c r="IYH121" s="511"/>
      <c r="IYI121" s="511"/>
      <c r="IYJ121" s="511"/>
      <c r="IYK121" s="511"/>
      <c r="IYL121" s="511"/>
      <c r="IYM121" s="511"/>
      <c r="IYN121" s="511"/>
      <c r="IYO121" s="511"/>
      <c r="IYP121" s="511"/>
      <c r="IYQ121" s="511"/>
      <c r="IYR121" s="511"/>
      <c r="IYS121" s="511"/>
      <c r="IYT121" s="511"/>
      <c r="IYU121" s="511"/>
      <c r="IYV121" s="511"/>
      <c r="IYW121" s="511"/>
      <c r="IYX121" s="511"/>
      <c r="IYY121" s="511"/>
      <c r="IYZ121" s="511"/>
      <c r="IZA121" s="511"/>
      <c r="IZB121" s="511"/>
      <c r="IZC121" s="511"/>
      <c r="IZD121" s="511"/>
      <c r="IZE121" s="511"/>
      <c r="IZF121" s="511"/>
      <c r="IZG121" s="511"/>
      <c r="IZH121" s="511"/>
      <c r="IZI121" s="511"/>
      <c r="IZJ121" s="511"/>
      <c r="IZK121" s="511"/>
      <c r="IZL121" s="511"/>
      <c r="IZM121" s="511"/>
      <c r="IZN121" s="511"/>
      <c r="IZO121" s="511"/>
      <c r="IZP121" s="511"/>
      <c r="IZQ121" s="511"/>
      <c r="IZR121" s="511"/>
      <c r="IZS121" s="511"/>
      <c r="IZT121" s="511"/>
      <c r="IZU121" s="511"/>
      <c r="IZV121" s="511"/>
      <c r="IZW121" s="511"/>
      <c r="IZX121" s="511"/>
      <c r="IZY121" s="511"/>
      <c r="IZZ121" s="511"/>
      <c r="JAA121" s="511"/>
      <c r="JAB121" s="511"/>
      <c r="JAC121" s="511"/>
      <c r="JAD121" s="511"/>
      <c r="JAE121" s="511"/>
      <c r="JAF121" s="511"/>
      <c r="JAG121" s="511"/>
      <c r="JAH121" s="511"/>
      <c r="JAI121" s="511"/>
      <c r="JAJ121" s="511"/>
      <c r="JAK121" s="511"/>
      <c r="JAL121" s="511"/>
      <c r="JAM121" s="511"/>
      <c r="JAN121" s="511"/>
      <c r="JAO121" s="511"/>
      <c r="JAP121" s="511"/>
      <c r="JAQ121" s="511"/>
      <c r="JAR121" s="511"/>
      <c r="JAS121" s="511"/>
      <c r="JAT121" s="511"/>
      <c r="JAU121" s="511"/>
      <c r="JAV121" s="511"/>
      <c r="JAW121" s="511"/>
      <c r="JAX121" s="511"/>
      <c r="JAY121" s="511"/>
      <c r="JAZ121" s="511"/>
      <c r="JBA121" s="511"/>
      <c r="JBB121" s="511"/>
      <c r="JBC121" s="511"/>
      <c r="JBD121" s="511"/>
      <c r="JBE121" s="511"/>
      <c r="JBF121" s="511"/>
      <c r="JBG121" s="511"/>
      <c r="JBH121" s="511"/>
      <c r="JBI121" s="511"/>
      <c r="JBJ121" s="511"/>
      <c r="JBK121" s="511"/>
      <c r="JBL121" s="511"/>
      <c r="JBM121" s="511"/>
      <c r="JBN121" s="511"/>
      <c r="JBO121" s="511"/>
      <c r="JBP121" s="511"/>
      <c r="JBQ121" s="511"/>
      <c r="JBR121" s="511"/>
      <c r="JBS121" s="511"/>
      <c r="JBT121" s="511"/>
      <c r="JBU121" s="511"/>
      <c r="JBV121" s="511"/>
      <c r="JBW121" s="511"/>
      <c r="JBX121" s="511"/>
      <c r="JBY121" s="511"/>
      <c r="JBZ121" s="511"/>
      <c r="JCA121" s="511"/>
      <c r="JCB121" s="511"/>
      <c r="JCC121" s="511"/>
      <c r="JCD121" s="511"/>
      <c r="JCE121" s="511"/>
      <c r="JCF121" s="511"/>
      <c r="JCG121" s="511"/>
      <c r="JCH121" s="511"/>
      <c r="JCI121" s="511"/>
      <c r="JCJ121" s="511"/>
      <c r="JCK121" s="511"/>
      <c r="JCL121" s="511"/>
      <c r="JCM121" s="511"/>
      <c r="JCN121" s="511"/>
      <c r="JCO121" s="511"/>
      <c r="JCP121" s="511"/>
      <c r="JCQ121" s="511"/>
      <c r="JCR121" s="511"/>
      <c r="JCS121" s="511"/>
      <c r="JCT121" s="511"/>
      <c r="JCU121" s="511"/>
      <c r="JCV121" s="511"/>
      <c r="JCW121" s="511"/>
      <c r="JCX121" s="511"/>
      <c r="JCY121" s="511"/>
      <c r="JCZ121" s="511"/>
      <c r="JDA121" s="511"/>
      <c r="JDB121" s="511"/>
      <c r="JDC121" s="511"/>
      <c r="JDD121" s="511"/>
      <c r="JDE121" s="511"/>
      <c r="JDF121" s="511"/>
      <c r="JDG121" s="511"/>
      <c r="JDH121" s="511"/>
      <c r="JDI121" s="511"/>
      <c r="JDJ121" s="511"/>
      <c r="JDK121" s="511"/>
      <c r="JDL121" s="511"/>
      <c r="JDM121" s="511"/>
      <c r="JDN121" s="511"/>
      <c r="JDO121" s="511"/>
      <c r="JDP121" s="511"/>
      <c r="JDQ121" s="511"/>
      <c r="JDR121" s="511"/>
      <c r="JDS121" s="511"/>
      <c r="JDT121" s="511"/>
      <c r="JDU121" s="511"/>
      <c r="JDV121" s="511"/>
      <c r="JDW121" s="511"/>
      <c r="JDX121" s="511"/>
      <c r="JDY121" s="511"/>
      <c r="JDZ121" s="511"/>
      <c r="JEA121" s="511"/>
      <c r="JEB121" s="511"/>
      <c r="JEC121" s="511"/>
      <c r="JED121" s="511"/>
      <c r="JEE121" s="511"/>
      <c r="JEF121" s="511"/>
      <c r="JEG121" s="511"/>
      <c r="JEH121" s="511"/>
      <c r="JEI121" s="511"/>
      <c r="JEJ121" s="511"/>
      <c r="JEK121" s="511"/>
      <c r="JEL121" s="511"/>
      <c r="JEM121" s="511"/>
      <c r="JEN121" s="511"/>
      <c r="JEO121" s="511"/>
      <c r="JEP121" s="511"/>
      <c r="JEQ121" s="511"/>
      <c r="JER121" s="511"/>
      <c r="JES121" s="511"/>
      <c r="JET121" s="511"/>
      <c r="JEU121" s="511"/>
      <c r="JEV121" s="511"/>
      <c r="JEW121" s="511"/>
      <c r="JEX121" s="511"/>
      <c r="JEY121" s="511"/>
      <c r="JEZ121" s="511"/>
      <c r="JFA121" s="511"/>
      <c r="JFB121" s="511"/>
      <c r="JFC121" s="511"/>
      <c r="JFD121" s="511"/>
      <c r="JFE121" s="511"/>
      <c r="JFF121" s="511"/>
      <c r="JFG121" s="511"/>
      <c r="JFH121" s="511"/>
      <c r="JFI121" s="511"/>
      <c r="JFJ121" s="511"/>
      <c r="JFK121" s="511"/>
      <c r="JFL121" s="511"/>
      <c r="JFM121" s="511"/>
      <c r="JFN121" s="511"/>
      <c r="JFO121" s="511"/>
      <c r="JFP121" s="511"/>
      <c r="JFQ121" s="511"/>
      <c r="JFR121" s="511"/>
      <c r="JFS121" s="511"/>
      <c r="JFT121" s="511"/>
      <c r="JFU121" s="511"/>
      <c r="JFV121" s="511"/>
      <c r="JFW121" s="511"/>
      <c r="JFX121" s="511"/>
      <c r="JFY121" s="511"/>
      <c r="JFZ121" s="511"/>
      <c r="JGA121" s="511"/>
      <c r="JGB121" s="511"/>
      <c r="JGC121" s="511"/>
      <c r="JGD121" s="511"/>
      <c r="JGE121" s="511"/>
      <c r="JGF121" s="511"/>
      <c r="JGG121" s="511"/>
      <c r="JGH121" s="511"/>
      <c r="JGI121" s="511"/>
      <c r="JGJ121" s="511"/>
      <c r="JGK121" s="511"/>
      <c r="JGL121" s="511"/>
      <c r="JGM121" s="511"/>
      <c r="JGN121" s="511"/>
      <c r="JGO121" s="511"/>
      <c r="JGP121" s="511"/>
      <c r="JGQ121" s="511"/>
      <c r="JGR121" s="511"/>
      <c r="JGS121" s="511"/>
      <c r="JGT121" s="511"/>
      <c r="JGU121" s="511"/>
      <c r="JGV121" s="511"/>
      <c r="JGW121" s="511"/>
      <c r="JGX121" s="511"/>
      <c r="JGY121" s="511"/>
      <c r="JGZ121" s="511"/>
      <c r="JHA121" s="511"/>
      <c r="JHB121" s="511"/>
      <c r="JHC121" s="511"/>
      <c r="JHD121" s="511"/>
      <c r="JHE121" s="511"/>
      <c r="JHF121" s="511"/>
      <c r="JHG121" s="511"/>
      <c r="JHH121" s="511"/>
      <c r="JHI121" s="511"/>
      <c r="JHJ121" s="511"/>
      <c r="JHK121" s="511"/>
      <c r="JHL121" s="511"/>
      <c r="JHM121" s="511"/>
      <c r="JHN121" s="511"/>
      <c r="JHO121" s="511"/>
      <c r="JHP121" s="511"/>
      <c r="JHQ121" s="511"/>
      <c r="JHR121" s="511"/>
      <c r="JHS121" s="511"/>
      <c r="JHT121" s="511"/>
      <c r="JHU121" s="511"/>
      <c r="JHV121" s="511"/>
      <c r="JHW121" s="511"/>
      <c r="JHX121" s="511"/>
      <c r="JHY121" s="511"/>
      <c r="JHZ121" s="511"/>
      <c r="JIA121" s="511"/>
      <c r="JIB121" s="511"/>
      <c r="JIC121" s="511"/>
      <c r="JID121" s="511"/>
      <c r="JIE121" s="511"/>
      <c r="JIF121" s="511"/>
      <c r="JIG121" s="511"/>
      <c r="JIH121" s="511"/>
      <c r="JII121" s="511"/>
      <c r="JIJ121" s="511"/>
      <c r="JIK121" s="511"/>
      <c r="JIL121" s="511"/>
      <c r="JIM121" s="511"/>
      <c r="JIN121" s="511"/>
      <c r="JIO121" s="511"/>
      <c r="JIP121" s="511"/>
      <c r="JIQ121" s="511"/>
      <c r="JIR121" s="511"/>
      <c r="JIS121" s="511"/>
      <c r="JIT121" s="511"/>
      <c r="JIU121" s="511"/>
      <c r="JIV121" s="511"/>
      <c r="JIW121" s="511"/>
      <c r="JIX121" s="511"/>
      <c r="JIY121" s="511"/>
      <c r="JIZ121" s="511"/>
      <c r="JJA121" s="511"/>
      <c r="JJB121" s="511"/>
      <c r="JJC121" s="511"/>
      <c r="JJD121" s="511"/>
      <c r="JJE121" s="511"/>
      <c r="JJF121" s="511"/>
      <c r="JJG121" s="511"/>
      <c r="JJH121" s="511"/>
      <c r="JJI121" s="511"/>
      <c r="JJJ121" s="511"/>
      <c r="JJK121" s="511"/>
      <c r="JJL121" s="511"/>
      <c r="JJM121" s="511"/>
      <c r="JJN121" s="511"/>
      <c r="JJO121" s="511"/>
      <c r="JJP121" s="511"/>
      <c r="JJQ121" s="511"/>
      <c r="JJR121" s="511"/>
      <c r="JJS121" s="511"/>
      <c r="JJT121" s="511"/>
      <c r="JJU121" s="511"/>
      <c r="JJV121" s="511"/>
      <c r="JJW121" s="511"/>
      <c r="JJX121" s="511"/>
      <c r="JJY121" s="511"/>
      <c r="JJZ121" s="511"/>
      <c r="JKA121" s="511"/>
      <c r="JKB121" s="511"/>
      <c r="JKC121" s="511"/>
      <c r="JKD121" s="511"/>
      <c r="JKE121" s="511"/>
      <c r="JKF121" s="511"/>
      <c r="JKG121" s="511"/>
      <c r="JKH121" s="511"/>
      <c r="JKI121" s="511"/>
      <c r="JKJ121" s="511"/>
      <c r="JKK121" s="511"/>
      <c r="JKL121" s="511"/>
      <c r="JKM121" s="511"/>
      <c r="JKN121" s="511"/>
      <c r="JKO121" s="511"/>
      <c r="JKP121" s="511"/>
      <c r="JKQ121" s="511"/>
      <c r="JKR121" s="511"/>
      <c r="JKS121" s="511"/>
      <c r="JKT121" s="511"/>
      <c r="JKU121" s="511"/>
      <c r="JKV121" s="511"/>
      <c r="JKW121" s="511"/>
      <c r="JKX121" s="511"/>
      <c r="JKY121" s="511"/>
      <c r="JKZ121" s="511"/>
      <c r="JLA121" s="511"/>
      <c r="JLB121" s="511"/>
      <c r="JLC121" s="511"/>
      <c r="JLD121" s="511"/>
      <c r="JLE121" s="511"/>
      <c r="JLF121" s="511"/>
      <c r="JLG121" s="511"/>
      <c r="JLH121" s="511"/>
      <c r="JLI121" s="511"/>
      <c r="JLJ121" s="511"/>
      <c r="JLK121" s="511"/>
      <c r="JLL121" s="511"/>
      <c r="JLM121" s="511"/>
      <c r="JLN121" s="511"/>
      <c r="JLO121" s="511"/>
      <c r="JLP121" s="511"/>
      <c r="JLQ121" s="511"/>
      <c r="JLR121" s="511"/>
      <c r="JLS121" s="511"/>
      <c r="JLT121" s="511"/>
      <c r="JLU121" s="511"/>
      <c r="JLV121" s="511"/>
      <c r="JLW121" s="511"/>
      <c r="JLX121" s="511"/>
      <c r="JLY121" s="511"/>
      <c r="JLZ121" s="511"/>
      <c r="JMA121" s="511"/>
      <c r="JMB121" s="511"/>
      <c r="JMC121" s="511"/>
      <c r="JMD121" s="511"/>
      <c r="JME121" s="511"/>
      <c r="JMF121" s="511"/>
      <c r="JMG121" s="511"/>
      <c r="JMH121" s="511"/>
      <c r="JMI121" s="511"/>
      <c r="JMJ121" s="511"/>
      <c r="JMK121" s="511"/>
      <c r="JML121" s="511"/>
      <c r="JMM121" s="511"/>
      <c r="JMN121" s="511"/>
      <c r="JMO121" s="511"/>
      <c r="JMP121" s="511"/>
      <c r="JMQ121" s="511"/>
      <c r="JMR121" s="511"/>
      <c r="JMS121" s="511"/>
      <c r="JMT121" s="511"/>
      <c r="JMU121" s="511"/>
      <c r="JMV121" s="511"/>
      <c r="JMW121" s="511"/>
      <c r="JMX121" s="511"/>
      <c r="JMY121" s="511"/>
      <c r="JMZ121" s="511"/>
      <c r="JNA121" s="511"/>
      <c r="JNB121" s="511"/>
      <c r="JNC121" s="511"/>
      <c r="JND121" s="511"/>
      <c r="JNE121" s="511"/>
      <c r="JNF121" s="511"/>
      <c r="JNG121" s="511"/>
      <c r="JNH121" s="511"/>
      <c r="JNI121" s="511"/>
      <c r="JNJ121" s="511"/>
      <c r="JNK121" s="511"/>
      <c r="JNL121" s="511"/>
      <c r="JNM121" s="511"/>
      <c r="JNN121" s="511"/>
      <c r="JNO121" s="511"/>
      <c r="JNP121" s="511"/>
      <c r="JNQ121" s="511"/>
      <c r="JNR121" s="511"/>
      <c r="JNS121" s="511"/>
      <c r="JNT121" s="511"/>
      <c r="JNU121" s="511"/>
      <c r="JNV121" s="511"/>
      <c r="JNW121" s="511"/>
      <c r="JNX121" s="511"/>
      <c r="JNY121" s="511"/>
      <c r="JNZ121" s="511"/>
      <c r="JOA121" s="511"/>
      <c r="JOB121" s="511"/>
      <c r="JOC121" s="511"/>
      <c r="JOD121" s="511"/>
      <c r="JOE121" s="511"/>
      <c r="JOF121" s="511"/>
      <c r="JOG121" s="511"/>
      <c r="JOH121" s="511"/>
      <c r="JOI121" s="511"/>
      <c r="JOJ121" s="511"/>
      <c r="JOK121" s="511"/>
      <c r="JOL121" s="511"/>
      <c r="JOM121" s="511"/>
      <c r="JON121" s="511"/>
      <c r="JOO121" s="511"/>
      <c r="JOP121" s="511"/>
      <c r="JOQ121" s="511"/>
      <c r="JOR121" s="511"/>
      <c r="JOS121" s="511"/>
      <c r="JOT121" s="511"/>
      <c r="JOU121" s="511"/>
      <c r="JOV121" s="511"/>
      <c r="JOW121" s="511"/>
      <c r="JOX121" s="511"/>
      <c r="JOY121" s="511"/>
      <c r="JOZ121" s="511"/>
      <c r="JPA121" s="511"/>
      <c r="JPB121" s="511"/>
      <c r="JPC121" s="511"/>
      <c r="JPD121" s="511"/>
      <c r="JPE121" s="511"/>
      <c r="JPF121" s="511"/>
      <c r="JPG121" s="511"/>
      <c r="JPH121" s="511"/>
      <c r="JPI121" s="511"/>
      <c r="JPJ121" s="511"/>
      <c r="JPK121" s="511"/>
      <c r="JPL121" s="511"/>
      <c r="JPM121" s="511"/>
      <c r="JPN121" s="511"/>
      <c r="JPO121" s="511"/>
      <c r="JPP121" s="511"/>
      <c r="JPQ121" s="511"/>
      <c r="JPR121" s="511"/>
      <c r="JPS121" s="511"/>
      <c r="JPT121" s="511"/>
      <c r="JPU121" s="511"/>
      <c r="JPV121" s="511"/>
      <c r="JPW121" s="511"/>
      <c r="JPX121" s="511"/>
      <c r="JPY121" s="511"/>
      <c r="JPZ121" s="511"/>
      <c r="JQA121" s="511"/>
      <c r="JQB121" s="511"/>
      <c r="JQC121" s="511"/>
      <c r="JQD121" s="511"/>
      <c r="JQE121" s="511"/>
      <c r="JQF121" s="511"/>
      <c r="JQG121" s="511"/>
      <c r="JQH121" s="511"/>
      <c r="JQI121" s="511"/>
      <c r="JQJ121" s="511"/>
      <c r="JQK121" s="511"/>
      <c r="JQL121" s="511"/>
      <c r="JQM121" s="511"/>
      <c r="JQN121" s="511"/>
      <c r="JQO121" s="511"/>
      <c r="JQP121" s="511"/>
      <c r="JQQ121" s="511"/>
      <c r="JQR121" s="511"/>
      <c r="JQS121" s="511"/>
      <c r="JQT121" s="511"/>
      <c r="JQU121" s="511"/>
      <c r="JQV121" s="511"/>
      <c r="JQW121" s="511"/>
      <c r="JQX121" s="511"/>
      <c r="JQY121" s="511"/>
      <c r="JQZ121" s="511"/>
      <c r="JRA121" s="511"/>
      <c r="JRB121" s="511"/>
      <c r="JRC121" s="511"/>
      <c r="JRD121" s="511"/>
      <c r="JRE121" s="511"/>
      <c r="JRF121" s="511"/>
      <c r="JRG121" s="511"/>
      <c r="JRH121" s="511"/>
      <c r="JRI121" s="511"/>
      <c r="JRJ121" s="511"/>
      <c r="JRK121" s="511"/>
      <c r="JRL121" s="511"/>
      <c r="JRM121" s="511"/>
      <c r="JRN121" s="511"/>
      <c r="JRO121" s="511"/>
      <c r="JRP121" s="511"/>
      <c r="JRQ121" s="511"/>
      <c r="JRR121" s="511"/>
      <c r="JRS121" s="511"/>
      <c r="JRT121" s="511"/>
      <c r="JRU121" s="511"/>
      <c r="JRV121" s="511"/>
      <c r="JRW121" s="511"/>
      <c r="JRX121" s="511"/>
      <c r="JRY121" s="511"/>
      <c r="JRZ121" s="511"/>
      <c r="JSA121" s="511"/>
      <c r="JSB121" s="511"/>
      <c r="JSC121" s="511"/>
      <c r="JSD121" s="511"/>
      <c r="JSE121" s="511"/>
      <c r="JSF121" s="511"/>
      <c r="JSG121" s="511"/>
      <c r="JSH121" s="511"/>
      <c r="JSI121" s="511"/>
      <c r="JSJ121" s="511"/>
      <c r="JSK121" s="511"/>
      <c r="JSL121" s="511"/>
      <c r="JSM121" s="511"/>
      <c r="JSN121" s="511"/>
      <c r="JSO121" s="511"/>
      <c r="JSP121" s="511"/>
      <c r="JSQ121" s="511"/>
      <c r="JSR121" s="511"/>
      <c r="JSS121" s="511"/>
      <c r="JST121" s="511"/>
      <c r="JSU121" s="511"/>
      <c r="JSV121" s="511"/>
      <c r="JSW121" s="511"/>
      <c r="JSX121" s="511"/>
      <c r="JSY121" s="511"/>
      <c r="JSZ121" s="511"/>
      <c r="JTA121" s="511"/>
      <c r="JTB121" s="511"/>
      <c r="JTC121" s="511"/>
      <c r="JTD121" s="511"/>
      <c r="JTE121" s="511"/>
      <c r="JTF121" s="511"/>
      <c r="JTG121" s="511"/>
      <c r="JTH121" s="511"/>
      <c r="JTI121" s="511"/>
      <c r="JTJ121" s="511"/>
      <c r="JTK121" s="511"/>
      <c r="JTL121" s="511"/>
      <c r="JTM121" s="511"/>
      <c r="JTN121" s="511"/>
      <c r="JTO121" s="511"/>
      <c r="JTP121" s="511"/>
      <c r="JTQ121" s="511"/>
      <c r="JTR121" s="511"/>
      <c r="JTS121" s="511"/>
      <c r="JTT121" s="511"/>
      <c r="JTU121" s="511"/>
      <c r="JTV121" s="511"/>
      <c r="JTW121" s="511"/>
      <c r="JTX121" s="511"/>
      <c r="JTY121" s="511"/>
      <c r="JTZ121" s="511"/>
      <c r="JUA121" s="511"/>
      <c r="JUB121" s="511"/>
      <c r="JUC121" s="511"/>
      <c r="JUD121" s="511"/>
      <c r="JUE121" s="511"/>
      <c r="JUF121" s="511"/>
      <c r="JUG121" s="511"/>
      <c r="JUH121" s="511"/>
      <c r="JUI121" s="511"/>
      <c r="JUJ121" s="511"/>
      <c r="JUK121" s="511"/>
      <c r="JUL121" s="511"/>
      <c r="JUM121" s="511"/>
      <c r="JUN121" s="511"/>
      <c r="JUO121" s="511"/>
      <c r="JUP121" s="511"/>
      <c r="JUQ121" s="511"/>
      <c r="JUR121" s="511"/>
      <c r="JUS121" s="511"/>
      <c r="JUT121" s="511"/>
      <c r="JUU121" s="511"/>
      <c r="JUV121" s="511"/>
      <c r="JUW121" s="511"/>
      <c r="JUX121" s="511"/>
      <c r="JUY121" s="511"/>
      <c r="JUZ121" s="511"/>
      <c r="JVA121" s="511"/>
      <c r="JVB121" s="511"/>
      <c r="JVC121" s="511"/>
      <c r="JVD121" s="511"/>
      <c r="JVE121" s="511"/>
      <c r="JVF121" s="511"/>
      <c r="JVG121" s="511"/>
      <c r="JVH121" s="511"/>
      <c r="JVI121" s="511"/>
      <c r="JVJ121" s="511"/>
      <c r="JVK121" s="511"/>
      <c r="JVL121" s="511"/>
      <c r="JVM121" s="511"/>
      <c r="JVN121" s="511"/>
      <c r="JVO121" s="511"/>
      <c r="JVP121" s="511"/>
      <c r="JVQ121" s="511"/>
      <c r="JVR121" s="511"/>
      <c r="JVS121" s="511"/>
      <c r="JVT121" s="511"/>
      <c r="JVU121" s="511"/>
      <c r="JVV121" s="511"/>
      <c r="JVW121" s="511"/>
      <c r="JVX121" s="511"/>
      <c r="JVY121" s="511"/>
      <c r="JVZ121" s="511"/>
      <c r="JWA121" s="511"/>
      <c r="JWB121" s="511"/>
      <c r="JWC121" s="511"/>
      <c r="JWD121" s="511"/>
      <c r="JWE121" s="511"/>
      <c r="JWF121" s="511"/>
      <c r="JWG121" s="511"/>
      <c r="JWH121" s="511"/>
      <c r="JWI121" s="511"/>
      <c r="JWJ121" s="511"/>
      <c r="JWK121" s="511"/>
      <c r="JWL121" s="511"/>
      <c r="JWM121" s="511"/>
      <c r="JWN121" s="511"/>
      <c r="JWO121" s="511"/>
      <c r="JWP121" s="511"/>
      <c r="JWQ121" s="511"/>
      <c r="JWR121" s="511"/>
      <c r="JWS121" s="511"/>
      <c r="JWT121" s="511"/>
      <c r="JWU121" s="511"/>
      <c r="JWV121" s="511"/>
      <c r="JWW121" s="511"/>
      <c r="JWX121" s="511"/>
      <c r="JWY121" s="511"/>
      <c r="JWZ121" s="511"/>
      <c r="JXA121" s="511"/>
      <c r="JXB121" s="511"/>
      <c r="JXC121" s="511"/>
      <c r="JXD121" s="511"/>
      <c r="JXE121" s="511"/>
      <c r="JXF121" s="511"/>
      <c r="JXG121" s="511"/>
      <c r="JXH121" s="511"/>
      <c r="JXI121" s="511"/>
      <c r="JXJ121" s="511"/>
      <c r="JXK121" s="511"/>
      <c r="JXL121" s="511"/>
      <c r="JXM121" s="511"/>
      <c r="JXN121" s="511"/>
      <c r="JXO121" s="511"/>
      <c r="JXP121" s="511"/>
      <c r="JXQ121" s="511"/>
      <c r="JXR121" s="511"/>
      <c r="JXS121" s="511"/>
      <c r="JXT121" s="511"/>
      <c r="JXU121" s="511"/>
      <c r="JXV121" s="511"/>
      <c r="JXW121" s="511"/>
      <c r="JXX121" s="511"/>
      <c r="JXY121" s="511"/>
      <c r="JXZ121" s="511"/>
      <c r="JYA121" s="511"/>
      <c r="JYB121" s="511"/>
      <c r="JYC121" s="511"/>
      <c r="JYD121" s="511"/>
      <c r="JYE121" s="511"/>
      <c r="JYF121" s="511"/>
      <c r="JYG121" s="511"/>
      <c r="JYH121" s="511"/>
      <c r="JYI121" s="511"/>
      <c r="JYJ121" s="511"/>
      <c r="JYK121" s="511"/>
      <c r="JYL121" s="511"/>
      <c r="JYM121" s="511"/>
      <c r="JYN121" s="511"/>
      <c r="JYO121" s="511"/>
      <c r="JYP121" s="511"/>
      <c r="JYQ121" s="511"/>
      <c r="JYR121" s="511"/>
      <c r="JYS121" s="511"/>
      <c r="JYT121" s="511"/>
      <c r="JYU121" s="511"/>
      <c r="JYV121" s="511"/>
      <c r="JYW121" s="511"/>
      <c r="JYX121" s="511"/>
      <c r="JYY121" s="511"/>
      <c r="JYZ121" s="511"/>
      <c r="JZA121" s="511"/>
      <c r="JZB121" s="511"/>
      <c r="JZC121" s="511"/>
      <c r="JZD121" s="511"/>
      <c r="JZE121" s="511"/>
      <c r="JZF121" s="511"/>
      <c r="JZG121" s="511"/>
      <c r="JZH121" s="511"/>
      <c r="JZI121" s="511"/>
      <c r="JZJ121" s="511"/>
      <c r="JZK121" s="511"/>
      <c r="JZL121" s="511"/>
      <c r="JZM121" s="511"/>
      <c r="JZN121" s="511"/>
      <c r="JZO121" s="511"/>
      <c r="JZP121" s="511"/>
      <c r="JZQ121" s="511"/>
      <c r="JZR121" s="511"/>
      <c r="JZS121" s="511"/>
      <c r="JZT121" s="511"/>
      <c r="JZU121" s="511"/>
      <c r="JZV121" s="511"/>
      <c r="JZW121" s="511"/>
      <c r="JZX121" s="511"/>
      <c r="JZY121" s="511"/>
      <c r="JZZ121" s="511"/>
      <c r="KAA121" s="511"/>
      <c r="KAB121" s="511"/>
      <c r="KAC121" s="511"/>
      <c r="KAD121" s="511"/>
      <c r="KAE121" s="511"/>
      <c r="KAF121" s="511"/>
      <c r="KAG121" s="511"/>
      <c r="KAH121" s="511"/>
      <c r="KAI121" s="511"/>
      <c r="KAJ121" s="511"/>
      <c r="KAK121" s="511"/>
      <c r="KAL121" s="511"/>
      <c r="KAM121" s="511"/>
      <c r="KAN121" s="511"/>
      <c r="KAO121" s="511"/>
      <c r="KAP121" s="511"/>
      <c r="KAQ121" s="511"/>
      <c r="KAR121" s="511"/>
      <c r="KAS121" s="511"/>
      <c r="KAT121" s="511"/>
      <c r="KAU121" s="511"/>
      <c r="KAV121" s="511"/>
      <c r="KAW121" s="511"/>
      <c r="KAX121" s="511"/>
      <c r="KAY121" s="511"/>
      <c r="KAZ121" s="511"/>
      <c r="KBA121" s="511"/>
      <c r="KBB121" s="511"/>
      <c r="KBC121" s="511"/>
      <c r="KBD121" s="511"/>
      <c r="KBE121" s="511"/>
      <c r="KBF121" s="511"/>
      <c r="KBG121" s="511"/>
      <c r="KBH121" s="511"/>
      <c r="KBI121" s="511"/>
      <c r="KBJ121" s="511"/>
      <c r="KBK121" s="511"/>
      <c r="KBL121" s="511"/>
      <c r="KBM121" s="511"/>
      <c r="KBN121" s="511"/>
      <c r="KBO121" s="511"/>
      <c r="KBP121" s="511"/>
      <c r="KBQ121" s="511"/>
      <c r="KBR121" s="511"/>
      <c r="KBS121" s="511"/>
      <c r="KBT121" s="511"/>
      <c r="KBU121" s="511"/>
      <c r="KBV121" s="511"/>
      <c r="KBW121" s="511"/>
      <c r="KBX121" s="511"/>
      <c r="KBY121" s="511"/>
      <c r="KBZ121" s="511"/>
      <c r="KCA121" s="511"/>
      <c r="KCB121" s="511"/>
      <c r="KCC121" s="511"/>
      <c r="KCD121" s="511"/>
      <c r="KCE121" s="511"/>
      <c r="KCF121" s="511"/>
      <c r="KCG121" s="511"/>
      <c r="KCH121" s="511"/>
      <c r="KCI121" s="511"/>
      <c r="KCJ121" s="511"/>
      <c r="KCK121" s="511"/>
      <c r="KCL121" s="511"/>
      <c r="KCM121" s="511"/>
      <c r="KCN121" s="511"/>
      <c r="KCO121" s="511"/>
      <c r="KCP121" s="511"/>
      <c r="KCQ121" s="511"/>
      <c r="KCR121" s="511"/>
      <c r="KCS121" s="511"/>
      <c r="KCT121" s="511"/>
      <c r="KCU121" s="511"/>
      <c r="KCV121" s="511"/>
      <c r="KCW121" s="511"/>
      <c r="KCX121" s="511"/>
      <c r="KCY121" s="511"/>
      <c r="KCZ121" s="511"/>
      <c r="KDA121" s="511"/>
      <c r="KDB121" s="511"/>
      <c r="KDC121" s="511"/>
      <c r="KDD121" s="511"/>
      <c r="KDE121" s="511"/>
      <c r="KDF121" s="511"/>
      <c r="KDG121" s="511"/>
      <c r="KDH121" s="511"/>
      <c r="KDI121" s="511"/>
      <c r="KDJ121" s="511"/>
      <c r="KDK121" s="511"/>
      <c r="KDL121" s="511"/>
      <c r="KDM121" s="511"/>
      <c r="KDN121" s="511"/>
      <c r="KDO121" s="511"/>
      <c r="KDP121" s="511"/>
      <c r="KDQ121" s="511"/>
      <c r="KDR121" s="511"/>
      <c r="KDS121" s="511"/>
      <c r="KDT121" s="511"/>
      <c r="KDU121" s="511"/>
      <c r="KDV121" s="511"/>
      <c r="KDW121" s="511"/>
      <c r="KDX121" s="511"/>
      <c r="KDY121" s="511"/>
      <c r="KDZ121" s="511"/>
      <c r="KEA121" s="511"/>
      <c r="KEB121" s="511"/>
      <c r="KEC121" s="511"/>
      <c r="KED121" s="511"/>
      <c r="KEE121" s="511"/>
      <c r="KEF121" s="511"/>
      <c r="KEG121" s="511"/>
      <c r="KEH121" s="511"/>
      <c r="KEI121" s="511"/>
      <c r="KEJ121" s="511"/>
      <c r="KEK121" s="511"/>
      <c r="KEL121" s="511"/>
      <c r="KEM121" s="511"/>
      <c r="KEN121" s="511"/>
      <c r="KEO121" s="511"/>
      <c r="KEP121" s="511"/>
      <c r="KEQ121" s="511"/>
      <c r="KER121" s="511"/>
      <c r="KES121" s="511"/>
      <c r="KET121" s="511"/>
      <c r="KEU121" s="511"/>
      <c r="KEV121" s="511"/>
      <c r="KEW121" s="511"/>
      <c r="KEX121" s="511"/>
      <c r="KEY121" s="511"/>
      <c r="KEZ121" s="511"/>
      <c r="KFA121" s="511"/>
      <c r="KFB121" s="511"/>
      <c r="KFC121" s="511"/>
      <c r="KFD121" s="511"/>
      <c r="KFE121" s="511"/>
      <c r="KFF121" s="511"/>
      <c r="KFG121" s="511"/>
      <c r="KFH121" s="511"/>
      <c r="KFI121" s="511"/>
      <c r="KFJ121" s="511"/>
      <c r="KFK121" s="511"/>
      <c r="KFL121" s="511"/>
      <c r="KFM121" s="511"/>
      <c r="KFN121" s="511"/>
      <c r="KFO121" s="511"/>
      <c r="KFP121" s="511"/>
      <c r="KFQ121" s="511"/>
      <c r="KFR121" s="511"/>
      <c r="KFS121" s="511"/>
      <c r="KFT121" s="511"/>
      <c r="KFU121" s="511"/>
      <c r="KFV121" s="511"/>
      <c r="KFW121" s="511"/>
      <c r="KFX121" s="511"/>
      <c r="KFY121" s="511"/>
      <c r="KFZ121" s="511"/>
      <c r="KGA121" s="511"/>
      <c r="KGB121" s="511"/>
      <c r="KGC121" s="511"/>
      <c r="KGD121" s="511"/>
      <c r="KGE121" s="511"/>
      <c r="KGF121" s="511"/>
      <c r="KGG121" s="511"/>
      <c r="KGH121" s="511"/>
      <c r="KGI121" s="511"/>
      <c r="KGJ121" s="511"/>
      <c r="KGK121" s="511"/>
      <c r="KGL121" s="511"/>
      <c r="KGM121" s="511"/>
      <c r="KGN121" s="511"/>
      <c r="KGO121" s="511"/>
      <c r="KGP121" s="511"/>
      <c r="KGQ121" s="511"/>
      <c r="KGR121" s="511"/>
      <c r="KGS121" s="511"/>
      <c r="KGT121" s="511"/>
      <c r="KGU121" s="511"/>
      <c r="KGV121" s="511"/>
      <c r="KGW121" s="511"/>
      <c r="KGX121" s="511"/>
      <c r="KGY121" s="511"/>
      <c r="KGZ121" s="511"/>
      <c r="KHA121" s="511"/>
      <c r="KHB121" s="511"/>
      <c r="KHC121" s="511"/>
      <c r="KHD121" s="511"/>
      <c r="KHE121" s="511"/>
      <c r="KHF121" s="511"/>
      <c r="KHG121" s="511"/>
      <c r="KHH121" s="511"/>
      <c r="KHI121" s="511"/>
      <c r="KHJ121" s="511"/>
      <c r="KHK121" s="511"/>
      <c r="KHL121" s="511"/>
      <c r="KHM121" s="511"/>
      <c r="KHN121" s="511"/>
      <c r="KHO121" s="511"/>
      <c r="KHP121" s="511"/>
      <c r="KHQ121" s="511"/>
      <c r="KHR121" s="511"/>
      <c r="KHS121" s="511"/>
      <c r="KHT121" s="511"/>
      <c r="KHU121" s="511"/>
      <c r="KHV121" s="511"/>
      <c r="KHW121" s="511"/>
      <c r="KHX121" s="511"/>
      <c r="KHY121" s="511"/>
      <c r="KHZ121" s="511"/>
      <c r="KIA121" s="511"/>
      <c r="KIB121" s="511"/>
      <c r="KIC121" s="511"/>
      <c r="KID121" s="511"/>
      <c r="KIE121" s="511"/>
      <c r="KIF121" s="511"/>
      <c r="KIG121" s="511"/>
      <c r="KIH121" s="511"/>
      <c r="KII121" s="511"/>
      <c r="KIJ121" s="511"/>
      <c r="KIK121" s="511"/>
      <c r="KIL121" s="511"/>
      <c r="KIM121" s="511"/>
      <c r="KIN121" s="511"/>
      <c r="KIO121" s="511"/>
      <c r="KIP121" s="511"/>
      <c r="KIQ121" s="511"/>
      <c r="KIR121" s="511"/>
      <c r="KIS121" s="511"/>
      <c r="KIT121" s="511"/>
      <c r="KIU121" s="511"/>
      <c r="KIV121" s="511"/>
      <c r="KIW121" s="511"/>
      <c r="KIX121" s="511"/>
      <c r="KIY121" s="511"/>
      <c r="KIZ121" s="511"/>
      <c r="KJA121" s="511"/>
      <c r="KJB121" s="511"/>
      <c r="KJC121" s="511"/>
      <c r="KJD121" s="511"/>
      <c r="KJE121" s="511"/>
      <c r="KJF121" s="511"/>
      <c r="KJG121" s="511"/>
      <c r="KJH121" s="511"/>
      <c r="KJI121" s="511"/>
      <c r="KJJ121" s="511"/>
      <c r="KJK121" s="511"/>
      <c r="KJL121" s="511"/>
      <c r="KJM121" s="511"/>
      <c r="KJN121" s="511"/>
      <c r="KJO121" s="511"/>
      <c r="KJP121" s="511"/>
      <c r="KJQ121" s="511"/>
      <c r="KJR121" s="511"/>
      <c r="KJS121" s="511"/>
      <c r="KJT121" s="511"/>
      <c r="KJU121" s="511"/>
      <c r="KJV121" s="511"/>
      <c r="KJW121" s="511"/>
      <c r="KJX121" s="511"/>
      <c r="KJY121" s="511"/>
      <c r="KJZ121" s="511"/>
      <c r="KKA121" s="511"/>
      <c r="KKB121" s="511"/>
      <c r="KKC121" s="511"/>
      <c r="KKD121" s="511"/>
      <c r="KKE121" s="511"/>
      <c r="KKF121" s="511"/>
      <c r="KKG121" s="511"/>
      <c r="KKH121" s="511"/>
      <c r="KKI121" s="511"/>
      <c r="KKJ121" s="511"/>
      <c r="KKK121" s="511"/>
      <c r="KKL121" s="511"/>
      <c r="KKM121" s="511"/>
      <c r="KKN121" s="511"/>
      <c r="KKO121" s="511"/>
      <c r="KKP121" s="511"/>
      <c r="KKQ121" s="511"/>
      <c r="KKR121" s="511"/>
      <c r="KKS121" s="511"/>
      <c r="KKT121" s="511"/>
      <c r="KKU121" s="511"/>
      <c r="KKV121" s="511"/>
      <c r="KKW121" s="511"/>
      <c r="KKX121" s="511"/>
      <c r="KKY121" s="511"/>
      <c r="KKZ121" s="511"/>
      <c r="KLA121" s="511"/>
      <c r="KLB121" s="511"/>
      <c r="KLC121" s="511"/>
      <c r="KLD121" s="511"/>
      <c r="KLE121" s="511"/>
      <c r="KLF121" s="511"/>
      <c r="KLG121" s="511"/>
      <c r="KLH121" s="511"/>
      <c r="KLI121" s="511"/>
      <c r="KLJ121" s="511"/>
      <c r="KLK121" s="511"/>
      <c r="KLL121" s="511"/>
      <c r="KLM121" s="511"/>
      <c r="KLN121" s="511"/>
      <c r="KLO121" s="511"/>
      <c r="KLP121" s="511"/>
      <c r="KLQ121" s="511"/>
      <c r="KLR121" s="511"/>
      <c r="KLS121" s="511"/>
      <c r="KLT121" s="511"/>
      <c r="KLU121" s="511"/>
      <c r="KLV121" s="511"/>
      <c r="KLW121" s="511"/>
      <c r="KLX121" s="511"/>
      <c r="KLY121" s="511"/>
      <c r="KLZ121" s="511"/>
      <c r="KMA121" s="511"/>
      <c r="KMB121" s="511"/>
      <c r="KMC121" s="511"/>
      <c r="KMD121" s="511"/>
      <c r="KME121" s="511"/>
      <c r="KMF121" s="511"/>
      <c r="KMG121" s="511"/>
      <c r="KMH121" s="511"/>
      <c r="KMI121" s="511"/>
      <c r="KMJ121" s="511"/>
      <c r="KMK121" s="511"/>
      <c r="KML121" s="511"/>
      <c r="KMM121" s="511"/>
      <c r="KMN121" s="511"/>
      <c r="KMO121" s="511"/>
      <c r="KMP121" s="511"/>
      <c r="KMQ121" s="511"/>
      <c r="KMR121" s="511"/>
      <c r="KMS121" s="511"/>
      <c r="KMT121" s="511"/>
      <c r="KMU121" s="511"/>
      <c r="KMV121" s="511"/>
      <c r="KMW121" s="511"/>
      <c r="KMX121" s="511"/>
      <c r="KMY121" s="511"/>
      <c r="KMZ121" s="511"/>
      <c r="KNA121" s="511"/>
      <c r="KNB121" s="511"/>
      <c r="KNC121" s="511"/>
      <c r="KND121" s="511"/>
      <c r="KNE121" s="511"/>
      <c r="KNF121" s="511"/>
      <c r="KNG121" s="511"/>
      <c r="KNH121" s="511"/>
      <c r="KNI121" s="511"/>
      <c r="KNJ121" s="511"/>
      <c r="KNK121" s="511"/>
      <c r="KNL121" s="511"/>
      <c r="KNM121" s="511"/>
      <c r="KNN121" s="511"/>
      <c r="KNO121" s="511"/>
      <c r="KNP121" s="511"/>
      <c r="KNQ121" s="511"/>
      <c r="KNR121" s="511"/>
      <c r="KNS121" s="511"/>
      <c r="KNT121" s="511"/>
      <c r="KNU121" s="511"/>
      <c r="KNV121" s="511"/>
      <c r="KNW121" s="511"/>
      <c r="KNX121" s="511"/>
      <c r="KNY121" s="511"/>
      <c r="KNZ121" s="511"/>
      <c r="KOA121" s="511"/>
      <c r="KOB121" s="511"/>
      <c r="KOC121" s="511"/>
      <c r="KOD121" s="511"/>
      <c r="KOE121" s="511"/>
      <c r="KOF121" s="511"/>
      <c r="KOG121" s="511"/>
      <c r="KOH121" s="511"/>
      <c r="KOI121" s="511"/>
      <c r="KOJ121" s="511"/>
      <c r="KOK121" s="511"/>
      <c r="KOL121" s="511"/>
      <c r="KOM121" s="511"/>
      <c r="KON121" s="511"/>
      <c r="KOO121" s="511"/>
      <c r="KOP121" s="511"/>
      <c r="KOQ121" s="511"/>
      <c r="KOR121" s="511"/>
      <c r="KOS121" s="511"/>
      <c r="KOT121" s="511"/>
      <c r="KOU121" s="511"/>
      <c r="KOV121" s="511"/>
      <c r="KOW121" s="511"/>
      <c r="KOX121" s="511"/>
      <c r="KOY121" s="511"/>
      <c r="KOZ121" s="511"/>
      <c r="KPA121" s="511"/>
      <c r="KPB121" s="511"/>
      <c r="KPC121" s="511"/>
      <c r="KPD121" s="511"/>
      <c r="KPE121" s="511"/>
      <c r="KPF121" s="511"/>
      <c r="KPG121" s="511"/>
      <c r="KPH121" s="511"/>
      <c r="KPI121" s="511"/>
      <c r="KPJ121" s="511"/>
      <c r="KPK121" s="511"/>
      <c r="KPL121" s="511"/>
      <c r="KPM121" s="511"/>
      <c r="KPN121" s="511"/>
      <c r="KPO121" s="511"/>
      <c r="KPP121" s="511"/>
      <c r="KPQ121" s="511"/>
      <c r="KPR121" s="511"/>
      <c r="KPS121" s="511"/>
      <c r="KPT121" s="511"/>
      <c r="KPU121" s="511"/>
      <c r="KPV121" s="511"/>
      <c r="KPW121" s="511"/>
      <c r="KPX121" s="511"/>
      <c r="KPY121" s="511"/>
      <c r="KPZ121" s="511"/>
      <c r="KQA121" s="511"/>
      <c r="KQB121" s="511"/>
      <c r="KQC121" s="511"/>
      <c r="KQD121" s="511"/>
      <c r="KQE121" s="511"/>
      <c r="KQF121" s="511"/>
      <c r="KQG121" s="511"/>
      <c r="KQH121" s="511"/>
      <c r="KQI121" s="511"/>
      <c r="KQJ121" s="511"/>
      <c r="KQK121" s="511"/>
      <c r="KQL121" s="511"/>
      <c r="KQM121" s="511"/>
      <c r="KQN121" s="511"/>
      <c r="KQO121" s="511"/>
      <c r="KQP121" s="511"/>
      <c r="KQQ121" s="511"/>
      <c r="KQR121" s="511"/>
      <c r="KQS121" s="511"/>
      <c r="KQT121" s="511"/>
      <c r="KQU121" s="511"/>
      <c r="KQV121" s="511"/>
      <c r="KQW121" s="511"/>
      <c r="KQX121" s="511"/>
      <c r="KQY121" s="511"/>
      <c r="KQZ121" s="511"/>
      <c r="KRA121" s="511"/>
      <c r="KRB121" s="511"/>
      <c r="KRC121" s="511"/>
      <c r="KRD121" s="511"/>
      <c r="KRE121" s="511"/>
      <c r="KRF121" s="511"/>
      <c r="KRG121" s="511"/>
      <c r="KRH121" s="511"/>
      <c r="KRI121" s="511"/>
      <c r="KRJ121" s="511"/>
      <c r="KRK121" s="511"/>
      <c r="KRL121" s="511"/>
      <c r="KRM121" s="511"/>
      <c r="KRN121" s="511"/>
      <c r="KRO121" s="511"/>
      <c r="KRP121" s="511"/>
      <c r="KRQ121" s="511"/>
      <c r="KRR121" s="511"/>
      <c r="KRS121" s="511"/>
      <c r="KRT121" s="511"/>
      <c r="KRU121" s="511"/>
      <c r="KRV121" s="511"/>
      <c r="KRW121" s="511"/>
      <c r="KRX121" s="511"/>
      <c r="KRY121" s="511"/>
      <c r="KRZ121" s="511"/>
      <c r="KSA121" s="511"/>
      <c r="KSB121" s="511"/>
      <c r="KSC121" s="511"/>
      <c r="KSD121" s="511"/>
      <c r="KSE121" s="511"/>
      <c r="KSF121" s="511"/>
      <c r="KSG121" s="511"/>
      <c r="KSH121" s="511"/>
      <c r="KSI121" s="511"/>
      <c r="KSJ121" s="511"/>
      <c r="KSK121" s="511"/>
      <c r="KSL121" s="511"/>
      <c r="KSM121" s="511"/>
      <c r="KSN121" s="511"/>
      <c r="KSO121" s="511"/>
      <c r="KSP121" s="511"/>
      <c r="KSQ121" s="511"/>
      <c r="KSR121" s="511"/>
      <c r="KSS121" s="511"/>
      <c r="KST121" s="511"/>
      <c r="KSU121" s="511"/>
      <c r="KSV121" s="511"/>
      <c r="KSW121" s="511"/>
      <c r="KSX121" s="511"/>
      <c r="KSY121" s="511"/>
      <c r="KSZ121" s="511"/>
      <c r="KTA121" s="511"/>
      <c r="KTB121" s="511"/>
      <c r="KTC121" s="511"/>
      <c r="KTD121" s="511"/>
      <c r="KTE121" s="511"/>
      <c r="KTF121" s="511"/>
      <c r="KTG121" s="511"/>
      <c r="KTH121" s="511"/>
      <c r="KTI121" s="511"/>
      <c r="KTJ121" s="511"/>
      <c r="KTK121" s="511"/>
      <c r="KTL121" s="511"/>
      <c r="KTM121" s="511"/>
      <c r="KTN121" s="511"/>
      <c r="KTO121" s="511"/>
      <c r="KTP121" s="511"/>
      <c r="KTQ121" s="511"/>
      <c r="KTR121" s="511"/>
      <c r="KTS121" s="511"/>
      <c r="KTT121" s="511"/>
      <c r="KTU121" s="511"/>
      <c r="KTV121" s="511"/>
      <c r="KTW121" s="511"/>
      <c r="KTX121" s="511"/>
      <c r="KTY121" s="511"/>
      <c r="KTZ121" s="511"/>
      <c r="KUA121" s="511"/>
      <c r="KUB121" s="511"/>
      <c r="KUC121" s="511"/>
      <c r="KUD121" s="511"/>
      <c r="KUE121" s="511"/>
      <c r="KUF121" s="511"/>
      <c r="KUG121" s="511"/>
      <c r="KUH121" s="511"/>
      <c r="KUI121" s="511"/>
      <c r="KUJ121" s="511"/>
      <c r="KUK121" s="511"/>
      <c r="KUL121" s="511"/>
      <c r="KUM121" s="511"/>
      <c r="KUN121" s="511"/>
      <c r="KUO121" s="511"/>
      <c r="KUP121" s="511"/>
      <c r="KUQ121" s="511"/>
      <c r="KUR121" s="511"/>
      <c r="KUS121" s="511"/>
      <c r="KUT121" s="511"/>
      <c r="KUU121" s="511"/>
      <c r="KUV121" s="511"/>
      <c r="KUW121" s="511"/>
      <c r="KUX121" s="511"/>
      <c r="KUY121" s="511"/>
      <c r="KUZ121" s="511"/>
      <c r="KVA121" s="511"/>
      <c r="KVB121" s="511"/>
      <c r="KVC121" s="511"/>
      <c r="KVD121" s="511"/>
      <c r="KVE121" s="511"/>
      <c r="KVF121" s="511"/>
      <c r="KVG121" s="511"/>
      <c r="KVH121" s="511"/>
      <c r="KVI121" s="511"/>
      <c r="KVJ121" s="511"/>
      <c r="KVK121" s="511"/>
      <c r="KVL121" s="511"/>
      <c r="KVM121" s="511"/>
      <c r="KVN121" s="511"/>
      <c r="KVO121" s="511"/>
      <c r="KVP121" s="511"/>
      <c r="KVQ121" s="511"/>
      <c r="KVR121" s="511"/>
      <c r="KVS121" s="511"/>
      <c r="KVT121" s="511"/>
      <c r="KVU121" s="511"/>
      <c r="KVV121" s="511"/>
      <c r="KVW121" s="511"/>
      <c r="KVX121" s="511"/>
      <c r="KVY121" s="511"/>
      <c r="KVZ121" s="511"/>
      <c r="KWA121" s="511"/>
      <c r="KWB121" s="511"/>
      <c r="KWC121" s="511"/>
      <c r="KWD121" s="511"/>
      <c r="KWE121" s="511"/>
      <c r="KWF121" s="511"/>
      <c r="KWG121" s="511"/>
      <c r="KWH121" s="511"/>
      <c r="KWI121" s="511"/>
      <c r="KWJ121" s="511"/>
      <c r="KWK121" s="511"/>
      <c r="KWL121" s="511"/>
      <c r="KWM121" s="511"/>
      <c r="KWN121" s="511"/>
      <c r="KWO121" s="511"/>
      <c r="KWP121" s="511"/>
      <c r="KWQ121" s="511"/>
      <c r="KWR121" s="511"/>
      <c r="KWS121" s="511"/>
      <c r="KWT121" s="511"/>
      <c r="KWU121" s="511"/>
      <c r="KWV121" s="511"/>
      <c r="KWW121" s="511"/>
      <c r="KWX121" s="511"/>
      <c r="KWY121" s="511"/>
      <c r="KWZ121" s="511"/>
      <c r="KXA121" s="511"/>
      <c r="KXB121" s="511"/>
      <c r="KXC121" s="511"/>
      <c r="KXD121" s="511"/>
      <c r="KXE121" s="511"/>
      <c r="KXF121" s="511"/>
      <c r="KXG121" s="511"/>
      <c r="KXH121" s="511"/>
      <c r="KXI121" s="511"/>
      <c r="KXJ121" s="511"/>
      <c r="KXK121" s="511"/>
      <c r="KXL121" s="511"/>
      <c r="KXM121" s="511"/>
      <c r="KXN121" s="511"/>
      <c r="KXO121" s="511"/>
      <c r="KXP121" s="511"/>
      <c r="KXQ121" s="511"/>
      <c r="KXR121" s="511"/>
      <c r="KXS121" s="511"/>
      <c r="KXT121" s="511"/>
      <c r="KXU121" s="511"/>
      <c r="KXV121" s="511"/>
      <c r="KXW121" s="511"/>
      <c r="KXX121" s="511"/>
      <c r="KXY121" s="511"/>
      <c r="KXZ121" s="511"/>
      <c r="KYA121" s="511"/>
      <c r="KYB121" s="511"/>
      <c r="KYC121" s="511"/>
      <c r="KYD121" s="511"/>
      <c r="KYE121" s="511"/>
      <c r="KYF121" s="511"/>
      <c r="KYG121" s="511"/>
      <c r="KYH121" s="511"/>
      <c r="KYI121" s="511"/>
      <c r="KYJ121" s="511"/>
      <c r="KYK121" s="511"/>
      <c r="KYL121" s="511"/>
      <c r="KYM121" s="511"/>
      <c r="KYN121" s="511"/>
      <c r="KYO121" s="511"/>
      <c r="KYP121" s="511"/>
      <c r="KYQ121" s="511"/>
      <c r="KYR121" s="511"/>
      <c r="KYS121" s="511"/>
      <c r="KYT121" s="511"/>
      <c r="KYU121" s="511"/>
      <c r="KYV121" s="511"/>
      <c r="KYW121" s="511"/>
      <c r="KYX121" s="511"/>
      <c r="KYY121" s="511"/>
      <c r="KYZ121" s="511"/>
      <c r="KZA121" s="511"/>
      <c r="KZB121" s="511"/>
      <c r="KZC121" s="511"/>
      <c r="KZD121" s="511"/>
      <c r="KZE121" s="511"/>
      <c r="KZF121" s="511"/>
      <c r="KZG121" s="511"/>
      <c r="KZH121" s="511"/>
      <c r="KZI121" s="511"/>
      <c r="KZJ121" s="511"/>
      <c r="KZK121" s="511"/>
      <c r="KZL121" s="511"/>
      <c r="KZM121" s="511"/>
      <c r="KZN121" s="511"/>
      <c r="KZO121" s="511"/>
      <c r="KZP121" s="511"/>
      <c r="KZQ121" s="511"/>
      <c r="KZR121" s="511"/>
      <c r="KZS121" s="511"/>
      <c r="KZT121" s="511"/>
      <c r="KZU121" s="511"/>
      <c r="KZV121" s="511"/>
      <c r="KZW121" s="511"/>
      <c r="KZX121" s="511"/>
      <c r="KZY121" s="511"/>
      <c r="KZZ121" s="511"/>
      <c r="LAA121" s="511"/>
      <c r="LAB121" s="511"/>
      <c r="LAC121" s="511"/>
      <c r="LAD121" s="511"/>
      <c r="LAE121" s="511"/>
      <c r="LAF121" s="511"/>
      <c r="LAG121" s="511"/>
      <c r="LAH121" s="511"/>
      <c r="LAI121" s="511"/>
      <c r="LAJ121" s="511"/>
      <c r="LAK121" s="511"/>
      <c r="LAL121" s="511"/>
      <c r="LAM121" s="511"/>
      <c r="LAN121" s="511"/>
      <c r="LAO121" s="511"/>
      <c r="LAP121" s="511"/>
      <c r="LAQ121" s="511"/>
      <c r="LAR121" s="511"/>
      <c r="LAS121" s="511"/>
      <c r="LAT121" s="511"/>
      <c r="LAU121" s="511"/>
      <c r="LAV121" s="511"/>
      <c r="LAW121" s="511"/>
      <c r="LAX121" s="511"/>
      <c r="LAY121" s="511"/>
      <c r="LAZ121" s="511"/>
      <c r="LBA121" s="511"/>
      <c r="LBB121" s="511"/>
      <c r="LBC121" s="511"/>
      <c r="LBD121" s="511"/>
      <c r="LBE121" s="511"/>
      <c r="LBF121" s="511"/>
      <c r="LBG121" s="511"/>
      <c r="LBH121" s="511"/>
      <c r="LBI121" s="511"/>
      <c r="LBJ121" s="511"/>
      <c r="LBK121" s="511"/>
      <c r="LBL121" s="511"/>
      <c r="LBM121" s="511"/>
      <c r="LBN121" s="511"/>
      <c r="LBO121" s="511"/>
      <c r="LBP121" s="511"/>
      <c r="LBQ121" s="511"/>
      <c r="LBR121" s="511"/>
      <c r="LBS121" s="511"/>
      <c r="LBT121" s="511"/>
      <c r="LBU121" s="511"/>
      <c r="LBV121" s="511"/>
      <c r="LBW121" s="511"/>
      <c r="LBX121" s="511"/>
      <c r="LBY121" s="511"/>
      <c r="LBZ121" s="511"/>
      <c r="LCA121" s="511"/>
      <c r="LCB121" s="511"/>
      <c r="LCC121" s="511"/>
      <c r="LCD121" s="511"/>
      <c r="LCE121" s="511"/>
      <c r="LCF121" s="511"/>
      <c r="LCG121" s="511"/>
      <c r="LCH121" s="511"/>
      <c r="LCI121" s="511"/>
      <c r="LCJ121" s="511"/>
      <c r="LCK121" s="511"/>
      <c r="LCL121" s="511"/>
      <c r="LCM121" s="511"/>
      <c r="LCN121" s="511"/>
      <c r="LCO121" s="511"/>
      <c r="LCP121" s="511"/>
      <c r="LCQ121" s="511"/>
      <c r="LCR121" s="511"/>
      <c r="LCS121" s="511"/>
      <c r="LCT121" s="511"/>
      <c r="LCU121" s="511"/>
      <c r="LCV121" s="511"/>
      <c r="LCW121" s="511"/>
      <c r="LCX121" s="511"/>
      <c r="LCY121" s="511"/>
      <c r="LCZ121" s="511"/>
      <c r="LDA121" s="511"/>
      <c r="LDB121" s="511"/>
      <c r="LDC121" s="511"/>
      <c r="LDD121" s="511"/>
      <c r="LDE121" s="511"/>
      <c r="LDF121" s="511"/>
      <c r="LDG121" s="511"/>
      <c r="LDH121" s="511"/>
      <c r="LDI121" s="511"/>
      <c r="LDJ121" s="511"/>
      <c r="LDK121" s="511"/>
      <c r="LDL121" s="511"/>
      <c r="LDM121" s="511"/>
      <c r="LDN121" s="511"/>
      <c r="LDO121" s="511"/>
      <c r="LDP121" s="511"/>
      <c r="LDQ121" s="511"/>
      <c r="LDR121" s="511"/>
      <c r="LDS121" s="511"/>
      <c r="LDT121" s="511"/>
      <c r="LDU121" s="511"/>
      <c r="LDV121" s="511"/>
      <c r="LDW121" s="511"/>
      <c r="LDX121" s="511"/>
      <c r="LDY121" s="511"/>
      <c r="LDZ121" s="511"/>
      <c r="LEA121" s="511"/>
      <c r="LEB121" s="511"/>
      <c r="LEC121" s="511"/>
      <c r="LED121" s="511"/>
      <c r="LEE121" s="511"/>
      <c r="LEF121" s="511"/>
      <c r="LEG121" s="511"/>
      <c r="LEH121" s="511"/>
      <c r="LEI121" s="511"/>
      <c r="LEJ121" s="511"/>
      <c r="LEK121" s="511"/>
      <c r="LEL121" s="511"/>
      <c r="LEM121" s="511"/>
      <c r="LEN121" s="511"/>
      <c r="LEO121" s="511"/>
      <c r="LEP121" s="511"/>
      <c r="LEQ121" s="511"/>
      <c r="LER121" s="511"/>
      <c r="LES121" s="511"/>
      <c r="LET121" s="511"/>
      <c r="LEU121" s="511"/>
      <c r="LEV121" s="511"/>
      <c r="LEW121" s="511"/>
      <c r="LEX121" s="511"/>
      <c r="LEY121" s="511"/>
      <c r="LEZ121" s="511"/>
      <c r="LFA121" s="511"/>
      <c r="LFB121" s="511"/>
      <c r="LFC121" s="511"/>
      <c r="LFD121" s="511"/>
      <c r="LFE121" s="511"/>
      <c r="LFF121" s="511"/>
      <c r="LFG121" s="511"/>
      <c r="LFH121" s="511"/>
      <c r="LFI121" s="511"/>
      <c r="LFJ121" s="511"/>
      <c r="LFK121" s="511"/>
      <c r="LFL121" s="511"/>
      <c r="LFM121" s="511"/>
      <c r="LFN121" s="511"/>
      <c r="LFO121" s="511"/>
      <c r="LFP121" s="511"/>
      <c r="LFQ121" s="511"/>
      <c r="LFR121" s="511"/>
      <c r="LFS121" s="511"/>
      <c r="LFT121" s="511"/>
      <c r="LFU121" s="511"/>
      <c r="LFV121" s="511"/>
      <c r="LFW121" s="511"/>
      <c r="LFX121" s="511"/>
      <c r="LFY121" s="511"/>
      <c r="LFZ121" s="511"/>
      <c r="LGA121" s="511"/>
      <c r="LGB121" s="511"/>
      <c r="LGC121" s="511"/>
      <c r="LGD121" s="511"/>
      <c r="LGE121" s="511"/>
      <c r="LGF121" s="511"/>
      <c r="LGG121" s="511"/>
      <c r="LGH121" s="511"/>
      <c r="LGI121" s="511"/>
      <c r="LGJ121" s="511"/>
      <c r="LGK121" s="511"/>
      <c r="LGL121" s="511"/>
      <c r="LGM121" s="511"/>
      <c r="LGN121" s="511"/>
      <c r="LGO121" s="511"/>
      <c r="LGP121" s="511"/>
      <c r="LGQ121" s="511"/>
      <c r="LGR121" s="511"/>
      <c r="LGS121" s="511"/>
      <c r="LGT121" s="511"/>
      <c r="LGU121" s="511"/>
      <c r="LGV121" s="511"/>
      <c r="LGW121" s="511"/>
      <c r="LGX121" s="511"/>
      <c r="LGY121" s="511"/>
      <c r="LGZ121" s="511"/>
      <c r="LHA121" s="511"/>
      <c r="LHB121" s="511"/>
      <c r="LHC121" s="511"/>
      <c r="LHD121" s="511"/>
      <c r="LHE121" s="511"/>
      <c r="LHF121" s="511"/>
      <c r="LHG121" s="511"/>
      <c r="LHH121" s="511"/>
      <c r="LHI121" s="511"/>
      <c r="LHJ121" s="511"/>
      <c r="LHK121" s="511"/>
      <c r="LHL121" s="511"/>
      <c r="LHM121" s="511"/>
      <c r="LHN121" s="511"/>
      <c r="LHO121" s="511"/>
      <c r="LHP121" s="511"/>
      <c r="LHQ121" s="511"/>
      <c r="LHR121" s="511"/>
      <c r="LHS121" s="511"/>
      <c r="LHT121" s="511"/>
      <c r="LHU121" s="511"/>
      <c r="LHV121" s="511"/>
      <c r="LHW121" s="511"/>
      <c r="LHX121" s="511"/>
      <c r="LHY121" s="511"/>
      <c r="LHZ121" s="511"/>
      <c r="LIA121" s="511"/>
      <c r="LIB121" s="511"/>
      <c r="LIC121" s="511"/>
      <c r="LID121" s="511"/>
      <c r="LIE121" s="511"/>
      <c r="LIF121" s="511"/>
      <c r="LIG121" s="511"/>
      <c r="LIH121" s="511"/>
      <c r="LII121" s="511"/>
      <c r="LIJ121" s="511"/>
      <c r="LIK121" s="511"/>
      <c r="LIL121" s="511"/>
      <c r="LIM121" s="511"/>
      <c r="LIN121" s="511"/>
      <c r="LIO121" s="511"/>
      <c r="LIP121" s="511"/>
      <c r="LIQ121" s="511"/>
      <c r="LIR121" s="511"/>
      <c r="LIS121" s="511"/>
      <c r="LIT121" s="511"/>
      <c r="LIU121" s="511"/>
      <c r="LIV121" s="511"/>
      <c r="LIW121" s="511"/>
      <c r="LIX121" s="511"/>
      <c r="LIY121" s="511"/>
      <c r="LIZ121" s="511"/>
      <c r="LJA121" s="511"/>
      <c r="LJB121" s="511"/>
      <c r="LJC121" s="511"/>
      <c r="LJD121" s="511"/>
      <c r="LJE121" s="511"/>
      <c r="LJF121" s="511"/>
      <c r="LJG121" s="511"/>
      <c r="LJH121" s="511"/>
      <c r="LJI121" s="511"/>
      <c r="LJJ121" s="511"/>
      <c r="LJK121" s="511"/>
      <c r="LJL121" s="511"/>
      <c r="LJM121" s="511"/>
      <c r="LJN121" s="511"/>
      <c r="LJO121" s="511"/>
      <c r="LJP121" s="511"/>
      <c r="LJQ121" s="511"/>
      <c r="LJR121" s="511"/>
      <c r="LJS121" s="511"/>
      <c r="LJT121" s="511"/>
      <c r="LJU121" s="511"/>
      <c r="LJV121" s="511"/>
      <c r="LJW121" s="511"/>
      <c r="LJX121" s="511"/>
      <c r="LJY121" s="511"/>
      <c r="LJZ121" s="511"/>
      <c r="LKA121" s="511"/>
      <c r="LKB121" s="511"/>
      <c r="LKC121" s="511"/>
      <c r="LKD121" s="511"/>
      <c r="LKE121" s="511"/>
      <c r="LKF121" s="511"/>
      <c r="LKG121" s="511"/>
      <c r="LKH121" s="511"/>
      <c r="LKI121" s="511"/>
      <c r="LKJ121" s="511"/>
      <c r="LKK121" s="511"/>
      <c r="LKL121" s="511"/>
      <c r="LKM121" s="511"/>
      <c r="LKN121" s="511"/>
      <c r="LKO121" s="511"/>
      <c r="LKP121" s="511"/>
      <c r="LKQ121" s="511"/>
      <c r="LKR121" s="511"/>
      <c r="LKS121" s="511"/>
      <c r="LKT121" s="511"/>
      <c r="LKU121" s="511"/>
      <c r="LKV121" s="511"/>
      <c r="LKW121" s="511"/>
      <c r="LKX121" s="511"/>
      <c r="LKY121" s="511"/>
      <c r="LKZ121" s="511"/>
      <c r="LLA121" s="511"/>
      <c r="LLB121" s="511"/>
      <c r="LLC121" s="511"/>
      <c r="LLD121" s="511"/>
      <c r="LLE121" s="511"/>
      <c r="LLF121" s="511"/>
      <c r="LLG121" s="511"/>
      <c r="LLH121" s="511"/>
      <c r="LLI121" s="511"/>
      <c r="LLJ121" s="511"/>
      <c r="LLK121" s="511"/>
      <c r="LLL121" s="511"/>
      <c r="LLM121" s="511"/>
      <c r="LLN121" s="511"/>
      <c r="LLO121" s="511"/>
      <c r="LLP121" s="511"/>
      <c r="LLQ121" s="511"/>
      <c r="LLR121" s="511"/>
      <c r="LLS121" s="511"/>
      <c r="LLT121" s="511"/>
      <c r="LLU121" s="511"/>
      <c r="LLV121" s="511"/>
      <c r="LLW121" s="511"/>
      <c r="LLX121" s="511"/>
      <c r="LLY121" s="511"/>
      <c r="LLZ121" s="511"/>
      <c r="LMA121" s="511"/>
      <c r="LMB121" s="511"/>
      <c r="LMC121" s="511"/>
      <c r="LMD121" s="511"/>
      <c r="LME121" s="511"/>
      <c r="LMF121" s="511"/>
      <c r="LMG121" s="511"/>
      <c r="LMH121" s="511"/>
      <c r="LMI121" s="511"/>
      <c r="LMJ121" s="511"/>
      <c r="LMK121" s="511"/>
      <c r="LML121" s="511"/>
      <c r="LMM121" s="511"/>
      <c r="LMN121" s="511"/>
      <c r="LMO121" s="511"/>
      <c r="LMP121" s="511"/>
      <c r="LMQ121" s="511"/>
      <c r="LMR121" s="511"/>
      <c r="LMS121" s="511"/>
      <c r="LMT121" s="511"/>
      <c r="LMU121" s="511"/>
      <c r="LMV121" s="511"/>
      <c r="LMW121" s="511"/>
      <c r="LMX121" s="511"/>
      <c r="LMY121" s="511"/>
      <c r="LMZ121" s="511"/>
      <c r="LNA121" s="511"/>
      <c r="LNB121" s="511"/>
      <c r="LNC121" s="511"/>
      <c r="LND121" s="511"/>
      <c r="LNE121" s="511"/>
      <c r="LNF121" s="511"/>
      <c r="LNG121" s="511"/>
      <c r="LNH121" s="511"/>
      <c r="LNI121" s="511"/>
      <c r="LNJ121" s="511"/>
      <c r="LNK121" s="511"/>
      <c r="LNL121" s="511"/>
      <c r="LNM121" s="511"/>
      <c r="LNN121" s="511"/>
      <c r="LNO121" s="511"/>
      <c r="LNP121" s="511"/>
      <c r="LNQ121" s="511"/>
      <c r="LNR121" s="511"/>
      <c r="LNS121" s="511"/>
      <c r="LNT121" s="511"/>
      <c r="LNU121" s="511"/>
      <c r="LNV121" s="511"/>
      <c r="LNW121" s="511"/>
      <c r="LNX121" s="511"/>
      <c r="LNY121" s="511"/>
      <c r="LNZ121" s="511"/>
      <c r="LOA121" s="511"/>
      <c r="LOB121" s="511"/>
      <c r="LOC121" s="511"/>
      <c r="LOD121" s="511"/>
      <c r="LOE121" s="511"/>
      <c r="LOF121" s="511"/>
      <c r="LOG121" s="511"/>
      <c r="LOH121" s="511"/>
      <c r="LOI121" s="511"/>
      <c r="LOJ121" s="511"/>
      <c r="LOK121" s="511"/>
      <c r="LOL121" s="511"/>
      <c r="LOM121" s="511"/>
      <c r="LON121" s="511"/>
      <c r="LOO121" s="511"/>
      <c r="LOP121" s="511"/>
      <c r="LOQ121" s="511"/>
      <c r="LOR121" s="511"/>
      <c r="LOS121" s="511"/>
      <c r="LOT121" s="511"/>
      <c r="LOU121" s="511"/>
      <c r="LOV121" s="511"/>
      <c r="LOW121" s="511"/>
      <c r="LOX121" s="511"/>
      <c r="LOY121" s="511"/>
      <c r="LOZ121" s="511"/>
      <c r="LPA121" s="511"/>
      <c r="LPB121" s="511"/>
      <c r="LPC121" s="511"/>
      <c r="LPD121" s="511"/>
      <c r="LPE121" s="511"/>
      <c r="LPF121" s="511"/>
      <c r="LPG121" s="511"/>
      <c r="LPH121" s="511"/>
      <c r="LPI121" s="511"/>
      <c r="LPJ121" s="511"/>
      <c r="LPK121" s="511"/>
      <c r="LPL121" s="511"/>
      <c r="LPM121" s="511"/>
      <c r="LPN121" s="511"/>
      <c r="LPO121" s="511"/>
      <c r="LPP121" s="511"/>
      <c r="LPQ121" s="511"/>
      <c r="LPR121" s="511"/>
      <c r="LPS121" s="511"/>
      <c r="LPT121" s="511"/>
      <c r="LPU121" s="511"/>
      <c r="LPV121" s="511"/>
      <c r="LPW121" s="511"/>
      <c r="LPX121" s="511"/>
      <c r="LPY121" s="511"/>
      <c r="LPZ121" s="511"/>
      <c r="LQA121" s="511"/>
      <c r="LQB121" s="511"/>
      <c r="LQC121" s="511"/>
      <c r="LQD121" s="511"/>
      <c r="LQE121" s="511"/>
      <c r="LQF121" s="511"/>
      <c r="LQG121" s="511"/>
      <c r="LQH121" s="511"/>
      <c r="LQI121" s="511"/>
      <c r="LQJ121" s="511"/>
      <c r="LQK121" s="511"/>
      <c r="LQL121" s="511"/>
      <c r="LQM121" s="511"/>
      <c r="LQN121" s="511"/>
      <c r="LQO121" s="511"/>
      <c r="LQP121" s="511"/>
      <c r="LQQ121" s="511"/>
      <c r="LQR121" s="511"/>
      <c r="LQS121" s="511"/>
      <c r="LQT121" s="511"/>
      <c r="LQU121" s="511"/>
      <c r="LQV121" s="511"/>
      <c r="LQW121" s="511"/>
      <c r="LQX121" s="511"/>
      <c r="LQY121" s="511"/>
      <c r="LQZ121" s="511"/>
      <c r="LRA121" s="511"/>
      <c r="LRB121" s="511"/>
      <c r="LRC121" s="511"/>
      <c r="LRD121" s="511"/>
      <c r="LRE121" s="511"/>
      <c r="LRF121" s="511"/>
      <c r="LRG121" s="511"/>
      <c r="LRH121" s="511"/>
      <c r="LRI121" s="511"/>
      <c r="LRJ121" s="511"/>
      <c r="LRK121" s="511"/>
      <c r="LRL121" s="511"/>
      <c r="LRM121" s="511"/>
      <c r="LRN121" s="511"/>
      <c r="LRO121" s="511"/>
      <c r="LRP121" s="511"/>
      <c r="LRQ121" s="511"/>
      <c r="LRR121" s="511"/>
      <c r="LRS121" s="511"/>
      <c r="LRT121" s="511"/>
      <c r="LRU121" s="511"/>
      <c r="LRV121" s="511"/>
      <c r="LRW121" s="511"/>
      <c r="LRX121" s="511"/>
      <c r="LRY121" s="511"/>
      <c r="LRZ121" s="511"/>
      <c r="LSA121" s="511"/>
      <c r="LSB121" s="511"/>
      <c r="LSC121" s="511"/>
      <c r="LSD121" s="511"/>
      <c r="LSE121" s="511"/>
      <c r="LSF121" s="511"/>
      <c r="LSG121" s="511"/>
      <c r="LSH121" s="511"/>
      <c r="LSI121" s="511"/>
      <c r="LSJ121" s="511"/>
      <c r="LSK121" s="511"/>
      <c r="LSL121" s="511"/>
      <c r="LSM121" s="511"/>
      <c r="LSN121" s="511"/>
      <c r="LSO121" s="511"/>
      <c r="LSP121" s="511"/>
      <c r="LSQ121" s="511"/>
      <c r="LSR121" s="511"/>
      <c r="LSS121" s="511"/>
      <c r="LST121" s="511"/>
      <c r="LSU121" s="511"/>
      <c r="LSV121" s="511"/>
      <c r="LSW121" s="511"/>
      <c r="LSX121" s="511"/>
      <c r="LSY121" s="511"/>
      <c r="LSZ121" s="511"/>
      <c r="LTA121" s="511"/>
      <c r="LTB121" s="511"/>
      <c r="LTC121" s="511"/>
      <c r="LTD121" s="511"/>
      <c r="LTE121" s="511"/>
      <c r="LTF121" s="511"/>
      <c r="LTG121" s="511"/>
      <c r="LTH121" s="511"/>
      <c r="LTI121" s="511"/>
      <c r="LTJ121" s="511"/>
      <c r="LTK121" s="511"/>
      <c r="LTL121" s="511"/>
      <c r="LTM121" s="511"/>
      <c r="LTN121" s="511"/>
      <c r="LTO121" s="511"/>
      <c r="LTP121" s="511"/>
      <c r="LTQ121" s="511"/>
      <c r="LTR121" s="511"/>
      <c r="LTS121" s="511"/>
      <c r="LTT121" s="511"/>
      <c r="LTU121" s="511"/>
      <c r="LTV121" s="511"/>
      <c r="LTW121" s="511"/>
      <c r="LTX121" s="511"/>
      <c r="LTY121" s="511"/>
      <c r="LTZ121" s="511"/>
      <c r="LUA121" s="511"/>
      <c r="LUB121" s="511"/>
      <c r="LUC121" s="511"/>
      <c r="LUD121" s="511"/>
      <c r="LUE121" s="511"/>
      <c r="LUF121" s="511"/>
      <c r="LUG121" s="511"/>
      <c r="LUH121" s="511"/>
      <c r="LUI121" s="511"/>
      <c r="LUJ121" s="511"/>
      <c r="LUK121" s="511"/>
      <c r="LUL121" s="511"/>
      <c r="LUM121" s="511"/>
      <c r="LUN121" s="511"/>
      <c r="LUO121" s="511"/>
      <c r="LUP121" s="511"/>
      <c r="LUQ121" s="511"/>
      <c r="LUR121" s="511"/>
      <c r="LUS121" s="511"/>
      <c r="LUT121" s="511"/>
      <c r="LUU121" s="511"/>
      <c r="LUV121" s="511"/>
      <c r="LUW121" s="511"/>
      <c r="LUX121" s="511"/>
      <c r="LUY121" s="511"/>
      <c r="LUZ121" s="511"/>
      <c r="LVA121" s="511"/>
      <c r="LVB121" s="511"/>
      <c r="LVC121" s="511"/>
      <c r="LVD121" s="511"/>
      <c r="LVE121" s="511"/>
      <c r="LVF121" s="511"/>
      <c r="LVG121" s="511"/>
      <c r="LVH121" s="511"/>
      <c r="LVI121" s="511"/>
      <c r="LVJ121" s="511"/>
      <c r="LVK121" s="511"/>
      <c r="LVL121" s="511"/>
      <c r="LVM121" s="511"/>
      <c r="LVN121" s="511"/>
      <c r="LVO121" s="511"/>
      <c r="LVP121" s="511"/>
      <c r="LVQ121" s="511"/>
      <c r="LVR121" s="511"/>
      <c r="LVS121" s="511"/>
      <c r="LVT121" s="511"/>
      <c r="LVU121" s="511"/>
      <c r="LVV121" s="511"/>
      <c r="LVW121" s="511"/>
      <c r="LVX121" s="511"/>
      <c r="LVY121" s="511"/>
      <c r="LVZ121" s="511"/>
      <c r="LWA121" s="511"/>
      <c r="LWB121" s="511"/>
      <c r="LWC121" s="511"/>
      <c r="LWD121" s="511"/>
      <c r="LWE121" s="511"/>
      <c r="LWF121" s="511"/>
      <c r="LWG121" s="511"/>
      <c r="LWH121" s="511"/>
      <c r="LWI121" s="511"/>
      <c r="LWJ121" s="511"/>
      <c r="LWK121" s="511"/>
      <c r="LWL121" s="511"/>
      <c r="LWM121" s="511"/>
      <c r="LWN121" s="511"/>
      <c r="LWO121" s="511"/>
      <c r="LWP121" s="511"/>
      <c r="LWQ121" s="511"/>
      <c r="LWR121" s="511"/>
      <c r="LWS121" s="511"/>
      <c r="LWT121" s="511"/>
      <c r="LWU121" s="511"/>
      <c r="LWV121" s="511"/>
      <c r="LWW121" s="511"/>
      <c r="LWX121" s="511"/>
      <c r="LWY121" s="511"/>
      <c r="LWZ121" s="511"/>
      <c r="LXA121" s="511"/>
      <c r="LXB121" s="511"/>
      <c r="LXC121" s="511"/>
      <c r="LXD121" s="511"/>
      <c r="LXE121" s="511"/>
      <c r="LXF121" s="511"/>
      <c r="LXG121" s="511"/>
      <c r="LXH121" s="511"/>
      <c r="LXI121" s="511"/>
      <c r="LXJ121" s="511"/>
      <c r="LXK121" s="511"/>
      <c r="LXL121" s="511"/>
      <c r="LXM121" s="511"/>
      <c r="LXN121" s="511"/>
      <c r="LXO121" s="511"/>
      <c r="LXP121" s="511"/>
      <c r="LXQ121" s="511"/>
      <c r="LXR121" s="511"/>
      <c r="LXS121" s="511"/>
      <c r="LXT121" s="511"/>
      <c r="LXU121" s="511"/>
      <c r="LXV121" s="511"/>
      <c r="LXW121" s="511"/>
      <c r="LXX121" s="511"/>
      <c r="LXY121" s="511"/>
      <c r="LXZ121" s="511"/>
      <c r="LYA121" s="511"/>
      <c r="LYB121" s="511"/>
      <c r="LYC121" s="511"/>
      <c r="LYD121" s="511"/>
      <c r="LYE121" s="511"/>
      <c r="LYF121" s="511"/>
      <c r="LYG121" s="511"/>
      <c r="LYH121" s="511"/>
      <c r="LYI121" s="511"/>
      <c r="LYJ121" s="511"/>
      <c r="LYK121" s="511"/>
      <c r="LYL121" s="511"/>
      <c r="LYM121" s="511"/>
      <c r="LYN121" s="511"/>
      <c r="LYO121" s="511"/>
      <c r="LYP121" s="511"/>
      <c r="LYQ121" s="511"/>
      <c r="LYR121" s="511"/>
      <c r="LYS121" s="511"/>
      <c r="LYT121" s="511"/>
      <c r="LYU121" s="511"/>
      <c r="LYV121" s="511"/>
      <c r="LYW121" s="511"/>
      <c r="LYX121" s="511"/>
      <c r="LYY121" s="511"/>
      <c r="LYZ121" s="511"/>
      <c r="LZA121" s="511"/>
      <c r="LZB121" s="511"/>
      <c r="LZC121" s="511"/>
      <c r="LZD121" s="511"/>
      <c r="LZE121" s="511"/>
      <c r="LZF121" s="511"/>
      <c r="LZG121" s="511"/>
      <c r="LZH121" s="511"/>
      <c r="LZI121" s="511"/>
      <c r="LZJ121" s="511"/>
      <c r="LZK121" s="511"/>
      <c r="LZL121" s="511"/>
      <c r="LZM121" s="511"/>
      <c r="LZN121" s="511"/>
      <c r="LZO121" s="511"/>
      <c r="LZP121" s="511"/>
      <c r="LZQ121" s="511"/>
      <c r="LZR121" s="511"/>
      <c r="LZS121" s="511"/>
      <c r="LZT121" s="511"/>
      <c r="LZU121" s="511"/>
      <c r="LZV121" s="511"/>
      <c r="LZW121" s="511"/>
      <c r="LZX121" s="511"/>
      <c r="LZY121" s="511"/>
      <c r="LZZ121" s="511"/>
      <c r="MAA121" s="511"/>
      <c r="MAB121" s="511"/>
      <c r="MAC121" s="511"/>
      <c r="MAD121" s="511"/>
      <c r="MAE121" s="511"/>
      <c r="MAF121" s="511"/>
      <c r="MAG121" s="511"/>
      <c r="MAH121" s="511"/>
      <c r="MAI121" s="511"/>
      <c r="MAJ121" s="511"/>
      <c r="MAK121" s="511"/>
      <c r="MAL121" s="511"/>
      <c r="MAM121" s="511"/>
      <c r="MAN121" s="511"/>
      <c r="MAO121" s="511"/>
      <c r="MAP121" s="511"/>
      <c r="MAQ121" s="511"/>
      <c r="MAR121" s="511"/>
      <c r="MAS121" s="511"/>
      <c r="MAT121" s="511"/>
      <c r="MAU121" s="511"/>
      <c r="MAV121" s="511"/>
      <c r="MAW121" s="511"/>
      <c r="MAX121" s="511"/>
      <c r="MAY121" s="511"/>
      <c r="MAZ121" s="511"/>
      <c r="MBA121" s="511"/>
      <c r="MBB121" s="511"/>
      <c r="MBC121" s="511"/>
      <c r="MBD121" s="511"/>
      <c r="MBE121" s="511"/>
      <c r="MBF121" s="511"/>
      <c r="MBG121" s="511"/>
      <c r="MBH121" s="511"/>
      <c r="MBI121" s="511"/>
      <c r="MBJ121" s="511"/>
      <c r="MBK121" s="511"/>
      <c r="MBL121" s="511"/>
      <c r="MBM121" s="511"/>
      <c r="MBN121" s="511"/>
      <c r="MBO121" s="511"/>
      <c r="MBP121" s="511"/>
      <c r="MBQ121" s="511"/>
      <c r="MBR121" s="511"/>
      <c r="MBS121" s="511"/>
      <c r="MBT121" s="511"/>
      <c r="MBU121" s="511"/>
      <c r="MBV121" s="511"/>
      <c r="MBW121" s="511"/>
      <c r="MBX121" s="511"/>
      <c r="MBY121" s="511"/>
      <c r="MBZ121" s="511"/>
      <c r="MCA121" s="511"/>
      <c r="MCB121" s="511"/>
      <c r="MCC121" s="511"/>
      <c r="MCD121" s="511"/>
      <c r="MCE121" s="511"/>
      <c r="MCF121" s="511"/>
      <c r="MCG121" s="511"/>
      <c r="MCH121" s="511"/>
      <c r="MCI121" s="511"/>
      <c r="MCJ121" s="511"/>
      <c r="MCK121" s="511"/>
      <c r="MCL121" s="511"/>
      <c r="MCM121" s="511"/>
      <c r="MCN121" s="511"/>
      <c r="MCO121" s="511"/>
      <c r="MCP121" s="511"/>
      <c r="MCQ121" s="511"/>
      <c r="MCR121" s="511"/>
      <c r="MCS121" s="511"/>
      <c r="MCT121" s="511"/>
      <c r="MCU121" s="511"/>
      <c r="MCV121" s="511"/>
      <c r="MCW121" s="511"/>
      <c r="MCX121" s="511"/>
      <c r="MCY121" s="511"/>
      <c r="MCZ121" s="511"/>
      <c r="MDA121" s="511"/>
      <c r="MDB121" s="511"/>
      <c r="MDC121" s="511"/>
      <c r="MDD121" s="511"/>
      <c r="MDE121" s="511"/>
      <c r="MDF121" s="511"/>
      <c r="MDG121" s="511"/>
      <c r="MDH121" s="511"/>
      <c r="MDI121" s="511"/>
      <c r="MDJ121" s="511"/>
      <c r="MDK121" s="511"/>
      <c r="MDL121" s="511"/>
      <c r="MDM121" s="511"/>
      <c r="MDN121" s="511"/>
      <c r="MDO121" s="511"/>
      <c r="MDP121" s="511"/>
      <c r="MDQ121" s="511"/>
      <c r="MDR121" s="511"/>
      <c r="MDS121" s="511"/>
      <c r="MDT121" s="511"/>
      <c r="MDU121" s="511"/>
      <c r="MDV121" s="511"/>
      <c r="MDW121" s="511"/>
      <c r="MDX121" s="511"/>
      <c r="MDY121" s="511"/>
      <c r="MDZ121" s="511"/>
      <c r="MEA121" s="511"/>
      <c r="MEB121" s="511"/>
      <c r="MEC121" s="511"/>
      <c r="MED121" s="511"/>
      <c r="MEE121" s="511"/>
      <c r="MEF121" s="511"/>
      <c r="MEG121" s="511"/>
      <c r="MEH121" s="511"/>
      <c r="MEI121" s="511"/>
      <c r="MEJ121" s="511"/>
      <c r="MEK121" s="511"/>
      <c r="MEL121" s="511"/>
      <c r="MEM121" s="511"/>
      <c r="MEN121" s="511"/>
      <c r="MEO121" s="511"/>
      <c r="MEP121" s="511"/>
      <c r="MEQ121" s="511"/>
      <c r="MER121" s="511"/>
      <c r="MES121" s="511"/>
      <c r="MET121" s="511"/>
      <c r="MEU121" s="511"/>
      <c r="MEV121" s="511"/>
      <c r="MEW121" s="511"/>
      <c r="MEX121" s="511"/>
      <c r="MEY121" s="511"/>
      <c r="MEZ121" s="511"/>
      <c r="MFA121" s="511"/>
      <c r="MFB121" s="511"/>
      <c r="MFC121" s="511"/>
      <c r="MFD121" s="511"/>
      <c r="MFE121" s="511"/>
      <c r="MFF121" s="511"/>
      <c r="MFG121" s="511"/>
      <c r="MFH121" s="511"/>
      <c r="MFI121" s="511"/>
      <c r="MFJ121" s="511"/>
      <c r="MFK121" s="511"/>
      <c r="MFL121" s="511"/>
      <c r="MFM121" s="511"/>
      <c r="MFN121" s="511"/>
      <c r="MFO121" s="511"/>
      <c r="MFP121" s="511"/>
      <c r="MFQ121" s="511"/>
      <c r="MFR121" s="511"/>
      <c r="MFS121" s="511"/>
      <c r="MFT121" s="511"/>
      <c r="MFU121" s="511"/>
      <c r="MFV121" s="511"/>
      <c r="MFW121" s="511"/>
      <c r="MFX121" s="511"/>
      <c r="MFY121" s="511"/>
      <c r="MFZ121" s="511"/>
      <c r="MGA121" s="511"/>
      <c r="MGB121" s="511"/>
      <c r="MGC121" s="511"/>
      <c r="MGD121" s="511"/>
      <c r="MGE121" s="511"/>
      <c r="MGF121" s="511"/>
      <c r="MGG121" s="511"/>
      <c r="MGH121" s="511"/>
      <c r="MGI121" s="511"/>
      <c r="MGJ121" s="511"/>
      <c r="MGK121" s="511"/>
      <c r="MGL121" s="511"/>
      <c r="MGM121" s="511"/>
      <c r="MGN121" s="511"/>
      <c r="MGO121" s="511"/>
      <c r="MGP121" s="511"/>
      <c r="MGQ121" s="511"/>
      <c r="MGR121" s="511"/>
      <c r="MGS121" s="511"/>
      <c r="MGT121" s="511"/>
      <c r="MGU121" s="511"/>
      <c r="MGV121" s="511"/>
      <c r="MGW121" s="511"/>
      <c r="MGX121" s="511"/>
      <c r="MGY121" s="511"/>
      <c r="MGZ121" s="511"/>
      <c r="MHA121" s="511"/>
      <c r="MHB121" s="511"/>
      <c r="MHC121" s="511"/>
      <c r="MHD121" s="511"/>
      <c r="MHE121" s="511"/>
      <c r="MHF121" s="511"/>
      <c r="MHG121" s="511"/>
      <c r="MHH121" s="511"/>
      <c r="MHI121" s="511"/>
      <c r="MHJ121" s="511"/>
      <c r="MHK121" s="511"/>
      <c r="MHL121" s="511"/>
      <c r="MHM121" s="511"/>
      <c r="MHN121" s="511"/>
      <c r="MHO121" s="511"/>
      <c r="MHP121" s="511"/>
      <c r="MHQ121" s="511"/>
      <c r="MHR121" s="511"/>
      <c r="MHS121" s="511"/>
      <c r="MHT121" s="511"/>
      <c r="MHU121" s="511"/>
      <c r="MHV121" s="511"/>
      <c r="MHW121" s="511"/>
      <c r="MHX121" s="511"/>
      <c r="MHY121" s="511"/>
      <c r="MHZ121" s="511"/>
      <c r="MIA121" s="511"/>
      <c r="MIB121" s="511"/>
      <c r="MIC121" s="511"/>
      <c r="MID121" s="511"/>
      <c r="MIE121" s="511"/>
      <c r="MIF121" s="511"/>
      <c r="MIG121" s="511"/>
      <c r="MIH121" s="511"/>
      <c r="MII121" s="511"/>
      <c r="MIJ121" s="511"/>
      <c r="MIK121" s="511"/>
      <c r="MIL121" s="511"/>
      <c r="MIM121" s="511"/>
      <c r="MIN121" s="511"/>
      <c r="MIO121" s="511"/>
      <c r="MIP121" s="511"/>
      <c r="MIQ121" s="511"/>
      <c r="MIR121" s="511"/>
      <c r="MIS121" s="511"/>
      <c r="MIT121" s="511"/>
      <c r="MIU121" s="511"/>
      <c r="MIV121" s="511"/>
      <c r="MIW121" s="511"/>
      <c r="MIX121" s="511"/>
      <c r="MIY121" s="511"/>
      <c r="MIZ121" s="511"/>
      <c r="MJA121" s="511"/>
      <c r="MJB121" s="511"/>
      <c r="MJC121" s="511"/>
      <c r="MJD121" s="511"/>
      <c r="MJE121" s="511"/>
      <c r="MJF121" s="511"/>
      <c r="MJG121" s="511"/>
      <c r="MJH121" s="511"/>
      <c r="MJI121" s="511"/>
      <c r="MJJ121" s="511"/>
      <c r="MJK121" s="511"/>
      <c r="MJL121" s="511"/>
      <c r="MJM121" s="511"/>
      <c r="MJN121" s="511"/>
      <c r="MJO121" s="511"/>
      <c r="MJP121" s="511"/>
      <c r="MJQ121" s="511"/>
      <c r="MJR121" s="511"/>
      <c r="MJS121" s="511"/>
      <c r="MJT121" s="511"/>
      <c r="MJU121" s="511"/>
      <c r="MJV121" s="511"/>
      <c r="MJW121" s="511"/>
      <c r="MJX121" s="511"/>
      <c r="MJY121" s="511"/>
      <c r="MJZ121" s="511"/>
      <c r="MKA121" s="511"/>
      <c r="MKB121" s="511"/>
      <c r="MKC121" s="511"/>
      <c r="MKD121" s="511"/>
      <c r="MKE121" s="511"/>
      <c r="MKF121" s="511"/>
      <c r="MKG121" s="511"/>
      <c r="MKH121" s="511"/>
      <c r="MKI121" s="511"/>
      <c r="MKJ121" s="511"/>
      <c r="MKK121" s="511"/>
      <c r="MKL121" s="511"/>
      <c r="MKM121" s="511"/>
      <c r="MKN121" s="511"/>
      <c r="MKO121" s="511"/>
      <c r="MKP121" s="511"/>
      <c r="MKQ121" s="511"/>
      <c r="MKR121" s="511"/>
      <c r="MKS121" s="511"/>
      <c r="MKT121" s="511"/>
      <c r="MKU121" s="511"/>
      <c r="MKV121" s="511"/>
      <c r="MKW121" s="511"/>
      <c r="MKX121" s="511"/>
      <c r="MKY121" s="511"/>
      <c r="MKZ121" s="511"/>
      <c r="MLA121" s="511"/>
      <c r="MLB121" s="511"/>
      <c r="MLC121" s="511"/>
      <c r="MLD121" s="511"/>
      <c r="MLE121" s="511"/>
      <c r="MLF121" s="511"/>
      <c r="MLG121" s="511"/>
      <c r="MLH121" s="511"/>
      <c r="MLI121" s="511"/>
      <c r="MLJ121" s="511"/>
      <c r="MLK121" s="511"/>
      <c r="MLL121" s="511"/>
      <c r="MLM121" s="511"/>
      <c r="MLN121" s="511"/>
      <c r="MLO121" s="511"/>
      <c r="MLP121" s="511"/>
      <c r="MLQ121" s="511"/>
      <c r="MLR121" s="511"/>
      <c r="MLS121" s="511"/>
      <c r="MLT121" s="511"/>
      <c r="MLU121" s="511"/>
      <c r="MLV121" s="511"/>
      <c r="MLW121" s="511"/>
      <c r="MLX121" s="511"/>
      <c r="MLY121" s="511"/>
      <c r="MLZ121" s="511"/>
      <c r="MMA121" s="511"/>
      <c r="MMB121" s="511"/>
      <c r="MMC121" s="511"/>
      <c r="MMD121" s="511"/>
      <c r="MME121" s="511"/>
      <c r="MMF121" s="511"/>
      <c r="MMG121" s="511"/>
      <c r="MMH121" s="511"/>
      <c r="MMI121" s="511"/>
      <c r="MMJ121" s="511"/>
      <c r="MMK121" s="511"/>
      <c r="MML121" s="511"/>
      <c r="MMM121" s="511"/>
      <c r="MMN121" s="511"/>
      <c r="MMO121" s="511"/>
      <c r="MMP121" s="511"/>
      <c r="MMQ121" s="511"/>
      <c r="MMR121" s="511"/>
      <c r="MMS121" s="511"/>
      <c r="MMT121" s="511"/>
      <c r="MMU121" s="511"/>
      <c r="MMV121" s="511"/>
      <c r="MMW121" s="511"/>
      <c r="MMX121" s="511"/>
      <c r="MMY121" s="511"/>
      <c r="MMZ121" s="511"/>
      <c r="MNA121" s="511"/>
      <c r="MNB121" s="511"/>
      <c r="MNC121" s="511"/>
      <c r="MND121" s="511"/>
      <c r="MNE121" s="511"/>
      <c r="MNF121" s="511"/>
      <c r="MNG121" s="511"/>
      <c r="MNH121" s="511"/>
      <c r="MNI121" s="511"/>
      <c r="MNJ121" s="511"/>
      <c r="MNK121" s="511"/>
      <c r="MNL121" s="511"/>
      <c r="MNM121" s="511"/>
      <c r="MNN121" s="511"/>
      <c r="MNO121" s="511"/>
      <c r="MNP121" s="511"/>
      <c r="MNQ121" s="511"/>
      <c r="MNR121" s="511"/>
      <c r="MNS121" s="511"/>
      <c r="MNT121" s="511"/>
      <c r="MNU121" s="511"/>
      <c r="MNV121" s="511"/>
      <c r="MNW121" s="511"/>
      <c r="MNX121" s="511"/>
      <c r="MNY121" s="511"/>
      <c r="MNZ121" s="511"/>
      <c r="MOA121" s="511"/>
      <c r="MOB121" s="511"/>
      <c r="MOC121" s="511"/>
      <c r="MOD121" s="511"/>
      <c r="MOE121" s="511"/>
      <c r="MOF121" s="511"/>
      <c r="MOG121" s="511"/>
      <c r="MOH121" s="511"/>
      <c r="MOI121" s="511"/>
      <c r="MOJ121" s="511"/>
      <c r="MOK121" s="511"/>
      <c r="MOL121" s="511"/>
      <c r="MOM121" s="511"/>
      <c r="MON121" s="511"/>
      <c r="MOO121" s="511"/>
      <c r="MOP121" s="511"/>
      <c r="MOQ121" s="511"/>
      <c r="MOR121" s="511"/>
      <c r="MOS121" s="511"/>
      <c r="MOT121" s="511"/>
      <c r="MOU121" s="511"/>
      <c r="MOV121" s="511"/>
      <c r="MOW121" s="511"/>
      <c r="MOX121" s="511"/>
      <c r="MOY121" s="511"/>
      <c r="MOZ121" s="511"/>
      <c r="MPA121" s="511"/>
      <c r="MPB121" s="511"/>
      <c r="MPC121" s="511"/>
      <c r="MPD121" s="511"/>
      <c r="MPE121" s="511"/>
      <c r="MPF121" s="511"/>
      <c r="MPG121" s="511"/>
      <c r="MPH121" s="511"/>
      <c r="MPI121" s="511"/>
      <c r="MPJ121" s="511"/>
      <c r="MPK121" s="511"/>
      <c r="MPL121" s="511"/>
      <c r="MPM121" s="511"/>
      <c r="MPN121" s="511"/>
      <c r="MPO121" s="511"/>
      <c r="MPP121" s="511"/>
      <c r="MPQ121" s="511"/>
      <c r="MPR121" s="511"/>
      <c r="MPS121" s="511"/>
      <c r="MPT121" s="511"/>
      <c r="MPU121" s="511"/>
      <c r="MPV121" s="511"/>
      <c r="MPW121" s="511"/>
      <c r="MPX121" s="511"/>
      <c r="MPY121" s="511"/>
      <c r="MPZ121" s="511"/>
      <c r="MQA121" s="511"/>
      <c r="MQB121" s="511"/>
      <c r="MQC121" s="511"/>
      <c r="MQD121" s="511"/>
      <c r="MQE121" s="511"/>
      <c r="MQF121" s="511"/>
      <c r="MQG121" s="511"/>
      <c r="MQH121" s="511"/>
      <c r="MQI121" s="511"/>
      <c r="MQJ121" s="511"/>
      <c r="MQK121" s="511"/>
      <c r="MQL121" s="511"/>
      <c r="MQM121" s="511"/>
      <c r="MQN121" s="511"/>
      <c r="MQO121" s="511"/>
      <c r="MQP121" s="511"/>
      <c r="MQQ121" s="511"/>
      <c r="MQR121" s="511"/>
      <c r="MQS121" s="511"/>
      <c r="MQT121" s="511"/>
      <c r="MQU121" s="511"/>
      <c r="MQV121" s="511"/>
      <c r="MQW121" s="511"/>
      <c r="MQX121" s="511"/>
      <c r="MQY121" s="511"/>
      <c r="MQZ121" s="511"/>
      <c r="MRA121" s="511"/>
      <c r="MRB121" s="511"/>
      <c r="MRC121" s="511"/>
      <c r="MRD121" s="511"/>
      <c r="MRE121" s="511"/>
      <c r="MRF121" s="511"/>
      <c r="MRG121" s="511"/>
      <c r="MRH121" s="511"/>
      <c r="MRI121" s="511"/>
      <c r="MRJ121" s="511"/>
      <c r="MRK121" s="511"/>
      <c r="MRL121" s="511"/>
      <c r="MRM121" s="511"/>
      <c r="MRN121" s="511"/>
      <c r="MRO121" s="511"/>
      <c r="MRP121" s="511"/>
      <c r="MRQ121" s="511"/>
      <c r="MRR121" s="511"/>
      <c r="MRS121" s="511"/>
      <c r="MRT121" s="511"/>
      <c r="MRU121" s="511"/>
      <c r="MRV121" s="511"/>
      <c r="MRW121" s="511"/>
      <c r="MRX121" s="511"/>
      <c r="MRY121" s="511"/>
      <c r="MRZ121" s="511"/>
      <c r="MSA121" s="511"/>
      <c r="MSB121" s="511"/>
      <c r="MSC121" s="511"/>
      <c r="MSD121" s="511"/>
      <c r="MSE121" s="511"/>
      <c r="MSF121" s="511"/>
      <c r="MSG121" s="511"/>
      <c r="MSH121" s="511"/>
      <c r="MSI121" s="511"/>
      <c r="MSJ121" s="511"/>
      <c r="MSK121" s="511"/>
      <c r="MSL121" s="511"/>
      <c r="MSM121" s="511"/>
      <c r="MSN121" s="511"/>
      <c r="MSO121" s="511"/>
      <c r="MSP121" s="511"/>
      <c r="MSQ121" s="511"/>
      <c r="MSR121" s="511"/>
      <c r="MSS121" s="511"/>
      <c r="MST121" s="511"/>
      <c r="MSU121" s="511"/>
      <c r="MSV121" s="511"/>
      <c r="MSW121" s="511"/>
      <c r="MSX121" s="511"/>
      <c r="MSY121" s="511"/>
      <c r="MSZ121" s="511"/>
      <c r="MTA121" s="511"/>
      <c r="MTB121" s="511"/>
      <c r="MTC121" s="511"/>
      <c r="MTD121" s="511"/>
      <c r="MTE121" s="511"/>
      <c r="MTF121" s="511"/>
      <c r="MTG121" s="511"/>
      <c r="MTH121" s="511"/>
      <c r="MTI121" s="511"/>
      <c r="MTJ121" s="511"/>
      <c r="MTK121" s="511"/>
      <c r="MTL121" s="511"/>
      <c r="MTM121" s="511"/>
      <c r="MTN121" s="511"/>
      <c r="MTO121" s="511"/>
      <c r="MTP121" s="511"/>
      <c r="MTQ121" s="511"/>
      <c r="MTR121" s="511"/>
      <c r="MTS121" s="511"/>
      <c r="MTT121" s="511"/>
      <c r="MTU121" s="511"/>
      <c r="MTV121" s="511"/>
      <c r="MTW121" s="511"/>
      <c r="MTX121" s="511"/>
      <c r="MTY121" s="511"/>
      <c r="MTZ121" s="511"/>
      <c r="MUA121" s="511"/>
      <c r="MUB121" s="511"/>
      <c r="MUC121" s="511"/>
      <c r="MUD121" s="511"/>
      <c r="MUE121" s="511"/>
      <c r="MUF121" s="511"/>
      <c r="MUG121" s="511"/>
      <c r="MUH121" s="511"/>
      <c r="MUI121" s="511"/>
      <c r="MUJ121" s="511"/>
      <c r="MUK121" s="511"/>
      <c r="MUL121" s="511"/>
      <c r="MUM121" s="511"/>
      <c r="MUN121" s="511"/>
      <c r="MUO121" s="511"/>
      <c r="MUP121" s="511"/>
      <c r="MUQ121" s="511"/>
      <c r="MUR121" s="511"/>
      <c r="MUS121" s="511"/>
      <c r="MUT121" s="511"/>
      <c r="MUU121" s="511"/>
      <c r="MUV121" s="511"/>
      <c r="MUW121" s="511"/>
      <c r="MUX121" s="511"/>
      <c r="MUY121" s="511"/>
      <c r="MUZ121" s="511"/>
      <c r="MVA121" s="511"/>
      <c r="MVB121" s="511"/>
      <c r="MVC121" s="511"/>
      <c r="MVD121" s="511"/>
      <c r="MVE121" s="511"/>
      <c r="MVF121" s="511"/>
      <c r="MVG121" s="511"/>
      <c r="MVH121" s="511"/>
      <c r="MVI121" s="511"/>
      <c r="MVJ121" s="511"/>
      <c r="MVK121" s="511"/>
      <c r="MVL121" s="511"/>
      <c r="MVM121" s="511"/>
      <c r="MVN121" s="511"/>
      <c r="MVO121" s="511"/>
      <c r="MVP121" s="511"/>
      <c r="MVQ121" s="511"/>
      <c r="MVR121" s="511"/>
      <c r="MVS121" s="511"/>
      <c r="MVT121" s="511"/>
      <c r="MVU121" s="511"/>
      <c r="MVV121" s="511"/>
      <c r="MVW121" s="511"/>
      <c r="MVX121" s="511"/>
      <c r="MVY121" s="511"/>
      <c r="MVZ121" s="511"/>
      <c r="MWA121" s="511"/>
      <c r="MWB121" s="511"/>
      <c r="MWC121" s="511"/>
      <c r="MWD121" s="511"/>
      <c r="MWE121" s="511"/>
      <c r="MWF121" s="511"/>
      <c r="MWG121" s="511"/>
      <c r="MWH121" s="511"/>
      <c r="MWI121" s="511"/>
      <c r="MWJ121" s="511"/>
      <c r="MWK121" s="511"/>
      <c r="MWL121" s="511"/>
      <c r="MWM121" s="511"/>
      <c r="MWN121" s="511"/>
      <c r="MWO121" s="511"/>
      <c r="MWP121" s="511"/>
      <c r="MWQ121" s="511"/>
      <c r="MWR121" s="511"/>
      <c r="MWS121" s="511"/>
      <c r="MWT121" s="511"/>
      <c r="MWU121" s="511"/>
      <c r="MWV121" s="511"/>
      <c r="MWW121" s="511"/>
      <c r="MWX121" s="511"/>
      <c r="MWY121" s="511"/>
      <c r="MWZ121" s="511"/>
      <c r="MXA121" s="511"/>
      <c r="MXB121" s="511"/>
      <c r="MXC121" s="511"/>
      <c r="MXD121" s="511"/>
      <c r="MXE121" s="511"/>
      <c r="MXF121" s="511"/>
      <c r="MXG121" s="511"/>
      <c r="MXH121" s="511"/>
      <c r="MXI121" s="511"/>
      <c r="MXJ121" s="511"/>
      <c r="MXK121" s="511"/>
      <c r="MXL121" s="511"/>
      <c r="MXM121" s="511"/>
      <c r="MXN121" s="511"/>
      <c r="MXO121" s="511"/>
      <c r="MXP121" s="511"/>
      <c r="MXQ121" s="511"/>
      <c r="MXR121" s="511"/>
      <c r="MXS121" s="511"/>
      <c r="MXT121" s="511"/>
      <c r="MXU121" s="511"/>
      <c r="MXV121" s="511"/>
      <c r="MXW121" s="511"/>
      <c r="MXX121" s="511"/>
      <c r="MXY121" s="511"/>
      <c r="MXZ121" s="511"/>
      <c r="MYA121" s="511"/>
      <c r="MYB121" s="511"/>
      <c r="MYC121" s="511"/>
      <c r="MYD121" s="511"/>
      <c r="MYE121" s="511"/>
      <c r="MYF121" s="511"/>
      <c r="MYG121" s="511"/>
      <c r="MYH121" s="511"/>
      <c r="MYI121" s="511"/>
      <c r="MYJ121" s="511"/>
      <c r="MYK121" s="511"/>
      <c r="MYL121" s="511"/>
      <c r="MYM121" s="511"/>
      <c r="MYN121" s="511"/>
      <c r="MYO121" s="511"/>
      <c r="MYP121" s="511"/>
      <c r="MYQ121" s="511"/>
      <c r="MYR121" s="511"/>
      <c r="MYS121" s="511"/>
      <c r="MYT121" s="511"/>
      <c r="MYU121" s="511"/>
      <c r="MYV121" s="511"/>
      <c r="MYW121" s="511"/>
      <c r="MYX121" s="511"/>
      <c r="MYY121" s="511"/>
      <c r="MYZ121" s="511"/>
      <c r="MZA121" s="511"/>
      <c r="MZB121" s="511"/>
      <c r="MZC121" s="511"/>
      <c r="MZD121" s="511"/>
      <c r="MZE121" s="511"/>
      <c r="MZF121" s="511"/>
      <c r="MZG121" s="511"/>
      <c r="MZH121" s="511"/>
      <c r="MZI121" s="511"/>
      <c r="MZJ121" s="511"/>
      <c r="MZK121" s="511"/>
      <c r="MZL121" s="511"/>
      <c r="MZM121" s="511"/>
      <c r="MZN121" s="511"/>
      <c r="MZO121" s="511"/>
      <c r="MZP121" s="511"/>
      <c r="MZQ121" s="511"/>
      <c r="MZR121" s="511"/>
      <c r="MZS121" s="511"/>
      <c r="MZT121" s="511"/>
      <c r="MZU121" s="511"/>
      <c r="MZV121" s="511"/>
      <c r="MZW121" s="511"/>
      <c r="MZX121" s="511"/>
      <c r="MZY121" s="511"/>
      <c r="MZZ121" s="511"/>
      <c r="NAA121" s="511"/>
      <c r="NAB121" s="511"/>
      <c r="NAC121" s="511"/>
      <c r="NAD121" s="511"/>
      <c r="NAE121" s="511"/>
      <c r="NAF121" s="511"/>
      <c r="NAG121" s="511"/>
      <c r="NAH121" s="511"/>
      <c r="NAI121" s="511"/>
      <c r="NAJ121" s="511"/>
      <c r="NAK121" s="511"/>
      <c r="NAL121" s="511"/>
      <c r="NAM121" s="511"/>
      <c r="NAN121" s="511"/>
      <c r="NAO121" s="511"/>
      <c r="NAP121" s="511"/>
      <c r="NAQ121" s="511"/>
      <c r="NAR121" s="511"/>
      <c r="NAS121" s="511"/>
      <c r="NAT121" s="511"/>
      <c r="NAU121" s="511"/>
      <c r="NAV121" s="511"/>
      <c r="NAW121" s="511"/>
      <c r="NAX121" s="511"/>
      <c r="NAY121" s="511"/>
      <c r="NAZ121" s="511"/>
      <c r="NBA121" s="511"/>
      <c r="NBB121" s="511"/>
      <c r="NBC121" s="511"/>
      <c r="NBD121" s="511"/>
      <c r="NBE121" s="511"/>
      <c r="NBF121" s="511"/>
      <c r="NBG121" s="511"/>
      <c r="NBH121" s="511"/>
      <c r="NBI121" s="511"/>
      <c r="NBJ121" s="511"/>
      <c r="NBK121" s="511"/>
      <c r="NBL121" s="511"/>
      <c r="NBM121" s="511"/>
      <c r="NBN121" s="511"/>
      <c r="NBO121" s="511"/>
      <c r="NBP121" s="511"/>
      <c r="NBQ121" s="511"/>
      <c r="NBR121" s="511"/>
      <c r="NBS121" s="511"/>
      <c r="NBT121" s="511"/>
      <c r="NBU121" s="511"/>
      <c r="NBV121" s="511"/>
      <c r="NBW121" s="511"/>
      <c r="NBX121" s="511"/>
      <c r="NBY121" s="511"/>
      <c r="NBZ121" s="511"/>
      <c r="NCA121" s="511"/>
      <c r="NCB121" s="511"/>
      <c r="NCC121" s="511"/>
      <c r="NCD121" s="511"/>
      <c r="NCE121" s="511"/>
      <c r="NCF121" s="511"/>
      <c r="NCG121" s="511"/>
      <c r="NCH121" s="511"/>
      <c r="NCI121" s="511"/>
      <c r="NCJ121" s="511"/>
      <c r="NCK121" s="511"/>
      <c r="NCL121" s="511"/>
      <c r="NCM121" s="511"/>
      <c r="NCN121" s="511"/>
      <c r="NCO121" s="511"/>
      <c r="NCP121" s="511"/>
      <c r="NCQ121" s="511"/>
      <c r="NCR121" s="511"/>
      <c r="NCS121" s="511"/>
      <c r="NCT121" s="511"/>
      <c r="NCU121" s="511"/>
      <c r="NCV121" s="511"/>
      <c r="NCW121" s="511"/>
      <c r="NCX121" s="511"/>
      <c r="NCY121" s="511"/>
      <c r="NCZ121" s="511"/>
      <c r="NDA121" s="511"/>
      <c r="NDB121" s="511"/>
      <c r="NDC121" s="511"/>
      <c r="NDD121" s="511"/>
      <c r="NDE121" s="511"/>
      <c r="NDF121" s="511"/>
      <c r="NDG121" s="511"/>
      <c r="NDH121" s="511"/>
      <c r="NDI121" s="511"/>
      <c r="NDJ121" s="511"/>
      <c r="NDK121" s="511"/>
      <c r="NDL121" s="511"/>
      <c r="NDM121" s="511"/>
      <c r="NDN121" s="511"/>
      <c r="NDO121" s="511"/>
      <c r="NDP121" s="511"/>
      <c r="NDQ121" s="511"/>
      <c r="NDR121" s="511"/>
      <c r="NDS121" s="511"/>
      <c r="NDT121" s="511"/>
      <c r="NDU121" s="511"/>
      <c r="NDV121" s="511"/>
      <c r="NDW121" s="511"/>
      <c r="NDX121" s="511"/>
      <c r="NDY121" s="511"/>
      <c r="NDZ121" s="511"/>
      <c r="NEA121" s="511"/>
      <c r="NEB121" s="511"/>
      <c r="NEC121" s="511"/>
      <c r="NED121" s="511"/>
      <c r="NEE121" s="511"/>
      <c r="NEF121" s="511"/>
      <c r="NEG121" s="511"/>
      <c r="NEH121" s="511"/>
      <c r="NEI121" s="511"/>
      <c r="NEJ121" s="511"/>
      <c r="NEK121" s="511"/>
      <c r="NEL121" s="511"/>
      <c r="NEM121" s="511"/>
      <c r="NEN121" s="511"/>
      <c r="NEO121" s="511"/>
      <c r="NEP121" s="511"/>
      <c r="NEQ121" s="511"/>
      <c r="NER121" s="511"/>
      <c r="NES121" s="511"/>
      <c r="NET121" s="511"/>
      <c r="NEU121" s="511"/>
      <c r="NEV121" s="511"/>
      <c r="NEW121" s="511"/>
      <c r="NEX121" s="511"/>
      <c r="NEY121" s="511"/>
      <c r="NEZ121" s="511"/>
      <c r="NFA121" s="511"/>
      <c r="NFB121" s="511"/>
      <c r="NFC121" s="511"/>
      <c r="NFD121" s="511"/>
      <c r="NFE121" s="511"/>
      <c r="NFF121" s="511"/>
      <c r="NFG121" s="511"/>
      <c r="NFH121" s="511"/>
      <c r="NFI121" s="511"/>
      <c r="NFJ121" s="511"/>
      <c r="NFK121" s="511"/>
      <c r="NFL121" s="511"/>
      <c r="NFM121" s="511"/>
      <c r="NFN121" s="511"/>
      <c r="NFO121" s="511"/>
      <c r="NFP121" s="511"/>
      <c r="NFQ121" s="511"/>
      <c r="NFR121" s="511"/>
      <c r="NFS121" s="511"/>
      <c r="NFT121" s="511"/>
      <c r="NFU121" s="511"/>
      <c r="NFV121" s="511"/>
      <c r="NFW121" s="511"/>
      <c r="NFX121" s="511"/>
      <c r="NFY121" s="511"/>
      <c r="NFZ121" s="511"/>
      <c r="NGA121" s="511"/>
      <c r="NGB121" s="511"/>
      <c r="NGC121" s="511"/>
      <c r="NGD121" s="511"/>
      <c r="NGE121" s="511"/>
      <c r="NGF121" s="511"/>
      <c r="NGG121" s="511"/>
      <c r="NGH121" s="511"/>
      <c r="NGI121" s="511"/>
      <c r="NGJ121" s="511"/>
      <c r="NGK121" s="511"/>
      <c r="NGL121" s="511"/>
      <c r="NGM121" s="511"/>
      <c r="NGN121" s="511"/>
      <c r="NGO121" s="511"/>
      <c r="NGP121" s="511"/>
      <c r="NGQ121" s="511"/>
      <c r="NGR121" s="511"/>
      <c r="NGS121" s="511"/>
      <c r="NGT121" s="511"/>
      <c r="NGU121" s="511"/>
      <c r="NGV121" s="511"/>
      <c r="NGW121" s="511"/>
      <c r="NGX121" s="511"/>
      <c r="NGY121" s="511"/>
      <c r="NGZ121" s="511"/>
      <c r="NHA121" s="511"/>
      <c r="NHB121" s="511"/>
      <c r="NHC121" s="511"/>
      <c r="NHD121" s="511"/>
      <c r="NHE121" s="511"/>
      <c r="NHF121" s="511"/>
      <c r="NHG121" s="511"/>
      <c r="NHH121" s="511"/>
      <c r="NHI121" s="511"/>
      <c r="NHJ121" s="511"/>
      <c r="NHK121" s="511"/>
      <c r="NHL121" s="511"/>
      <c r="NHM121" s="511"/>
      <c r="NHN121" s="511"/>
      <c r="NHO121" s="511"/>
      <c r="NHP121" s="511"/>
      <c r="NHQ121" s="511"/>
      <c r="NHR121" s="511"/>
      <c r="NHS121" s="511"/>
      <c r="NHT121" s="511"/>
      <c r="NHU121" s="511"/>
      <c r="NHV121" s="511"/>
      <c r="NHW121" s="511"/>
      <c r="NHX121" s="511"/>
      <c r="NHY121" s="511"/>
      <c r="NHZ121" s="511"/>
      <c r="NIA121" s="511"/>
      <c r="NIB121" s="511"/>
      <c r="NIC121" s="511"/>
      <c r="NID121" s="511"/>
      <c r="NIE121" s="511"/>
      <c r="NIF121" s="511"/>
      <c r="NIG121" s="511"/>
      <c r="NIH121" s="511"/>
      <c r="NII121" s="511"/>
      <c r="NIJ121" s="511"/>
      <c r="NIK121" s="511"/>
      <c r="NIL121" s="511"/>
      <c r="NIM121" s="511"/>
      <c r="NIN121" s="511"/>
      <c r="NIO121" s="511"/>
      <c r="NIP121" s="511"/>
      <c r="NIQ121" s="511"/>
      <c r="NIR121" s="511"/>
      <c r="NIS121" s="511"/>
      <c r="NIT121" s="511"/>
      <c r="NIU121" s="511"/>
      <c r="NIV121" s="511"/>
      <c r="NIW121" s="511"/>
      <c r="NIX121" s="511"/>
      <c r="NIY121" s="511"/>
      <c r="NIZ121" s="511"/>
      <c r="NJA121" s="511"/>
      <c r="NJB121" s="511"/>
      <c r="NJC121" s="511"/>
      <c r="NJD121" s="511"/>
      <c r="NJE121" s="511"/>
      <c r="NJF121" s="511"/>
      <c r="NJG121" s="511"/>
      <c r="NJH121" s="511"/>
      <c r="NJI121" s="511"/>
      <c r="NJJ121" s="511"/>
      <c r="NJK121" s="511"/>
      <c r="NJL121" s="511"/>
      <c r="NJM121" s="511"/>
      <c r="NJN121" s="511"/>
      <c r="NJO121" s="511"/>
      <c r="NJP121" s="511"/>
      <c r="NJQ121" s="511"/>
      <c r="NJR121" s="511"/>
      <c r="NJS121" s="511"/>
      <c r="NJT121" s="511"/>
      <c r="NJU121" s="511"/>
      <c r="NJV121" s="511"/>
      <c r="NJW121" s="511"/>
      <c r="NJX121" s="511"/>
      <c r="NJY121" s="511"/>
      <c r="NJZ121" s="511"/>
      <c r="NKA121" s="511"/>
      <c r="NKB121" s="511"/>
      <c r="NKC121" s="511"/>
      <c r="NKD121" s="511"/>
      <c r="NKE121" s="511"/>
      <c r="NKF121" s="511"/>
      <c r="NKG121" s="511"/>
      <c r="NKH121" s="511"/>
      <c r="NKI121" s="511"/>
      <c r="NKJ121" s="511"/>
      <c r="NKK121" s="511"/>
      <c r="NKL121" s="511"/>
      <c r="NKM121" s="511"/>
      <c r="NKN121" s="511"/>
      <c r="NKO121" s="511"/>
      <c r="NKP121" s="511"/>
      <c r="NKQ121" s="511"/>
      <c r="NKR121" s="511"/>
      <c r="NKS121" s="511"/>
      <c r="NKT121" s="511"/>
      <c r="NKU121" s="511"/>
      <c r="NKV121" s="511"/>
      <c r="NKW121" s="511"/>
      <c r="NKX121" s="511"/>
      <c r="NKY121" s="511"/>
      <c r="NKZ121" s="511"/>
      <c r="NLA121" s="511"/>
      <c r="NLB121" s="511"/>
      <c r="NLC121" s="511"/>
      <c r="NLD121" s="511"/>
      <c r="NLE121" s="511"/>
      <c r="NLF121" s="511"/>
      <c r="NLG121" s="511"/>
      <c r="NLH121" s="511"/>
      <c r="NLI121" s="511"/>
      <c r="NLJ121" s="511"/>
      <c r="NLK121" s="511"/>
      <c r="NLL121" s="511"/>
      <c r="NLM121" s="511"/>
      <c r="NLN121" s="511"/>
      <c r="NLO121" s="511"/>
      <c r="NLP121" s="511"/>
      <c r="NLQ121" s="511"/>
      <c r="NLR121" s="511"/>
      <c r="NLS121" s="511"/>
      <c r="NLT121" s="511"/>
      <c r="NLU121" s="511"/>
      <c r="NLV121" s="511"/>
      <c r="NLW121" s="511"/>
      <c r="NLX121" s="511"/>
      <c r="NLY121" s="511"/>
      <c r="NLZ121" s="511"/>
      <c r="NMA121" s="511"/>
      <c r="NMB121" s="511"/>
      <c r="NMC121" s="511"/>
      <c r="NMD121" s="511"/>
      <c r="NME121" s="511"/>
      <c r="NMF121" s="511"/>
      <c r="NMG121" s="511"/>
      <c r="NMH121" s="511"/>
      <c r="NMI121" s="511"/>
      <c r="NMJ121" s="511"/>
      <c r="NMK121" s="511"/>
      <c r="NML121" s="511"/>
      <c r="NMM121" s="511"/>
      <c r="NMN121" s="511"/>
      <c r="NMO121" s="511"/>
      <c r="NMP121" s="511"/>
      <c r="NMQ121" s="511"/>
      <c r="NMR121" s="511"/>
      <c r="NMS121" s="511"/>
      <c r="NMT121" s="511"/>
      <c r="NMU121" s="511"/>
      <c r="NMV121" s="511"/>
      <c r="NMW121" s="511"/>
      <c r="NMX121" s="511"/>
      <c r="NMY121" s="511"/>
      <c r="NMZ121" s="511"/>
      <c r="NNA121" s="511"/>
      <c r="NNB121" s="511"/>
      <c r="NNC121" s="511"/>
      <c r="NND121" s="511"/>
      <c r="NNE121" s="511"/>
      <c r="NNF121" s="511"/>
      <c r="NNG121" s="511"/>
      <c r="NNH121" s="511"/>
      <c r="NNI121" s="511"/>
      <c r="NNJ121" s="511"/>
      <c r="NNK121" s="511"/>
      <c r="NNL121" s="511"/>
      <c r="NNM121" s="511"/>
      <c r="NNN121" s="511"/>
      <c r="NNO121" s="511"/>
      <c r="NNP121" s="511"/>
      <c r="NNQ121" s="511"/>
      <c r="NNR121" s="511"/>
      <c r="NNS121" s="511"/>
      <c r="NNT121" s="511"/>
      <c r="NNU121" s="511"/>
      <c r="NNV121" s="511"/>
      <c r="NNW121" s="511"/>
      <c r="NNX121" s="511"/>
      <c r="NNY121" s="511"/>
      <c r="NNZ121" s="511"/>
      <c r="NOA121" s="511"/>
      <c r="NOB121" s="511"/>
      <c r="NOC121" s="511"/>
      <c r="NOD121" s="511"/>
      <c r="NOE121" s="511"/>
      <c r="NOF121" s="511"/>
      <c r="NOG121" s="511"/>
      <c r="NOH121" s="511"/>
      <c r="NOI121" s="511"/>
      <c r="NOJ121" s="511"/>
      <c r="NOK121" s="511"/>
      <c r="NOL121" s="511"/>
      <c r="NOM121" s="511"/>
      <c r="NON121" s="511"/>
      <c r="NOO121" s="511"/>
      <c r="NOP121" s="511"/>
      <c r="NOQ121" s="511"/>
      <c r="NOR121" s="511"/>
      <c r="NOS121" s="511"/>
      <c r="NOT121" s="511"/>
      <c r="NOU121" s="511"/>
      <c r="NOV121" s="511"/>
      <c r="NOW121" s="511"/>
      <c r="NOX121" s="511"/>
      <c r="NOY121" s="511"/>
      <c r="NOZ121" s="511"/>
      <c r="NPA121" s="511"/>
      <c r="NPB121" s="511"/>
      <c r="NPC121" s="511"/>
      <c r="NPD121" s="511"/>
      <c r="NPE121" s="511"/>
      <c r="NPF121" s="511"/>
      <c r="NPG121" s="511"/>
      <c r="NPH121" s="511"/>
      <c r="NPI121" s="511"/>
      <c r="NPJ121" s="511"/>
      <c r="NPK121" s="511"/>
      <c r="NPL121" s="511"/>
      <c r="NPM121" s="511"/>
      <c r="NPN121" s="511"/>
      <c r="NPO121" s="511"/>
      <c r="NPP121" s="511"/>
      <c r="NPQ121" s="511"/>
      <c r="NPR121" s="511"/>
      <c r="NPS121" s="511"/>
      <c r="NPT121" s="511"/>
      <c r="NPU121" s="511"/>
      <c r="NPV121" s="511"/>
      <c r="NPW121" s="511"/>
      <c r="NPX121" s="511"/>
      <c r="NPY121" s="511"/>
      <c r="NPZ121" s="511"/>
      <c r="NQA121" s="511"/>
      <c r="NQB121" s="511"/>
      <c r="NQC121" s="511"/>
      <c r="NQD121" s="511"/>
      <c r="NQE121" s="511"/>
      <c r="NQF121" s="511"/>
      <c r="NQG121" s="511"/>
      <c r="NQH121" s="511"/>
      <c r="NQI121" s="511"/>
      <c r="NQJ121" s="511"/>
      <c r="NQK121" s="511"/>
      <c r="NQL121" s="511"/>
      <c r="NQM121" s="511"/>
      <c r="NQN121" s="511"/>
      <c r="NQO121" s="511"/>
      <c r="NQP121" s="511"/>
      <c r="NQQ121" s="511"/>
      <c r="NQR121" s="511"/>
      <c r="NQS121" s="511"/>
      <c r="NQT121" s="511"/>
      <c r="NQU121" s="511"/>
      <c r="NQV121" s="511"/>
      <c r="NQW121" s="511"/>
      <c r="NQX121" s="511"/>
      <c r="NQY121" s="511"/>
      <c r="NQZ121" s="511"/>
      <c r="NRA121" s="511"/>
      <c r="NRB121" s="511"/>
      <c r="NRC121" s="511"/>
      <c r="NRD121" s="511"/>
      <c r="NRE121" s="511"/>
      <c r="NRF121" s="511"/>
      <c r="NRG121" s="511"/>
      <c r="NRH121" s="511"/>
      <c r="NRI121" s="511"/>
      <c r="NRJ121" s="511"/>
      <c r="NRK121" s="511"/>
      <c r="NRL121" s="511"/>
      <c r="NRM121" s="511"/>
      <c r="NRN121" s="511"/>
      <c r="NRO121" s="511"/>
      <c r="NRP121" s="511"/>
      <c r="NRQ121" s="511"/>
      <c r="NRR121" s="511"/>
      <c r="NRS121" s="511"/>
      <c r="NRT121" s="511"/>
      <c r="NRU121" s="511"/>
      <c r="NRV121" s="511"/>
      <c r="NRW121" s="511"/>
      <c r="NRX121" s="511"/>
      <c r="NRY121" s="511"/>
      <c r="NRZ121" s="511"/>
      <c r="NSA121" s="511"/>
      <c r="NSB121" s="511"/>
      <c r="NSC121" s="511"/>
      <c r="NSD121" s="511"/>
      <c r="NSE121" s="511"/>
      <c r="NSF121" s="511"/>
      <c r="NSG121" s="511"/>
      <c r="NSH121" s="511"/>
      <c r="NSI121" s="511"/>
      <c r="NSJ121" s="511"/>
      <c r="NSK121" s="511"/>
      <c r="NSL121" s="511"/>
      <c r="NSM121" s="511"/>
      <c r="NSN121" s="511"/>
      <c r="NSO121" s="511"/>
      <c r="NSP121" s="511"/>
      <c r="NSQ121" s="511"/>
      <c r="NSR121" s="511"/>
      <c r="NSS121" s="511"/>
      <c r="NST121" s="511"/>
      <c r="NSU121" s="511"/>
      <c r="NSV121" s="511"/>
      <c r="NSW121" s="511"/>
      <c r="NSX121" s="511"/>
      <c r="NSY121" s="511"/>
      <c r="NSZ121" s="511"/>
      <c r="NTA121" s="511"/>
      <c r="NTB121" s="511"/>
      <c r="NTC121" s="511"/>
      <c r="NTD121" s="511"/>
      <c r="NTE121" s="511"/>
      <c r="NTF121" s="511"/>
      <c r="NTG121" s="511"/>
      <c r="NTH121" s="511"/>
      <c r="NTI121" s="511"/>
      <c r="NTJ121" s="511"/>
      <c r="NTK121" s="511"/>
      <c r="NTL121" s="511"/>
      <c r="NTM121" s="511"/>
      <c r="NTN121" s="511"/>
      <c r="NTO121" s="511"/>
      <c r="NTP121" s="511"/>
      <c r="NTQ121" s="511"/>
      <c r="NTR121" s="511"/>
      <c r="NTS121" s="511"/>
      <c r="NTT121" s="511"/>
      <c r="NTU121" s="511"/>
      <c r="NTV121" s="511"/>
      <c r="NTW121" s="511"/>
      <c r="NTX121" s="511"/>
      <c r="NTY121" s="511"/>
      <c r="NTZ121" s="511"/>
      <c r="NUA121" s="511"/>
      <c r="NUB121" s="511"/>
      <c r="NUC121" s="511"/>
      <c r="NUD121" s="511"/>
      <c r="NUE121" s="511"/>
      <c r="NUF121" s="511"/>
      <c r="NUG121" s="511"/>
      <c r="NUH121" s="511"/>
      <c r="NUI121" s="511"/>
      <c r="NUJ121" s="511"/>
      <c r="NUK121" s="511"/>
      <c r="NUL121" s="511"/>
      <c r="NUM121" s="511"/>
      <c r="NUN121" s="511"/>
      <c r="NUO121" s="511"/>
      <c r="NUP121" s="511"/>
      <c r="NUQ121" s="511"/>
      <c r="NUR121" s="511"/>
      <c r="NUS121" s="511"/>
      <c r="NUT121" s="511"/>
      <c r="NUU121" s="511"/>
      <c r="NUV121" s="511"/>
      <c r="NUW121" s="511"/>
      <c r="NUX121" s="511"/>
      <c r="NUY121" s="511"/>
      <c r="NUZ121" s="511"/>
      <c r="NVA121" s="511"/>
      <c r="NVB121" s="511"/>
      <c r="NVC121" s="511"/>
      <c r="NVD121" s="511"/>
      <c r="NVE121" s="511"/>
      <c r="NVF121" s="511"/>
      <c r="NVG121" s="511"/>
      <c r="NVH121" s="511"/>
      <c r="NVI121" s="511"/>
      <c r="NVJ121" s="511"/>
      <c r="NVK121" s="511"/>
      <c r="NVL121" s="511"/>
      <c r="NVM121" s="511"/>
      <c r="NVN121" s="511"/>
      <c r="NVO121" s="511"/>
      <c r="NVP121" s="511"/>
      <c r="NVQ121" s="511"/>
      <c r="NVR121" s="511"/>
      <c r="NVS121" s="511"/>
      <c r="NVT121" s="511"/>
      <c r="NVU121" s="511"/>
      <c r="NVV121" s="511"/>
      <c r="NVW121" s="511"/>
      <c r="NVX121" s="511"/>
      <c r="NVY121" s="511"/>
      <c r="NVZ121" s="511"/>
      <c r="NWA121" s="511"/>
      <c r="NWB121" s="511"/>
      <c r="NWC121" s="511"/>
      <c r="NWD121" s="511"/>
      <c r="NWE121" s="511"/>
      <c r="NWF121" s="511"/>
      <c r="NWG121" s="511"/>
      <c r="NWH121" s="511"/>
      <c r="NWI121" s="511"/>
      <c r="NWJ121" s="511"/>
      <c r="NWK121" s="511"/>
      <c r="NWL121" s="511"/>
      <c r="NWM121" s="511"/>
      <c r="NWN121" s="511"/>
      <c r="NWO121" s="511"/>
      <c r="NWP121" s="511"/>
      <c r="NWQ121" s="511"/>
      <c r="NWR121" s="511"/>
      <c r="NWS121" s="511"/>
      <c r="NWT121" s="511"/>
      <c r="NWU121" s="511"/>
      <c r="NWV121" s="511"/>
      <c r="NWW121" s="511"/>
      <c r="NWX121" s="511"/>
      <c r="NWY121" s="511"/>
      <c r="NWZ121" s="511"/>
      <c r="NXA121" s="511"/>
      <c r="NXB121" s="511"/>
      <c r="NXC121" s="511"/>
      <c r="NXD121" s="511"/>
      <c r="NXE121" s="511"/>
      <c r="NXF121" s="511"/>
      <c r="NXG121" s="511"/>
      <c r="NXH121" s="511"/>
      <c r="NXI121" s="511"/>
      <c r="NXJ121" s="511"/>
      <c r="NXK121" s="511"/>
      <c r="NXL121" s="511"/>
      <c r="NXM121" s="511"/>
      <c r="NXN121" s="511"/>
      <c r="NXO121" s="511"/>
      <c r="NXP121" s="511"/>
      <c r="NXQ121" s="511"/>
      <c r="NXR121" s="511"/>
      <c r="NXS121" s="511"/>
      <c r="NXT121" s="511"/>
      <c r="NXU121" s="511"/>
      <c r="NXV121" s="511"/>
      <c r="NXW121" s="511"/>
      <c r="NXX121" s="511"/>
      <c r="NXY121" s="511"/>
      <c r="NXZ121" s="511"/>
      <c r="NYA121" s="511"/>
      <c r="NYB121" s="511"/>
      <c r="NYC121" s="511"/>
      <c r="NYD121" s="511"/>
      <c r="NYE121" s="511"/>
      <c r="NYF121" s="511"/>
      <c r="NYG121" s="511"/>
      <c r="NYH121" s="511"/>
      <c r="NYI121" s="511"/>
      <c r="NYJ121" s="511"/>
      <c r="NYK121" s="511"/>
      <c r="NYL121" s="511"/>
      <c r="NYM121" s="511"/>
      <c r="NYN121" s="511"/>
      <c r="NYO121" s="511"/>
      <c r="NYP121" s="511"/>
      <c r="NYQ121" s="511"/>
      <c r="NYR121" s="511"/>
      <c r="NYS121" s="511"/>
      <c r="NYT121" s="511"/>
      <c r="NYU121" s="511"/>
      <c r="NYV121" s="511"/>
      <c r="NYW121" s="511"/>
      <c r="NYX121" s="511"/>
      <c r="NYY121" s="511"/>
      <c r="NYZ121" s="511"/>
      <c r="NZA121" s="511"/>
      <c r="NZB121" s="511"/>
      <c r="NZC121" s="511"/>
      <c r="NZD121" s="511"/>
      <c r="NZE121" s="511"/>
      <c r="NZF121" s="511"/>
      <c r="NZG121" s="511"/>
      <c r="NZH121" s="511"/>
      <c r="NZI121" s="511"/>
      <c r="NZJ121" s="511"/>
      <c r="NZK121" s="511"/>
      <c r="NZL121" s="511"/>
      <c r="NZM121" s="511"/>
      <c r="NZN121" s="511"/>
      <c r="NZO121" s="511"/>
      <c r="NZP121" s="511"/>
      <c r="NZQ121" s="511"/>
      <c r="NZR121" s="511"/>
      <c r="NZS121" s="511"/>
      <c r="NZT121" s="511"/>
      <c r="NZU121" s="511"/>
      <c r="NZV121" s="511"/>
      <c r="NZW121" s="511"/>
      <c r="NZX121" s="511"/>
      <c r="NZY121" s="511"/>
      <c r="NZZ121" s="511"/>
      <c r="OAA121" s="511"/>
      <c r="OAB121" s="511"/>
      <c r="OAC121" s="511"/>
      <c r="OAD121" s="511"/>
      <c r="OAE121" s="511"/>
      <c r="OAF121" s="511"/>
      <c r="OAG121" s="511"/>
      <c r="OAH121" s="511"/>
      <c r="OAI121" s="511"/>
      <c r="OAJ121" s="511"/>
      <c r="OAK121" s="511"/>
      <c r="OAL121" s="511"/>
      <c r="OAM121" s="511"/>
      <c r="OAN121" s="511"/>
      <c r="OAO121" s="511"/>
      <c r="OAP121" s="511"/>
      <c r="OAQ121" s="511"/>
      <c r="OAR121" s="511"/>
      <c r="OAS121" s="511"/>
      <c r="OAT121" s="511"/>
      <c r="OAU121" s="511"/>
      <c r="OAV121" s="511"/>
      <c r="OAW121" s="511"/>
      <c r="OAX121" s="511"/>
      <c r="OAY121" s="511"/>
      <c r="OAZ121" s="511"/>
      <c r="OBA121" s="511"/>
      <c r="OBB121" s="511"/>
      <c r="OBC121" s="511"/>
      <c r="OBD121" s="511"/>
      <c r="OBE121" s="511"/>
      <c r="OBF121" s="511"/>
      <c r="OBG121" s="511"/>
      <c r="OBH121" s="511"/>
      <c r="OBI121" s="511"/>
      <c r="OBJ121" s="511"/>
      <c r="OBK121" s="511"/>
      <c r="OBL121" s="511"/>
      <c r="OBM121" s="511"/>
      <c r="OBN121" s="511"/>
      <c r="OBO121" s="511"/>
      <c r="OBP121" s="511"/>
      <c r="OBQ121" s="511"/>
      <c r="OBR121" s="511"/>
      <c r="OBS121" s="511"/>
      <c r="OBT121" s="511"/>
      <c r="OBU121" s="511"/>
      <c r="OBV121" s="511"/>
      <c r="OBW121" s="511"/>
      <c r="OBX121" s="511"/>
      <c r="OBY121" s="511"/>
      <c r="OBZ121" s="511"/>
      <c r="OCA121" s="511"/>
      <c r="OCB121" s="511"/>
      <c r="OCC121" s="511"/>
      <c r="OCD121" s="511"/>
      <c r="OCE121" s="511"/>
      <c r="OCF121" s="511"/>
      <c r="OCG121" s="511"/>
      <c r="OCH121" s="511"/>
      <c r="OCI121" s="511"/>
      <c r="OCJ121" s="511"/>
      <c r="OCK121" s="511"/>
      <c r="OCL121" s="511"/>
      <c r="OCM121" s="511"/>
      <c r="OCN121" s="511"/>
      <c r="OCO121" s="511"/>
      <c r="OCP121" s="511"/>
      <c r="OCQ121" s="511"/>
      <c r="OCR121" s="511"/>
      <c r="OCS121" s="511"/>
      <c r="OCT121" s="511"/>
      <c r="OCU121" s="511"/>
      <c r="OCV121" s="511"/>
      <c r="OCW121" s="511"/>
      <c r="OCX121" s="511"/>
      <c r="OCY121" s="511"/>
      <c r="OCZ121" s="511"/>
      <c r="ODA121" s="511"/>
      <c r="ODB121" s="511"/>
      <c r="ODC121" s="511"/>
      <c r="ODD121" s="511"/>
      <c r="ODE121" s="511"/>
      <c r="ODF121" s="511"/>
      <c r="ODG121" s="511"/>
      <c r="ODH121" s="511"/>
      <c r="ODI121" s="511"/>
      <c r="ODJ121" s="511"/>
      <c r="ODK121" s="511"/>
      <c r="ODL121" s="511"/>
      <c r="ODM121" s="511"/>
      <c r="ODN121" s="511"/>
      <c r="ODO121" s="511"/>
      <c r="ODP121" s="511"/>
      <c r="ODQ121" s="511"/>
      <c r="ODR121" s="511"/>
      <c r="ODS121" s="511"/>
      <c r="ODT121" s="511"/>
      <c r="ODU121" s="511"/>
      <c r="ODV121" s="511"/>
      <c r="ODW121" s="511"/>
      <c r="ODX121" s="511"/>
      <c r="ODY121" s="511"/>
      <c r="ODZ121" s="511"/>
      <c r="OEA121" s="511"/>
      <c r="OEB121" s="511"/>
      <c r="OEC121" s="511"/>
      <c r="OED121" s="511"/>
      <c r="OEE121" s="511"/>
      <c r="OEF121" s="511"/>
      <c r="OEG121" s="511"/>
      <c r="OEH121" s="511"/>
      <c r="OEI121" s="511"/>
      <c r="OEJ121" s="511"/>
      <c r="OEK121" s="511"/>
      <c r="OEL121" s="511"/>
      <c r="OEM121" s="511"/>
      <c r="OEN121" s="511"/>
      <c r="OEO121" s="511"/>
      <c r="OEP121" s="511"/>
      <c r="OEQ121" s="511"/>
      <c r="OER121" s="511"/>
      <c r="OES121" s="511"/>
      <c r="OET121" s="511"/>
      <c r="OEU121" s="511"/>
      <c r="OEV121" s="511"/>
      <c r="OEW121" s="511"/>
      <c r="OEX121" s="511"/>
      <c r="OEY121" s="511"/>
      <c r="OEZ121" s="511"/>
      <c r="OFA121" s="511"/>
      <c r="OFB121" s="511"/>
      <c r="OFC121" s="511"/>
      <c r="OFD121" s="511"/>
      <c r="OFE121" s="511"/>
      <c r="OFF121" s="511"/>
      <c r="OFG121" s="511"/>
      <c r="OFH121" s="511"/>
      <c r="OFI121" s="511"/>
      <c r="OFJ121" s="511"/>
      <c r="OFK121" s="511"/>
      <c r="OFL121" s="511"/>
      <c r="OFM121" s="511"/>
      <c r="OFN121" s="511"/>
      <c r="OFO121" s="511"/>
      <c r="OFP121" s="511"/>
      <c r="OFQ121" s="511"/>
      <c r="OFR121" s="511"/>
      <c r="OFS121" s="511"/>
      <c r="OFT121" s="511"/>
      <c r="OFU121" s="511"/>
      <c r="OFV121" s="511"/>
      <c r="OFW121" s="511"/>
      <c r="OFX121" s="511"/>
      <c r="OFY121" s="511"/>
      <c r="OFZ121" s="511"/>
      <c r="OGA121" s="511"/>
      <c r="OGB121" s="511"/>
      <c r="OGC121" s="511"/>
      <c r="OGD121" s="511"/>
      <c r="OGE121" s="511"/>
      <c r="OGF121" s="511"/>
      <c r="OGG121" s="511"/>
      <c r="OGH121" s="511"/>
      <c r="OGI121" s="511"/>
      <c r="OGJ121" s="511"/>
      <c r="OGK121" s="511"/>
      <c r="OGL121" s="511"/>
      <c r="OGM121" s="511"/>
      <c r="OGN121" s="511"/>
      <c r="OGO121" s="511"/>
      <c r="OGP121" s="511"/>
      <c r="OGQ121" s="511"/>
      <c r="OGR121" s="511"/>
      <c r="OGS121" s="511"/>
      <c r="OGT121" s="511"/>
      <c r="OGU121" s="511"/>
      <c r="OGV121" s="511"/>
      <c r="OGW121" s="511"/>
      <c r="OGX121" s="511"/>
      <c r="OGY121" s="511"/>
      <c r="OGZ121" s="511"/>
      <c r="OHA121" s="511"/>
      <c r="OHB121" s="511"/>
      <c r="OHC121" s="511"/>
      <c r="OHD121" s="511"/>
      <c r="OHE121" s="511"/>
      <c r="OHF121" s="511"/>
      <c r="OHG121" s="511"/>
      <c r="OHH121" s="511"/>
      <c r="OHI121" s="511"/>
      <c r="OHJ121" s="511"/>
      <c r="OHK121" s="511"/>
      <c r="OHL121" s="511"/>
      <c r="OHM121" s="511"/>
      <c r="OHN121" s="511"/>
      <c r="OHO121" s="511"/>
      <c r="OHP121" s="511"/>
      <c r="OHQ121" s="511"/>
      <c r="OHR121" s="511"/>
      <c r="OHS121" s="511"/>
      <c r="OHT121" s="511"/>
      <c r="OHU121" s="511"/>
      <c r="OHV121" s="511"/>
      <c r="OHW121" s="511"/>
      <c r="OHX121" s="511"/>
      <c r="OHY121" s="511"/>
      <c r="OHZ121" s="511"/>
      <c r="OIA121" s="511"/>
      <c r="OIB121" s="511"/>
      <c r="OIC121" s="511"/>
      <c r="OID121" s="511"/>
      <c r="OIE121" s="511"/>
      <c r="OIF121" s="511"/>
      <c r="OIG121" s="511"/>
      <c r="OIH121" s="511"/>
      <c r="OII121" s="511"/>
      <c r="OIJ121" s="511"/>
      <c r="OIK121" s="511"/>
      <c r="OIL121" s="511"/>
      <c r="OIM121" s="511"/>
      <c r="OIN121" s="511"/>
      <c r="OIO121" s="511"/>
      <c r="OIP121" s="511"/>
      <c r="OIQ121" s="511"/>
      <c r="OIR121" s="511"/>
      <c r="OIS121" s="511"/>
      <c r="OIT121" s="511"/>
      <c r="OIU121" s="511"/>
      <c r="OIV121" s="511"/>
      <c r="OIW121" s="511"/>
      <c r="OIX121" s="511"/>
      <c r="OIY121" s="511"/>
      <c r="OIZ121" s="511"/>
      <c r="OJA121" s="511"/>
      <c r="OJB121" s="511"/>
      <c r="OJC121" s="511"/>
      <c r="OJD121" s="511"/>
      <c r="OJE121" s="511"/>
      <c r="OJF121" s="511"/>
      <c r="OJG121" s="511"/>
      <c r="OJH121" s="511"/>
      <c r="OJI121" s="511"/>
      <c r="OJJ121" s="511"/>
      <c r="OJK121" s="511"/>
      <c r="OJL121" s="511"/>
      <c r="OJM121" s="511"/>
      <c r="OJN121" s="511"/>
      <c r="OJO121" s="511"/>
      <c r="OJP121" s="511"/>
      <c r="OJQ121" s="511"/>
      <c r="OJR121" s="511"/>
      <c r="OJS121" s="511"/>
      <c r="OJT121" s="511"/>
      <c r="OJU121" s="511"/>
      <c r="OJV121" s="511"/>
      <c r="OJW121" s="511"/>
      <c r="OJX121" s="511"/>
      <c r="OJY121" s="511"/>
      <c r="OJZ121" s="511"/>
      <c r="OKA121" s="511"/>
      <c r="OKB121" s="511"/>
      <c r="OKC121" s="511"/>
      <c r="OKD121" s="511"/>
      <c r="OKE121" s="511"/>
      <c r="OKF121" s="511"/>
      <c r="OKG121" s="511"/>
      <c r="OKH121" s="511"/>
      <c r="OKI121" s="511"/>
      <c r="OKJ121" s="511"/>
      <c r="OKK121" s="511"/>
      <c r="OKL121" s="511"/>
      <c r="OKM121" s="511"/>
      <c r="OKN121" s="511"/>
      <c r="OKO121" s="511"/>
      <c r="OKP121" s="511"/>
      <c r="OKQ121" s="511"/>
      <c r="OKR121" s="511"/>
      <c r="OKS121" s="511"/>
      <c r="OKT121" s="511"/>
      <c r="OKU121" s="511"/>
      <c r="OKV121" s="511"/>
      <c r="OKW121" s="511"/>
      <c r="OKX121" s="511"/>
      <c r="OKY121" s="511"/>
      <c r="OKZ121" s="511"/>
      <c r="OLA121" s="511"/>
      <c r="OLB121" s="511"/>
      <c r="OLC121" s="511"/>
      <c r="OLD121" s="511"/>
      <c r="OLE121" s="511"/>
      <c r="OLF121" s="511"/>
      <c r="OLG121" s="511"/>
      <c r="OLH121" s="511"/>
      <c r="OLI121" s="511"/>
      <c r="OLJ121" s="511"/>
      <c r="OLK121" s="511"/>
      <c r="OLL121" s="511"/>
      <c r="OLM121" s="511"/>
      <c r="OLN121" s="511"/>
      <c r="OLO121" s="511"/>
      <c r="OLP121" s="511"/>
      <c r="OLQ121" s="511"/>
      <c r="OLR121" s="511"/>
      <c r="OLS121" s="511"/>
      <c r="OLT121" s="511"/>
      <c r="OLU121" s="511"/>
      <c r="OLV121" s="511"/>
      <c r="OLW121" s="511"/>
      <c r="OLX121" s="511"/>
      <c r="OLY121" s="511"/>
      <c r="OLZ121" s="511"/>
      <c r="OMA121" s="511"/>
      <c r="OMB121" s="511"/>
      <c r="OMC121" s="511"/>
      <c r="OMD121" s="511"/>
      <c r="OME121" s="511"/>
      <c r="OMF121" s="511"/>
      <c r="OMG121" s="511"/>
      <c r="OMH121" s="511"/>
      <c r="OMI121" s="511"/>
      <c r="OMJ121" s="511"/>
      <c r="OMK121" s="511"/>
      <c r="OML121" s="511"/>
      <c r="OMM121" s="511"/>
      <c r="OMN121" s="511"/>
      <c r="OMO121" s="511"/>
      <c r="OMP121" s="511"/>
      <c r="OMQ121" s="511"/>
      <c r="OMR121" s="511"/>
      <c r="OMS121" s="511"/>
      <c r="OMT121" s="511"/>
      <c r="OMU121" s="511"/>
      <c r="OMV121" s="511"/>
      <c r="OMW121" s="511"/>
      <c r="OMX121" s="511"/>
      <c r="OMY121" s="511"/>
      <c r="OMZ121" s="511"/>
      <c r="ONA121" s="511"/>
      <c r="ONB121" s="511"/>
      <c r="ONC121" s="511"/>
      <c r="OND121" s="511"/>
      <c r="ONE121" s="511"/>
      <c r="ONF121" s="511"/>
      <c r="ONG121" s="511"/>
      <c r="ONH121" s="511"/>
      <c r="ONI121" s="511"/>
      <c r="ONJ121" s="511"/>
      <c r="ONK121" s="511"/>
      <c r="ONL121" s="511"/>
      <c r="ONM121" s="511"/>
      <c r="ONN121" s="511"/>
      <c r="ONO121" s="511"/>
      <c r="ONP121" s="511"/>
      <c r="ONQ121" s="511"/>
      <c r="ONR121" s="511"/>
      <c r="ONS121" s="511"/>
      <c r="ONT121" s="511"/>
      <c r="ONU121" s="511"/>
      <c r="ONV121" s="511"/>
      <c r="ONW121" s="511"/>
      <c r="ONX121" s="511"/>
      <c r="ONY121" s="511"/>
      <c r="ONZ121" s="511"/>
      <c r="OOA121" s="511"/>
      <c r="OOB121" s="511"/>
      <c r="OOC121" s="511"/>
      <c r="OOD121" s="511"/>
      <c r="OOE121" s="511"/>
      <c r="OOF121" s="511"/>
      <c r="OOG121" s="511"/>
      <c r="OOH121" s="511"/>
      <c r="OOI121" s="511"/>
      <c r="OOJ121" s="511"/>
      <c r="OOK121" s="511"/>
      <c r="OOL121" s="511"/>
      <c r="OOM121" s="511"/>
      <c r="OON121" s="511"/>
      <c r="OOO121" s="511"/>
      <c r="OOP121" s="511"/>
      <c r="OOQ121" s="511"/>
      <c r="OOR121" s="511"/>
      <c r="OOS121" s="511"/>
      <c r="OOT121" s="511"/>
      <c r="OOU121" s="511"/>
      <c r="OOV121" s="511"/>
      <c r="OOW121" s="511"/>
      <c r="OOX121" s="511"/>
      <c r="OOY121" s="511"/>
      <c r="OOZ121" s="511"/>
      <c r="OPA121" s="511"/>
      <c r="OPB121" s="511"/>
      <c r="OPC121" s="511"/>
      <c r="OPD121" s="511"/>
      <c r="OPE121" s="511"/>
      <c r="OPF121" s="511"/>
      <c r="OPG121" s="511"/>
      <c r="OPH121" s="511"/>
      <c r="OPI121" s="511"/>
      <c r="OPJ121" s="511"/>
      <c r="OPK121" s="511"/>
      <c r="OPL121" s="511"/>
      <c r="OPM121" s="511"/>
      <c r="OPN121" s="511"/>
      <c r="OPO121" s="511"/>
      <c r="OPP121" s="511"/>
      <c r="OPQ121" s="511"/>
      <c r="OPR121" s="511"/>
      <c r="OPS121" s="511"/>
      <c r="OPT121" s="511"/>
      <c r="OPU121" s="511"/>
      <c r="OPV121" s="511"/>
      <c r="OPW121" s="511"/>
      <c r="OPX121" s="511"/>
      <c r="OPY121" s="511"/>
      <c r="OPZ121" s="511"/>
      <c r="OQA121" s="511"/>
      <c r="OQB121" s="511"/>
      <c r="OQC121" s="511"/>
      <c r="OQD121" s="511"/>
      <c r="OQE121" s="511"/>
      <c r="OQF121" s="511"/>
      <c r="OQG121" s="511"/>
      <c r="OQH121" s="511"/>
      <c r="OQI121" s="511"/>
      <c r="OQJ121" s="511"/>
      <c r="OQK121" s="511"/>
      <c r="OQL121" s="511"/>
      <c r="OQM121" s="511"/>
      <c r="OQN121" s="511"/>
      <c r="OQO121" s="511"/>
      <c r="OQP121" s="511"/>
      <c r="OQQ121" s="511"/>
      <c r="OQR121" s="511"/>
      <c r="OQS121" s="511"/>
      <c r="OQT121" s="511"/>
      <c r="OQU121" s="511"/>
      <c r="OQV121" s="511"/>
      <c r="OQW121" s="511"/>
      <c r="OQX121" s="511"/>
      <c r="OQY121" s="511"/>
      <c r="OQZ121" s="511"/>
      <c r="ORA121" s="511"/>
      <c r="ORB121" s="511"/>
      <c r="ORC121" s="511"/>
      <c r="ORD121" s="511"/>
      <c r="ORE121" s="511"/>
      <c r="ORF121" s="511"/>
      <c r="ORG121" s="511"/>
      <c r="ORH121" s="511"/>
      <c r="ORI121" s="511"/>
      <c r="ORJ121" s="511"/>
      <c r="ORK121" s="511"/>
      <c r="ORL121" s="511"/>
      <c r="ORM121" s="511"/>
      <c r="ORN121" s="511"/>
      <c r="ORO121" s="511"/>
      <c r="ORP121" s="511"/>
      <c r="ORQ121" s="511"/>
      <c r="ORR121" s="511"/>
      <c r="ORS121" s="511"/>
      <c r="ORT121" s="511"/>
      <c r="ORU121" s="511"/>
      <c r="ORV121" s="511"/>
      <c r="ORW121" s="511"/>
      <c r="ORX121" s="511"/>
      <c r="ORY121" s="511"/>
      <c r="ORZ121" s="511"/>
      <c r="OSA121" s="511"/>
      <c r="OSB121" s="511"/>
      <c r="OSC121" s="511"/>
      <c r="OSD121" s="511"/>
      <c r="OSE121" s="511"/>
      <c r="OSF121" s="511"/>
      <c r="OSG121" s="511"/>
      <c r="OSH121" s="511"/>
      <c r="OSI121" s="511"/>
      <c r="OSJ121" s="511"/>
      <c r="OSK121" s="511"/>
      <c r="OSL121" s="511"/>
      <c r="OSM121" s="511"/>
      <c r="OSN121" s="511"/>
      <c r="OSO121" s="511"/>
      <c r="OSP121" s="511"/>
      <c r="OSQ121" s="511"/>
      <c r="OSR121" s="511"/>
      <c r="OSS121" s="511"/>
      <c r="OST121" s="511"/>
      <c r="OSU121" s="511"/>
      <c r="OSV121" s="511"/>
      <c r="OSW121" s="511"/>
      <c r="OSX121" s="511"/>
      <c r="OSY121" s="511"/>
      <c r="OSZ121" s="511"/>
      <c r="OTA121" s="511"/>
      <c r="OTB121" s="511"/>
      <c r="OTC121" s="511"/>
      <c r="OTD121" s="511"/>
      <c r="OTE121" s="511"/>
      <c r="OTF121" s="511"/>
      <c r="OTG121" s="511"/>
      <c r="OTH121" s="511"/>
      <c r="OTI121" s="511"/>
      <c r="OTJ121" s="511"/>
      <c r="OTK121" s="511"/>
      <c r="OTL121" s="511"/>
      <c r="OTM121" s="511"/>
      <c r="OTN121" s="511"/>
      <c r="OTO121" s="511"/>
      <c r="OTP121" s="511"/>
      <c r="OTQ121" s="511"/>
      <c r="OTR121" s="511"/>
      <c r="OTS121" s="511"/>
      <c r="OTT121" s="511"/>
      <c r="OTU121" s="511"/>
      <c r="OTV121" s="511"/>
      <c r="OTW121" s="511"/>
      <c r="OTX121" s="511"/>
      <c r="OTY121" s="511"/>
      <c r="OTZ121" s="511"/>
      <c r="OUA121" s="511"/>
      <c r="OUB121" s="511"/>
      <c r="OUC121" s="511"/>
      <c r="OUD121" s="511"/>
      <c r="OUE121" s="511"/>
      <c r="OUF121" s="511"/>
      <c r="OUG121" s="511"/>
      <c r="OUH121" s="511"/>
      <c r="OUI121" s="511"/>
      <c r="OUJ121" s="511"/>
      <c r="OUK121" s="511"/>
      <c r="OUL121" s="511"/>
      <c r="OUM121" s="511"/>
      <c r="OUN121" s="511"/>
      <c r="OUO121" s="511"/>
      <c r="OUP121" s="511"/>
      <c r="OUQ121" s="511"/>
      <c r="OUR121" s="511"/>
      <c r="OUS121" s="511"/>
      <c r="OUT121" s="511"/>
      <c r="OUU121" s="511"/>
      <c r="OUV121" s="511"/>
      <c r="OUW121" s="511"/>
      <c r="OUX121" s="511"/>
      <c r="OUY121" s="511"/>
      <c r="OUZ121" s="511"/>
      <c r="OVA121" s="511"/>
      <c r="OVB121" s="511"/>
      <c r="OVC121" s="511"/>
      <c r="OVD121" s="511"/>
      <c r="OVE121" s="511"/>
      <c r="OVF121" s="511"/>
      <c r="OVG121" s="511"/>
      <c r="OVH121" s="511"/>
      <c r="OVI121" s="511"/>
      <c r="OVJ121" s="511"/>
      <c r="OVK121" s="511"/>
      <c r="OVL121" s="511"/>
      <c r="OVM121" s="511"/>
      <c r="OVN121" s="511"/>
      <c r="OVO121" s="511"/>
      <c r="OVP121" s="511"/>
      <c r="OVQ121" s="511"/>
      <c r="OVR121" s="511"/>
      <c r="OVS121" s="511"/>
      <c r="OVT121" s="511"/>
      <c r="OVU121" s="511"/>
      <c r="OVV121" s="511"/>
      <c r="OVW121" s="511"/>
      <c r="OVX121" s="511"/>
      <c r="OVY121" s="511"/>
      <c r="OVZ121" s="511"/>
      <c r="OWA121" s="511"/>
      <c r="OWB121" s="511"/>
      <c r="OWC121" s="511"/>
      <c r="OWD121" s="511"/>
      <c r="OWE121" s="511"/>
      <c r="OWF121" s="511"/>
      <c r="OWG121" s="511"/>
      <c r="OWH121" s="511"/>
      <c r="OWI121" s="511"/>
      <c r="OWJ121" s="511"/>
      <c r="OWK121" s="511"/>
      <c r="OWL121" s="511"/>
      <c r="OWM121" s="511"/>
      <c r="OWN121" s="511"/>
      <c r="OWO121" s="511"/>
      <c r="OWP121" s="511"/>
      <c r="OWQ121" s="511"/>
      <c r="OWR121" s="511"/>
      <c r="OWS121" s="511"/>
      <c r="OWT121" s="511"/>
      <c r="OWU121" s="511"/>
      <c r="OWV121" s="511"/>
      <c r="OWW121" s="511"/>
      <c r="OWX121" s="511"/>
      <c r="OWY121" s="511"/>
      <c r="OWZ121" s="511"/>
      <c r="OXA121" s="511"/>
      <c r="OXB121" s="511"/>
      <c r="OXC121" s="511"/>
      <c r="OXD121" s="511"/>
      <c r="OXE121" s="511"/>
      <c r="OXF121" s="511"/>
      <c r="OXG121" s="511"/>
      <c r="OXH121" s="511"/>
      <c r="OXI121" s="511"/>
      <c r="OXJ121" s="511"/>
      <c r="OXK121" s="511"/>
      <c r="OXL121" s="511"/>
      <c r="OXM121" s="511"/>
      <c r="OXN121" s="511"/>
      <c r="OXO121" s="511"/>
      <c r="OXP121" s="511"/>
      <c r="OXQ121" s="511"/>
      <c r="OXR121" s="511"/>
      <c r="OXS121" s="511"/>
      <c r="OXT121" s="511"/>
      <c r="OXU121" s="511"/>
      <c r="OXV121" s="511"/>
      <c r="OXW121" s="511"/>
      <c r="OXX121" s="511"/>
      <c r="OXY121" s="511"/>
      <c r="OXZ121" s="511"/>
      <c r="OYA121" s="511"/>
      <c r="OYB121" s="511"/>
      <c r="OYC121" s="511"/>
      <c r="OYD121" s="511"/>
      <c r="OYE121" s="511"/>
      <c r="OYF121" s="511"/>
      <c r="OYG121" s="511"/>
      <c r="OYH121" s="511"/>
      <c r="OYI121" s="511"/>
      <c r="OYJ121" s="511"/>
      <c r="OYK121" s="511"/>
      <c r="OYL121" s="511"/>
      <c r="OYM121" s="511"/>
      <c r="OYN121" s="511"/>
      <c r="OYO121" s="511"/>
      <c r="OYP121" s="511"/>
      <c r="OYQ121" s="511"/>
      <c r="OYR121" s="511"/>
      <c r="OYS121" s="511"/>
      <c r="OYT121" s="511"/>
      <c r="OYU121" s="511"/>
      <c r="OYV121" s="511"/>
      <c r="OYW121" s="511"/>
      <c r="OYX121" s="511"/>
      <c r="OYY121" s="511"/>
      <c r="OYZ121" s="511"/>
      <c r="OZA121" s="511"/>
      <c r="OZB121" s="511"/>
      <c r="OZC121" s="511"/>
      <c r="OZD121" s="511"/>
      <c r="OZE121" s="511"/>
      <c r="OZF121" s="511"/>
      <c r="OZG121" s="511"/>
      <c r="OZH121" s="511"/>
      <c r="OZI121" s="511"/>
      <c r="OZJ121" s="511"/>
      <c r="OZK121" s="511"/>
      <c r="OZL121" s="511"/>
      <c r="OZM121" s="511"/>
      <c r="OZN121" s="511"/>
      <c r="OZO121" s="511"/>
      <c r="OZP121" s="511"/>
      <c r="OZQ121" s="511"/>
      <c r="OZR121" s="511"/>
      <c r="OZS121" s="511"/>
      <c r="OZT121" s="511"/>
      <c r="OZU121" s="511"/>
      <c r="OZV121" s="511"/>
      <c r="OZW121" s="511"/>
      <c r="OZX121" s="511"/>
      <c r="OZY121" s="511"/>
      <c r="OZZ121" s="511"/>
      <c r="PAA121" s="511"/>
      <c r="PAB121" s="511"/>
      <c r="PAC121" s="511"/>
      <c r="PAD121" s="511"/>
      <c r="PAE121" s="511"/>
      <c r="PAF121" s="511"/>
      <c r="PAG121" s="511"/>
      <c r="PAH121" s="511"/>
      <c r="PAI121" s="511"/>
      <c r="PAJ121" s="511"/>
      <c r="PAK121" s="511"/>
      <c r="PAL121" s="511"/>
      <c r="PAM121" s="511"/>
      <c r="PAN121" s="511"/>
      <c r="PAO121" s="511"/>
      <c r="PAP121" s="511"/>
      <c r="PAQ121" s="511"/>
      <c r="PAR121" s="511"/>
      <c r="PAS121" s="511"/>
      <c r="PAT121" s="511"/>
      <c r="PAU121" s="511"/>
      <c r="PAV121" s="511"/>
      <c r="PAW121" s="511"/>
      <c r="PAX121" s="511"/>
      <c r="PAY121" s="511"/>
      <c r="PAZ121" s="511"/>
      <c r="PBA121" s="511"/>
      <c r="PBB121" s="511"/>
      <c r="PBC121" s="511"/>
      <c r="PBD121" s="511"/>
      <c r="PBE121" s="511"/>
      <c r="PBF121" s="511"/>
      <c r="PBG121" s="511"/>
      <c r="PBH121" s="511"/>
      <c r="PBI121" s="511"/>
      <c r="PBJ121" s="511"/>
      <c r="PBK121" s="511"/>
      <c r="PBL121" s="511"/>
      <c r="PBM121" s="511"/>
      <c r="PBN121" s="511"/>
      <c r="PBO121" s="511"/>
      <c r="PBP121" s="511"/>
      <c r="PBQ121" s="511"/>
      <c r="PBR121" s="511"/>
      <c r="PBS121" s="511"/>
      <c r="PBT121" s="511"/>
      <c r="PBU121" s="511"/>
      <c r="PBV121" s="511"/>
      <c r="PBW121" s="511"/>
      <c r="PBX121" s="511"/>
      <c r="PBY121" s="511"/>
      <c r="PBZ121" s="511"/>
      <c r="PCA121" s="511"/>
      <c r="PCB121" s="511"/>
      <c r="PCC121" s="511"/>
      <c r="PCD121" s="511"/>
      <c r="PCE121" s="511"/>
      <c r="PCF121" s="511"/>
      <c r="PCG121" s="511"/>
      <c r="PCH121" s="511"/>
      <c r="PCI121" s="511"/>
      <c r="PCJ121" s="511"/>
      <c r="PCK121" s="511"/>
      <c r="PCL121" s="511"/>
      <c r="PCM121" s="511"/>
      <c r="PCN121" s="511"/>
      <c r="PCO121" s="511"/>
      <c r="PCP121" s="511"/>
      <c r="PCQ121" s="511"/>
      <c r="PCR121" s="511"/>
      <c r="PCS121" s="511"/>
      <c r="PCT121" s="511"/>
      <c r="PCU121" s="511"/>
      <c r="PCV121" s="511"/>
      <c r="PCW121" s="511"/>
      <c r="PCX121" s="511"/>
      <c r="PCY121" s="511"/>
      <c r="PCZ121" s="511"/>
      <c r="PDA121" s="511"/>
      <c r="PDB121" s="511"/>
      <c r="PDC121" s="511"/>
      <c r="PDD121" s="511"/>
      <c r="PDE121" s="511"/>
      <c r="PDF121" s="511"/>
      <c r="PDG121" s="511"/>
      <c r="PDH121" s="511"/>
      <c r="PDI121" s="511"/>
      <c r="PDJ121" s="511"/>
      <c r="PDK121" s="511"/>
      <c r="PDL121" s="511"/>
      <c r="PDM121" s="511"/>
      <c r="PDN121" s="511"/>
      <c r="PDO121" s="511"/>
      <c r="PDP121" s="511"/>
      <c r="PDQ121" s="511"/>
      <c r="PDR121" s="511"/>
      <c r="PDS121" s="511"/>
      <c r="PDT121" s="511"/>
      <c r="PDU121" s="511"/>
      <c r="PDV121" s="511"/>
      <c r="PDW121" s="511"/>
      <c r="PDX121" s="511"/>
      <c r="PDY121" s="511"/>
      <c r="PDZ121" s="511"/>
      <c r="PEA121" s="511"/>
      <c r="PEB121" s="511"/>
      <c r="PEC121" s="511"/>
      <c r="PED121" s="511"/>
      <c r="PEE121" s="511"/>
      <c r="PEF121" s="511"/>
      <c r="PEG121" s="511"/>
      <c r="PEH121" s="511"/>
      <c r="PEI121" s="511"/>
      <c r="PEJ121" s="511"/>
      <c r="PEK121" s="511"/>
      <c r="PEL121" s="511"/>
      <c r="PEM121" s="511"/>
      <c r="PEN121" s="511"/>
      <c r="PEO121" s="511"/>
      <c r="PEP121" s="511"/>
      <c r="PEQ121" s="511"/>
      <c r="PER121" s="511"/>
      <c r="PES121" s="511"/>
      <c r="PET121" s="511"/>
      <c r="PEU121" s="511"/>
      <c r="PEV121" s="511"/>
      <c r="PEW121" s="511"/>
      <c r="PEX121" s="511"/>
      <c r="PEY121" s="511"/>
      <c r="PEZ121" s="511"/>
      <c r="PFA121" s="511"/>
      <c r="PFB121" s="511"/>
      <c r="PFC121" s="511"/>
      <c r="PFD121" s="511"/>
      <c r="PFE121" s="511"/>
      <c r="PFF121" s="511"/>
      <c r="PFG121" s="511"/>
      <c r="PFH121" s="511"/>
      <c r="PFI121" s="511"/>
      <c r="PFJ121" s="511"/>
      <c r="PFK121" s="511"/>
      <c r="PFL121" s="511"/>
      <c r="PFM121" s="511"/>
      <c r="PFN121" s="511"/>
      <c r="PFO121" s="511"/>
      <c r="PFP121" s="511"/>
      <c r="PFQ121" s="511"/>
      <c r="PFR121" s="511"/>
      <c r="PFS121" s="511"/>
      <c r="PFT121" s="511"/>
      <c r="PFU121" s="511"/>
      <c r="PFV121" s="511"/>
      <c r="PFW121" s="511"/>
      <c r="PFX121" s="511"/>
      <c r="PFY121" s="511"/>
      <c r="PFZ121" s="511"/>
      <c r="PGA121" s="511"/>
      <c r="PGB121" s="511"/>
      <c r="PGC121" s="511"/>
      <c r="PGD121" s="511"/>
      <c r="PGE121" s="511"/>
      <c r="PGF121" s="511"/>
      <c r="PGG121" s="511"/>
      <c r="PGH121" s="511"/>
      <c r="PGI121" s="511"/>
      <c r="PGJ121" s="511"/>
      <c r="PGK121" s="511"/>
      <c r="PGL121" s="511"/>
      <c r="PGM121" s="511"/>
      <c r="PGN121" s="511"/>
      <c r="PGO121" s="511"/>
      <c r="PGP121" s="511"/>
      <c r="PGQ121" s="511"/>
      <c r="PGR121" s="511"/>
      <c r="PGS121" s="511"/>
      <c r="PGT121" s="511"/>
      <c r="PGU121" s="511"/>
      <c r="PGV121" s="511"/>
      <c r="PGW121" s="511"/>
      <c r="PGX121" s="511"/>
      <c r="PGY121" s="511"/>
      <c r="PGZ121" s="511"/>
      <c r="PHA121" s="511"/>
      <c r="PHB121" s="511"/>
      <c r="PHC121" s="511"/>
      <c r="PHD121" s="511"/>
      <c r="PHE121" s="511"/>
      <c r="PHF121" s="511"/>
      <c r="PHG121" s="511"/>
      <c r="PHH121" s="511"/>
      <c r="PHI121" s="511"/>
      <c r="PHJ121" s="511"/>
      <c r="PHK121" s="511"/>
      <c r="PHL121" s="511"/>
      <c r="PHM121" s="511"/>
      <c r="PHN121" s="511"/>
      <c r="PHO121" s="511"/>
      <c r="PHP121" s="511"/>
      <c r="PHQ121" s="511"/>
      <c r="PHR121" s="511"/>
      <c r="PHS121" s="511"/>
      <c r="PHT121" s="511"/>
      <c r="PHU121" s="511"/>
      <c r="PHV121" s="511"/>
      <c r="PHW121" s="511"/>
      <c r="PHX121" s="511"/>
      <c r="PHY121" s="511"/>
      <c r="PHZ121" s="511"/>
      <c r="PIA121" s="511"/>
      <c r="PIB121" s="511"/>
      <c r="PIC121" s="511"/>
      <c r="PID121" s="511"/>
      <c r="PIE121" s="511"/>
      <c r="PIF121" s="511"/>
      <c r="PIG121" s="511"/>
      <c r="PIH121" s="511"/>
      <c r="PII121" s="511"/>
      <c r="PIJ121" s="511"/>
      <c r="PIK121" s="511"/>
      <c r="PIL121" s="511"/>
      <c r="PIM121" s="511"/>
      <c r="PIN121" s="511"/>
      <c r="PIO121" s="511"/>
      <c r="PIP121" s="511"/>
      <c r="PIQ121" s="511"/>
      <c r="PIR121" s="511"/>
      <c r="PIS121" s="511"/>
      <c r="PIT121" s="511"/>
      <c r="PIU121" s="511"/>
      <c r="PIV121" s="511"/>
      <c r="PIW121" s="511"/>
      <c r="PIX121" s="511"/>
      <c r="PIY121" s="511"/>
      <c r="PIZ121" s="511"/>
      <c r="PJA121" s="511"/>
      <c r="PJB121" s="511"/>
      <c r="PJC121" s="511"/>
      <c r="PJD121" s="511"/>
      <c r="PJE121" s="511"/>
      <c r="PJF121" s="511"/>
      <c r="PJG121" s="511"/>
      <c r="PJH121" s="511"/>
      <c r="PJI121" s="511"/>
      <c r="PJJ121" s="511"/>
      <c r="PJK121" s="511"/>
      <c r="PJL121" s="511"/>
      <c r="PJM121" s="511"/>
      <c r="PJN121" s="511"/>
      <c r="PJO121" s="511"/>
      <c r="PJP121" s="511"/>
      <c r="PJQ121" s="511"/>
      <c r="PJR121" s="511"/>
      <c r="PJS121" s="511"/>
      <c r="PJT121" s="511"/>
      <c r="PJU121" s="511"/>
      <c r="PJV121" s="511"/>
      <c r="PJW121" s="511"/>
      <c r="PJX121" s="511"/>
      <c r="PJY121" s="511"/>
      <c r="PJZ121" s="511"/>
      <c r="PKA121" s="511"/>
      <c r="PKB121" s="511"/>
      <c r="PKC121" s="511"/>
      <c r="PKD121" s="511"/>
      <c r="PKE121" s="511"/>
      <c r="PKF121" s="511"/>
      <c r="PKG121" s="511"/>
      <c r="PKH121" s="511"/>
      <c r="PKI121" s="511"/>
      <c r="PKJ121" s="511"/>
      <c r="PKK121" s="511"/>
      <c r="PKL121" s="511"/>
      <c r="PKM121" s="511"/>
      <c r="PKN121" s="511"/>
      <c r="PKO121" s="511"/>
      <c r="PKP121" s="511"/>
      <c r="PKQ121" s="511"/>
      <c r="PKR121" s="511"/>
      <c r="PKS121" s="511"/>
      <c r="PKT121" s="511"/>
      <c r="PKU121" s="511"/>
      <c r="PKV121" s="511"/>
      <c r="PKW121" s="511"/>
      <c r="PKX121" s="511"/>
      <c r="PKY121" s="511"/>
      <c r="PKZ121" s="511"/>
      <c r="PLA121" s="511"/>
      <c r="PLB121" s="511"/>
      <c r="PLC121" s="511"/>
      <c r="PLD121" s="511"/>
      <c r="PLE121" s="511"/>
      <c r="PLF121" s="511"/>
      <c r="PLG121" s="511"/>
      <c r="PLH121" s="511"/>
      <c r="PLI121" s="511"/>
      <c r="PLJ121" s="511"/>
      <c r="PLK121" s="511"/>
      <c r="PLL121" s="511"/>
      <c r="PLM121" s="511"/>
      <c r="PLN121" s="511"/>
      <c r="PLO121" s="511"/>
      <c r="PLP121" s="511"/>
      <c r="PLQ121" s="511"/>
      <c r="PLR121" s="511"/>
      <c r="PLS121" s="511"/>
      <c r="PLT121" s="511"/>
      <c r="PLU121" s="511"/>
      <c r="PLV121" s="511"/>
      <c r="PLW121" s="511"/>
      <c r="PLX121" s="511"/>
      <c r="PLY121" s="511"/>
      <c r="PLZ121" s="511"/>
      <c r="PMA121" s="511"/>
      <c r="PMB121" s="511"/>
      <c r="PMC121" s="511"/>
      <c r="PMD121" s="511"/>
      <c r="PME121" s="511"/>
      <c r="PMF121" s="511"/>
      <c r="PMG121" s="511"/>
      <c r="PMH121" s="511"/>
      <c r="PMI121" s="511"/>
      <c r="PMJ121" s="511"/>
      <c r="PMK121" s="511"/>
      <c r="PML121" s="511"/>
      <c r="PMM121" s="511"/>
      <c r="PMN121" s="511"/>
      <c r="PMO121" s="511"/>
      <c r="PMP121" s="511"/>
      <c r="PMQ121" s="511"/>
      <c r="PMR121" s="511"/>
      <c r="PMS121" s="511"/>
      <c r="PMT121" s="511"/>
      <c r="PMU121" s="511"/>
      <c r="PMV121" s="511"/>
      <c r="PMW121" s="511"/>
      <c r="PMX121" s="511"/>
      <c r="PMY121" s="511"/>
      <c r="PMZ121" s="511"/>
      <c r="PNA121" s="511"/>
      <c r="PNB121" s="511"/>
      <c r="PNC121" s="511"/>
      <c r="PND121" s="511"/>
      <c r="PNE121" s="511"/>
      <c r="PNF121" s="511"/>
      <c r="PNG121" s="511"/>
      <c r="PNH121" s="511"/>
      <c r="PNI121" s="511"/>
      <c r="PNJ121" s="511"/>
      <c r="PNK121" s="511"/>
      <c r="PNL121" s="511"/>
      <c r="PNM121" s="511"/>
      <c r="PNN121" s="511"/>
      <c r="PNO121" s="511"/>
      <c r="PNP121" s="511"/>
      <c r="PNQ121" s="511"/>
      <c r="PNR121" s="511"/>
      <c r="PNS121" s="511"/>
      <c r="PNT121" s="511"/>
      <c r="PNU121" s="511"/>
      <c r="PNV121" s="511"/>
      <c r="PNW121" s="511"/>
      <c r="PNX121" s="511"/>
      <c r="PNY121" s="511"/>
      <c r="PNZ121" s="511"/>
      <c r="POA121" s="511"/>
      <c r="POB121" s="511"/>
      <c r="POC121" s="511"/>
      <c r="POD121" s="511"/>
      <c r="POE121" s="511"/>
      <c r="POF121" s="511"/>
      <c r="POG121" s="511"/>
      <c r="POH121" s="511"/>
      <c r="POI121" s="511"/>
      <c r="POJ121" s="511"/>
      <c r="POK121" s="511"/>
      <c r="POL121" s="511"/>
      <c r="POM121" s="511"/>
      <c r="PON121" s="511"/>
      <c r="POO121" s="511"/>
      <c r="POP121" s="511"/>
      <c r="POQ121" s="511"/>
      <c r="POR121" s="511"/>
      <c r="POS121" s="511"/>
      <c r="POT121" s="511"/>
      <c r="POU121" s="511"/>
      <c r="POV121" s="511"/>
      <c r="POW121" s="511"/>
      <c r="POX121" s="511"/>
      <c r="POY121" s="511"/>
      <c r="POZ121" s="511"/>
      <c r="PPA121" s="511"/>
      <c r="PPB121" s="511"/>
      <c r="PPC121" s="511"/>
      <c r="PPD121" s="511"/>
      <c r="PPE121" s="511"/>
      <c r="PPF121" s="511"/>
      <c r="PPG121" s="511"/>
      <c r="PPH121" s="511"/>
      <c r="PPI121" s="511"/>
      <c r="PPJ121" s="511"/>
      <c r="PPK121" s="511"/>
      <c r="PPL121" s="511"/>
      <c r="PPM121" s="511"/>
      <c r="PPN121" s="511"/>
      <c r="PPO121" s="511"/>
      <c r="PPP121" s="511"/>
      <c r="PPQ121" s="511"/>
      <c r="PPR121" s="511"/>
      <c r="PPS121" s="511"/>
      <c r="PPT121" s="511"/>
      <c r="PPU121" s="511"/>
      <c r="PPV121" s="511"/>
      <c r="PPW121" s="511"/>
      <c r="PPX121" s="511"/>
      <c r="PPY121" s="511"/>
      <c r="PPZ121" s="511"/>
      <c r="PQA121" s="511"/>
      <c r="PQB121" s="511"/>
      <c r="PQC121" s="511"/>
      <c r="PQD121" s="511"/>
      <c r="PQE121" s="511"/>
      <c r="PQF121" s="511"/>
      <c r="PQG121" s="511"/>
      <c r="PQH121" s="511"/>
      <c r="PQI121" s="511"/>
      <c r="PQJ121" s="511"/>
      <c r="PQK121" s="511"/>
      <c r="PQL121" s="511"/>
      <c r="PQM121" s="511"/>
      <c r="PQN121" s="511"/>
      <c r="PQO121" s="511"/>
      <c r="PQP121" s="511"/>
      <c r="PQQ121" s="511"/>
      <c r="PQR121" s="511"/>
      <c r="PQS121" s="511"/>
      <c r="PQT121" s="511"/>
      <c r="PQU121" s="511"/>
      <c r="PQV121" s="511"/>
      <c r="PQW121" s="511"/>
      <c r="PQX121" s="511"/>
      <c r="PQY121" s="511"/>
      <c r="PQZ121" s="511"/>
      <c r="PRA121" s="511"/>
      <c r="PRB121" s="511"/>
      <c r="PRC121" s="511"/>
      <c r="PRD121" s="511"/>
      <c r="PRE121" s="511"/>
      <c r="PRF121" s="511"/>
      <c r="PRG121" s="511"/>
      <c r="PRH121" s="511"/>
      <c r="PRI121" s="511"/>
      <c r="PRJ121" s="511"/>
      <c r="PRK121" s="511"/>
      <c r="PRL121" s="511"/>
      <c r="PRM121" s="511"/>
      <c r="PRN121" s="511"/>
      <c r="PRO121" s="511"/>
      <c r="PRP121" s="511"/>
      <c r="PRQ121" s="511"/>
      <c r="PRR121" s="511"/>
      <c r="PRS121" s="511"/>
      <c r="PRT121" s="511"/>
      <c r="PRU121" s="511"/>
      <c r="PRV121" s="511"/>
      <c r="PRW121" s="511"/>
      <c r="PRX121" s="511"/>
      <c r="PRY121" s="511"/>
      <c r="PRZ121" s="511"/>
      <c r="PSA121" s="511"/>
      <c r="PSB121" s="511"/>
      <c r="PSC121" s="511"/>
      <c r="PSD121" s="511"/>
      <c r="PSE121" s="511"/>
      <c r="PSF121" s="511"/>
      <c r="PSG121" s="511"/>
      <c r="PSH121" s="511"/>
      <c r="PSI121" s="511"/>
      <c r="PSJ121" s="511"/>
      <c r="PSK121" s="511"/>
      <c r="PSL121" s="511"/>
      <c r="PSM121" s="511"/>
      <c r="PSN121" s="511"/>
      <c r="PSO121" s="511"/>
      <c r="PSP121" s="511"/>
      <c r="PSQ121" s="511"/>
      <c r="PSR121" s="511"/>
      <c r="PSS121" s="511"/>
      <c r="PST121" s="511"/>
      <c r="PSU121" s="511"/>
      <c r="PSV121" s="511"/>
      <c r="PSW121" s="511"/>
      <c r="PSX121" s="511"/>
      <c r="PSY121" s="511"/>
      <c r="PSZ121" s="511"/>
      <c r="PTA121" s="511"/>
      <c r="PTB121" s="511"/>
      <c r="PTC121" s="511"/>
      <c r="PTD121" s="511"/>
      <c r="PTE121" s="511"/>
      <c r="PTF121" s="511"/>
      <c r="PTG121" s="511"/>
      <c r="PTH121" s="511"/>
      <c r="PTI121" s="511"/>
      <c r="PTJ121" s="511"/>
      <c r="PTK121" s="511"/>
      <c r="PTL121" s="511"/>
      <c r="PTM121" s="511"/>
      <c r="PTN121" s="511"/>
      <c r="PTO121" s="511"/>
      <c r="PTP121" s="511"/>
      <c r="PTQ121" s="511"/>
      <c r="PTR121" s="511"/>
      <c r="PTS121" s="511"/>
      <c r="PTT121" s="511"/>
      <c r="PTU121" s="511"/>
      <c r="PTV121" s="511"/>
      <c r="PTW121" s="511"/>
      <c r="PTX121" s="511"/>
      <c r="PTY121" s="511"/>
      <c r="PTZ121" s="511"/>
      <c r="PUA121" s="511"/>
      <c r="PUB121" s="511"/>
      <c r="PUC121" s="511"/>
      <c r="PUD121" s="511"/>
      <c r="PUE121" s="511"/>
      <c r="PUF121" s="511"/>
      <c r="PUG121" s="511"/>
      <c r="PUH121" s="511"/>
      <c r="PUI121" s="511"/>
      <c r="PUJ121" s="511"/>
      <c r="PUK121" s="511"/>
      <c r="PUL121" s="511"/>
      <c r="PUM121" s="511"/>
      <c r="PUN121" s="511"/>
      <c r="PUO121" s="511"/>
      <c r="PUP121" s="511"/>
      <c r="PUQ121" s="511"/>
      <c r="PUR121" s="511"/>
      <c r="PUS121" s="511"/>
      <c r="PUT121" s="511"/>
      <c r="PUU121" s="511"/>
      <c r="PUV121" s="511"/>
      <c r="PUW121" s="511"/>
      <c r="PUX121" s="511"/>
      <c r="PUY121" s="511"/>
      <c r="PUZ121" s="511"/>
      <c r="PVA121" s="511"/>
      <c r="PVB121" s="511"/>
      <c r="PVC121" s="511"/>
      <c r="PVD121" s="511"/>
      <c r="PVE121" s="511"/>
      <c r="PVF121" s="511"/>
      <c r="PVG121" s="511"/>
      <c r="PVH121" s="511"/>
      <c r="PVI121" s="511"/>
      <c r="PVJ121" s="511"/>
      <c r="PVK121" s="511"/>
      <c r="PVL121" s="511"/>
      <c r="PVM121" s="511"/>
      <c r="PVN121" s="511"/>
      <c r="PVO121" s="511"/>
      <c r="PVP121" s="511"/>
      <c r="PVQ121" s="511"/>
      <c r="PVR121" s="511"/>
      <c r="PVS121" s="511"/>
      <c r="PVT121" s="511"/>
      <c r="PVU121" s="511"/>
      <c r="PVV121" s="511"/>
      <c r="PVW121" s="511"/>
      <c r="PVX121" s="511"/>
      <c r="PVY121" s="511"/>
      <c r="PVZ121" s="511"/>
      <c r="PWA121" s="511"/>
      <c r="PWB121" s="511"/>
      <c r="PWC121" s="511"/>
      <c r="PWD121" s="511"/>
      <c r="PWE121" s="511"/>
      <c r="PWF121" s="511"/>
      <c r="PWG121" s="511"/>
      <c r="PWH121" s="511"/>
      <c r="PWI121" s="511"/>
      <c r="PWJ121" s="511"/>
      <c r="PWK121" s="511"/>
      <c r="PWL121" s="511"/>
      <c r="PWM121" s="511"/>
      <c r="PWN121" s="511"/>
      <c r="PWO121" s="511"/>
      <c r="PWP121" s="511"/>
      <c r="PWQ121" s="511"/>
      <c r="PWR121" s="511"/>
      <c r="PWS121" s="511"/>
      <c r="PWT121" s="511"/>
      <c r="PWU121" s="511"/>
      <c r="PWV121" s="511"/>
      <c r="PWW121" s="511"/>
      <c r="PWX121" s="511"/>
      <c r="PWY121" s="511"/>
      <c r="PWZ121" s="511"/>
      <c r="PXA121" s="511"/>
      <c r="PXB121" s="511"/>
      <c r="PXC121" s="511"/>
      <c r="PXD121" s="511"/>
      <c r="PXE121" s="511"/>
      <c r="PXF121" s="511"/>
      <c r="PXG121" s="511"/>
      <c r="PXH121" s="511"/>
      <c r="PXI121" s="511"/>
      <c r="PXJ121" s="511"/>
      <c r="PXK121" s="511"/>
      <c r="PXL121" s="511"/>
      <c r="PXM121" s="511"/>
      <c r="PXN121" s="511"/>
      <c r="PXO121" s="511"/>
      <c r="PXP121" s="511"/>
      <c r="PXQ121" s="511"/>
      <c r="PXR121" s="511"/>
      <c r="PXS121" s="511"/>
      <c r="PXT121" s="511"/>
      <c r="PXU121" s="511"/>
      <c r="PXV121" s="511"/>
      <c r="PXW121" s="511"/>
      <c r="PXX121" s="511"/>
      <c r="PXY121" s="511"/>
      <c r="PXZ121" s="511"/>
      <c r="PYA121" s="511"/>
      <c r="PYB121" s="511"/>
      <c r="PYC121" s="511"/>
      <c r="PYD121" s="511"/>
      <c r="PYE121" s="511"/>
      <c r="PYF121" s="511"/>
      <c r="PYG121" s="511"/>
      <c r="PYH121" s="511"/>
      <c r="PYI121" s="511"/>
      <c r="PYJ121" s="511"/>
      <c r="PYK121" s="511"/>
      <c r="PYL121" s="511"/>
      <c r="PYM121" s="511"/>
      <c r="PYN121" s="511"/>
      <c r="PYO121" s="511"/>
      <c r="PYP121" s="511"/>
      <c r="PYQ121" s="511"/>
      <c r="PYR121" s="511"/>
      <c r="PYS121" s="511"/>
      <c r="PYT121" s="511"/>
      <c r="PYU121" s="511"/>
      <c r="PYV121" s="511"/>
      <c r="PYW121" s="511"/>
      <c r="PYX121" s="511"/>
      <c r="PYY121" s="511"/>
      <c r="PYZ121" s="511"/>
      <c r="PZA121" s="511"/>
      <c r="PZB121" s="511"/>
      <c r="PZC121" s="511"/>
      <c r="PZD121" s="511"/>
      <c r="PZE121" s="511"/>
      <c r="PZF121" s="511"/>
      <c r="PZG121" s="511"/>
      <c r="PZH121" s="511"/>
      <c r="PZI121" s="511"/>
      <c r="PZJ121" s="511"/>
      <c r="PZK121" s="511"/>
      <c r="PZL121" s="511"/>
      <c r="PZM121" s="511"/>
      <c r="PZN121" s="511"/>
      <c r="PZO121" s="511"/>
      <c r="PZP121" s="511"/>
      <c r="PZQ121" s="511"/>
      <c r="PZR121" s="511"/>
      <c r="PZS121" s="511"/>
      <c r="PZT121" s="511"/>
      <c r="PZU121" s="511"/>
      <c r="PZV121" s="511"/>
      <c r="PZW121" s="511"/>
      <c r="PZX121" s="511"/>
      <c r="PZY121" s="511"/>
      <c r="PZZ121" s="511"/>
      <c r="QAA121" s="511"/>
      <c r="QAB121" s="511"/>
      <c r="QAC121" s="511"/>
      <c r="QAD121" s="511"/>
      <c r="QAE121" s="511"/>
      <c r="QAF121" s="511"/>
      <c r="QAG121" s="511"/>
      <c r="QAH121" s="511"/>
      <c r="QAI121" s="511"/>
      <c r="QAJ121" s="511"/>
      <c r="QAK121" s="511"/>
      <c r="QAL121" s="511"/>
      <c r="QAM121" s="511"/>
      <c r="QAN121" s="511"/>
      <c r="QAO121" s="511"/>
      <c r="QAP121" s="511"/>
      <c r="QAQ121" s="511"/>
      <c r="QAR121" s="511"/>
      <c r="QAS121" s="511"/>
      <c r="QAT121" s="511"/>
      <c r="QAU121" s="511"/>
      <c r="QAV121" s="511"/>
      <c r="QAW121" s="511"/>
      <c r="QAX121" s="511"/>
      <c r="QAY121" s="511"/>
      <c r="QAZ121" s="511"/>
      <c r="QBA121" s="511"/>
      <c r="QBB121" s="511"/>
      <c r="QBC121" s="511"/>
      <c r="QBD121" s="511"/>
      <c r="QBE121" s="511"/>
      <c r="QBF121" s="511"/>
      <c r="QBG121" s="511"/>
      <c r="QBH121" s="511"/>
      <c r="QBI121" s="511"/>
      <c r="QBJ121" s="511"/>
      <c r="QBK121" s="511"/>
      <c r="QBL121" s="511"/>
      <c r="QBM121" s="511"/>
      <c r="QBN121" s="511"/>
      <c r="QBO121" s="511"/>
      <c r="QBP121" s="511"/>
      <c r="QBQ121" s="511"/>
      <c r="QBR121" s="511"/>
      <c r="QBS121" s="511"/>
      <c r="QBT121" s="511"/>
      <c r="QBU121" s="511"/>
      <c r="QBV121" s="511"/>
      <c r="QBW121" s="511"/>
      <c r="QBX121" s="511"/>
      <c r="QBY121" s="511"/>
      <c r="QBZ121" s="511"/>
      <c r="QCA121" s="511"/>
      <c r="QCB121" s="511"/>
      <c r="QCC121" s="511"/>
      <c r="QCD121" s="511"/>
      <c r="QCE121" s="511"/>
      <c r="QCF121" s="511"/>
      <c r="QCG121" s="511"/>
      <c r="QCH121" s="511"/>
      <c r="QCI121" s="511"/>
      <c r="QCJ121" s="511"/>
      <c r="QCK121" s="511"/>
      <c r="QCL121" s="511"/>
      <c r="QCM121" s="511"/>
      <c r="QCN121" s="511"/>
      <c r="QCO121" s="511"/>
      <c r="QCP121" s="511"/>
      <c r="QCQ121" s="511"/>
      <c r="QCR121" s="511"/>
      <c r="QCS121" s="511"/>
      <c r="QCT121" s="511"/>
      <c r="QCU121" s="511"/>
      <c r="QCV121" s="511"/>
      <c r="QCW121" s="511"/>
      <c r="QCX121" s="511"/>
      <c r="QCY121" s="511"/>
      <c r="QCZ121" s="511"/>
      <c r="QDA121" s="511"/>
      <c r="QDB121" s="511"/>
      <c r="QDC121" s="511"/>
      <c r="QDD121" s="511"/>
      <c r="QDE121" s="511"/>
      <c r="QDF121" s="511"/>
      <c r="QDG121" s="511"/>
      <c r="QDH121" s="511"/>
      <c r="QDI121" s="511"/>
      <c r="QDJ121" s="511"/>
      <c r="QDK121" s="511"/>
      <c r="QDL121" s="511"/>
      <c r="QDM121" s="511"/>
      <c r="QDN121" s="511"/>
      <c r="QDO121" s="511"/>
      <c r="QDP121" s="511"/>
      <c r="QDQ121" s="511"/>
      <c r="QDR121" s="511"/>
      <c r="QDS121" s="511"/>
      <c r="QDT121" s="511"/>
      <c r="QDU121" s="511"/>
      <c r="QDV121" s="511"/>
      <c r="QDW121" s="511"/>
      <c r="QDX121" s="511"/>
      <c r="QDY121" s="511"/>
      <c r="QDZ121" s="511"/>
      <c r="QEA121" s="511"/>
      <c r="QEB121" s="511"/>
      <c r="QEC121" s="511"/>
      <c r="QED121" s="511"/>
      <c r="QEE121" s="511"/>
      <c r="QEF121" s="511"/>
      <c r="QEG121" s="511"/>
      <c r="QEH121" s="511"/>
      <c r="QEI121" s="511"/>
      <c r="QEJ121" s="511"/>
      <c r="QEK121" s="511"/>
      <c r="QEL121" s="511"/>
      <c r="QEM121" s="511"/>
      <c r="QEN121" s="511"/>
      <c r="QEO121" s="511"/>
      <c r="QEP121" s="511"/>
      <c r="QEQ121" s="511"/>
      <c r="QER121" s="511"/>
      <c r="QES121" s="511"/>
      <c r="QET121" s="511"/>
      <c r="QEU121" s="511"/>
      <c r="QEV121" s="511"/>
      <c r="QEW121" s="511"/>
      <c r="QEX121" s="511"/>
      <c r="QEY121" s="511"/>
      <c r="QEZ121" s="511"/>
      <c r="QFA121" s="511"/>
      <c r="QFB121" s="511"/>
      <c r="QFC121" s="511"/>
      <c r="QFD121" s="511"/>
      <c r="QFE121" s="511"/>
      <c r="QFF121" s="511"/>
      <c r="QFG121" s="511"/>
      <c r="QFH121" s="511"/>
      <c r="QFI121" s="511"/>
      <c r="QFJ121" s="511"/>
      <c r="QFK121" s="511"/>
      <c r="QFL121" s="511"/>
      <c r="QFM121" s="511"/>
      <c r="QFN121" s="511"/>
      <c r="QFO121" s="511"/>
      <c r="QFP121" s="511"/>
      <c r="QFQ121" s="511"/>
      <c r="QFR121" s="511"/>
      <c r="QFS121" s="511"/>
      <c r="QFT121" s="511"/>
      <c r="QFU121" s="511"/>
      <c r="QFV121" s="511"/>
      <c r="QFW121" s="511"/>
      <c r="QFX121" s="511"/>
      <c r="QFY121" s="511"/>
      <c r="QFZ121" s="511"/>
      <c r="QGA121" s="511"/>
      <c r="QGB121" s="511"/>
      <c r="QGC121" s="511"/>
      <c r="QGD121" s="511"/>
      <c r="QGE121" s="511"/>
      <c r="QGF121" s="511"/>
      <c r="QGG121" s="511"/>
      <c r="QGH121" s="511"/>
      <c r="QGI121" s="511"/>
      <c r="QGJ121" s="511"/>
      <c r="QGK121" s="511"/>
      <c r="QGL121" s="511"/>
      <c r="QGM121" s="511"/>
      <c r="QGN121" s="511"/>
      <c r="QGO121" s="511"/>
      <c r="QGP121" s="511"/>
      <c r="QGQ121" s="511"/>
      <c r="QGR121" s="511"/>
      <c r="QGS121" s="511"/>
      <c r="QGT121" s="511"/>
      <c r="QGU121" s="511"/>
      <c r="QGV121" s="511"/>
      <c r="QGW121" s="511"/>
      <c r="QGX121" s="511"/>
      <c r="QGY121" s="511"/>
      <c r="QGZ121" s="511"/>
      <c r="QHA121" s="511"/>
      <c r="QHB121" s="511"/>
      <c r="QHC121" s="511"/>
      <c r="QHD121" s="511"/>
      <c r="QHE121" s="511"/>
      <c r="QHF121" s="511"/>
      <c r="QHG121" s="511"/>
      <c r="QHH121" s="511"/>
      <c r="QHI121" s="511"/>
      <c r="QHJ121" s="511"/>
      <c r="QHK121" s="511"/>
      <c r="QHL121" s="511"/>
      <c r="QHM121" s="511"/>
      <c r="QHN121" s="511"/>
      <c r="QHO121" s="511"/>
      <c r="QHP121" s="511"/>
      <c r="QHQ121" s="511"/>
      <c r="QHR121" s="511"/>
      <c r="QHS121" s="511"/>
      <c r="QHT121" s="511"/>
      <c r="QHU121" s="511"/>
      <c r="QHV121" s="511"/>
      <c r="QHW121" s="511"/>
      <c r="QHX121" s="511"/>
      <c r="QHY121" s="511"/>
      <c r="QHZ121" s="511"/>
      <c r="QIA121" s="511"/>
      <c r="QIB121" s="511"/>
      <c r="QIC121" s="511"/>
      <c r="QID121" s="511"/>
      <c r="QIE121" s="511"/>
      <c r="QIF121" s="511"/>
      <c r="QIG121" s="511"/>
      <c r="QIH121" s="511"/>
      <c r="QII121" s="511"/>
      <c r="QIJ121" s="511"/>
      <c r="QIK121" s="511"/>
      <c r="QIL121" s="511"/>
      <c r="QIM121" s="511"/>
      <c r="QIN121" s="511"/>
      <c r="QIO121" s="511"/>
      <c r="QIP121" s="511"/>
      <c r="QIQ121" s="511"/>
      <c r="QIR121" s="511"/>
      <c r="QIS121" s="511"/>
      <c r="QIT121" s="511"/>
      <c r="QIU121" s="511"/>
      <c r="QIV121" s="511"/>
      <c r="QIW121" s="511"/>
      <c r="QIX121" s="511"/>
      <c r="QIY121" s="511"/>
      <c r="QIZ121" s="511"/>
      <c r="QJA121" s="511"/>
      <c r="QJB121" s="511"/>
      <c r="QJC121" s="511"/>
      <c r="QJD121" s="511"/>
      <c r="QJE121" s="511"/>
      <c r="QJF121" s="511"/>
      <c r="QJG121" s="511"/>
      <c r="QJH121" s="511"/>
      <c r="QJI121" s="511"/>
      <c r="QJJ121" s="511"/>
      <c r="QJK121" s="511"/>
      <c r="QJL121" s="511"/>
      <c r="QJM121" s="511"/>
      <c r="QJN121" s="511"/>
      <c r="QJO121" s="511"/>
      <c r="QJP121" s="511"/>
      <c r="QJQ121" s="511"/>
      <c r="QJR121" s="511"/>
      <c r="QJS121" s="511"/>
      <c r="QJT121" s="511"/>
      <c r="QJU121" s="511"/>
      <c r="QJV121" s="511"/>
      <c r="QJW121" s="511"/>
      <c r="QJX121" s="511"/>
      <c r="QJY121" s="511"/>
      <c r="QJZ121" s="511"/>
      <c r="QKA121" s="511"/>
      <c r="QKB121" s="511"/>
      <c r="QKC121" s="511"/>
      <c r="QKD121" s="511"/>
      <c r="QKE121" s="511"/>
      <c r="QKF121" s="511"/>
      <c r="QKG121" s="511"/>
      <c r="QKH121" s="511"/>
      <c r="QKI121" s="511"/>
      <c r="QKJ121" s="511"/>
      <c r="QKK121" s="511"/>
      <c r="QKL121" s="511"/>
      <c r="QKM121" s="511"/>
      <c r="QKN121" s="511"/>
      <c r="QKO121" s="511"/>
      <c r="QKP121" s="511"/>
      <c r="QKQ121" s="511"/>
      <c r="QKR121" s="511"/>
      <c r="QKS121" s="511"/>
      <c r="QKT121" s="511"/>
      <c r="QKU121" s="511"/>
      <c r="QKV121" s="511"/>
      <c r="QKW121" s="511"/>
      <c r="QKX121" s="511"/>
      <c r="QKY121" s="511"/>
      <c r="QKZ121" s="511"/>
      <c r="QLA121" s="511"/>
      <c r="QLB121" s="511"/>
      <c r="QLC121" s="511"/>
      <c r="QLD121" s="511"/>
      <c r="QLE121" s="511"/>
      <c r="QLF121" s="511"/>
      <c r="QLG121" s="511"/>
      <c r="QLH121" s="511"/>
      <c r="QLI121" s="511"/>
      <c r="QLJ121" s="511"/>
      <c r="QLK121" s="511"/>
      <c r="QLL121" s="511"/>
      <c r="QLM121" s="511"/>
      <c r="QLN121" s="511"/>
      <c r="QLO121" s="511"/>
      <c r="QLP121" s="511"/>
      <c r="QLQ121" s="511"/>
      <c r="QLR121" s="511"/>
      <c r="QLS121" s="511"/>
      <c r="QLT121" s="511"/>
      <c r="QLU121" s="511"/>
      <c r="QLV121" s="511"/>
      <c r="QLW121" s="511"/>
      <c r="QLX121" s="511"/>
      <c r="QLY121" s="511"/>
      <c r="QLZ121" s="511"/>
      <c r="QMA121" s="511"/>
      <c r="QMB121" s="511"/>
      <c r="QMC121" s="511"/>
      <c r="QMD121" s="511"/>
      <c r="QME121" s="511"/>
      <c r="QMF121" s="511"/>
      <c r="QMG121" s="511"/>
      <c r="QMH121" s="511"/>
      <c r="QMI121" s="511"/>
      <c r="QMJ121" s="511"/>
      <c r="QMK121" s="511"/>
      <c r="QML121" s="511"/>
      <c r="QMM121" s="511"/>
      <c r="QMN121" s="511"/>
      <c r="QMO121" s="511"/>
      <c r="QMP121" s="511"/>
      <c r="QMQ121" s="511"/>
      <c r="QMR121" s="511"/>
      <c r="QMS121" s="511"/>
      <c r="QMT121" s="511"/>
      <c r="QMU121" s="511"/>
      <c r="QMV121" s="511"/>
      <c r="QMW121" s="511"/>
      <c r="QMX121" s="511"/>
      <c r="QMY121" s="511"/>
      <c r="QMZ121" s="511"/>
      <c r="QNA121" s="511"/>
      <c r="QNB121" s="511"/>
      <c r="QNC121" s="511"/>
      <c r="QND121" s="511"/>
      <c r="QNE121" s="511"/>
      <c r="QNF121" s="511"/>
      <c r="QNG121" s="511"/>
      <c r="QNH121" s="511"/>
      <c r="QNI121" s="511"/>
      <c r="QNJ121" s="511"/>
      <c r="QNK121" s="511"/>
      <c r="QNL121" s="511"/>
      <c r="QNM121" s="511"/>
      <c r="QNN121" s="511"/>
      <c r="QNO121" s="511"/>
      <c r="QNP121" s="511"/>
      <c r="QNQ121" s="511"/>
      <c r="QNR121" s="511"/>
      <c r="QNS121" s="511"/>
      <c r="QNT121" s="511"/>
      <c r="QNU121" s="511"/>
      <c r="QNV121" s="511"/>
      <c r="QNW121" s="511"/>
      <c r="QNX121" s="511"/>
      <c r="QNY121" s="511"/>
      <c r="QNZ121" s="511"/>
      <c r="QOA121" s="511"/>
      <c r="QOB121" s="511"/>
      <c r="QOC121" s="511"/>
      <c r="QOD121" s="511"/>
      <c r="QOE121" s="511"/>
      <c r="QOF121" s="511"/>
      <c r="QOG121" s="511"/>
      <c r="QOH121" s="511"/>
      <c r="QOI121" s="511"/>
      <c r="QOJ121" s="511"/>
      <c r="QOK121" s="511"/>
      <c r="QOL121" s="511"/>
      <c r="QOM121" s="511"/>
      <c r="QON121" s="511"/>
      <c r="QOO121" s="511"/>
      <c r="QOP121" s="511"/>
      <c r="QOQ121" s="511"/>
      <c r="QOR121" s="511"/>
      <c r="QOS121" s="511"/>
      <c r="QOT121" s="511"/>
      <c r="QOU121" s="511"/>
      <c r="QOV121" s="511"/>
      <c r="QOW121" s="511"/>
      <c r="QOX121" s="511"/>
      <c r="QOY121" s="511"/>
      <c r="QOZ121" s="511"/>
      <c r="QPA121" s="511"/>
      <c r="QPB121" s="511"/>
      <c r="QPC121" s="511"/>
      <c r="QPD121" s="511"/>
      <c r="QPE121" s="511"/>
      <c r="QPF121" s="511"/>
      <c r="QPG121" s="511"/>
      <c r="QPH121" s="511"/>
      <c r="QPI121" s="511"/>
      <c r="QPJ121" s="511"/>
      <c r="QPK121" s="511"/>
      <c r="QPL121" s="511"/>
      <c r="QPM121" s="511"/>
      <c r="QPN121" s="511"/>
      <c r="QPO121" s="511"/>
      <c r="QPP121" s="511"/>
      <c r="QPQ121" s="511"/>
      <c r="QPR121" s="511"/>
      <c r="QPS121" s="511"/>
      <c r="QPT121" s="511"/>
      <c r="QPU121" s="511"/>
      <c r="QPV121" s="511"/>
      <c r="QPW121" s="511"/>
      <c r="QPX121" s="511"/>
      <c r="QPY121" s="511"/>
      <c r="QPZ121" s="511"/>
      <c r="QQA121" s="511"/>
      <c r="QQB121" s="511"/>
      <c r="QQC121" s="511"/>
      <c r="QQD121" s="511"/>
      <c r="QQE121" s="511"/>
      <c r="QQF121" s="511"/>
      <c r="QQG121" s="511"/>
      <c r="QQH121" s="511"/>
      <c r="QQI121" s="511"/>
      <c r="QQJ121" s="511"/>
      <c r="QQK121" s="511"/>
      <c r="QQL121" s="511"/>
      <c r="QQM121" s="511"/>
      <c r="QQN121" s="511"/>
      <c r="QQO121" s="511"/>
      <c r="QQP121" s="511"/>
      <c r="QQQ121" s="511"/>
      <c r="QQR121" s="511"/>
      <c r="QQS121" s="511"/>
      <c r="QQT121" s="511"/>
      <c r="QQU121" s="511"/>
      <c r="QQV121" s="511"/>
      <c r="QQW121" s="511"/>
      <c r="QQX121" s="511"/>
      <c r="QQY121" s="511"/>
      <c r="QQZ121" s="511"/>
      <c r="QRA121" s="511"/>
      <c r="QRB121" s="511"/>
      <c r="QRC121" s="511"/>
      <c r="QRD121" s="511"/>
      <c r="QRE121" s="511"/>
      <c r="QRF121" s="511"/>
      <c r="QRG121" s="511"/>
      <c r="QRH121" s="511"/>
      <c r="QRI121" s="511"/>
      <c r="QRJ121" s="511"/>
      <c r="QRK121" s="511"/>
      <c r="QRL121" s="511"/>
      <c r="QRM121" s="511"/>
      <c r="QRN121" s="511"/>
      <c r="QRO121" s="511"/>
      <c r="QRP121" s="511"/>
      <c r="QRQ121" s="511"/>
      <c r="QRR121" s="511"/>
      <c r="QRS121" s="511"/>
      <c r="QRT121" s="511"/>
      <c r="QRU121" s="511"/>
      <c r="QRV121" s="511"/>
      <c r="QRW121" s="511"/>
      <c r="QRX121" s="511"/>
      <c r="QRY121" s="511"/>
      <c r="QRZ121" s="511"/>
      <c r="QSA121" s="511"/>
      <c r="QSB121" s="511"/>
      <c r="QSC121" s="511"/>
      <c r="QSD121" s="511"/>
      <c r="QSE121" s="511"/>
      <c r="QSF121" s="511"/>
      <c r="QSG121" s="511"/>
      <c r="QSH121" s="511"/>
      <c r="QSI121" s="511"/>
      <c r="QSJ121" s="511"/>
      <c r="QSK121" s="511"/>
      <c r="QSL121" s="511"/>
      <c r="QSM121" s="511"/>
      <c r="QSN121" s="511"/>
      <c r="QSO121" s="511"/>
      <c r="QSP121" s="511"/>
      <c r="QSQ121" s="511"/>
      <c r="QSR121" s="511"/>
      <c r="QSS121" s="511"/>
      <c r="QST121" s="511"/>
      <c r="QSU121" s="511"/>
      <c r="QSV121" s="511"/>
      <c r="QSW121" s="511"/>
      <c r="QSX121" s="511"/>
      <c r="QSY121" s="511"/>
      <c r="QSZ121" s="511"/>
      <c r="QTA121" s="511"/>
      <c r="QTB121" s="511"/>
      <c r="QTC121" s="511"/>
      <c r="QTD121" s="511"/>
      <c r="QTE121" s="511"/>
      <c r="QTF121" s="511"/>
      <c r="QTG121" s="511"/>
      <c r="QTH121" s="511"/>
      <c r="QTI121" s="511"/>
      <c r="QTJ121" s="511"/>
      <c r="QTK121" s="511"/>
      <c r="QTL121" s="511"/>
      <c r="QTM121" s="511"/>
      <c r="QTN121" s="511"/>
      <c r="QTO121" s="511"/>
      <c r="QTP121" s="511"/>
      <c r="QTQ121" s="511"/>
      <c r="QTR121" s="511"/>
      <c r="QTS121" s="511"/>
      <c r="QTT121" s="511"/>
      <c r="QTU121" s="511"/>
      <c r="QTV121" s="511"/>
      <c r="QTW121" s="511"/>
      <c r="QTX121" s="511"/>
      <c r="QTY121" s="511"/>
      <c r="QTZ121" s="511"/>
      <c r="QUA121" s="511"/>
      <c r="QUB121" s="511"/>
      <c r="QUC121" s="511"/>
      <c r="QUD121" s="511"/>
      <c r="QUE121" s="511"/>
      <c r="QUF121" s="511"/>
      <c r="QUG121" s="511"/>
      <c r="QUH121" s="511"/>
      <c r="QUI121" s="511"/>
      <c r="QUJ121" s="511"/>
      <c r="QUK121" s="511"/>
      <c r="QUL121" s="511"/>
      <c r="QUM121" s="511"/>
      <c r="QUN121" s="511"/>
      <c r="QUO121" s="511"/>
      <c r="QUP121" s="511"/>
      <c r="QUQ121" s="511"/>
      <c r="QUR121" s="511"/>
      <c r="QUS121" s="511"/>
      <c r="QUT121" s="511"/>
      <c r="QUU121" s="511"/>
      <c r="QUV121" s="511"/>
      <c r="QUW121" s="511"/>
      <c r="QUX121" s="511"/>
      <c r="QUY121" s="511"/>
      <c r="QUZ121" s="511"/>
      <c r="QVA121" s="511"/>
      <c r="QVB121" s="511"/>
      <c r="QVC121" s="511"/>
      <c r="QVD121" s="511"/>
      <c r="QVE121" s="511"/>
      <c r="QVF121" s="511"/>
      <c r="QVG121" s="511"/>
      <c r="QVH121" s="511"/>
      <c r="QVI121" s="511"/>
      <c r="QVJ121" s="511"/>
      <c r="QVK121" s="511"/>
      <c r="QVL121" s="511"/>
      <c r="QVM121" s="511"/>
      <c r="QVN121" s="511"/>
      <c r="QVO121" s="511"/>
      <c r="QVP121" s="511"/>
      <c r="QVQ121" s="511"/>
      <c r="QVR121" s="511"/>
      <c r="QVS121" s="511"/>
      <c r="QVT121" s="511"/>
      <c r="QVU121" s="511"/>
      <c r="QVV121" s="511"/>
      <c r="QVW121" s="511"/>
      <c r="QVX121" s="511"/>
      <c r="QVY121" s="511"/>
      <c r="QVZ121" s="511"/>
      <c r="QWA121" s="511"/>
      <c r="QWB121" s="511"/>
      <c r="QWC121" s="511"/>
      <c r="QWD121" s="511"/>
      <c r="QWE121" s="511"/>
      <c r="QWF121" s="511"/>
      <c r="QWG121" s="511"/>
      <c r="QWH121" s="511"/>
      <c r="QWI121" s="511"/>
      <c r="QWJ121" s="511"/>
      <c r="QWK121" s="511"/>
      <c r="QWL121" s="511"/>
      <c r="QWM121" s="511"/>
      <c r="QWN121" s="511"/>
      <c r="QWO121" s="511"/>
      <c r="QWP121" s="511"/>
      <c r="QWQ121" s="511"/>
      <c r="QWR121" s="511"/>
      <c r="QWS121" s="511"/>
      <c r="QWT121" s="511"/>
      <c r="QWU121" s="511"/>
      <c r="QWV121" s="511"/>
      <c r="QWW121" s="511"/>
      <c r="QWX121" s="511"/>
      <c r="QWY121" s="511"/>
      <c r="QWZ121" s="511"/>
      <c r="QXA121" s="511"/>
      <c r="QXB121" s="511"/>
      <c r="QXC121" s="511"/>
      <c r="QXD121" s="511"/>
      <c r="QXE121" s="511"/>
      <c r="QXF121" s="511"/>
      <c r="QXG121" s="511"/>
      <c r="QXH121" s="511"/>
      <c r="QXI121" s="511"/>
      <c r="QXJ121" s="511"/>
      <c r="QXK121" s="511"/>
      <c r="QXL121" s="511"/>
      <c r="QXM121" s="511"/>
      <c r="QXN121" s="511"/>
      <c r="QXO121" s="511"/>
      <c r="QXP121" s="511"/>
      <c r="QXQ121" s="511"/>
      <c r="QXR121" s="511"/>
      <c r="QXS121" s="511"/>
      <c r="QXT121" s="511"/>
      <c r="QXU121" s="511"/>
      <c r="QXV121" s="511"/>
      <c r="QXW121" s="511"/>
      <c r="QXX121" s="511"/>
      <c r="QXY121" s="511"/>
      <c r="QXZ121" s="511"/>
      <c r="QYA121" s="511"/>
      <c r="QYB121" s="511"/>
      <c r="QYC121" s="511"/>
      <c r="QYD121" s="511"/>
      <c r="QYE121" s="511"/>
      <c r="QYF121" s="511"/>
      <c r="QYG121" s="511"/>
      <c r="QYH121" s="511"/>
      <c r="QYI121" s="511"/>
      <c r="QYJ121" s="511"/>
      <c r="QYK121" s="511"/>
      <c r="QYL121" s="511"/>
      <c r="QYM121" s="511"/>
      <c r="QYN121" s="511"/>
      <c r="QYO121" s="511"/>
      <c r="QYP121" s="511"/>
      <c r="QYQ121" s="511"/>
      <c r="QYR121" s="511"/>
      <c r="QYS121" s="511"/>
      <c r="QYT121" s="511"/>
      <c r="QYU121" s="511"/>
      <c r="QYV121" s="511"/>
      <c r="QYW121" s="511"/>
      <c r="QYX121" s="511"/>
      <c r="QYY121" s="511"/>
      <c r="QYZ121" s="511"/>
      <c r="QZA121" s="511"/>
      <c r="QZB121" s="511"/>
      <c r="QZC121" s="511"/>
      <c r="QZD121" s="511"/>
      <c r="QZE121" s="511"/>
      <c r="QZF121" s="511"/>
      <c r="QZG121" s="511"/>
      <c r="QZH121" s="511"/>
      <c r="QZI121" s="511"/>
      <c r="QZJ121" s="511"/>
      <c r="QZK121" s="511"/>
      <c r="QZL121" s="511"/>
      <c r="QZM121" s="511"/>
      <c r="QZN121" s="511"/>
      <c r="QZO121" s="511"/>
      <c r="QZP121" s="511"/>
      <c r="QZQ121" s="511"/>
      <c r="QZR121" s="511"/>
      <c r="QZS121" s="511"/>
      <c r="QZT121" s="511"/>
      <c r="QZU121" s="511"/>
      <c r="QZV121" s="511"/>
      <c r="QZW121" s="511"/>
      <c r="QZX121" s="511"/>
      <c r="QZY121" s="511"/>
      <c r="QZZ121" s="511"/>
      <c r="RAA121" s="511"/>
      <c r="RAB121" s="511"/>
      <c r="RAC121" s="511"/>
      <c r="RAD121" s="511"/>
      <c r="RAE121" s="511"/>
      <c r="RAF121" s="511"/>
      <c r="RAG121" s="511"/>
      <c r="RAH121" s="511"/>
      <c r="RAI121" s="511"/>
      <c r="RAJ121" s="511"/>
      <c r="RAK121" s="511"/>
      <c r="RAL121" s="511"/>
      <c r="RAM121" s="511"/>
      <c r="RAN121" s="511"/>
      <c r="RAO121" s="511"/>
      <c r="RAP121" s="511"/>
      <c r="RAQ121" s="511"/>
      <c r="RAR121" s="511"/>
      <c r="RAS121" s="511"/>
      <c r="RAT121" s="511"/>
      <c r="RAU121" s="511"/>
      <c r="RAV121" s="511"/>
      <c r="RAW121" s="511"/>
      <c r="RAX121" s="511"/>
      <c r="RAY121" s="511"/>
      <c r="RAZ121" s="511"/>
      <c r="RBA121" s="511"/>
      <c r="RBB121" s="511"/>
      <c r="RBC121" s="511"/>
      <c r="RBD121" s="511"/>
      <c r="RBE121" s="511"/>
      <c r="RBF121" s="511"/>
      <c r="RBG121" s="511"/>
      <c r="RBH121" s="511"/>
      <c r="RBI121" s="511"/>
      <c r="RBJ121" s="511"/>
      <c r="RBK121" s="511"/>
      <c r="RBL121" s="511"/>
      <c r="RBM121" s="511"/>
      <c r="RBN121" s="511"/>
      <c r="RBO121" s="511"/>
      <c r="RBP121" s="511"/>
      <c r="RBQ121" s="511"/>
      <c r="RBR121" s="511"/>
      <c r="RBS121" s="511"/>
      <c r="RBT121" s="511"/>
      <c r="RBU121" s="511"/>
      <c r="RBV121" s="511"/>
      <c r="RBW121" s="511"/>
      <c r="RBX121" s="511"/>
      <c r="RBY121" s="511"/>
      <c r="RBZ121" s="511"/>
      <c r="RCA121" s="511"/>
      <c r="RCB121" s="511"/>
      <c r="RCC121" s="511"/>
      <c r="RCD121" s="511"/>
      <c r="RCE121" s="511"/>
      <c r="RCF121" s="511"/>
      <c r="RCG121" s="511"/>
      <c r="RCH121" s="511"/>
      <c r="RCI121" s="511"/>
      <c r="RCJ121" s="511"/>
      <c r="RCK121" s="511"/>
      <c r="RCL121" s="511"/>
      <c r="RCM121" s="511"/>
      <c r="RCN121" s="511"/>
      <c r="RCO121" s="511"/>
      <c r="RCP121" s="511"/>
      <c r="RCQ121" s="511"/>
      <c r="RCR121" s="511"/>
      <c r="RCS121" s="511"/>
      <c r="RCT121" s="511"/>
      <c r="RCU121" s="511"/>
      <c r="RCV121" s="511"/>
      <c r="RCW121" s="511"/>
      <c r="RCX121" s="511"/>
      <c r="RCY121" s="511"/>
      <c r="RCZ121" s="511"/>
      <c r="RDA121" s="511"/>
      <c r="RDB121" s="511"/>
      <c r="RDC121" s="511"/>
      <c r="RDD121" s="511"/>
      <c r="RDE121" s="511"/>
      <c r="RDF121" s="511"/>
      <c r="RDG121" s="511"/>
      <c r="RDH121" s="511"/>
      <c r="RDI121" s="511"/>
      <c r="RDJ121" s="511"/>
      <c r="RDK121" s="511"/>
      <c r="RDL121" s="511"/>
      <c r="RDM121" s="511"/>
      <c r="RDN121" s="511"/>
      <c r="RDO121" s="511"/>
      <c r="RDP121" s="511"/>
      <c r="RDQ121" s="511"/>
      <c r="RDR121" s="511"/>
      <c r="RDS121" s="511"/>
      <c r="RDT121" s="511"/>
      <c r="RDU121" s="511"/>
      <c r="RDV121" s="511"/>
      <c r="RDW121" s="511"/>
      <c r="RDX121" s="511"/>
      <c r="RDY121" s="511"/>
      <c r="RDZ121" s="511"/>
      <c r="REA121" s="511"/>
      <c r="REB121" s="511"/>
      <c r="REC121" s="511"/>
      <c r="RED121" s="511"/>
      <c r="REE121" s="511"/>
      <c r="REF121" s="511"/>
      <c r="REG121" s="511"/>
      <c r="REH121" s="511"/>
      <c r="REI121" s="511"/>
      <c r="REJ121" s="511"/>
      <c r="REK121" s="511"/>
      <c r="REL121" s="511"/>
      <c r="REM121" s="511"/>
      <c r="REN121" s="511"/>
      <c r="REO121" s="511"/>
      <c r="REP121" s="511"/>
      <c r="REQ121" s="511"/>
      <c r="RER121" s="511"/>
      <c r="RES121" s="511"/>
      <c r="RET121" s="511"/>
      <c r="REU121" s="511"/>
      <c r="REV121" s="511"/>
      <c r="REW121" s="511"/>
      <c r="REX121" s="511"/>
      <c r="REY121" s="511"/>
      <c r="REZ121" s="511"/>
      <c r="RFA121" s="511"/>
      <c r="RFB121" s="511"/>
      <c r="RFC121" s="511"/>
      <c r="RFD121" s="511"/>
      <c r="RFE121" s="511"/>
      <c r="RFF121" s="511"/>
      <c r="RFG121" s="511"/>
      <c r="RFH121" s="511"/>
      <c r="RFI121" s="511"/>
      <c r="RFJ121" s="511"/>
      <c r="RFK121" s="511"/>
      <c r="RFL121" s="511"/>
      <c r="RFM121" s="511"/>
      <c r="RFN121" s="511"/>
      <c r="RFO121" s="511"/>
      <c r="RFP121" s="511"/>
      <c r="RFQ121" s="511"/>
      <c r="RFR121" s="511"/>
      <c r="RFS121" s="511"/>
      <c r="RFT121" s="511"/>
      <c r="RFU121" s="511"/>
      <c r="RFV121" s="511"/>
      <c r="RFW121" s="511"/>
      <c r="RFX121" s="511"/>
      <c r="RFY121" s="511"/>
      <c r="RFZ121" s="511"/>
      <c r="RGA121" s="511"/>
      <c r="RGB121" s="511"/>
      <c r="RGC121" s="511"/>
      <c r="RGD121" s="511"/>
      <c r="RGE121" s="511"/>
      <c r="RGF121" s="511"/>
      <c r="RGG121" s="511"/>
      <c r="RGH121" s="511"/>
      <c r="RGI121" s="511"/>
      <c r="RGJ121" s="511"/>
      <c r="RGK121" s="511"/>
      <c r="RGL121" s="511"/>
      <c r="RGM121" s="511"/>
      <c r="RGN121" s="511"/>
      <c r="RGO121" s="511"/>
      <c r="RGP121" s="511"/>
      <c r="RGQ121" s="511"/>
      <c r="RGR121" s="511"/>
      <c r="RGS121" s="511"/>
      <c r="RGT121" s="511"/>
      <c r="RGU121" s="511"/>
      <c r="RGV121" s="511"/>
      <c r="RGW121" s="511"/>
      <c r="RGX121" s="511"/>
      <c r="RGY121" s="511"/>
      <c r="RGZ121" s="511"/>
      <c r="RHA121" s="511"/>
      <c r="RHB121" s="511"/>
      <c r="RHC121" s="511"/>
      <c r="RHD121" s="511"/>
      <c r="RHE121" s="511"/>
      <c r="RHF121" s="511"/>
      <c r="RHG121" s="511"/>
      <c r="RHH121" s="511"/>
      <c r="RHI121" s="511"/>
      <c r="RHJ121" s="511"/>
      <c r="RHK121" s="511"/>
      <c r="RHL121" s="511"/>
      <c r="RHM121" s="511"/>
      <c r="RHN121" s="511"/>
      <c r="RHO121" s="511"/>
      <c r="RHP121" s="511"/>
      <c r="RHQ121" s="511"/>
      <c r="RHR121" s="511"/>
      <c r="RHS121" s="511"/>
      <c r="RHT121" s="511"/>
      <c r="RHU121" s="511"/>
      <c r="RHV121" s="511"/>
      <c r="RHW121" s="511"/>
      <c r="RHX121" s="511"/>
      <c r="RHY121" s="511"/>
      <c r="RHZ121" s="511"/>
      <c r="RIA121" s="511"/>
      <c r="RIB121" s="511"/>
      <c r="RIC121" s="511"/>
      <c r="RID121" s="511"/>
      <c r="RIE121" s="511"/>
      <c r="RIF121" s="511"/>
      <c r="RIG121" s="511"/>
      <c r="RIH121" s="511"/>
      <c r="RII121" s="511"/>
      <c r="RIJ121" s="511"/>
      <c r="RIK121" s="511"/>
      <c r="RIL121" s="511"/>
      <c r="RIM121" s="511"/>
      <c r="RIN121" s="511"/>
      <c r="RIO121" s="511"/>
      <c r="RIP121" s="511"/>
      <c r="RIQ121" s="511"/>
      <c r="RIR121" s="511"/>
      <c r="RIS121" s="511"/>
      <c r="RIT121" s="511"/>
      <c r="RIU121" s="511"/>
      <c r="RIV121" s="511"/>
      <c r="RIW121" s="511"/>
      <c r="RIX121" s="511"/>
      <c r="RIY121" s="511"/>
      <c r="RIZ121" s="511"/>
      <c r="RJA121" s="511"/>
      <c r="RJB121" s="511"/>
      <c r="RJC121" s="511"/>
      <c r="RJD121" s="511"/>
      <c r="RJE121" s="511"/>
      <c r="RJF121" s="511"/>
      <c r="RJG121" s="511"/>
      <c r="RJH121" s="511"/>
      <c r="RJI121" s="511"/>
      <c r="RJJ121" s="511"/>
      <c r="RJK121" s="511"/>
      <c r="RJL121" s="511"/>
      <c r="RJM121" s="511"/>
      <c r="RJN121" s="511"/>
      <c r="RJO121" s="511"/>
      <c r="RJP121" s="511"/>
      <c r="RJQ121" s="511"/>
      <c r="RJR121" s="511"/>
      <c r="RJS121" s="511"/>
      <c r="RJT121" s="511"/>
      <c r="RJU121" s="511"/>
      <c r="RJV121" s="511"/>
      <c r="RJW121" s="511"/>
      <c r="RJX121" s="511"/>
      <c r="RJY121" s="511"/>
      <c r="RJZ121" s="511"/>
      <c r="RKA121" s="511"/>
      <c r="RKB121" s="511"/>
      <c r="RKC121" s="511"/>
      <c r="RKD121" s="511"/>
      <c r="RKE121" s="511"/>
      <c r="RKF121" s="511"/>
      <c r="RKG121" s="511"/>
      <c r="RKH121" s="511"/>
      <c r="RKI121" s="511"/>
      <c r="RKJ121" s="511"/>
      <c r="RKK121" s="511"/>
      <c r="RKL121" s="511"/>
      <c r="RKM121" s="511"/>
      <c r="RKN121" s="511"/>
      <c r="RKO121" s="511"/>
      <c r="RKP121" s="511"/>
      <c r="RKQ121" s="511"/>
      <c r="RKR121" s="511"/>
      <c r="RKS121" s="511"/>
      <c r="RKT121" s="511"/>
      <c r="RKU121" s="511"/>
      <c r="RKV121" s="511"/>
      <c r="RKW121" s="511"/>
      <c r="RKX121" s="511"/>
      <c r="RKY121" s="511"/>
      <c r="RKZ121" s="511"/>
      <c r="RLA121" s="511"/>
      <c r="RLB121" s="511"/>
      <c r="RLC121" s="511"/>
      <c r="RLD121" s="511"/>
      <c r="RLE121" s="511"/>
      <c r="RLF121" s="511"/>
      <c r="RLG121" s="511"/>
      <c r="RLH121" s="511"/>
      <c r="RLI121" s="511"/>
      <c r="RLJ121" s="511"/>
      <c r="RLK121" s="511"/>
      <c r="RLL121" s="511"/>
      <c r="RLM121" s="511"/>
      <c r="RLN121" s="511"/>
      <c r="RLO121" s="511"/>
      <c r="RLP121" s="511"/>
      <c r="RLQ121" s="511"/>
      <c r="RLR121" s="511"/>
      <c r="RLS121" s="511"/>
      <c r="RLT121" s="511"/>
      <c r="RLU121" s="511"/>
      <c r="RLV121" s="511"/>
      <c r="RLW121" s="511"/>
      <c r="RLX121" s="511"/>
      <c r="RLY121" s="511"/>
      <c r="RLZ121" s="511"/>
      <c r="RMA121" s="511"/>
      <c r="RMB121" s="511"/>
      <c r="RMC121" s="511"/>
      <c r="RMD121" s="511"/>
      <c r="RME121" s="511"/>
      <c r="RMF121" s="511"/>
      <c r="RMG121" s="511"/>
      <c r="RMH121" s="511"/>
      <c r="RMI121" s="511"/>
      <c r="RMJ121" s="511"/>
      <c r="RMK121" s="511"/>
      <c r="RML121" s="511"/>
      <c r="RMM121" s="511"/>
      <c r="RMN121" s="511"/>
      <c r="RMO121" s="511"/>
      <c r="RMP121" s="511"/>
      <c r="RMQ121" s="511"/>
      <c r="RMR121" s="511"/>
      <c r="RMS121" s="511"/>
      <c r="RMT121" s="511"/>
      <c r="RMU121" s="511"/>
      <c r="RMV121" s="511"/>
      <c r="RMW121" s="511"/>
      <c r="RMX121" s="511"/>
      <c r="RMY121" s="511"/>
      <c r="RMZ121" s="511"/>
      <c r="RNA121" s="511"/>
      <c r="RNB121" s="511"/>
      <c r="RNC121" s="511"/>
      <c r="RND121" s="511"/>
      <c r="RNE121" s="511"/>
      <c r="RNF121" s="511"/>
      <c r="RNG121" s="511"/>
      <c r="RNH121" s="511"/>
      <c r="RNI121" s="511"/>
      <c r="RNJ121" s="511"/>
      <c r="RNK121" s="511"/>
      <c r="RNL121" s="511"/>
      <c r="RNM121" s="511"/>
      <c r="RNN121" s="511"/>
      <c r="RNO121" s="511"/>
      <c r="RNP121" s="511"/>
      <c r="RNQ121" s="511"/>
      <c r="RNR121" s="511"/>
      <c r="RNS121" s="511"/>
      <c r="RNT121" s="511"/>
      <c r="RNU121" s="511"/>
      <c r="RNV121" s="511"/>
      <c r="RNW121" s="511"/>
      <c r="RNX121" s="511"/>
      <c r="RNY121" s="511"/>
      <c r="RNZ121" s="511"/>
      <c r="ROA121" s="511"/>
      <c r="ROB121" s="511"/>
      <c r="ROC121" s="511"/>
      <c r="ROD121" s="511"/>
      <c r="ROE121" s="511"/>
      <c r="ROF121" s="511"/>
      <c r="ROG121" s="511"/>
      <c r="ROH121" s="511"/>
      <c r="ROI121" s="511"/>
      <c r="ROJ121" s="511"/>
      <c r="ROK121" s="511"/>
      <c r="ROL121" s="511"/>
      <c r="ROM121" s="511"/>
      <c r="RON121" s="511"/>
      <c r="ROO121" s="511"/>
      <c r="ROP121" s="511"/>
      <c r="ROQ121" s="511"/>
      <c r="ROR121" s="511"/>
      <c r="ROS121" s="511"/>
      <c r="ROT121" s="511"/>
      <c r="ROU121" s="511"/>
      <c r="ROV121" s="511"/>
      <c r="ROW121" s="511"/>
      <c r="ROX121" s="511"/>
      <c r="ROY121" s="511"/>
      <c r="ROZ121" s="511"/>
      <c r="RPA121" s="511"/>
      <c r="RPB121" s="511"/>
      <c r="RPC121" s="511"/>
      <c r="RPD121" s="511"/>
      <c r="RPE121" s="511"/>
      <c r="RPF121" s="511"/>
      <c r="RPG121" s="511"/>
      <c r="RPH121" s="511"/>
      <c r="RPI121" s="511"/>
      <c r="RPJ121" s="511"/>
      <c r="RPK121" s="511"/>
      <c r="RPL121" s="511"/>
      <c r="RPM121" s="511"/>
      <c r="RPN121" s="511"/>
      <c r="RPO121" s="511"/>
      <c r="RPP121" s="511"/>
      <c r="RPQ121" s="511"/>
      <c r="RPR121" s="511"/>
      <c r="RPS121" s="511"/>
      <c r="RPT121" s="511"/>
      <c r="RPU121" s="511"/>
      <c r="RPV121" s="511"/>
      <c r="RPW121" s="511"/>
      <c r="RPX121" s="511"/>
      <c r="RPY121" s="511"/>
      <c r="RPZ121" s="511"/>
      <c r="RQA121" s="511"/>
      <c r="RQB121" s="511"/>
      <c r="RQC121" s="511"/>
      <c r="RQD121" s="511"/>
      <c r="RQE121" s="511"/>
      <c r="RQF121" s="511"/>
      <c r="RQG121" s="511"/>
      <c r="RQH121" s="511"/>
      <c r="RQI121" s="511"/>
      <c r="RQJ121" s="511"/>
      <c r="RQK121" s="511"/>
      <c r="RQL121" s="511"/>
      <c r="RQM121" s="511"/>
      <c r="RQN121" s="511"/>
      <c r="RQO121" s="511"/>
      <c r="RQP121" s="511"/>
      <c r="RQQ121" s="511"/>
      <c r="RQR121" s="511"/>
      <c r="RQS121" s="511"/>
      <c r="RQT121" s="511"/>
      <c r="RQU121" s="511"/>
      <c r="RQV121" s="511"/>
      <c r="RQW121" s="511"/>
      <c r="RQX121" s="511"/>
      <c r="RQY121" s="511"/>
      <c r="RQZ121" s="511"/>
      <c r="RRA121" s="511"/>
      <c r="RRB121" s="511"/>
      <c r="RRC121" s="511"/>
      <c r="RRD121" s="511"/>
      <c r="RRE121" s="511"/>
      <c r="RRF121" s="511"/>
      <c r="RRG121" s="511"/>
      <c r="RRH121" s="511"/>
      <c r="RRI121" s="511"/>
      <c r="RRJ121" s="511"/>
      <c r="RRK121" s="511"/>
      <c r="RRL121" s="511"/>
      <c r="RRM121" s="511"/>
      <c r="RRN121" s="511"/>
      <c r="RRO121" s="511"/>
      <c r="RRP121" s="511"/>
      <c r="RRQ121" s="511"/>
      <c r="RRR121" s="511"/>
      <c r="RRS121" s="511"/>
      <c r="RRT121" s="511"/>
      <c r="RRU121" s="511"/>
      <c r="RRV121" s="511"/>
      <c r="RRW121" s="511"/>
      <c r="RRX121" s="511"/>
      <c r="RRY121" s="511"/>
      <c r="RRZ121" s="511"/>
      <c r="RSA121" s="511"/>
      <c r="RSB121" s="511"/>
      <c r="RSC121" s="511"/>
      <c r="RSD121" s="511"/>
      <c r="RSE121" s="511"/>
      <c r="RSF121" s="511"/>
      <c r="RSG121" s="511"/>
      <c r="RSH121" s="511"/>
      <c r="RSI121" s="511"/>
      <c r="RSJ121" s="511"/>
      <c r="RSK121" s="511"/>
      <c r="RSL121" s="511"/>
      <c r="RSM121" s="511"/>
      <c r="RSN121" s="511"/>
      <c r="RSO121" s="511"/>
      <c r="RSP121" s="511"/>
      <c r="RSQ121" s="511"/>
      <c r="RSR121" s="511"/>
      <c r="RSS121" s="511"/>
      <c r="RST121" s="511"/>
      <c r="RSU121" s="511"/>
      <c r="RSV121" s="511"/>
      <c r="RSW121" s="511"/>
      <c r="RSX121" s="511"/>
      <c r="RSY121" s="511"/>
      <c r="RSZ121" s="511"/>
      <c r="RTA121" s="511"/>
      <c r="RTB121" s="511"/>
      <c r="RTC121" s="511"/>
      <c r="RTD121" s="511"/>
      <c r="RTE121" s="511"/>
      <c r="RTF121" s="511"/>
      <c r="RTG121" s="511"/>
      <c r="RTH121" s="511"/>
      <c r="RTI121" s="511"/>
      <c r="RTJ121" s="511"/>
      <c r="RTK121" s="511"/>
      <c r="RTL121" s="511"/>
      <c r="RTM121" s="511"/>
      <c r="RTN121" s="511"/>
      <c r="RTO121" s="511"/>
      <c r="RTP121" s="511"/>
      <c r="RTQ121" s="511"/>
      <c r="RTR121" s="511"/>
      <c r="RTS121" s="511"/>
      <c r="RTT121" s="511"/>
      <c r="RTU121" s="511"/>
      <c r="RTV121" s="511"/>
      <c r="RTW121" s="511"/>
      <c r="RTX121" s="511"/>
      <c r="RTY121" s="511"/>
      <c r="RTZ121" s="511"/>
      <c r="RUA121" s="511"/>
      <c r="RUB121" s="511"/>
      <c r="RUC121" s="511"/>
      <c r="RUD121" s="511"/>
      <c r="RUE121" s="511"/>
      <c r="RUF121" s="511"/>
      <c r="RUG121" s="511"/>
      <c r="RUH121" s="511"/>
      <c r="RUI121" s="511"/>
      <c r="RUJ121" s="511"/>
      <c r="RUK121" s="511"/>
      <c r="RUL121" s="511"/>
      <c r="RUM121" s="511"/>
      <c r="RUN121" s="511"/>
      <c r="RUO121" s="511"/>
      <c r="RUP121" s="511"/>
      <c r="RUQ121" s="511"/>
      <c r="RUR121" s="511"/>
      <c r="RUS121" s="511"/>
      <c r="RUT121" s="511"/>
      <c r="RUU121" s="511"/>
      <c r="RUV121" s="511"/>
      <c r="RUW121" s="511"/>
      <c r="RUX121" s="511"/>
      <c r="RUY121" s="511"/>
      <c r="RUZ121" s="511"/>
      <c r="RVA121" s="511"/>
      <c r="RVB121" s="511"/>
      <c r="RVC121" s="511"/>
      <c r="RVD121" s="511"/>
      <c r="RVE121" s="511"/>
      <c r="RVF121" s="511"/>
      <c r="RVG121" s="511"/>
      <c r="RVH121" s="511"/>
      <c r="RVI121" s="511"/>
      <c r="RVJ121" s="511"/>
      <c r="RVK121" s="511"/>
      <c r="RVL121" s="511"/>
      <c r="RVM121" s="511"/>
      <c r="RVN121" s="511"/>
      <c r="RVO121" s="511"/>
      <c r="RVP121" s="511"/>
      <c r="RVQ121" s="511"/>
      <c r="RVR121" s="511"/>
      <c r="RVS121" s="511"/>
      <c r="RVT121" s="511"/>
      <c r="RVU121" s="511"/>
      <c r="RVV121" s="511"/>
      <c r="RVW121" s="511"/>
      <c r="RVX121" s="511"/>
      <c r="RVY121" s="511"/>
      <c r="RVZ121" s="511"/>
      <c r="RWA121" s="511"/>
      <c r="RWB121" s="511"/>
      <c r="RWC121" s="511"/>
      <c r="RWD121" s="511"/>
      <c r="RWE121" s="511"/>
      <c r="RWF121" s="511"/>
      <c r="RWG121" s="511"/>
      <c r="RWH121" s="511"/>
      <c r="RWI121" s="511"/>
      <c r="RWJ121" s="511"/>
      <c r="RWK121" s="511"/>
      <c r="RWL121" s="511"/>
      <c r="RWM121" s="511"/>
      <c r="RWN121" s="511"/>
      <c r="RWO121" s="511"/>
      <c r="RWP121" s="511"/>
      <c r="RWQ121" s="511"/>
      <c r="RWR121" s="511"/>
      <c r="RWS121" s="511"/>
      <c r="RWT121" s="511"/>
      <c r="RWU121" s="511"/>
      <c r="RWV121" s="511"/>
      <c r="RWW121" s="511"/>
      <c r="RWX121" s="511"/>
      <c r="RWY121" s="511"/>
      <c r="RWZ121" s="511"/>
      <c r="RXA121" s="511"/>
      <c r="RXB121" s="511"/>
      <c r="RXC121" s="511"/>
      <c r="RXD121" s="511"/>
      <c r="RXE121" s="511"/>
      <c r="RXF121" s="511"/>
      <c r="RXG121" s="511"/>
      <c r="RXH121" s="511"/>
      <c r="RXI121" s="511"/>
      <c r="RXJ121" s="511"/>
      <c r="RXK121" s="511"/>
      <c r="RXL121" s="511"/>
      <c r="RXM121" s="511"/>
      <c r="RXN121" s="511"/>
      <c r="RXO121" s="511"/>
      <c r="RXP121" s="511"/>
      <c r="RXQ121" s="511"/>
      <c r="RXR121" s="511"/>
      <c r="RXS121" s="511"/>
      <c r="RXT121" s="511"/>
      <c r="RXU121" s="511"/>
      <c r="RXV121" s="511"/>
      <c r="RXW121" s="511"/>
      <c r="RXX121" s="511"/>
      <c r="RXY121" s="511"/>
      <c r="RXZ121" s="511"/>
      <c r="RYA121" s="511"/>
      <c r="RYB121" s="511"/>
      <c r="RYC121" s="511"/>
      <c r="RYD121" s="511"/>
      <c r="RYE121" s="511"/>
      <c r="RYF121" s="511"/>
      <c r="RYG121" s="511"/>
      <c r="RYH121" s="511"/>
      <c r="RYI121" s="511"/>
      <c r="RYJ121" s="511"/>
      <c r="RYK121" s="511"/>
      <c r="RYL121" s="511"/>
      <c r="RYM121" s="511"/>
      <c r="RYN121" s="511"/>
      <c r="RYO121" s="511"/>
      <c r="RYP121" s="511"/>
      <c r="RYQ121" s="511"/>
      <c r="RYR121" s="511"/>
      <c r="RYS121" s="511"/>
      <c r="RYT121" s="511"/>
      <c r="RYU121" s="511"/>
      <c r="RYV121" s="511"/>
      <c r="RYW121" s="511"/>
      <c r="RYX121" s="511"/>
      <c r="RYY121" s="511"/>
      <c r="RYZ121" s="511"/>
      <c r="RZA121" s="511"/>
      <c r="RZB121" s="511"/>
      <c r="RZC121" s="511"/>
      <c r="RZD121" s="511"/>
      <c r="RZE121" s="511"/>
      <c r="RZF121" s="511"/>
      <c r="RZG121" s="511"/>
      <c r="RZH121" s="511"/>
      <c r="RZI121" s="511"/>
      <c r="RZJ121" s="511"/>
      <c r="RZK121" s="511"/>
      <c r="RZL121" s="511"/>
      <c r="RZM121" s="511"/>
      <c r="RZN121" s="511"/>
      <c r="RZO121" s="511"/>
      <c r="RZP121" s="511"/>
      <c r="RZQ121" s="511"/>
      <c r="RZR121" s="511"/>
      <c r="RZS121" s="511"/>
      <c r="RZT121" s="511"/>
      <c r="RZU121" s="511"/>
      <c r="RZV121" s="511"/>
      <c r="RZW121" s="511"/>
      <c r="RZX121" s="511"/>
      <c r="RZY121" s="511"/>
      <c r="RZZ121" s="511"/>
      <c r="SAA121" s="511"/>
      <c r="SAB121" s="511"/>
      <c r="SAC121" s="511"/>
      <c r="SAD121" s="511"/>
      <c r="SAE121" s="511"/>
      <c r="SAF121" s="511"/>
      <c r="SAG121" s="511"/>
      <c r="SAH121" s="511"/>
      <c r="SAI121" s="511"/>
      <c r="SAJ121" s="511"/>
      <c r="SAK121" s="511"/>
      <c r="SAL121" s="511"/>
      <c r="SAM121" s="511"/>
      <c r="SAN121" s="511"/>
      <c r="SAO121" s="511"/>
      <c r="SAP121" s="511"/>
      <c r="SAQ121" s="511"/>
      <c r="SAR121" s="511"/>
      <c r="SAS121" s="511"/>
      <c r="SAT121" s="511"/>
      <c r="SAU121" s="511"/>
      <c r="SAV121" s="511"/>
      <c r="SAW121" s="511"/>
      <c r="SAX121" s="511"/>
      <c r="SAY121" s="511"/>
      <c r="SAZ121" s="511"/>
      <c r="SBA121" s="511"/>
      <c r="SBB121" s="511"/>
      <c r="SBC121" s="511"/>
      <c r="SBD121" s="511"/>
      <c r="SBE121" s="511"/>
      <c r="SBF121" s="511"/>
      <c r="SBG121" s="511"/>
      <c r="SBH121" s="511"/>
      <c r="SBI121" s="511"/>
      <c r="SBJ121" s="511"/>
      <c r="SBK121" s="511"/>
      <c r="SBL121" s="511"/>
      <c r="SBM121" s="511"/>
      <c r="SBN121" s="511"/>
      <c r="SBO121" s="511"/>
      <c r="SBP121" s="511"/>
      <c r="SBQ121" s="511"/>
      <c r="SBR121" s="511"/>
      <c r="SBS121" s="511"/>
      <c r="SBT121" s="511"/>
      <c r="SBU121" s="511"/>
      <c r="SBV121" s="511"/>
      <c r="SBW121" s="511"/>
      <c r="SBX121" s="511"/>
      <c r="SBY121" s="511"/>
      <c r="SBZ121" s="511"/>
      <c r="SCA121" s="511"/>
      <c r="SCB121" s="511"/>
      <c r="SCC121" s="511"/>
      <c r="SCD121" s="511"/>
      <c r="SCE121" s="511"/>
      <c r="SCF121" s="511"/>
      <c r="SCG121" s="511"/>
      <c r="SCH121" s="511"/>
      <c r="SCI121" s="511"/>
      <c r="SCJ121" s="511"/>
      <c r="SCK121" s="511"/>
      <c r="SCL121" s="511"/>
      <c r="SCM121" s="511"/>
      <c r="SCN121" s="511"/>
      <c r="SCO121" s="511"/>
      <c r="SCP121" s="511"/>
      <c r="SCQ121" s="511"/>
      <c r="SCR121" s="511"/>
      <c r="SCS121" s="511"/>
      <c r="SCT121" s="511"/>
      <c r="SCU121" s="511"/>
      <c r="SCV121" s="511"/>
      <c r="SCW121" s="511"/>
      <c r="SCX121" s="511"/>
      <c r="SCY121" s="511"/>
      <c r="SCZ121" s="511"/>
      <c r="SDA121" s="511"/>
      <c r="SDB121" s="511"/>
      <c r="SDC121" s="511"/>
      <c r="SDD121" s="511"/>
      <c r="SDE121" s="511"/>
      <c r="SDF121" s="511"/>
      <c r="SDG121" s="511"/>
      <c r="SDH121" s="511"/>
      <c r="SDI121" s="511"/>
      <c r="SDJ121" s="511"/>
      <c r="SDK121" s="511"/>
      <c r="SDL121" s="511"/>
      <c r="SDM121" s="511"/>
      <c r="SDN121" s="511"/>
      <c r="SDO121" s="511"/>
      <c r="SDP121" s="511"/>
      <c r="SDQ121" s="511"/>
      <c r="SDR121" s="511"/>
      <c r="SDS121" s="511"/>
      <c r="SDT121" s="511"/>
      <c r="SDU121" s="511"/>
      <c r="SDV121" s="511"/>
      <c r="SDW121" s="511"/>
      <c r="SDX121" s="511"/>
      <c r="SDY121" s="511"/>
      <c r="SDZ121" s="511"/>
      <c r="SEA121" s="511"/>
      <c r="SEB121" s="511"/>
      <c r="SEC121" s="511"/>
      <c r="SED121" s="511"/>
      <c r="SEE121" s="511"/>
      <c r="SEF121" s="511"/>
      <c r="SEG121" s="511"/>
      <c r="SEH121" s="511"/>
      <c r="SEI121" s="511"/>
      <c r="SEJ121" s="511"/>
      <c r="SEK121" s="511"/>
      <c r="SEL121" s="511"/>
      <c r="SEM121" s="511"/>
      <c r="SEN121" s="511"/>
      <c r="SEO121" s="511"/>
      <c r="SEP121" s="511"/>
      <c r="SEQ121" s="511"/>
      <c r="SER121" s="511"/>
      <c r="SES121" s="511"/>
      <c r="SET121" s="511"/>
      <c r="SEU121" s="511"/>
      <c r="SEV121" s="511"/>
      <c r="SEW121" s="511"/>
      <c r="SEX121" s="511"/>
      <c r="SEY121" s="511"/>
      <c r="SEZ121" s="511"/>
      <c r="SFA121" s="511"/>
      <c r="SFB121" s="511"/>
      <c r="SFC121" s="511"/>
      <c r="SFD121" s="511"/>
      <c r="SFE121" s="511"/>
      <c r="SFF121" s="511"/>
      <c r="SFG121" s="511"/>
      <c r="SFH121" s="511"/>
      <c r="SFI121" s="511"/>
      <c r="SFJ121" s="511"/>
      <c r="SFK121" s="511"/>
      <c r="SFL121" s="511"/>
      <c r="SFM121" s="511"/>
      <c r="SFN121" s="511"/>
      <c r="SFO121" s="511"/>
      <c r="SFP121" s="511"/>
      <c r="SFQ121" s="511"/>
      <c r="SFR121" s="511"/>
      <c r="SFS121" s="511"/>
      <c r="SFT121" s="511"/>
      <c r="SFU121" s="511"/>
      <c r="SFV121" s="511"/>
      <c r="SFW121" s="511"/>
      <c r="SFX121" s="511"/>
      <c r="SFY121" s="511"/>
      <c r="SFZ121" s="511"/>
      <c r="SGA121" s="511"/>
      <c r="SGB121" s="511"/>
      <c r="SGC121" s="511"/>
      <c r="SGD121" s="511"/>
      <c r="SGE121" s="511"/>
      <c r="SGF121" s="511"/>
      <c r="SGG121" s="511"/>
      <c r="SGH121" s="511"/>
      <c r="SGI121" s="511"/>
      <c r="SGJ121" s="511"/>
      <c r="SGK121" s="511"/>
      <c r="SGL121" s="511"/>
      <c r="SGM121" s="511"/>
      <c r="SGN121" s="511"/>
      <c r="SGO121" s="511"/>
      <c r="SGP121" s="511"/>
      <c r="SGQ121" s="511"/>
      <c r="SGR121" s="511"/>
      <c r="SGS121" s="511"/>
      <c r="SGT121" s="511"/>
      <c r="SGU121" s="511"/>
      <c r="SGV121" s="511"/>
      <c r="SGW121" s="511"/>
      <c r="SGX121" s="511"/>
      <c r="SGY121" s="511"/>
      <c r="SGZ121" s="511"/>
      <c r="SHA121" s="511"/>
      <c r="SHB121" s="511"/>
      <c r="SHC121" s="511"/>
      <c r="SHD121" s="511"/>
      <c r="SHE121" s="511"/>
      <c r="SHF121" s="511"/>
      <c r="SHG121" s="511"/>
      <c r="SHH121" s="511"/>
      <c r="SHI121" s="511"/>
      <c r="SHJ121" s="511"/>
      <c r="SHK121" s="511"/>
      <c r="SHL121" s="511"/>
      <c r="SHM121" s="511"/>
      <c r="SHN121" s="511"/>
      <c r="SHO121" s="511"/>
      <c r="SHP121" s="511"/>
      <c r="SHQ121" s="511"/>
      <c r="SHR121" s="511"/>
      <c r="SHS121" s="511"/>
      <c r="SHT121" s="511"/>
      <c r="SHU121" s="511"/>
      <c r="SHV121" s="511"/>
      <c r="SHW121" s="511"/>
      <c r="SHX121" s="511"/>
      <c r="SHY121" s="511"/>
      <c r="SHZ121" s="511"/>
      <c r="SIA121" s="511"/>
      <c r="SIB121" s="511"/>
      <c r="SIC121" s="511"/>
      <c r="SID121" s="511"/>
      <c r="SIE121" s="511"/>
      <c r="SIF121" s="511"/>
      <c r="SIG121" s="511"/>
      <c r="SIH121" s="511"/>
      <c r="SII121" s="511"/>
      <c r="SIJ121" s="511"/>
      <c r="SIK121" s="511"/>
      <c r="SIL121" s="511"/>
      <c r="SIM121" s="511"/>
      <c r="SIN121" s="511"/>
      <c r="SIO121" s="511"/>
      <c r="SIP121" s="511"/>
      <c r="SIQ121" s="511"/>
      <c r="SIR121" s="511"/>
      <c r="SIS121" s="511"/>
      <c r="SIT121" s="511"/>
      <c r="SIU121" s="511"/>
      <c r="SIV121" s="511"/>
      <c r="SIW121" s="511"/>
      <c r="SIX121" s="511"/>
      <c r="SIY121" s="511"/>
      <c r="SIZ121" s="511"/>
      <c r="SJA121" s="511"/>
      <c r="SJB121" s="511"/>
      <c r="SJC121" s="511"/>
      <c r="SJD121" s="511"/>
      <c r="SJE121" s="511"/>
      <c r="SJF121" s="511"/>
      <c r="SJG121" s="511"/>
      <c r="SJH121" s="511"/>
      <c r="SJI121" s="511"/>
      <c r="SJJ121" s="511"/>
      <c r="SJK121" s="511"/>
      <c r="SJL121" s="511"/>
      <c r="SJM121" s="511"/>
      <c r="SJN121" s="511"/>
      <c r="SJO121" s="511"/>
      <c r="SJP121" s="511"/>
      <c r="SJQ121" s="511"/>
      <c r="SJR121" s="511"/>
      <c r="SJS121" s="511"/>
      <c r="SJT121" s="511"/>
      <c r="SJU121" s="511"/>
      <c r="SJV121" s="511"/>
      <c r="SJW121" s="511"/>
      <c r="SJX121" s="511"/>
      <c r="SJY121" s="511"/>
      <c r="SJZ121" s="511"/>
      <c r="SKA121" s="511"/>
      <c r="SKB121" s="511"/>
      <c r="SKC121" s="511"/>
      <c r="SKD121" s="511"/>
      <c r="SKE121" s="511"/>
      <c r="SKF121" s="511"/>
      <c r="SKG121" s="511"/>
      <c r="SKH121" s="511"/>
      <c r="SKI121" s="511"/>
      <c r="SKJ121" s="511"/>
      <c r="SKK121" s="511"/>
      <c r="SKL121" s="511"/>
      <c r="SKM121" s="511"/>
      <c r="SKN121" s="511"/>
      <c r="SKO121" s="511"/>
      <c r="SKP121" s="511"/>
      <c r="SKQ121" s="511"/>
      <c r="SKR121" s="511"/>
      <c r="SKS121" s="511"/>
      <c r="SKT121" s="511"/>
      <c r="SKU121" s="511"/>
      <c r="SKV121" s="511"/>
      <c r="SKW121" s="511"/>
      <c r="SKX121" s="511"/>
      <c r="SKY121" s="511"/>
      <c r="SKZ121" s="511"/>
      <c r="SLA121" s="511"/>
      <c r="SLB121" s="511"/>
      <c r="SLC121" s="511"/>
      <c r="SLD121" s="511"/>
      <c r="SLE121" s="511"/>
      <c r="SLF121" s="511"/>
      <c r="SLG121" s="511"/>
      <c r="SLH121" s="511"/>
      <c r="SLI121" s="511"/>
      <c r="SLJ121" s="511"/>
      <c r="SLK121" s="511"/>
      <c r="SLL121" s="511"/>
      <c r="SLM121" s="511"/>
      <c r="SLN121" s="511"/>
      <c r="SLO121" s="511"/>
      <c r="SLP121" s="511"/>
      <c r="SLQ121" s="511"/>
      <c r="SLR121" s="511"/>
      <c r="SLS121" s="511"/>
      <c r="SLT121" s="511"/>
      <c r="SLU121" s="511"/>
      <c r="SLV121" s="511"/>
      <c r="SLW121" s="511"/>
      <c r="SLX121" s="511"/>
      <c r="SLY121" s="511"/>
      <c r="SLZ121" s="511"/>
      <c r="SMA121" s="511"/>
      <c r="SMB121" s="511"/>
      <c r="SMC121" s="511"/>
      <c r="SMD121" s="511"/>
      <c r="SME121" s="511"/>
      <c r="SMF121" s="511"/>
      <c r="SMG121" s="511"/>
      <c r="SMH121" s="511"/>
      <c r="SMI121" s="511"/>
      <c r="SMJ121" s="511"/>
      <c r="SMK121" s="511"/>
      <c r="SML121" s="511"/>
      <c r="SMM121" s="511"/>
      <c r="SMN121" s="511"/>
      <c r="SMO121" s="511"/>
      <c r="SMP121" s="511"/>
      <c r="SMQ121" s="511"/>
      <c r="SMR121" s="511"/>
      <c r="SMS121" s="511"/>
      <c r="SMT121" s="511"/>
      <c r="SMU121" s="511"/>
      <c r="SMV121" s="511"/>
      <c r="SMW121" s="511"/>
      <c r="SMX121" s="511"/>
      <c r="SMY121" s="511"/>
      <c r="SMZ121" s="511"/>
      <c r="SNA121" s="511"/>
      <c r="SNB121" s="511"/>
      <c r="SNC121" s="511"/>
      <c r="SND121" s="511"/>
      <c r="SNE121" s="511"/>
      <c r="SNF121" s="511"/>
      <c r="SNG121" s="511"/>
      <c r="SNH121" s="511"/>
      <c r="SNI121" s="511"/>
      <c r="SNJ121" s="511"/>
      <c r="SNK121" s="511"/>
      <c r="SNL121" s="511"/>
      <c r="SNM121" s="511"/>
      <c r="SNN121" s="511"/>
      <c r="SNO121" s="511"/>
      <c r="SNP121" s="511"/>
      <c r="SNQ121" s="511"/>
      <c r="SNR121" s="511"/>
      <c r="SNS121" s="511"/>
      <c r="SNT121" s="511"/>
      <c r="SNU121" s="511"/>
      <c r="SNV121" s="511"/>
      <c r="SNW121" s="511"/>
      <c r="SNX121" s="511"/>
      <c r="SNY121" s="511"/>
      <c r="SNZ121" s="511"/>
      <c r="SOA121" s="511"/>
      <c r="SOB121" s="511"/>
      <c r="SOC121" s="511"/>
      <c r="SOD121" s="511"/>
      <c r="SOE121" s="511"/>
      <c r="SOF121" s="511"/>
      <c r="SOG121" s="511"/>
      <c r="SOH121" s="511"/>
      <c r="SOI121" s="511"/>
      <c r="SOJ121" s="511"/>
      <c r="SOK121" s="511"/>
      <c r="SOL121" s="511"/>
      <c r="SOM121" s="511"/>
      <c r="SON121" s="511"/>
      <c r="SOO121" s="511"/>
      <c r="SOP121" s="511"/>
      <c r="SOQ121" s="511"/>
      <c r="SOR121" s="511"/>
      <c r="SOS121" s="511"/>
      <c r="SOT121" s="511"/>
      <c r="SOU121" s="511"/>
      <c r="SOV121" s="511"/>
      <c r="SOW121" s="511"/>
      <c r="SOX121" s="511"/>
      <c r="SOY121" s="511"/>
      <c r="SOZ121" s="511"/>
      <c r="SPA121" s="511"/>
      <c r="SPB121" s="511"/>
      <c r="SPC121" s="511"/>
      <c r="SPD121" s="511"/>
      <c r="SPE121" s="511"/>
      <c r="SPF121" s="511"/>
      <c r="SPG121" s="511"/>
      <c r="SPH121" s="511"/>
      <c r="SPI121" s="511"/>
      <c r="SPJ121" s="511"/>
      <c r="SPK121" s="511"/>
      <c r="SPL121" s="511"/>
      <c r="SPM121" s="511"/>
      <c r="SPN121" s="511"/>
      <c r="SPO121" s="511"/>
      <c r="SPP121" s="511"/>
      <c r="SPQ121" s="511"/>
      <c r="SPR121" s="511"/>
      <c r="SPS121" s="511"/>
      <c r="SPT121" s="511"/>
      <c r="SPU121" s="511"/>
      <c r="SPV121" s="511"/>
      <c r="SPW121" s="511"/>
      <c r="SPX121" s="511"/>
      <c r="SPY121" s="511"/>
      <c r="SPZ121" s="511"/>
      <c r="SQA121" s="511"/>
      <c r="SQB121" s="511"/>
      <c r="SQC121" s="511"/>
      <c r="SQD121" s="511"/>
      <c r="SQE121" s="511"/>
      <c r="SQF121" s="511"/>
      <c r="SQG121" s="511"/>
      <c r="SQH121" s="511"/>
      <c r="SQI121" s="511"/>
      <c r="SQJ121" s="511"/>
      <c r="SQK121" s="511"/>
      <c r="SQL121" s="511"/>
      <c r="SQM121" s="511"/>
      <c r="SQN121" s="511"/>
      <c r="SQO121" s="511"/>
      <c r="SQP121" s="511"/>
      <c r="SQQ121" s="511"/>
      <c r="SQR121" s="511"/>
      <c r="SQS121" s="511"/>
      <c r="SQT121" s="511"/>
      <c r="SQU121" s="511"/>
      <c r="SQV121" s="511"/>
      <c r="SQW121" s="511"/>
      <c r="SQX121" s="511"/>
      <c r="SQY121" s="511"/>
      <c r="SQZ121" s="511"/>
      <c r="SRA121" s="511"/>
      <c r="SRB121" s="511"/>
      <c r="SRC121" s="511"/>
      <c r="SRD121" s="511"/>
      <c r="SRE121" s="511"/>
      <c r="SRF121" s="511"/>
      <c r="SRG121" s="511"/>
      <c r="SRH121" s="511"/>
      <c r="SRI121" s="511"/>
      <c r="SRJ121" s="511"/>
      <c r="SRK121" s="511"/>
      <c r="SRL121" s="511"/>
      <c r="SRM121" s="511"/>
      <c r="SRN121" s="511"/>
      <c r="SRO121" s="511"/>
      <c r="SRP121" s="511"/>
      <c r="SRQ121" s="511"/>
      <c r="SRR121" s="511"/>
      <c r="SRS121" s="511"/>
      <c r="SRT121" s="511"/>
      <c r="SRU121" s="511"/>
      <c r="SRV121" s="511"/>
      <c r="SRW121" s="511"/>
      <c r="SRX121" s="511"/>
      <c r="SRY121" s="511"/>
      <c r="SRZ121" s="511"/>
      <c r="SSA121" s="511"/>
      <c r="SSB121" s="511"/>
      <c r="SSC121" s="511"/>
      <c r="SSD121" s="511"/>
      <c r="SSE121" s="511"/>
      <c r="SSF121" s="511"/>
      <c r="SSG121" s="511"/>
      <c r="SSH121" s="511"/>
      <c r="SSI121" s="511"/>
      <c r="SSJ121" s="511"/>
      <c r="SSK121" s="511"/>
      <c r="SSL121" s="511"/>
      <c r="SSM121" s="511"/>
      <c r="SSN121" s="511"/>
      <c r="SSO121" s="511"/>
      <c r="SSP121" s="511"/>
      <c r="SSQ121" s="511"/>
      <c r="SSR121" s="511"/>
      <c r="SSS121" s="511"/>
      <c r="SST121" s="511"/>
      <c r="SSU121" s="511"/>
      <c r="SSV121" s="511"/>
      <c r="SSW121" s="511"/>
      <c r="SSX121" s="511"/>
      <c r="SSY121" s="511"/>
      <c r="SSZ121" s="511"/>
      <c r="STA121" s="511"/>
      <c r="STB121" s="511"/>
      <c r="STC121" s="511"/>
      <c r="STD121" s="511"/>
      <c r="STE121" s="511"/>
      <c r="STF121" s="511"/>
      <c r="STG121" s="511"/>
      <c r="STH121" s="511"/>
      <c r="STI121" s="511"/>
      <c r="STJ121" s="511"/>
      <c r="STK121" s="511"/>
      <c r="STL121" s="511"/>
      <c r="STM121" s="511"/>
      <c r="STN121" s="511"/>
      <c r="STO121" s="511"/>
      <c r="STP121" s="511"/>
      <c r="STQ121" s="511"/>
      <c r="STR121" s="511"/>
      <c r="STS121" s="511"/>
      <c r="STT121" s="511"/>
      <c r="STU121" s="511"/>
      <c r="STV121" s="511"/>
      <c r="STW121" s="511"/>
      <c r="STX121" s="511"/>
      <c r="STY121" s="511"/>
      <c r="STZ121" s="511"/>
      <c r="SUA121" s="511"/>
      <c r="SUB121" s="511"/>
      <c r="SUC121" s="511"/>
      <c r="SUD121" s="511"/>
      <c r="SUE121" s="511"/>
      <c r="SUF121" s="511"/>
      <c r="SUG121" s="511"/>
      <c r="SUH121" s="511"/>
      <c r="SUI121" s="511"/>
      <c r="SUJ121" s="511"/>
      <c r="SUK121" s="511"/>
      <c r="SUL121" s="511"/>
      <c r="SUM121" s="511"/>
      <c r="SUN121" s="511"/>
      <c r="SUO121" s="511"/>
      <c r="SUP121" s="511"/>
      <c r="SUQ121" s="511"/>
      <c r="SUR121" s="511"/>
      <c r="SUS121" s="511"/>
      <c r="SUT121" s="511"/>
      <c r="SUU121" s="511"/>
      <c r="SUV121" s="511"/>
      <c r="SUW121" s="511"/>
      <c r="SUX121" s="511"/>
      <c r="SUY121" s="511"/>
      <c r="SUZ121" s="511"/>
      <c r="SVA121" s="511"/>
      <c r="SVB121" s="511"/>
      <c r="SVC121" s="511"/>
      <c r="SVD121" s="511"/>
      <c r="SVE121" s="511"/>
      <c r="SVF121" s="511"/>
      <c r="SVG121" s="511"/>
      <c r="SVH121" s="511"/>
      <c r="SVI121" s="511"/>
      <c r="SVJ121" s="511"/>
      <c r="SVK121" s="511"/>
      <c r="SVL121" s="511"/>
      <c r="SVM121" s="511"/>
      <c r="SVN121" s="511"/>
      <c r="SVO121" s="511"/>
      <c r="SVP121" s="511"/>
      <c r="SVQ121" s="511"/>
      <c r="SVR121" s="511"/>
      <c r="SVS121" s="511"/>
      <c r="SVT121" s="511"/>
      <c r="SVU121" s="511"/>
      <c r="SVV121" s="511"/>
      <c r="SVW121" s="511"/>
      <c r="SVX121" s="511"/>
      <c r="SVY121" s="511"/>
      <c r="SVZ121" s="511"/>
      <c r="SWA121" s="511"/>
      <c r="SWB121" s="511"/>
      <c r="SWC121" s="511"/>
      <c r="SWD121" s="511"/>
      <c r="SWE121" s="511"/>
      <c r="SWF121" s="511"/>
      <c r="SWG121" s="511"/>
      <c r="SWH121" s="511"/>
      <c r="SWI121" s="511"/>
      <c r="SWJ121" s="511"/>
      <c r="SWK121" s="511"/>
      <c r="SWL121" s="511"/>
      <c r="SWM121" s="511"/>
      <c r="SWN121" s="511"/>
      <c r="SWO121" s="511"/>
      <c r="SWP121" s="511"/>
      <c r="SWQ121" s="511"/>
      <c r="SWR121" s="511"/>
      <c r="SWS121" s="511"/>
      <c r="SWT121" s="511"/>
      <c r="SWU121" s="511"/>
      <c r="SWV121" s="511"/>
      <c r="SWW121" s="511"/>
      <c r="SWX121" s="511"/>
      <c r="SWY121" s="511"/>
      <c r="SWZ121" s="511"/>
      <c r="SXA121" s="511"/>
      <c r="SXB121" s="511"/>
      <c r="SXC121" s="511"/>
      <c r="SXD121" s="511"/>
      <c r="SXE121" s="511"/>
      <c r="SXF121" s="511"/>
      <c r="SXG121" s="511"/>
      <c r="SXH121" s="511"/>
      <c r="SXI121" s="511"/>
      <c r="SXJ121" s="511"/>
      <c r="SXK121" s="511"/>
      <c r="SXL121" s="511"/>
      <c r="SXM121" s="511"/>
      <c r="SXN121" s="511"/>
      <c r="SXO121" s="511"/>
      <c r="SXP121" s="511"/>
      <c r="SXQ121" s="511"/>
      <c r="SXR121" s="511"/>
      <c r="SXS121" s="511"/>
      <c r="SXT121" s="511"/>
      <c r="SXU121" s="511"/>
      <c r="SXV121" s="511"/>
      <c r="SXW121" s="511"/>
      <c r="SXX121" s="511"/>
      <c r="SXY121" s="511"/>
      <c r="SXZ121" s="511"/>
      <c r="SYA121" s="511"/>
      <c r="SYB121" s="511"/>
      <c r="SYC121" s="511"/>
      <c r="SYD121" s="511"/>
      <c r="SYE121" s="511"/>
      <c r="SYF121" s="511"/>
      <c r="SYG121" s="511"/>
      <c r="SYH121" s="511"/>
      <c r="SYI121" s="511"/>
      <c r="SYJ121" s="511"/>
      <c r="SYK121" s="511"/>
      <c r="SYL121" s="511"/>
      <c r="SYM121" s="511"/>
      <c r="SYN121" s="511"/>
      <c r="SYO121" s="511"/>
      <c r="SYP121" s="511"/>
      <c r="SYQ121" s="511"/>
      <c r="SYR121" s="511"/>
      <c r="SYS121" s="511"/>
      <c r="SYT121" s="511"/>
      <c r="SYU121" s="511"/>
      <c r="SYV121" s="511"/>
      <c r="SYW121" s="511"/>
      <c r="SYX121" s="511"/>
      <c r="SYY121" s="511"/>
      <c r="SYZ121" s="511"/>
      <c r="SZA121" s="511"/>
      <c r="SZB121" s="511"/>
      <c r="SZC121" s="511"/>
      <c r="SZD121" s="511"/>
      <c r="SZE121" s="511"/>
      <c r="SZF121" s="511"/>
      <c r="SZG121" s="511"/>
      <c r="SZH121" s="511"/>
      <c r="SZI121" s="511"/>
      <c r="SZJ121" s="511"/>
      <c r="SZK121" s="511"/>
      <c r="SZL121" s="511"/>
      <c r="SZM121" s="511"/>
      <c r="SZN121" s="511"/>
      <c r="SZO121" s="511"/>
      <c r="SZP121" s="511"/>
      <c r="SZQ121" s="511"/>
      <c r="SZR121" s="511"/>
      <c r="SZS121" s="511"/>
      <c r="SZT121" s="511"/>
      <c r="SZU121" s="511"/>
      <c r="SZV121" s="511"/>
      <c r="SZW121" s="511"/>
      <c r="SZX121" s="511"/>
      <c r="SZY121" s="511"/>
      <c r="SZZ121" s="511"/>
      <c r="TAA121" s="511"/>
      <c r="TAB121" s="511"/>
      <c r="TAC121" s="511"/>
      <c r="TAD121" s="511"/>
      <c r="TAE121" s="511"/>
      <c r="TAF121" s="511"/>
      <c r="TAG121" s="511"/>
      <c r="TAH121" s="511"/>
      <c r="TAI121" s="511"/>
      <c r="TAJ121" s="511"/>
      <c r="TAK121" s="511"/>
      <c r="TAL121" s="511"/>
      <c r="TAM121" s="511"/>
      <c r="TAN121" s="511"/>
      <c r="TAO121" s="511"/>
      <c r="TAP121" s="511"/>
      <c r="TAQ121" s="511"/>
      <c r="TAR121" s="511"/>
      <c r="TAS121" s="511"/>
      <c r="TAT121" s="511"/>
      <c r="TAU121" s="511"/>
      <c r="TAV121" s="511"/>
      <c r="TAW121" s="511"/>
      <c r="TAX121" s="511"/>
      <c r="TAY121" s="511"/>
      <c r="TAZ121" s="511"/>
      <c r="TBA121" s="511"/>
      <c r="TBB121" s="511"/>
      <c r="TBC121" s="511"/>
      <c r="TBD121" s="511"/>
      <c r="TBE121" s="511"/>
      <c r="TBF121" s="511"/>
      <c r="TBG121" s="511"/>
      <c r="TBH121" s="511"/>
      <c r="TBI121" s="511"/>
      <c r="TBJ121" s="511"/>
      <c r="TBK121" s="511"/>
      <c r="TBL121" s="511"/>
      <c r="TBM121" s="511"/>
      <c r="TBN121" s="511"/>
      <c r="TBO121" s="511"/>
      <c r="TBP121" s="511"/>
      <c r="TBQ121" s="511"/>
      <c r="TBR121" s="511"/>
      <c r="TBS121" s="511"/>
      <c r="TBT121" s="511"/>
      <c r="TBU121" s="511"/>
      <c r="TBV121" s="511"/>
      <c r="TBW121" s="511"/>
      <c r="TBX121" s="511"/>
      <c r="TBY121" s="511"/>
      <c r="TBZ121" s="511"/>
      <c r="TCA121" s="511"/>
      <c r="TCB121" s="511"/>
      <c r="TCC121" s="511"/>
      <c r="TCD121" s="511"/>
      <c r="TCE121" s="511"/>
      <c r="TCF121" s="511"/>
      <c r="TCG121" s="511"/>
      <c r="TCH121" s="511"/>
      <c r="TCI121" s="511"/>
      <c r="TCJ121" s="511"/>
      <c r="TCK121" s="511"/>
      <c r="TCL121" s="511"/>
      <c r="TCM121" s="511"/>
      <c r="TCN121" s="511"/>
      <c r="TCO121" s="511"/>
      <c r="TCP121" s="511"/>
      <c r="TCQ121" s="511"/>
      <c r="TCR121" s="511"/>
      <c r="TCS121" s="511"/>
      <c r="TCT121" s="511"/>
      <c r="TCU121" s="511"/>
      <c r="TCV121" s="511"/>
      <c r="TCW121" s="511"/>
      <c r="TCX121" s="511"/>
      <c r="TCY121" s="511"/>
      <c r="TCZ121" s="511"/>
      <c r="TDA121" s="511"/>
      <c r="TDB121" s="511"/>
      <c r="TDC121" s="511"/>
      <c r="TDD121" s="511"/>
      <c r="TDE121" s="511"/>
      <c r="TDF121" s="511"/>
      <c r="TDG121" s="511"/>
      <c r="TDH121" s="511"/>
      <c r="TDI121" s="511"/>
      <c r="TDJ121" s="511"/>
      <c r="TDK121" s="511"/>
      <c r="TDL121" s="511"/>
      <c r="TDM121" s="511"/>
      <c r="TDN121" s="511"/>
      <c r="TDO121" s="511"/>
      <c r="TDP121" s="511"/>
      <c r="TDQ121" s="511"/>
      <c r="TDR121" s="511"/>
      <c r="TDS121" s="511"/>
      <c r="TDT121" s="511"/>
      <c r="TDU121" s="511"/>
      <c r="TDV121" s="511"/>
      <c r="TDW121" s="511"/>
      <c r="TDX121" s="511"/>
      <c r="TDY121" s="511"/>
      <c r="TDZ121" s="511"/>
      <c r="TEA121" s="511"/>
      <c r="TEB121" s="511"/>
      <c r="TEC121" s="511"/>
      <c r="TED121" s="511"/>
      <c r="TEE121" s="511"/>
      <c r="TEF121" s="511"/>
      <c r="TEG121" s="511"/>
      <c r="TEH121" s="511"/>
      <c r="TEI121" s="511"/>
      <c r="TEJ121" s="511"/>
      <c r="TEK121" s="511"/>
      <c r="TEL121" s="511"/>
      <c r="TEM121" s="511"/>
      <c r="TEN121" s="511"/>
      <c r="TEO121" s="511"/>
      <c r="TEP121" s="511"/>
      <c r="TEQ121" s="511"/>
      <c r="TER121" s="511"/>
      <c r="TES121" s="511"/>
      <c r="TET121" s="511"/>
      <c r="TEU121" s="511"/>
      <c r="TEV121" s="511"/>
      <c r="TEW121" s="511"/>
      <c r="TEX121" s="511"/>
      <c r="TEY121" s="511"/>
      <c r="TEZ121" s="511"/>
      <c r="TFA121" s="511"/>
      <c r="TFB121" s="511"/>
      <c r="TFC121" s="511"/>
      <c r="TFD121" s="511"/>
      <c r="TFE121" s="511"/>
      <c r="TFF121" s="511"/>
      <c r="TFG121" s="511"/>
      <c r="TFH121" s="511"/>
      <c r="TFI121" s="511"/>
      <c r="TFJ121" s="511"/>
      <c r="TFK121" s="511"/>
      <c r="TFL121" s="511"/>
      <c r="TFM121" s="511"/>
      <c r="TFN121" s="511"/>
      <c r="TFO121" s="511"/>
      <c r="TFP121" s="511"/>
      <c r="TFQ121" s="511"/>
      <c r="TFR121" s="511"/>
      <c r="TFS121" s="511"/>
      <c r="TFT121" s="511"/>
      <c r="TFU121" s="511"/>
      <c r="TFV121" s="511"/>
      <c r="TFW121" s="511"/>
      <c r="TFX121" s="511"/>
      <c r="TFY121" s="511"/>
      <c r="TFZ121" s="511"/>
      <c r="TGA121" s="511"/>
      <c r="TGB121" s="511"/>
      <c r="TGC121" s="511"/>
      <c r="TGD121" s="511"/>
      <c r="TGE121" s="511"/>
      <c r="TGF121" s="511"/>
      <c r="TGG121" s="511"/>
      <c r="TGH121" s="511"/>
      <c r="TGI121" s="511"/>
      <c r="TGJ121" s="511"/>
      <c r="TGK121" s="511"/>
      <c r="TGL121" s="511"/>
      <c r="TGM121" s="511"/>
      <c r="TGN121" s="511"/>
      <c r="TGO121" s="511"/>
      <c r="TGP121" s="511"/>
      <c r="TGQ121" s="511"/>
      <c r="TGR121" s="511"/>
      <c r="TGS121" s="511"/>
      <c r="TGT121" s="511"/>
      <c r="TGU121" s="511"/>
      <c r="TGV121" s="511"/>
      <c r="TGW121" s="511"/>
      <c r="TGX121" s="511"/>
      <c r="TGY121" s="511"/>
      <c r="TGZ121" s="511"/>
      <c r="THA121" s="511"/>
      <c r="THB121" s="511"/>
      <c r="THC121" s="511"/>
      <c r="THD121" s="511"/>
      <c r="THE121" s="511"/>
      <c r="THF121" s="511"/>
      <c r="THG121" s="511"/>
      <c r="THH121" s="511"/>
      <c r="THI121" s="511"/>
      <c r="THJ121" s="511"/>
      <c r="THK121" s="511"/>
      <c r="THL121" s="511"/>
      <c r="THM121" s="511"/>
      <c r="THN121" s="511"/>
      <c r="THO121" s="511"/>
      <c r="THP121" s="511"/>
      <c r="THQ121" s="511"/>
      <c r="THR121" s="511"/>
      <c r="THS121" s="511"/>
      <c r="THT121" s="511"/>
      <c r="THU121" s="511"/>
      <c r="THV121" s="511"/>
      <c r="THW121" s="511"/>
      <c r="THX121" s="511"/>
      <c r="THY121" s="511"/>
      <c r="THZ121" s="511"/>
      <c r="TIA121" s="511"/>
      <c r="TIB121" s="511"/>
      <c r="TIC121" s="511"/>
      <c r="TID121" s="511"/>
      <c r="TIE121" s="511"/>
      <c r="TIF121" s="511"/>
      <c r="TIG121" s="511"/>
      <c r="TIH121" s="511"/>
      <c r="TII121" s="511"/>
      <c r="TIJ121" s="511"/>
      <c r="TIK121" s="511"/>
      <c r="TIL121" s="511"/>
      <c r="TIM121" s="511"/>
      <c r="TIN121" s="511"/>
      <c r="TIO121" s="511"/>
      <c r="TIP121" s="511"/>
      <c r="TIQ121" s="511"/>
      <c r="TIR121" s="511"/>
      <c r="TIS121" s="511"/>
      <c r="TIT121" s="511"/>
      <c r="TIU121" s="511"/>
      <c r="TIV121" s="511"/>
      <c r="TIW121" s="511"/>
      <c r="TIX121" s="511"/>
      <c r="TIY121" s="511"/>
      <c r="TIZ121" s="511"/>
      <c r="TJA121" s="511"/>
      <c r="TJB121" s="511"/>
      <c r="TJC121" s="511"/>
      <c r="TJD121" s="511"/>
      <c r="TJE121" s="511"/>
      <c r="TJF121" s="511"/>
      <c r="TJG121" s="511"/>
      <c r="TJH121" s="511"/>
      <c r="TJI121" s="511"/>
      <c r="TJJ121" s="511"/>
      <c r="TJK121" s="511"/>
      <c r="TJL121" s="511"/>
      <c r="TJM121" s="511"/>
      <c r="TJN121" s="511"/>
      <c r="TJO121" s="511"/>
      <c r="TJP121" s="511"/>
      <c r="TJQ121" s="511"/>
      <c r="TJR121" s="511"/>
      <c r="TJS121" s="511"/>
      <c r="TJT121" s="511"/>
      <c r="TJU121" s="511"/>
      <c r="TJV121" s="511"/>
      <c r="TJW121" s="511"/>
      <c r="TJX121" s="511"/>
      <c r="TJY121" s="511"/>
      <c r="TJZ121" s="511"/>
      <c r="TKA121" s="511"/>
      <c r="TKB121" s="511"/>
      <c r="TKC121" s="511"/>
      <c r="TKD121" s="511"/>
      <c r="TKE121" s="511"/>
      <c r="TKF121" s="511"/>
      <c r="TKG121" s="511"/>
      <c r="TKH121" s="511"/>
      <c r="TKI121" s="511"/>
      <c r="TKJ121" s="511"/>
      <c r="TKK121" s="511"/>
      <c r="TKL121" s="511"/>
      <c r="TKM121" s="511"/>
      <c r="TKN121" s="511"/>
      <c r="TKO121" s="511"/>
      <c r="TKP121" s="511"/>
      <c r="TKQ121" s="511"/>
      <c r="TKR121" s="511"/>
      <c r="TKS121" s="511"/>
      <c r="TKT121" s="511"/>
      <c r="TKU121" s="511"/>
      <c r="TKV121" s="511"/>
      <c r="TKW121" s="511"/>
      <c r="TKX121" s="511"/>
      <c r="TKY121" s="511"/>
      <c r="TKZ121" s="511"/>
      <c r="TLA121" s="511"/>
      <c r="TLB121" s="511"/>
      <c r="TLC121" s="511"/>
      <c r="TLD121" s="511"/>
      <c r="TLE121" s="511"/>
      <c r="TLF121" s="511"/>
      <c r="TLG121" s="511"/>
      <c r="TLH121" s="511"/>
      <c r="TLI121" s="511"/>
      <c r="TLJ121" s="511"/>
      <c r="TLK121" s="511"/>
      <c r="TLL121" s="511"/>
      <c r="TLM121" s="511"/>
      <c r="TLN121" s="511"/>
      <c r="TLO121" s="511"/>
      <c r="TLP121" s="511"/>
      <c r="TLQ121" s="511"/>
      <c r="TLR121" s="511"/>
      <c r="TLS121" s="511"/>
      <c r="TLT121" s="511"/>
      <c r="TLU121" s="511"/>
      <c r="TLV121" s="511"/>
      <c r="TLW121" s="511"/>
      <c r="TLX121" s="511"/>
      <c r="TLY121" s="511"/>
      <c r="TLZ121" s="511"/>
      <c r="TMA121" s="511"/>
      <c r="TMB121" s="511"/>
      <c r="TMC121" s="511"/>
      <c r="TMD121" s="511"/>
      <c r="TME121" s="511"/>
      <c r="TMF121" s="511"/>
      <c r="TMG121" s="511"/>
      <c r="TMH121" s="511"/>
      <c r="TMI121" s="511"/>
      <c r="TMJ121" s="511"/>
      <c r="TMK121" s="511"/>
      <c r="TML121" s="511"/>
      <c r="TMM121" s="511"/>
      <c r="TMN121" s="511"/>
      <c r="TMO121" s="511"/>
      <c r="TMP121" s="511"/>
      <c r="TMQ121" s="511"/>
      <c r="TMR121" s="511"/>
      <c r="TMS121" s="511"/>
      <c r="TMT121" s="511"/>
      <c r="TMU121" s="511"/>
      <c r="TMV121" s="511"/>
      <c r="TMW121" s="511"/>
      <c r="TMX121" s="511"/>
      <c r="TMY121" s="511"/>
      <c r="TMZ121" s="511"/>
      <c r="TNA121" s="511"/>
      <c r="TNB121" s="511"/>
      <c r="TNC121" s="511"/>
      <c r="TND121" s="511"/>
      <c r="TNE121" s="511"/>
      <c r="TNF121" s="511"/>
      <c r="TNG121" s="511"/>
      <c r="TNH121" s="511"/>
      <c r="TNI121" s="511"/>
      <c r="TNJ121" s="511"/>
      <c r="TNK121" s="511"/>
      <c r="TNL121" s="511"/>
      <c r="TNM121" s="511"/>
      <c r="TNN121" s="511"/>
      <c r="TNO121" s="511"/>
      <c r="TNP121" s="511"/>
      <c r="TNQ121" s="511"/>
      <c r="TNR121" s="511"/>
      <c r="TNS121" s="511"/>
      <c r="TNT121" s="511"/>
      <c r="TNU121" s="511"/>
      <c r="TNV121" s="511"/>
      <c r="TNW121" s="511"/>
      <c r="TNX121" s="511"/>
      <c r="TNY121" s="511"/>
      <c r="TNZ121" s="511"/>
      <c r="TOA121" s="511"/>
      <c r="TOB121" s="511"/>
      <c r="TOC121" s="511"/>
      <c r="TOD121" s="511"/>
      <c r="TOE121" s="511"/>
      <c r="TOF121" s="511"/>
      <c r="TOG121" s="511"/>
      <c r="TOH121" s="511"/>
      <c r="TOI121" s="511"/>
      <c r="TOJ121" s="511"/>
      <c r="TOK121" s="511"/>
      <c r="TOL121" s="511"/>
      <c r="TOM121" s="511"/>
      <c r="TON121" s="511"/>
      <c r="TOO121" s="511"/>
      <c r="TOP121" s="511"/>
      <c r="TOQ121" s="511"/>
      <c r="TOR121" s="511"/>
      <c r="TOS121" s="511"/>
      <c r="TOT121" s="511"/>
      <c r="TOU121" s="511"/>
      <c r="TOV121" s="511"/>
      <c r="TOW121" s="511"/>
      <c r="TOX121" s="511"/>
      <c r="TOY121" s="511"/>
      <c r="TOZ121" s="511"/>
      <c r="TPA121" s="511"/>
      <c r="TPB121" s="511"/>
      <c r="TPC121" s="511"/>
      <c r="TPD121" s="511"/>
      <c r="TPE121" s="511"/>
      <c r="TPF121" s="511"/>
      <c r="TPG121" s="511"/>
      <c r="TPH121" s="511"/>
      <c r="TPI121" s="511"/>
      <c r="TPJ121" s="511"/>
      <c r="TPK121" s="511"/>
      <c r="TPL121" s="511"/>
      <c r="TPM121" s="511"/>
      <c r="TPN121" s="511"/>
      <c r="TPO121" s="511"/>
      <c r="TPP121" s="511"/>
      <c r="TPQ121" s="511"/>
      <c r="TPR121" s="511"/>
      <c r="TPS121" s="511"/>
      <c r="TPT121" s="511"/>
      <c r="TPU121" s="511"/>
      <c r="TPV121" s="511"/>
      <c r="TPW121" s="511"/>
      <c r="TPX121" s="511"/>
      <c r="TPY121" s="511"/>
      <c r="TPZ121" s="511"/>
      <c r="TQA121" s="511"/>
      <c r="TQB121" s="511"/>
      <c r="TQC121" s="511"/>
      <c r="TQD121" s="511"/>
      <c r="TQE121" s="511"/>
      <c r="TQF121" s="511"/>
      <c r="TQG121" s="511"/>
      <c r="TQH121" s="511"/>
      <c r="TQI121" s="511"/>
      <c r="TQJ121" s="511"/>
      <c r="TQK121" s="511"/>
      <c r="TQL121" s="511"/>
      <c r="TQM121" s="511"/>
      <c r="TQN121" s="511"/>
      <c r="TQO121" s="511"/>
      <c r="TQP121" s="511"/>
      <c r="TQQ121" s="511"/>
      <c r="TQR121" s="511"/>
      <c r="TQS121" s="511"/>
      <c r="TQT121" s="511"/>
      <c r="TQU121" s="511"/>
      <c r="TQV121" s="511"/>
      <c r="TQW121" s="511"/>
      <c r="TQX121" s="511"/>
      <c r="TQY121" s="511"/>
      <c r="TQZ121" s="511"/>
      <c r="TRA121" s="511"/>
      <c r="TRB121" s="511"/>
      <c r="TRC121" s="511"/>
      <c r="TRD121" s="511"/>
      <c r="TRE121" s="511"/>
      <c r="TRF121" s="511"/>
      <c r="TRG121" s="511"/>
      <c r="TRH121" s="511"/>
      <c r="TRI121" s="511"/>
      <c r="TRJ121" s="511"/>
      <c r="TRK121" s="511"/>
      <c r="TRL121" s="511"/>
      <c r="TRM121" s="511"/>
      <c r="TRN121" s="511"/>
      <c r="TRO121" s="511"/>
      <c r="TRP121" s="511"/>
      <c r="TRQ121" s="511"/>
      <c r="TRR121" s="511"/>
      <c r="TRS121" s="511"/>
      <c r="TRT121" s="511"/>
      <c r="TRU121" s="511"/>
      <c r="TRV121" s="511"/>
      <c r="TRW121" s="511"/>
      <c r="TRX121" s="511"/>
      <c r="TRY121" s="511"/>
      <c r="TRZ121" s="511"/>
      <c r="TSA121" s="511"/>
      <c r="TSB121" s="511"/>
      <c r="TSC121" s="511"/>
      <c r="TSD121" s="511"/>
      <c r="TSE121" s="511"/>
      <c r="TSF121" s="511"/>
      <c r="TSG121" s="511"/>
      <c r="TSH121" s="511"/>
      <c r="TSI121" s="511"/>
      <c r="TSJ121" s="511"/>
      <c r="TSK121" s="511"/>
      <c r="TSL121" s="511"/>
      <c r="TSM121" s="511"/>
      <c r="TSN121" s="511"/>
      <c r="TSO121" s="511"/>
      <c r="TSP121" s="511"/>
      <c r="TSQ121" s="511"/>
      <c r="TSR121" s="511"/>
      <c r="TSS121" s="511"/>
      <c r="TST121" s="511"/>
      <c r="TSU121" s="511"/>
      <c r="TSV121" s="511"/>
      <c r="TSW121" s="511"/>
      <c r="TSX121" s="511"/>
      <c r="TSY121" s="511"/>
      <c r="TSZ121" s="511"/>
      <c r="TTA121" s="511"/>
      <c r="TTB121" s="511"/>
      <c r="TTC121" s="511"/>
      <c r="TTD121" s="511"/>
      <c r="TTE121" s="511"/>
      <c r="TTF121" s="511"/>
      <c r="TTG121" s="511"/>
      <c r="TTH121" s="511"/>
      <c r="TTI121" s="511"/>
      <c r="TTJ121" s="511"/>
      <c r="TTK121" s="511"/>
      <c r="TTL121" s="511"/>
      <c r="TTM121" s="511"/>
      <c r="TTN121" s="511"/>
      <c r="TTO121" s="511"/>
      <c r="TTP121" s="511"/>
      <c r="TTQ121" s="511"/>
      <c r="TTR121" s="511"/>
      <c r="TTS121" s="511"/>
      <c r="TTT121" s="511"/>
      <c r="TTU121" s="511"/>
      <c r="TTV121" s="511"/>
      <c r="TTW121" s="511"/>
      <c r="TTX121" s="511"/>
      <c r="TTY121" s="511"/>
      <c r="TTZ121" s="511"/>
      <c r="TUA121" s="511"/>
      <c r="TUB121" s="511"/>
      <c r="TUC121" s="511"/>
      <c r="TUD121" s="511"/>
      <c r="TUE121" s="511"/>
      <c r="TUF121" s="511"/>
      <c r="TUG121" s="511"/>
      <c r="TUH121" s="511"/>
      <c r="TUI121" s="511"/>
      <c r="TUJ121" s="511"/>
      <c r="TUK121" s="511"/>
      <c r="TUL121" s="511"/>
      <c r="TUM121" s="511"/>
      <c r="TUN121" s="511"/>
      <c r="TUO121" s="511"/>
      <c r="TUP121" s="511"/>
      <c r="TUQ121" s="511"/>
      <c r="TUR121" s="511"/>
      <c r="TUS121" s="511"/>
      <c r="TUT121" s="511"/>
      <c r="TUU121" s="511"/>
      <c r="TUV121" s="511"/>
      <c r="TUW121" s="511"/>
      <c r="TUX121" s="511"/>
      <c r="TUY121" s="511"/>
      <c r="TUZ121" s="511"/>
      <c r="TVA121" s="511"/>
      <c r="TVB121" s="511"/>
      <c r="TVC121" s="511"/>
      <c r="TVD121" s="511"/>
      <c r="TVE121" s="511"/>
      <c r="TVF121" s="511"/>
      <c r="TVG121" s="511"/>
      <c r="TVH121" s="511"/>
      <c r="TVI121" s="511"/>
      <c r="TVJ121" s="511"/>
      <c r="TVK121" s="511"/>
      <c r="TVL121" s="511"/>
      <c r="TVM121" s="511"/>
      <c r="TVN121" s="511"/>
      <c r="TVO121" s="511"/>
      <c r="TVP121" s="511"/>
      <c r="TVQ121" s="511"/>
      <c r="TVR121" s="511"/>
      <c r="TVS121" s="511"/>
      <c r="TVT121" s="511"/>
      <c r="TVU121" s="511"/>
      <c r="TVV121" s="511"/>
      <c r="TVW121" s="511"/>
      <c r="TVX121" s="511"/>
      <c r="TVY121" s="511"/>
      <c r="TVZ121" s="511"/>
      <c r="TWA121" s="511"/>
      <c r="TWB121" s="511"/>
      <c r="TWC121" s="511"/>
      <c r="TWD121" s="511"/>
      <c r="TWE121" s="511"/>
      <c r="TWF121" s="511"/>
      <c r="TWG121" s="511"/>
      <c r="TWH121" s="511"/>
      <c r="TWI121" s="511"/>
      <c r="TWJ121" s="511"/>
      <c r="TWK121" s="511"/>
      <c r="TWL121" s="511"/>
      <c r="TWM121" s="511"/>
      <c r="TWN121" s="511"/>
      <c r="TWO121" s="511"/>
      <c r="TWP121" s="511"/>
      <c r="TWQ121" s="511"/>
      <c r="TWR121" s="511"/>
      <c r="TWS121" s="511"/>
      <c r="TWT121" s="511"/>
      <c r="TWU121" s="511"/>
      <c r="TWV121" s="511"/>
      <c r="TWW121" s="511"/>
      <c r="TWX121" s="511"/>
      <c r="TWY121" s="511"/>
      <c r="TWZ121" s="511"/>
      <c r="TXA121" s="511"/>
      <c r="TXB121" s="511"/>
      <c r="TXC121" s="511"/>
      <c r="TXD121" s="511"/>
      <c r="TXE121" s="511"/>
      <c r="TXF121" s="511"/>
      <c r="TXG121" s="511"/>
      <c r="TXH121" s="511"/>
      <c r="TXI121" s="511"/>
      <c r="TXJ121" s="511"/>
      <c r="TXK121" s="511"/>
      <c r="TXL121" s="511"/>
      <c r="TXM121" s="511"/>
      <c r="TXN121" s="511"/>
      <c r="TXO121" s="511"/>
      <c r="TXP121" s="511"/>
      <c r="TXQ121" s="511"/>
      <c r="TXR121" s="511"/>
      <c r="TXS121" s="511"/>
      <c r="TXT121" s="511"/>
      <c r="TXU121" s="511"/>
      <c r="TXV121" s="511"/>
      <c r="TXW121" s="511"/>
      <c r="TXX121" s="511"/>
      <c r="TXY121" s="511"/>
      <c r="TXZ121" s="511"/>
      <c r="TYA121" s="511"/>
      <c r="TYB121" s="511"/>
      <c r="TYC121" s="511"/>
      <c r="TYD121" s="511"/>
      <c r="TYE121" s="511"/>
      <c r="TYF121" s="511"/>
      <c r="TYG121" s="511"/>
      <c r="TYH121" s="511"/>
      <c r="TYI121" s="511"/>
      <c r="TYJ121" s="511"/>
      <c r="TYK121" s="511"/>
      <c r="TYL121" s="511"/>
      <c r="TYM121" s="511"/>
      <c r="TYN121" s="511"/>
      <c r="TYO121" s="511"/>
      <c r="TYP121" s="511"/>
      <c r="TYQ121" s="511"/>
      <c r="TYR121" s="511"/>
      <c r="TYS121" s="511"/>
      <c r="TYT121" s="511"/>
      <c r="TYU121" s="511"/>
      <c r="TYV121" s="511"/>
      <c r="TYW121" s="511"/>
      <c r="TYX121" s="511"/>
      <c r="TYY121" s="511"/>
      <c r="TYZ121" s="511"/>
      <c r="TZA121" s="511"/>
      <c r="TZB121" s="511"/>
      <c r="TZC121" s="511"/>
      <c r="TZD121" s="511"/>
      <c r="TZE121" s="511"/>
      <c r="TZF121" s="511"/>
      <c r="TZG121" s="511"/>
      <c r="TZH121" s="511"/>
      <c r="TZI121" s="511"/>
      <c r="TZJ121" s="511"/>
      <c r="TZK121" s="511"/>
      <c r="TZL121" s="511"/>
      <c r="TZM121" s="511"/>
      <c r="TZN121" s="511"/>
      <c r="TZO121" s="511"/>
      <c r="TZP121" s="511"/>
      <c r="TZQ121" s="511"/>
      <c r="TZR121" s="511"/>
      <c r="TZS121" s="511"/>
      <c r="TZT121" s="511"/>
      <c r="TZU121" s="511"/>
      <c r="TZV121" s="511"/>
      <c r="TZW121" s="511"/>
      <c r="TZX121" s="511"/>
      <c r="TZY121" s="511"/>
      <c r="TZZ121" s="511"/>
      <c r="UAA121" s="511"/>
      <c r="UAB121" s="511"/>
      <c r="UAC121" s="511"/>
      <c r="UAD121" s="511"/>
      <c r="UAE121" s="511"/>
      <c r="UAF121" s="511"/>
      <c r="UAG121" s="511"/>
      <c r="UAH121" s="511"/>
      <c r="UAI121" s="511"/>
      <c r="UAJ121" s="511"/>
      <c r="UAK121" s="511"/>
      <c r="UAL121" s="511"/>
      <c r="UAM121" s="511"/>
      <c r="UAN121" s="511"/>
      <c r="UAO121" s="511"/>
      <c r="UAP121" s="511"/>
      <c r="UAQ121" s="511"/>
      <c r="UAR121" s="511"/>
      <c r="UAS121" s="511"/>
      <c r="UAT121" s="511"/>
      <c r="UAU121" s="511"/>
      <c r="UAV121" s="511"/>
      <c r="UAW121" s="511"/>
      <c r="UAX121" s="511"/>
      <c r="UAY121" s="511"/>
      <c r="UAZ121" s="511"/>
      <c r="UBA121" s="511"/>
      <c r="UBB121" s="511"/>
      <c r="UBC121" s="511"/>
      <c r="UBD121" s="511"/>
      <c r="UBE121" s="511"/>
      <c r="UBF121" s="511"/>
      <c r="UBG121" s="511"/>
      <c r="UBH121" s="511"/>
      <c r="UBI121" s="511"/>
      <c r="UBJ121" s="511"/>
      <c r="UBK121" s="511"/>
      <c r="UBL121" s="511"/>
      <c r="UBM121" s="511"/>
      <c r="UBN121" s="511"/>
      <c r="UBO121" s="511"/>
      <c r="UBP121" s="511"/>
      <c r="UBQ121" s="511"/>
      <c r="UBR121" s="511"/>
      <c r="UBS121" s="511"/>
      <c r="UBT121" s="511"/>
      <c r="UBU121" s="511"/>
      <c r="UBV121" s="511"/>
      <c r="UBW121" s="511"/>
      <c r="UBX121" s="511"/>
      <c r="UBY121" s="511"/>
      <c r="UBZ121" s="511"/>
      <c r="UCA121" s="511"/>
      <c r="UCB121" s="511"/>
      <c r="UCC121" s="511"/>
      <c r="UCD121" s="511"/>
      <c r="UCE121" s="511"/>
      <c r="UCF121" s="511"/>
      <c r="UCG121" s="511"/>
      <c r="UCH121" s="511"/>
      <c r="UCI121" s="511"/>
      <c r="UCJ121" s="511"/>
      <c r="UCK121" s="511"/>
      <c r="UCL121" s="511"/>
      <c r="UCM121" s="511"/>
      <c r="UCN121" s="511"/>
      <c r="UCO121" s="511"/>
      <c r="UCP121" s="511"/>
      <c r="UCQ121" s="511"/>
      <c r="UCR121" s="511"/>
      <c r="UCS121" s="511"/>
      <c r="UCT121" s="511"/>
      <c r="UCU121" s="511"/>
      <c r="UCV121" s="511"/>
      <c r="UCW121" s="511"/>
      <c r="UCX121" s="511"/>
      <c r="UCY121" s="511"/>
      <c r="UCZ121" s="511"/>
      <c r="UDA121" s="511"/>
      <c r="UDB121" s="511"/>
      <c r="UDC121" s="511"/>
      <c r="UDD121" s="511"/>
      <c r="UDE121" s="511"/>
      <c r="UDF121" s="511"/>
      <c r="UDG121" s="511"/>
      <c r="UDH121" s="511"/>
      <c r="UDI121" s="511"/>
      <c r="UDJ121" s="511"/>
      <c r="UDK121" s="511"/>
      <c r="UDL121" s="511"/>
      <c r="UDM121" s="511"/>
      <c r="UDN121" s="511"/>
      <c r="UDO121" s="511"/>
      <c r="UDP121" s="511"/>
      <c r="UDQ121" s="511"/>
      <c r="UDR121" s="511"/>
      <c r="UDS121" s="511"/>
      <c r="UDT121" s="511"/>
      <c r="UDU121" s="511"/>
      <c r="UDV121" s="511"/>
      <c r="UDW121" s="511"/>
      <c r="UDX121" s="511"/>
      <c r="UDY121" s="511"/>
      <c r="UDZ121" s="511"/>
      <c r="UEA121" s="511"/>
      <c r="UEB121" s="511"/>
      <c r="UEC121" s="511"/>
      <c r="UED121" s="511"/>
      <c r="UEE121" s="511"/>
      <c r="UEF121" s="511"/>
      <c r="UEG121" s="511"/>
      <c r="UEH121" s="511"/>
      <c r="UEI121" s="511"/>
      <c r="UEJ121" s="511"/>
      <c r="UEK121" s="511"/>
      <c r="UEL121" s="511"/>
      <c r="UEM121" s="511"/>
      <c r="UEN121" s="511"/>
      <c r="UEO121" s="511"/>
      <c r="UEP121" s="511"/>
      <c r="UEQ121" s="511"/>
      <c r="UER121" s="511"/>
      <c r="UES121" s="511"/>
      <c r="UET121" s="511"/>
      <c r="UEU121" s="511"/>
      <c r="UEV121" s="511"/>
      <c r="UEW121" s="511"/>
      <c r="UEX121" s="511"/>
      <c r="UEY121" s="511"/>
      <c r="UEZ121" s="511"/>
      <c r="UFA121" s="511"/>
      <c r="UFB121" s="511"/>
      <c r="UFC121" s="511"/>
      <c r="UFD121" s="511"/>
      <c r="UFE121" s="511"/>
      <c r="UFF121" s="511"/>
      <c r="UFG121" s="511"/>
      <c r="UFH121" s="511"/>
      <c r="UFI121" s="511"/>
      <c r="UFJ121" s="511"/>
      <c r="UFK121" s="511"/>
      <c r="UFL121" s="511"/>
      <c r="UFM121" s="511"/>
      <c r="UFN121" s="511"/>
      <c r="UFO121" s="511"/>
      <c r="UFP121" s="511"/>
      <c r="UFQ121" s="511"/>
      <c r="UFR121" s="511"/>
      <c r="UFS121" s="511"/>
      <c r="UFT121" s="511"/>
      <c r="UFU121" s="511"/>
      <c r="UFV121" s="511"/>
      <c r="UFW121" s="511"/>
      <c r="UFX121" s="511"/>
      <c r="UFY121" s="511"/>
      <c r="UFZ121" s="511"/>
      <c r="UGA121" s="511"/>
      <c r="UGB121" s="511"/>
      <c r="UGC121" s="511"/>
      <c r="UGD121" s="511"/>
      <c r="UGE121" s="511"/>
      <c r="UGF121" s="511"/>
      <c r="UGG121" s="511"/>
      <c r="UGH121" s="511"/>
      <c r="UGI121" s="511"/>
      <c r="UGJ121" s="511"/>
      <c r="UGK121" s="511"/>
      <c r="UGL121" s="511"/>
      <c r="UGM121" s="511"/>
      <c r="UGN121" s="511"/>
      <c r="UGO121" s="511"/>
      <c r="UGP121" s="511"/>
      <c r="UGQ121" s="511"/>
      <c r="UGR121" s="511"/>
      <c r="UGS121" s="511"/>
      <c r="UGT121" s="511"/>
      <c r="UGU121" s="511"/>
      <c r="UGV121" s="511"/>
      <c r="UGW121" s="511"/>
      <c r="UGX121" s="511"/>
      <c r="UGY121" s="511"/>
      <c r="UGZ121" s="511"/>
      <c r="UHA121" s="511"/>
      <c r="UHB121" s="511"/>
      <c r="UHC121" s="511"/>
      <c r="UHD121" s="511"/>
      <c r="UHE121" s="511"/>
      <c r="UHF121" s="511"/>
      <c r="UHG121" s="511"/>
      <c r="UHH121" s="511"/>
      <c r="UHI121" s="511"/>
      <c r="UHJ121" s="511"/>
      <c r="UHK121" s="511"/>
      <c r="UHL121" s="511"/>
      <c r="UHM121" s="511"/>
      <c r="UHN121" s="511"/>
      <c r="UHO121" s="511"/>
      <c r="UHP121" s="511"/>
      <c r="UHQ121" s="511"/>
      <c r="UHR121" s="511"/>
      <c r="UHS121" s="511"/>
      <c r="UHT121" s="511"/>
      <c r="UHU121" s="511"/>
      <c r="UHV121" s="511"/>
      <c r="UHW121" s="511"/>
      <c r="UHX121" s="511"/>
      <c r="UHY121" s="511"/>
      <c r="UHZ121" s="511"/>
      <c r="UIA121" s="511"/>
      <c r="UIB121" s="511"/>
      <c r="UIC121" s="511"/>
      <c r="UID121" s="511"/>
      <c r="UIE121" s="511"/>
      <c r="UIF121" s="511"/>
      <c r="UIG121" s="511"/>
      <c r="UIH121" s="511"/>
      <c r="UII121" s="511"/>
      <c r="UIJ121" s="511"/>
      <c r="UIK121" s="511"/>
      <c r="UIL121" s="511"/>
      <c r="UIM121" s="511"/>
      <c r="UIN121" s="511"/>
      <c r="UIO121" s="511"/>
      <c r="UIP121" s="511"/>
      <c r="UIQ121" s="511"/>
      <c r="UIR121" s="511"/>
      <c r="UIS121" s="511"/>
      <c r="UIT121" s="511"/>
      <c r="UIU121" s="511"/>
      <c r="UIV121" s="511"/>
      <c r="UIW121" s="511"/>
      <c r="UIX121" s="511"/>
      <c r="UIY121" s="511"/>
      <c r="UIZ121" s="511"/>
      <c r="UJA121" s="511"/>
      <c r="UJB121" s="511"/>
      <c r="UJC121" s="511"/>
      <c r="UJD121" s="511"/>
      <c r="UJE121" s="511"/>
      <c r="UJF121" s="511"/>
      <c r="UJG121" s="511"/>
      <c r="UJH121" s="511"/>
      <c r="UJI121" s="511"/>
      <c r="UJJ121" s="511"/>
      <c r="UJK121" s="511"/>
      <c r="UJL121" s="511"/>
      <c r="UJM121" s="511"/>
      <c r="UJN121" s="511"/>
      <c r="UJO121" s="511"/>
      <c r="UJP121" s="511"/>
      <c r="UJQ121" s="511"/>
      <c r="UJR121" s="511"/>
      <c r="UJS121" s="511"/>
      <c r="UJT121" s="511"/>
      <c r="UJU121" s="511"/>
      <c r="UJV121" s="511"/>
      <c r="UJW121" s="511"/>
      <c r="UJX121" s="511"/>
      <c r="UJY121" s="511"/>
      <c r="UJZ121" s="511"/>
      <c r="UKA121" s="511"/>
      <c r="UKB121" s="511"/>
      <c r="UKC121" s="511"/>
      <c r="UKD121" s="511"/>
      <c r="UKE121" s="511"/>
      <c r="UKF121" s="511"/>
      <c r="UKG121" s="511"/>
      <c r="UKH121" s="511"/>
      <c r="UKI121" s="511"/>
      <c r="UKJ121" s="511"/>
      <c r="UKK121" s="511"/>
      <c r="UKL121" s="511"/>
      <c r="UKM121" s="511"/>
      <c r="UKN121" s="511"/>
      <c r="UKO121" s="511"/>
      <c r="UKP121" s="511"/>
      <c r="UKQ121" s="511"/>
      <c r="UKR121" s="511"/>
      <c r="UKS121" s="511"/>
      <c r="UKT121" s="511"/>
      <c r="UKU121" s="511"/>
      <c r="UKV121" s="511"/>
      <c r="UKW121" s="511"/>
      <c r="UKX121" s="511"/>
      <c r="UKY121" s="511"/>
      <c r="UKZ121" s="511"/>
      <c r="ULA121" s="511"/>
      <c r="ULB121" s="511"/>
      <c r="ULC121" s="511"/>
      <c r="ULD121" s="511"/>
      <c r="ULE121" s="511"/>
      <c r="ULF121" s="511"/>
      <c r="ULG121" s="511"/>
      <c r="ULH121" s="511"/>
      <c r="ULI121" s="511"/>
      <c r="ULJ121" s="511"/>
      <c r="ULK121" s="511"/>
      <c r="ULL121" s="511"/>
      <c r="ULM121" s="511"/>
      <c r="ULN121" s="511"/>
      <c r="ULO121" s="511"/>
      <c r="ULP121" s="511"/>
      <c r="ULQ121" s="511"/>
      <c r="ULR121" s="511"/>
      <c r="ULS121" s="511"/>
      <c r="ULT121" s="511"/>
      <c r="ULU121" s="511"/>
      <c r="ULV121" s="511"/>
      <c r="ULW121" s="511"/>
      <c r="ULX121" s="511"/>
      <c r="ULY121" s="511"/>
      <c r="ULZ121" s="511"/>
      <c r="UMA121" s="511"/>
      <c r="UMB121" s="511"/>
      <c r="UMC121" s="511"/>
      <c r="UMD121" s="511"/>
      <c r="UME121" s="511"/>
      <c r="UMF121" s="511"/>
      <c r="UMG121" s="511"/>
      <c r="UMH121" s="511"/>
      <c r="UMI121" s="511"/>
      <c r="UMJ121" s="511"/>
      <c r="UMK121" s="511"/>
      <c r="UML121" s="511"/>
      <c r="UMM121" s="511"/>
      <c r="UMN121" s="511"/>
      <c r="UMO121" s="511"/>
      <c r="UMP121" s="511"/>
      <c r="UMQ121" s="511"/>
      <c r="UMR121" s="511"/>
      <c r="UMS121" s="511"/>
      <c r="UMT121" s="511"/>
      <c r="UMU121" s="511"/>
      <c r="UMV121" s="511"/>
      <c r="UMW121" s="511"/>
      <c r="UMX121" s="511"/>
      <c r="UMY121" s="511"/>
      <c r="UMZ121" s="511"/>
      <c r="UNA121" s="511"/>
      <c r="UNB121" s="511"/>
      <c r="UNC121" s="511"/>
      <c r="UND121" s="511"/>
      <c r="UNE121" s="511"/>
      <c r="UNF121" s="511"/>
      <c r="UNG121" s="511"/>
      <c r="UNH121" s="511"/>
      <c r="UNI121" s="511"/>
      <c r="UNJ121" s="511"/>
      <c r="UNK121" s="511"/>
      <c r="UNL121" s="511"/>
      <c r="UNM121" s="511"/>
      <c r="UNN121" s="511"/>
      <c r="UNO121" s="511"/>
      <c r="UNP121" s="511"/>
      <c r="UNQ121" s="511"/>
      <c r="UNR121" s="511"/>
      <c r="UNS121" s="511"/>
      <c r="UNT121" s="511"/>
      <c r="UNU121" s="511"/>
      <c r="UNV121" s="511"/>
      <c r="UNW121" s="511"/>
      <c r="UNX121" s="511"/>
      <c r="UNY121" s="511"/>
      <c r="UNZ121" s="511"/>
      <c r="UOA121" s="511"/>
      <c r="UOB121" s="511"/>
      <c r="UOC121" s="511"/>
      <c r="UOD121" s="511"/>
      <c r="UOE121" s="511"/>
      <c r="UOF121" s="511"/>
      <c r="UOG121" s="511"/>
      <c r="UOH121" s="511"/>
      <c r="UOI121" s="511"/>
      <c r="UOJ121" s="511"/>
      <c r="UOK121" s="511"/>
      <c r="UOL121" s="511"/>
      <c r="UOM121" s="511"/>
      <c r="UON121" s="511"/>
      <c r="UOO121" s="511"/>
      <c r="UOP121" s="511"/>
      <c r="UOQ121" s="511"/>
      <c r="UOR121" s="511"/>
      <c r="UOS121" s="511"/>
      <c r="UOT121" s="511"/>
      <c r="UOU121" s="511"/>
      <c r="UOV121" s="511"/>
      <c r="UOW121" s="511"/>
      <c r="UOX121" s="511"/>
      <c r="UOY121" s="511"/>
      <c r="UOZ121" s="511"/>
      <c r="UPA121" s="511"/>
      <c r="UPB121" s="511"/>
      <c r="UPC121" s="511"/>
      <c r="UPD121" s="511"/>
      <c r="UPE121" s="511"/>
      <c r="UPF121" s="511"/>
      <c r="UPG121" s="511"/>
      <c r="UPH121" s="511"/>
      <c r="UPI121" s="511"/>
      <c r="UPJ121" s="511"/>
      <c r="UPK121" s="511"/>
      <c r="UPL121" s="511"/>
      <c r="UPM121" s="511"/>
      <c r="UPN121" s="511"/>
      <c r="UPO121" s="511"/>
      <c r="UPP121" s="511"/>
      <c r="UPQ121" s="511"/>
      <c r="UPR121" s="511"/>
      <c r="UPS121" s="511"/>
      <c r="UPT121" s="511"/>
      <c r="UPU121" s="511"/>
      <c r="UPV121" s="511"/>
      <c r="UPW121" s="511"/>
      <c r="UPX121" s="511"/>
      <c r="UPY121" s="511"/>
      <c r="UPZ121" s="511"/>
      <c r="UQA121" s="511"/>
      <c r="UQB121" s="511"/>
      <c r="UQC121" s="511"/>
      <c r="UQD121" s="511"/>
      <c r="UQE121" s="511"/>
      <c r="UQF121" s="511"/>
      <c r="UQG121" s="511"/>
      <c r="UQH121" s="511"/>
      <c r="UQI121" s="511"/>
      <c r="UQJ121" s="511"/>
      <c r="UQK121" s="511"/>
      <c r="UQL121" s="511"/>
      <c r="UQM121" s="511"/>
      <c r="UQN121" s="511"/>
      <c r="UQO121" s="511"/>
      <c r="UQP121" s="511"/>
      <c r="UQQ121" s="511"/>
      <c r="UQR121" s="511"/>
      <c r="UQS121" s="511"/>
      <c r="UQT121" s="511"/>
      <c r="UQU121" s="511"/>
      <c r="UQV121" s="511"/>
      <c r="UQW121" s="511"/>
      <c r="UQX121" s="511"/>
      <c r="UQY121" s="511"/>
      <c r="UQZ121" s="511"/>
      <c r="URA121" s="511"/>
      <c r="URB121" s="511"/>
      <c r="URC121" s="511"/>
      <c r="URD121" s="511"/>
      <c r="URE121" s="511"/>
      <c r="URF121" s="511"/>
      <c r="URG121" s="511"/>
      <c r="URH121" s="511"/>
      <c r="URI121" s="511"/>
      <c r="URJ121" s="511"/>
      <c r="URK121" s="511"/>
      <c r="URL121" s="511"/>
      <c r="URM121" s="511"/>
      <c r="URN121" s="511"/>
      <c r="URO121" s="511"/>
      <c r="URP121" s="511"/>
      <c r="URQ121" s="511"/>
      <c r="URR121" s="511"/>
      <c r="URS121" s="511"/>
      <c r="URT121" s="511"/>
      <c r="URU121" s="511"/>
      <c r="URV121" s="511"/>
      <c r="URW121" s="511"/>
      <c r="URX121" s="511"/>
      <c r="URY121" s="511"/>
      <c r="URZ121" s="511"/>
      <c r="USA121" s="511"/>
      <c r="USB121" s="511"/>
      <c r="USC121" s="511"/>
      <c r="USD121" s="511"/>
      <c r="USE121" s="511"/>
      <c r="USF121" s="511"/>
      <c r="USG121" s="511"/>
      <c r="USH121" s="511"/>
      <c r="USI121" s="511"/>
      <c r="USJ121" s="511"/>
      <c r="USK121" s="511"/>
      <c r="USL121" s="511"/>
      <c r="USM121" s="511"/>
      <c r="USN121" s="511"/>
      <c r="USO121" s="511"/>
      <c r="USP121" s="511"/>
      <c r="USQ121" s="511"/>
      <c r="USR121" s="511"/>
      <c r="USS121" s="511"/>
      <c r="UST121" s="511"/>
      <c r="USU121" s="511"/>
      <c r="USV121" s="511"/>
      <c r="USW121" s="511"/>
      <c r="USX121" s="511"/>
      <c r="USY121" s="511"/>
      <c r="USZ121" s="511"/>
      <c r="UTA121" s="511"/>
      <c r="UTB121" s="511"/>
      <c r="UTC121" s="511"/>
      <c r="UTD121" s="511"/>
      <c r="UTE121" s="511"/>
      <c r="UTF121" s="511"/>
      <c r="UTG121" s="511"/>
      <c r="UTH121" s="511"/>
      <c r="UTI121" s="511"/>
      <c r="UTJ121" s="511"/>
      <c r="UTK121" s="511"/>
      <c r="UTL121" s="511"/>
      <c r="UTM121" s="511"/>
      <c r="UTN121" s="511"/>
      <c r="UTO121" s="511"/>
      <c r="UTP121" s="511"/>
      <c r="UTQ121" s="511"/>
      <c r="UTR121" s="511"/>
      <c r="UTS121" s="511"/>
      <c r="UTT121" s="511"/>
      <c r="UTU121" s="511"/>
      <c r="UTV121" s="511"/>
      <c r="UTW121" s="511"/>
      <c r="UTX121" s="511"/>
      <c r="UTY121" s="511"/>
      <c r="UTZ121" s="511"/>
      <c r="UUA121" s="511"/>
      <c r="UUB121" s="511"/>
      <c r="UUC121" s="511"/>
      <c r="UUD121" s="511"/>
      <c r="UUE121" s="511"/>
      <c r="UUF121" s="511"/>
      <c r="UUG121" s="511"/>
      <c r="UUH121" s="511"/>
      <c r="UUI121" s="511"/>
      <c r="UUJ121" s="511"/>
      <c r="UUK121" s="511"/>
      <c r="UUL121" s="511"/>
      <c r="UUM121" s="511"/>
      <c r="UUN121" s="511"/>
      <c r="UUO121" s="511"/>
      <c r="UUP121" s="511"/>
      <c r="UUQ121" s="511"/>
      <c r="UUR121" s="511"/>
      <c r="UUS121" s="511"/>
      <c r="UUT121" s="511"/>
      <c r="UUU121" s="511"/>
      <c r="UUV121" s="511"/>
      <c r="UUW121" s="511"/>
      <c r="UUX121" s="511"/>
      <c r="UUY121" s="511"/>
      <c r="UUZ121" s="511"/>
      <c r="UVA121" s="511"/>
      <c r="UVB121" s="511"/>
      <c r="UVC121" s="511"/>
      <c r="UVD121" s="511"/>
      <c r="UVE121" s="511"/>
      <c r="UVF121" s="511"/>
      <c r="UVG121" s="511"/>
      <c r="UVH121" s="511"/>
      <c r="UVI121" s="511"/>
      <c r="UVJ121" s="511"/>
      <c r="UVK121" s="511"/>
      <c r="UVL121" s="511"/>
      <c r="UVM121" s="511"/>
      <c r="UVN121" s="511"/>
      <c r="UVO121" s="511"/>
      <c r="UVP121" s="511"/>
      <c r="UVQ121" s="511"/>
      <c r="UVR121" s="511"/>
      <c r="UVS121" s="511"/>
      <c r="UVT121" s="511"/>
      <c r="UVU121" s="511"/>
      <c r="UVV121" s="511"/>
      <c r="UVW121" s="511"/>
      <c r="UVX121" s="511"/>
      <c r="UVY121" s="511"/>
      <c r="UVZ121" s="511"/>
      <c r="UWA121" s="511"/>
      <c r="UWB121" s="511"/>
      <c r="UWC121" s="511"/>
      <c r="UWD121" s="511"/>
      <c r="UWE121" s="511"/>
      <c r="UWF121" s="511"/>
      <c r="UWG121" s="511"/>
      <c r="UWH121" s="511"/>
      <c r="UWI121" s="511"/>
      <c r="UWJ121" s="511"/>
      <c r="UWK121" s="511"/>
      <c r="UWL121" s="511"/>
      <c r="UWM121" s="511"/>
      <c r="UWN121" s="511"/>
      <c r="UWO121" s="511"/>
      <c r="UWP121" s="511"/>
      <c r="UWQ121" s="511"/>
      <c r="UWR121" s="511"/>
      <c r="UWS121" s="511"/>
      <c r="UWT121" s="511"/>
      <c r="UWU121" s="511"/>
      <c r="UWV121" s="511"/>
      <c r="UWW121" s="511"/>
      <c r="UWX121" s="511"/>
      <c r="UWY121" s="511"/>
      <c r="UWZ121" s="511"/>
      <c r="UXA121" s="511"/>
      <c r="UXB121" s="511"/>
      <c r="UXC121" s="511"/>
      <c r="UXD121" s="511"/>
      <c r="UXE121" s="511"/>
      <c r="UXF121" s="511"/>
      <c r="UXG121" s="511"/>
      <c r="UXH121" s="511"/>
      <c r="UXI121" s="511"/>
      <c r="UXJ121" s="511"/>
      <c r="UXK121" s="511"/>
      <c r="UXL121" s="511"/>
      <c r="UXM121" s="511"/>
      <c r="UXN121" s="511"/>
      <c r="UXO121" s="511"/>
      <c r="UXP121" s="511"/>
      <c r="UXQ121" s="511"/>
      <c r="UXR121" s="511"/>
      <c r="UXS121" s="511"/>
      <c r="UXT121" s="511"/>
      <c r="UXU121" s="511"/>
      <c r="UXV121" s="511"/>
      <c r="UXW121" s="511"/>
      <c r="UXX121" s="511"/>
      <c r="UXY121" s="511"/>
      <c r="UXZ121" s="511"/>
      <c r="UYA121" s="511"/>
      <c r="UYB121" s="511"/>
      <c r="UYC121" s="511"/>
      <c r="UYD121" s="511"/>
      <c r="UYE121" s="511"/>
      <c r="UYF121" s="511"/>
      <c r="UYG121" s="511"/>
      <c r="UYH121" s="511"/>
      <c r="UYI121" s="511"/>
      <c r="UYJ121" s="511"/>
      <c r="UYK121" s="511"/>
      <c r="UYL121" s="511"/>
      <c r="UYM121" s="511"/>
      <c r="UYN121" s="511"/>
      <c r="UYO121" s="511"/>
      <c r="UYP121" s="511"/>
      <c r="UYQ121" s="511"/>
      <c r="UYR121" s="511"/>
      <c r="UYS121" s="511"/>
      <c r="UYT121" s="511"/>
      <c r="UYU121" s="511"/>
      <c r="UYV121" s="511"/>
      <c r="UYW121" s="511"/>
      <c r="UYX121" s="511"/>
      <c r="UYY121" s="511"/>
      <c r="UYZ121" s="511"/>
      <c r="UZA121" s="511"/>
      <c r="UZB121" s="511"/>
      <c r="UZC121" s="511"/>
      <c r="UZD121" s="511"/>
      <c r="UZE121" s="511"/>
      <c r="UZF121" s="511"/>
      <c r="UZG121" s="511"/>
      <c r="UZH121" s="511"/>
      <c r="UZI121" s="511"/>
      <c r="UZJ121" s="511"/>
      <c r="UZK121" s="511"/>
      <c r="UZL121" s="511"/>
      <c r="UZM121" s="511"/>
      <c r="UZN121" s="511"/>
      <c r="UZO121" s="511"/>
      <c r="UZP121" s="511"/>
      <c r="UZQ121" s="511"/>
      <c r="UZR121" s="511"/>
      <c r="UZS121" s="511"/>
      <c r="UZT121" s="511"/>
      <c r="UZU121" s="511"/>
      <c r="UZV121" s="511"/>
      <c r="UZW121" s="511"/>
      <c r="UZX121" s="511"/>
      <c r="UZY121" s="511"/>
      <c r="UZZ121" s="511"/>
      <c r="VAA121" s="511"/>
      <c r="VAB121" s="511"/>
      <c r="VAC121" s="511"/>
      <c r="VAD121" s="511"/>
      <c r="VAE121" s="511"/>
      <c r="VAF121" s="511"/>
      <c r="VAG121" s="511"/>
      <c r="VAH121" s="511"/>
      <c r="VAI121" s="511"/>
      <c r="VAJ121" s="511"/>
      <c r="VAK121" s="511"/>
      <c r="VAL121" s="511"/>
      <c r="VAM121" s="511"/>
      <c r="VAN121" s="511"/>
      <c r="VAO121" s="511"/>
      <c r="VAP121" s="511"/>
      <c r="VAQ121" s="511"/>
      <c r="VAR121" s="511"/>
      <c r="VAS121" s="511"/>
      <c r="VAT121" s="511"/>
      <c r="VAU121" s="511"/>
      <c r="VAV121" s="511"/>
      <c r="VAW121" s="511"/>
      <c r="VAX121" s="511"/>
      <c r="VAY121" s="511"/>
      <c r="VAZ121" s="511"/>
      <c r="VBA121" s="511"/>
      <c r="VBB121" s="511"/>
      <c r="VBC121" s="511"/>
      <c r="VBD121" s="511"/>
      <c r="VBE121" s="511"/>
      <c r="VBF121" s="511"/>
      <c r="VBG121" s="511"/>
      <c r="VBH121" s="511"/>
      <c r="VBI121" s="511"/>
      <c r="VBJ121" s="511"/>
      <c r="VBK121" s="511"/>
      <c r="VBL121" s="511"/>
      <c r="VBM121" s="511"/>
      <c r="VBN121" s="511"/>
      <c r="VBO121" s="511"/>
      <c r="VBP121" s="511"/>
      <c r="VBQ121" s="511"/>
      <c r="VBR121" s="511"/>
      <c r="VBS121" s="511"/>
      <c r="VBT121" s="511"/>
      <c r="VBU121" s="511"/>
      <c r="VBV121" s="511"/>
      <c r="VBW121" s="511"/>
      <c r="VBX121" s="511"/>
      <c r="VBY121" s="511"/>
      <c r="VBZ121" s="511"/>
      <c r="VCA121" s="511"/>
      <c r="VCB121" s="511"/>
      <c r="VCC121" s="511"/>
      <c r="VCD121" s="511"/>
      <c r="VCE121" s="511"/>
      <c r="VCF121" s="511"/>
      <c r="VCG121" s="511"/>
      <c r="VCH121" s="511"/>
      <c r="VCI121" s="511"/>
      <c r="VCJ121" s="511"/>
      <c r="VCK121" s="511"/>
      <c r="VCL121" s="511"/>
      <c r="VCM121" s="511"/>
      <c r="VCN121" s="511"/>
      <c r="VCO121" s="511"/>
      <c r="VCP121" s="511"/>
      <c r="VCQ121" s="511"/>
      <c r="VCR121" s="511"/>
      <c r="VCS121" s="511"/>
      <c r="VCT121" s="511"/>
      <c r="VCU121" s="511"/>
      <c r="VCV121" s="511"/>
      <c r="VCW121" s="511"/>
      <c r="VCX121" s="511"/>
      <c r="VCY121" s="511"/>
      <c r="VCZ121" s="511"/>
      <c r="VDA121" s="511"/>
      <c r="VDB121" s="511"/>
      <c r="VDC121" s="511"/>
      <c r="VDD121" s="511"/>
      <c r="VDE121" s="511"/>
      <c r="VDF121" s="511"/>
      <c r="VDG121" s="511"/>
      <c r="VDH121" s="511"/>
      <c r="VDI121" s="511"/>
      <c r="VDJ121" s="511"/>
      <c r="VDK121" s="511"/>
      <c r="VDL121" s="511"/>
      <c r="VDM121" s="511"/>
      <c r="VDN121" s="511"/>
      <c r="VDO121" s="511"/>
      <c r="VDP121" s="511"/>
      <c r="VDQ121" s="511"/>
      <c r="VDR121" s="511"/>
      <c r="VDS121" s="511"/>
      <c r="VDT121" s="511"/>
      <c r="VDU121" s="511"/>
      <c r="VDV121" s="511"/>
      <c r="VDW121" s="511"/>
      <c r="VDX121" s="511"/>
      <c r="VDY121" s="511"/>
      <c r="VDZ121" s="511"/>
      <c r="VEA121" s="511"/>
      <c r="VEB121" s="511"/>
      <c r="VEC121" s="511"/>
      <c r="VED121" s="511"/>
      <c r="VEE121" s="511"/>
      <c r="VEF121" s="511"/>
      <c r="VEG121" s="511"/>
      <c r="VEH121" s="511"/>
      <c r="VEI121" s="511"/>
      <c r="VEJ121" s="511"/>
      <c r="VEK121" s="511"/>
      <c r="VEL121" s="511"/>
      <c r="VEM121" s="511"/>
      <c r="VEN121" s="511"/>
      <c r="VEO121" s="511"/>
      <c r="VEP121" s="511"/>
      <c r="VEQ121" s="511"/>
      <c r="VER121" s="511"/>
      <c r="VES121" s="511"/>
      <c r="VET121" s="511"/>
      <c r="VEU121" s="511"/>
      <c r="VEV121" s="511"/>
      <c r="VEW121" s="511"/>
      <c r="VEX121" s="511"/>
      <c r="VEY121" s="511"/>
      <c r="VEZ121" s="511"/>
      <c r="VFA121" s="511"/>
      <c r="VFB121" s="511"/>
      <c r="VFC121" s="511"/>
      <c r="VFD121" s="511"/>
      <c r="VFE121" s="511"/>
      <c r="VFF121" s="511"/>
      <c r="VFG121" s="511"/>
      <c r="VFH121" s="511"/>
      <c r="VFI121" s="511"/>
      <c r="VFJ121" s="511"/>
      <c r="VFK121" s="511"/>
      <c r="VFL121" s="511"/>
      <c r="VFM121" s="511"/>
      <c r="VFN121" s="511"/>
      <c r="VFO121" s="511"/>
      <c r="VFP121" s="511"/>
      <c r="VFQ121" s="511"/>
      <c r="VFR121" s="511"/>
      <c r="VFS121" s="511"/>
      <c r="VFT121" s="511"/>
      <c r="VFU121" s="511"/>
      <c r="VFV121" s="511"/>
      <c r="VFW121" s="511"/>
      <c r="VFX121" s="511"/>
      <c r="VFY121" s="511"/>
      <c r="VFZ121" s="511"/>
      <c r="VGA121" s="511"/>
      <c r="VGB121" s="511"/>
      <c r="VGC121" s="511"/>
      <c r="VGD121" s="511"/>
      <c r="VGE121" s="511"/>
      <c r="VGF121" s="511"/>
      <c r="VGG121" s="511"/>
      <c r="VGH121" s="511"/>
      <c r="VGI121" s="511"/>
      <c r="VGJ121" s="511"/>
      <c r="VGK121" s="511"/>
      <c r="VGL121" s="511"/>
      <c r="VGM121" s="511"/>
      <c r="VGN121" s="511"/>
      <c r="VGO121" s="511"/>
      <c r="VGP121" s="511"/>
      <c r="VGQ121" s="511"/>
      <c r="VGR121" s="511"/>
      <c r="VGS121" s="511"/>
      <c r="VGT121" s="511"/>
      <c r="VGU121" s="511"/>
      <c r="VGV121" s="511"/>
      <c r="VGW121" s="511"/>
      <c r="VGX121" s="511"/>
      <c r="VGY121" s="511"/>
      <c r="VGZ121" s="511"/>
      <c r="VHA121" s="511"/>
      <c r="VHB121" s="511"/>
      <c r="VHC121" s="511"/>
      <c r="VHD121" s="511"/>
      <c r="VHE121" s="511"/>
      <c r="VHF121" s="511"/>
      <c r="VHG121" s="511"/>
      <c r="VHH121" s="511"/>
      <c r="VHI121" s="511"/>
      <c r="VHJ121" s="511"/>
      <c r="VHK121" s="511"/>
      <c r="VHL121" s="511"/>
      <c r="VHM121" s="511"/>
      <c r="VHN121" s="511"/>
      <c r="VHO121" s="511"/>
      <c r="VHP121" s="511"/>
      <c r="VHQ121" s="511"/>
      <c r="VHR121" s="511"/>
      <c r="VHS121" s="511"/>
      <c r="VHT121" s="511"/>
      <c r="VHU121" s="511"/>
      <c r="VHV121" s="511"/>
      <c r="VHW121" s="511"/>
      <c r="VHX121" s="511"/>
      <c r="VHY121" s="511"/>
      <c r="VHZ121" s="511"/>
      <c r="VIA121" s="511"/>
      <c r="VIB121" s="511"/>
      <c r="VIC121" s="511"/>
      <c r="VID121" s="511"/>
      <c r="VIE121" s="511"/>
      <c r="VIF121" s="511"/>
      <c r="VIG121" s="511"/>
      <c r="VIH121" s="511"/>
      <c r="VII121" s="511"/>
      <c r="VIJ121" s="511"/>
      <c r="VIK121" s="511"/>
      <c r="VIL121" s="511"/>
      <c r="VIM121" s="511"/>
      <c r="VIN121" s="511"/>
      <c r="VIO121" s="511"/>
      <c r="VIP121" s="511"/>
      <c r="VIQ121" s="511"/>
      <c r="VIR121" s="511"/>
      <c r="VIS121" s="511"/>
      <c r="VIT121" s="511"/>
      <c r="VIU121" s="511"/>
      <c r="VIV121" s="511"/>
      <c r="VIW121" s="511"/>
      <c r="VIX121" s="511"/>
      <c r="VIY121" s="511"/>
      <c r="VIZ121" s="511"/>
      <c r="VJA121" s="511"/>
      <c r="VJB121" s="511"/>
      <c r="VJC121" s="511"/>
      <c r="VJD121" s="511"/>
      <c r="VJE121" s="511"/>
      <c r="VJF121" s="511"/>
      <c r="VJG121" s="511"/>
      <c r="VJH121" s="511"/>
      <c r="VJI121" s="511"/>
      <c r="VJJ121" s="511"/>
      <c r="VJK121" s="511"/>
      <c r="VJL121" s="511"/>
      <c r="VJM121" s="511"/>
      <c r="VJN121" s="511"/>
      <c r="VJO121" s="511"/>
      <c r="VJP121" s="511"/>
      <c r="VJQ121" s="511"/>
      <c r="VJR121" s="511"/>
      <c r="VJS121" s="511"/>
      <c r="VJT121" s="511"/>
      <c r="VJU121" s="511"/>
      <c r="VJV121" s="511"/>
      <c r="VJW121" s="511"/>
      <c r="VJX121" s="511"/>
      <c r="VJY121" s="511"/>
      <c r="VJZ121" s="511"/>
      <c r="VKA121" s="511"/>
      <c r="VKB121" s="511"/>
      <c r="VKC121" s="511"/>
      <c r="VKD121" s="511"/>
      <c r="VKE121" s="511"/>
      <c r="VKF121" s="511"/>
      <c r="VKG121" s="511"/>
      <c r="VKH121" s="511"/>
      <c r="VKI121" s="511"/>
      <c r="VKJ121" s="511"/>
      <c r="VKK121" s="511"/>
      <c r="VKL121" s="511"/>
      <c r="VKM121" s="511"/>
      <c r="VKN121" s="511"/>
      <c r="VKO121" s="511"/>
      <c r="VKP121" s="511"/>
      <c r="VKQ121" s="511"/>
      <c r="VKR121" s="511"/>
      <c r="VKS121" s="511"/>
      <c r="VKT121" s="511"/>
      <c r="VKU121" s="511"/>
      <c r="VKV121" s="511"/>
      <c r="VKW121" s="511"/>
      <c r="VKX121" s="511"/>
      <c r="VKY121" s="511"/>
      <c r="VKZ121" s="511"/>
      <c r="VLA121" s="511"/>
      <c r="VLB121" s="511"/>
      <c r="VLC121" s="511"/>
      <c r="VLD121" s="511"/>
      <c r="VLE121" s="511"/>
      <c r="VLF121" s="511"/>
      <c r="VLG121" s="511"/>
      <c r="VLH121" s="511"/>
      <c r="VLI121" s="511"/>
      <c r="VLJ121" s="511"/>
      <c r="VLK121" s="511"/>
      <c r="VLL121" s="511"/>
      <c r="VLM121" s="511"/>
      <c r="VLN121" s="511"/>
      <c r="VLO121" s="511"/>
      <c r="VLP121" s="511"/>
      <c r="VLQ121" s="511"/>
      <c r="VLR121" s="511"/>
      <c r="VLS121" s="511"/>
      <c r="VLT121" s="511"/>
      <c r="VLU121" s="511"/>
      <c r="VLV121" s="511"/>
      <c r="VLW121" s="511"/>
      <c r="VLX121" s="511"/>
      <c r="VLY121" s="511"/>
      <c r="VLZ121" s="511"/>
      <c r="VMA121" s="511"/>
      <c r="VMB121" s="511"/>
      <c r="VMC121" s="511"/>
      <c r="VMD121" s="511"/>
      <c r="VME121" s="511"/>
      <c r="VMF121" s="511"/>
      <c r="VMG121" s="511"/>
      <c r="VMH121" s="511"/>
      <c r="VMI121" s="511"/>
      <c r="VMJ121" s="511"/>
      <c r="VMK121" s="511"/>
      <c r="VML121" s="511"/>
      <c r="VMM121" s="511"/>
      <c r="VMN121" s="511"/>
      <c r="VMO121" s="511"/>
      <c r="VMP121" s="511"/>
      <c r="VMQ121" s="511"/>
      <c r="VMR121" s="511"/>
      <c r="VMS121" s="511"/>
      <c r="VMT121" s="511"/>
      <c r="VMU121" s="511"/>
      <c r="VMV121" s="511"/>
      <c r="VMW121" s="511"/>
      <c r="VMX121" s="511"/>
      <c r="VMY121" s="511"/>
      <c r="VMZ121" s="511"/>
      <c r="VNA121" s="511"/>
      <c r="VNB121" s="511"/>
      <c r="VNC121" s="511"/>
      <c r="VND121" s="511"/>
      <c r="VNE121" s="511"/>
      <c r="VNF121" s="511"/>
      <c r="VNG121" s="511"/>
      <c r="VNH121" s="511"/>
      <c r="VNI121" s="511"/>
      <c r="VNJ121" s="511"/>
      <c r="VNK121" s="511"/>
      <c r="VNL121" s="511"/>
      <c r="VNM121" s="511"/>
      <c r="VNN121" s="511"/>
      <c r="VNO121" s="511"/>
      <c r="VNP121" s="511"/>
      <c r="VNQ121" s="511"/>
      <c r="VNR121" s="511"/>
      <c r="VNS121" s="511"/>
      <c r="VNT121" s="511"/>
      <c r="VNU121" s="511"/>
      <c r="VNV121" s="511"/>
      <c r="VNW121" s="511"/>
      <c r="VNX121" s="511"/>
      <c r="VNY121" s="511"/>
      <c r="VNZ121" s="511"/>
      <c r="VOA121" s="511"/>
      <c r="VOB121" s="511"/>
      <c r="VOC121" s="511"/>
      <c r="VOD121" s="511"/>
      <c r="VOE121" s="511"/>
      <c r="VOF121" s="511"/>
      <c r="VOG121" s="511"/>
      <c r="VOH121" s="511"/>
      <c r="VOI121" s="511"/>
      <c r="VOJ121" s="511"/>
      <c r="VOK121" s="511"/>
      <c r="VOL121" s="511"/>
      <c r="VOM121" s="511"/>
      <c r="VON121" s="511"/>
      <c r="VOO121" s="511"/>
      <c r="VOP121" s="511"/>
      <c r="VOQ121" s="511"/>
      <c r="VOR121" s="511"/>
      <c r="VOS121" s="511"/>
      <c r="VOT121" s="511"/>
      <c r="VOU121" s="511"/>
      <c r="VOV121" s="511"/>
      <c r="VOW121" s="511"/>
      <c r="VOX121" s="511"/>
      <c r="VOY121" s="511"/>
      <c r="VOZ121" s="511"/>
      <c r="VPA121" s="511"/>
      <c r="VPB121" s="511"/>
      <c r="VPC121" s="511"/>
      <c r="VPD121" s="511"/>
      <c r="VPE121" s="511"/>
      <c r="VPF121" s="511"/>
      <c r="VPG121" s="511"/>
      <c r="VPH121" s="511"/>
      <c r="VPI121" s="511"/>
      <c r="VPJ121" s="511"/>
      <c r="VPK121" s="511"/>
      <c r="VPL121" s="511"/>
      <c r="VPM121" s="511"/>
      <c r="VPN121" s="511"/>
      <c r="VPO121" s="511"/>
      <c r="VPP121" s="511"/>
      <c r="VPQ121" s="511"/>
      <c r="VPR121" s="511"/>
      <c r="VPS121" s="511"/>
      <c r="VPT121" s="511"/>
      <c r="VPU121" s="511"/>
      <c r="VPV121" s="511"/>
      <c r="VPW121" s="511"/>
      <c r="VPX121" s="511"/>
      <c r="VPY121" s="511"/>
      <c r="VPZ121" s="511"/>
      <c r="VQA121" s="511"/>
      <c r="VQB121" s="511"/>
      <c r="VQC121" s="511"/>
      <c r="VQD121" s="511"/>
      <c r="VQE121" s="511"/>
      <c r="VQF121" s="511"/>
      <c r="VQG121" s="511"/>
      <c r="VQH121" s="511"/>
      <c r="VQI121" s="511"/>
      <c r="VQJ121" s="511"/>
      <c r="VQK121" s="511"/>
      <c r="VQL121" s="511"/>
      <c r="VQM121" s="511"/>
      <c r="VQN121" s="511"/>
      <c r="VQO121" s="511"/>
      <c r="VQP121" s="511"/>
      <c r="VQQ121" s="511"/>
      <c r="VQR121" s="511"/>
      <c r="VQS121" s="511"/>
      <c r="VQT121" s="511"/>
      <c r="VQU121" s="511"/>
      <c r="VQV121" s="511"/>
      <c r="VQW121" s="511"/>
      <c r="VQX121" s="511"/>
      <c r="VQY121" s="511"/>
      <c r="VQZ121" s="511"/>
      <c r="VRA121" s="511"/>
      <c r="VRB121" s="511"/>
      <c r="VRC121" s="511"/>
      <c r="VRD121" s="511"/>
      <c r="VRE121" s="511"/>
      <c r="VRF121" s="511"/>
      <c r="VRG121" s="511"/>
      <c r="VRH121" s="511"/>
      <c r="VRI121" s="511"/>
      <c r="VRJ121" s="511"/>
      <c r="VRK121" s="511"/>
      <c r="VRL121" s="511"/>
      <c r="VRM121" s="511"/>
      <c r="VRN121" s="511"/>
      <c r="VRO121" s="511"/>
      <c r="VRP121" s="511"/>
      <c r="VRQ121" s="511"/>
      <c r="VRR121" s="511"/>
      <c r="VRS121" s="511"/>
      <c r="VRT121" s="511"/>
      <c r="VRU121" s="511"/>
      <c r="VRV121" s="511"/>
      <c r="VRW121" s="511"/>
      <c r="VRX121" s="511"/>
      <c r="VRY121" s="511"/>
      <c r="VRZ121" s="511"/>
      <c r="VSA121" s="511"/>
      <c r="VSB121" s="511"/>
      <c r="VSC121" s="511"/>
      <c r="VSD121" s="511"/>
      <c r="VSE121" s="511"/>
      <c r="VSF121" s="511"/>
      <c r="VSG121" s="511"/>
      <c r="VSH121" s="511"/>
      <c r="VSI121" s="511"/>
      <c r="VSJ121" s="511"/>
      <c r="VSK121" s="511"/>
      <c r="VSL121" s="511"/>
      <c r="VSM121" s="511"/>
      <c r="VSN121" s="511"/>
      <c r="VSO121" s="511"/>
      <c r="VSP121" s="511"/>
      <c r="VSQ121" s="511"/>
      <c r="VSR121" s="511"/>
      <c r="VSS121" s="511"/>
      <c r="VST121" s="511"/>
      <c r="VSU121" s="511"/>
      <c r="VSV121" s="511"/>
      <c r="VSW121" s="511"/>
      <c r="VSX121" s="511"/>
      <c r="VSY121" s="511"/>
      <c r="VSZ121" s="511"/>
      <c r="VTA121" s="511"/>
      <c r="VTB121" s="511"/>
      <c r="VTC121" s="511"/>
      <c r="VTD121" s="511"/>
      <c r="VTE121" s="511"/>
      <c r="VTF121" s="511"/>
      <c r="VTG121" s="511"/>
      <c r="VTH121" s="511"/>
      <c r="VTI121" s="511"/>
      <c r="VTJ121" s="511"/>
      <c r="VTK121" s="511"/>
      <c r="VTL121" s="511"/>
      <c r="VTM121" s="511"/>
      <c r="VTN121" s="511"/>
      <c r="VTO121" s="511"/>
      <c r="VTP121" s="511"/>
      <c r="VTQ121" s="511"/>
      <c r="VTR121" s="511"/>
      <c r="VTS121" s="511"/>
      <c r="VTT121" s="511"/>
      <c r="VTU121" s="511"/>
      <c r="VTV121" s="511"/>
      <c r="VTW121" s="511"/>
      <c r="VTX121" s="511"/>
      <c r="VTY121" s="511"/>
      <c r="VTZ121" s="511"/>
      <c r="VUA121" s="511"/>
      <c r="VUB121" s="511"/>
      <c r="VUC121" s="511"/>
      <c r="VUD121" s="511"/>
      <c r="VUE121" s="511"/>
      <c r="VUF121" s="511"/>
      <c r="VUG121" s="511"/>
      <c r="VUH121" s="511"/>
      <c r="VUI121" s="511"/>
      <c r="VUJ121" s="511"/>
      <c r="VUK121" s="511"/>
      <c r="VUL121" s="511"/>
      <c r="VUM121" s="511"/>
      <c r="VUN121" s="511"/>
      <c r="VUO121" s="511"/>
      <c r="VUP121" s="511"/>
      <c r="VUQ121" s="511"/>
      <c r="VUR121" s="511"/>
      <c r="VUS121" s="511"/>
      <c r="VUT121" s="511"/>
      <c r="VUU121" s="511"/>
      <c r="VUV121" s="511"/>
      <c r="VUW121" s="511"/>
      <c r="VUX121" s="511"/>
      <c r="VUY121" s="511"/>
      <c r="VUZ121" s="511"/>
      <c r="VVA121" s="511"/>
      <c r="VVB121" s="511"/>
      <c r="VVC121" s="511"/>
      <c r="VVD121" s="511"/>
      <c r="VVE121" s="511"/>
      <c r="VVF121" s="511"/>
      <c r="VVG121" s="511"/>
      <c r="VVH121" s="511"/>
      <c r="VVI121" s="511"/>
      <c r="VVJ121" s="511"/>
      <c r="VVK121" s="511"/>
      <c r="VVL121" s="511"/>
      <c r="VVM121" s="511"/>
      <c r="VVN121" s="511"/>
      <c r="VVO121" s="511"/>
      <c r="VVP121" s="511"/>
      <c r="VVQ121" s="511"/>
      <c r="VVR121" s="511"/>
      <c r="VVS121" s="511"/>
      <c r="VVT121" s="511"/>
      <c r="VVU121" s="511"/>
      <c r="VVV121" s="511"/>
      <c r="VVW121" s="511"/>
      <c r="VVX121" s="511"/>
      <c r="VVY121" s="511"/>
      <c r="VVZ121" s="511"/>
      <c r="VWA121" s="511"/>
      <c r="VWB121" s="511"/>
      <c r="VWC121" s="511"/>
      <c r="VWD121" s="511"/>
      <c r="VWE121" s="511"/>
      <c r="VWF121" s="511"/>
      <c r="VWG121" s="511"/>
      <c r="VWH121" s="511"/>
      <c r="VWI121" s="511"/>
      <c r="VWJ121" s="511"/>
      <c r="VWK121" s="511"/>
      <c r="VWL121" s="511"/>
      <c r="VWM121" s="511"/>
      <c r="VWN121" s="511"/>
      <c r="VWO121" s="511"/>
      <c r="VWP121" s="511"/>
      <c r="VWQ121" s="511"/>
      <c r="VWR121" s="511"/>
      <c r="VWS121" s="511"/>
      <c r="VWT121" s="511"/>
      <c r="VWU121" s="511"/>
      <c r="VWV121" s="511"/>
      <c r="VWW121" s="511"/>
      <c r="VWX121" s="511"/>
      <c r="VWY121" s="511"/>
      <c r="VWZ121" s="511"/>
      <c r="VXA121" s="511"/>
      <c r="VXB121" s="511"/>
      <c r="VXC121" s="511"/>
      <c r="VXD121" s="511"/>
      <c r="VXE121" s="511"/>
      <c r="VXF121" s="511"/>
      <c r="VXG121" s="511"/>
      <c r="VXH121" s="511"/>
      <c r="VXI121" s="511"/>
      <c r="VXJ121" s="511"/>
      <c r="VXK121" s="511"/>
      <c r="VXL121" s="511"/>
      <c r="VXM121" s="511"/>
      <c r="VXN121" s="511"/>
      <c r="VXO121" s="511"/>
      <c r="VXP121" s="511"/>
      <c r="VXQ121" s="511"/>
      <c r="VXR121" s="511"/>
      <c r="VXS121" s="511"/>
      <c r="VXT121" s="511"/>
      <c r="VXU121" s="511"/>
      <c r="VXV121" s="511"/>
      <c r="VXW121" s="511"/>
      <c r="VXX121" s="511"/>
      <c r="VXY121" s="511"/>
      <c r="VXZ121" s="511"/>
      <c r="VYA121" s="511"/>
      <c r="VYB121" s="511"/>
      <c r="VYC121" s="511"/>
      <c r="VYD121" s="511"/>
      <c r="VYE121" s="511"/>
      <c r="VYF121" s="511"/>
      <c r="VYG121" s="511"/>
      <c r="VYH121" s="511"/>
      <c r="VYI121" s="511"/>
      <c r="VYJ121" s="511"/>
      <c r="VYK121" s="511"/>
      <c r="VYL121" s="511"/>
      <c r="VYM121" s="511"/>
      <c r="VYN121" s="511"/>
      <c r="VYO121" s="511"/>
      <c r="VYP121" s="511"/>
      <c r="VYQ121" s="511"/>
      <c r="VYR121" s="511"/>
      <c r="VYS121" s="511"/>
      <c r="VYT121" s="511"/>
      <c r="VYU121" s="511"/>
      <c r="VYV121" s="511"/>
      <c r="VYW121" s="511"/>
      <c r="VYX121" s="511"/>
      <c r="VYY121" s="511"/>
      <c r="VYZ121" s="511"/>
      <c r="VZA121" s="511"/>
      <c r="VZB121" s="511"/>
      <c r="VZC121" s="511"/>
      <c r="VZD121" s="511"/>
      <c r="VZE121" s="511"/>
      <c r="VZF121" s="511"/>
      <c r="VZG121" s="511"/>
      <c r="VZH121" s="511"/>
      <c r="VZI121" s="511"/>
      <c r="VZJ121" s="511"/>
      <c r="VZK121" s="511"/>
      <c r="VZL121" s="511"/>
      <c r="VZM121" s="511"/>
      <c r="VZN121" s="511"/>
      <c r="VZO121" s="511"/>
      <c r="VZP121" s="511"/>
      <c r="VZQ121" s="511"/>
      <c r="VZR121" s="511"/>
      <c r="VZS121" s="511"/>
      <c r="VZT121" s="511"/>
      <c r="VZU121" s="511"/>
      <c r="VZV121" s="511"/>
      <c r="VZW121" s="511"/>
      <c r="VZX121" s="511"/>
      <c r="VZY121" s="511"/>
      <c r="VZZ121" s="511"/>
      <c r="WAA121" s="511"/>
      <c r="WAB121" s="511"/>
      <c r="WAC121" s="511"/>
      <c r="WAD121" s="511"/>
      <c r="WAE121" s="511"/>
      <c r="WAF121" s="511"/>
      <c r="WAG121" s="511"/>
      <c r="WAH121" s="511"/>
      <c r="WAI121" s="511"/>
      <c r="WAJ121" s="511"/>
      <c r="WAK121" s="511"/>
      <c r="WAL121" s="511"/>
      <c r="WAM121" s="511"/>
      <c r="WAN121" s="511"/>
      <c r="WAO121" s="511"/>
      <c r="WAP121" s="511"/>
      <c r="WAQ121" s="511"/>
      <c r="WAR121" s="511"/>
      <c r="WAS121" s="511"/>
      <c r="WAT121" s="511"/>
      <c r="WAU121" s="511"/>
      <c r="WAV121" s="511"/>
      <c r="WAW121" s="511"/>
      <c r="WAX121" s="511"/>
      <c r="WAY121" s="511"/>
      <c r="WAZ121" s="511"/>
      <c r="WBA121" s="511"/>
      <c r="WBB121" s="511"/>
      <c r="WBC121" s="511"/>
      <c r="WBD121" s="511"/>
      <c r="WBE121" s="511"/>
      <c r="WBF121" s="511"/>
      <c r="WBG121" s="511"/>
      <c r="WBH121" s="511"/>
      <c r="WBI121" s="511"/>
      <c r="WBJ121" s="511"/>
      <c r="WBK121" s="511"/>
      <c r="WBL121" s="511"/>
      <c r="WBM121" s="511"/>
      <c r="WBN121" s="511"/>
      <c r="WBO121" s="511"/>
      <c r="WBP121" s="511"/>
      <c r="WBQ121" s="511"/>
      <c r="WBR121" s="511"/>
      <c r="WBS121" s="511"/>
      <c r="WBT121" s="511"/>
      <c r="WBU121" s="511"/>
      <c r="WBV121" s="511"/>
      <c r="WBW121" s="511"/>
      <c r="WBX121" s="511"/>
      <c r="WBY121" s="511"/>
      <c r="WBZ121" s="511"/>
      <c r="WCA121" s="511"/>
      <c r="WCB121" s="511"/>
      <c r="WCC121" s="511"/>
      <c r="WCD121" s="511"/>
      <c r="WCE121" s="511"/>
      <c r="WCF121" s="511"/>
      <c r="WCG121" s="511"/>
      <c r="WCH121" s="511"/>
      <c r="WCI121" s="511"/>
      <c r="WCJ121" s="511"/>
      <c r="WCK121" s="511"/>
      <c r="WCL121" s="511"/>
      <c r="WCM121" s="511"/>
      <c r="WCN121" s="511"/>
      <c r="WCO121" s="511"/>
      <c r="WCP121" s="511"/>
      <c r="WCQ121" s="511"/>
      <c r="WCR121" s="511"/>
      <c r="WCS121" s="511"/>
      <c r="WCT121" s="511"/>
      <c r="WCU121" s="511"/>
      <c r="WCV121" s="511"/>
      <c r="WCW121" s="511"/>
      <c r="WCX121" s="511"/>
      <c r="WCY121" s="511"/>
      <c r="WCZ121" s="511"/>
      <c r="WDA121" s="511"/>
      <c r="WDB121" s="511"/>
      <c r="WDC121" s="511"/>
      <c r="WDD121" s="511"/>
      <c r="WDE121" s="511"/>
      <c r="WDF121" s="511"/>
      <c r="WDG121" s="511"/>
      <c r="WDH121" s="511"/>
      <c r="WDI121" s="511"/>
      <c r="WDJ121" s="511"/>
      <c r="WDK121" s="511"/>
      <c r="WDL121" s="511"/>
      <c r="WDM121" s="511"/>
      <c r="WDN121" s="511"/>
      <c r="WDO121" s="511"/>
      <c r="WDP121" s="511"/>
      <c r="WDQ121" s="511"/>
      <c r="WDR121" s="511"/>
      <c r="WDS121" s="511"/>
      <c r="WDT121" s="511"/>
      <c r="WDU121" s="511"/>
      <c r="WDV121" s="511"/>
      <c r="WDW121" s="511"/>
      <c r="WDX121" s="511"/>
      <c r="WDY121" s="511"/>
      <c r="WDZ121" s="511"/>
      <c r="WEA121" s="511"/>
      <c r="WEB121" s="511"/>
      <c r="WEC121" s="511"/>
      <c r="WED121" s="511"/>
      <c r="WEE121" s="511"/>
      <c r="WEF121" s="511"/>
      <c r="WEG121" s="511"/>
      <c r="WEH121" s="511"/>
      <c r="WEI121" s="511"/>
      <c r="WEJ121" s="511"/>
      <c r="WEK121" s="511"/>
      <c r="WEL121" s="511"/>
      <c r="WEM121" s="511"/>
      <c r="WEN121" s="511"/>
      <c r="WEO121" s="511"/>
      <c r="WEP121" s="511"/>
      <c r="WEQ121" s="511"/>
      <c r="WER121" s="511"/>
      <c r="WES121" s="511"/>
      <c r="WET121" s="511"/>
      <c r="WEU121" s="511"/>
      <c r="WEV121" s="511"/>
      <c r="WEW121" s="511"/>
      <c r="WEX121" s="511"/>
      <c r="WEY121" s="511"/>
      <c r="WEZ121" s="511"/>
      <c r="WFA121" s="511"/>
      <c r="WFB121" s="511"/>
      <c r="WFC121" s="511"/>
      <c r="WFD121" s="511"/>
      <c r="WFE121" s="511"/>
      <c r="WFF121" s="511"/>
      <c r="WFG121" s="511"/>
      <c r="WFH121" s="511"/>
      <c r="WFI121" s="511"/>
      <c r="WFJ121" s="511"/>
      <c r="WFK121" s="511"/>
      <c r="WFL121" s="511"/>
      <c r="WFM121" s="511"/>
      <c r="WFN121" s="511"/>
      <c r="WFO121" s="511"/>
      <c r="WFP121" s="511"/>
      <c r="WFQ121" s="511"/>
      <c r="WFR121" s="511"/>
      <c r="WFS121" s="511"/>
      <c r="WFT121" s="511"/>
      <c r="WFU121" s="511"/>
      <c r="WFV121" s="511"/>
      <c r="WFW121" s="511"/>
      <c r="WFX121" s="511"/>
      <c r="WFY121" s="511"/>
      <c r="WFZ121" s="511"/>
      <c r="WGA121" s="511"/>
      <c r="WGB121" s="511"/>
      <c r="WGC121" s="511"/>
      <c r="WGD121" s="511"/>
      <c r="WGE121" s="511"/>
      <c r="WGF121" s="511"/>
      <c r="WGG121" s="511"/>
      <c r="WGH121" s="511"/>
      <c r="WGI121" s="511"/>
      <c r="WGJ121" s="511"/>
      <c r="WGK121" s="511"/>
      <c r="WGL121" s="511"/>
      <c r="WGM121" s="511"/>
      <c r="WGN121" s="511"/>
      <c r="WGO121" s="511"/>
      <c r="WGP121" s="511"/>
      <c r="WGQ121" s="511"/>
      <c r="WGR121" s="511"/>
      <c r="WGS121" s="511"/>
      <c r="WGT121" s="511"/>
      <c r="WGU121" s="511"/>
      <c r="WGV121" s="511"/>
      <c r="WGW121" s="511"/>
      <c r="WGX121" s="511"/>
      <c r="WGY121" s="511"/>
      <c r="WGZ121" s="511"/>
      <c r="WHA121" s="511"/>
      <c r="WHB121" s="511"/>
      <c r="WHC121" s="511"/>
      <c r="WHD121" s="511"/>
      <c r="WHE121" s="511"/>
      <c r="WHF121" s="511"/>
      <c r="WHG121" s="511"/>
      <c r="WHH121" s="511"/>
      <c r="WHI121" s="511"/>
      <c r="WHJ121" s="511"/>
      <c r="WHK121" s="511"/>
      <c r="WHL121" s="511"/>
      <c r="WHM121" s="511"/>
      <c r="WHN121" s="511"/>
      <c r="WHO121" s="511"/>
      <c r="WHP121" s="511"/>
      <c r="WHQ121" s="511"/>
      <c r="WHR121" s="511"/>
      <c r="WHS121" s="511"/>
      <c r="WHT121" s="511"/>
      <c r="WHU121" s="511"/>
      <c r="WHV121" s="511"/>
      <c r="WHW121" s="511"/>
      <c r="WHX121" s="511"/>
      <c r="WHY121" s="511"/>
      <c r="WHZ121" s="511"/>
      <c r="WIA121" s="511"/>
      <c r="WIB121" s="511"/>
      <c r="WIC121" s="511"/>
      <c r="WID121" s="511"/>
      <c r="WIE121" s="511"/>
      <c r="WIF121" s="511"/>
      <c r="WIG121" s="511"/>
      <c r="WIH121" s="511"/>
      <c r="WII121" s="511"/>
      <c r="WIJ121" s="511"/>
      <c r="WIK121" s="511"/>
      <c r="WIL121" s="511"/>
      <c r="WIM121" s="511"/>
      <c r="WIN121" s="511"/>
      <c r="WIO121" s="511"/>
      <c r="WIP121" s="511"/>
      <c r="WIQ121" s="511"/>
      <c r="WIR121" s="511"/>
      <c r="WIS121" s="511"/>
      <c r="WIT121" s="511"/>
      <c r="WIU121" s="511"/>
      <c r="WIV121" s="511"/>
      <c r="WIW121" s="511"/>
      <c r="WIX121" s="511"/>
      <c r="WIY121" s="511"/>
      <c r="WIZ121" s="511"/>
      <c r="WJA121" s="511"/>
      <c r="WJB121" s="511"/>
      <c r="WJC121" s="511"/>
      <c r="WJD121" s="511"/>
      <c r="WJE121" s="511"/>
      <c r="WJF121" s="511"/>
      <c r="WJG121" s="511"/>
      <c r="WJH121" s="511"/>
      <c r="WJI121" s="511"/>
      <c r="WJJ121" s="511"/>
      <c r="WJK121" s="511"/>
      <c r="WJL121" s="511"/>
      <c r="WJM121" s="511"/>
      <c r="WJN121" s="511"/>
      <c r="WJO121" s="511"/>
      <c r="WJP121" s="511"/>
      <c r="WJQ121" s="511"/>
      <c r="WJR121" s="511"/>
      <c r="WJS121" s="511"/>
      <c r="WJT121" s="511"/>
      <c r="WJU121" s="511"/>
      <c r="WJV121" s="511"/>
      <c r="WJW121" s="511"/>
      <c r="WJX121" s="511"/>
      <c r="WJY121" s="511"/>
      <c r="WJZ121" s="511"/>
      <c r="WKA121" s="511"/>
      <c r="WKB121" s="511"/>
      <c r="WKC121" s="511"/>
      <c r="WKD121" s="511"/>
      <c r="WKE121" s="511"/>
      <c r="WKF121" s="511"/>
      <c r="WKG121" s="511"/>
      <c r="WKH121" s="511"/>
      <c r="WKI121" s="511"/>
      <c r="WKJ121" s="511"/>
      <c r="WKK121" s="511"/>
      <c r="WKL121" s="511"/>
      <c r="WKM121" s="511"/>
      <c r="WKN121" s="511"/>
      <c r="WKO121" s="511"/>
      <c r="WKP121" s="511"/>
      <c r="WKQ121" s="511"/>
      <c r="WKR121" s="511"/>
      <c r="WKS121" s="511"/>
      <c r="WKT121" s="511"/>
      <c r="WKU121" s="511"/>
      <c r="WKV121" s="511"/>
      <c r="WKW121" s="511"/>
      <c r="WKX121" s="511"/>
      <c r="WKY121" s="511"/>
      <c r="WKZ121" s="511"/>
      <c r="WLA121" s="511"/>
      <c r="WLB121" s="511"/>
      <c r="WLC121" s="511"/>
      <c r="WLD121" s="511"/>
      <c r="WLE121" s="511"/>
      <c r="WLF121" s="511"/>
      <c r="WLG121" s="511"/>
      <c r="WLH121" s="511"/>
      <c r="WLI121" s="511"/>
      <c r="WLJ121" s="511"/>
      <c r="WLK121" s="511"/>
      <c r="WLL121" s="511"/>
      <c r="WLM121" s="511"/>
      <c r="WLN121" s="511"/>
      <c r="WLO121" s="511"/>
      <c r="WLP121" s="511"/>
      <c r="WLQ121" s="511"/>
      <c r="WLR121" s="511"/>
      <c r="WLS121" s="511"/>
      <c r="WLT121" s="511"/>
      <c r="WLU121" s="511"/>
      <c r="WLV121" s="511"/>
      <c r="WLW121" s="511"/>
      <c r="WLX121" s="511"/>
      <c r="WLY121" s="511"/>
      <c r="WLZ121" s="511"/>
      <c r="WMA121" s="511"/>
      <c r="WMB121" s="511"/>
      <c r="WMC121" s="511"/>
      <c r="WMD121" s="511"/>
      <c r="WME121" s="511"/>
      <c r="WMF121" s="511"/>
      <c r="WMG121" s="511"/>
      <c r="WMH121" s="511"/>
      <c r="WMI121" s="511"/>
      <c r="WMJ121" s="511"/>
      <c r="WMK121" s="511"/>
      <c r="WML121" s="511"/>
      <c r="WMM121" s="511"/>
      <c r="WMN121" s="511"/>
      <c r="WMO121" s="511"/>
      <c r="WMP121" s="511"/>
      <c r="WMQ121" s="511"/>
      <c r="WMR121" s="511"/>
      <c r="WMS121" s="511"/>
      <c r="WMT121" s="511"/>
      <c r="WMU121" s="511"/>
      <c r="WMV121" s="511"/>
      <c r="WMW121" s="511"/>
      <c r="WMX121" s="511"/>
      <c r="WMY121" s="511"/>
      <c r="WMZ121" s="511"/>
      <c r="WNA121" s="511"/>
      <c r="WNB121" s="511"/>
      <c r="WNC121" s="511"/>
      <c r="WND121" s="511"/>
      <c r="WNE121" s="511"/>
      <c r="WNF121" s="511"/>
      <c r="WNG121" s="511"/>
      <c r="WNH121" s="511"/>
      <c r="WNI121" s="511"/>
      <c r="WNJ121" s="511"/>
      <c r="WNK121" s="511"/>
      <c r="WNL121" s="511"/>
      <c r="WNM121" s="511"/>
      <c r="WNN121" s="511"/>
      <c r="WNO121" s="511"/>
      <c r="WNP121" s="511"/>
      <c r="WNQ121" s="511"/>
      <c r="WNR121" s="511"/>
      <c r="WNS121" s="511"/>
      <c r="WNT121" s="511"/>
      <c r="WNU121" s="511"/>
      <c r="WNV121" s="511"/>
      <c r="WNW121" s="511"/>
      <c r="WNX121" s="511"/>
      <c r="WNY121" s="511"/>
      <c r="WNZ121" s="511"/>
      <c r="WOA121" s="511"/>
      <c r="WOB121" s="511"/>
      <c r="WOC121" s="511"/>
      <c r="WOD121" s="511"/>
      <c r="WOE121" s="511"/>
      <c r="WOF121" s="511"/>
      <c r="WOG121" s="511"/>
      <c r="WOH121" s="511"/>
      <c r="WOI121" s="511"/>
      <c r="WOJ121" s="511"/>
      <c r="WOK121" s="511"/>
      <c r="WOL121" s="511"/>
      <c r="WOM121" s="511"/>
      <c r="WON121" s="511"/>
      <c r="WOO121" s="511"/>
      <c r="WOP121" s="511"/>
      <c r="WOQ121" s="511"/>
      <c r="WOR121" s="511"/>
      <c r="WOS121" s="511"/>
      <c r="WOT121" s="511"/>
      <c r="WOU121" s="511"/>
      <c r="WOV121" s="511"/>
      <c r="WOW121" s="511"/>
      <c r="WOX121" s="511"/>
      <c r="WOY121" s="511"/>
      <c r="WOZ121" s="511"/>
      <c r="WPA121" s="511"/>
      <c r="WPB121" s="511"/>
      <c r="WPC121" s="511"/>
      <c r="WPD121" s="511"/>
      <c r="WPE121" s="511"/>
      <c r="WPF121" s="511"/>
      <c r="WPG121" s="511"/>
      <c r="WPH121" s="511"/>
      <c r="WPI121" s="511"/>
      <c r="WPJ121" s="511"/>
      <c r="WPK121" s="511"/>
      <c r="WPL121" s="511"/>
      <c r="WPM121" s="511"/>
      <c r="WPN121" s="511"/>
      <c r="WPO121" s="511"/>
      <c r="WPP121" s="511"/>
      <c r="WPQ121" s="511"/>
      <c r="WPR121" s="511"/>
      <c r="WPS121" s="511"/>
      <c r="WPT121" s="511"/>
      <c r="WPU121" s="511"/>
      <c r="WPV121" s="511"/>
      <c r="WPW121" s="511"/>
      <c r="WPX121" s="511"/>
      <c r="WPY121" s="511"/>
      <c r="WPZ121" s="511"/>
      <c r="WQA121" s="511"/>
      <c r="WQB121" s="511"/>
      <c r="WQC121" s="511"/>
      <c r="WQD121" s="511"/>
      <c r="WQE121" s="511"/>
      <c r="WQF121" s="511"/>
      <c r="WQG121" s="511"/>
      <c r="WQH121" s="511"/>
      <c r="WQI121" s="511"/>
      <c r="WQJ121" s="511"/>
      <c r="WQK121" s="511"/>
      <c r="WQL121" s="511"/>
      <c r="WQM121" s="511"/>
      <c r="WQN121" s="511"/>
      <c r="WQO121" s="511"/>
      <c r="WQP121" s="511"/>
      <c r="WQQ121" s="511"/>
      <c r="WQR121" s="511"/>
      <c r="WQS121" s="511"/>
      <c r="WQT121" s="511"/>
      <c r="WQU121" s="511"/>
      <c r="WQV121" s="511"/>
      <c r="WQW121" s="511"/>
      <c r="WQX121" s="511"/>
      <c r="WQY121" s="511"/>
      <c r="WQZ121" s="511"/>
      <c r="WRA121" s="511"/>
      <c r="WRB121" s="511"/>
      <c r="WRC121" s="511"/>
      <c r="WRD121" s="511"/>
      <c r="WRE121" s="511"/>
      <c r="WRF121" s="511"/>
      <c r="WRG121" s="511"/>
      <c r="WRH121" s="511"/>
      <c r="WRI121" s="511"/>
      <c r="WRJ121" s="511"/>
      <c r="WRK121" s="511"/>
      <c r="WRL121" s="511"/>
      <c r="WRM121" s="511"/>
      <c r="WRN121" s="511"/>
      <c r="WRO121" s="511"/>
      <c r="WRP121" s="511"/>
      <c r="WRQ121" s="511"/>
      <c r="WRR121" s="511"/>
      <c r="WRS121" s="511"/>
      <c r="WRT121" s="511"/>
      <c r="WRU121" s="511"/>
      <c r="WRV121" s="511"/>
      <c r="WRW121" s="511"/>
      <c r="WRX121" s="511"/>
      <c r="WRY121" s="511"/>
      <c r="WRZ121" s="511"/>
      <c r="WSA121" s="511"/>
      <c r="WSB121" s="511"/>
      <c r="WSC121" s="511"/>
      <c r="WSD121" s="511"/>
      <c r="WSE121" s="511"/>
      <c r="WSF121" s="511"/>
      <c r="WSG121" s="511"/>
      <c r="WSH121" s="511"/>
      <c r="WSI121" s="511"/>
      <c r="WSJ121" s="511"/>
      <c r="WSK121" s="511"/>
      <c r="WSL121" s="511"/>
      <c r="WSM121" s="511"/>
      <c r="WSN121" s="511"/>
      <c r="WSO121" s="511"/>
      <c r="WSP121" s="511"/>
      <c r="WSQ121" s="511"/>
      <c r="WSR121" s="511"/>
      <c r="WSS121" s="511"/>
      <c r="WST121" s="511"/>
      <c r="WSU121" s="511"/>
      <c r="WSV121" s="511"/>
      <c r="WSW121" s="511"/>
      <c r="WSX121" s="511"/>
      <c r="WSY121" s="511"/>
      <c r="WSZ121" s="511"/>
      <c r="WTA121" s="511"/>
      <c r="WTB121" s="511"/>
      <c r="WTC121" s="511"/>
      <c r="WTD121" s="511"/>
      <c r="WTE121" s="511"/>
      <c r="WTF121" s="511"/>
      <c r="WTG121" s="511"/>
      <c r="WTH121" s="511"/>
      <c r="WTI121" s="511"/>
      <c r="WTJ121" s="511"/>
      <c r="WTK121" s="511"/>
      <c r="WTL121" s="511"/>
      <c r="WTM121" s="511"/>
      <c r="WTN121" s="511"/>
      <c r="WTO121" s="511"/>
      <c r="WTP121" s="511"/>
      <c r="WTQ121" s="511"/>
      <c r="WTR121" s="511"/>
      <c r="WTS121" s="511"/>
      <c r="WTT121" s="511"/>
      <c r="WTU121" s="511"/>
      <c r="WTV121" s="511"/>
      <c r="WTW121" s="511"/>
      <c r="WTX121" s="511"/>
      <c r="WTY121" s="511"/>
      <c r="WTZ121" s="511"/>
      <c r="WUA121" s="511"/>
      <c r="WUB121" s="511"/>
      <c r="WUC121" s="511"/>
      <c r="WUD121" s="511"/>
      <c r="WUE121" s="511"/>
      <c r="WUF121" s="511"/>
      <c r="WUG121" s="511"/>
      <c r="WUH121" s="511"/>
      <c r="WUI121" s="511"/>
      <c r="WUJ121" s="511"/>
      <c r="WUK121" s="511"/>
      <c r="WUL121" s="511"/>
      <c r="WUM121" s="511"/>
      <c r="WUN121" s="511"/>
      <c r="WUO121" s="511"/>
      <c r="WUP121" s="511"/>
      <c r="WUQ121" s="511"/>
      <c r="WUR121" s="511"/>
      <c r="WUS121" s="511"/>
      <c r="WUT121" s="511"/>
      <c r="WUU121" s="511"/>
      <c r="WUV121" s="511"/>
      <c r="WUW121" s="511"/>
      <c r="WUX121" s="511"/>
      <c r="WUY121" s="511"/>
      <c r="WUZ121" s="511"/>
      <c r="WVA121" s="511"/>
      <c r="WVB121" s="511"/>
      <c r="WVC121" s="511"/>
      <c r="WVD121" s="511"/>
      <c r="WVE121" s="511"/>
      <c r="WVF121" s="511"/>
      <c r="WVG121" s="511"/>
      <c r="WVH121" s="511"/>
      <c r="WVI121" s="511"/>
      <c r="WVJ121" s="511"/>
      <c r="WVK121" s="511"/>
      <c r="WVL121" s="511"/>
      <c r="WVM121" s="511"/>
      <c r="WVN121" s="511"/>
      <c r="WVO121" s="511"/>
      <c r="WVP121" s="511"/>
      <c r="WVQ121" s="511"/>
      <c r="WVR121" s="511"/>
      <c r="WVS121" s="511"/>
      <c r="WVT121" s="511"/>
      <c r="WVU121" s="511"/>
      <c r="WVV121" s="511"/>
      <c r="WVW121" s="511"/>
      <c r="WVX121" s="511"/>
      <c r="WVY121" s="511"/>
      <c r="WVZ121" s="511"/>
      <c r="WWA121" s="511"/>
      <c r="WWB121" s="511"/>
      <c r="WWC121" s="511"/>
      <c r="WWD121" s="511"/>
      <c r="WWE121" s="511"/>
      <c r="WWF121" s="511"/>
      <c r="WWG121" s="511"/>
      <c r="WWH121" s="511"/>
      <c r="WWI121" s="511"/>
      <c r="WWJ121" s="511"/>
      <c r="WWK121" s="511"/>
      <c r="WWL121" s="511"/>
      <c r="WWM121" s="511"/>
      <c r="WWN121" s="511"/>
      <c r="WWO121" s="511"/>
      <c r="WWP121" s="511"/>
      <c r="WWQ121" s="511"/>
      <c r="WWR121" s="511"/>
      <c r="WWS121" s="511"/>
      <c r="WWT121" s="511"/>
      <c r="WWU121" s="511"/>
      <c r="WWV121" s="511"/>
      <c r="WWW121" s="511"/>
      <c r="WWX121" s="511"/>
      <c r="WWY121" s="511"/>
      <c r="WWZ121" s="511"/>
      <c r="WXA121" s="511"/>
      <c r="WXB121" s="511"/>
      <c r="WXC121" s="511"/>
      <c r="WXD121" s="511"/>
      <c r="WXE121" s="511"/>
      <c r="WXF121" s="511"/>
      <c r="WXG121" s="511"/>
      <c r="WXH121" s="511"/>
      <c r="WXI121" s="511"/>
      <c r="WXJ121" s="511"/>
      <c r="WXK121" s="511"/>
      <c r="WXL121" s="511"/>
      <c r="WXM121" s="511"/>
      <c r="WXN121" s="511"/>
      <c r="WXO121" s="511"/>
      <c r="WXP121" s="511"/>
      <c r="WXQ121" s="511"/>
      <c r="WXR121" s="511"/>
      <c r="WXS121" s="511"/>
      <c r="WXT121" s="511"/>
      <c r="WXU121" s="511"/>
      <c r="WXV121" s="511"/>
      <c r="WXW121" s="511"/>
      <c r="WXX121" s="511"/>
      <c r="WXY121" s="511"/>
      <c r="WXZ121" s="511"/>
      <c r="WYA121" s="511"/>
      <c r="WYB121" s="511"/>
      <c r="WYC121" s="511"/>
      <c r="WYD121" s="511"/>
      <c r="WYE121" s="511"/>
      <c r="WYF121" s="511"/>
      <c r="WYG121" s="511"/>
      <c r="WYH121" s="511"/>
      <c r="WYI121" s="511"/>
      <c r="WYJ121" s="511"/>
      <c r="WYK121" s="511"/>
      <c r="WYL121" s="511"/>
      <c r="WYM121" s="511"/>
      <c r="WYN121" s="511"/>
      <c r="WYO121" s="511"/>
      <c r="WYP121" s="511"/>
      <c r="WYQ121" s="511"/>
      <c r="WYR121" s="511"/>
      <c r="WYS121" s="511"/>
      <c r="WYT121" s="511"/>
      <c r="WYU121" s="511"/>
      <c r="WYV121" s="511"/>
      <c r="WYW121" s="511"/>
      <c r="WYX121" s="511"/>
      <c r="WYY121" s="511"/>
      <c r="WYZ121" s="511"/>
      <c r="WZA121" s="511"/>
      <c r="WZB121" s="511"/>
      <c r="WZC121" s="511"/>
      <c r="WZD121" s="511"/>
      <c r="WZE121" s="511"/>
      <c r="WZF121" s="511"/>
      <c r="WZG121" s="511"/>
      <c r="WZH121" s="511"/>
      <c r="WZI121" s="511"/>
      <c r="WZJ121" s="511"/>
      <c r="WZK121" s="511"/>
      <c r="WZL121" s="511"/>
      <c r="WZM121" s="511"/>
      <c r="WZN121" s="511"/>
      <c r="WZO121" s="511"/>
      <c r="WZP121" s="511"/>
      <c r="WZQ121" s="511"/>
      <c r="WZR121" s="511"/>
      <c r="WZS121" s="511"/>
      <c r="WZT121" s="511"/>
      <c r="WZU121" s="511"/>
      <c r="WZV121" s="511"/>
      <c r="WZW121" s="511"/>
      <c r="WZX121" s="511"/>
      <c r="WZY121" s="511"/>
      <c r="WZZ121" s="511"/>
      <c r="XAA121" s="511"/>
      <c r="XAB121" s="511"/>
      <c r="XAC121" s="511"/>
      <c r="XAD121" s="511"/>
      <c r="XAE121" s="511"/>
      <c r="XAF121" s="511"/>
      <c r="XAG121" s="511"/>
      <c r="XAH121" s="511"/>
      <c r="XAI121" s="511"/>
      <c r="XAJ121" s="511"/>
      <c r="XAK121" s="511"/>
      <c r="XAL121" s="511"/>
      <c r="XAM121" s="511"/>
      <c r="XAN121" s="511"/>
      <c r="XAO121" s="511"/>
      <c r="XAP121" s="511"/>
      <c r="XAQ121" s="511"/>
      <c r="XAR121" s="511"/>
      <c r="XAS121" s="511"/>
      <c r="XAT121" s="511"/>
      <c r="XAU121" s="511"/>
      <c r="XAV121" s="511"/>
      <c r="XAW121" s="511"/>
      <c r="XAX121" s="511"/>
      <c r="XAY121" s="511"/>
      <c r="XAZ121" s="511"/>
      <c r="XBA121" s="511"/>
      <c r="XBB121" s="511"/>
      <c r="XBC121" s="511"/>
      <c r="XBD121" s="511"/>
      <c r="XBE121" s="511"/>
      <c r="XBF121" s="511"/>
      <c r="XBG121" s="511"/>
      <c r="XBH121" s="511"/>
      <c r="XBI121" s="511"/>
      <c r="XBJ121" s="511"/>
      <c r="XBK121" s="511"/>
      <c r="XBL121" s="511"/>
      <c r="XBM121" s="511"/>
      <c r="XBN121" s="511"/>
      <c r="XBO121" s="511"/>
      <c r="XBP121" s="511"/>
      <c r="XBQ121" s="511"/>
      <c r="XBR121" s="511"/>
      <c r="XBS121" s="511"/>
      <c r="XBT121" s="511"/>
      <c r="XBU121" s="511"/>
      <c r="XBV121" s="511"/>
      <c r="XBW121" s="511"/>
      <c r="XBX121" s="511"/>
      <c r="XBY121" s="511"/>
      <c r="XBZ121" s="511"/>
      <c r="XCA121" s="511"/>
      <c r="XCB121" s="511"/>
      <c r="XCC121" s="511"/>
      <c r="XCD121" s="511"/>
      <c r="XCE121" s="511"/>
      <c r="XCF121" s="511"/>
      <c r="XCG121" s="511"/>
      <c r="XCH121" s="511"/>
      <c r="XCI121" s="511"/>
      <c r="XCJ121" s="511"/>
      <c r="XCK121" s="511"/>
      <c r="XCL121" s="511"/>
      <c r="XCM121" s="511"/>
      <c r="XCN121" s="511"/>
      <c r="XCO121" s="511"/>
      <c r="XCP121" s="511"/>
      <c r="XCQ121" s="511"/>
      <c r="XCR121" s="511"/>
      <c r="XCS121" s="511"/>
      <c r="XCT121" s="511"/>
      <c r="XCU121" s="511"/>
      <c r="XCV121" s="511"/>
      <c r="XCW121" s="511"/>
      <c r="XCX121" s="511"/>
      <c r="XCY121" s="511"/>
      <c r="XCZ121" s="511"/>
      <c r="XDA121" s="511"/>
      <c r="XDB121" s="511"/>
      <c r="XDC121" s="511"/>
      <c r="XDD121" s="511"/>
      <c r="XDE121" s="511"/>
      <c r="XDF121" s="511"/>
      <c r="XDG121" s="511"/>
      <c r="XDH121" s="511"/>
      <c r="XDI121" s="511"/>
      <c r="XDJ121" s="511"/>
      <c r="XDK121" s="511"/>
      <c r="XDL121" s="511"/>
      <c r="XDM121" s="511"/>
      <c r="XDN121" s="511"/>
      <c r="XDO121" s="511"/>
      <c r="XDP121" s="511"/>
      <c r="XDQ121" s="511"/>
      <c r="XDR121" s="511"/>
      <c r="XDS121" s="511"/>
      <c r="XDT121" s="511"/>
      <c r="XDU121" s="511"/>
      <c r="XDV121" s="511"/>
      <c r="XDW121" s="511"/>
      <c r="XDX121" s="511"/>
      <c r="XDY121" s="511"/>
      <c r="XDZ121" s="511"/>
      <c r="XEA121" s="511"/>
      <c r="XEB121" s="511"/>
      <c r="XEC121" s="511"/>
      <c r="XED121" s="511"/>
      <c r="XEE121" s="511"/>
      <c r="XEF121" s="511"/>
      <c r="XEG121" s="511"/>
      <c r="XEH121" s="511"/>
      <c r="XEI121" s="511"/>
      <c r="XEJ121" s="511"/>
      <c r="XEK121" s="511"/>
      <c r="XEL121" s="511"/>
      <c r="XEM121" s="511"/>
      <c r="XEN121" s="511"/>
      <c r="XEO121" s="511"/>
      <c r="XEP121" s="511"/>
      <c r="XEQ121" s="511"/>
      <c r="XER121" s="511"/>
      <c r="XES121" s="511"/>
      <c r="XET121" s="511"/>
      <c r="XEU121" s="511"/>
      <c r="XEV121" s="511"/>
      <c r="XEW121" s="511"/>
      <c r="XEX121" s="511"/>
      <c r="XEY121" s="511"/>
      <c r="XEZ121" s="511"/>
      <c r="XFA121" s="511"/>
      <c r="XFB121" s="511"/>
      <c r="XFC121" s="511"/>
      <c r="XFD121" s="511"/>
    </row>
    <row r="122" spans="1:16384" s="842" customFormat="1" ht="15" customHeight="1">
      <c r="A122" s="511" t="s">
        <v>890</v>
      </c>
      <c r="B122" s="841"/>
      <c r="C122" s="841"/>
      <c r="D122" s="841"/>
      <c r="E122" s="841"/>
      <c r="F122" s="841"/>
      <c r="G122" s="841"/>
      <c r="H122" s="841"/>
      <c r="I122" s="841"/>
      <c r="J122" s="841"/>
      <c r="K122" s="841"/>
      <c r="L122" s="841"/>
      <c r="M122" s="841"/>
      <c r="N122" s="841"/>
      <c r="O122" s="841"/>
      <c r="P122" s="841"/>
      <c r="Q122" s="841"/>
      <c r="R122" s="841"/>
      <c r="S122" s="841"/>
      <c r="T122" s="841"/>
      <c r="U122" s="841"/>
      <c r="V122" s="841"/>
      <c r="W122" s="841"/>
      <c r="X122" s="841"/>
      <c r="Y122" s="841"/>
      <c r="Z122" s="841"/>
      <c r="AA122" s="841"/>
      <c r="AB122" s="841"/>
      <c r="AC122" s="841"/>
      <c r="AD122" s="841"/>
      <c r="AE122" s="841"/>
      <c r="AF122" s="841"/>
      <c r="AG122" s="841"/>
      <c r="AH122" s="841"/>
      <c r="AI122" s="841"/>
      <c r="AJ122" s="841"/>
      <c r="AK122" s="841"/>
      <c r="AL122" s="841"/>
      <c r="AM122" s="841"/>
      <c r="AN122" s="841"/>
      <c r="AO122" s="841"/>
      <c r="AP122" s="841"/>
      <c r="AQ122" s="841"/>
      <c r="AR122" s="841"/>
      <c r="AS122" s="841"/>
      <c r="AT122" s="841"/>
      <c r="AU122" s="841"/>
      <c r="AV122" s="841"/>
      <c r="AW122" s="841"/>
      <c r="AX122" s="841"/>
      <c r="AY122" s="841"/>
      <c r="AZ122" s="841"/>
      <c r="BA122" s="841"/>
      <c r="BB122" s="841"/>
      <c r="BC122" s="841"/>
      <c r="BD122" s="841"/>
      <c r="BE122" s="841"/>
      <c r="BF122" s="841"/>
      <c r="BG122" s="841"/>
      <c r="BH122" s="841"/>
      <c r="BI122" s="841"/>
      <c r="BJ122" s="841"/>
      <c r="BK122" s="841"/>
      <c r="BL122" s="841"/>
      <c r="BM122" s="841"/>
      <c r="BN122" s="841"/>
      <c r="BO122" s="841"/>
      <c r="BP122" s="841"/>
      <c r="BQ122" s="841"/>
      <c r="BR122" s="841"/>
      <c r="BS122" s="841"/>
      <c r="BT122" s="841"/>
      <c r="BU122" s="841"/>
      <c r="BV122" s="841"/>
      <c r="BW122" s="841"/>
      <c r="BX122" s="841"/>
      <c r="BY122" s="841"/>
      <c r="BZ122" s="841"/>
      <c r="CA122" s="841"/>
      <c r="CB122" s="841"/>
      <c r="CC122" s="841"/>
      <c r="CD122" s="841"/>
      <c r="CE122" s="841"/>
      <c r="CF122" s="841"/>
      <c r="CG122" s="841"/>
      <c r="CH122" s="841"/>
      <c r="CI122" s="841"/>
      <c r="CJ122" s="841"/>
      <c r="CK122" s="841"/>
      <c r="CL122" s="841"/>
      <c r="CM122" s="841"/>
      <c r="CN122" s="841"/>
      <c r="CO122" s="841"/>
      <c r="CP122" s="841"/>
      <c r="CQ122" s="841"/>
      <c r="CR122" s="841"/>
      <c r="CS122" s="841"/>
      <c r="CT122" s="841"/>
      <c r="CU122" s="841"/>
      <c r="CV122" s="841"/>
      <c r="CW122" s="841"/>
      <c r="CX122" s="841"/>
      <c r="CY122" s="841"/>
      <c r="CZ122" s="841"/>
      <c r="DA122" s="841"/>
      <c r="DB122" s="841"/>
      <c r="DC122" s="841"/>
      <c r="DD122" s="841"/>
      <c r="DE122" s="841"/>
      <c r="DF122" s="841"/>
      <c r="DG122" s="841"/>
      <c r="DH122" s="841"/>
      <c r="DI122" s="841"/>
      <c r="DJ122" s="841"/>
      <c r="DK122" s="841"/>
      <c r="DL122" s="841"/>
      <c r="DM122" s="841"/>
      <c r="DN122" s="841"/>
      <c r="DO122" s="841"/>
      <c r="DP122" s="841"/>
      <c r="DQ122" s="841"/>
      <c r="DR122" s="841"/>
      <c r="DS122" s="841"/>
      <c r="DT122" s="841"/>
      <c r="DU122" s="841"/>
      <c r="DV122" s="841"/>
      <c r="DW122" s="841"/>
      <c r="DX122" s="841"/>
      <c r="DY122" s="841"/>
      <c r="DZ122" s="841"/>
      <c r="EA122" s="841"/>
      <c r="EB122" s="841"/>
      <c r="EC122" s="841"/>
      <c r="ED122" s="841"/>
      <c r="EE122" s="841"/>
      <c r="EF122" s="841"/>
      <c r="EG122" s="841"/>
      <c r="EH122" s="841"/>
      <c r="EI122" s="841"/>
      <c r="EJ122" s="841"/>
      <c r="EK122" s="841"/>
      <c r="EL122" s="841"/>
      <c r="EM122" s="841"/>
      <c r="EN122" s="841"/>
      <c r="EO122" s="841"/>
      <c r="EP122" s="841"/>
      <c r="EQ122" s="841"/>
      <c r="ER122" s="841"/>
      <c r="ES122" s="841"/>
      <c r="ET122" s="841"/>
      <c r="EU122" s="841"/>
      <c r="EV122" s="841"/>
      <c r="EW122" s="841"/>
      <c r="EX122" s="841"/>
      <c r="EY122" s="841"/>
      <c r="EZ122" s="841"/>
      <c r="FA122" s="841"/>
      <c r="FB122" s="841"/>
      <c r="FC122" s="841"/>
      <c r="FD122" s="841"/>
      <c r="FE122" s="841"/>
      <c r="FF122" s="841"/>
      <c r="FG122" s="841"/>
      <c r="FH122" s="841"/>
      <c r="FI122" s="841"/>
      <c r="FJ122" s="841"/>
      <c r="FK122" s="841"/>
      <c r="FL122" s="841"/>
      <c r="FM122" s="841"/>
      <c r="FN122" s="841"/>
      <c r="FO122" s="841"/>
      <c r="FP122" s="841"/>
      <c r="FQ122" s="841"/>
      <c r="FR122" s="841"/>
      <c r="FS122" s="841"/>
      <c r="FT122" s="841"/>
      <c r="FU122" s="841"/>
      <c r="FV122" s="841"/>
      <c r="FW122" s="841"/>
      <c r="FX122" s="841"/>
      <c r="FY122" s="841"/>
      <c r="FZ122" s="841"/>
      <c r="GA122" s="841"/>
      <c r="GB122" s="841"/>
      <c r="GC122" s="841"/>
      <c r="GD122" s="841"/>
      <c r="GE122" s="841"/>
      <c r="GF122" s="841"/>
      <c r="GG122" s="841"/>
      <c r="GH122" s="841"/>
      <c r="GI122" s="841"/>
      <c r="GJ122" s="841"/>
      <c r="GK122" s="841"/>
      <c r="GL122" s="841"/>
      <c r="GM122" s="841"/>
      <c r="GN122" s="841"/>
      <c r="GO122" s="841"/>
      <c r="GP122" s="841"/>
      <c r="GQ122" s="841"/>
      <c r="GR122" s="841"/>
      <c r="GS122" s="841"/>
      <c r="GT122" s="841"/>
      <c r="GU122" s="841"/>
      <c r="GV122" s="841"/>
      <c r="GW122" s="841"/>
      <c r="GX122" s="841"/>
      <c r="GY122" s="841"/>
      <c r="GZ122" s="841"/>
      <c r="HA122" s="841"/>
      <c r="HB122" s="841"/>
      <c r="HC122" s="841"/>
      <c r="HD122" s="841"/>
      <c r="HE122" s="841"/>
      <c r="HF122" s="841"/>
      <c r="HG122" s="841"/>
      <c r="HH122" s="841"/>
      <c r="HI122" s="841"/>
      <c r="HJ122" s="841"/>
      <c r="HK122" s="841"/>
      <c r="HL122" s="841"/>
      <c r="HM122" s="841"/>
      <c r="HN122" s="841"/>
      <c r="HO122" s="841"/>
      <c r="HP122" s="841"/>
      <c r="HQ122" s="841"/>
      <c r="HR122" s="841"/>
      <c r="HS122" s="841"/>
      <c r="HT122" s="841"/>
      <c r="HU122" s="841"/>
      <c r="HV122" s="841"/>
      <c r="HW122" s="841"/>
      <c r="HX122" s="841"/>
      <c r="HY122" s="841"/>
      <c r="HZ122" s="841"/>
      <c r="IA122" s="841"/>
      <c r="IB122" s="841"/>
      <c r="IC122" s="841"/>
      <c r="ID122" s="841"/>
      <c r="IE122" s="841"/>
      <c r="IF122" s="841"/>
      <c r="IG122" s="841"/>
      <c r="IH122" s="841"/>
      <c r="II122" s="841"/>
      <c r="IJ122" s="841"/>
      <c r="IK122" s="841"/>
      <c r="IL122" s="841"/>
      <c r="IM122" s="841"/>
      <c r="IN122" s="841"/>
      <c r="IO122" s="841"/>
      <c r="IP122" s="841"/>
      <c r="IQ122" s="841"/>
      <c r="IR122" s="841"/>
      <c r="IS122" s="841"/>
      <c r="IT122" s="841"/>
      <c r="IU122" s="841"/>
      <c r="IV122" s="841"/>
      <c r="IW122" s="841"/>
      <c r="IX122" s="841"/>
      <c r="IY122" s="841"/>
      <c r="IZ122" s="841"/>
      <c r="JA122" s="841"/>
      <c r="JB122" s="841"/>
      <c r="JC122" s="841"/>
      <c r="JD122" s="841"/>
      <c r="JE122" s="841"/>
      <c r="JF122" s="841"/>
      <c r="JG122" s="841"/>
      <c r="JH122" s="841"/>
      <c r="JI122" s="841"/>
      <c r="JJ122" s="841"/>
      <c r="JK122" s="841"/>
      <c r="JL122" s="841"/>
      <c r="JM122" s="841"/>
      <c r="JN122" s="841"/>
      <c r="JO122" s="841"/>
      <c r="JP122" s="841"/>
      <c r="JQ122" s="841"/>
      <c r="JR122" s="841"/>
      <c r="JS122" s="841"/>
      <c r="JT122" s="841"/>
      <c r="JU122" s="841"/>
      <c r="JV122" s="841"/>
      <c r="JW122" s="841"/>
      <c r="JX122" s="841"/>
      <c r="JY122" s="841"/>
      <c r="JZ122" s="841"/>
      <c r="KA122" s="841"/>
      <c r="KB122" s="841"/>
      <c r="KC122" s="841"/>
      <c r="KD122" s="841"/>
      <c r="KE122" s="841"/>
      <c r="KF122" s="841"/>
      <c r="KG122" s="841"/>
      <c r="KH122" s="841"/>
      <c r="KI122" s="841"/>
      <c r="KJ122" s="841"/>
      <c r="KK122" s="841"/>
      <c r="KL122" s="841"/>
      <c r="KM122" s="841"/>
      <c r="KN122" s="841"/>
      <c r="KO122" s="841"/>
      <c r="KP122" s="841"/>
      <c r="KQ122" s="841"/>
      <c r="KR122" s="841"/>
      <c r="KS122" s="841"/>
      <c r="KT122" s="841"/>
      <c r="KU122" s="841"/>
      <c r="KV122" s="841"/>
      <c r="KW122" s="841"/>
      <c r="KX122" s="841"/>
      <c r="KY122" s="841"/>
      <c r="KZ122" s="841"/>
      <c r="LA122" s="841"/>
      <c r="LB122" s="841"/>
      <c r="LC122" s="841"/>
      <c r="LD122" s="841"/>
      <c r="LE122" s="841"/>
      <c r="LF122" s="841"/>
      <c r="LG122" s="841"/>
      <c r="LH122" s="841"/>
      <c r="LI122" s="841"/>
      <c r="LJ122" s="841"/>
      <c r="LK122" s="841"/>
      <c r="LL122" s="841"/>
      <c r="LM122" s="841"/>
      <c r="LN122" s="841"/>
      <c r="LO122" s="841"/>
      <c r="LP122" s="841"/>
      <c r="LQ122" s="841"/>
      <c r="LR122" s="841"/>
      <c r="LS122" s="841"/>
      <c r="LT122" s="841"/>
      <c r="LU122" s="841"/>
      <c r="LV122" s="841"/>
      <c r="LW122" s="841"/>
      <c r="LX122" s="841"/>
      <c r="LY122" s="841"/>
      <c r="LZ122" s="841"/>
      <c r="MA122" s="841"/>
      <c r="MB122" s="841"/>
      <c r="MC122" s="841"/>
      <c r="MD122" s="841"/>
      <c r="ME122" s="841"/>
      <c r="MF122" s="841"/>
      <c r="MG122" s="841"/>
      <c r="MH122" s="841"/>
      <c r="MI122" s="841"/>
      <c r="MJ122" s="841"/>
      <c r="MK122" s="841"/>
      <c r="ML122" s="841"/>
      <c r="MM122" s="841"/>
      <c r="MN122" s="841"/>
      <c r="MO122" s="841"/>
      <c r="MP122" s="841"/>
      <c r="MQ122" s="841"/>
      <c r="MR122" s="841"/>
      <c r="MS122" s="841"/>
      <c r="MT122" s="841"/>
      <c r="MU122" s="841"/>
      <c r="MV122" s="841"/>
      <c r="MW122" s="841"/>
      <c r="MX122" s="841"/>
      <c r="MY122" s="841"/>
      <c r="MZ122" s="841"/>
      <c r="NA122" s="841"/>
      <c r="NB122" s="841"/>
      <c r="NC122" s="841"/>
      <c r="ND122" s="841"/>
      <c r="NE122" s="841"/>
      <c r="NF122" s="841"/>
      <c r="NG122" s="841"/>
      <c r="NH122" s="841"/>
      <c r="NI122" s="841"/>
      <c r="NJ122" s="841"/>
      <c r="NK122" s="841"/>
      <c r="NL122" s="841"/>
      <c r="NM122" s="841"/>
      <c r="NN122" s="841"/>
      <c r="NO122" s="841"/>
      <c r="NP122" s="841"/>
      <c r="NQ122" s="841"/>
      <c r="NR122" s="841"/>
      <c r="NS122" s="841"/>
      <c r="NT122" s="841"/>
      <c r="NU122" s="841"/>
      <c r="NV122" s="841"/>
      <c r="NW122" s="841"/>
      <c r="NX122" s="841"/>
      <c r="NY122" s="841"/>
      <c r="NZ122" s="841"/>
      <c r="OA122" s="841"/>
      <c r="OB122" s="841"/>
      <c r="OC122" s="841"/>
      <c r="OD122" s="841"/>
      <c r="OE122" s="841"/>
      <c r="OF122" s="841"/>
      <c r="OG122" s="841"/>
      <c r="OH122" s="841"/>
      <c r="OI122" s="841"/>
      <c r="OJ122" s="841"/>
      <c r="OK122" s="841"/>
      <c r="OL122" s="841"/>
      <c r="OM122" s="841"/>
      <c r="ON122" s="841"/>
      <c r="OO122" s="841"/>
      <c r="OP122" s="841"/>
      <c r="OQ122" s="841"/>
      <c r="OR122" s="841"/>
      <c r="OS122" s="841"/>
      <c r="OT122" s="841"/>
      <c r="OU122" s="841"/>
      <c r="OV122" s="841"/>
      <c r="OW122" s="841"/>
      <c r="OX122" s="841"/>
      <c r="OY122" s="841"/>
      <c r="OZ122" s="841"/>
      <c r="PA122" s="841"/>
      <c r="PB122" s="841"/>
      <c r="PC122" s="841"/>
      <c r="PD122" s="841"/>
      <c r="PE122" s="841"/>
      <c r="PF122" s="841"/>
      <c r="PG122" s="841"/>
      <c r="PH122" s="841"/>
      <c r="PI122" s="841"/>
      <c r="PJ122" s="841"/>
      <c r="PK122" s="841"/>
      <c r="PL122" s="841"/>
      <c r="PM122" s="841"/>
      <c r="PN122" s="841"/>
      <c r="PO122" s="841"/>
      <c r="PP122" s="841"/>
      <c r="PQ122" s="841"/>
      <c r="PR122" s="841"/>
      <c r="PS122" s="841"/>
      <c r="PT122" s="841"/>
      <c r="PU122" s="841"/>
      <c r="PV122" s="841"/>
      <c r="PW122" s="841"/>
      <c r="PX122" s="841"/>
      <c r="PY122" s="841"/>
      <c r="PZ122" s="841"/>
      <c r="QA122" s="841"/>
      <c r="QB122" s="841"/>
      <c r="QC122" s="841"/>
      <c r="QD122" s="841"/>
      <c r="QE122" s="841"/>
      <c r="QF122" s="841"/>
      <c r="QG122" s="841"/>
      <c r="QH122" s="841"/>
      <c r="QI122" s="841"/>
      <c r="QJ122" s="841"/>
      <c r="QK122" s="841"/>
      <c r="QL122" s="841"/>
      <c r="QM122" s="841"/>
      <c r="QN122" s="841"/>
      <c r="QO122" s="841"/>
      <c r="QP122" s="841"/>
      <c r="QQ122" s="841"/>
      <c r="QR122" s="841"/>
      <c r="QS122" s="841"/>
      <c r="QT122" s="841"/>
      <c r="QU122" s="841"/>
      <c r="QV122" s="841"/>
      <c r="QW122" s="841"/>
      <c r="QX122" s="841"/>
      <c r="QY122" s="841"/>
      <c r="QZ122" s="841"/>
      <c r="RA122" s="841"/>
      <c r="RB122" s="841"/>
      <c r="RC122" s="841"/>
      <c r="RD122" s="841"/>
      <c r="RE122" s="841"/>
      <c r="RF122" s="841"/>
      <c r="RG122" s="841"/>
      <c r="RH122" s="841"/>
      <c r="RI122" s="841"/>
      <c r="RJ122" s="841"/>
      <c r="RK122" s="841"/>
      <c r="RL122" s="841"/>
      <c r="RM122" s="841"/>
      <c r="RN122" s="841"/>
      <c r="RO122" s="841"/>
      <c r="RP122" s="841"/>
      <c r="RQ122" s="841"/>
      <c r="RR122" s="841"/>
      <c r="RS122" s="841"/>
      <c r="RT122" s="841"/>
      <c r="RU122" s="841"/>
      <c r="RV122" s="841"/>
      <c r="RW122" s="841"/>
      <c r="RX122" s="841"/>
      <c r="RY122" s="841"/>
      <c r="RZ122" s="841"/>
      <c r="SA122" s="841"/>
      <c r="SB122" s="841"/>
      <c r="SC122" s="841"/>
      <c r="SD122" s="841"/>
      <c r="SE122" s="841"/>
      <c r="SF122" s="841"/>
      <c r="SG122" s="841"/>
      <c r="SH122" s="841"/>
      <c r="SI122" s="841"/>
      <c r="SJ122" s="841"/>
      <c r="SK122" s="841"/>
      <c r="SL122" s="841"/>
      <c r="SM122" s="841"/>
      <c r="SN122" s="841"/>
      <c r="SO122" s="841"/>
      <c r="SP122" s="841"/>
      <c r="SQ122" s="841"/>
      <c r="SR122" s="841"/>
      <c r="SS122" s="841"/>
      <c r="ST122" s="841"/>
      <c r="SU122" s="841"/>
      <c r="SV122" s="841"/>
      <c r="SW122" s="841"/>
      <c r="SX122" s="841"/>
      <c r="SY122" s="841"/>
      <c r="SZ122" s="841"/>
      <c r="TA122" s="841"/>
      <c r="TB122" s="841"/>
      <c r="TC122" s="841"/>
      <c r="TD122" s="841"/>
      <c r="TE122" s="841"/>
      <c r="TF122" s="841"/>
      <c r="TG122" s="841"/>
      <c r="TH122" s="841"/>
      <c r="TI122" s="841"/>
      <c r="TJ122" s="841"/>
      <c r="TK122" s="841"/>
      <c r="TL122" s="841"/>
      <c r="TM122" s="841"/>
      <c r="TN122" s="841"/>
      <c r="TO122" s="841"/>
      <c r="TP122" s="841"/>
      <c r="TQ122" s="841"/>
      <c r="TR122" s="841"/>
      <c r="TS122" s="841"/>
      <c r="TT122" s="841"/>
      <c r="TU122" s="841"/>
      <c r="TV122" s="841"/>
      <c r="TW122" s="841"/>
      <c r="TX122" s="841"/>
      <c r="TY122" s="841"/>
      <c r="TZ122" s="841"/>
      <c r="UA122" s="841"/>
      <c r="UB122" s="841"/>
      <c r="UC122" s="841"/>
      <c r="UD122" s="841"/>
      <c r="UE122" s="841"/>
      <c r="UF122" s="841"/>
      <c r="UG122" s="841"/>
      <c r="UH122" s="841"/>
      <c r="UI122" s="841"/>
      <c r="UJ122" s="841"/>
      <c r="UK122" s="841"/>
      <c r="UL122" s="841"/>
      <c r="UM122" s="841"/>
      <c r="UN122" s="841"/>
      <c r="UO122" s="841"/>
      <c r="UP122" s="841"/>
      <c r="UQ122" s="841"/>
      <c r="UR122" s="841"/>
      <c r="US122" s="841"/>
      <c r="UT122" s="841"/>
      <c r="UU122" s="841"/>
      <c r="UV122" s="841"/>
      <c r="UW122" s="841"/>
      <c r="UX122" s="841"/>
      <c r="UY122" s="841"/>
      <c r="UZ122" s="841"/>
      <c r="VA122" s="841"/>
      <c r="VB122" s="841"/>
      <c r="VC122" s="841"/>
      <c r="VD122" s="841"/>
      <c r="VE122" s="841"/>
      <c r="VF122" s="841"/>
      <c r="VG122" s="841"/>
      <c r="VH122" s="841"/>
      <c r="VI122" s="841"/>
      <c r="VJ122" s="841"/>
      <c r="VK122" s="841"/>
      <c r="VL122" s="841"/>
      <c r="VM122" s="841"/>
      <c r="VN122" s="841"/>
      <c r="VO122" s="841"/>
      <c r="VP122" s="841"/>
      <c r="VQ122" s="841"/>
      <c r="VR122" s="841"/>
      <c r="VS122" s="841"/>
      <c r="VT122" s="841"/>
      <c r="VU122" s="841"/>
      <c r="VV122" s="841"/>
      <c r="VW122" s="841"/>
      <c r="VX122" s="841"/>
      <c r="VY122" s="841"/>
      <c r="VZ122" s="841"/>
      <c r="WA122" s="841"/>
      <c r="WB122" s="841"/>
      <c r="WC122" s="841"/>
      <c r="WD122" s="841"/>
      <c r="WE122" s="841"/>
      <c r="WF122" s="841"/>
      <c r="WG122" s="841"/>
      <c r="WH122" s="841"/>
      <c r="WI122" s="841"/>
      <c r="WJ122" s="841"/>
      <c r="WK122" s="841"/>
      <c r="WL122" s="841"/>
      <c r="WM122" s="841"/>
      <c r="WN122" s="841"/>
      <c r="WO122" s="841"/>
      <c r="WP122" s="841"/>
      <c r="WQ122" s="841"/>
      <c r="WR122" s="841"/>
      <c r="WS122" s="841"/>
      <c r="WT122" s="841"/>
      <c r="WU122" s="841"/>
      <c r="WV122" s="841"/>
      <c r="WW122" s="841"/>
      <c r="WX122" s="841"/>
      <c r="WY122" s="841"/>
      <c r="WZ122" s="841"/>
      <c r="XA122" s="841"/>
      <c r="XB122" s="841"/>
      <c r="XC122" s="841"/>
      <c r="XD122" s="841"/>
      <c r="XE122" s="841"/>
      <c r="XF122" s="841"/>
      <c r="XG122" s="841"/>
      <c r="XH122" s="841"/>
      <c r="XI122" s="841"/>
      <c r="XJ122" s="841"/>
      <c r="XK122" s="841"/>
      <c r="XL122" s="841"/>
      <c r="XM122" s="841"/>
      <c r="XN122" s="841"/>
      <c r="XO122" s="841"/>
      <c r="XP122" s="841"/>
      <c r="XQ122" s="841"/>
      <c r="XR122" s="841"/>
      <c r="XS122" s="841"/>
      <c r="XT122" s="841"/>
      <c r="XU122" s="841"/>
      <c r="XV122" s="841"/>
      <c r="XW122" s="841"/>
      <c r="XX122" s="841"/>
      <c r="XY122" s="841"/>
      <c r="XZ122" s="841"/>
      <c r="YA122" s="841"/>
      <c r="YB122" s="841"/>
      <c r="YC122" s="841"/>
      <c r="YD122" s="841"/>
      <c r="YE122" s="841"/>
      <c r="YF122" s="841"/>
      <c r="YG122" s="841"/>
      <c r="YH122" s="841"/>
      <c r="YI122" s="841"/>
      <c r="YJ122" s="841"/>
      <c r="YK122" s="841"/>
      <c r="YL122" s="841"/>
      <c r="YM122" s="841"/>
      <c r="YN122" s="841"/>
      <c r="YO122" s="841"/>
      <c r="YP122" s="841"/>
      <c r="YQ122" s="841"/>
      <c r="YR122" s="841"/>
      <c r="YS122" s="841"/>
      <c r="YT122" s="841"/>
      <c r="YU122" s="841"/>
      <c r="YV122" s="841"/>
      <c r="YW122" s="841"/>
      <c r="YX122" s="841"/>
      <c r="YY122" s="841"/>
      <c r="YZ122" s="841"/>
      <c r="ZA122" s="841"/>
      <c r="ZB122" s="841"/>
      <c r="ZC122" s="841"/>
      <c r="ZD122" s="841"/>
      <c r="ZE122" s="841"/>
      <c r="ZF122" s="841"/>
      <c r="ZG122" s="841"/>
      <c r="ZH122" s="841"/>
      <c r="ZI122" s="841"/>
      <c r="ZJ122" s="841"/>
      <c r="ZK122" s="841"/>
      <c r="ZL122" s="841"/>
      <c r="ZM122" s="841"/>
      <c r="ZN122" s="841"/>
      <c r="ZO122" s="841"/>
      <c r="ZP122" s="841"/>
      <c r="ZQ122" s="841"/>
      <c r="ZR122" s="841"/>
      <c r="ZS122" s="841"/>
      <c r="ZT122" s="841"/>
      <c r="ZU122" s="841"/>
      <c r="ZV122" s="841"/>
      <c r="ZW122" s="841"/>
      <c r="ZX122" s="841"/>
      <c r="ZY122" s="841"/>
      <c r="ZZ122" s="841"/>
      <c r="AAA122" s="841"/>
      <c r="AAB122" s="841"/>
      <c r="AAC122" s="841"/>
      <c r="AAD122" s="841"/>
      <c r="AAE122" s="841"/>
      <c r="AAF122" s="841"/>
      <c r="AAG122" s="841"/>
      <c r="AAH122" s="841"/>
      <c r="AAI122" s="841"/>
      <c r="AAJ122" s="841"/>
      <c r="AAK122" s="841"/>
      <c r="AAL122" s="841"/>
      <c r="AAM122" s="841"/>
      <c r="AAN122" s="841"/>
      <c r="AAO122" s="841"/>
      <c r="AAP122" s="841"/>
      <c r="AAQ122" s="841"/>
      <c r="AAR122" s="841"/>
      <c r="AAS122" s="841"/>
      <c r="AAT122" s="841"/>
      <c r="AAU122" s="841"/>
      <c r="AAV122" s="841"/>
      <c r="AAW122" s="841"/>
      <c r="AAX122" s="841"/>
      <c r="AAY122" s="841"/>
      <c r="AAZ122" s="841"/>
      <c r="ABA122" s="841"/>
      <c r="ABB122" s="841"/>
      <c r="ABC122" s="841"/>
      <c r="ABD122" s="841"/>
      <c r="ABE122" s="841"/>
      <c r="ABF122" s="841"/>
      <c r="ABG122" s="841"/>
      <c r="ABH122" s="841"/>
      <c r="ABI122" s="841"/>
      <c r="ABJ122" s="841"/>
      <c r="ABK122" s="841"/>
      <c r="ABL122" s="841"/>
      <c r="ABM122" s="841"/>
      <c r="ABN122" s="841"/>
      <c r="ABO122" s="841"/>
      <c r="ABP122" s="841"/>
      <c r="ABQ122" s="841"/>
      <c r="ABR122" s="841"/>
      <c r="ABS122" s="841"/>
      <c r="ABT122" s="841"/>
      <c r="ABU122" s="841"/>
      <c r="ABV122" s="841"/>
      <c r="ABW122" s="841"/>
      <c r="ABX122" s="841"/>
      <c r="ABY122" s="841"/>
      <c r="ABZ122" s="841"/>
      <c r="ACA122" s="841"/>
      <c r="ACB122" s="841"/>
      <c r="ACC122" s="841"/>
      <c r="ACD122" s="841"/>
      <c r="ACE122" s="841"/>
      <c r="ACF122" s="841"/>
      <c r="ACG122" s="841"/>
      <c r="ACH122" s="841"/>
      <c r="ACI122" s="841"/>
      <c r="ACJ122" s="841"/>
      <c r="ACK122" s="841"/>
      <c r="ACL122" s="841"/>
      <c r="ACM122" s="841"/>
      <c r="ACN122" s="841"/>
      <c r="ACO122" s="841"/>
      <c r="ACP122" s="841"/>
      <c r="ACQ122" s="841"/>
      <c r="ACR122" s="841"/>
      <c r="ACS122" s="841"/>
      <c r="ACT122" s="841"/>
      <c r="ACU122" s="841"/>
      <c r="ACV122" s="841"/>
      <c r="ACW122" s="841"/>
      <c r="ACX122" s="841"/>
      <c r="ACY122" s="841"/>
      <c r="ACZ122" s="841"/>
      <c r="ADA122" s="841"/>
      <c r="ADB122" s="841"/>
      <c r="ADC122" s="841"/>
      <c r="ADD122" s="841"/>
      <c r="ADE122" s="841"/>
      <c r="ADF122" s="841"/>
      <c r="ADG122" s="841"/>
      <c r="ADH122" s="841"/>
      <c r="ADI122" s="841"/>
      <c r="ADJ122" s="841"/>
      <c r="ADK122" s="841"/>
      <c r="ADL122" s="841"/>
      <c r="ADM122" s="841"/>
      <c r="ADN122" s="841"/>
      <c r="ADO122" s="841"/>
      <c r="ADP122" s="841"/>
      <c r="ADQ122" s="841"/>
      <c r="ADR122" s="841"/>
      <c r="ADS122" s="841"/>
      <c r="ADT122" s="841"/>
      <c r="ADU122" s="841"/>
      <c r="ADV122" s="841"/>
      <c r="ADW122" s="841"/>
      <c r="ADX122" s="841"/>
      <c r="ADY122" s="841"/>
      <c r="ADZ122" s="841"/>
      <c r="AEA122" s="841"/>
      <c r="AEB122" s="841"/>
      <c r="AEC122" s="841"/>
      <c r="AED122" s="841"/>
      <c r="AEE122" s="841"/>
      <c r="AEF122" s="841"/>
      <c r="AEG122" s="841"/>
      <c r="AEH122" s="841"/>
      <c r="AEI122" s="841"/>
      <c r="AEJ122" s="841"/>
      <c r="AEK122" s="841"/>
      <c r="AEL122" s="841"/>
      <c r="AEM122" s="841"/>
      <c r="AEN122" s="841"/>
      <c r="AEO122" s="841"/>
      <c r="AEP122" s="841"/>
      <c r="AEQ122" s="841"/>
      <c r="AER122" s="841"/>
      <c r="AES122" s="841"/>
      <c r="AET122" s="841"/>
      <c r="AEU122" s="841"/>
      <c r="AEV122" s="841"/>
      <c r="AEW122" s="841"/>
      <c r="AEX122" s="841"/>
      <c r="AEY122" s="841"/>
      <c r="AEZ122" s="841"/>
      <c r="AFA122" s="841"/>
      <c r="AFB122" s="841"/>
      <c r="AFC122" s="841"/>
      <c r="AFD122" s="841"/>
      <c r="AFE122" s="841"/>
      <c r="AFF122" s="841"/>
      <c r="AFG122" s="841"/>
      <c r="AFH122" s="841"/>
      <c r="AFI122" s="841"/>
      <c r="AFJ122" s="841"/>
      <c r="AFK122" s="841"/>
      <c r="AFL122" s="841"/>
      <c r="AFM122" s="841"/>
      <c r="AFN122" s="841"/>
      <c r="AFO122" s="841"/>
      <c r="AFP122" s="841"/>
      <c r="AFQ122" s="841"/>
      <c r="AFR122" s="841"/>
      <c r="AFS122" s="841"/>
      <c r="AFT122" s="841"/>
      <c r="AFU122" s="841"/>
      <c r="AFV122" s="841"/>
      <c r="AFW122" s="841"/>
      <c r="AFX122" s="841"/>
      <c r="AFY122" s="841"/>
      <c r="AFZ122" s="841"/>
      <c r="AGA122" s="841"/>
      <c r="AGB122" s="841"/>
      <c r="AGC122" s="841"/>
      <c r="AGD122" s="841"/>
      <c r="AGE122" s="841"/>
      <c r="AGF122" s="841"/>
      <c r="AGG122" s="841"/>
      <c r="AGH122" s="841"/>
      <c r="AGI122" s="841"/>
      <c r="AGJ122" s="841"/>
      <c r="AGK122" s="841"/>
      <c r="AGL122" s="841"/>
      <c r="AGM122" s="841"/>
      <c r="AGN122" s="841"/>
      <c r="AGO122" s="841"/>
      <c r="AGP122" s="841"/>
      <c r="AGQ122" s="841"/>
      <c r="AGR122" s="841"/>
      <c r="AGS122" s="841"/>
      <c r="AGT122" s="841"/>
      <c r="AGU122" s="841"/>
      <c r="AGV122" s="841"/>
      <c r="AGW122" s="841"/>
      <c r="AGX122" s="841"/>
      <c r="AGY122" s="841"/>
      <c r="AGZ122" s="841"/>
      <c r="AHA122" s="841"/>
      <c r="AHB122" s="841"/>
      <c r="AHC122" s="841"/>
      <c r="AHD122" s="841"/>
      <c r="AHE122" s="841"/>
      <c r="AHF122" s="841"/>
      <c r="AHG122" s="841"/>
      <c r="AHH122" s="841"/>
      <c r="AHI122" s="841"/>
      <c r="AHJ122" s="841"/>
      <c r="AHK122" s="841"/>
      <c r="AHL122" s="841"/>
      <c r="AHM122" s="841"/>
      <c r="AHN122" s="841"/>
      <c r="AHO122" s="841"/>
      <c r="AHP122" s="841"/>
      <c r="AHQ122" s="841"/>
      <c r="AHR122" s="841"/>
      <c r="AHS122" s="841"/>
      <c r="AHT122" s="841"/>
      <c r="AHU122" s="841"/>
      <c r="AHV122" s="841"/>
      <c r="AHW122" s="841"/>
      <c r="AHX122" s="841"/>
      <c r="AHY122" s="841"/>
      <c r="AHZ122" s="841"/>
      <c r="AIA122" s="841"/>
      <c r="AIB122" s="841"/>
      <c r="AIC122" s="841"/>
      <c r="AID122" s="841"/>
      <c r="AIE122" s="841"/>
      <c r="AIF122" s="841"/>
      <c r="AIG122" s="841"/>
      <c r="AIH122" s="841"/>
      <c r="AII122" s="841"/>
      <c r="AIJ122" s="841"/>
      <c r="AIK122" s="841"/>
      <c r="AIL122" s="841"/>
      <c r="AIM122" s="841"/>
      <c r="AIN122" s="841"/>
      <c r="AIO122" s="841"/>
      <c r="AIP122" s="841"/>
      <c r="AIQ122" s="841"/>
      <c r="AIR122" s="841"/>
      <c r="AIS122" s="841"/>
      <c r="AIT122" s="841"/>
      <c r="AIU122" s="841"/>
      <c r="AIV122" s="841"/>
      <c r="AIW122" s="841"/>
      <c r="AIX122" s="841"/>
      <c r="AIY122" s="841"/>
      <c r="AIZ122" s="841"/>
      <c r="AJA122" s="841"/>
      <c r="AJB122" s="841"/>
      <c r="AJC122" s="841"/>
      <c r="AJD122" s="841"/>
      <c r="AJE122" s="841"/>
      <c r="AJF122" s="841"/>
      <c r="AJG122" s="841"/>
      <c r="AJH122" s="841"/>
      <c r="AJI122" s="841"/>
      <c r="AJJ122" s="841"/>
      <c r="AJK122" s="841"/>
      <c r="AJL122" s="841"/>
      <c r="AJM122" s="841"/>
      <c r="AJN122" s="841"/>
      <c r="AJO122" s="841"/>
      <c r="AJP122" s="841"/>
      <c r="AJQ122" s="841"/>
      <c r="AJR122" s="841"/>
      <c r="AJS122" s="841"/>
      <c r="AJT122" s="841"/>
      <c r="AJU122" s="841"/>
      <c r="AJV122" s="841"/>
      <c r="AJW122" s="841"/>
      <c r="AJX122" s="841"/>
      <c r="AJY122" s="841"/>
      <c r="AJZ122" s="841"/>
      <c r="AKA122" s="841"/>
      <c r="AKB122" s="841"/>
      <c r="AKC122" s="841"/>
      <c r="AKD122" s="841"/>
      <c r="AKE122" s="841"/>
      <c r="AKF122" s="841"/>
      <c r="AKG122" s="841"/>
      <c r="AKH122" s="841"/>
      <c r="AKI122" s="841"/>
      <c r="AKJ122" s="841"/>
      <c r="AKK122" s="841"/>
      <c r="AKL122" s="841"/>
      <c r="AKM122" s="841"/>
      <c r="AKN122" s="841"/>
      <c r="AKO122" s="841"/>
      <c r="AKP122" s="841"/>
      <c r="AKQ122" s="841"/>
      <c r="AKR122" s="841"/>
      <c r="AKS122" s="841"/>
      <c r="AKT122" s="841"/>
      <c r="AKU122" s="841"/>
      <c r="AKV122" s="841"/>
      <c r="AKW122" s="841"/>
      <c r="AKX122" s="841"/>
      <c r="AKY122" s="841"/>
      <c r="AKZ122" s="841"/>
      <c r="ALA122" s="841"/>
      <c r="ALB122" s="841"/>
      <c r="ALC122" s="841"/>
      <c r="ALD122" s="841"/>
      <c r="ALE122" s="841"/>
      <c r="ALF122" s="841"/>
      <c r="ALG122" s="841"/>
      <c r="ALH122" s="841"/>
      <c r="ALI122" s="841"/>
      <c r="ALJ122" s="841"/>
      <c r="ALK122" s="841"/>
      <c r="ALL122" s="841"/>
      <c r="ALM122" s="841"/>
      <c r="ALN122" s="841"/>
      <c r="ALO122" s="841"/>
      <c r="ALP122" s="841"/>
      <c r="ALQ122" s="841"/>
      <c r="ALR122" s="841"/>
      <c r="ALS122" s="841"/>
      <c r="ALT122" s="841"/>
      <c r="ALU122" s="841"/>
      <c r="ALV122" s="841"/>
      <c r="ALW122" s="841"/>
      <c r="ALX122" s="841"/>
      <c r="ALY122" s="841"/>
      <c r="ALZ122" s="841"/>
      <c r="AMA122" s="841"/>
      <c r="AMB122" s="841"/>
      <c r="AMC122" s="841"/>
      <c r="AMD122" s="841"/>
      <c r="AME122" s="841"/>
      <c r="AMF122" s="841"/>
      <c r="AMG122" s="841"/>
      <c r="AMH122" s="841"/>
      <c r="AMI122" s="841"/>
      <c r="AMJ122" s="841"/>
      <c r="AMK122" s="841"/>
      <c r="AML122" s="841"/>
      <c r="AMM122" s="841"/>
      <c r="AMN122" s="841"/>
      <c r="AMO122" s="841"/>
      <c r="AMP122" s="841"/>
      <c r="AMQ122" s="841"/>
      <c r="AMR122" s="841"/>
      <c r="AMS122" s="841"/>
      <c r="AMT122" s="841"/>
      <c r="AMU122" s="841"/>
      <c r="AMV122" s="841"/>
      <c r="AMW122" s="841"/>
      <c r="AMX122" s="841"/>
      <c r="AMY122" s="841"/>
      <c r="AMZ122" s="841"/>
      <c r="ANA122" s="841"/>
      <c r="ANB122" s="841"/>
      <c r="ANC122" s="841"/>
      <c r="AND122" s="841"/>
      <c r="ANE122" s="841"/>
      <c r="ANF122" s="841"/>
      <c r="ANG122" s="841"/>
      <c r="ANH122" s="841"/>
      <c r="ANI122" s="841"/>
      <c r="ANJ122" s="841"/>
      <c r="ANK122" s="841"/>
      <c r="ANL122" s="841"/>
      <c r="ANM122" s="841"/>
      <c r="ANN122" s="841"/>
      <c r="ANO122" s="841"/>
      <c r="ANP122" s="841"/>
      <c r="ANQ122" s="841"/>
      <c r="ANR122" s="841"/>
      <c r="ANS122" s="841"/>
      <c r="ANT122" s="841"/>
      <c r="ANU122" s="841"/>
      <c r="ANV122" s="841"/>
      <c r="ANW122" s="841"/>
      <c r="ANX122" s="841"/>
      <c r="ANY122" s="841"/>
      <c r="ANZ122" s="841"/>
      <c r="AOA122" s="841"/>
      <c r="AOB122" s="841"/>
      <c r="AOC122" s="841"/>
      <c r="AOD122" s="841"/>
      <c r="AOE122" s="841"/>
      <c r="AOF122" s="841"/>
      <c r="AOG122" s="841"/>
      <c r="AOH122" s="841"/>
      <c r="AOI122" s="841"/>
      <c r="AOJ122" s="841"/>
      <c r="AOK122" s="841"/>
      <c r="AOL122" s="841"/>
      <c r="AOM122" s="841"/>
      <c r="AON122" s="841"/>
      <c r="AOO122" s="841"/>
      <c r="AOP122" s="841"/>
      <c r="AOQ122" s="841"/>
      <c r="AOR122" s="841"/>
      <c r="AOS122" s="841"/>
      <c r="AOT122" s="841"/>
      <c r="AOU122" s="841"/>
      <c r="AOV122" s="841"/>
      <c r="AOW122" s="841"/>
      <c r="AOX122" s="841"/>
      <c r="AOY122" s="841"/>
      <c r="AOZ122" s="841"/>
      <c r="APA122" s="841"/>
      <c r="APB122" s="841"/>
      <c r="APC122" s="841"/>
      <c r="APD122" s="841"/>
      <c r="APE122" s="841"/>
      <c r="APF122" s="841"/>
      <c r="APG122" s="841"/>
      <c r="APH122" s="841"/>
      <c r="API122" s="841"/>
      <c r="APJ122" s="841"/>
      <c r="APK122" s="841"/>
      <c r="APL122" s="841"/>
      <c r="APM122" s="841"/>
      <c r="APN122" s="841"/>
      <c r="APO122" s="841"/>
      <c r="APP122" s="841"/>
      <c r="APQ122" s="841"/>
      <c r="APR122" s="841"/>
      <c r="APS122" s="841"/>
      <c r="APT122" s="841"/>
      <c r="APU122" s="841"/>
      <c r="APV122" s="841"/>
      <c r="APW122" s="841"/>
      <c r="APX122" s="841"/>
      <c r="APY122" s="841"/>
      <c r="APZ122" s="841"/>
      <c r="AQA122" s="841"/>
      <c r="AQB122" s="841"/>
      <c r="AQC122" s="841"/>
      <c r="AQD122" s="841"/>
      <c r="AQE122" s="841"/>
      <c r="AQF122" s="841"/>
      <c r="AQG122" s="841"/>
      <c r="AQH122" s="841"/>
      <c r="AQI122" s="841"/>
      <c r="AQJ122" s="841"/>
      <c r="AQK122" s="841"/>
      <c r="AQL122" s="841"/>
      <c r="AQM122" s="841"/>
      <c r="AQN122" s="841"/>
      <c r="AQO122" s="841"/>
      <c r="AQP122" s="841"/>
      <c r="AQQ122" s="841"/>
      <c r="AQR122" s="841"/>
      <c r="AQS122" s="841"/>
      <c r="AQT122" s="841"/>
      <c r="AQU122" s="841"/>
      <c r="AQV122" s="841"/>
      <c r="AQW122" s="841"/>
      <c r="AQX122" s="841"/>
      <c r="AQY122" s="841"/>
      <c r="AQZ122" s="841"/>
      <c r="ARA122" s="841"/>
      <c r="ARB122" s="841"/>
      <c r="ARC122" s="841"/>
      <c r="ARD122" s="841"/>
      <c r="ARE122" s="841"/>
      <c r="ARF122" s="841"/>
      <c r="ARG122" s="841"/>
      <c r="ARH122" s="841"/>
      <c r="ARI122" s="841"/>
      <c r="ARJ122" s="841"/>
      <c r="ARK122" s="841"/>
      <c r="ARL122" s="841"/>
      <c r="ARM122" s="841"/>
      <c r="ARN122" s="841"/>
      <c r="ARO122" s="841"/>
      <c r="ARP122" s="841"/>
      <c r="ARQ122" s="841"/>
      <c r="ARR122" s="841"/>
      <c r="ARS122" s="841"/>
      <c r="ART122" s="841"/>
      <c r="ARU122" s="841"/>
      <c r="ARV122" s="841"/>
      <c r="ARW122" s="841"/>
      <c r="ARX122" s="841"/>
      <c r="ARY122" s="841"/>
      <c r="ARZ122" s="841"/>
      <c r="ASA122" s="841"/>
      <c r="ASB122" s="841"/>
      <c r="ASC122" s="841"/>
      <c r="ASD122" s="841"/>
      <c r="ASE122" s="841"/>
      <c r="ASF122" s="841"/>
      <c r="ASG122" s="841"/>
      <c r="ASH122" s="841"/>
      <c r="ASI122" s="841"/>
      <c r="ASJ122" s="841"/>
      <c r="ASK122" s="841"/>
      <c r="ASL122" s="841"/>
      <c r="ASM122" s="841"/>
      <c r="ASN122" s="841"/>
      <c r="ASO122" s="841"/>
      <c r="ASP122" s="841"/>
      <c r="ASQ122" s="841"/>
      <c r="ASR122" s="841"/>
      <c r="ASS122" s="841"/>
      <c r="AST122" s="841"/>
      <c r="ASU122" s="841"/>
      <c r="ASV122" s="841"/>
      <c r="ASW122" s="841"/>
      <c r="ASX122" s="841"/>
      <c r="ASY122" s="841"/>
      <c r="ASZ122" s="841"/>
      <c r="ATA122" s="841"/>
      <c r="ATB122" s="841"/>
      <c r="ATC122" s="841"/>
      <c r="ATD122" s="841"/>
      <c r="ATE122" s="841"/>
      <c r="ATF122" s="841"/>
      <c r="ATG122" s="841"/>
      <c r="ATH122" s="841"/>
      <c r="ATI122" s="841"/>
      <c r="ATJ122" s="841"/>
      <c r="ATK122" s="841"/>
      <c r="ATL122" s="841"/>
      <c r="ATM122" s="841"/>
      <c r="ATN122" s="841"/>
      <c r="ATO122" s="841"/>
      <c r="ATP122" s="841"/>
      <c r="ATQ122" s="841"/>
      <c r="ATR122" s="841"/>
      <c r="ATS122" s="841"/>
      <c r="ATT122" s="841"/>
      <c r="ATU122" s="841"/>
      <c r="ATV122" s="841"/>
      <c r="ATW122" s="841"/>
      <c r="ATX122" s="841"/>
      <c r="ATY122" s="841"/>
      <c r="ATZ122" s="841"/>
      <c r="AUA122" s="841"/>
      <c r="AUB122" s="841"/>
      <c r="AUC122" s="841"/>
      <c r="AUD122" s="841"/>
      <c r="AUE122" s="841"/>
      <c r="AUF122" s="841"/>
      <c r="AUG122" s="841"/>
      <c r="AUH122" s="841"/>
      <c r="AUI122" s="841"/>
      <c r="AUJ122" s="841"/>
      <c r="AUK122" s="841"/>
      <c r="AUL122" s="841"/>
      <c r="AUM122" s="841"/>
      <c r="AUN122" s="841"/>
      <c r="AUO122" s="841"/>
      <c r="AUP122" s="841"/>
      <c r="AUQ122" s="841"/>
      <c r="AUR122" s="841"/>
      <c r="AUS122" s="841"/>
      <c r="AUT122" s="841"/>
      <c r="AUU122" s="841"/>
      <c r="AUV122" s="841"/>
      <c r="AUW122" s="841"/>
      <c r="AUX122" s="841"/>
      <c r="AUY122" s="841"/>
      <c r="AUZ122" s="841"/>
      <c r="AVA122" s="841"/>
      <c r="AVB122" s="841"/>
      <c r="AVC122" s="841"/>
      <c r="AVD122" s="841"/>
      <c r="AVE122" s="841"/>
      <c r="AVF122" s="841"/>
      <c r="AVG122" s="841"/>
      <c r="AVH122" s="841"/>
      <c r="AVI122" s="841"/>
      <c r="AVJ122" s="841"/>
      <c r="AVK122" s="841"/>
      <c r="AVL122" s="841"/>
      <c r="AVM122" s="841"/>
      <c r="AVN122" s="841"/>
      <c r="AVO122" s="841"/>
      <c r="AVP122" s="841"/>
      <c r="AVQ122" s="841"/>
      <c r="AVR122" s="841"/>
      <c r="AVS122" s="841"/>
      <c r="AVT122" s="841"/>
      <c r="AVU122" s="841"/>
      <c r="AVV122" s="841"/>
      <c r="AVW122" s="841"/>
      <c r="AVX122" s="841"/>
      <c r="AVY122" s="841"/>
      <c r="AVZ122" s="841"/>
      <c r="AWA122" s="841"/>
      <c r="AWB122" s="841"/>
      <c r="AWC122" s="841"/>
      <c r="AWD122" s="841"/>
      <c r="AWE122" s="841"/>
      <c r="AWF122" s="841"/>
      <c r="AWG122" s="841"/>
      <c r="AWH122" s="841"/>
      <c r="AWI122" s="841"/>
      <c r="AWJ122" s="841"/>
      <c r="AWK122" s="841"/>
      <c r="AWL122" s="841"/>
      <c r="AWM122" s="841"/>
      <c r="AWN122" s="841"/>
      <c r="AWO122" s="841"/>
      <c r="AWP122" s="841"/>
      <c r="AWQ122" s="841"/>
      <c r="AWR122" s="841"/>
      <c r="AWS122" s="841"/>
      <c r="AWT122" s="841"/>
      <c r="AWU122" s="841"/>
      <c r="AWV122" s="841"/>
      <c r="AWW122" s="841"/>
      <c r="AWX122" s="841"/>
      <c r="AWY122" s="841"/>
      <c r="AWZ122" s="841"/>
      <c r="AXA122" s="841"/>
      <c r="AXB122" s="841"/>
      <c r="AXC122" s="841"/>
      <c r="AXD122" s="841"/>
      <c r="AXE122" s="841"/>
      <c r="AXF122" s="841"/>
      <c r="AXG122" s="841"/>
      <c r="AXH122" s="841"/>
      <c r="AXI122" s="841"/>
      <c r="AXJ122" s="841"/>
      <c r="AXK122" s="841"/>
      <c r="AXL122" s="841"/>
      <c r="AXM122" s="841"/>
      <c r="AXN122" s="841"/>
      <c r="AXO122" s="841"/>
      <c r="AXP122" s="841"/>
      <c r="AXQ122" s="841"/>
      <c r="AXR122" s="841"/>
      <c r="AXS122" s="841"/>
      <c r="AXT122" s="841"/>
      <c r="AXU122" s="841"/>
      <c r="AXV122" s="841"/>
      <c r="AXW122" s="841"/>
      <c r="AXX122" s="841"/>
      <c r="AXY122" s="841"/>
      <c r="AXZ122" s="841"/>
      <c r="AYA122" s="841"/>
      <c r="AYB122" s="841"/>
      <c r="AYC122" s="841"/>
      <c r="AYD122" s="841"/>
      <c r="AYE122" s="841"/>
      <c r="AYF122" s="841"/>
      <c r="AYG122" s="841"/>
      <c r="AYH122" s="841"/>
      <c r="AYI122" s="841"/>
      <c r="AYJ122" s="841"/>
      <c r="AYK122" s="841"/>
      <c r="AYL122" s="841"/>
      <c r="AYM122" s="841"/>
      <c r="AYN122" s="841"/>
      <c r="AYO122" s="841"/>
      <c r="AYP122" s="841"/>
      <c r="AYQ122" s="841"/>
      <c r="AYR122" s="841"/>
      <c r="AYS122" s="841"/>
      <c r="AYT122" s="841"/>
      <c r="AYU122" s="841"/>
      <c r="AYV122" s="841"/>
      <c r="AYW122" s="841"/>
      <c r="AYX122" s="841"/>
      <c r="AYY122" s="841"/>
      <c r="AYZ122" s="841"/>
      <c r="AZA122" s="841"/>
      <c r="AZB122" s="841"/>
      <c r="AZC122" s="841"/>
      <c r="AZD122" s="841"/>
      <c r="AZE122" s="841"/>
      <c r="AZF122" s="841"/>
      <c r="AZG122" s="841"/>
      <c r="AZH122" s="841"/>
      <c r="AZI122" s="841"/>
      <c r="AZJ122" s="841"/>
      <c r="AZK122" s="841"/>
      <c r="AZL122" s="841"/>
      <c r="AZM122" s="841"/>
      <c r="AZN122" s="841"/>
      <c r="AZO122" s="841"/>
      <c r="AZP122" s="841"/>
      <c r="AZQ122" s="841"/>
      <c r="AZR122" s="841"/>
      <c r="AZS122" s="841"/>
      <c r="AZT122" s="841"/>
      <c r="AZU122" s="841"/>
      <c r="AZV122" s="841"/>
      <c r="AZW122" s="841"/>
      <c r="AZX122" s="841"/>
      <c r="AZY122" s="841"/>
      <c r="AZZ122" s="841"/>
      <c r="BAA122" s="841"/>
      <c r="BAB122" s="841"/>
      <c r="BAC122" s="841"/>
      <c r="BAD122" s="841"/>
      <c r="BAE122" s="841"/>
      <c r="BAF122" s="841"/>
      <c r="BAG122" s="841"/>
      <c r="BAH122" s="841"/>
      <c r="BAI122" s="841"/>
      <c r="BAJ122" s="841"/>
      <c r="BAK122" s="841"/>
      <c r="BAL122" s="841"/>
      <c r="BAM122" s="841"/>
      <c r="BAN122" s="841"/>
      <c r="BAO122" s="841"/>
      <c r="BAP122" s="841"/>
      <c r="BAQ122" s="841"/>
      <c r="BAR122" s="841"/>
      <c r="BAS122" s="841"/>
      <c r="BAT122" s="841"/>
      <c r="BAU122" s="841"/>
      <c r="BAV122" s="841"/>
      <c r="BAW122" s="841"/>
      <c r="BAX122" s="841"/>
      <c r="BAY122" s="841"/>
      <c r="BAZ122" s="841"/>
      <c r="BBA122" s="841"/>
      <c r="BBB122" s="841"/>
      <c r="BBC122" s="841"/>
      <c r="BBD122" s="841"/>
      <c r="BBE122" s="841"/>
      <c r="BBF122" s="841"/>
      <c r="BBG122" s="841"/>
      <c r="BBH122" s="841"/>
      <c r="BBI122" s="841"/>
      <c r="BBJ122" s="841"/>
      <c r="BBK122" s="841"/>
      <c r="BBL122" s="841"/>
      <c r="BBM122" s="841"/>
      <c r="BBN122" s="841"/>
      <c r="BBO122" s="841"/>
      <c r="BBP122" s="841"/>
      <c r="BBQ122" s="841"/>
      <c r="BBR122" s="841"/>
      <c r="BBS122" s="841"/>
      <c r="BBT122" s="841"/>
      <c r="BBU122" s="841"/>
      <c r="BBV122" s="841"/>
      <c r="BBW122" s="841"/>
      <c r="BBX122" s="841"/>
      <c r="BBY122" s="841"/>
      <c r="BBZ122" s="841"/>
      <c r="BCA122" s="841"/>
      <c r="BCB122" s="841"/>
      <c r="BCC122" s="841"/>
      <c r="BCD122" s="841"/>
      <c r="BCE122" s="841"/>
      <c r="BCF122" s="841"/>
      <c r="BCG122" s="841"/>
      <c r="BCH122" s="841"/>
      <c r="BCI122" s="841"/>
      <c r="BCJ122" s="841"/>
      <c r="BCK122" s="841"/>
      <c r="BCL122" s="841"/>
      <c r="BCM122" s="841"/>
      <c r="BCN122" s="841"/>
      <c r="BCO122" s="841"/>
      <c r="BCP122" s="841"/>
      <c r="BCQ122" s="841"/>
      <c r="BCR122" s="841"/>
      <c r="BCS122" s="841"/>
      <c r="BCT122" s="841"/>
      <c r="BCU122" s="841"/>
      <c r="BCV122" s="841"/>
      <c r="BCW122" s="841"/>
      <c r="BCX122" s="841"/>
      <c r="BCY122" s="841"/>
      <c r="BCZ122" s="841"/>
      <c r="BDA122" s="841"/>
      <c r="BDB122" s="841"/>
      <c r="BDC122" s="841"/>
      <c r="BDD122" s="841"/>
      <c r="BDE122" s="841"/>
      <c r="BDF122" s="841"/>
      <c r="BDG122" s="841"/>
      <c r="BDH122" s="841"/>
      <c r="BDI122" s="841"/>
      <c r="BDJ122" s="841"/>
      <c r="BDK122" s="841"/>
      <c r="BDL122" s="841"/>
      <c r="BDM122" s="841"/>
      <c r="BDN122" s="841"/>
      <c r="BDO122" s="841"/>
      <c r="BDP122" s="841"/>
      <c r="BDQ122" s="841"/>
      <c r="BDR122" s="841"/>
      <c r="BDS122" s="841"/>
      <c r="BDT122" s="841"/>
      <c r="BDU122" s="841"/>
      <c r="BDV122" s="841"/>
      <c r="BDW122" s="841"/>
      <c r="BDX122" s="841"/>
      <c r="BDY122" s="841"/>
      <c r="BDZ122" s="841"/>
      <c r="BEA122" s="841"/>
      <c r="BEB122" s="841"/>
      <c r="BEC122" s="841"/>
      <c r="BED122" s="841"/>
      <c r="BEE122" s="841"/>
      <c r="BEF122" s="841"/>
      <c r="BEG122" s="841"/>
      <c r="BEH122" s="841"/>
      <c r="BEI122" s="841"/>
      <c r="BEJ122" s="841"/>
      <c r="BEK122" s="841"/>
      <c r="BEL122" s="841"/>
      <c r="BEM122" s="841"/>
      <c r="BEN122" s="841"/>
      <c r="BEO122" s="841"/>
      <c r="BEP122" s="841"/>
      <c r="BEQ122" s="841"/>
      <c r="BER122" s="841"/>
      <c r="BES122" s="841"/>
      <c r="BET122" s="841"/>
      <c r="BEU122" s="841"/>
      <c r="BEV122" s="841"/>
      <c r="BEW122" s="841"/>
      <c r="BEX122" s="841"/>
      <c r="BEY122" s="841"/>
      <c r="BEZ122" s="841"/>
      <c r="BFA122" s="841"/>
      <c r="BFB122" s="841"/>
      <c r="BFC122" s="841"/>
      <c r="BFD122" s="841"/>
      <c r="BFE122" s="841"/>
      <c r="BFF122" s="841"/>
      <c r="BFG122" s="841"/>
      <c r="BFH122" s="841"/>
      <c r="BFI122" s="841"/>
      <c r="BFJ122" s="841"/>
      <c r="BFK122" s="841"/>
      <c r="BFL122" s="841"/>
      <c r="BFM122" s="841"/>
      <c r="BFN122" s="841"/>
      <c r="BFO122" s="841"/>
      <c r="BFP122" s="841"/>
      <c r="BFQ122" s="841"/>
      <c r="BFR122" s="841"/>
      <c r="BFS122" s="841"/>
      <c r="BFT122" s="841"/>
      <c r="BFU122" s="841"/>
      <c r="BFV122" s="841"/>
      <c r="BFW122" s="841"/>
      <c r="BFX122" s="841"/>
      <c r="BFY122" s="841"/>
      <c r="BFZ122" s="841"/>
      <c r="BGA122" s="841"/>
      <c r="BGB122" s="841"/>
      <c r="BGC122" s="841"/>
      <c r="BGD122" s="841"/>
      <c r="BGE122" s="841"/>
      <c r="BGF122" s="841"/>
      <c r="BGG122" s="841"/>
      <c r="BGH122" s="841"/>
      <c r="BGI122" s="841"/>
      <c r="BGJ122" s="841"/>
      <c r="BGK122" s="841"/>
      <c r="BGL122" s="841"/>
      <c r="BGM122" s="841"/>
      <c r="BGN122" s="841"/>
      <c r="BGO122" s="841"/>
      <c r="BGP122" s="841"/>
      <c r="BGQ122" s="841"/>
      <c r="BGR122" s="841"/>
      <c r="BGS122" s="841"/>
      <c r="BGT122" s="841"/>
      <c r="BGU122" s="841"/>
      <c r="BGV122" s="841"/>
      <c r="BGW122" s="841"/>
      <c r="BGX122" s="841"/>
      <c r="BGY122" s="841"/>
      <c r="BGZ122" s="841"/>
      <c r="BHA122" s="841"/>
      <c r="BHB122" s="841"/>
      <c r="BHC122" s="841"/>
      <c r="BHD122" s="841"/>
      <c r="BHE122" s="841"/>
      <c r="BHF122" s="841"/>
      <c r="BHG122" s="841"/>
      <c r="BHH122" s="841"/>
      <c r="BHI122" s="841"/>
      <c r="BHJ122" s="841"/>
      <c r="BHK122" s="841"/>
      <c r="BHL122" s="841"/>
      <c r="BHM122" s="841"/>
      <c r="BHN122" s="841"/>
      <c r="BHO122" s="841"/>
      <c r="BHP122" s="841"/>
      <c r="BHQ122" s="841"/>
      <c r="BHR122" s="841"/>
      <c r="BHS122" s="841"/>
      <c r="BHT122" s="841"/>
      <c r="BHU122" s="841"/>
      <c r="BHV122" s="841"/>
      <c r="BHW122" s="841"/>
      <c r="BHX122" s="841"/>
      <c r="BHY122" s="841"/>
      <c r="BHZ122" s="841"/>
      <c r="BIA122" s="841"/>
      <c r="BIB122" s="841"/>
      <c r="BIC122" s="841"/>
      <c r="BID122" s="841"/>
      <c r="BIE122" s="841"/>
      <c r="BIF122" s="841"/>
      <c r="BIG122" s="841"/>
      <c r="BIH122" s="841"/>
      <c r="BII122" s="841"/>
      <c r="BIJ122" s="841"/>
      <c r="BIK122" s="841"/>
      <c r="BIL122" s="841"/>
      <c r="BIM122" s="841"/>
      <c r="BIN122" s="841"/>
      <c r="BIO122" s="841"/>
      <c r="BIP122" s="841"/>
      <c r="BIQ122" s="841"/>
      <c r="BIR122" s="841"/>
      <c r="BIS122" s="841"/>
      <c r="BIT122" s="841"/>
      <c r="BIU122" s="841"/>
      <c r="BIV122" s="841"/>
      <c r="BIW122" s="841"/>
      <c r="BIX122" s="841"/>
      <c r="BIY122" s="841"/>
      <c r="BIZ122" s="841"/>
      <c r="BJA122" s="841"/>
      <c r="BJB122" s="841"/>
      <c r="BJC122" s="841"/>
      <c r="BJD122" s="841"/>
      <c r="BJE122" s="841"/>
      <c r="BJF122" s="841"/>
      <c r="BJG122" s="841"/>
      <c r="BJH122" s="841"/>
      <c r="BJI122" s="841"/>
      <c r="BJJ122" s="841"/>
      <c r="BJK122" s="841"/>
      <c r="BJL122" s="841"/>
      <c r="BJM122" s="841"/>
      <c r="BJN122" s="841"/>
      <c r="BJO122" s="841"/>
      <c r="BJP122" s="841"/>
      <c r="BJQ122" s="841"/>
      <c r="BJR122" s="841"/>
      <c r="BJS122" s="841"/>
      <c r="BJT122" s="841"/>
      <c r="BJU122" s="841"/>
      <c r="BJV122" s="841"/>
      <c r="BJW122" s="841"/>
      <c r="BJX122" s="841"/>
      <c r="BJY122" s="841"/>
      <c r="BJZ122" s="841"/>
      <c r="BKA122" s="841"/>
      <c r="BKB122" s="841"/>
      <c r="BKC122" s="841"/>
      <c r="BKD122" s="841"/>
      <c r="BKE122" s="841"/>
      <c r="BKF122" s="841"/>
      <c r="BKG122" s="841"/>
      <c r="BKH122" s="841"/>
      <c r="BKI122" s="841"/>
      <c r="BKJ122" s="841"/>
      <c r="BKK122" s="841"/>
      <c r="BKL122" s="841"/>
      <c r="BKM122" s="841"/>
      <c r="BKN122" s="841"/>
      <c r="BKO122" s="841"/>
      <c r="BKP122" s="841"/>
      <c r="BKQ122" s="841"/>
      <c r="BKR122" s="841"/>
      <c r="BKS122" s="841"/>
      <c r="BKT122" s="841"/>
      <c r="BKU122" s="841"/>
      <c r="BKV122" s="841"/>
      <c r="BKW122" s="841"/>
      <c r="BKX122" s="841"/>
      <c r="BKY122" s="841"/>
      <c r="BKZ122" s="841"/>
      <c r="BLA122" s="841"/>
      <c r="BLB122" s="841"/>
      <c r="BLC122" s="841"/>
      <c r="BLD122" s="841"/>
      <c r="BLE122" s="841"/>
      <c r="BLF122" s="841"/>
      <c r="BLG122" s="841"/>
      <c r="BLH122" s="841"/>
      <c r="BLI122" s="841"/>
      <c r="BLJ122" s="841"/>
      <c r="BLK122" s="841"/>
      <c r="BLL122" s="841"/>
      <c r="BLM122" s="841"/>
      <c r="BLN122" s="841"/>
      <c r="BLO122" s="841"/>
      <c r="BLP122" s="841"/>
      <c r="BLQ122" s="841"/>
      <c r="BLR122" s="841"/>
      <c r="BLS122" s="841"/>
      <c r="BLT122" s="841"/>
      <c r="BLU122" s="841"/>
      <c r="BLV122" s="841"/>
      <c r="BLW122" s="841"/>
      <c r="BLX122" s="841"/>
      <c r="BLY122" s="841"/>
      <c r="BLZ122" s="841"/>
      <c r="BMA122" s="841"/>
      <c r="BMB122" s="841"/>
      <c r="BMC122" s="841"/>
      <c r="BMD122" s="841"/>
      <c r="BME122" s="841"/>
      <c r="BMF122" s="841"/>
      <c r="BMG122" s="841"/>
      <c r="BMH122" s="841"/>
      <c r="BMI122" s="841"/>
      <c r="BMJ122" s="841"/>
      <c r="BMK122" s="841"/>
      <c r="BML122" s="841"/>
      <c r="BMM122" s="841"/>
      <c r="BMN122" s="841"/>
      <c r="BMO122" s="841"/>
      <c r="BMP122" s="841"/>
      <c r="BMQ122" s="841"/>
      <c r="BMR122" s="841"/>
      <c r="BMS122" s="841"/>
      <c r="BMT122" s="841"/>
      <c r="BMU122" s="841"/>
      <c r="BMV122" s="841"/>
      <c r="BMW122" s="841"/>
      <c r="BMX122" s="841"/>
      <c r="BMY122" s="841"/>
      <c r="BMZ122" s="841"/>
      <c r="BNA122" s="841"/>
      <c r="BNB122" s="841"/>
      <c r="BNC122" s="841"/>
      <c r="BND122" s="841"/>
      <c r="BNE122" s="841"/>
      <c r="BNF122" s="841"/>
      <c r="BNG122" s="841"/>
      <c r="BNH122" s="841"/>
      <c r="BNI122" s="841"/>
      <c r="BNJ122" s="841"/>
      <c r="BNK122" s="841"/>
      <c r="BNL122" s="841"/>
      <c r="BNM122" s="841"/>
      <c r="BNN122" s="841"/>
      <c r="BNO122" s="841"/>
      <c r="BNP122" s="841"/>
      <c r="BNQ122" s="841"/>
      <c r="BNR122" s="841"/>
      <c r="BNS122" s="841"/>
      <c r="BNT122" s="841"/>
      <c r="BNU122" s="841"/>
      <c r="BNV122" s="841"/>
      <c r="BNW122" s="841"/>
      <c r="BNX122" s="841"/>
      <c r="BNY122" s="841"/>
      <c r="BNZ122" s="841"/>
      <c r="BOA122" s="841"/>
      <c r="BOB122" s="841"/>
      <c r="BOC122" s="841"/>
      <c r="BOD122" s="841"/>
      <c r="BOE122" s="841"/>
      <c r="BOF122" s="841"/>
      <c r="BOG122" s="841"/>
      <c r="BOH122" s="841"/>
      <c r="BOI122" s="841"/>
      <c r="BOJ122" s="841"/>
      <c r="BOK122" s="841"/>
      <c r="BOL122" s="841"/>
      <c r="BOM122" s="841"/>
      <c r="BON122" s="841"/>
      <c r="BOO122" s="841"/>
      <c r="BOP122" s="841"/>
      <c r="BOQ122" s="841"/>
      <c r="BOR122" s="841"/>
      <c r="BOS122" s="841"/>
      <c r="BOT122" s="841"/>
      <c r="BOU122" s="841"/>
      <c r="BOV122" s="841"/>
      <c r="BOW122" s="841"/>
      <c r="BOX122" s="841"/>
      <c r="BOY122" s="841"/>
      <c r="BOZ122" s="841"/>
      <c r="BPA122" s="841"/>
      <c r="BPB122" s="841"/>
      <c r="BPC122" s="841"/>
      <c r="BPD122" s="841"/>
      <c r="BPE122" s="841"/>
      <c r="BPF122" s="841"/>
      <c r="BPG122" s="841"/>
      <c r="BPH122" s="841"/>
      <c r="BPI122" s="841"/>
      <c r="BPJ122" s="841"/>
      <c r="BPK122" s="841"/>
      <c r="BPL122" s="841"/>
      <c r="BPM122" s="841"/>
      <c r="BPN122" s="841"/>
      <c r="BPO122" s="841"/>
      <c r="BPP122" s="841"/>
      <c r="BPQ122" s="841"/>
      <c r="BPR122" s="841"/>
      <c r="BPS122" s="841"/>
      <c r="BPT122" s="841"/>
      <c r="BPU122" s="841"/>
      <c r="BPV122" s="841"/>
      <c r="BPW122" s="841"/>
      <c r="BPX122" s="841"/>
      <c r="BPY122" s="841"/>
      <c r="BPZ122" s="841"/>
      <c r="BQA122" s="841"/>
      <c r="BQB122" s="841"/>
      <c r="BQC122" s="841"/>
      <c r="BQD122" s="841"/>
      <c r="BQE122" s="841"/>
      <c r="BQF122" s="841"/>
      <c r="BQG122" s="841"/>
      <c r="BQH122" s="841"/>
      <c r="BQI122" s="841"/>
      <c r="BQJ122" s="841"/>
      <c r="BQK122" s="841"/>
      <c r="BQL122" s="841"/>
      <c r="BQM122" s="841"/>
      <c r="BQN122" s="841"/>
      <c r="BQO122" s="841"/>
      <c r="BQP122" s="841"/>
      <c r="BQQ122" s="841"/>
      <c r="BQR122" s="841"/>
      <c r="BQS122" s="841"/>
      <c r="BQT122" s="841"/>
      <c r="BQU122" s="841"/>
      <c r="BQV122" s="841"/>
      <c r="BQW122" s="841"/>
      <c r="BQX122" s="841"/>
      <c r="BQY122" s="841"/>
      <c r="BQZ122" s="841"/>
      <c r="BRA122" s="841"/>
      <c r="BRB122" s="841"/>
      <c r="BRC122" s="841"/>
      <c r="BRD122" s="841"/>
      <c r="BRE122" s="841"/>
      <c r="BRF122" s="841"/>
      <c r="BRG122" s="841"/>
      <c r="BRH122" s="841"/>
      <c r="BRI122" s="841"/>
      <c r="BRJ122" s="841"/>
      <c r="BRK122" s="841"/>
      <c r="BRL122" s="841"/>
      <c r="BRM122" s="841"/>
      <c r="BRN122" s="841"/>
      <c r="BRO122" s="841"/>
      <c r="BRP122" s="841"/>
      <c r="BRQ122" s="841"/>
      <c r="BRR122" s="841"/>
      <c r="BRS122" s="841"/>
      <c r="BRT122" s="841"/>
      <c r="BRU122" s="841"/>
      <c r="BRV122" s="841"/>
      <c r="BRW122" s="841"/>
      <c r="BRX122" s="841"/>
      <c r="BRY122" s="841"/>
      <c r="BRZ122" s="841"/>
      <c r="BSA122" s="841"/>
      <c r="BSB122" s="841"/>
      <c r="BSC122" s="841"/>
      <c r="BSD122" s="841"/>
      <c r="BSE122" s="841"/>
      <c r="BSF122" s="841"/>
      <c r="BSG122" s="841"/>
      <c r="BSH122" s="841"/>
      <c r="BSI122" s="841"/>
      <c r="BSJ122" s="841"/>
      <c r="BSK122" s="841"/>
      <c r="BSL122" s="841"/>
      <c r="BSM122" s="841"/>
      <c r="BSN122" s="841"/>
      <c r="BSO122" s="841"/>
      <c r="BSP122" s="841"/>
      <c r="BSQ122" s="841"/>
      <c r="BSR122" s="841"/>
      <c r="BSS122" s="841"/>
      <c r="BST122" s="841"/>
      <c r="BSU122" s="841"/>
      <c r="BSV122" s="841"/>
      <c r="BSW122" s="841"/>
      <c r="BSX122" s="841"/>
      <c r="BSY122" s="841"/>
      <c r="BSZ122" s="841"/>
      <c r="BTA122" s="841"/>
      <c r="BTB122" s="841"/>
      <c r="BTC122" s="841"/>
      <c r="BTD122" s="841"/>
      <c r="BTE122" s="841"/>
      <c r="BTF122" s="841"/>
      <c r="BTG122" s="841"/>
      <c r="BTH122" s="841"/>
      <c r="BTI122" s="841"/>
      <c r="BTJ122" s="841"/>
      <c r="BTK122" s="841"/>
      <c r="BTL122" s="841"/>
      <c r="BTM122" s="841"/>
      <c r="BTN122" s="841"/>
      <c r="BTO122" s="841"/>
      <c r="BTP122" s="841"/>
      <c r="BTQ122" s="841"/>
      <c r="BTR122" s="841"/>
      <c r="BTS122" s="841"/>
      <c r="BTT122" s="841"/>
      <c r="BTU122" s="841"/>
      <c r="BTV122" s="841"/>
      <c r="BTW122" s="841"/>
      <c r="BTX122" s="841"/>
      <c r="BTY122" s="841"/>
      <c r="BTZ122" s="841"/>
      <c r="BUA122" s="841"/>
      <c r="BUB122" s="841"/>
      <c r="BUC122" s="841"/>
      <c r="BUD122" s="841"/>
      <c r="BUE122" s="841"/>
      <c r="BUF122" s="841"/>
      <c r="BUG122" s="841"/>
      <c r="BUH122" s="841"/>
      <c r="BUI122" s="841"/>
      <c r="BUJ122" s="841"/>
      <c r="BUK122" s="841"/>
      <c r="BUL122" s="841"/>
      <c r="BUM122" s="841"/>
      <c r="BUN122" s="841"/>
      <c r="BUO122" s="841"/>
      <c r="BUP122" s="841"/>
      <c r="BUQ122" s="841"/>
      <c r="BUR122" s="841"/>
      <c r="BUS122" s="841"/>
      <c r="BUT122" s="841"/>
      <c r="BUU122" s="841"/>
      <c r="BUV122" s="841"/>
      <c r="BUW122" s="841"/>
      <c r="BUX122" s="841"/>
      <c r="BUY122" s="841"/>
      <c r="BUZ122" s="841"/>
      <c r="BVA122" s="841"/>
      <c r="BVB122" s="841"/>
      <c r="BVC122" s="841"/>
      <c r="BVD122" s="841"/>
      <c r="BVE122" s="841"/>
      <c r="BVF122" s="841"/>
      <c r="BVG122" s="841"/>
      <c r="BVH122" s="841"/>
      <c r="BVI122" s="841"/>
      <c r="BVJ122" s="841"/>
      <c r="BVK122" s="841"/>
      <c r="BVL122" s="841"/>
      <c r="BVM122" s="841"/>
      <c r="BVN122" s="841"/>
      <c r="BVO122" s="841"/>
      <c r="BVP122" s="841"/>
      <c r="BVQ122" s="841"/>
      <c r="BVR122" s="841"/>
      <c r="BVS122" s="841"/>
      <c r="BVT122" s="841"/>
      <c r="BVU122" s="841"/>
      <c r="BVV122" s="841"/>
      <c r="BVW122" s="841"/>
      <c r="BVX122" s="841"/>
      <c r="BVY122" s="841"/>
      <c r="BVZ122" s="841"/>
      <c r="BWA122" s="841"/>
      <c r="BWB122" s="841"/>
      <c r="BWC122" s="841"/>
      <c r="BWD122" s="841"/>
      <c r="BWE122" s="841"/>
      <c r="BWF122" s="841"/>
      <c r="BWG122" s="841"/>
      <c r="BWH122" s="841"/>
      <c r="BWI122" s="841"/>
      <c r="BWJ122" s="841"/>
      <c r="BWK122" s="841"/>
      <c r="BWL122" s="841"/>
      <c r="BWM122" s="841"/>
      <c r="BWN122" s="841"/>
      <c r="BWO122" s="841"/>
      <c r="BWP122" s="841"/>
      <c r="BWQ122" s="841"/>
      <c r="BWR122" s="841"/>
      <c r="BWS122" s="841"/>
      <c r="BWT122" s="841"/>
      <c r="BWU122" s="841"/>
      <c r="BWV122" s="841"/>
      <c r="BWW122" s="841"/>
      <c r="BWX122" s="841"/>
      <c r="BWY122" s="841"/>
      <c r="BWZ122" s="841"/>
      <c r="BXA122" s="841"/>
      <c r="BXB122" s="841"/>
      <c r="BXC122" s="841"/>
      <c r="BXD122" s="841"/>
      <c r="BXE122" s="841"/>
      <c r="BXF122" s="841"/>
      <c r="BXG122" s="841"/>
      <c r="BXH122" s="841"/>
      <c r="BXI122" s="841"/>
      <c r="BXJ122" s="841"/>
      <c r="BXK122" s="841"/>
      <c r="BXL122" s="841"/>
      <c r="BXM122" s="841"/>
      <c r="BXN122" s="841"/>
      <c r="BXO122" s="841"/>
      <c r="BXP122" s="841"/>
      <c r="BXQ122" s="841"/>
      <c r="BXR122" s="841"/>
      <c r="BXS122" s="841"/>
      <c r="BXT122" s="841"/>
      <c r="BXU122" s="841"/>
      <c r="BXV122" s="841"/>
      <c r="BXW122" s="841"/>
      <c r="BXX122" s="841"/>
      <c r="BXY122" s="841"/>
      <c r="BXZ122" s="841"/>
      <c r="BYA122" s="841"/>
      <c r="BYB122" s="841"/>
      <c r="BYC122" s="841"/>
      <c r="BYD122" s="841"/>
      <c r="BYE122" s="841"/>
      <c r="BYF122" s="841"/>
      <c r="BYG122" s="841"/>
      <c r="BYH122" s="841"/>
      <c r="BYI122" s="841"/>
      <c r="BYJ122" s="841"/>
      <c r="BYK122" s="841"/>
      <c r="BYL122" s="841"/>
      <c r="BYM122" s="841"/>
      <c r="BYN122" s="841"/>
      <c r="BYO122" s="841"/>
      <c r="BYP122" s="841"/>
      <c r="BYQ122" s="841"/>
      <c r="BYR122" s="841"/>
      <c r="BYS122" s="841"/>
      <c r="BYT122" s="841"/>
      <c r="BYU122" s="841"/>
      <c r="BYV122" s="841"/>
      <c r="BYW122" s="841"/>
      <c r="BYX122" s="841"/>
      <c r="BYY122" s="841"/>
      <c r="BYZ122" s="841"/>
      <c r="BZA122" s="841"/>
      <c r="BZB122" s="841"/>
      <c r="BZC122" s="841"/>
      <c r="BZD122" s="841"/>
      <c r="BZE122" s="841"/>
      <c r="BZF122" s="841"/>
      <c r="BZG122" s="841"/>
      <c r="BZH122" s="841"/>
      <c r="BZI122" s="841"/>
      <c r="BZJ122" s="841"/>
      <c r="BZK122" s="841"/>
      <c r="BZL122" s="841"/>
      <c r="BZM122" s="841"/>
      <c r="BZN122" s="841"/>
      <c r="BZO122" s="841"/>
      <c r="BZP122" s="841"/>
      <c r="BZQ122" s="841"/>
      <c r="BZR122" s="841"/>
      <c r="BZS122" s="841"/>
      <c r="BZT122" s="841"/>
      <c r="BZU122" s="841"/>
      <c r="BZV122" s="841"/>
      <c r="BZW122" s="841"/>
      <c r="BZX122" s="841"/>
      <c r="BZY122" s="841"/>
      <c r="BZZ122" s="841"/>
      <c r="CAA122" s="841"/>
      <c r="CAB122" s="841"/>
      <c r="CAC122" s="841"/>
      <c r="CAD122" s="841"/>
      <c r="CAE122" s="841"/>
      <c r="CAF122" s="841"/>
      <c r="CAG122" s="841"/>
      <c r="CAH122" s="841"/>
      <c r="CAI122" s="841"/>
      <c r="CAJ122" s="841"/>
      <c r="CAK122" s="841"/>
      <c r="CAL122" s="841"/>
      <c r="CAM122" s="841"/>
      <c r="CAN122" s="841"/>
      <c r="CAO122" s="841"/>
      <c r="CAP122" s="841"/>
      <c r="CAQ122" s="841"/>
      <c r="CAR122" s="841"/>
      <c r="CAS122" s="841"/>
      <c r="CAT122" s="841"/>
      <c r="CAU122" s="841"/>
      <c r="CAV122" s="841"/>
      <c r="CAW122" s="841"/>
      <c r="CAX122" s="841"/>
      <c r="CAY122" s="841"/>
      <c r="CAZ122" s="841"/>
      <c r="CBA122" s="841"/>
      <c r="CBB122" s="841"/>
      <c r="CBC122" s="841"/>
      <c r="CBD122" s="841"/>
      <c r="CBE122" s="841"/>
      <c r="CBF122" s="841"/>
      <c r="CBG122" s="841"/>
      <c r="CBH122" s="841"/>
      <c r="CBI122" s="841"/>
      <c r="CBJ122" s="841"/>
      <c r="CBK122" s="841"/>
      <c r="CBL122" s="841"/>
      <c r="CBM122" s="841"/>
      <c r="CBN122" s="841"/>
      <c r="CBO122" s="841"/>
      <c r="CBP122" s="841"/>
      <c r="CBQ122" s="841"/>
      <c r="CBR122" s="841"/>
      <c r="CBS122" s="841"/>
      <c r="CBT122" s="841"/>
      <c r="CBU122" s="841"/>
      <c r="CBV122" s="841"/>
      <c r="CBW122" s="841"/>
      <c r="CBX122" s="841"/>
      <c r="CBY122" s="841"/>
      <c r="CBZ122" s="841"/>
      <c r="CCA122" s="841"/>
      <c r="CCB122" s="841"/>
      <c r="CCC122" s="841"/>
      <c r="CCD122" s="841"/>
      <c r="CCE122" s="841"/>
      <c r="CCF122" s="841"/>
      <c r="CCG122" s="841"/>
      <c r="CCH122" s="841"/>
      <c r="CCI122" s="841"/>
      <c r="CCJ122" s="841"/>
      <c r="CCK122" s="841"/>
      <c r="CCL122" s="841"/>
      <c r="CCM122" s="841"/>
      <c r="CCN122" s="841"/>
      <c r="CCO122" s="841"/>
      <c r="CCP122" s="841"/>
      <c r="CCQ122" s="841"/>
      <c r="CCR122" s="841"/>
      <c r="CCS122" s="841"/>
      <c r="CCT122" s="841"/>
      <c r="CCU122" s="841"/>
      <c r="CCV122" s="841"/>
      <c r="CCW122" s="841"/>
      <c r="CCX122" s="841"/>
      <c r="CCY122" s="841"/>
      <c r="CCZ122" s="841"/>
      <c r="CDA122" s="841"/>
      <c r="CDB122" s="841"/>
      <c r="CDC122" s="841"/>
      <c r="CDD122" s="841"/>
      <c r="CDE122" s="841"/>
      <c r="CDF122" s="841"/>
      <c r="CDG122" s="841"/>
      <c r="CDH122" s="841"/>
      <c r="CDI122" s="841"/>
      <c r="CDJ122" s="841"/>
      <c r="CDK122" s="841"/>
      <c r="CDL122" s="841"/>
      <c r="CDM122" s="841"/>
      <c r="CDN122" s="841"/>
      <c r="CDO122" s="841"/>
      <c r="CDP122" s="841"/>
      <c r="CDQ122" s="841"/>
      <c r="CDR122" s="841"/>
      <c r="CDS122" s="841"/>
      <c r="CDT122" s="841"/>
      <c r="CDU122" s="841"/>
      <c r="CDV122" s="841"/>
      <c r="CDW122" s="841"/>
      <c r="CDX122" s="841"/>
      <c r="CDY122" s="841"/>
      <c r="CDZ122" s="841"/>
      <c r="CEA122" s="841"/>
      <c r="CEB122" s="841"/>
      <c r="CEC122" s="841"/>
      <c r="CED122" s="841"/>
      <c r="CEE122" s="841"/>
      <c r="CEF122" s="841"/>
      <c r="CEG122" s="841"/>
      <c r="CEH122" s="841"/>
      <c r="CEI122" s="841"/>
      <c r="CEJ122" s="841"/>
      <c r="CEK122" s="841"/>
      <c r="CEL122" s="841"/>
      <c r="CEM122" s="841"/>
      <c r="CEN122" s="841"/>
      <c r="CEO122" s="841"/>
      <c r="CEP122" s="841"/>
      <c r="CEQ122" s="841"/>
      <c r="CER122" s="841"/>
      <c r="CES122" s="841"/>
      <c r="CET122" s="841"/>
      <c r="CEU122" s="841"/>
      <c r="CEV122" s="841"/>
      <c r="CEW122" s="841"/>
      <c r="CEX122" s="841"/>
      <c r="CEY122" s="841"/>
      <c r="CEZ122" s="841"/>
      <c r="CFA122" s="841"/>
      <c r="CFB122" s="841"/>
      <c r="CFC122" s="841"/>
      <c r="CFD122" s="841"/>
      <c r="CFE122" s="841"/>
      <c r="CFF122" s="841"/>
      <c r="CFG122" s="841"/>
      <c r="CFH122" s="841"/>
      <c r="CFI122" s="841"/>
      <c r="CFJ122" s="841"/>
      <c r="CFK122" s="841"/>
      <c r="CFL122" s="841"/>
      <c r="CFM122" s="841"/>
      <c r="CFN122" s="841"/>
      <c r="CFO122" s="841"/>
      <c r="CFP122" s="841"/>
      <c r="CFQ122" s="841"/>
      <c r="CFR122" s="841"/>
      <c r="CFS122" s="841"/>
      <c r="CFT122" s="841"/>
      <c r="CFU122" s="841"/>
      <c r="CFV122" s="841"/>
      <c r="CFW122" s="841"/>
      <c r="CFX122" s="841"/>
      <c r="CFY122" s="841"/>
      <c r="CFZ122" s="841"/>
      <c r="CGA122" s="841"/>
      <c r="CGB122" s="841"/>
      <c r="CGC122" s="841"/>
      <c r="CGD122" s="841"/>
      <c r="CGE122" s="841"/>
      <c r="CGF122" s="841"/>
      <c r="CGG122" s="841"/>
      <c r="CGH122" s="841"/>
      <c r="CGI122" s="841"/>
      <c r="CGJ122" s="841"/>
      <c r="CGK122" s="841"/>
      <c r="CGL122" s="841"/>
      <c r="CGM122" s="841"/>
      <c r="CGN122" s="841"/>
      <c r="CGO122" s="841"/>
      <c r="CGP122" s="841"/>
      <c r="CGQ122" s="841"/>
      <c r="CGR122" s="841"/>
      <c r="CGS122" s="841"/>
      <c r="CGT122" s="841"/>
      <c r="CGU122" s="841"/>
      <c r="CGV122" s="841"/>
      <c r="CGW122" s="841"/>
      <c r="CGX122" s="841"/>
      <c r="CGY122" s="841"/>
      <c r="CGZ122" s="841"/>
      <c r="CHA122" s="841"/>
      <c r="CHB122" s="841"/>
      <c r="CHC122" s="841"/>
      <c r="CHD122" s="841"/>
      <c r="CHE122" s="841"/>
      <c r="CHF122" s="841"/>
      <c r="CHG122" s="841"/>
      <c r="CHH122" s="841"/>
      <c r="CHI122" s="841"/>
      <c r="CHJ122" s="841"/>
      <c r="CHK122" s="841"/>
      <c r="CHL122" s="841"/>
      <c r="CHM122" s="841"/>
      <c r="CHN122" s="841"/>
      <c r="CHO122" s="841"/>
      <c r="CHP122" s="841"/>
      <c r="CHQ122" s="841"/>
      <c r="CHR122" s="841"/>
      <c r="CHS122" s="841"/>
      <c r="CHT122" s="841"/>
      <c r="CHU122" s="841"/>
      <c r="CHV122" s="841"/>
      <c r="CHW122" s="841"/>
      <c r="CHX122" s="841"/>
      <c r="CHY122" s="841"/>
      <c r="CHZ122" s="841"/>
      <c r="CIA122" s="841"/>
      <c r="CIB122" s="841"/>
      <c r="CIC122" s="841"/>
      <c r="CID122" s="841"/>
      <c r="CIE122" s="841"/>
      <c r="CIF122" s="841"/>
      <c r="CIG122" s="841"/>
      <c r="CIH122" s="841"/>
      <c r="CII122" s="841"/>
      <c r="CIJ122" s="841"/>
      <c r="CIK122" s="841"/>
      <c r="CIL122" s="841"/>
      <c r="CIM122" s="841"/>
      <c r="CIN122" s="841"/>
      <c r="CIO122" s="841"/>
      <c r="CIP122" s="841"/>
      <c r="CIQ122" s="841"/>
      <c r="CIR122" s="841"/>
      <c r="CIS122" s="841"/>
      <c r="CIT122" s="841"/>
      <c r="CIU122" s="841"/>
      <c r="CIV122" s="841"/>
      <c r="CIW122" s="841"/>
      <c r="CIX122" s="841"/>
      <c r="CIY122" s="841"/>
      <c r="CIZ122" s="841"/>
      <c r="CJA122" s="841"/>
      <c r="CJB122" s="841"/>
      <c r="CJC122" s="841"/>
      <c r="CJD122" s="841"/>
      <c r="CJE122" s="841"/>
      <c r="CJF122" s="841"/>
      <c r="CJG122" s="841"/>
      <c r="CJH122" s="841"/>
      <c r="CJI122" s="841"/>
      <c r="CJJ122" s="841"/>
      <c r="CJK122" s="841"/>
      <c r="CJL122" s="841"/>
      <c r="CJM122" s="841"/>
      <c r="CJN122" s="841"/>
      <c r="CJO122" s="841"/>
      <c r="CJP122" s="841"/>
      <c r="CJQ122" s="841"/>
      <c r="CJR122" s="841"/>
      <c r="CJS122" s="841"/>
      <c r="CJT122" s="841"/>
      <c r="CJU122" s="841"/>
      <c r="CJV122" s="841"/>
      <c r="CJW122" s="841"/>
      <c r="CJX122" s="841"/>
      <c r="CJY122" s="841"/>
      <c r="CJZ122" s="841"/>
      <c r="CKA122" s="841"/>
      <c r="CKB122" s="841"/>
      <c r="CKC122" s="841"/>
      <c r="CKD122" s="841"/>
      <c r="CKE122" s="841"/>
      <c r="CKF122" s="841"/>
      <c r="CKG122" s="841"/>
      <c r="CKH122" s="841"/>
      <c r="CKI122" s="841"/>
      <c r="CKJ122" s="841"/>
      <c r="CKK122" s="841"/>
      <c r="CKL122" s="841"/>
      <c r="CKM122" s="841"/>
      <c r="CKN122" s="841"/>
      <c r="CKO122" s="841"/>
      <c r="CKP122" s="841"/>
      <c r="CKQ122" s="841"/>
      <c r="CKR122" s="841"/>
      <c r="CKS122" s="841"/>
      <c r="CKT122" s="841"/>
      <c r="CKU122" s="841"/>
      <c r="CKV122" s="841"/>
      <c r="CKW122" s="841"/>
      <c r="CKX122" s="841"/>
      <c r="CKY122" s="841"/>
      <c r="CKZ122" s="841"/>
      <c r="CLA122" s="841"/>
      <c r="CLB122" s="841"/>
      <c r="CLC122" s="841"/>
      <c r="CLD122" s="841"/>
      <c r="CLE122" s="841"/>
      <c r="CLF122" s="841"/>
      <c r="CLG122" s="841"/>
      <c r="CLH122" s="841"/>
      <c r="CLI122" s="841"/>
      <c r="CLJ122" s="841"/>
      <c r="CLK122" s="841"/>
      <c r="CLL122" s="841"/>
      <c r="CLM122" s="841"/>
      <c r="CLN122" s="841"/>
      <c r="CLO122" s="841"/>
      <c r="CLP122" s="841"/>
      <c r="CLQ122" s="841"/>
      <c r="CLR122" s="841"/>
      <c r="CLS122" s="841"/>
      <c r="CLT122" s="841"/>
      <c r="CLU122" s="841"/>
      <c r="CLV122" s="841"/>
      <c r="CLW122" s="841"/>
      <c r="CLX122" s="841"/>
      <c r="CLY122" s="841"/>
      <c r="CLZ122" s="841"/>
      <c r="CMA122" s="841"/>
      <c r="CMB122" s="841"/>
      <c r="CMC122" s="841"/>
      <c r="CMD122" s="841"/>
      <c r="CME122" s="841"/>
      <c r="CMF122" s="841"/>
      <c r="CMG122" s="841"/>
      <c r="CMH122" s="841"/>
      <c r="CMI122" s="841"/>
      <c r="CMJ122" s="841"/>
      <c r="CMK122" s="841"/>
      <c r="CML122" s="841"/>
      <c r="CMM122" s="841"/>
      <c r="CMN122" s="841"/>
      <c r="CMO122" s="841"/>
      <c r="CMP122" s="841"/>
      <c r="CMQ122" s="841"/>
      <c r="CMR122" s="841"/>
      <c r="CMS122" s="841"/>
      <c r="CMT122" s="841"/>
      <c r="CMU122" s="841"/>
      <c r="CMV122" s="841"/>
      <c r="CMW122" s="841"/>
      <c r="CMX122" s="841"/>
      <c r="CMY122" s="841"/>
      <c r="CMZ122" s="841"/>
      <c r="CNA122" s="841"/>
      <c r="CNB122" s="841"/>
      <c r="CNC122" s="841"/>
      <c r="CND122" s="841"/>
      <c r="CNE122" s="841"/>
      <c r="CNF122" s="841"/>
      <c r="CNG122" s="841"/>
      <c r="CNH122" s="841"/>
      <c r="CNI122" s="841"/>
      <c r="CNJ122" s="841"/>
      <c r="CNK122" s="841"/>
      <c r="CNL122" s="841"/>
      <c r="CNM122" s="841"/>
      <c r="CNN122" s="841"/>
      <c r="CNO122" s="841"/>
      <c r="CNP122" s="841"/>
      <c r="CNQ122" s="841"/>
      <c r="CNR122" s="841"/>
      <c r="CNS122" s="841"/>
      <c r="CNT122" s="841"/>
      <c r="CNU122" s="841"/>
      <c r="CNV122" s="841"/>
      <c r="CNW122" s="841"/>
      <c r="CNX122" s="841"/>
      <c r="CNY122" s="841"/>
      <c r="CNZ122" s="841"/>
      <c r="COA122" s="841"/>
      <c r="COB122" s="841"/>
      <c r="COC122" s="841"/>
      <c r="COD122" s="841"/>
      <c r="COE122" s="841"/>
      <c r="COF122" s="841"/>
      <c r="COG122" s="841"/>
      <c r="COH122" s="841"/>
      <c r="COI122" s="841"/>
      <c r="COJ122" s="841"/>
      <c r="COK122" s="841"/>
      <c r="COL122" s="841"/>
      <c r="COM122" s="841"/>
      <c r="CON122" s="841"/>
      <c r="COO122" s="841"/>
      <c r="COP122" s="841"/>
      <c r="COQ122" s="841"/>
      <c r="COR122" s="841"/>
      <c r="COS122" s="841"/>
      <c r="COT122" s="841"/>
      <c r="COU122" s="841"/>
      <c r="COV122" s="841"/>
      <c r="COW122" s="841"/>
      <c r="COX122" s="841"/>
      <c r="COY122" s="841"/>
      <c r="COZ122" s="841"/>
      <c r="CPA122" s="841"/>
      <c r="CPB122" s="841"/>
      <c r="CPC122" s="841"/>
      <c r="CPD122" s="841"/>
      <c r="CPE122" s="841"/>
      <c r="CPF122" s="841"/>
      <c r="CPG122" s="841"/>
      <c r="CPH122" s="841"/>
      <c r="CPI122" s="841"/>
      <c r="CPJ122" s="841"/>
      <c r="CPK122" s="841"/>
      <c r="CPL122" s="841"/>
      <c r="CPM122" s="841"/>
      <c r="CPN122" s="841"/>
      <c r="CPO122" s="841"/>
      <c r="CPP122" s="841"/>
      <c r="CPQ122" s="841"/>
      <c r="CPR122" s="841"/>
      <c r="CPS122" s="841"/>
      <c r="CPT122" s="841"/>
      <c r="CPU122" s="841"/>
      <c r="CPV122" s="841"/>
      <c r="CPW122" s="841"/>
      <c r="CPX122" s="841"/>
      <c r="CPY122" s="841"/>
      <c r="CPZ122" s="841"/>
      <c r="CQA122" s="841"/>
      <c r="CQB122" s="841"/>
      <c r="CQC122" s="841"/>
      <c r="CQD122" s="841"/>
      <c r="CQE122" s="841"/>
      <c r="CQF122" s="841"/>
      <c r="CQG122" s="841"/>
      <c r="CQH122" s="841"/>
      <c r="CQI122" s="841"/>
      <c r="CQJ122" s="841"/>
      <c r="CQK122" s="841"/>
      <c r="CQL122" s="841"/>
      <c r="CQM122" s="841"/>
      <c r="CQN122" s="841"/>
      <c r="CQO122" s="841"/>
      <c r="CQP122" s="841"/>
      <c r="CQQ122" s="841"/>
      <c r="CQR122" s="841"/>
      <c r="CQS122" s="841"/>
      <c r="CQT122" s="841"/>
      <c r="CQU122" s="841"/>
      <c r="CQV122" s="841"/>
      <c r="CQW122" s="841"/>
      <c r="CQX122" s="841"/>
      <c r="CQY122" s="841"/>
      <c r="CQZ122" s="841"/>
      <c r="CRA122" s="841"/>
      <c r="CRB122" s="841"/>
      <c r="CRC122" s="841"/>
      <c r="CRD122" s="841"/>
      <c r="CRE122" s="841"/>
      <c r="CRF122" s="841"/>
      <c r="CRG122" s="841"/>
      <c r="CRH122" s="841"/>
      <c r="CRI122" s="841"/>
      <c r="CRJ122" s="841"/>
      <c r="CRK122" s="841"/>
      <c r="CRL122" s="841"/>
      <c r="CRM122" s="841"/>
      <c r="CRN122" s="841"/>
      <c r="CRO122" s="841"/>
      <c r="CRP122" s="841"/>
      <c r="CRQ122" s="841"/>
      <c r="CRR122" s="841"/>
      <c r="CRS122" s="841"/>
      <c r="CRT122" s="841"/>
      <c r="CRU122" s="841"/>
      <c r="CRV122" s="841"/>
      <c r="CRW122" s="841"/>
      <c r="CRX122" s="841"/>
      <c r="CRY122" s="841"/>
      <c r="CRZ122" s="841"/>
      <c r="CSA122" s="841"/>
      <c r="CSB122" s="841"/>
      <c r="CSC122" s="841"/>
      <c r="CSD122" s="841"/>
      <c r="CSE122" s="841"/>
      <c r="CSF122" s="841"/>
      <c r="CSG122" s="841"/>
      <c r="CSH122" s="841"/>
      <c r="CSI122" s="841"/>
      <c r="CSJ122" s="841"/>
      <c r="CSK122" s="841"/>
      <c r="CSL122" s="841"/>
      <c r="CSM122" s="841"/>
      <c r="CSN122" s="841"/>
      <c r="CSO122" s="841"/>
      <c r="CSP122" s="841"/>
      <c r="CSQ122" s="841"/>
      <c r="CSR122" s="841"/>
      <c r="CSS122" s="841"/>
      <c r="CST122" s="841"/>
      <c r="CSU122" s="841"/>
      <c r="CSV122" s="841"/>
      <c r="CSW122" s="841"/>
      <c r="CSX122" s="841"/>
      <c r="CSY122" s="841"/>
      <c r="CSZ122" s="841"/>
      <c r="CTA122" s="841"/>
      <c r="CTB122" s="841"/>
      <c r="CTC122" s="841"/>
      <c r="CTD122" s="841"/>
      <c r="CTE122" s="841"/>
      <c r="CTF122" s="841"/>
      <c r="CTG122" s="841"/>
      <c r="CTH122" s="841"/>
      <c r="CTI122" s="841"/>
      <c r="CTJ122" s="841"/>
      <c r="CTK122" s="841"/>
      <c r="CTL122" s="841"/>
      <c r="CTM122" s="841"/>
      <c r="CTN122" s="841"/>
      <c r="CTO122" s="841"/>
      <c r="CTP122" s="841"/>
      <c r="CTQ122" s="841"/>
      <c r="CTR122" s="841"/>
      <c r="CTS122" s="841"/>
      <c r="CTT122" s="841"/>
      <c r="CTU122" s="841"/>
      <c r="CTV122" s="841"/>
      <c r="CTW122" s="841"/>
      <c r="CTX122" s="841"/>
      <c r="CTY122" s="841"/>
      <c r="CTZ122" s="841"/>
      <c r="CUA122" s="841"/>
      <c r="CUB122" s="841"/>
      <c r="CUC122" s="841"/>
      <c r="CUD122" s="841"/>
      <c r="CUE122" s="841"/>
      <c r="CUF122" s="841"/>
      <c r="CUG122" s="841"/>
      <c r="CUH122" s="841"/>
      <c r="CUI122" s="841"/>
      <c r="CUJ122" s="841"/>
      <c r="CUK122" s="841"/>
      <c r="CUL122" s="841"/>
      <c r="CUM122" s="841"/>
      <c r="CUN122" s="841"/>
      <c r="CUO122" s="841"/>
      <c r="CUP122" s="841"/>
      <c r="CUQ122" s="841"/>
      <c r="CUR122" s="841"/>
      <c r="CUS122" s="841"/>
      <c r="CUT122" s="841"/>
      <c r="CUU122" s="841"/>
      <c r="CUV122" s="841"/>
      <c r="CUW122" s="841"/>
      <c r="CUX122" s="841"/>
      <c r="CUY122" s="841"/>
      <c r="CUZ122" s="841"/>
      <c r="CVA122" s="841"/>
      <c r="CVB122" s="841"/>
      <c r="CVC122" s="841"/>
      <c r="CVD122" s="841"/>
      <c r="CVE122" s="841"/>
      <c r="CVF122" s="841"/>
      <c r="CVG122" s="841"/>
      <c r="CVH122" s="841"/>
      <c r="CVI122" s="841"/>
      <c r="CVJ122" s="841"/>
      <c r="CVK122" s="841"/>
      <c r="CVL122" s="841"/>
      <c r="CVM122" s="841"/>
      <c r="CVN122" s="841"/>
      <c r="CVO122" s="841"/>
      <c r="CVP122" s="841"/>
      <c r="CVQ122" s="841"/>
      <c r="CVR122" s="841"/>
      <c r="CVS122" s="841"/>
      <c r="CVT122" s="841"/>
      <c r="CVU122" s="841"/>
      <c r="CVV122" s="841"/>
      <c r="CVW122" s="841"/>
      <c r="CVX122" s="841"/>
      <c r="CVY122" s="841"/>
      <c r="CVZ122" s="841"/>
      <c r="CWA122" s="841"/>
      <c r="CWB122" s="841"/>
      <c r="CWC122" s="841"/>
      <c r="CWD122" s="841"/>
      <c r="CWE122" s="841"/>
      <c r="CWF122" s="841"/>
      <c r="CWG122" s="841"/>
      <c r="CWH122" s="841"/>
      <c r="CWI122" s="841"/>
      <c r="CWJ122" s="841"/>
      <c r="CWK122" s="841"/>
      <c r="CWL122" s="841"/>
      <c r="CWM122" s="841"/>
      <c r="CWN122" s="841"/>
      <c r="CWO122" s="841"/>
      <c r="CWP122" s="841"/>
      <c r="CWQ122" s="841"/>
      <c r="CWR122" s="841"/>
      <c r="CWS122" s="841"/>
      <c r="CWT122" s="841"/>
      <c r="CWU122" s="841"/>
      <c r="CWV122" s="841"/>
      <c r="CWW122" s="841"/>
      <c r="CWX122" s="841"/>
      <c r="CWY122" s="841"/>
      <c r="CWZ122" s="841"/>
      <c r="CXA122" s="841"/>
      <c r="CXB122" s="841"/>
      <c r="CXC122" s="841"/>
      <c r="CXD122" s="841"/>
      <c r="CXE122" s="841"/>
      <c r="CXF122" s="841"/>
      <c r="CXG122" s="841"/>
      <c r="CXH122" s="841"/>
      <c r="CXI122" s="841"/>
      <c r="CXJ122" s="841"/>
      <c r="CXK122" s="841"/>
      <c r="CXL122" s="841"/>
      <c r="CXM122" s="841"/>
      <c r="CXN122" s="841"/>
      <c r="CXO122" s="841"/>
      <c r="CXP122" s="841"/>
      <c r="CXQ122" s="841"/>
      <c r="CXR122" s="841"/>
      <c r="CXS122" s="841"/>
      <c r="CXT122" s="841"/>
      <c r="CXU122" s="841"/>
      <c r="CXV122" s="841"/>
      <c r="CXW122" s="841"/>
      <c r="CXX122" s="841"/>
      <c r="CXY122" s="841"/>
      <c r="CXZ122" s="841"/>
      <c r="CYA122" s="841"/>
      <c r="CYB122" s="841"/>
      <c r="CYC122" s="841"/>
      <c r="CYD122" s="841"/>
      <c r="CYE122" s="841"/>
      <c r="CYF122" s="841"/>
      <c r="CYG122" s="841"/>
      <c r="CYH122" s="841"/>
      <c r="CYI122" s="841"/>
      <c r="CYJ122" s="841"/>
      <c r="CYK122" s="841"/>
      <c r="CYL122" s="841"/>
      <c r="CYM122" s="841"/>
      <c r="CYN122" s="841"/>
      <c r="CYO122" s="841"/>
      <c r="CYP122" s="841"/>
      <c r="CYQ122" s="841"/>
      <c r="CYR122" s="841"/>
      <c r="CYS122" s="841"/>
      <c r="CYT122" s="841"/>
      <c r="CYU122" s="841"/>
      <c r="CYV122" s="841"/>
      <c r="CYW122" s="841"/>
      <c r="CYX122" s="841"/>
      <c r="CYY122" s="841"/>
      <c r="CYZ122" s="841"/>
      <c r="CZA122" s="841"/>
      <c r="CZB122" s="841"/>
      <c r="CZC122" s="841"/>
      <c r="CZD122" s="841"/>
      <c r="CZE122" s="841"/>
      <c r="CZF122" s="841"/>
      <c r="CZG122" s="841"/>
      <c r="CZH122" s="841"/>
      <c r="CZI122" s="841"/>
      <c r="CZJ122" s="841"/>
      <c r="CZK122" s="841"/>
      <c r="CZL122" s="841"/>
      <c r="CZM122" s="841"/>
      <c r="CZN122" s="841"/>
      <c r="CZO122" s="841"/>
      <c r="CZP122" s="841"/>
      <c r="CZQ122" s="841"/>
      <c r="CZR122" s="841"/>
      <c r="CZS122" s="841"/>
      <c r="CZT122" s="841"/>
      <c r="CZU122" s="841"/>
      <c r="CZV122" s="841"/>
      <c r="CZW122" s="841"/>
      <c r="CZX122" s="841"/>
      <c r="CZY122" s="841"/>
      <c r="CZZ122" s="841"/>
      <c r="DAA122" s="841"/>
      <c r="DAB122" s="841"/>
      <c r="DAC122" s="841"/>
      <c r="DAD122" s="841"/>
      <c r="DAE122" s="841"/>
      <c r="DAF122" s="841"/>
      <c r="DAG122" s="841"/>
      <c r="DAH122" s="841"/>
      <c r="DAI122" s="841"/>
      <c r="DAJ122" s="841"/>
      <c r="DAK122" s="841"/>
      <c r="DAL122" s="841"/>
      <c r="DAM122" s="841"/>
      <c r="DAN122" s="841"/>
      <c r="DAO122" s="841"/>
      <c r="DAP122" s="841"/>
      <c r="DAQ122" s="841"/>
      <c r="DAR122" s="841"/>
      <c r="DAS122" s="841"/>
      <c r="DAT122" s="841"/>
      <c r="DAU122" s="841"/>
      <c r="DAV122" s="841"/>
      <c r="DAW122" s="841"/>
      <c r="DAX122" s="841"/>
      <c r="DAY122" s="841"/>
      <c r="DAZ122" s="841"/>
      <c r="DBA122" s="841"/>
      <c r="DBB122" s="841"/>
      <c r="DBC122" s="841"/>
      <c r="DBD122" s="841"/>
      <c r="DBE122" s="841"/>
      <c r="DBF122" s="841"/>
      <c r="DBG122" s="841"/>
      <c r="DBH122" s="841"/>
      <c r="DBI122" s="841"/>
      <c r="DBJ122" s="841"/>
      <c r="DBK122" s="841"/>
      <c r="DBL122" s="841"/>
      <c r="DBM122" s="841"/>
      <c r="DBN122" s="841"/>
      <c r="DBO122" s="841"/>
      <c r="DBP122" s="841"/>
      <c r="DBQ122" s="841"/>
      <c r="DBR122" s="841"/>
      <c r="DBS122" s="841"/>
      <c r="DBT122" s="841"/>
      <c r="DBU122" s="841"/>
      <c r="DBV122" s="841"/>
      <c r="DBW122" s="841"/>
      <c r="DBX122" s="841"/>
      <c r="DBY122" s="841"/>
      <c r="DBZ122" s="841"/>
      <c r="DCA122" s="841"/>
      <c r="DCB122" s="841"/>
      <c r="DCC122" s="841"/>
      <c r="DCD122" s="841"/>
      <c r="DCE122" s="841"/>
      <c r="DCF122" s="841"/>
      <c r="DCG122" s="841"/>
      <c r="DCH122" s="841"/>
      <c r="DCI122" s="841"/>
      <c r="DCJ122" s="841"/>
      <c r="DCK122" s="841"/>
      <c r="DCL122" s="841"/>
      <c r="DCM122" s="841"/>
      <c r="DCN122" s="841"/>
      <c r="DCO122" s="841"/>
      <c r="DCP122" s="841"/>
      <c r="DCQ122" s="841"/>
      <c r="DCR122" s="841"/>
      <c r="DCS122" s="841"/>
      <c r="DCT122" s="841"/>
      <c r="DCU122" s="841"/>
      <c r="DCV122" s="841"/>
      <c r="DCW122" s="841"/>
      <c r="DCX122" s="841"/>
      <c r="DCY122" s="841"/>
      <c r="DCZ122" s="841"/>
      <c r="DDA122" s="841"/>
      <c r="DDB122" s="841"/>
      <c r="DDC122" s="841"/>
      <c r="DDD122" s="841"/>
      <c r="DDE122" s="841"/>
      <c r="DDF122" s="841"/>
      <c r="DDG122" s="841"/>
      <c r="DDH122" s="841"/>
      <c r="DDI122" s="841"/>
      <c r="DDJ122" s="841"/>
      <c r="DDK122" s="841"/>
      <c r="DDL122" s="841"/>
      <c r="DDM122" s="841"/>
      <c r="DDN122" s="841"/>
      <c r="DDO122" s="841"/>
      <c r="DDP122" s="841"/>
      <c r="DDQ122" s="841"/>
      <c r="DDR122" s="841"/>
      <c r="DDS122" s="841"/>
      <c r="DDT122" s="841"/>
      <c r="DDU122" s="841"/>
      <c r="DDV122" s="841"/>
      <c r="DDW122" s="841"/>
      <c r="DDX122" s="841"/>
      <c r="DDY122" s="841"/>
      <c r="DDZ122" s="841"/>
      <c r="DEA122" s="841"/>
      <c r="DEB122" s="841"/>
      <c r="DEC122" s="841"/>
      <c r="DED122" s="841"/>
      <c r="DEE122" s="841"/>
      <c r="DEF122" s="841"/>
      <c r="DEG122" s="841"/>
      <c r="DEH122" s="841"/>
      <c r="DEI122" s="841"/>
      <c r="DEJ122" s="841"/>
      <c r="DEK122" s="841"/>
      <c r="DEL122" s="841"/>
      <c r="DEM122" s="841"/>
      <c r="DEN122" s="841"/>
      <c r="DEO122" s="841"/>
      <c r="DEP122" s="841"/>
      <c r="DEQ122" s="841"/>
      <c r="DER122" s="841"/>
      <c r="DES122" s="841"/>
      <c r="DET122" s="841"/>
      <c r="DEU122" s="841"/>
      <c r="DEV122" s="841"/>
      <c r="DEW122" s="841"/>
      <c r="DEX122" s="841"/>
      <c r="DEY122" s="841"/>
      <c r="DEZ122" s="841"/>
      <c r="DFA122" s="841"/>
      <c r="DFB122" s="841"/>
      <c r="DFC122" s="841"/>
      <c r="DFD122" s="841"/>
      <c r="DFE122" s="841"/>
      <c r="DFF122" s="841"/>
      <c r="DFG122" s="841"/>
      <c r="DFH122" s="841"/>
      <c r="DFI122" s="841"/>
      <c r="DFJ122" s="841"/>
      <c r="DFK122" s="841"/>
      <c r="DFL122" s="841"/>
      <c r="DFM122" s="841"/>
      <c r="DFN122" s="841"/>
      <c r="DFO122" s="841"/>
      <c r="DFP122" s="841"/>
      <c r="DFQ122" s="841"/>
      <c r="DFR122" s="841"/>
      <c r="DFS122" s="841"/>
      <c r="DFT122" s="841"/>
      <c r="DFU122" s="841"/>
      <c r="DFV122" s="841"/>
      <c r="DFW122" s="841"/>
      <c r="DFX122" s="841"/>
      <c r="DFY122" s="841"/>
      <c r="DFZ122" s="841"/>
      <c r="DGA122" s="841"/>
      <c r="DGB122" s="841"/>
      <c r="DGC122" s="841"/>
      <c r="DGD122" s="841"/>
      <c r="DGE122" s="841"/>
      <c r="DGF122" s="841"/>
      <c r="DGG122" s="841"/>
      <c r="DGH122" s="841"/>
      <c r="DGI122" s="841"/>
      <c r="DGJ122" s="841"/>
      <c r="DGK122" s="841"/>
      <c r="DGL122" s="841"/>
      <c r="DGM122" s="841"/>
      <c r="DGN122" s="841"/>
      <c r="DGO122" s="841"/>
      <c r="DGP122" s="841"/>
      <c r="DGQ122" s="841"/>
      <c r="DGR122" s="841"/>
      <c r="DGS122" s="841"/>
      <c r="DGT122" s="841"/>
      <c r="DGU122" s="841"/>
      <c r="DGV122" s="841"/>
      <c r="DGW122" s="841"/>
      <c r="DGX122" s="841"/>
      <c r="DGY122" s="841"/>
      <c r="DGZ122" s="841"/>
      <c r="DHA122" s="841"/>
      <c r="DHB122" s="841"/>
      <c r="DHC122" s="841"/>
      <c r="DHD122" s="841"/>
      <c r="DHE122" s="841"/>
      <c r="DHF122" s="841"/>
      <c r="DHG122" s="841"/>
      <c r="DHH122" s="841"/>
      <c r="DHI122" s="841"/>
      <c r="DHJ122" s="841"/>
      <c r="DHK122" s="841"/>
      <c r="DHL122" s="841"/>
      <c r="DHM122" s="841"/>
      <c r="DHN122" s="841"/>
      <c r="DHO122" s="841"/>
      <c r="DHP122" s="841"/>
      <c r="DHQ122" s="841"/>
      <c r="DHR122" s="841"/>
      <c r="DHS122" s="841"/>
      <c r="DHT122" s="841"/>
      <c r="DHU122" s="841"/>
      <c r="DHV122" s="841"/>
      <c r="DHW122" s="841"/>
      <c r="DHX122" s="841"/>
      <c r="DHY122" s="841"/>
      <c r="DHZ122" s="841"/>
      <c r="DIA122" s="841"/>
      <c r="DIB122" s="841"/>
      <c r="DIC122" s="841"/>
      <c r="DID122" s="841"/>
      <c r="DIE122" s="841"/>
      <c r="DIF122" s="841"/>
      <c r="DIG122" s="841"/>
      <c r="DIH122" s="841"/>
      <c r="DII122" s="841"/>
      <c r="DIJ122" s="841"/>
      <c r="DIK122" s="841"/>
      <c r="DIL122" s="841"/>
      <c r="DIM122" s="841"/>
      <c r="DIN122" s="841"/>
      <c r="DIO122" s="841"/>
      <c r="DIP122" s="841"/>
      <c r="DIQ122" s="841"/>
      <c r="DIR122" s="841"/>
      <c r="DIS122" s="841"/>
      <c r="DIT122" s="841"/>
      <c r="DIU122" s="841"/>
      <c r="DIV122" s="841"/>
      <c r="DIW122" s="841"/>
      <c r="DIX122" s="841"/>
      <c r="DIY122" s="841"/>
      <c r="DIZ122" s="841"/>
      <c r="DJA122" s="841"/>
      <c r="DJB122" s="841"/>
      <c r="DJC122" s="841"/>
      <c r="DJD122" s="841"/>
      <c r="DJE122" s="841"/>
      <c r="DJF122" s="841"/>
      <c r="DJG122" s="841"/>
      <c r="DJH122" s="841"/>
      <c r="DJI122" s="841"/>
      <c r="DJJ122" s="841"/>
      <c r="DJK122" s="841"/>
      <c r="DJL122" s="841"/>
      <c r="DJM122" s="841"/>
      <c r="DJN122" s="841"/>
      <c r="DJO122" s="841"/>
      <c r="DJP122" s="841"/>
      <c r="DJQ122" s="841"/>
      <c r="DJR122" s="841"/>
      <c r="DJS122" s="841"/>
      <c r="DJT122" s="841"/>
      <c r="DJU122" s="841"/>
      <c r="DJV122" s="841"/>
      <c r="DJW122" s="841"/>
      <c r="DJX122" s="841"/>
      <c r="DJY122" s="841"/>
      <c r="DJZ122" s="841"/>
      <c r="DKA122" s="841"/>
      <c r="DKB122" s="841"/>
      <c r="DKC122" s="841"/>
      <c r="DKD122" s="841"/>
      <c r="DKE122" s="841"/>
      <c r="DKF122" s="841"/>
      <c r="DKG122" s="841"/>
      <c r="DKH122" s="841"/>
      <c r="DKI122" s="841"/>
      <c r="DKJ122" s="841"/>
      <c r="DKK122" s="841"/>
      <c r="DKL122" s="841"/>
      <c r="DKM122" s="841"/>
      <c r="DKN122" s="841"/>
      <c r="DKO122" s="841"/>
      <c r="DKP122" s="841"/>
      <c r="DKQ122" s="841"/>
      <c r="DKR122" s="841"/>
      <c r="DKS122" s="841"/>
      <c r="DKT122" s="841"/>
      <c r="DKU122" s="841"/>
      <c r="DKV122" s="841"/>
      <c r="DKW122" s="841"/>
      <c r="DKX122" s="841"/>
      <c r="DKY122" s="841"/>
      <c r="DKZ122" s="841"/>
      <c r="DLA122" s="841"/>
      <c r="DLB122" s="841"/>
      <c r="DLC122" s="841"/>
      <c r="DLD122" s="841"/>
      <c r="DLE122" s="841"/>
      <c r="DLF122" s="841"/>
      <c r="DLG122" s="841"/>
      <c r="DLH122" s="841"/>
      <c r="DLI122" s="841"/>
      <c r="DLJ122" s="841"/>
      <c r="DLK122" s="841"/>
      <c r="DLL122" s="841"/>
      <c r="DLM122" s="841"/>
      <c r="DLN122" s="841"/>
      <c r="DLO122" s="841"/>
      <c r="DLP122" s="841"/>
      <c r="DLQ122" s="841"/>
      <c r="DLR122" s="841"/>
      <c r="DLS122" s="841"/>
      <c r="DLT122" s="841"/>
      <c r="DLU122" s="841"/>
      <c r="DLV122" s="841"/>
      <c r="DLW122" s="841"/>
      <c r="DLX122" s="841"/>
      <c r="DLY122" s="841"/>
      <c r="DLZ122" s="841"/>
      <c r="DMA122" s="841"/>
      <c r="DMB122" s="841"/>
      <c r="DMC122" s="841"/>
      <c r="DMD122" s="841"/>
      <c r="DME122" s="841"/>
      <c r="DMF122" s="841"/>
      <c r="DMG122" s="841"/>
      <c r="DMH122" s="841"/>
      <c r="DMI122" s="841"/>
      <c r="DMJ122" s="841"/>
      <c r="DMK122" s="841"/>
      <c r="DML122" s="841"/>
      <c r="DMM122" s="841"/>
      <c r="DMN122" s="841"/>
      <c r="DMO122" s="841"/>
      <c r="DMP122" s="841"/>
      <c r="DMQ122" s="841"/>
      <c r="DMR122" s="841"/>
      <c r="DMS122" s="841"/>
      <c r="DMT122" s="841"/>
      <c r="DMU122" s="841"/>
      <c r="DMV122" s="841"/>
      <c r="DMW122" s="841"/>
      <c r="DMX122" s="841"/>
      <c r="DMY122" s="841"/>
      <c r="DMZ122" s="841"/>
      <c r="DNA122" s="841"/>
      <c r="DNB122" s="841"/>
      <c r="DNC122" s="841"/>
      <c r="DND122" s="841"/>
      <c r="DNE122" s="841"/>
      <c r="DNF122" s="841"/>
      <c r="DNG122" s="841"/>
      <c r="DNH122" s="841"/>
      <c r="DNI122" s="841"/>
      <c r="DNJ122" s="841"/>
      <c r="DNK122" s="841"/>
      <c r="DNL122" s="841"/>
      <c r="DNM122" s="841"/>
      <c r="DNN122" s="841"/>
      <c r="DNO122" s="841"/>
      <c r="DNP122" s="841"/>
      <c r="DNQ122" s="841"/>
      <c r="DNR122" s="841"/>
      <c r="DNS122" s="841"/>
      <c r="DNT122" s="841"/>
      <c r="DNU122" s="841"/>
      <c r="DNV122" s="841"/>
      <c r="DNW122" s="841"/>
      <c r="DNX122" s="841"/>
      <c r="DNY122" s="841"/>
      <c r="DNZ122" s="841"/>
      <c r="DOA122" s="841"/>
      <c r="DOB122" s="841"/>
      <c r="DOC122" s="841"/>
      <c r="DOD122" s="841"/>
      <c r="DOE122" s="841"/>
      <c r="DOF122" s="841"/>
      <c r="DOG122" s="841"/>
      <c r="DOH122" s="841"/>
      <c r="DOI122" s="841"/>
      <c r="DOJ122" s="841"/>
      <c r="DOK122" s="841"/>
      <c r="DOL122" s="841"/>
      <c r="DOM122" s="841"/>
      <c r="DON122" s="841"/>
      <c r="DOO122" s="841"/>
      <c r="DOP122" s="841"/>
      <c r="DOQ122" s="841"/>
      <c r="DOR122" s="841"/>
      <c r="DOS122" s="841"/>
      <c r="DOT122" s="841"/>
      <c r="DOU122" s="841"/>
      <c r="DOV122" s="841"/>
      <c r="DOW122" s="841"/>
      <c r="DOX122" s="841"/>
      <c r="DOY122" s="841"/>
      <c r="DOZ122" s="841"/>
      <c r="DPA122" s="841"/>
      <c r="DPB122" s="841"/>
      <c r="DPC122" s="841"/>
      <c r="DPD122" s="841"/>
      <c r="DPE122" s="841"/>
      <c r="DPF122" s="841"/>
      <c r="DPG122" s="841"/>
      <c r="DPH122" s="841"/>
      <c r="DPI122" s="841"/>
      <c r="DPJ122" s="841"/>
      <c r="DPK122" s="841"/>
      <c r="DPL122" s="841"/>
      <c r="DPM122" s="841"/>
      <c r="DPN122" s="841"/>
      <c r="DPO122" s="841"/>
      <c r="DPP122" s="841"/>
      <c r="DPQ122" s="841"/>
      <c r="DPR122" s="841"/>
      <c r="DPS122" s="841"/>
      <c r="DPT122" s="841"/>
      <c r="DPU122" s="841"/>
      <c r="DPV122" s="841"/>
      <c r="DPW122" s="841"/>
      <c r="DPX122" s="841"/>
      <c r="DPY122" s="841"/>
      <c r="DPZ122" s="841"/>
      <c r="DQA122" s="841"/>
      <c r="DQB122" s="841"/>
      <c r="DQC122" s="841"/>
      <c r="DQD122" s="841"/>
      <c r="DQE122" s="841"/>
      <c r="DQF122" s="841"/>
      <c r="DQG122" s="841"/>
      <c r="DQH122" s="841"/>
      <c r="DQI122" s="841"/>
      <c r="DQJ122" s="841"/>
      <c r="DQK122" s="841"/>
      <c r="DQL122" s="841"/>
      <c r="DQM122" s="841"/>
      <c r="DQN122" s="841"/>
      <c r="DQO122" s="841"/>
      <c r="DQP122" s="841"/>
      <c r="DQQ122" s="841"/>
      <c r="DQR122" s="841"/>
      <c r="DQS122" s="841"/>
      <c r="DQT122" s="841"/>
      <c r="DQU122" s="841"/>
      <c r="DQV122" s="841"/>
      <c r="DQW122" s="841"/>
      <c r="DQX122" s="841"/>
      <c r="DQY122" s="841"/>
      <c r="DQZ122" s="841"/>
      <c r="DRA122" s="841"/>
      <c r="DRB122" s="841"/>
      <c r="DRC122" s="841"/>
      <c r="DRD122" s="841"/>
      <c r="DRE122" s="841"/>
      <c r="DRF122" s="841"/>
      <c r="DRG122" s="841"/>
      <c r="DRH122" s="841"/>
      <c r="DRI122" s="841"/>
      <c r="DRJ122" s="841"/>
      <c r="DRK122" s="841"/>
      <c r="DRL122" s="841"/>
      <c r="DRM122" s="841"/>
      <c r="DRN122" s="841"/>
      <c r="DRO122" s="841"/>
      <c r="DRP122" s="841"/>
      <c r="DRQ122" s="841"/>
      <c r="DRR122" s="841"/>
      <c r="DRS122" s="841"/>
      <c r="DRT122" s="841"/>
      <c r="DRU122" s="841"/>
      <c r="DRV122" s="841"/>
      <c r="DRW122" s="841"/>
      <c r="DRX122" s="841"/>
      <c r="DRY122" s="841"/>
      <c r="DRZ122" s="841"/>
      <c r="DSA122" s="841"/>
      <c r="DSB122" s="841"/>
      <c r="DSC122" s="841"/>
      <c r="DSD122" s="841"/>
      <c r="DSE122" s="841"/>
      <c r="DSF122" s="841"/>
      <c r="DSG122" s="841"/>
      <c r="DSH122" s="841"/>
      <c r="DSI122" s="841"/>
      <c r="DSJ122" s="841"/>
      <c r="DSK122" s="841"/>
      <c r="DSL122" s="841"/>
      <c r="DSM122" s="841"/>
      <c r="DSN122" s="841"/>
      <c r="DSO122" s="841"/>
      <c r="DSP122" s="841"/>
      <c r="DSQ122" s="841"/>
      <c r="DSR122" s="841"/>
      <c r="DSS122" s="841"/>
      <c r="DST122" s="841"/>
      <c r="DSU122" s="841"/>
      <c r="DSV122" s="841"/>
      <c r="DSW122" s="841"/>
      <c r="DSX122" s="841"/>
      <c r="DSY122" s="841"/>
      <c r="DSZ122" s="841"/>
      <c r="DTA122" s="841"/>
      <c r="DTB122" s="841"/>
      <c r="DTC122" s="841"/>
      <c r="DTD122" s="841"/>
      <c r="DTE122" s="841"/>
      <c r="DTF122" s="841"/>
      <c r="DTG122" s="841"/>
      <c r="DTH122" s="841"/>
      <c r="DTI122" s="841"/>
      <c r="DTJ122" s="841"/>
      <c r="DTK122" s="841"/>
      <c r="DTL122" s="841"/>
      <c r="DTM122" s="841"/>
      <c r="DTN122" s="841"/>
      <c r="DTO122" s="841"/>
      <c r="DTP122" s="841"/>
      <c r="DTQ122" s="841"/>
      <c r="DTR122" s="841"/>
      <c r="DTS122" s="841"/>
      <c r="DTT122" s="841"/>
      <c r="DTU122" s="841"/>
      <c r="DTV122" s="841"/>
      <c r="DTW122" s="841"/>
      <c r="DTX122" s="841"/>
      <c r="DTY122" s="841"/>
      <c r="DTZ122" s="841"/>
      <c r="DUA122" s="841"/>
      <c r="DUB122" s="841"/>
      <c r="DUC122" s="841"/>
      <c r="DUD122" s="841"/>
      <c r="DUE122" s="841"/>
      <c r="DUF122" s="841"/>
      <c r="DUG122" s="841"/>
      <c r="DUH122" s="841"/>
      <c r="DUI122" s="841"/>
      <c r="DUJ122" s="841"/>
      <c r="DUK122" s="841"/>
      <c r="DUL122" s="841"/>
      <c r="DUM122" s="841"/>
      <c r="DUN122" s="841"/>
      <c r="DUO122" s="841"/>
      <c r="DUP122" s="841"/>
      <c r="DUQ122" s="841"/>
      <c r="DUR122" s="841"/>
      <c r="DUS122" s="841"/>
      <c r="DUT122" s="841"/>
      <c r="DUU122" s="841"/>
      <c r="DUV122" s="841"/>
      <c r="DUW122" s="841"/>
      <c r="DUX122" s="841"/>
      <c r="DUY122" s="841"/>
      <c r="DUZ122" s="841"/>
      <c r="DVA122" s="841"/>
      <c r="DVB122" s="841"/>
      <c r="DVC122" s="841"/>
      <c r="DVD122" s="841"/>
      <c r="DVE122" s="841"/>
      <c r="DVF122" s="841"/>
      <c r="DVG122" s="841"/>
      <c r="DVH122" s="841"/>
      <c r="DVI122" s="841"/>
      <c r="DVJ122" s="841"/>
      <c r="DVK122" s="841"/>
      <c r="DVL122" s="841"/>
      <c r="DVM122" s="841"/>
      <c r="DVN122" s="841"/>
      <c r="DVO122" s="841"/>
      <c r="DVP122" s="841"/>
      <c r="DVQ122" s="841"/>
      <c r="DVR122" s="841"/>
      <c r="DVS122" s="841"/>
      <c r="DVT122" s="841"/>
      <c r="DVU122" s="841"/>
      <c r="DVV122" s="841"/>
      <c r="DVW122" s="841"/>
      <c r="DVX122" s="841"/>
      <c r="DVY122" s="841"/>
      <c r="DVZ122" s="841"/>
      <c r="DWA122" s="841"/>
      <c r="DWB122" s="841"/>
      <c r="DWC122" s="841"/>
      <c r="DWD122" s="841"/>
      <c r="DWE122" s="841"/>
      <c r="DWF122" s="841"/>
      <c r="DWG122" s="841"/>
      <c r="DWH122" s="841"/>
      <c r="DWI122" s="841"/>
      <c r="DWJ122" s="841"/>
      <c r="DWK122" s="841"/>
      <c r="DWL122" s="841"/>
      <c r="DWM122" s="841"/>
      <c r="DWN122" s="841"/>
      <c r="DWO122" s="841"/>
      <c r="DWP122" s="841"/>
      <c r="DWQ122" s="841"/>
      <c r="DWR122" s="841"/>
      <c r="DWS122" s="841"/>
      <c r="DWT122" s="841"/>
      <c r="DWU122" s="841"/>
      <c r="DWV122" s="841"/>
      <c r="DWW122" s="841"/>
      <c r="DWX122" s="841"/>
      <c r="DWY122" s="841"/>
      <c r="DWZ122" s="841"/>
      <c r="DXA122" s="841"/>
      <c r="DXB122" s="841"/>
      <c r="DXC122" s="841"/>
      <c r="DXD122" s="841"/>
      <c r="DXE122" s="841"/>
      <c r="DXF122" s="841"/>
      <c r="DXG122" s="841"/>
      <c r="DXH122" s="841"/>
      <c r="DXI122" s="841"/>
      <c r="DXJ122" s="841"/>
      <c r="DXK122" s="841"/>
      <c r="DXL122" s="841"/>
      <c r="DXM122" s="841"/>
      <c r="DXN122" s="841"/>
      <c r="DXO122" s="841"/>
      <c r="DXP122" s="841"/>
      <c r="DXQ122" s="841"/>
      <c r="DXR122" s="841"/>
      <c r="DXS122" s="841"/>
      <c r="DXT122" s="841"/>
      <c r="DXU122" s="841"/>
      <c r="DXV122" s="841"/>
      <c r="DXW122" s="841"/>
      <c r="DXX122" s="841"/>
      <c r="DXY122" s="841"/>
      <c r="DXZ122" s="841"/>
      <c r="DYA122" s="841"/>
      <c r="DYB122" s="841"/>
      <c r="DYC122" s="841"/>
      <c r="DYD122" s="841"/>
      <c r="DYE122" s="841"/>
      <c r="DYF122" s="841"/>
      <c r="DYG122" s="841"/>
      <c r="DYH122" s="841"/>
      <c r="DYI122" s="841"/>
      <c r="DYJ122" s="841"/>
      <c r="DYK122" s="841"/>
      <c r="DYL122" s="841"/>
      <c r="DYM122" s="841"/>
      <c r="DYN122" s="841"/>
      <c r="DYO122" s="841"/>
      <c r="DYP122" s="841"/>
      <c r="DYQ122" s="841"/>
      <c r="DYR122" s="841"/>
      <c r="DYS122" s="841"/>
      <c r="DYT122" s="841"/>
      <c r="DYU122" s="841"/>
      <c r="DYV122" s="841"/>
      <c r="DYW122" s="841"/>
      <c r="DYX122" s="841"/>
      <c r="DYY122" s="841"/>
      <c r="DYZ122" s="841"/>
      <c r="DZA122" s="841"/>
      <c r="DZB122" s="841"/>
      <c r="DZC122" s="841"/>
      <c r="DZD122" s="841"/>
      <c r="DZE122" s="841"/>
      <c r="DZF122" s="841"/>
      <c r="DZG122" s="841"/>
      <c r="DZH122" s="841"/>
      <c r="DZI122" s="841"/>
      <c r="DZJ122" s="841"/>
      <c r="DZK122" s="841"/>
      <c r="DZL122" s="841"/>
      <c r="DZM122" s="841"/>
      <c r="DZN122" s="841"/>
      <c r="DZO122" s="841"/>
      <c r="DZP122" s="841"/>
      <c r="DZQ122" s="841"/>
      <c r="DZR122" s="841"/>
      <c r="DZS122" s="841"/>
      <c r="DZT122" s="841"/>
      <c r="DZU122" s="841"/>
      <c r="DZV122" s="841"/>
      <c r="DZW122" s="841"/>
      <c r="DZX122" s="841"/>
      <c r="DZY122" s="841"/>
      <c r="DZZ122" s="841"/>
      <c r="EAA122" s="841"/>
      <c r="EAB122" s="841"/>
      <c r="EAC122" s="841"/>
      <c r="EAD122" s="841"/>
      <c r="EAE122" s="841"/>
      <c r="EAF122" s="841"/>
      <c r="EAG122" s="841"/>
      <c r="EAH122" s="841"/>
      <c r="EAI122" s="841"/>
      <c r="EAJ122" s="841"/>
      <c r="EAK122" s="841"/>
      <c r="EAL122" s="841"/>
      <c r="EAM122" s="841"/>
      <c r="EAN122" s="841"/>
      <c r="EAO122" s="841"/>
      <c r="EAP122" s="841"/>
      <c r="EAQ122" s="841"/>
      <c r="EAR122" s="841"/>
      <c r="EAS122" s="841"/>
      <c r="EAT122" s="841"/>
      <c r="EAU122" s="841"/>
      <c r="EAV122" s="841"/>
      <c r="EAW122" s="841"/>
      <c r="EAX122" s="841"/>
      <c r="EAY122" s="841"/>
      <c r="EAZ122" s="841"/>
      <c r="EBA122" s="841"/>
      <c r="EBB122" s="841"/>
      <c r="EBC122" s="841"/>
      <c r="EBD122" s="841"/>
      <c r="EBE122" s="841"/>
      <c r="EBF122" s="841"/>
      <c r="EBG122" s="841"/>
      <c r="EBH122" s="841"/>
      <c r="EBI122" s="841"/>
      <c r="EBJ122" s="841"/>
      <c r="EBK122" s="841"/>
      <c r="EBL122" s="841"/>
      <c r="EBM122" s="841"/>
      <c r="EBN122" s="841"/>
      <c r="EBO122" s="841"/>
      <c r="EBP122" s="841"/>
      <c r="EBQ122" s="841"/>
      <c r="EBR122" s="841"/>
      <c r="EBS122" s="841"/>
      <c r="EBT122" s="841"/>
      <c r="EBU122" s="841"/>
      <c r="EBV122" s="841"/>
      <c r="EBW122" s="841"/>
      <c r="EBX122" s="841"/>
      <c r="EBY122" s="841"/>
      <c r="EBZ122" s="841"/>
      <c r="ECA122" s="841"/>
      <c r="ECB122" s="841"/>
      <c r="ECC122" s="841"/>
      <c r="ECD122" s="841"/>
      <c r="ECE122" s="841"/>
      <c r="ECF122" s="841"/>
      <c r="ECG122" s="841"/>
      <c r="ECH122" s="841"/>
      <c r="ECI122" s="841"/>
      <c r="ECJ122" s="841"/>
      <c r="ECK122" s="841"/>
      <c r="ECL122" s="841"/>
      <c r="ECM122" s="841"/>
      <c r="ECN122" s="841"/>
      <c r="ECO122" s="841"/>
      <c r="ECP122" s="841"/>
      <c r="ECQ122" s="841"/>
      <c r="ECR122" s="841"/>
      <c r="ECS122" s="841"/>
      <c r="ECT122" s="841"/>
      <c r="ECU122" s="841"/>
      <c r="ECV122" s="841"/>
      <c r="ECW122" s="841"/>
      <c r="ECX122" s="841"/>
      <c r="ECY122" s="841"/>
      <c r="ECZ122" s="841"/>
      <c r="EDA122" s="841"/>
      <c r="EDB122" s="841"/>
      <c r="EDC122" s="841"/>
      <c r="EDD122" s="841"/>
      <c r="EDE122" s="841"/>
      <c r="EDF122" s="841"/>
      <c r="EDG122" s="841"/>
      <c r="EDH122" s="841"/>
      <c r="EDI122" s="841"/>
      <c r="EDJ122" s="841"/>
      <c r="EDK122" s="841"/>
      <c r="EDL122" s="841"/>
      <c r="EDM122" s="841"/>
      <c r="EDN122" s="841"/>
      <c r="EDO122" s="841"/>
      <c r="EDP122" s="841"/>
      <c r="EDQ122" s="841"/>
      <c r="EDR122" s="841"/>
      <c r="EDS122" s="841"/>
      <c r="EDT122" s="841"/>
      <c r="EDU122" s="841"/>
      <c r="EDV122" s="841"/>
      <c r="EDW122" s="841"/>
      <c r="EDX122" s="841"/>
      <c r="EDY122" s="841"/>
      <c r="EDZ122" s="841"/>
      <c r="EEA122" s="841"/>
      <c r="EEB122" s="841"/>
      <c r="EEC122" s="841"/>
      <c r="EED122" s="841"/>
      <c r="EEE122" s="841"/>
      <c r="EEF122" s="841"/>
      <c r="EEG122" s="841"/>
      <c r="EEH122" s="841"/>
      <c r="EEI122" s="841"/>
      <c r="EEJ122" s="841"/>
      <c r="EEK122" s="841"/>
      <c r="EEL122" s="841"/>
      <c r="EEM122" s="841"/>
      <c r="EEN122" s="841"/>
      <c r="EEO122" s="841"/>
      <c r="EEP122" s="841"/>
      <c r="EEQ122" s="841"/>
      <c r="EER122" s="841"/>
      <c r="EES122" s="841"/>
      <c r="EET122" s="841"/>
      <c r="EEU122" s="841"/>
      <c r="EEV122" s="841"/>
      <c r="EEW122" s="841"/>
      <c r="EEX122" s="841"/>
      <c r="EEY122" s="841"/>
      <c r="EEZ122" s="841"/>
      <c r="EFA122" s="841"/>
      <c r="EFB122" s="841"/>
      <c r="EFC122" s="841"/>
      <c r="EFD122" s="841"/>
      <c r="EFE122" s="841"/>
      <c r="EFF122" s="841"/>
      <c r="EFG122" s="841"/>
      <c r="EFH122" s="841"/>
      <c r="EFI122" s="841"/>
      <c r="EFJ122" s="841"/>
      <c r="EFK122" s="841"/>
      <c r="EFL122" s="841"/>
      <c r="EFM122" s="841"/>
      <c r="EFN122" s="841"/>
      <c r="EFO122" s="841"/>
      <c r="EFP122" s="841"/>
      <c r="EFQ122" s="841"/>
      <c r="EFR122" s="841"/>
      <c r="EFS122" s="841"/>
      <c r="EFT122" s="841"/>
      <c r="EFU122" s="841"/>
      <c r="EFV122" s="841"/>
      <c r="EFW122" s="841"/>
      <c r="EFX122" s="841"/>
      <c r="EFY122" s="841"/>
      <c r="EFZ122" s="841"/>
      <c r="EGA122" s="841"/>
      <c r="EGB122" s="841"/>
      <c r="EGC122" s="841"/>
      <c r="EGD122" s="841"/>
      <c r="EGE122" s="841"/>
      <c r="EGF122" s="841"/>
      <c r="EGG122" s="841"/>
      <c r="EGH122" s="841"/>
      <c r="EGI122" s="841"/>
      <c r="EGJ122" s="841"/>
      <c r="EGK122" s="841"/>
      <c r="EGL122" s="841"/>
      <c r="EGM122" s="841"/>
      <c r="EGN122" s="841"/>
      <c r="EGO122" s="841"/>
      <c r="EGP122" s="841"/>
      <c r="EGQ122" s="841"/>
      <c r="EGR122" s="841"/>
      <c r="EGS122" s="841"/>
      <c r="EGT122" s="841"/>
      <c r="EGU122" s="841"/>
      <c r="EGV122" s="841"/>
      <c r="EGW122" s="841"/>
      <c r="EGX122" s="841"/>
      <c r="EGY122" s="841"/>
      <c r="EGZ122" s="841"/>
      <c r="EHA122" s="841"/>
      <c r="EHB122" s="841"/>
      <c r="EHC122" s="841"/>
      <c r="EHD122" s="841"/>
      <c r="EHE122" s="841"/>
      <c r="EHF122" s="841"/>
      <c r="EHG122" s="841"/>
      <c r="EHH122" s="841"/>
      <c r="EHI122" s="841"/>
      <c r="EHJ122" s="841"/>
      <c r="EHK122" s="841"/>
      <c r="EHL122" s="841"/>
      <c r="EHM122" s="841"/>
      <c r="EHN122" s="841"/>
      <c r="EHO122" s="841"/>
      <c r="EHP122" s="841"/>
      <c r="EHQ122" s="841"/>
      <c r="EHR122" s="841"/>
      <c r="EHS122" s="841"/>
      <c r="EHT122" s="841"/>
      <c r="EHU122" s="841"/>
      <c r="EHV122" s="841"/>
      <c r="EHW122" s="841"/>
      <c r="EHX122" s="841"/>
      <c r="EHY122" s="841"/>
      <c r="EHZ122" s="841"/>
      <c r="EIA122" s="841"/>
      <c r="EIB122" s="841"/>
      <c r="EIC122" s="841"/>
      <c r="EID122" s="841"/>
      <c r="EIE122" s="841"/>
      <c r="EIF122" s="841"/>
      <c r="EIG122" s="841"/>
      <c r="EIH122" s="841"/>
      <c r="EII122" s="841"/>
      <c r="EIJ122" s="841"/>
      <c r="EIK122" s="841"/>
      <c r="EIL122" s="841"/>
      <c r="EIM122" s="841"/>
      <c r="EIN122" s="841"/>
      <c r="EIO122" s="841"/>
      <c r="EIP122" s="841"/>
      <c r="EIQ122" s="841"/>
      <c r="EIR122" s="841"/>
      <c r="EIS122" s="841"/>
      <c r="EIT122" s="841"/>
      <c r="EIU122" s="841"/>
      <c r="EIV122" s="841"/>
      <c r="EIW122" s="841"/>
      <c r="EIX122" s="841"/>
      <c r="EIY122" s="841"/>
      <c r="EIZ122" s="841"/>
      <c r="EJA122" s="841"/>
      <c r="EJB122" s="841"/>
      <c r="EJC122" s="841"/>
      <c r="EJD122" s="841"/>
      <c r="EJE122" s="841"/>
      <c r="EJF122" s="841"/>
      <c r="EJG122" s="841"/>
      <c r="EJH122" s="841"/>
      <c r="EJI122" s="841"/>
      <c r="EJJ122" s="841"/>
      <c r="EJK122" s="841"/>
      <c r="EJL122" s="841"/>
      <c r="EJM122" s="841"/>
      <c r="EJN122" s="841"/>
      <c r="EJO122" s="841"/>
      <c r="EJP122" s="841"/>
      <c r="EJQ122" s="841"/>
      <c r="EJR122" s="841"/>
      <c r="EJS122" s="841"/>
      <c r="EJT122" s="841"/>
      <c r="EJU122" s="841"/>
      <c r="EJV122" s="841"/>
      <c r="EJW122" s="841"/>
      <c r="EJX122" s="841"/>
      <c r="EJY122" s="841"/>
      <c r="EJZ122" s="841"/>
      <c r="EKA122" s="841"/>
      <c r="EKB122" s="841"/>
      <c r="EKC122" s="841"/>
      <c r="EKD122" s="841"/>
      <c r="EKE122" s="841"/>
      <c r="EKF122" s="841"/>
      <c r="EKG122" s="841"/>
      <c r="EKH122" s="841"/>
      <c r="EKI122" s="841"/>
      <c r="EKJ122" s="841"/>
      <c r="EKK122" s="841"/>
      <c r="EKL122" s="841"/>
      <c r="EKM122" s="841"/>
      <c r="EKN122" s="841"/>
      <c r="EKO122" s="841"/>
      <c r="EKP122" s="841"/>
      <c r="EKQ122" s="841"/>
      <c r="EKR122" s="841"/>
      <c r="EKS122" s="841"/>
      <c r="EKT122" s="841"/>
      <c r="EKU122" s="841"/>
      <c r="EKV122" s="841"/>
      <c r="EKW122" s="841"/>
      <c r="EKX122" s="841"/>
      <c r="EKY122" s="841"/>
      <c r="EKZ122" s="841"/>
      <c r="ELA122" s="841"/>
      <c r="ELB122" s="841"/>
      <c r="ELC122" s="841"/>
      <c r="ELD122" s="841"/>
      <c r="ELE122" s="841"/>
      <c r="ELF122" s="841"/>
      <c r="ELG122" s="841"/>
      <c r="ELH122" s="841"/>
      <c r="ELI122" s="841"/>
      <c r="ELJ122" s="841"/>
      <c r="ELK122" s="841"/>
      <c r="ELL122" s="841"/>
      <c r="ELM122" s="841"/>
      <c r="ELN122" s="841"/>
      <c r="ELO122" s="841"/>
      <c r="ELP122" s="841"/>
      <c r="ELQ122" s="841"/>
      <c r="ELR122" s="841"/>
      <c r="ELS122" s="841"/>
      <c r="ELT122" s="841"/>
      <c r="ELU122" s="841"/>
      <c r="ELV122" s="841"/>
      <c r="ELW122" s="841"/>
      <c r="ELX122" s="841"/>
      <c r="ELY122" s="841"/>
      <c r="ELZ122" s="841"/>
      <c r="EMA122" s="841"/>
      <c r="EMB122" s="841"/>
      <c r="EMC122" s="841"/>
      <c r="EMD122" s="841"/>
      <c r="EME122" s="841"/>
      <c r="EMF122" s="841"/>
      <c r="EMG122" s="841"/>
      <c r="EMH122" s="841"/>
      <c r="EMI122" s="841"/>
      <c r="EMJ122" s="841"/>
      <c r="EMK122" s="841"/>
      <c r="EML122" s="841"/>
      <c r="EMM122" s="841"/>
      <c r="EMN122" s="841"/>
      <c r="EMO122" s="841"/>
      <c r="EMP122" s="841"/>
      <c r="EMQ122" s="841"/>
      <c r="EMR122" s="841"/>
      <c r="EMS122" s="841"/>
      <c r="EMT122" s="841"/>
      <c r="EMU122" s="841"/>
      <c r="EMV122" s="841"/>
      <c r="EMW122" s="841"/>
      <c r="EMX122" s="841"/>
      <c r="EMY122" s="841"/>
      <c r="EMZ122" s="841"/>
      <c r="ENA122" s="841"/>
      <c r="ENB122" s="841"/>
      <c r="ENC122" s="841"/>
      <c r="END122" s="841"/>
      <c r="ENE122" s="841"/>
      <c r="ENF122" s="841"/>
      <c r="ENG122" s="841"/>
      <c r="ENH122" s="841"/>
      <c r="ENI122" s="841"/>
      <c r="ENJ122" s="841"/>
      <c r="ENK122" s="841"/>
      <c r="ENL122" s="841"/>
      <c r="ENM122" s="841"/>
      <c r="ENN122" s="841"/>
      <c r="ENO122" s="841"/>
      <c r="ENP122" s="841"/>
      <c r="ENQ122" s="841"/>
      <c r="ENR122" s="841"/>
      <c r="ENS122" s="841"/>
      <c r="ENT122" s="841"/>
      <c r="ENU122" s="841"/>
      <c r="ENV122" s="841"/>
      <c r="ENW122" s="841"/>
      <c r="ENX122" s="841"/>
      <c r="ENY122" s="841"/>
      <c r="ENZ122" s="841"/>
      <c r="EOA122" s="841"/>
      <c r="EOB122" s="841"/>
      <c r="EOC122" s="841"/>
      <c r="EOD122" s="841"/>
      <c r="EOE122" s="841"/>
      <c r="EOF122" s="841"/>
      <c r="EOG122" s="841"/>
      <c r="EOH122" s="841"/>
      <c r="EOI122" s="841"/>
      <c r="EOJ122" s="841"/>
      <c r="EOK122" s="841"/>
      <c r="EOL122" s="841"/>
      <c r="EOM122" s="841"/>
      <c r="EON122" s="841"/>
      <c r="EOO122" s="841"/>
      <c r="EOP122" s="841"/>
      <c r="EOQ122" s="841"/>
      <c r="EOR122" s="841"/>
      <c r="EOS122" s="841"/>
      <c r="EOT122" s="841"/>
      <c r="EOU122" s="841"/>
      <c r="EOV122" s="841"/>
      <c r="EOW122" s="841"/>
      <c r="EOX122" s="841"/>
      <c r="EOY122" s="841"/>
      <c r="EOZ122" s="841"/>
      <c r="EPA122" s="841"/>
      <c r="EPB122" s="841"/>
      <c r="EPC122" s="841"/>
      <c r="EPD122" s="841"/>
      <c r="EPE122" s="841"/>
      <c r="EPF122" s="841"/>
      <c r="EPG122" s="841"/>
      <c r="EPH122" s="841"/>
      <c r="EPI122" s="841"/>
      <c r="EPJ122" s="841"/>
      <c r="EPK122" s="841"/>
      <c r="EPL122" s="841"/>
      <c r="EPM122" s="841"/>
      <c r="EPN122" s="841"/>
      <c r="EPO122" s="841"/>
      <c r="EPP122" s="841"/>
      <c r="EPQ122" s="841"/>
      <c r="EPR122" s="841"/>
      <c r="EPS122" s="841"/>
      <c r="EPT122" s="841"/>
      <c r="EPU122" s="841"/>
      <c r="EPV122" s="841"/>
      <c r="EPW122" s="841"/>
      <c r="EPX122" s="841"/>
      <c r="EPY122" s="841"/>
      <c r="EPZ122" s="841"/>
      <c r="EQA122" s="841"/>
      <c r="EQB122" s="841"/>
      <c r="EQC122" s="841"/>
      <c r="EQD122" s="841"/>
      <c r="EQE122" s="841"/>
      <c r="EQF122" s="841"/>
      <c r="EQG122" s="841"/>
      <c r="EQH122" s="841"/>
      <c r="EQI122" s="841"/>
      <c r="EQJ122" s="841"/>
      <c r="EQK122" s="841"/>
      <c r="EQL122" s="841"/>
      <c r="EQM122" s="841"/>
      <c r="EQN122" s="841"/>
      <c r="EQO122" s="841"/>
      <c r="EQP122" s="841"/>
      <c r="EQQ122" s="841"/>
      <c r="EQR122" s="841"/>
      <c r="EQS122" s="841"/>
      <c r="EQT122" s="841"/>
      <c r="EQU122" s="841"/>
      <c r="EQV122" s="841"/>
      <c r="EQW122" s="841"/>
      <c r="EQX122" s="841"/>
      <c r="EQY122" s="841"/>
      <c r="EQZ122" s="841"/>
      <c r="ERA122" s="841"/>
      <c r="ERB122" s="841"/>
      <c r="ERC122" s="841"/>
      <c r="ERD122" s="841"/>
      <c r="ERE122" s="841"/>
      <c r="ERF122" s="841"/>
      <c r="ERG122" s="841"/>
      <c r="ERH122" s="841"/>
      <c r="ERI122" s="841"/>
      <c r="ERJ122" s="841"/>
      <c r="ERK122" s="841"/>
      <c r="ERL122" s="841"/>
      <c r="ERM122" s="841"/>
      <c r="ERN122" s="841"/>
      <c r="ERO122" s="841"/>
      <c r="ERP122" s="841"/>
      <c r="ERQ122" s="841"/>
      <c r="ERR122" s="841"/>
      <c r="ERS122" s="841"/>
      <c r="ERT122" s="841"/>
      <c r="ERU122" s="841"/>
      <c r="ERV122" s="841"/>
      <c r="ERW122" s="841"/>
      <c r="ERX122" s="841"/>
      <c r="ERY122" s="841"/>
      <c r="ERZ122" s="841"/>
      <c r="ESA122" s="841"/>
      <c r="ESB122" s="841"/>
      <c r="ESC122" s="841"/>
      <c r="ESD122" s="841"/>
      <c r="ESE122" s="841"/>
      <c r="ESF122" s="841"/>
      <c r="ESG122" s="841"/>
      <c r="ESH122" s="841"/>
      <c r="ESI122" s="841"/>
      <c r="ESJ122" s="841"/>
      <c r="ESK122" s="841"/>
      <c r="ESL122" s="841"/>
      <c r="ESM122" s="841"/>
      <c r="ESN122" s="841"/>
      <c r="ESO122" s="841"/>
      <c r="ESP122" s="841"/>
      <c r="ESQ122" s="841"/>
      <c r="ESR122" s="841"/>
      <c r="ESS122" s="841"/>
      <c r="EST122" s="841"/>
      <c r="ESU122" s="841"/>
      <c r="ESV122" s="841"/>
      <c r="ESW122" s="841"/>
      <c r="ESX122" s="841"/>
      <c r="ESY122" s="841"/>
      <c r="ESZ122" s="841"/>
      <c r="ETA122" s="841"/>
      <c r="ETB122" s="841"/>
      <c r="ETC122" s="841"/>
      <c r="ETD122" s="841"/>
      <c r="ETE122" s="841"/>
      <c r="ETF122" s="841"/>
      <c r="ETG122" s="841"/>
      <c r="ETH122" s="841"/>
      <c r="ETI122" s="841"/>
      <c r="ETJ122" s="841"/>
      <c r="ETK122" s="841"/>
      <c r="ETL122" s="841"/>
      <c r="ETM122" s="841"/>
      <c r="ETN122" s="841"/>
      <c r="ETO122" s="841"/>
      <c r="ETP122" s="841"/>
      <c r="ETQ122" s="841"/>
      <c r="ETR122" s="841"/>
      <c r="ETS122" s="841"/>
      <c r="ETT122" s="841"/>
      <c r="ETU122" s="841"/>
      <c r="ETV122" s="841"/>
      <c r="ETW122" s="841"/>
      <c r="ETX122" s="841"/>
      <c r="ETY122" s="841"/>
      <c r="ETZ122" s="841"/>
      <c r="EUA122" s="841"/>
      <c r="EUB122" s="841"/>
      <c r="EUC122" s="841"/>
      <c r="EUD122" s="841"/>
      <c r="EUE122" s="841"/>
      <c r="EUF122" s="841"/>
      <c r="EUG122" s="841"/>
      <c r="EUH122" s="841"/>
      <c r="EUI122" s="841"/>
      <c r="EUJ122" s="841"/>
      <c r="EUK122" s="841"/>
      <c r="EUL122" s="841"/>
      <c r="EUM122" s="841"/>
      <c r="EUN122" s="841"/>
      <c r="EUO122" s="841"/>
      <c r="EUP122" s="841"/>
      <c r="EUQ122" s="841"/>
      <c r="EUR122" s="841"/>
      <c r="EUS122" s="841"/>
      <c r="EUT122" s="841"/>
      <c r="EUU122" s="841"/>
      <c r="EUV122" s="841"/>
      <c r="EUW122" s="841"/>
      <c r="EUX122" s="841"/>
      <c r="EUY122" s="841"/>
      <c r="EUZ122" s="841"/>
      <c r="EVA122" s="841"/>
      <c r="EVB122" s="841"/>
      <c r="EVC122" s="841"/>
      <c r="EVD122" s="841"/>
      <c r="EVE122" s="841"/>
      <c r="EVF122" s="841"/>
      <c r="EVG122" s="841"/>
      <c r="EVH122" s="841"/>
      <c r="EVI122" s="841"/>
      <c r="EVJ122" s="841"/>
      <c r="EVK122" s="841"/>
      <c r="EVL122" s="841"/>
      <c r="EVM122" s="841"/>
      <c r="EVN122" s="841"/>
      <c r="EVO122" s="841"/>
      <c r="EVP122" s="841"/>
      <c r="EVQ122" s="841"/>
      <c r="EVR122" s="841"/>
      <c r="EVS122" s="841"/>
      <c r="EVT122" s="841"/>
      <c r="EVU122" s="841"/>
      <c r="EVV122" s="841"/>
      <c r="EVW122" s="841"/>
      <c r="EVX122" s="841"/>
      <c r="EVY122" s="841"/>
      <c r="EVZ122" s="841"/>
      <c r="EWA122" s="841"/>
      <c r="EWB122" s="841"/>
      <c r="EWC122" s="841"/>
      <c r="EWD122" s="841"/>
      <c r="EWE122" s="841"/>
      <c r="EWF122" s="841"/>
      <c r="EWG122" s="841"/>
      <c r="EWH122" s="841"/>
      <c r="EWI122" s="841"/>
      <c r="EWJ122" s="841"/>
      <c r="EWK122" s="841"/>
      <c r="EWL122" s="841"/>
      <c r="EWM122" s="841"/>
      <c r="EWN122" s="841"/>
      <c r="EWO122" s="841"/>
      <c r="EWP122" s="841"/>
      <c r="EWQ122" s="841"/>
      <c r="EWR122" s="841"/>
      <c r="EWS122" s="841"/>
      <c r="EWT122" s="841"/>
      <c r="EWU122" s="841"/>
      <c r="EWV122" s="841"/>
      <c r="EWW122" s="841"/>
      <c r="EWX122" s="841"/>
      <c r="EWY122" s="841"/>
      <c r="EWZ122" s="841"/>
      <c r="EXA122" s="841"/>
      <c r="EXB122" s="841"/>
      <c r="EXC122" s="841"/>
      <c r="EXD122" s="841"/>
      <c r="EXE122" s="841"/>
      <c r="EXF122" s="841"/>
      <c r="EXG122" s="841"/>
      <c r="EXH122" s="841"/>
      <c r="EXI122" s="841"/>
      <c r="EXJ122" s="841"/>
      <c r="EXK122" s="841"/>
      <c r="EXL122" s="841"/>
      <c r="EXM122" s="841"/>
      <c r="EXN122" s="841"/>
      <c r="EXO122" s="841"/>
      <c r="EXP122" s="841"/>
      <c r="EXQ122" s="841"/>
      <c r="EXR122" s="841"/>
      <c r="EXS122" s="841"/>
      <c r="EXT122" s="841"/>
      <c r="EXU122" s="841"/>
      <c r="EXV122" s="841"/>
      <c r="EXW122" s="841"/>
      <c r="EXX122" s="841"/>
      <c r="EXY122" s="841"/>
      <c r="EXZ122" s="841"/>
      <c r="EYA122" s="841"/>
      <c r="EYB122" s="841"/>
      <c r="EYC122" s="841"/>
      <c r="EYD122" s="841"/>
      <c r="EYE122" s="841"/>
      <c r="EYF122" s="841"/>
      <c r="EYG122" s="841"/>
      <c r="EYH122" s="841"/>
      <c r="EYI122" s="841"/>
      <c r="EYJ122" s="841"/>
      <c r="EYK122" s="841"/>
      <c r="EYL122" s="841"/>
      <c r="EYM122" s="841"/>
      <c r="EYN122" s="841"/>
      <c r="EYO122" s="841"/>
      <c r="EYP122" s="841"/>
      <c r="EYQ122" s="841"/>
      <c r="EYR122" s="841"/>
      <c r="EYS122" s="841"/>
      <c r="EYT122" s="841"/>
      <c r="EYU122" s="841"/>
      <c r="EYV122" s="841"/>
      <c r="EYW122" s="841"/>
      <c r="EYX122" s="841"/>
      <c r="EYY122" s="841"/>
      <c r="EYZ122" s="841"/>
      <c r="EZA122" s="841"/>
      <c r="EZB122" s="841"/>
      <c r="EZC122" s="841"/>
      <c r="EZD122" s="841"/>
      <c r="EZE122" s="841"/>
      <c r="EZF122" s="841"/>
      <c r="EZG122" s="841"/>
      <c r="EZH122" s="841"/>
      <c r="EZI122" s="841"/>
      <c r="EZJ122" s="841"/>
      <c r="EZK122" s="841"/>
      <c r="EZL122" s="841"/>
      <c r="EZM122" s="841"/>
      <c r="EZN122" s="841"/>
      <c r="EZO122" s="841"/>
      <c r="EZP122" s="841"/>
      <c r="EZQ122" s="841"/>
      <c r="EZR122" s="841"/>
      <c r="EZS122" s="841"/>
      <c r="EZT122" s="841"/>
      <c r="EZU122" s="841"/>
      <c r="EZV122" s="841"/>
      <c r="EZW122" s="841"/>
      <c r="EZX122" s="841"/>
      <c r="EZY122" s="841"/>
      <c r="EZZ122" s="841"/>
      <c r="FAA122" s="841"/>
      <c r="FAB122" s="841"/>
      <c r="FAC122" s="841"/>
      <c r="FAD122" s="841"/>
      <c r="FAE122" s="841"/>
      <c r="FAF122" s="841"/>
      <c r="FAG122" s="841"/>
      <c r="FAH122" s="841"/>
      <c r="FAI122" s="841"/>
      <c r="FAJ122" s="841"/>
      <c r="FAK122" s="841"/>
      <c r="FAL122" s="841"/>
      <c r="FAM122" s="841"/>
      <c r="FAN122" s="841"/>
      <c r="FAO122" s="841"/>
      <c r="FAP122" s="841"/>
      <c r="FAQ122" s="841"/>
      <c r="FAR122" s="841"/>
      <c r="FAS122" s="841"/>
      <c r="FAT122" s="841"/>
      <c r="FAU122" s="841"/>
      <c r="FAV122" s="841"/>
      <c r="FAW122" s="841"/>
      <c r="FAX122" s="841"/>
      <c r="FAY122" s="841"/>
      <c r="FAZ122" s="841"/>
      <c r="FBA122" s="841"/>
      <c r="FBB122" s="841"/>
      <c r="FBC122" s="841"/>
      <c r="FBD122" s="841"/>
      <c r="FBE122" s="841"/>
      <c r="FBF122" s="841"/>
      <c r="FBG122" s="841"/>
      <c r="FBH122" s="841"/>
      <c r="FBI122" s="841"/>
      <c r="FBJ122" s="841"/>
      <c r="FBK122" s="841"/>
      <c r="FBL122" s="841"/>
      <c r="FBM122" s="841"/>
      <c r="FBN122" s="841"/>
      <c r="FBO122" s="841"/>
      <c r="FBP122" s="841"/>
      <c r="FBQ122" s="841"/>
      <c r="FBR122" s="841"/>
      <c r="FBS122" s="841"/>
      <c r="FBT122" s="841"/>
      <c r="FBU122" s="841"/>
      <c r="FBV122" s="841"/>
      <c r="FBW122" s="841"/>
      <c r="FBX122" s="841"/>
      <c r="FBY122" s="841"/>
      <c r="FBZ122" s="841"/>
      <c r="FCA122" s="841"/>
      <c r="FCB122" s="841"/>
      <c r="FCC122" s="841"/>
      <c r="FCD122" s="841"/>
      <c r="FCE122" s="841"/>
      <c r="FCF122" s="841"/>
      <c r="FCG122" s="841"/>
      <c r="FCH122" s="841"/>
      <c r="FCI122" s="841"/>
      <c r="FCJ122" s="841"/>
      <c r="FCK122" s="841"/>
      <c r="FCL122" s="841"/>
      <c r="FCM122" s="841"/>
      <c r="FCN122" s="841"/>
      <c r="FCO122" s="841"/>
      <c r="FCP122" s="841"/>
      <c r="FCQ122" s="841"/>
      <c r="FCR122" s="841"/>
      <c r="FCS122" s="841"/>
      <c r="FCT122" s="841"/>
      <c r="FCU122" s="841"/>
      <c r="FCV122" s="841"/>
      <c r="FCW122" s="841"/>
      <c r="FCX122" s="841"/>
      <c r="FCY122" s="841"/>
      <c r="FCZ122" s="841"/>
      <c r="FDA122" s="841"/>
      <c r="FDB122" s="841"/>
      <c r="FDC122" s="841"/>
      <c r="FDD122" s="841"/>
      <c r="FDE122" s="841"/>
      <c r="FDF122" s="841"/>
      <c r="FDG122" s="841"/>
      <c r="FDH122" s="841"/>
      <c r="FDI122" s="841"/>
      <c r="FDJ122" s="841"/>
      <c r="FDK122" s="841"/>
      <c r="FDL122" s="841"/>
      <c r="FDM122" s="841"/>
      <c r="FDN122" s="841"/>
      <c r="FDO122" s="841"/>
      <c r="FDP122" s="841"/>
      <c r="FDQ122" s="841"/>
      <c r="FDR122" s="841"/>
      <c r="FDS122" s="841"/>
      <c r="FDT122" s="841"/>
      <c r="FDU122" s="841"/>
      <c r="FDV122" s="841"/>
      <c r="FDW122" s="841"/>
      <c r="FDX122" s="841"/>
      <c r="FDY122" s="841"/>
      <c r="FDZ122" s="841"/>
      <c r="FEA122" s="841"/>
      <c r="FEB122" s="841"/>
      <c r="FEC122" s="841"/>
      <c r="FED122" s="841"/>
      <c r="FEE122" s="841"/>
      <c r="FEF122" s="841"/>
      <c r="FEG122" s="841"/>
      <c r="FEH122" s="841"/>
      <c r="FEI122" s="841"/>
      <c r="FEJ122" s="841"/>
      <c r="FEK122" s="841"/>
      <c r="FEL122" s="841"/>
      <c r="FEM122" s="841"/>
      <c r="FEN122" s="841"/>
      <c r="FEO122" s="841"/>
      <c r="FEP122" s="841"/>
      <c r="FEQ122" s="841"/>
      <c r="FER122" s="841"/>
      <c r="FES122" s="841"/>
      <c r="FET122" s="841"/>
      <c r="FEU122" s="841"/>
      <c r="FEV122" s="841"/>
      <c r="FEW122" s="841"/>
      <c r="FEX122" s="841"/>
      <c r="FEY122" s="841"/>
      <c r="FEZ122" s="841"/>
      <c r="FFA122" s="841"/>
      <c r="FFB122" s="841"/>
      <c r="FFC122" s="841"/>
      <c r="FFD122" s="841"/>
      <c r="FFE122" s="841"/>
      <c r="FFF122" s="841"/>
      <c r="FFG122" s="841"/>
      <c r="FFH122" s="841"/>
      <c r="FFI122" s="841"/>
      <c r="FFJ122" s="841"/>
      <c r="FFK122" s="841"/>
      <c r="FFL122" s="841"/>
      <c r="FFM122" s="841"/>
      <c r="FFN122" s="841"/>
      <c r="FFO122" s="841"/>
      <c r="FFP122" s="841"/>
      <c r="FFQ122" s="841"/>
      <c r="FFR122" s="841"/>
      <c r="FFS122" s="841"/>
      <c r="FFT122" s="841"/>
      <c r="FFU122" s="841"/>
      <c r="FFV122" s="841"/>
      <c r="FFW122" s="841"/>
      <c r="FFX122" s="841"/>
      <c r="FFY122" s="841"/>
      <c r="FFZ122" s="841"/>
      <c r="FGA122" s="841"/>
      <c r="FGB122" s="841"/>
      <c r="FGC122" s="841"/>
      <c r="FGD122" s="841"/>
      <c r="FGE122" s="841"/>
      <c r="FGF122" s="841"/>
      <c r="FGG122" s="841"/>
      <c r="FGH122" s="841"/>
      <c r="FGI122" s="841"/>
      <c r="FGJ122" s="841"/>
      <c r="FGK122" s="841"/>
      <c r="FGL122" s="841"/>
      <c r="FGM122" s="841"/>
      <c r="FGN122" s="841"/>
      <c r="FGO122" s="841"/>
      <c r="FGP122" s="841"/>
      <c r="FGQ122" s="841"/>
      <c r="FGR122" s="841"/>
      <c r="FGS122" s="841"/>
      <c r="FGT122" s="841"/>
      <c r="FGU122" s="841"/>
      <c r="FGV122" s="841"/>
      <c r="FGW122" s="841"/>
      <c r="FGX122" s="841"/>
      <c r="FGY122" s="841"/>
      <c r="FGZ122" s="841"/>
      <c r="FHA122" s="841"/>
      <c r="FHB122" s="841"/>
      <c r="FHC122" s="841"/>
      <c r="FHD122" s="841"/>
      <c r="FHE122" s="841"/>
      <c r="FHF122" s="841"/>
      <c r="FHG122" s="841"/>
      <c r="FHH122" s="841"/>
      <c r="FHI122" s="841"/>
      <c r="FHJ122" s="841"/>
      <c r="FHK122" s="841"/>
      <c r="FHL122" s="841"/>
      <c r="FHM122" s="841"/>
      <c r="FHN122" s="841"/>
      <c r="FHO122" s="841"/>
      <c r="FHP122" s="841"/>
      <c r="FHQ122" s="841"/>
      <c r="FHR122" s="841"/>
      <c r="FHS122" s="841"/>
      <c r="FHT122" s="841"/>
      <c r="FHU122" s="841"/>
      <c r="FHV122" s="841"/>
      <c r="FHW122" s="841"/>
      <c r="FHX122" s="841"/>
      <c r="FHY122" s="841"/>
      <c r="FHZ122" s="841"/>
      <c r="FIA122" s="841"/>
      <c r="FIB122" s="841"/>
      <c r="FIC122" s="841"/>
      <c r="FID122" s="841"/>
      <c r="FIE122" s="841"/>
      <c r="FIF122" s="841"/>
      <c r="FIG122" s="841"/>
      <c r="FIH122" s="841"/>
      <c r="FII122" s="841"/>
      <c r="FIJ122" s="841"/>
      <c r="FIK122" s="841"/>
      <c r="FIL122" s="841"/>
      <c r="FIM122" s="841"/>
      <c r="FIN122" s="841"/>
      <c r="FIO122" s="841"/>
      <c r="FIP122" s="841"/>
      <c r="FIQ122" s="841"/>
      <c r="FIR122" s="841"/>
      <c r="FIS122" s="841"/>
      <c r="FIT122" s="841"/>
      <c r="FIU122" s="841"/>
      <c r="FIV122" s="841"/>
      <c r="FIW122" s="841"/>
      <c r="FIX122" s="841"/>
      <c r="FIY122" s="841"/>
      <c r="FIZ122" s="841"/>
      <c r="FJA122" s="841"/>
      <c r="FJB122" s="841"/>
      <c r="FJC122" s="841"/>
      <c r="FJD122" s="841"/>
      <c r="FJE122" s="841"/>
      <c r="FJF122" s="841"/>
      <c r="FJG122" s="841"/>
      <c r="FJH122" s="841"/>
      <c r="FJI122" s="841"/>
      <c r="FJJ122" s="841"/>
      <c r="FJK122" s="841"/>
      <c r="FJL122" s="841"/>
      <c r="FJM122" s="841"/>
      <c r="FJN122" s="841"/>
      <c r="FJO122" s="841"/>
      <c r="FJP122" s="841"/>
      <c r="FJQ122" s="841"/>
      <c r="FJR122" s="841"/>
      <c r="FJS122" s="841"/>
      <c r="FJT122" s="841"/>
      <c r="FJU122" s="841"/>
      <c r="FJV122" s="841"/>
      <c r="FJW122" s="841"/>
      <c r="FJX122" s="841"/>
      <c r="FJY122" s="841"/>
      <c r="FJZ122" s="841"/>
      <c r="FKA122" s="841"/>
      <c r="FKB122" s="841"/>
      <c r="FKC122" s="841"/>
      <c r="FKD122" s="841"/>
      <c r="FKE122" s="841"/>
      <c r="FKF122" s="841"/>
      <c r="FKG122" s="841"/>
      <c r="FKH122" s="841"/>
      <c r="FKI122" s="841"/>
      <c r="FKJ122" s="841"/>
      <c r="FKK122" s="841"/>
      <c r="FKL122" s="841"/>
      <c r="FKM122" s="841"/>
      <c r="FKN122" s="841"/>
      <c r="FKO122" s="841"/>
      <c r="FKP122" s="841"/>
      <c r="FKQ122" s="841"/>
      <c r="FKR122" s="841"/>
      <c r="FKS122" s="841"/>
      <c r="FKT122" s="841"/>
      <c r="FKU122" s="841"/>
      <c r="FKV122" s="841"/>
      <c r="FKW122" s="841"/>
      <c r="FKX122" s="841"/>
      <c r="FKY122" s="841"/>
      <c r="FKZ122" s="841"/>
      <c r="FLA122" s="841"/>
      <c r="FLB122" s="841"/>
      <c r="FLC122" s="841"/>
      <c r="FLD122" s="841"/>
      <c r="FLE122" s="841"/>
      <c r="FLF122" s="841"/>
      <c r="FLG122" s="841"/>
      <c r="FLH122" s="841"/>
      <c r="FLI122" s="841"/>
      <c r="FLJ122" s="841"/>
      <c r="FLK122" s="841"/>
      <c r="FLL122" s="841"/>
      <c r="FLM122" s="841"/>
      <c r="FLN122" s="841"/>
      <c r="FLO122" s="841"/>
      <c r="FLP122" s="841"/>
      <c r="FLQ122" s="841"/>
      <c r="FLR122" s="841"/>
      <c r="FLS122" s="841"/>
      <c r="FLT122" s="841"/>
      <c r="FLU122" s="841"/>
      <c r="FLV122" s="841"/>
      <c r="FLW122" s="841"/>
      <c r="FLX122" s="841"/>
      <c r="FLY122" s="841"/>
      <c r="FLZ122" s="841"/>
      <c r="FMA122" s="841"/>
      <c r="FMB122" s="841"/>
      <c r="FMC122" s="841"/>
      <c r="FMD122" s="841"/>
      <c r="FME122" s="841"/>
      <c r="FMF122" s="841"/>
      <c r="FMG122" s="841"/>
      <c r="FMH122" s="841"/>
      <c r="FMI122" s="841"/>
      <c r="FMJ122" s="841"/>
      <c r="FMK122" s="841"/>
      <c r="FML122" s="841"/>
      <c r="FMM122" s="841"/>
      <c r="FMN122" s="841"/>
      <c r="FMO122" s="841"/>
      <c r="FMP122" s="841"/>
      <c r="FMQ122" s="841"/>
      <c r="FMR122" s="841"/>
      <c r="FMS122" s="841"/>
      <c r="FMT122" s="841"/>
      <c r="FMU122" s="841"/>
      <c r="FMV122" s="841"/>
      <c r="FMW122" s="841"/>
      <c r="FMX122" s="841"/>
      <c r="FMY122" s="841"/>
      <c r="FMZ122" s="841"/>
      <c r="FNA122" s="841"/>
      <c r="FNB122" s="841"/>
      <c r="FNC122" s="841"/>
      <c r="FND122" s="841"/>
      <c r="FNE122" s="841"/>
      <c r="FNF122" s="841"/>
      <c r="FNG122" s="841"/>
      <c r="FNH122" s="841"/>
      <c r="FNI122" s="841"/>
      <c r="FNJ122" s="841"/>
      <c r="FNK122" s="841"/>
      <c r="FNL122" s="841"/>
      <c r="FNM122" s="841"/>
      <c r="FNN122" s="841"/>
      <c r="FNO122" s="841"/>
      <c r="FNP122" s="841"/>
      <c r="FNQ122" s="841"/>
      <c r="FNR122" s="841"/>
      <c r="FNS122" s="841"/>
      <c r="FNT122" s="841"/>
      <c r="FNU122" s="841"/>
      <c r="FNV122" s="841"/>
      <c r="FNW122" s="841"/>
      <c r="FNX122" s="841"/>
      <c r="FNY122" s="841"/>
      <c r="FNZ122" s="841"/>
      <c r="FOA122" s="841"/>
      <c r="FOB122" s="841"/>
      <c r="FOC122" s="841"/>
      <c r="FOD122" s="841"/>
      <c r="FOE122" s="841"/>
      <c r="FOF122" s="841"/>
      <c r="FOG122" s="841"/>
      <c r="FOH122" s="841"/>
      <c r="FOI122" s="841"/>
      <c r="FOJ122" s="841"/>
      <c r="FOK122" s="841"/>
      <c r="FOL122" s="841"/>
      <c r="FOM122" s="841"/>
      <c r="FON122" s="841"/>
      <c r="FOO122" s="841"/>
      <c r="FOP122" s="841"/>
      <c r="FOQ122" s="841"/>
      <c r="FOR122" s="841"/>
      <c r="FOS122" s="841"/>
      <c r="FOT122" s="841"/>
      <c r="FOU122" s="841"/>
      <c r="FOV122" s="841"/>
      <c r="FOW122" s="841"/>
      <c r="FOX122" s="841"/>
      <c r="FOY122" s="841"/>
      <c r="FOZ122" s="841"/>
      <c r="FPA122" s="841"/>
      <c r="FPB122" s="841"/>
      <c r="FPC122" s="841"/>
      <c r="FPD122" s="841"/>
      <c r="FPE122" s="841"/>
      <c r="FPF122" s="841"/>
      <c r="FPG122" s="841"/>
      <c r="FPH122" s="841"/>
      <c r="FPI122" s="841"/>
      <c r="FPJ122" s="841"/>
      <c r="FPK122" s="841"/>
      <c r="FPL122" s="841"/>
      <c r="FPM122" s="841"/>
      <c r="FPN122" s="841"/>
      <c r="FPO122" s="841"/>
      <c r="FPP122" s="841"/>
      <c r="FPQ122" s="841"/>
      <c r="FPR122" s="841"/>
      <c r="FPS122" s="841"/>
      <c r="FPT122" s="841"/>
      <c r="FPU122" s="841"/>
      <c r="FPV122" s="841"/>
      <c r="FPW122" s="841"/>
      <c r="FPX122" s="841"/>
      <c r="FPY122" s="841"/>
      <c r="FPZ122" s="841"/>
      <c r="FQA122" s="841"/>
      <c r="FQB122" s="841"/>
      <c r="FQC122" s="841"/>
      <c r="FQD122" s="841"/>
      <c r="FQE122" s="841"/>
      <c r="FQF122" s="841"/>
      <c r="FQG122" s="841"/>
      <c r="FQH122" s="841"/>
      <c r="FQI122" s="841"/>
      <c r="FQJ122" s="841"/>
      <c r="FQK122" s="841"/>
      <c r="FQL122" s="841"/>
      <c r="FQM122" s="841"/>
      <c r="FQN122" s="841"/>
      <c r="FQO122" s="841"/>
      <c r="FQP122" s="841"/>
      <c r="FQQ122" s="841"/>
      <c r="FQR122" s="841"/>
      <c r="FQS122" s="841"/>
      <c r="FQT122" s="841"/>
      <c r="FQU122" s="841"/>
      <c r="FQV122" s="841"/>
      <c r="FQW122" s="841"/>
      <c r="FQX122" s="841"/>
      <c r="FQY122" s="841"/>
      <c r="FQZ122" s="841"/>
      <c r="FRA122" s="841"/>
      <c r="FRB122" s="841"/>
      <c r="FRC122" s="841"/>
      <c r="FRD122" s="841"/>
      <c r="FRE122" s="841"/>
      <c r="FRF122" s="841"/>
      <c r="FRG122" s="841"/>
      <c r="FRH122" s="841"/>
      <c r="FRI122" s="841"/>
      <c r="FRJ122" s="841"/>
      <c r="FRK122" s="841"/>
      <c r="FRL122" s="841"/>
      <c r="FRM122" s="841"/>
      <c r="FRN122" s="841"/>
      <c r="FRO122" s="841"/>
      <c r="FRP122" s="841"/>
      <c r="FRQ122" s="841"/>
      <c r="FRR122" s="841"/>
      <c r="FRS122" s="841"/>
      <c r="FRT122" s="841"/>
      <c r="FRU122" s="841"/>
      <c r="FRV122" s="841"/>
      <c r="FRW122" s="841"/>
      <c r="FRX122" s="841"/>
      <c r="FRY122" s="841"/>
      <c r="FRZ122" s="841"/>
      <c r="FSA122" s="841"/>
      <c r="FSB122" s="841"/>
      <c r="FSC122" s="841"/>
      <c r="FSD122" s="841"/>
      <c r="FSE122" s="841"/>
      <c r="FSF122" s="841"/>
      <c r="FSG122" s="841"/>
      <c r="FSH122" s="841"/>
      <c r="FSI122" s="841"/>
      <c r="FSJ122" s="841"/>
      <c r="FSK122" s="841"/>
      <c r="FSL122" s="841"/>
      <c r="FSM122" s="841"/>
      <c r="FSN122" s="841"/>
      <c r="FSO122" s="841"/>
      <c r="FSP122" s="841"/>
      <c r="FSQ122" s="841"/>
      <c r="FSR122" s="841"/>
      <c r="FSS122" s="841"/>
      <c r="FST122" s="841"/>
      <c r="FSU122" s="841"/>
      <c r="FSV122" s="841"/>
      <c r="FSW122" s="841"/>
      <c r="FSX122" s="841"/>
      <c r="FSY122" s="841"/>
      <c r="FSZ122" s="841"/>
      <c r="FTA122" s="841"/>
      <c r="FTB122" s="841"/>
      <c r="FTC122" s="841"/>
      <c r="FTD122" s="841"/>
      <c r="FTE122" s="841"/>
      <c r="FTF122" s="841"/>
      <c r="FTG122" s="841"/>
      <c r="FTH122" s="841"/>
      <c r="FTI122" s="841"/>
      <c r="FTJ122" s="841"/>
      <c r="FTK122" s="841"/>
      <c r="FTL122" s="841"/>
      <c r="FTM122" s="841"/>
      <c r="FTN122" s="841"/>
      <c r="FTO122" s="841"/>
      <c r="FTP122" s="841"/>
      <c r="FTQ122" s="841"/>
      <c r="FTR122" s="841"/>
      <c r="FTS122" s="841"/>
      <c r="FTT122" s="841"/>
      <c r="FTU122" s="841"/>
      <c r="FTV122" s="841"/>
      <c r="FTW122" s="841"/>
      <c r="FTX122" s="841"/>
      <c r="FTY122" s="841"/>
      <c r="FTZ122" s="841"/>
      <c r="FUA122" s="841"/>
      <c r="FUB122" s="841"/>
      <c r="FUC122" s="841"/>
      <c r="FUD122" s="841"/>
      <c r="FUE122" s="841"/>
      <c r="FUF122" s="841"/>
      <c r="FUG122" s="841"/>
      <c r="FUH122" s="841"/>
      <c r="FUI122" s="841"/>
      <c r="FUJ122" s="841"/>
      <c r="FUK122" s="841"/>
      <c r="FUL122" s="841"/>
      <c r="FUM122" s="841"/>
      <c r="FUN122" s="841"/>
      <c r="FUO122" s="841"/>
      <c r="FUP122" s="841"/>
      <c r="FUQ122" s="841"/>
      <c r="FUR122" s="841"/>
      <c r="FUS122" s="841"/>
      <c r="FUT122" s="841"/>
      <c r="FUU122" s="841"/>
      <c r="FUV122" s="841"/>
      <c r="FUW122" s="841"/>
      <c r="FUX122" s="841"/>
      <c r="FUY122" s="841"/>
      <c r="FUZ122" s="841"/>
      <c r="FVA122" s="841"/>
      <c r="FVB122" s="841"/>
      <c r="FVC122" s="841"/>
      <c r="FVD122" s="841"/>
      <c r="FVE122" s="841"/>
      <c r="FVF122" s="841"/>
      <c r="FVG122" s="841"/>
      <c r="FVH122" s="841"/>
      <c r="FVI122" s="841"/>
      <c r="FVJ122" s="841"/>
      <c r="FVK122" s="841"/>
      <c r="FVL122" s="841"/>
      <c r="FVM122" s="841"/>
      <c r="FVN122" s="841"/>
      <c r="FVO122" s="841"/>
      <c r="FVP122" s="841"/>
      <c r="FVQ122" s="841"/>
      <c r="FVR122" s="841"/>
      <c r="FVS122" s="841"/>
      <c r="FVT122" s="841"/>
      <c r="FVU122" s="841"/>
      <c r="FVV122" s="841"/>
      <c r="FVW122" s="841"/>
      <c r="FVX122" s="841"/>
      <c r="FVY122" s="841"/>
      <c r="FVZ122" s="841"/>
      <c r="FWA122" s="841"/>
      <c r="FWB122" s="841"/>
      <c r="FWC122" s="841"/>
      <c r="FWD122" s="841"/>
      <c r="FWE122" s="841"/>
      <c r="FWF122" s="841"/>
      <c r="FWG122" s="841"/>
      <c r="FWH122" s="841"/>
      <c r="FWI122" s="841"/>
      <c r="FWJ122" s="841"/>
      <c r="FWK122" s="841"/>
      <c r="FWL122" s="841"/>
      <c r="FWM122" s="841"/>
      <c r="FWN122" s="841"/>
      <c r="FWO122" s="841"/>
      <c r="FWP122" s="841"/>
      <c r="FWQ122" s="841"/>
      <c r="FWR122" s="841"/>
      <c r="FWS122" s="841"/>
      <c r="FWT122" s="841"/>
      <c r="FWU122" s="841"/>
      <c r="FWV122" s="841"/>
      <c r="FWW122" s="841"/>
      <c r="FWX122" s="841"/>
      <c r="FWY122" s="841"/>
      <c r="FWZ122" s="841"/>
      <c r="FXA122" s="841"/>
      <c r="FXB122" s="841"/>
      <c r="FXC122" s="841"/>
      <c r="FXD122" s="841"/>
      <c r="FXE122" s="841"/>
      <c r="FXF122" s="841"/>
      <c r="FXG122" s="841"/>
      <c r="FXH122" s="841"/>
      <c r="FXI122" s="841"/>
      <c r="FXJ122" s="841"/>
      <c r="FXK122" s="841"/>
      <c r="FXL122" s="841"/>
      <c r="FXM122" s="841"/>
      <c r="FXN122" s="841"/>
      <c r="FXO122" s="841"/>
      <c r="FXP122" s="841"/>
      <c r="FXQ122" s="841"/>
      <c r="FXR122" s="841"/>
      <c r="FXS122" s="841"/>
      <c r="FXT122" s="841"/>
      <c r="FXU122" s="841"/>
      <c r="FXV122" s="841"/>
      <c r="FXW122" s="841"/>
      <c r="FXX122" s="841"/>
      <c r="FXY122" s="841"/>
      <c r="FXZ122" s="841"/>
      <c r="FYA122" s="841"/>
      <c r="FYB122" s="841"/>
      <c r="FYC122" s="841"/>
      <c r="FYD122" s="841"/>
      <c r="FYE122" s="841"/>
      <c r="FYF122" s="841"/>
      <c r="FYG122" s="841"/>
      <c r="FYH122" s="841"/>
      <c r="FYI122" s="841"/>
      <c r="FYJ122" s="841"/>
      <c r="FYK122" s="841"/>
      <c r="FYL122" s="841"/>
      <c r="FYM122" s="841"/>
      <c r="FYN122" s="841"/>
      <c r="FYO122" s="841"/>
      <c r="FYP122" s="841"/>
      <c r="FYQ122" s="841"/>
      <c r="FYR122" s="841"/>
      <c r="FYS122" s="841"/>
      <c r="FYT122" s="841"/>
      <c r="FYU122" s="841"/>
      <c r="FYV122" s="841"/>
      <c r="FYW122" s="841"/>
      <c r="FYX122" s="841"/>
      <c r="FYY122" s="841"/>
      <c r="FYZ122" s="841"/>
      <c r="FZA122" s="841"/>
      <c r="FZB122" s="841"/>
      <c r="FZC122" s="841"/>
      <c r="FZD122" s="841"/>
      <c r="FZE122" s="841"/>
      <c r="FZF122" s="841"/>
      <c r="FZG122" s="841"/>
      <c r="FZH122" s="841"/>
      <c r="FZI122" s="841"/>
      <c r="FZJ122" s="841"/>
      <c r="FZK122" s="841"/>
      <c r="FZL122" s="841"/>
      <c r="FZM122" s="841"/>
      <c r="FZN122" s="841"/>
      <c r="FZO122" s="841"/>
      <c r="FZP122" s="841"/>
      <c r="FZQ122" s="841"/>
      <c r="FZR122" s="841"/>
      <c r="FZS122" s="841"/>
      <c r="FZT122" s="841"/>
      <c r="FZU122" s="841"/>
      <c r="FZV122" s="841"/>
      <c r="FZW122" s="841"/>
      <c r="FZX122" s="841"/>
      <c r="FZY122" s="841"/>
      <c r="FZZ122" s="841"/>
      <c r="GAA122" s="841"/>
      <c r="GAB122" s="841"/>
      <c r="GAC122" s="841"/>
      <c r="GAD122" s="841"/>
      <c r="GAE122" s="841"/>
      <c r="GAF122" s="841"/>
      <c r="GAG122" s="841"/>
      <c r="GAH122" s="841"/>
      <c r="GAI122" s="841"/>
      <c r="GAJ122" s="841"/>
      <c r="GAK122" s="841"/>
      <c r="GAL122" s="841"/>
      <c r="GAM122" s="841"/>
      <c r="GAN122" s="841"/>
      <c r="GAO122" s="841"/>
      <c r="GAP122" s="841"/>
      <c r="GAQ122" s="841"/>
      <c r="GAR122" s="841"/>
      <c r="GAS122" s="841"/>
      <c r="GAT122" s="841"/>
      <c r="GAU122" s="841"/>
      <c r="GAV122" s="841"/>
      <c r="GAW122" s="841"/>
      <c r="GAX122" s="841"/>
      <c r="GAY122" s="841"/>
      <c r="GAZ122" s="841"/>
      <c r="GBA122" s="841"/>
      <c r="GBB122" s="841"/>
      <c r="GBC122" s="841"/>
      <c r="GBD122" s="841"/>
      <c r="GBE122" s="841"/>
      <c r="GBF122" s="841"/>
      <c r="GBG122" s="841"/>
      <c r="GBH122" s="841"/>
      <c r="GBI122" s="841"/>
      <c r="GBJ122" s="841"/>
      <c r="GBK122" s="841"/>
      <c r="GBL122" s="841"/>
      <c r="GBM122" s="841"/>
      <c r="GBN122" s="841"/>
      <c r="GBO122" s="841"/>
      <c r="GBP122" s="841"/>
      <c r="GBQ122" s="841"/>
      <c r="GBR122" s="841"/>
      <c r="GBS122" s="841"/>
      <c r="GBT122" s="841"/>
      <c r="GBU122" s="841"/>
      <c r="GBV122" s="841"/>
      <c r="GBW122" s="841"/>
      <c r="GBX122" s="841"/>
      <c r="GBY122" s="841"/>
      <c r="GBZ122" s="841"/>
      <c r="GCA122" s="841"/>
      <c r="GCB122" s="841"/>
      <c r="GCC122" s="841"/>
      <c r="GCD122" s="841"/>
      <c r="GCE122" s="841"/>
      <c r="GCF122" s="841"/>
      <c r="GCG122" s="841"/>
      <c r="GCH122" s="841"/>
      <c r="GCI122" s="841"/>
      <c r="GCJ122" s="841"/>
      <c r="GCK122" s="841"/>
      <c r="GCL122" s="841"/>
      <c r="GCM122" s="841"/>
      <c r="GCN122" s="841"/>
      <c r="GCO122" s="841"/>
      <c r="GCP122" s="841"/>
      <c r="GCQ122" s="841"/>
      <c r="GCR122" s="841"/>
      <c r="GCS122" s="841"/>
      <c r="GCT122" s="841"/>
      <c r="GCU122" s="841"/>
      <c r="GCV122" s="841"/>
      <c r="GCW122" s="841"/>
      <c r="GCX122" s="841"/>
      <c r="GCY122" s="841"/>
      <c r="GCZ122" s="841"/>
      <c r="GDA122" s="841"/>
      <c r="GDB122" s="841"/>
      <c r="GDC122" s="841"/>
      <c r="GDD122" s="841"/>
      <c r="GDE122" s="841"/>
      <c r="GDF122" s="841"/>
      <c r="GDG122" s="841"/>
      <c r="GDH122" s="841"/>
      <c r="GDI122" s="841"/>
      <c r="GDJ122" s="841"/>
      <c r="GDK122" s="841"/>
      <c r="GDL122" s="841"/>
      <c r="GDM122" s="841"/>
      <c r="GDN122" s="841"/>
      <c r="GDO122" s="841"/>
      <c r="GDP122" s="841"/>
      <c r="GDQ122" s="841"/>
      <c r="GDR122" s="841"/>
      <c r="GDS122" s="841"/>
      <c r="GDT122" s="841"/>
      <c r="GDU122" s="841"/>
      <c r="GDV122" s="841"/>
      <c r="GDW122" s="841"/>
      <c r="GDX122" s="841"/>
      <c r="GDY122" s="841"/>
      <c r="GDZ122" s="841"/>
      <c r="GEA122" s="841"/>
      <c r="GEB122" s="841"/>
      <c r="GEC122" s="841"/>
      <c r="GED122" s="841"/>
      <c r="GEE122" s="841"/>
      <c r="GEF122" s="841"/>
      <c r="GEG122" s="841"/>
      <c r="GEH122" s="841"/>
      <c r="GEI122" s="841"/>
      <c r="GEJ122" s="841"/>
      <c r="GEK122" s="841"/>
      <c r="GEL122" s="841"/>
      <c r="GEM122" s="841"/>
      <c r="GEN122" s="841"/>
      <c r="GEO122" s="841"/>
      <c r="GEP122" s="841"/>
      <c r="GEQ122" s="841"/>
      <c r="GER122" s="841"/>
      <c r="GES122" s="841"/>
      <c r="GET122" s="841"/>
      <c r="GEU122" s="841"/>
      <c r="GEV122" s="841"/>
      <c r="GEW122" s="841"/>
      <c r="GEX122" s="841"/>
      <c r="GEY122" s="841"/>
      <c r="GEZ122" s="841"/>
      <c r="GFA122" s="841"/>
      <c r="GFB122" s="841"/>
      <c r="GFC122" s="841"/>
      <c r="GFD122" s="841"/>
      <c r="GFE122" s="841"/>
      <c r="GFF122" s="841"/>
      <c r="GFG122" s="841"/>
      <c r="GFH122" s="841"/>
      <c r="GFI122" s="841"/>
      <c r="GFJ122" s="841"/>
      <c r="GFK122" s="841"/>
      <c r="GFL122" s="841"/>
      <c r="GFM122" s="841"/>
      <c r="GFN122" s="841"/>
      <c r="GFO122" s="841"/>
      <c r="GFP122" s="841"/>
      <c r="GFQ122" s="841"/>
      <c r="GFR122" s="841"/>
      <c r="GFS122" s="841"/>
      <c r="GFT122" s="841"/>
      <c r="GFU122" s="841"/>
      <c r="GFV122" s="841"/>
      <c r="GFW122" s="841"/>
      <c r="GFX122" s="841"/>
      <c r="GFY122" s="841"/>
      <c r="GFZ122" s="841"/>
      <c r="GGA122" s="841"/>
      <c r="GGB122" s="841"/>
      <c r="GGC122" s="841"/>
      <c r="GGD122" s="841"/>
      <c r="GGE122" s="841"/>
      <c r="GGF122" s="841"/>
      <c r="GGG122" s="841"/>
      <c r="GGH122" s="841"/>
      <c r="GGI122" s="841"/>
      <c r="GGJ122" s="841"/>
      <c r="GGK122" s="841"/>
      <c r="GGL122" s="841"/>
      <c r="GGM122" s="841"/>
      <c r="GGN122" s="841"/>
      <c r="GGO122" s="841"/>
      <c r="GGP122" s="841"/>
      <c r="GGQ122" s="841"/>
      <c r="GGR122" s="841"/>
      <c r="GGS122" s="841"/>
      <c r="GGT122" s="841"/>
      <c r="GGU122" s="841"/>
      <c r="GGV122" s="841"/>
      <c r="GGW122" s="841"/>
      <c r="GGX122" s="841"/>
      <c r="GGY122" s="841"/>
      <c r="GGZ122" s="841"/>
      <c r="GHA122" s="841"/>
      <c r="GHB122" s="841"/>
      <c r="GHC122" s="841"/>
      <c r="GHD122" s="841"/>
      <c r="GHE122" s="841"/>
      <c r="GHF122" s="841"/>
      <c r="GHG122" s="841"/>
      <c r="GHH122" s="841"/>
      <c r="GHI122" s="841"/>
      <c r="GHJ122" s="841"/>
      <c r="GHK122" s="841"/>
      <c r="GHL122" s="841"/>
      <c r="GHM122" s="841"/>
      <c r="GHN122" s="841"/>
      <c r="GHO122" s="841"/>
      <c r="GHP122" s="841"/>
      <c r="GHQ122" s="841"/>
      <c r="GHR122" s="841"/>
      <c r="GHS122" s="841"/>
      <c r="GHT122" s="841"/>
      <c r="GHU122" s="841"/>
      <c r="GHV122" s="841"/>
      <c r="GHW122" s="841"/>
      <c r="GHX122" s="841"/>
      <c r="GHY122" s="841"/>
      <c r="GHZ122" s="841"/>
      <c r="GIA122" s="841"/>
      <c r="GIB122" s="841"/>
      <c r="GIC122" s="841"/>
      <c r="GID122" s="841"/>
      <c r="GIE122" s="841"/>
      <c r="GIF122" s="841"/>
      <c r="GIG122" s="841"/>
      <c r="GIH122" s="841"/>
      <c r="GII122" s="841"/>
      <c r="GIJ122" s="841"/>
      <c r="GIK122" s="841"/>
      <c r="GIL122" s="841"/>
      <c r="GIM122" s="841"/>
      <c r="GIN122" s="841"/>
      <c r="GIO122" s="841"/>
      <c r="GIP122" s="841"/>
      <c r="GIQ122" s="841"/>
      <c r="GIR122" s="841"/>
      <c r="GIS122" s="841"/>
      <c r="GIT122" s="841"/>
      <c r="GIU122" s="841"/>
      <c r="GIV122" s="841"/>
      <c r="GIW122" s="841"/>
      <c r="GIX122" s="841"/>
      <c r="GIY122" s="841"/>
      <c r="GIZ122" s="841"/>
      <c r="GJA122" s="841"/>
      <c r="GJB122" s="841"/>
      <c r="GJC122" s="841"/>
      <c r="GJD122" s="841"/>
      <c r="GJE122" s="841"/>
      <c r="GJF122" s="841"/>
      <c r="GJG122" s="841"/>
      <c r="GJH122" s="841"/>
      <c r="GJI122" s="841"/>
      <c r="GJJ122" s="841"/>
      <c r="GJK122" s="841"/>
      <c r="GJL122" s="841"/>
      <c r="GJM122" s="841"/>
      <c r="GJN122" s="841"/>
      <c r="GJO122" s="841"/>
      <c r="GJP122" s="841"/>
      <c r="GJQ122" s="841"/>
      <c r="GJR122" s="841"/>
      <c r="GJS122" s="841"/>
      <c r="GJT122" s="841"/>
      <c r="GJU122" s="841"/>
      <c r="GJV122" s="841"/>
      <c r="GJW122" s="841"/>
      <c r="GJX122" s="841"/>
      <c r="GJY122" s="841"/>
      <c r="GJZ122" s="841"/>
      <c r="GKA122" s="841"/>
      <c r="GKB122" s="841"/>
      <c r="GKC122" s="841"/>
      <c r="GKD122" s="841"/>
      <c r="GKE122" s="841"/>
      <c r="GKF122" s="841"/>
      <c r="GKG122" s="841"/>
      <c r="GKH122" s="841"/>
      <c r="GKI122" s="841"/>
      <c r="GKJ122" s="841"/>
      <c r="GKK122" s="841"/>
      <c r="GKL122" s="841"/>
      <c r="GKM122" s="841"/>
      <c r="GKN122" s="841"/>
      <c r="GKO122" s="841"/>
      <c r="GKP122" s="841"/>
      <c r="GKQ122" s="841"/>
      <c r="GKR122" s="841"/>
      <c r="GKS122" s="841"/>
      <c r="GKT122" s="841"/>
      <c r="GKU122" s="841"/>
      <c r="GKV122" s="841"/>
      <c r="GKW122" s="841"/>
      <c r="GKX122" s="841"/>
      <c r="GKY122" s="841"/>
      <c r="GKZ122" s="841"/>
      <c r="GLA122" s="841"/>
      <c r="GLB122" s="841"/>
      <c r="GLC122" s="841"/>
      <c r="GLD122" s="841"/>
      <c r="GLE122" s="841"/>
      <c r="GLF122" s="841"/>
      <c r="GLG122" s="841"/>
      <c r="GLH122" s="841"/>
      <c r="GLI122" s="841"/>
      <c r="GLJ122" s="841"/>
      <c r="GLK122" s="841"/>
      <c r="GLL122" s="841"/>
      <c r="GLM122" s="841"/>
      <c r="GLN122" s="841"/>
      <c r="GLO122" s="841"/>
      <c r="GLP122" s="841"/>
      <c r="GLQ122" s="841"/>
      <c r="GLR122" s="841"/>
      <c r="GLS122" s="841"/>
      <c r="GLT122" s="841"/>
      <c r="GLU122" s="841"/>
      <c r="GLV122" s="841"/>
      <c r="GLW122" s="841"/>
      <c r="GLX122" s="841"/>
      <c r="GLY122" s="841"/>
      <c r="GLZ122" s="841"/>
      <c r="GMA122" s="841"/>
      <c r="GMB122" s="841"/>
      <c r="GMC122" s="841"/>
      <c r="GMD122" s="841"/>
      <c r="GME122" s="841"/>
      <c r="GMF122" s="841"/>
      <c r="GMG122" s="841"/>
      <c r="GMH122" s="841"/>
      <c r="GMI122" s="841"/>
      <c r="GMJ122" s="841"/>
      <c r="GMK122" s="841"/>
      <c r="GML122" s="841"/>
      <c r="GMM122" s="841"/>
      <c r="GMN122" s="841"/>
      <c r="GMO122" s="841"/>
      <c r="GMP122" s="841"/>
      <c r="GMQ122" s="841"/>
      <c r="GMR122" s="841"/>
      <c r="GMS122" s="841"/>
      <c r="GMT122" s="841"/>
      <c r="GMU122" s="841"/>
      <c r="GMV122" s="841"/>
      <c r="GMW122" s="841"/>
      <c r="GMX122" s="841"/>
      <c r="GMY122" s="841"/>
      <c r="GMZ122" s="841"/>
      <c r="GNA122" s="841"/>
      <c r="GNB122" s="841"/>
      <c r="GNC122" s="841"/>
      <c r="GND122" s="841"/>
      <c r="GNE122" s="841"/>
      <c r="GNF122" s="841"/>
      <c r="GNG122" s="841"/>
      <c r="GNH122" s="841"/>
      <c r="GNI122" s="841"/>
      <c r="GNJ122" s="841"/>
      <c r="GNK122" s="841"/>
      <c r="GNL122" s="841"/>
      <c r="GNM122" s="841"/>
      <c r="GNN122" s="841"/>
      <c r="GNO122" s="841"/>
      <c r="GNP122" s="841"/>
      <c r="GNQ122" s="841"/>
      <c r="GNR122" s="841"/>
      <c r="GNS122" s="841"/>
      <c r="GNT122" s="841"/>
      <c r="GNU122" s="841"/>
      <c r="GNV122" s="841"/>
      <c r="GNW122" s="841"/>
      <c r="GNX122" s="841"/>
      <c r="GNY122" s="841"/>
      <c r="GNZ122" s="841"/>
      <c r="GOA122" s="841"/>
      <c r="GOB122" s="841"/>
      <c r="GOC122" s="841"/>
      <c r="GOD122" s="841"/>
      <c r="GOE122" s="841"/>
      <c r="GOF122" s="841"/>
      <c r="GOG122" s="841"/>
      <c r="GOH122" s="841"/>
      <c r="GOI122" s="841"/>
      <c r="GOJ122" s="841"/>
      <c r="GOK122" s="841"/>
      <c r="GOL122" s="841"/>
      <c r="GOM122" s="841"/>
      <c r="GON122" s="841"/>
      <c r="GOO122" s="841"/>
      <c r="GOP122" s="841"/>
      <c r="GOQ122" s="841"/>
      <c r="GOR122" s="841"/>
      <c r="GOS122" s="841"/>
      <c r="GOT122" s="841"/>
      <c r="GOU122" s="841"/>
      <c r="GOV122" s="841"/>
      <c r="GOW122" s="841"/>
      <c r="GOX122" s="841"/>
      <c r="GOY122" s="841"/>
      <c r="GOZ122" s="841"/>
      <c r="GPA122" s="841"/>
      <c r="GPB122" s="841"/>
      <c r="GPC122" s="841"/>
      <c r="GPD122" s="841"/>
      <c r="GPE122" s="841"/>
      <c r="GPF122" s="841"/>
      <c r="GPG122" s="841"/>
      <c r="GPH122" s="841"/>
      <c r="GPI122" s="841"/>
      <c r="GPJ122" s="841"/>
      <c r="GPK122" s="841"/>
      <c r="GPL122" s="841"/>
      <c r="GPM122" s="841"/>
      <c r="GPN122" s="841"/>
      <c r="GPO122" s="841"/>
      <c r="GPP122" s="841"/>
      <c r="GPQ122" s="841"/>
      <c r="GPR122" s="841"/>
      <c r="GPS122" s="841"/>
      <c r="GPT122" s="841"/>
      <c r="GPU122" s="841"/>
      <c r="GPV122" s="841"/>
      <c r="GPW122" s="841"/>
      <c r="GPX122" s="841"/>
      <c r="GPY122" s="841"/>
      <c r="GPZ122" s="841"/>
      <c r="GQA122" s="841"/>
      <c r="GQB122" s="841"/>
      <c r="GQC122" s="841"/>
      <c r="GQD122" s="841"/>
      <c r="GQE122" s="841"/>
      <c r="GQF122" s="841"/>
      <c r="GQG122" s="841"/>
      <c r="GQH122" s="841"/>
      <c r="GQI122" s="841"/>
      <c r="GQJ122" s="841"/>
      <c r="GQK122" s="841"/>
      <c r="GQL122" s="841"/>
      <c r="GQM122" s="841"/>
      <c r="GQN122" s="841"/>
      <c r="GQO122" s="841"/>
      <c r="GQP122" s="841"/>
      <c r="GQQ122" s="841"/>
      <c r="GQR122" s="841"/>
      <c r="GQS122" s="841"/>
      <c r="GQT122" s="841"/>
      <c r="GQU122" s="841"/>
      <c r="GQV122" s="841"/>
      <c r="GQW122" s="841"/>
      <c r="GQX122" s="841"/>
      <c r="GQY122" s="841"/>
      <c r="GQZ122" s="841"/>
      <c r="GRA122" s="841"/>
      <c r="GRB122" s="841"/>
      <c r="GRC122" s="841"/>
      <c r="GRD122" s="841"/>
      <c r="GRE122" s="841"/>
      <c r="GRF122" s="841"/>
      <c r="GRG122" s="841"/>
      <c r="GRH122" s="841"/>
      <c r="GRI122" s="841"/>
      <c r="GRJ122" s="841"/>
      <c r="GRK122" s="841"/>
      <c r="GRL122" s="841"/>
      <c r="GRM122" s="841"/>
      <c r="GRN122" s="841"/>
      <c r="GRO122" s="841"/>
      <c r="GRP122" s="841"/>
      <c r="GRQ122" s="841"/>
      <c r="GRR122" s="841"/>
      <c r="GRS122" s="841"/>
      <c r="GRT122" s="841"/>
      <c r="GRU122" s="841"/>
      <c r="GRV122" s="841"/>
      <c r="GRW122" s="841"/>
      <c r="GRX122" s="841"/>
      <c r="GRY122" s="841"/>
      <c r="GRZ122" s="841"/>
      <c r="GSA122" s="841"/>
      <c r="GSB122" s="841"/>
      <c r="GSC122" s="841"/>
      <c r="GSD122" s="841"/>
      <c r="GSE122" s="841"/>
      <c r="GSF122" s="841"/>
      <c r="GSG122" s="841"/>
      <c r="GSH122" s="841"/>
      <c r="GSI122" s="841"/>
      <c r="GSJ122" s="841"/>
      <c r="GSK122" s="841"/>
      <c r="GSL122" s="841"/>
      <c r="GSM122" s="841"/>
      <c r="GSN122" s="841"/>
      <c r="GSO122" s="841"/>
      <c r="GSP122" s="841"/>
      <c r="GSQ122" s="841"/>
      <c r="GSR122" s="841"/>
      <c r="GSS122" s="841"/>
      <c r="GST122" s="841"/>
      <c r="GSU122" s="841"/>
      <c r="GSV122" s="841"/>
      <c r="GSW122" s="841"/>
      <c r="GSX122" s="841"/>
      <c r="GSY122" s="841"/>
      <c r="GSZ122" s="841"/>
      <c r="GTA122" s="841"/>
      <c r="GTB122" s="841"/>
      <c r="GTC122" s="841"/>
      <c r="GTD122" s="841"/>
      <c r="GTE122" s="841"/>
      <c r="GTF122" s="841"/>
      <c r="GTG122" s="841"/>
      <c r="GTH122" s="841"/>
      <c r="GTI122" s="841"/>
      <c r="GTJ122" s="841"/>
      <c r="GTK122" s="841"/>
      <c r="GTL122" s="841"/>
      <c r="GTM122" s="841"/>
      <c r="GTN122" s="841"/>
      <c r="GTO122" s="841"/>
      <c r="GTP122" s="841"/>
      <c r="GTQ122" s="841"/>
      <c r="GTR122" s="841"/>
      <c r="GTS122" s="841"/>
      <c r="GTT122" s="841"/>
      <c r="GTU122" s="841"/>
      <c r="GTV122" s="841"/>
      <c r="GTW122" s="841"/>
      <c r="GTX122" s="841"/>
      <c r="GTY122" s="841"/>
      <c r="GTZ122" s="841"/>
      <c r="GUA122" s="841"/>
      <c r="GUB122" s="841"/>
      <c r="GUC122" s="841"/>
      <c r="GUD122" s="841"/>
      <c r="GUE122" s="841"/>
      <c r="GUF122" s="841"/>
      <c r="GUG122" s="841"/>
      <c r="GUH122" s="841"/>
      <c r="GUI122" s="841"/>
      <c r="GUJ122" s="841"/>
      <c r="GUK122" s="841"/>
      <c r="GUL122" s="841"/>
      <c r="GUM122" s="841"/>
      <c r="GUN122" s="841"/>
      <c r="GUO122" s="841"/>
      <c r="GUP122" s="841"/>
      <c r="GUQ122" s="841"/>
      <c r="GUR122" s="841"/>
      <c r="GUS122" s="841"/>
      <c r="GUT122" s="841"/>
      <c r="GUU122" s="841"/>
      <c r="GUV122" s="841"/>
      <c r="GUW122" s="841"/>
      <c r="GUX122" s="841"/>
      <c r="GUY122" s="841"/>
      <c r="GUZ122" s="841"/>
      <c r="GVA122" s="841"/>
      <c r="GVB122" s="841"/>
      <c r="GVC122" s="841"/>
      <c r="GVD122" s="841"/>
      <c r="GVE122" s="841"/>
      <c r="GVF122" s="841"/>
      <c r="GVG122" s="841"/>
      <c r="GVH122" s="841"/>
      <c r="GVI122" s="841"/>
      <c r="GVJ122" s="841"/>
      <c r="GVK122" s="841"/>
      <c r="GVL122" s="841"/>
      <c r="GVM122" s="841"/>
      <c r="GVN122" s="841"/>
      <c r="GVO122" s="841"/>
      <c r="GVP122" s="841"/>
      <c r="GVQ122" s="841"/>
      <c r="GVR122" s="841"/>
      <c r="GVS122" s="841"/>
      <c r="GVT122" s="841"/>
      <c r="GVU122" s="841"/>
      <c r="GVV122" s="841"/>
      <c r="GVW122" s="841"/>
      <c r="GVX122" s="841"/>
      <c r="GVY122" s="841"/>
      <c r="GVZ122" s="841"/>
      <c r="GWA122" s="841"/>
      <c r="GWB122" s="841"/>
      <c r="GWC122" s="841"/>
      <c r="GWD122" s="841"/>
      <c r="GWE122" s="841"/>
      <c r="GWF122" s="841"/>
      <c r="GWG122" s="841"/>
      <c r="GWH122" s="841"/>
      <c r="GWI122" s="841"/>
      <c r="GWJ122" s="841"/>
      <c r="GWK122" s="841"/>
      <c r="GWL122" s="841"/>
      <c r="GWM122" s="841"/>
      <c r="GWN122" s="841"/>
      <c r="GWO122" s="841"/>
      <c r="GWP122" s="841"/>
      <c r="GWQ122" s="841"/>
      <c r="GWR122" s="841"/>
      <c r="GWS122" s="841"/>
      <c r="GWT122" s="841"/>
      <c r="GWU122" s="841"/>
      <c r="GWV122" s="841"/>
      <c r="GWW122" s="841"/>
      <c r="GWX122" s="841"/>
      <c r="GWY122" s="841"/>
      <c r="GWZ122" s="841"/>
      <c r="GXA122" s="841"/>
      <c r="GXB122" s="841"/>
      <c r="GXC122" s="841"/>
      <c r="GXD122" s="841"/>
      <c r="GXE122" s="841"/>
      <c r="GXF122" s="841"/>
      <c r="GXG122" s="841"/>
      <c r="GXH122" s="841"/>
      <c r="GXI122" s="841"/>
      <c r="GXJ122" s="841"/>
      <c r="GXK122" s="841"/>
      <c r="GXL122" s="841"/>
      <c r="GXM122" s="841"/>
      <c r="GXN122" s="841"/>
      <c r="GXO122" s="841"/>
      <c r="GXP122" s="841"/>
      <c r="GXQ122" s="841"/>
      <c r="GXR122" s="841"/>
      <c r="GXS122" s="841"/>
      <c r="GXT122" s="841"/>
      <c r="GXU122" s="841"/>
      <c r="GXV122" s="841"/>
      <c r="GXW122" s="841"/>
      <c r="GXX122" s="841"/>
      <c r="GXY122" s="841"/>
      <c r="GXZ122" s="841"/>
      <c r="GYA122" s="841"/>
      <c r="GYB122" s="841"/>
      <c r="GYC122" s="841"/>
      <c r="GYD122" s="841"/>
      <c r="GYE122" s="841"/>
      <c r="GYF122" s="841"/>
      <c r="GYG122" s="841"/>
      <c r="GYH122" s="841"/>
      <c r="GYI122" s="841"/>
      <c r="GYJ122" s="841"/>
      <c r="GYK122" s="841"/>
      <c r="GYL122" s="841"/>
      <c r="GYM122" s="841"/>
      <c r="GYN122" s="841"/>
      <c r="GYO122" s="841"/>
      <c r="GYP122" s="841"/>
      <c r="GYQ122" s="841"/>
      <c r="GYR122" s="841"/>
      <c r="GYS122" s="841"/>
      <c r="GYT122" s="841"/>
      <c r="GYU122" s="841"/>
      <c r="GYV122" s="841"/>
      <c r="GYW122" s="841"/>
      <c r="GYX122" s="841"/>
      <c r="GYY122" s="841"/>
      <c r="GYZ122" s="841"/>
      <c r="GZA122" s="841"/>
      <c r="GZB122" s="841"/>
      <c r="GZC122" s="841"/>
      <c r="GZD122" s="841"/>
      <c r="GZE122" s="841"/>
      <c r="GZF122" s="841"/>
      <c r="GZG122" s="841"/>
      <c r="GZH122" s="841"/>
      <c r="GZI122" s="841"/>
      <c r="GZJ122" s="841"/>
      <c r="GZK122" s="841"/>
      <c r="GZL122" s="841"/>
      <c r="GZM122" s="841"/>
      <c r="GZN122" s="841"/>
      <c r="GZO122" s="841"/>
      <c r="GZP122" s="841"/>
      <c r="GZQ122" s="841"/>
      <c r="GZR122" s="841"/>
      <c r="GZS122" s="841"/>
      <c r="GZT122" s="841"/>
      <c r="GZU122" s="841"/>
      <c r="GZV122" s="841"/>
      <c r="GZW122" s="841"/>
      <c r="GZX122" s="841"/>
      <c r="GZY122" s="841"/>
      <c r="GZZ122" s="841"/>
      <c r="HAA122" s="841"/>
      <c r="HAB122" s="841"/>
      <c r="HAC122" s="841"/>
      <c r="HAD122" s="841"/>
      <c r="HAE122" s="841"/>
      <c r="HAF122" s="841"/>
      <c r="HAG122" s="841"/>
      <c r="HAH122" s="841"/>
      <c r="HAI122" s="841"/>
      <c r="HAJ122" s="841"/>
      <c r="HAK122" s="841"/>
      <c r="HAL122" s="841"/>
      <c r="HAM122" s="841"/>
      <c r="HAN122" s="841"/>
      <c r="HAO122" s="841"/>
      <c r="HAP122" s="841"/>
      <c r="HAQ122" s="841"/>
      <c r="HAR122" s="841"/>
      <c r="HAS122" s="841"/>
      <c r="HAT122" s="841"/>
      <c r="HAU122" s="841"/>
      <c r="HAV122" s="841"/>
      <c r="HAW122" s="841"/>
      <c r="HAX122" s="841"/>
      <c r="HAY122" s="841"/>
      <c r="HAZ122" s="841"/>
      <c r="HBA122" s="841"/>
      <c r="HBB122" s="841"/>
      <c r="HBC122" s="841"/>
      <c r="HBD122" s="841"/>
      <c r="HBE122" s="841"/>
      <c r="HBF122" s="841"/>
      <c r="HBG122" s="841"/>
      <c r="HBH122" s="841"/>
      <c r="HBI122" s="841"/>
      <c r="HBJ122" s="841"/>
      <c r="HBK122" s="841"/>
      <c r="HBL122" s="841"/>
      <c r="HBM122" s="841"/>
      <c r="HBN122" s="841"/>
      <c r="HBO122" s="841"/>
      <c r="HBP122" s="841"/>
      <c r="HBQ122" s="841"/>
      <c r="HBR122" s="841"/>
      <c r="HBS122" s="841"/>
      <c r="HBT122" s="841"/>
      <c r="HBU122" s="841"/>
      <c r="HBV122" s="841"/>
      <c r="HBW122" s="841"/>
      <c r="HBX122" s="841"/>
      <c r="HBY122" s="841"/>
      <c r="HBZ122" s="841"/>
      <c r="HCA122" s="841"/>
      <c r="HCB122" s="841"/>
      <c r="HCC122" s="841"/>
      <c r="HCD122" s="841"/>
      <c r="HCE122" s="841"/>
      <c r="HCF122" s="841"/>
      <c r="HCG122" s="841"/>
      <c r="HCH122" s="841"/>
      <c r="HCI122" s="841"/>
      <c r="HCJ122" s="841"/>
      <c r="HCK122" s="841"/>
      <c r="HCL122" s="841"/>
      <c r="HCM122" s="841"/>
      <c r="HCN122" s="841"/>
      <c r="HCO122" s="841"/>
      <c r="HCP122" s="841"/>
      <c r="HCQ122" s="841"/>
      <c r="HCR122" s="841"/>
      <c r="HCS122" s="841"/>
      <c r="HCT122" s="841"/>
      <c r="HCU122" s="841"/>
      <c r="HCV122" s="841"/>
      <c r="HCW122" s="841"/>
      <c r="HCX122" s="841"/>
      <c r="HCY122" s="841"/>
      <c r="HCZ122" s="841"/>
      <c r="HDA122" s="841"/>
      <c r="HDB122" s="841"/>
      <c r="HDC122" s="841"/>
      <c r="HDD122" s="841"/>
      <c r="HDE122" s="841"/>
      <c r="HDF122" s="841"/>
      <c r="HDG122" s="841"/>
      <c r="HDH122" s="841"/>
      <c r="HDI122" s="841"/>
      <c r="HDJ122" s="841"/>
      <c r="HDK122" s="841"/>
      <c r="HDL122" s="841"/>
      <c r="HDM122" s="841"/>
      <c r="HDN122" s="841"/>
      <c r="HDO122" s="841"/>
      <c r="HDP122" s="841"/>
      <c r="HDQ122" s="841"/>
      <c r="HDR122" s="841"/>
      <c r="HDS122" s="841"/>
      <c r="HDT122" s="841"/>
      <c r="HDU122" s="841"/>
      <c r="HDV122" s="841"/>
      <c r="HDW122" s="841"/>
      <c r="HDX122" s="841"/>
      <c r="HDY122" s="841"/>
      <c r="HDZ122" s="841"/>
      <c r="HEA122" s="841"/>
      <c r="HEB122" s="841"/>
      <c r="HEC122" s="841"/>
      <c r="HED122" s="841"/>
      <c r="HEE122" s="841"/>
      <c r="HEF122" s="841"/>
      <c r="HEG122" s="841"/>
      <c r="HEH122" s="841"/>
      <c r="HEI122" s="841"/>
      <c r="HEJ122" s="841"/>
      <c r="HEK122" s="841"/>
      <c r="HEL122" s="841"/>
      <c r="HEM122" s="841"/>
      <c r="HEN122" s="841"/>
      <c r="HEO122" s="841"/>
      <c r="HEP122" s="841"/>
      <c r="HEQ122" s="841"/>
      <c r="HER122" s="841"/>
      <c r="HES122" s="841"/>
      <c r="HET122" s="841"/>
      <c r="HEU122" s="841"/>
      <c r="HEV122" s="841"/>
      <c r="HEW122" s="841"/>
      <c r="HEX122" s="841"/>
      <c r="HEY122" s="841"/>
      <c r="HEZ122" s="841"/>
      <c r="HFA122" s="841"/>
      <c r="HFB122" s="841"/>
      <c r="HFC122" s="841"/>
      <c r="HFD122" s="841"/>
      <c r="HFE122" s="841"/>
      <c r="HFF122" s="841"/>
      <c r="HFG122" s="841"/>
      <c r="HFH122" s="841"/>
      <c r="HFI122" s="841"/>
      <c r="HFJ122" s="841"/>
      <c r="HFK122" s="841"/>
      <c r="HFL122" s="841"/>
      <c r="HFM122" s="841"/>
      <c r="HFN122" s="841"/>
      <c r="HFO122" s="841"/>
      <c r="HFP122" s="841"/>
      <c r="HFQ122" s="841"/>
      <c r="HFR122" s="841"/>
      <c r="HFS122" s="841"/>
      <c r="HFT122" s="841"/>
      <c r="HFU122" s="841"/>
      <c r="HFV122" s="841"/>
      <c r="HFW122" s="841"/>
      <c r="HFX122" s="841"/>
      <c r="HFY122" s="841"/>
      <c r="HFZ122" s="841"/>
      <c r="HGA122" s="841"/>
      <c r="HGB122" s="841"/>
      <c r="HGC122" s="841"/>
      <c r="HGD122" s="841"/>
      <c r="HGE122" s="841"/>
      <c r="HGF122" s="841"/>
      <c r="HGG122" s="841"/>
      <c r="HGH122" s="841"/>
      <c r="HGI122" s="841"/>
      <c r="HGJ122" s="841"/>
      <c r="HGK122" s="841"/>
      <c r="HGL122" s="841"/>
      <c r="HGM122" s="841"/>
      <c r="HGN122" s="841"/>
      <c r="HGO122" s="841"/>
      <c r="HGP122" s="841"/>
      <c r="HGQ122" s="841"/>
      <c r="HGR122" s="841"/>
      <c r="HGS122" s="841"/>
      <c r="HGT122" s="841"/>
      <c r="HGU122" s="841"/>
      <c r="HGV122" s="841"/>
      <c r="HGW122" s="841"/>
      <c r="HGX122" s="841"/>
      <c r="HGY122" s="841"/>
      <c r="HGZ122" s="841"/>
      <c r="HHA122" s="841"/>
      <c r="HHB122" s="841"/>
      <c r="HHC122" s="841"/>
      <c r="HHD122" s="841"/>
      <c r="HHE122" s="841"/>
      <c r="HHF122" s="841"/>
      <c r="HHG122" s="841"/>
      <c r="HHH122" s="841"/>
      <c r="HHI122" s="841"/>
      <c r="HHJ122" s="841"/>
      <c r="HHK122" s="841"/>
      <c r="HHL122" s="841"/>
      <c r="HHM122" s="841"/>
      <c r="HHN122" s="841"/>
      <c r="HHO122" s="841"/>
      <c r="HHP122" s="841"/>
      <c r="HHQ122" s="841"/>
      <c r="HHR122" s="841"/>
      <c r="HHS122" s="841"/>
      <c r="HHT122" s="841"/>
      <c r="HHU122" s="841"/>
      <c r="HHV122" s="841"/>
      <c r="HHW122" s="841"/>
      <c r="HHX122" s="841"/>
      <c r="HHY122" s="841"/>
      <c r="HHZ122" s="841"/>
      <c r="HIA122" s="841"/>
      <c r="HIB122" s="841"/>
      <c r="HIC122" s="841"/>
      <c r="HID122" s="841"/>
      <c r="HIE122" s="841"/>
      <c r="HIF122" s="841"/>
      <c r="HIG122" s="841"/>
      <c r="HIH122" s="841"/>
      <c r="HII122" s="841"/>
      <c r="HIJ122" s="841"/>
      <c r="HIK122" s="841"/>
      <c r="HIL122" s="841"/>
      <c r="HIM122" s="841"/>
      <c r="HIN122" s="841"/>
      <c r="HIO122" s="841"/>
      <c r="HIP122" s="841"/>
      <c r="HIQ122" s="841"/>
      <c r="HIR122" s="841"/>
      <c r="HIS122" s="841"/>
      <c r="HIT122" s="841"/>
      <c r="HIU122" s="841"/>
      <c r="HIV122" s="841"/>
      <c r="HIW122" s="841"/>
      <c r="HIX122" s="841"/>
      <c r="HIY122" s="841"/>
      <c r="HIZ122" s="841"/>
      <c r="HJA122" s="841"/>
      <c r="HJB122" s="841"/>
      <c r="HJC122" s="841"/>
      <c r="HJD122" s="841"/>
      <c r="HJE122" s="841"/>
      <c r="HJF122" s="841"/>
      <c r="HJG122" s="841"/>
      <c r="HJH122" s="841"/>
      <c r="HJI122" s="841"/>
      <c r="HJJ122" s="841"/>
      <c r="HJK122" s="841"/>
      <c r="HJL122" s="841"/>
      <c r="HJM122" s="841"/>
      <c r="HJN122" s="841"/>
      <c r="HJO122" s="841"/>
      <c r="HJP122" s="841"/>
      <c r="HJQ122" s="841"/>
      <c r="HJR122" s="841"/>
      <c r="HJS122" s="841"/>
      <c r="HJT122" s="841"/>
      <c r="HJU122" s="841"/>
      <c r="HJV122" s="841"/>
      <c r="HJW122" s="841"/>
      <c r="HJX122" s="841"/>
      <c r="HJY122" s="841"/>
      <c r="HJZ122" s="841"/>
      <c r="HKA122" s="841"/>
      <c r="HKB122" s="841"/>
      <c r="HKC122" s="841"/>
      <c r="HKD122" s="841"/>
      <c r="HKE122" s="841"/>
      <c r="HKF122" s="841"/>
      <c r="HKG122" s="841"/>
      <c r="HKH122" s="841"/>
      <c r="HKI122" s="841"/>
      <c r="HKJ122" s="841"/>
      <c r="HKK122" s="841"/>
      <c r="HKL122" s="841"/>
      <c r="HKM122" s="841"/>
      <c r="HKN122" s="841"/>
      <c r="HKO122" s="841"/>
      <c r="HKP122" s="841"/>
      <c r="HKQ122" s="841"/>
      <c r="HKR122" s="841"/>
      <c r="HKS122" s="841"/>
      <c r="HKT122" s="841"/>
      <c r="HKU122" s="841"/>
      <c r="HKV122" s="841"/>
      <c r="HKW122" s="841"/>
      <c r="HKX122" s="841"/>
      <c r="HKY122" s="841"/>
      <c r="HKZ122" s="841"/>
      <c r="HLA122" s="841"/>
      <c r="HLB122" s="841"/>
      <c r="HLC122" s="841"/>
      <c r="HLD122" s="841"/>
      <c r="HLE122" s="841"/>
      <c r="HLF122" s="841"/>
      <c r="HLG122" s="841"/>
      <c r="HLH122" s="841"/>
      <c r="HLI122" s="841"/>
      <c r="HLJ122" s="841"/>
      <c r="HLK122" s="841"/>
      <c r="HLL122" s="841"/>
      <c r="HLM122" s="841"/>
      <c r="HLN122" s="841"/>
      <c r="HLO122" s="841"/>
      <c r="HLP122" s="841"/>
      <c r="HLQ122" s="841"/>
      <c r="HLR122" s="841"/>
      <c r="HLS122" s="841"/>
      <c r="HLT122" s="841"/>
      <c r="HLU122" s="841"/>
      <c r="HLV122" s="841"/>
      <c r="HLW122" s="841"/>
      <c r="HLX122" s="841"/>
      <c r="HLY122" s="841"/>
      <c r="HLZ122" s="841"/>
      <c r="HMA122" s="841"/>
      <c r="HMB122" s="841"/>
      <c r="HMC122" s="841"/>
      <c r="HMD122" s="841"/>
      <c r="HME122" s="841"/>
      <c r="HMF122" s="841"/>
      <c r="HMG122" s="841"/>
      <c r="HMH122" s="841"/>
      <c r="HMI122" s="841"/>
      <c r="HMJ122" s="841"/>
      <c r="HMK122" s="841"/>
      <c r="HML122" s="841"/>
      <c r="HMM122" s="841"/>
      <c r="HMN122" s="841"/>
      <c r="HMO122" s="841"/>
      <c r="HMP122" s="841"/>
      <c r="HMQ122" s="841"/>
      <c r="HMR122" s="841"/>
      <c r="HMS122" s="841"/>
      <c r="HMT122" s="841"/>
      <c r="HMU122" s="841"/>
      <c r="HMV122" s="841"/>
      <c r="HMW122" s="841"/>
      <c r="HMX122" s="841"/>
      <c r="HMY122" s="841"/>
      <c r="HMZ122" s="841"/>
      <c r="HNA122" s="841"/>
      <c r="HNB122" s="841"/>
      <c r="HNC122" s="841"/>
      <c r="HND122" s="841"/>
      <c r="HNE122" s="841"/>
      <c r="HNF122" s="841"/>
      <c r="HNG122" s="841"/>
      <c r="HNH122" s="841"/>
      <c r="HNI122" s="841"/>
      <c r="HNJ122" s="841"/>
      <c r="HNK122" s="841"/>
      <c r="HNL122" s="841"/>
      <c r="HNM122" s="841"/>
      <c r="HNN122" s="841"/>
      <c r="HNO122" s="841"/>
      <c r="HNP122" s="841"/>
      <c r="HNQ122" s="841"/>
      <c r="HNR122" s="841"/>
      <c r="HNS122" s="841"/>
      <c r="HNT122" s="841"/>
      <c r="HNU122" s="841"/>
      <c r="HNV122" s="841"/>
      <c r="HNW122" s="841"/>
      <c r="HNX122" s="841"/>
      <c r="HNY122" s="841"/>
      <c r="HNZ122" s="841"/>
      <c r="HOA122" s="841"/>
      <c r="HOB122" s="841"/>
      <c r="HOC122" s="841"/>
      <c r="HOD122" s="841"/>
      <c r="HOE122" s="841"/>
      <c r="HOF122" s="841"/>
      <c r="HOG122" s="841"/>
      <c r="HOH122" s="841"/>
      <c r="HOI122" s="841"/>
      <c r="HOJ122" s="841"/>
      <c r="HOK122" s="841"/>
      <c r="HOL122" s="841"/>
      <c r="HOM122" s="841"/>
      <c r="HON122" s="841"/>
      <c r="HOO122" s="841"/>
      <c r="HOP122" s="841"/>
      <c r="HOQ122" s="841"/>
      <c r="HOR122" s="841"/>
      <c r="HOS122" s="841"/>
      <c r="HOT122" s="841"/>
      <c r="HOU122" s="841"/>
      <c r="HOV122" s="841"/>
      <c r="HOW122" s="841"/>
      <c r="HOX122" s="841"/>
      <c r="HOY122" s="841"/>
      <c r="HOZ122" s="841"/>
      <c r="HPA122" s="841"/>
      <c r="HPB122" s="841"/>
      <c r="HPC122" s="841"/>
      <c r="HPD122" s="841"/>
      <c r="HPE122" s="841"/>
      <c r="HPF122" s="841"/>
      <c r="HPG122" s="841"/>
      <c r="HPH122" s="841"/>
      <c r="HPI122" s="841"/>
      <c r="HPJ122" s="841"/>
      <c r="HPK122" s="841"/>
      <c r="HPL122" s="841"/>
      <c r="HPM122" s="841"/>
      <c r="HPN122" s="841"/>
      <c r="HPO122" s="841"/>
      <c r="HPP122" s="841"/>
      <c r="HPQ122" s="841"/>
      <c r="HPR122" s="841"/>
      <c r="HPS122" s="841"/>
      <c r="HPT122" s="841"/>
      <c r="HPU122" s="841"/>
      <c r="HPV122" s="841"/>
      <c r="HPW122" s="841"/>
      <c r="HPX122" s="841"/>
      <c r="HPY122" s="841"/>
      <c r="HPZ122" s="841"/>
      <c r="HQA122" s="841"/>
      <c r="HQB122" s="841"/>
      <c r="HQC122" s="841"/>
      <c r="HQD122" s="841"/>
      <c r="HQE122" s="841"/>
      <c r="HQF122" s="841"/>
      <c r="HQG122" s="841"/>
      <c r="HQH122" s="841"/>
      <c r="HQI122" s="841"/>
      <c r="HQJ122" s="841"/>
      <c r="HQK122" s="841"/>
      <c r="HQL122" s="841"/>
      <c r="HQM122" s="841"/>
      <c r="HQN122" s="841"/>
      <c r="HQO122" s="841"/>
      <c r="HQP122" s="841"/>
      <c r="HQQ122" s="841"/>
      <c r="HQR122" s="841"/>
      <c r="HQS122" s="841"/>
      <c r="HQT122" s="841"/>
      <c r="HQU122" s="841"/>
      <c r="HQV122" s="841"/>
      <c r="HQW122" s="841"/>
      <c r="HQX122" s="841"/>
      <c r="HQY122" s="841"/>
      <c r="HQZ122" s="841"/>
      <c r="HRA122" s="841"/>
      <c r="HRB122" s="841"/>
      <c r="HRC122" s="841"/>
      <c r="HRD122" s="841"/>
      <c r="HRE122" s="841"/>
      <c r="HRF122" s="841"/>
      <c r="HRG122" s="841"/>
      <c r="HRH122" s="841"/>
      <c r="HRI122" s="841"/>
      <c r="HRJ122" s="841"/>
      <c r="HRK122" s="841"/>
      <c r="HRL122" s="841"/>
      <c r="HRM122" s="841"/>
      <c r="HRN122" s="841"/>
      <c r="HRO122" s="841"/>
      <c r="HRP122" s="841"/>
      <c r="HRQ122" s="841"/>
      <c r="HRR122" s="841"/>
      <c r="HRS122" s="841"/>
      <c r="HRT122" s="841"/>
      <c r="HRU122" s="841"/>
      <c r="HRV122" s="841"/>
      <c r="HRW122" s="841"/>
      <c r="HRX122" s="841"/>
      <c r="HRY122" s="841"/>
      <c r="HRZ122" s="841"/>
      <c r="HSA122" s="841"/>
      <c r="HSB122" s="841"/>
      <c r="HSC122" s="841"/>
      <c r="HSD122" s="841"/>
      <c r="HSE122" s="841"/>
      <c r="HSF122" s="841"/>
      <c r="HSG122" s="841"/>
      <c r="HSH122" s="841"/>
      <c r="HSI122" s="841"/>
      <c r="HSJ122" s="841"/>
      <c r="HSK122" s="841"/>
      <c r="HSL122" s="841"/>
      <c r="HSM122" s="841"/>
      <c r="HSN122" s="841"/>
      <c r="HSO122" s="841"/>
      <c r="HSP122" s="841"/>
      <c r="HSQ122" s="841"/>
      <c r="HSR122" s="841"/>
      <c r="HSS122" s="841"/>
      <c r="HST122" s="841"/>
      <c r="HSU122" s="841"/>
      <c r="HSV122" s="841"/>
      <c r="HSW122" s="841"/>
      <c r="HSX122" s="841"/>
      <c r="HSY122" s="841"/>
      <c r="HSZ122" s="841"/>
      <c r="HTA122" s="841"/>
      <c r="HTB122" s="841"/>
      <c r="HTC122" s="841"/>
      <c r="HTD122" s="841"/>
      <c r="HTE122" s="841"/>
      <c r="HTF122" s="841"/>
      <c r="HTG122" s="841"/>
      <c r="HTH122" s="841"/>
      <c r="HTI122" s="841"/>
      <c r="HTJ122" s="841"/>
      <c r="HTK122" s="841"/>
      <c r="HTL122" s="841"/>
      <c r="HTM122" s="841"/>
      <c r="HTN122" s="841"/>
      <c r="HTO122" s="841"/>
      <c r="HTP122" s="841"/>
      <c r="HTQ122" s="841"/>
      <c r="HTR122" s="841"/>
      <c r="HTS122" s="841"/>
      <c r="HTT122" s="841"/>
      <c r="HTU122" s="841"/>
      <c r="HTV122" s="841"/>
      <c r="HTW122" s="841"/>
      <c r="HTX122" s="841"/>
      <c r="HTY122" s="841"/>
      <c r="HTZ122" s="841"/>
      <c r="HUA122" s="841"/>
      <c r="HUB122" s="841"/>
      <c r="HUC122" s="841"/>
      <c r="HUD122" s="841"/>
      <c r="HUE122" s="841"/>
      <c r="HUF122" s="841"/>
      <c r="HUG122" s="841"/>
      <c r="HUH122" s="841"/>
      <c r="HUI122" s="841"/>
      <c r="HUJ122" s="841"/>
      <c r="HUK122" s="841"/>
      <c r="HUL122" s="841"/>
      <c r="HUM122" s="841"/>
      <c r="HUN122" s="841"/>
      <c r="HUO122" s="841"/>
      <c r="HUP122" s="841"/>
      <c r="HUQ122" s="841"/>
      <c r="HUR122" s="841"/>
      <c r="HUS122" s="841"/>
      <c r="HUT122" s="841"/>
      <c r="HUU122" s="841"/>
      <c r="HUV122" s="841"/>
      <c r="HUW122" s="841"/>
      <c r="HUX122" s="841"/>
      <c r="HUY122" s="841"/>
      <c r="HUZ122" s="841"/>
      <c r="HVA122" s="841"/>
      <c r="HVB122" s="841"/>
      <c r="HVC122" s="841"/>
      <c r="HVD122" s="841"/>
      <c r="HVE122" s="841"/>
      <c r="HVF122" s="841"/>
      <c r="HVG122" s="841"/>
      <c r="HVH122" s="841"/>
      <c r="HVI122" s="841"/>
      <c r="HVJ122" s="841"/>
      <c r="HVK122" s="841"/>
      <c r="HVL122" s="841"/>
      <c r="HVM122" s="841"/>
      <c r="HVN122" s="841"/>
      <c r="HVO122" s="841"/>
      <c r="HVP122" s="841"/>
      <c r="HVQ122" s="841"/>
      <c r="HVR122" s="841"/>
      <c r="HVS122" s="841"/>
      <c r="HVT122" s="841"/>
      <c r="HVU122" s="841"/>
      <c r="HVV122" s="841"/>
      <c r="HVW122" s="841"/>
      <c r="HVX122" s="841"/>
      <c r="HVY122" s="841"/>
      <c r="HVZ122" s="841"/>
      <c r="HWA122" s="841"/>
      <c r="HWB122" s="841"/>
      <c r="HWC122" s="841"/>
      <c r="HWD122" s="841"/>
      <c r="HWE122" s="841"/>
      <c r="HWF122" s="841"/>
      <c r="HWG122" s="841"/>
      <c r="HWH122" s="841"/>
      <c r="HWI122" s="841"/>
      <c r="HWJ122" s="841"/>
      <c r="HWK122" s="841"/>
      <c r="HWL122" s="841"/>
      <c r="HWM122" s="841"/>
      <c r="HWN122" s="841"/>
      <c r="HWO122" s="841"/>
      <c r="HWP122" s="841"/>
      <c r="HWQ122" s="841"/>
      <c r="HWR122" s="841"/>
      <c r="HWS122" s="841"/>
      <c r="HWT122" s="841"/>
      <c r="HWU122" s="841"/>
      <c r="HWV122" s="841"/>
      <c r="HWW122" s="841"/>
      <c r="HWX122" s="841"/>
      <c r="HWY122" s="841"/>
      <c r="HWZ122" s="841"/>
      <c r="HXA122" s="841"/>
      <c r="HXB122" s="841"/>
      <c r="HXC122" s="841"/>
      <c r="HXD122" s="841"/>
      <c r="HXE122" s="841"/>
      <c r="HXF122" s="841"/>
      <c r="HXG122" s="841"/>
      <c r="HXH122" s="841"/>
      <c r="HXI122" s="841"/>
      <c r="HXJ122" s="841"/>
      <c r="HXK122" s="841"/>
      <c r="HXL122" s="841"/>
      <c r="HXM122" s="841"/>
      <c r="HXN122" s="841"/>
      <c r="HXO122" s="841"/>
      <c r="HXP122" s="841"/>
      <c r="HXQ122" s="841"/>
      <c r="HXR122" s="841"/>
      <c r="HXS122" s="841"/>
      <c r="HXT122" s="841"/>
      <c r="HXU122" s="841"/>
      <c r="HXV122" s="841"/>
      <c r="HXW122" s="841"/>
      <c r="HXX122" s="841"/>
      <c r="HXY122" s="841"/>
      <c r="HXZ122" s="841"/>
      <c r="HYA122" s="841"/>
      <c r="HYB122" s="841"/>
      <c r="HYC122" s="841"/>
      <c r="HYD122" s="841"/>
      <c r="HYE122" s="841"/>
      <c r="HYF122" s="841"/>
      <c r="HYG122" s="841"/>
      <c r="HYH122" s="841"/>
      <c r="HYI122" s="841"/>
      <c r="HYJ122" s="841"/>
      <c r="HYK122" s="841"/>
      <c r="HYL122" s="841"/>
      <c r="HYM122" s="841"/>
      <c r="HYN122" s="841"/>
      <c r="HYO122" s="841"/>
      <c r="HYP122" s="841"/>
      <c r="HYQ122" s="841"/>
      <c r="HYR122" s="841"/>
      <c r="HYS122" s="841"/>
      <c r="HYT122" s="841"/>
      <c r="HYU122" s="841"/>
      <c r="HYV122" s="841"/>
      <c r="HYW122" s="841"/>
      <c r="HYX122" s="841"/>
      <c r="HYY122" s="841"/>
      <c r="HYZ122" s="841"/>
      <c r="HZA122" s="841"/>
      <c r="HZB122" s="841"/>
      <c r="HZC122" s="841"/>
      <c r="HZD122" s="841"/>
      <c r="HZE122" s="841"/>
      <c r="HZF122" s="841"/>
      <c r="HZG122" s="841"/>
      <c r="HZH122" s="841"/>
      <c r="HZI122" s="841"/>
      <c r="HZJ122" s="841"/>
      <c r="HZK122" s="841"/>
      <c r="HZL122" s="841"/>
      <c r="HZM122" s="841"/>
      <c r="HZN122" s="841"/>
      <c r="HZO122" s="841"/>
      <c r="HZP122" s="841"/>
      <c r="HZQ122" s="841"/>
      <c r="HZR122" s="841"/>
      <c r="HZS122" s="841"/>
      <c r="HZT122" s="841"/>
      <c r="HZU122" s="841"/>
      <c r="HZV122" s="841"/>
      <c r="HZW122" s="841"/>
      <c r="HZX122" s="841"/>
      <c r="HZY122" s="841"/>
      <c r="HZZ122" s="841"/>
      <c r="IAA122" s="841"/>
      <c r="IAB122" s="841"/>
      <c r="IAC122" s="841"/>
      <c r="IAD122" s="841"/>
      <c r="IAE122" s="841"/>
      <c r="IAF122" s="841"/>
      <c r="IAG122" s="841"/>
      <c r="IAH122" s="841"/>
      <c r="IAI122" s="841"/>
      <c r="IAJ122" s="841"/>
      <c r="IAK122" s="841"/>
      <c r="IAL122" s="841"/>
      <c r="IAM122" s="841"/>
      <c r="IAN122" s="841"/>
      <c r="IAO122" s="841"/>
      <c r="IAP122" s="841"/>
      <c r="IAQ122" s="841"/>
      <c r="IAR122" s="841"/>
      <c r="IAS122" s="841"/>
      <c r="IAT122" s="841"/>
      <c r="IAU122" s="841"/>
      <c r="IAV122" s="841"/>
      <c r="IAW122" s="841"/>
      <c r="IAX122" s="841"/>
      <c r="IAY122" s="841"/>
      <c r="IAZ122" s="841"/>
      <c r="IBA122" s="841"/>
      <c r="IBB122" s="841"/>
      <c r="IBC122" s="841"/>
      <c r="IBD122" s="841"/>
      <c r="IBE122" s="841"/>
      <c r="IBF122" s="841"/>
      <c r="IBG122" s="841"/>
      <c r="IBH122" s="841"/>
      <c r="IBI122" s="841"/>
      <c r="IBJ122" s="841"/>
      <c r="IBK122" s="841"/>
      <c r="IBL122" s="841"/>
      <c r="IBM122" s="841"/>
      <c r="IBN122" s="841"/>
      <c r="IBO122" s="841"/>
      <c r="IBP122" s="841"/>
      <c r="IBQ122" s="841"/>
      <c r="IBR122" s="841"/>
      <c r="IBS122" s="841"/>
      <c r="IBT122" s="841"/>
      <c r="IBU122" s="841"/>
      <c r="IBV122" s="841"/>
      <c r="IBW122" s="841"/>
      <c r="IBX122" s="841"/>
      <c r="IBY122" s="841"/>
      <c r="IBZ122" s="841"/>
      <c r="ICA122" s="841"/>
      <c r="ICB122" s="841"/>
      <c r="ICC122" s="841"/>
      <c r="ICD122" s="841"/>
      <c r="ICE122" s="841"/>
      <c r="ICF122" s="841"/>
      <c r="ICG122" s="841"/>
      <c r="ICH122" s="841"/>
      <c r="ICI122" s="841"/>
      <c r="ICJ122" s="841"/>
      <c r="ICK122" s="841"/>
      <c r="ICL122" s="841"/>
      <c r="ICM122" s="841"/>
      <c r="ICN122" s="841"/>
      <c r="ICO122" s="841"/>
      <c r="ICP122" s="841"/>
      <c r="ICQ122" s="841"/>
      <c r="ICR122" s="841"/>
      <c r="ICS122" s="841"/>
      <c r="ICT122" s="841"/>
      <c r="ICU122" s="841"/>
      <c r="ICV122" s="841"/>
      <c r="ICW122" s="841"/>
      <c r="ICX122" s="841"/>
      <c r="ICY122" s="841"/>
      <c r="ICZ122" s="841"/>
      <c r="IDA122" s="841"/>
      <c r="IDB122" s="841"/>
      <c r="IDC122" s="841"/>
      <c r="IDD122" s="841"/>
      <c r="IDE122" s="841"/>
      <c r="IDF122" s="841"/>
      <c r="IDG122" s="841"/>
      <c r="IDH122" s="841"/>
      <c r="IDI122" s="841"/>
      <c r="IDJ122" s="841"/>
      <c r="IDK122" s="841"/>
      <c r="IDL122" s="841"/>
      <c r="IDM122" s="841"/>
      <c r="IDN122" s="841"/>
      <c r="IDO122" s="841"/>
      <c r="IDP122" s="841"/>
      <c r="IDQ122" s="841"/>
      <c r="IDR122" s="841"/>
      <c r="IDS122" s="841"/>
      <c r="IDT122" s="841"/>
      <c r="IDU122" s="841"/>
      <c r="IDV122" s="841"/>
      <c r="IDW122" s="841"/>
      <c r="IDX122" s="841"/>
      <c r="IDY122" s="841"/>
      <c r="IDZ122" s="841"/>
      <c r="IEA122" s="841"/>
      <c r="IEB122" s="841"/>
      <c r="IEC122" s="841"/>
      <c r="IED122" s="841"/>
      <c r="IEE122" s="841"/>
      <c r="IEF122" s="841"/>
      <c r="IEG122" s="841"/>
      <c r="IEH122" s="841"/>
      <c r="IEI122" s="841"/>
      <c r="IEJ122" s="841"/>
      <c r="IEK122" s="841"/>
      <c r="IEL122" s="841"/>
      <c r="IEM122" s="841"/>
      <c r="IEN122" s="841"/>
      <c r="IEO122" s="841"/>
      <c r="IEP122" s="841"/>
      <c r="IEQ122" s="841"/>
      <c r="IER122" s="841"/>
      <c r="IES122" s="841"/>
      <c r="IET122" s="841"/>
      <c r="IEU122" s="841"/>
      <c r="IEV122" s="841"/>
      <c r="IEW122" s="841"/>
      <c r="IEX122" s="841"/>
      <c r="IEY122" s="841"/>
      <c r="IEZ122" s="841"/>
      <c r="IFA122" s="841"/>
      <c r="IFB122" s="841"/>
      <c r="IFC122" s="841"/>
      <c r="IFD122" s="841"/>
      <c r="IFE122" s="841"/>
      <c r="IFF122" s="841"/>
      <c r="IFG122" s="841"/>
      <c r="IFH122" s="841"/>
      <c r="IFI122" s="841"/>
      <c r="IFJ122" s="841"/>
      <c r="IFK122" s="841"/>
      <c r="IFL122" s="841"/>
      <c r="IFM122" s="841"/>
      <c r="IFN122" s="841"/>
      <c r="IFO122" s="841"/>
      <c r="IFP122" s="841"/>
      <c r="IFQ122" s="841"/>
      <c r="IFR122" s="841"/>
      <c r="IFS122" s="841"/>
      <c r="IFT122" s="841"/>
      <c r="IFU122" s="841"/>
      <c r="IFV122" s="841"/>
      <c r="IFW122" s="841"/>
      <c r="IFX122" s="841"/>
      <c r="IFY122" s="841"/>
      <c r="IFZ122" s="841"/>
      <c r="IGA122" s="841"/>
      <c r="IGB122" s="841"/>
      <c r="IGC122" s="841"/>
      <c r="IGD122" s="841"/>
      <c r="IGE122" s="841"/>
      <c r="IGF122" s="841"/>
      <c r="IGG122" s="841"/>
      <c r="IGH122" s="841"/>
      <c r="IGI122" s="841"/>
      <c r="IGJ122" s="841"/>
      <c r="IGK122" s="841"/>
      <c r="IGL122" s="841"/>
      <c r="IGM122" s="841"/>
      <c r="IGN122" s="841"/>
      <c r="IGO122" s="841"/>
      <c r="IGP122" s="841"/>
      <c r="IGQ122" s="841"/>
      <c r="IGR122" s="841"/>
      <c r="IGS122" s="841"/>
      <c r="IGT122" s="841"/>
      <c r="IGU122" s="841"/>
      <c r="IGV122" s="841"/>
      <c r="IGW122" s="841"/>
      <c r="IGX122" s="841"/>
      <c r="IGY122" s="841"/>
      <c r="IGZ122" s="841"/>
      <c r="IHA122" s="841"/>
      <c r="IHB122" s="841"/>
      <c r="IHC122" s="841"/>
      <c r="IHD122" s="841"/>
      <c r="IHE122" s="841"/>
      <c r="IHF122" s="841"/>
      <c r="IHG122" s="841"/>
      <c r="IHH122" s="841"/>
      <c r="IHI122" s="841"/>
      <c r="IHJ122" s="841"/>
      <c r="IHK122" s="841"/>
      <c r="IHL122" s="841"/>
      <c r="IHM122" s="841"/>
      <c r="IHN122" s="841"/>
      <c r="IHO122" s="841"/>
      <c r="IHP122" s="841"/>
      <c r="IHQ122" s="841"/>
      <c r="IHR122" s="841"/>
      <c r="IHS122" s="841"/>
      <c r="IHT122" s="841"/>
      <c r="IHU122" s="841"/>
      <c r="IHV122" s="841"/>
      <c r="IHW122" s="841"/>
      <c r="IHX122" s="841"/>
      <c r="IHY122" s="841"/>
      <c r="IHZ122" s="841"/>
      <c r="IIA122" s="841"/>
      <c r="IIB122" s="841"/>
      <c r="IIC122" s="841"/>
      <c r="IID122" s="841"/>
      <c r="IIE122" s="841"/>
      <c r="IIF122" s="841"/>
      <c r="IIG122" s="841"/>
      <c r="IIH122" s="841"/>
      <c r="III122" s="841"/>
      <c r="IIJ122" s="841"/>
      <c r="IIK122" s="841"/>
      <c r="IIL122" s="841"/>
      <c r="IIM122" s="841"/>
      <c r="IIN122" s="841"/>
      <c r="IIO122" s="841"/>
      <c r="IIP122" s="841"/>
      <c r="IIQ122" s="841"/>
      <c r="IIR122" s="841"/>
      <c r="IIS122" s="841"/>
      <c r="IIT122" s="841"/>
      <c r="IIU122" s="841"/>
      <c r="IIV122" s="841"/>
      <c r="IIW122" s="841"/>
      <c r="IIX122" s="841"/>
      <c r="IIY122" s="841"/>
      <c r="IIZ122" s="841"/>
      <c r="IJA122" s="841"/>
      <c r="IJB122" s="841"/>
      <c r="IJC122" s="841"/>
      <c r="IJD122" s="841"/>
      <c r="IJE122" s="841"/>
      <c r="IJF122" s="841"/>
      <c r="IJG122" s="841"/>
      <c r="IJH122" s="841"/>
      <c r="IJI122" s="841"/>
      <c r="IJJ122" s="841"/>
      <c r="IJK122" s="841"/>
      <c r="IJL122" s="841"/>
      <c r="IJM122" s="841"/>
      <c r="IJN122" s="841"/>
      <c r="IJO122" s="841"/>
      <c r="IJP122" s="841"/>
      <c r="IJQ122" s="841"/>
      <c r="IJR122" s="841"/>
      <c r="IJS122" s="841"/>
      <c r="IJT122" s="841"/>
      <c r="IJU122" s="841"/>
      <c r="IJV122" s="841"/>
      <c r="IJW122" s="841"/>
      <c r="IJX122" s="841"/>
      <c r="IJY122" s="841"/>
      <c r="IJZ122" s="841"/>
      <c r="IKA122" s="841"/>
      <c r="IKB122" s="841"/>
      <c r="IKC122" s="841"/>
      <c r="IKD122" s="841"/>
      <c r="IKE122" s="841"/>
      <c r="IKF122" s="841"/>
      <c r="IKG122" s="841"/>
      <c r="IKH122" s="841"/>
      <c r="IKI122" s="841"/>
      <c r="IKJ122" s="841"/>
      <c r="IKK122" s="841"/>
      <c r="IKL122" s="841"/>
      <c r="IKM122" s="841"/>
      <c r="IKN122" s="841"/>
      <c r="IKO122" s="841"/>
      <c r="IKP122" s="841"/>
      <c r="IKQ122" s="841"/>
      <c r="IKR122" s="841"/>
      <c r="IKS122" s="841"/>
      <c r="IKT122" s="841"/>
      <c r="IKU122" s="841"/>
      <c r="IKV122" s="841"/>
      <c r="IKW122" s="841"/>
      <c r="IKX122" s="841"/>
      <c r="IKY122" s="841"/>
      <c r="IKZ122" s="841"/>
      <c r="ILA122" s="841"/>
      <c r="ILB122" s="841"/>
      <c r="ILC122" s="841"/>
      <c r="ILD122" s="841"/>
      <c r="ILE122" s="841"/>
      <c r="ILF122" s="841"/>
      <c r="ILG122" s="841"/>
      <c r="ILH122" s="841"/>
      <c r="ILI122" s="841"/>
      <c r="ILJ122" s="841"/>
      <c r="ILK122" s="841"/>
      <c r="ILL122" s="841"/>
      <c r="ILM122" s="841"/>
      <c r="ILN122" s="841"/>
      <c r="ILO122" s="841"/>
      <c r="ILP122" s="841"/>
      <c r="ILQ122" s="841"/>
      <c r="ILR122" s="841"/>
      <c r="ILS122" s="841"/>
      <c r="ILT122" s="841"/>
      <c r="ILU122" s="841"/>
      <c r="ILV122" s="841"/>
      <c r="ILW122" s="841"/>
      <c r="ILX122" s="841"/>
      <c r="ILY122" s="841"/>
      <c r="ILZ122" s="841"/>
      <c r="IMA122" s="841"/>
      <c r="IMB122" s="841"/>
      <c r="IMC122" s="841"/>
      <c r="IMD122" s="841"/>
      <c r="IME122" s="841"/>
      <c r="IMF122" s="841"/>
      <c r="IMG122" s="841"/>
      <c r="IMH122" s="841"/>
      <c r="IMI122" s="841"/>
      <c r="IMJ122" s="841"/>
      <c r="IMK122" s="841"/>
      <c r="IML122" s="841"/>
      <c r="IMM122" s="841"/>
      <c r="IMN122" s="841"/>
      <c r="IMO122" s="841"/>
      <c r="IMP122" s="841"/>
      <c r="IMQ122" s="841"/>
      <c r="IMR122" s="841"/>
      <c r="IMS122" s="841"/>
      <c r="IMT122" s="841"/>
      <c r="IMU122" s="841"/>
      <c r="IMV122" s="841"/>
      <c r="IMW122" s="841"/>
      <c r="IMX122" s="841"/>
      <c r="IMY122" s="841"/>
      <c r="IMZ122" s="841"/>
      <c r="INA122" s="841"/>
      <c r="INB122" s="841"/>
      <c r="INC122" s="841"/>
      <c r="IND122" s="841"/>
      <c r="INE122" s="841"/>
      <c r="INF122" s="841"/>
      <c r="ING122" s="841"/>
      <c r="INH122" s="841"/>
      <c r="INI122" s="841"/>
      <c r="INJ122" s="841"/>
      <c r="INK122" s="841"/>
      <c r="INL122" s="841"/>
      <c r="INM122" s="841"/>
      <c r="INN122" s="841"/>
      <c r="INO122" s="841"/>
      <c r="INP122" s="841"/>
      <c r="INQ122" s="841"/>
      <c r="INR122" s="841"/>
      <c r="INS122" s="841"/>
      <c r="INT122" s="841"/>
      <c r="INU122" s="841"/>
      <c r="INV122" s="841"/>
      <c r="INW122" s="841"/>
      <c r="INX122" s="841"/>
      <c r="INY122" s="841"/>
      <c r="INZ122" s="841"/>
      <c r="IOA122" s="841"/>
      <c r="IOB122" s="841"/>
      <c r="IOC122" s="841"/>
      <c r="IOD122" s="841"/>
      <c r="IOE122" s="841"/>
      <c r="IOF122" s="841"/>
      <c r="IOG122" s="841"/>
      <c r="IOH122" s="841"/>
      <c r="IOI122" s="841"/>
      <c r="IOJ122" s="841"/>
      <c r="IOK122" s="841"/>
      <c r="IOL122" s="841"/>
      <c r="IOM122" s="841"/>
      <c r="ION122" s="841"/>
      <c r="IOO122" s="841"/>
      <c r="IOP122" s="841"/>
      <c r="IOQ122" s="841"/>
      <c r="IOR122" s="841"/>
      <c r="IOS122" s="841"/>
      <c r="IOT122" s="841"/>
      <c r="IOU122" s="841"/>
      <c r="IOV122" s="841"/>
      <c r="IOW122" s="841"/>
      <c r="IOX122" s="841"/>
      <c r="IOY122" s="841"/>
      <c r="IOZ122" s="841"/>
      <c r="IPA122" s="841"/>
      <c r="IPB122" s="841"/>
      <c r="IPC122" s="841"/>
      <c r="IPD122" s="841"/>
      <c r="IPE122" s="841"/>
      <c r="IPF122" s="841"/>
      <c r="IPG122" s="841"/>
      <c r="IPH122" s="841"/>
      <c r="IPI122" s="841"/>
      <c r="IPJ122" s="841"/>
      <c r="IPK122" s="841"/>
      <c r="IPL122" s="841"/>
      <c r="IPM122" s="841"/>
      <c r="IPN122" s="841"/>
      <c r="IPO122" s="841"/>
      <c r="IPP122" s="841"/>
      <c r="IPQ122" s="841"/>
      <c r="IPR122" s="841"/>
      <c r="IPS122" s="841"/>
      <c r="IPT122" s="841"/>
      <c r="IPU122" s="841"/>
      <c r="IPV122" s="841"/>
      <c r="IPW122" s="841"/>
      <c r="IPX122" s="841"/>
      <c r="IPY122" s="841"/>
      <c r="IPZ122" s="841"/>
      <c r="IQA122" s="841"/>
      <c r="IQB122" s="841"/>
      <c r="IQC122" s="841"/>
      <c r="IQD122" s="841"/>
      <c r="IQE122" s="841"/>
      <c r="IQF122" s="841"/>
      <c r="IQG122" s="841"/>
      <c r="IQH122" s="841"/>
      <c r="IQI122" s="841"/>
      <c r="IQJ122" s="841"/>
      <c r="IQK122" s="841"/>
      <c r="IQL122" s="841"/>
      <c r="IQM122" s="841"/>
      <c r="IQN122" s="841"/>
      <c r="IQO122" s="841"/>
      <c r="IQP122" s="841"/>
      <c r="IQQ122" s="841"/>
      <c r="IQR122" s="841"/>
      <c r="IQS122" s="841"/>
      <c r="IQT122" s="841"/>
      <c r="IQU122" s="841"/>
      <c r="IQV122" s="841"/>
      <c r="IQW122" s="841"/>
      <c r="IQX122" s="841"/>
      <c r="IQY122" s="841"/>
      <c r="IQZ122" s="841"/>
      <c r="IRA122" s="841"/>
      <c r="IRB122" s="841"/>
      <c r="IRC122" s="841"/>
      <c r="IRD122" s="841"/>
      <c r="IRE122" s="841"/>
      <c r="IRF122" s="841"/>
      <c r="IRG122" s="841"/>
      <c r="IRH122" s="841"/>
      <c r="IRI122" s="841"/>
      <c r="IRJ122" s="841"/>
      <c r="IRK122" s="841"/>
      <c r="IRL122" s="841"/>
      <c r="IRM122" s="841"/>
      <c r="IRN122" s="841"/>
      <c r="IRO122" s="841"/>
      <c r="IRP122" s="841"/>
      <c r="IRQ122" s="841"/>
      <c r="IRR122" s="841"/>
      <c r="IRS122" s="841"/>
      <c r="IRT122" s="841"/>
      <c r="IRU122" s="841"/>
      <c r="IRV122" s="841"/>
      <c r="IRW122" s="841"/>
      <c r="IRX122" s="841"/>
      <c r="IRY122" s="841"/>
      <c r="IRZ122" s="841"/>
      <c r="ISA122" s="841"/>
      <c r="ISB122" s="841"/>
      <c r="ISC122" s="841"/>
      <c r="ISD122" s="841"/>
      <c r="ISE122" s="841"/>
      <c r="ISF122" s="841"/>
      <c r="ISG122" s="841"/>
      <c r="ISH122" s="841"/>
      <c r="ISI122" s="841"/>
      <c r="ISJ122" s="841"/>
      <c r="ISK122" s="841"/>
      <c r="ISL122" s="841"/>
      <c r="ISM122" s="841"/>
      <c r="ISN122" s="841"/>
      <c r="ISO122" s="841"/>
      <c r="ISP122" s="841"/>
      <c r="ISQ122" s="841"/>
      <c r="ISR122" s="841"/>
      <c r="ISS122" s="841"/>
      <c r="IST122" s="841"/>
      <c r="ISU122" s="841"/>
      <c r="ISV122" s="841"/>
      <c r="ISW122" s="841"/>
      <c r="ISX122" s="841"/>
      <c r="ISY122" s="841"/>
      <c r="ISZ122" s="841"/>
      <c r="ITA122" s="841"/>
      <c r="ITB122" s="841"/>
      <c r="ITC122" s="841"/>
      <c r="ITD122" s="841"/>
      <c r="ITE122" s="841"/>
      <c r="ITF122" s="841"/>
      <c r="ITG122" s="841"/>
      <c r="ITH122" s="841"/>
      <c r="ITI122" s="841"/>
      <c r="ITJ122" s="841"/>
      <c r="ITK122" s="841"/>
      <c r="ITL122" s="841"/>
      <c r="ITM122" s="841"/>
      <c r="ITN122" s="841"/>
      <c r="ITO122" s="841"/>
      <c r="ITP122" s="841"/>
      <c r="ITQ122" s="841"/>
      <c r="ITR122" s="841"/>
      <c r="ITS122" s="841"/>
      <c r="ITT122" s="841"/>
      <c r="ITU122" s="841"/>
      <c r="ITV122" s="841"/>
      <c r="ITW122" s="841"/>
      <c r="ITX122" s="841"/>
      <c r="ITY122" s="841"/>
      <c r="ITZ122" s="841"/>
      <c r="IUA122" s="841"/>
      <c r="IUB122" s="841"/>
      <c r="IUC122" s="841"/>
      <c r="IUD122" s="841"/>
      <c r="IUE122" s="841"/>
      <c r="IUF122" s="841"/>
      <c r="IUG122" s="841"/>
      <c r="IUH122" s="841"/>
      <c r="IUI122" s="841"/>
      <c r="IUJ122" s="841"/>
      <c r="IUK122" s="841"/>
      <c r="IUL122" s="841"/>
      <c r="IUM122" s="841"/>
      <c r="IUN122" s="841"/>
      <c r="IUO122" s="841"/>
      <c r="IUP122" s="841"/>
      <c r="IUQ122" s="841"/>
      <c r="IUR122" s="841"/>
      <c r="IUS122" s="841"/>
      <c r="IUT122" s="841"/>
      <c r="IUU122" s="841"/>
      <c r="IUV122" s="841"/>
      <c r="IUW122" s="841"/>
      <c r="IUX122" s="841"/>
      <c r="IUY122" s="841"/>
      <c r="IUZ122" s="841"/>
      <c r="IVA122" s="841"/>
      <c r="IVB122" s="841"/>
      <c r="IVC122" s="841"/>
      <c r="IVD122" s="841"/>
      <c r="IVE122" s="841"/>
      <c r="IVF122" s="841"/>
      <c r="IVG122" s="841"/>
      <c r="IVH122" s="841"/>
      <c r="IVI122" s="841"/>
      <c r="IVJ122" s="841"/>
      <c r="IVK122" s="841"/>
      <c r="IVL122" s="841"/>
      <c r="IVM122" s="841"/>
      <c r="IVN122" s="841"/>
      <c r="IVO122" s="841"/>
      <c r="IVP122" s="841"/>
      <c r="IVQ122" s="841"/>
      <c r="IVR122" s="841"/>
      <c r="IVS122" s="841"/>
      <c r="IVT122" s="841"/>
      <c r="IVU122" s="841"/>
      <c r="IVV122" s="841"/>
      <c r="IVW122" s="841"/>
      <c r="IVX122" s="841"/>
      <c r="IVY122" s="841"/>
      <c r="IVZ122" s="841"/>
      <c r="IWA122" s="841"/>
      <c r="IWB122" s="841"/>
      <c r="IWC122" s="841"/>
      <c r="IWD122" s="841"/>
      <c r="IWE122" s="841"/>
      <c r="IWF122" s="841"/>
      <c r="IWG122" s="841"/>
      <c r="IWH122" s="841"/>
      <c r="IWI122" s="841"/>
      <c r="IWJ122" s="841"/>
      <c r="IWK122" s="841"/>
      <c r="IWL122" s="841"/>
      <c r="IWM122" s="841"/>
      <c r="IWN122" s="841"/>
      <c r="IWO122" s="841"/>
      <c r="IWP122" s="841"/>
      <c r="IWQ122" s="841"/>
      <c r="IWR122" s="841"/>
      <c r="IWS122" s="841"/>
      <c r="IWT122" s="841"/>
      <c r="IWU122" s="841"/>
      <c r="IWV122" s="841"/>
      <c r="IWW122" s="841"/>
      <c r="IWX122" s="841"/>
      <c r="IWY122" s="841"/>
      <c r="IWZ122" s="841"/>
      <c r="IXA122" s="841"/>
      <c r="IXB122" s="841"/>
      <c r="IXC122" s="841"/>
      <c r="IXD122" s="841"/>
      <c r="IXE122" s="841"/>
      <c r="IXF122" s="841"/>
      <c r="IXG122" s="841"/>
      <c r="IXH122" s="841"/>
      <c r="IXI122" s="841"/>
      <c r="IXJ122" s="841"/>
      <c r="IXK122" s="841"/>
      <c r="IXL122" s="841"/>
      <c r="IXM122" s="841"/>
      <c r="IXN122" s="841"/>
      <c r="IXO122" s="841"/>
      <c r="IXP122" s="841"/>
      <c r="IXQ122" s="841"/>
      <c r="IXR122" s="841"/>
      <c r="IXS122" s="841"/>
      <c r="IXT122" s="841"/>
      <c r="IXU122" s="841"/>
      <c r="IXV122" s="841"/>
      <c r="IXW122" s="841"/>
      <c r="IXX122" s="841"/>
      <c r="IXY122" s="841"/>
      <c r="IXZ122" s="841"/>
      <c r="IYA122" s="841"/>
      <c r="IYB122" s="841"/>
      <c r="IYC122" s="841"/>
      <c r="IYD122" s="841"/>
      <c r="IYE122" s="841"/>
      <c r="IYF122" s="841"/>
      <c r="IYG122" s="841"/>
      <c r="IYH122" s="841"/>
      <c r="IYI122" s="841"/>
      <c r="IYJ122" s="841"/>
      <c r="IYK122" s="841"/>
      <c r="IYL122" s="841"/>
      <c r="IYM122" s="841"/>
      <c r="IYN122" s="841"/>
      <c r="IYO122" s="841"/>
      <c r="IYP122" s="841"/>
      <c r="IYQ122" s="841"/>
      <c r="IYR122" s="841"/>
      <c r="IYS122" s="841"/>
      <c r="IYT122" s="841"/>
      <c r="IYU122" s="841"/>
      <c r="IYV122" s="841"/>
      <c r="IYW122" s="841"/>
      <c r="IYX122" s="841"/>
      <c r="IYY122" s="841"/>
      <c r="IYZ122" s="841"/>
      <c r="IZA122" s="841"/>
      <c r="IZB122" s="841"/>
      <c r="IZC122" s="841"/>
      <c r="IZD122" s="841"/>
      <c r="IZE122" s="841"/>
      <c r="IZF122" s="841"/>
      <c r="IZG122" s="841"/>
      <c r="IZH122" s="841"/>
      <c r="IZI122" s="841"/>
      <c r="IZJ122" s="841"/>
      <c r="IZK122" s="841"/>
      <c r="IZL122" s="841"/>
      <c r="IZM122" s="841"/>
      <c r="IZN122" s="841"/>
      <c r="IZO122" s="841"/>
      <c r="IZP122" s="841"/>
      <c r="IZQ122" s="841"/>
      <c r="IZR122" s="841"/>
      <c r="IZS122" s="841"/>
      <c r="IZT122" s="841"/>
      <c r="IZU122" s="841"/>
      <c r="IZV122" s="841"/>
      <c r="IZW122" s="841"/>
      <c r="IZX122" s="841"/>
      <c r="IZY122" s="841"/>
      <c r="IZZ122" s="841"/>
      <c r="JAA122" s="841"/>
      <c r="JAB122" s="841"/>
      <c r="JAC122" s="841"/>
      <c r="JAD122" s="841"/>
      <c r="JAE122" s="841"/>
      <c r="JAF122" s="841"/>
      <c r="JAG122" s="841"/>
      <c r="JAH122" s="841"/>
      <c r="JAI122" s="841"/>
      <c r="JAJ122" s="841"/>
      <c r="JAK122" s="841"/>
      <c r="JAL122" s="841"/>
      <c r="JAM122" s="841"/>
      <c r="JAN122" s="841"/>
      <c r="JAO122" s="841"/>
      <c r="JAP122" s="841"/>
      <c r="JAQ122" s="841"/>
      <c r="JAR122" s="841"/>
      <c r="JAS122" s="841"/>
      <c r="JAT122" s="841"/>
      <c r="JAU122" s="841"/>
      <c r="JAV122" s="841"/>
      <c r="JAW122" s="841"/>
      <c r="JAX122" s="841"/>
      <c r="JAY122" s="841"/>
      <c r="JAZ122" s="841"/>
      <c r="JBA122" s="841"/>
      <c r="JBB122" s="841"/>
      <c r="JBC122" s="841"/>
      <c r="JBD122" s="841"/>
      <c r="JBE122" s="841"/>
      <c r="JBF122" s="841"/>
      <c r="JBG122" s="841"/>
      <c r="JBH122" s="841"/>
      <c r="JBI122" s="841"/>
      <c r="JBJ122" s="841"/>
      <c r="JBK122" s="841"/>
      <c r="JBL122" s="841"/>
      <c r="JBM122" s="841"/>
      <c r="JBN122" s="841"/>
      <c r="JBO122" s="841"/>
      <c r="JBP122" s="841"/>
      <c r="JBQ122" s="841"/>
      <c r="JBR122" s="841"/>
      <c r="JBS122" s="841"/>
      <c r="JBT122" s="841"/>
      <c r="JBU122" s="841"/>
      <c r="JBV122" s="841"/>
      <c r="JBW122" s="841"/>
      <c r="JBX122" s="841"/>
      <c r="JBY122" s="841"/>
      <c r="JBZ122" s="841"/>
      <c r="JCA122" s="841"/>
      <c r="JCB122" s="841"/>
      <c r="JCC122" s="841"/>
      <c r="JCD122" s="841"/>
      <c r="JCE122" s="841"/>
      <c r="JCF122" s="841"/>
      <c r="JCG122" s="841"/>
      <c r="JCH122" s="841"/>
      <c r="JCI122" s="841"/>
      <c r="JCJ122" s="841"/>
      <c r="JCK122" s="841"/>
      <c r="JCL122" s="841"/>
      <c r="JCM122" s="841"/>
      <c r="JCN122" s="841"/>
      <c r="JCO122" s="841"/>
      <c r="JCP122" s="841"/>
      <c r="JCQ122" s="841"/>
      <c r="JCR122" s="841"/>
      <c r="JCS122" s="841"/>
      <c r="JCT122" s="841"/>
      <c r="JCU122" s="841"/>
      <c r="JCV122" s="841"/>
      <c r="JCW122" s="841"/>
      <c r="JCX122" s="841"/>
      <c r="JCY122" s="841"/>
      <c r="JCZ122" s="841"/>
      <c r="JDA122" s="841"/>
      <c r="JDB122" s="841"/>
      <c r="JDC122" s="841"/>
      <c r="JDD122" s="841"/>
      <c r="JDE122" s="841"/>
      <c r="JDF122" s="841"/>
      <c r="JDG122" s="841"/>
      <c r="JDH122" s="841"/>
      <c r="JDI122" s="841"/>
      <c r="JDJ122" s="841"/>
      <c r="JDK122" s="841"/>
      <c r="JDL122" s="841"/>
      <c r="JDM122" s="841"/>
      <c r="JDN122" s="841"/>
      <c r="JDO122" s="841"/>
      <c r="JDP122" s="841"/>
      <c r="JDQ122" s="841"/>
      <c r="JDR122" s="841"/>
      <c r="JDS122" s="841"/>
      <c r="JDT122" s="841"/>
      <c r="JDU122" s="841"/>
      <c r="JDV122" s="841"/>
      <c r="JDW122" s="841"/>
      <c r="JDX122" s="841"/>
      <c r="JDY122" s="841"/>
      <c r="JDZ122" s="841"/>
      <c r="JEA122" s="841"/>
      <c r="JEB122" s="841"/>
      <c r="JEC122" s="841"/>
      <c r="JED122" s="841"/>
      <c r="JEE122" s="841"/>
      <c r="JEF122" s="841"/>
      <c r="JEG122" s="841"/>
      <c r="JEH122" s="841"/>
      <c r="JEI122" s="841"/>
      <c r="JEJ122" s="841"/>
      <c r="JEK122" s="841"/>
      <c r="JEL122" s="841"/>
      <c r="JEM122" s="841"/>
      <c r="JEN122" s="841"/>
      <c r="JEO122" s="841"/>
      <c r="JEP122" s="841"/>
      <c r="JEQ122" s="841"/>
      <c r="JER122" s="841"/>
      <c r="JES122" s="841"/>
      <c r="JET122" s="841"/>
      <c r="JEU122" s="841"/>
      <c r="JEV122" s="841"/>
      <c r="JEW122" s="841"/>
      <c r="JEX122" s="841"/>
      <c r="JEY122" s="841"/>
      <c r="JEZ122" s="841"/>
      <c r="JFA122" s="841"/>
      <c r="JFB122" s="841"/>
      <c r="JFC122" s="841"/>
      <c r="JFD122" s="841"/>
      <c r="JFE122" s="841"/>
      <c r="JFF122" s="841"/>
      <c r="JFG122" s="841"/>
      <c r="JFH122" s="841"/>
      <c r="JFI122" s="841"/>
      <c r="JFJ122" s="841"/>
      <c r="JFK122" s="841"/>
      <c r="JFL122" s="841"/>
      <c r="JFM122" s="841"/>
      <c r="JFN122" s="841"/>
      <c r="JFO122" s="841"/>
      <c r="JFP122" s="841"/>
      <c r="JFQ122" s="841"/>
      <c r="JFR122" s="841"/>
      <c r="JFS122" s="841"/>
      <c r="JFT122" s="841"/>
      <c r="JFU122" s="841"/>
      <c r="JFV122" s="841"/>
      <c r="JFW122" s="841"/>
      <c r="JFX122" s="841"/>
      <c r="JFY122" s="841"/>
      <c r="JFZ122" s="841"/>
      <c r="JGA122" s="841"/>
      <c r="JGB122" s="841"/>
      <c r="JGC122" s="841"/>
      <c r="JGD122" s="841"/>
      <c r="JGE122" s="841"/>
      <c r="JGF122" s="841"/>
      <c r="JGG122" s="841"/>
      <c r="JGH122" s="841"/>
      <c r="JGI122" s="841"/>
      <c r="JGJ122" s="841"/>
      <c r="JGK122" s="841"/>
      <c r="JGL122" s="841"/>
      <c r="JGM122" s="841"/>
      <c r="JGN122" s="841"/>
      <c r="JGO122" s="841"/>
      <c r="JGP122" s="841"/>
      <c r="JGQ122" s="841"/>
      <c r="JGR122" s="841"/>
      <c r="JGS122" s="841"/>
      <c r="JGT122" s="841"/>
      <c r="JGU122" s="841"/>
      <c r="JGV122" s="841"/>
      <c r="JGW122" s="841"/>
      <c r="JGX122" s="841"/>
      <c r="JGY122" s="841"/>
      <c r="JGZ122" s="841"/>
      <c r="JHA122" s="841"/>
      <c r="JHB122" s="841"/>
      <c r="JHC122" s="841"/>
      <c r="JHD122" s="841"/>
      <c r="JHE122" s="841"/>
      <c r="JHF122" s="841"/>
      <c r="JHG122" s="841"/>
      <c r="JHH122" s="841"/>
      <c r="JHI122" s="841"/>
      <c r="JHJ122" s="841"/>
      <c r="JHK122" s="841"/>
      <c r="JHL122" s="841"/>
      <c r="JHM122" s="841"/>
      <c r="JHN122" s="841"/>
      <c r="JHO122" s="841"/>
      <c r="JHP122" s="841"/>
      <c r="JHQ122" s="841"/>
      <c r="JHR122" s="841"/>
      <c r="JHS122" s="841"/>
      <c r="JHT122" s="841"/>
      <c r="JHU122" s="841"/>
      <c r="JHV122" s="841"/>
      <c r="JHW122" s="841"/>
      <c r="JHX122" s="841"/>
      <c r="JHY122" s="841"/>
      <c r="JHZ122" s="841"/>
      <c r="JIA122" s="841"/>
      <c r="JIB122" s="841"/>
      <c r="JIC122" s="841"/>
      <c r="JID122" s="841"/>
      <c r="JIE122" s="841"/>
      <c r="JIF122" s="841"/>
      <c r="JIG122" s="841"/>
      <c r="JIH122" s="841"/>
      <c r="JII122" s="841"/>
      <c r="JIJ122" s="841"/>
      <c r="JIK122" s="841"/>
      <c r="JIL122" s="841"/>
      <c r="JIM122" s="841"/>
      <c r="JIN122" s="841"/>
      <c r="JIO122" s="841"/>
      <c r="JIP122" s="841"/>
      <c r="JIQ122" s="841"/>
      <c r="JIR122" s="841"/>
      <c r="JIS122" s="841"/>
      <c r="JIT122" s="841"/>
      <c r="JIU122" s="841"/>
      <c r="JIV122" s="841"/>
      <c r="JIW122" s="841"/>
      <c r="JIX122" s="841"/>
      <c r="JIY122" s="841"/>
      <c r="JIZ122" s="841"/>
      <c r="JJA122" s="841"/>
      <c r="JJB122" s="841"/>
      <c r="JJC122" s="841"/>
      <c r="JJD122" s="841"/>
      <c r="JJE122" s="841"/>
      <c r="JJF122" s="841"/>
      <c r="JJG122" s="841"/>
      <c r="JJH122" s="841"/>
      <c r="JJI122" s="841"/>
      <c r="JJJ122" s="841"/>
      <c r="JJK122" s="841"/>
      <c r="JJL122" s="841"/>
      <c r="JJM122" s="841"/>
      <c r="JJN122" s="841"/>
      <c r="JJO122" s="841"/>
      <c r="JJP122" s="841"/>
      <c r="JJQ122" s="841"/>
      <c r="JJR122" s="841"/>
      <c r="JJS122" s="841"/>
      <c r="JJT122" s="841"/>
      <c r="JJU122" s="841"/>
      <c r="JJV122" s="841"/>
      <c r="JJW122" s="841"/>
      <c r="JJX122" s="841"/>
      <c r="JJY122" s="841"/>
      <c r="JJZ122" s="841"/>
      <c r="JKA122" s="841"/>
      <c r="JKB122" s="841"/>
      <c r="JKC122" s="841"/>
      <c r="JKD122" s="841"/>
      <c r="JKE122" s="841"/>
      <c r="JKF122" s="841"/>
      <c r="JKG122" s="841"/>
      <c r="JKH122" s="841"/>
      <c r="JKI122" s="841"/>
      <c r="JKJ122" s="841"/>
      <c r="JKK122" s="841"/>
      <c r="JKL122" s="841"/>
      <c r="JKM122" s="841"/>
      <c r="JKN122" s="841"/>
      <c r="JKO122" s="841"/>
      <c r="JKP122" s="841"/>
      <c r="JKQ122" s="841"/>
      <c r="JKR122" s="841"/>
      <c r="JKS122" s="841"/>
      <c r="JKT122" s="841"/>
      <c r="JKU122" s="841"/>
      <c r="JKV122" s="841"/>
      <c r="JKW122" s="841"/>
      <c r="JKX122" s="841"/>
      <c r="JKY122" s="841"/>
      <c r="JKZ122" s="841"/>
      <c r="JLA122" s="841"/>
      <c r="JLB122" s="841"/>
      <c r="JLC122" s="841"/>
      <c r="JLD122" s="841"/>
      <c r="JLE122" s="841"/>
      <c r="JLF122" s="841"/>
      <c r="JLG122" s="841"/>
      <c r="JLH122" s="841"/>
      <c r="JLI122" s="841"/>
      <c r="JLJ122" s="841"/>
      <c r="JLK122" s="841"/>
      <c r="JLL122" s="841"/>
      <c r="JLM122" s="841"/>
      <c r="JLN122" s="841"/>
      <c r="JLO122" s="841"/>
      <c r="JLP122" s="841"/>
      <c r="JLQ122" s="841"/>
      <c r="JLR122" s="841"/>
      <c r="JLS122" s="841"/>
      <c r="JLT122" s="841"/>
      <c r="JLU122" s="841"/>
      <c r="JLV122" s="841"/>
      <c r="JLW122" s="841"/>
      <c r="JLX122" s="841"/>
      <c r="JLY122" s="841"/>
      <c r="JLZ122" s="841"/>
      <c r="JMA122" s="841"/>
      <c r="JMB122" s="841"/>
      <c r="JMC122" s="841"/>
      <c r="JMD122" s="841"/>
      <c r="JME122" s="841"/>
      <c r="JMF122" s="841"/>
      <c r="JMG122" s="841"/>
      <c r="JMH122" s="841"/>
      <c r="JMI122" s="841"/>
      <c r="JMJ122" s="841"/>
      <c r="JMK122" s="841"/>
      <c r="JML122" s="841"/>
      <c r="JMM122" s="841"/>
      <c r="JMN122" s="841"/>
      <c r="JMO122" s="841"/>
      <c r="JMP122" s="841"/>
      <c r="JMQ122" s="841"/>
      <c r="JMR122" s="841"/>
      <c r="JMS122" s="841"/>
      <c r="JMT122" s="841"/>
      <c r="JMU122" s="841"/>
      <c r="JMV122" s="841"/>
      <c r="JMW122" s="841"/>
      <c r="JMX122" s="841"/>
      <c r="JMY122" s="841"/>
      <c r="JMZ122" s="841"/>
      <c r="JNA122" s="841"/>
      <c r="JNB122" s="841"/>
      <c r="JNC122" s="841"/>
      <c r="JND122" s="841"/>
      <c r="JNE122" s="841"/>
      <c r="JNF122" s="841"/>
      <c r="JNG122" s="841"/>
      <c r="JNH122" s="841"/>
      <c r="JNI122" s="841"/>
      <c r="JNJ122" s="841"/>
      <c r="JNK122" s="841"/>
      <c r="JNL122" s="841"/>
      <c r="JNM122" s="841"/>
      <c r="JNN122" s="841"/>
      <c r="JNO122" s="841"/>
      <c r="JNP122" s="841"/>
      <c r="JNQ122" s="841"/>
      <c r="JNR122" s="841"/>
      <c r="JNS122" s="841"/>
      <c r="JNT122" s="841"/>
      <c r="JNU122" s="841"/>
      <c r="JNV122" s="841"/>
      <c r="JNW122" s="841"/>
      <c r="JNX122" s="841"/>
      <c r="JNY122" s="841"/>
      <c r="JNZ122" s="841"/>
      <c r="JOA122" s="841"/>
      <c r="JOB122" s="841"/>
      <c r="JOC122" s="841"/>
      <c r="JOD122" s="841"/>
      <c r="JOE122" s="841"/>
      <c r="JOF122" s="841"/>
      <c r="JOG122" s="841"/>
      <c r="JOH122" s="841"/>
      <c r="JOI122" s="841"/>
      <c r="JOJ122" s="841"/>
      <c r="JOK122" s="841"/>
      <c r="JOL122" s="841"/>
      <c r="JOM122" s="841"/>
      <c r="JON122" s="841"/>
      <c r="JOO122" s="841"/>
      <c r="JOP122" s="841"/>
      <c r="JOQ122" s="841"/>
      <c r="JOR122" s="841"/>
      <c r="JOS122" s="841"/>
      <c r="JOT122" s="841"/>
      <c r="JOU122" s="841"/>
      <c r="JOV122" s="841"/>
      <c r="JOW122" s="841"/>
      <c r="JOX122" s="841"/>
      <c r="JOY122" s="841"/>
      <c r="JOZ122" s="841"/>
      <c r="JPA122" s="841"/>
      <c r="JPB122" s="841"/>
      <c r="JPC122" s="841"/>
      <c r="JPD122" s="841"/>
      <c r="JPE122" s="841"/>
      <c r="JPF122" s="841"/>
      <c r="JPG122" s="841"/>
      <c r="JPH122" s="841"/>
      <c r="JPI122" s="841"/>
      <c r="JPJ122" s="841"/>
      <c r="JPK122" s="841"/>
      <c r="JPL122" s="841"/>
      <c r="JPM122" s="841"/>
      <c r="JPN122" s="841"/>
      <c r="JPO122" s="841"/>
      <c r="JPP122" s="841"/>
      <c r="JPQ122" s="841"/>
      <c r="JPR122" s="841"/>
      <c r="JPS122" s="841"/>
      <c r="JPT122" s="841"/>
      <c r="JPU122" s="841"/>
      <c r="JPV122" s="841"/>
      <c r="JPW122" s="841"/>
      <c r="JPX122" s="841"/>
      <c r="JPY122" s="841"/>
      <c r="JPZ122" s="841"/>
      <c r="JQA122" s="841"/>
      <c r="JQB122" s="841"/>
      <c r="JQC122" s="841"/>
      <c r="JQD122" s="841"/>
      <c r="JQE122" s="841"/>
      <c r="JQF122" s="841"/>
      <c r="JQG122" s="841"/>
      <c r="JQH122" s="841"/>
      <c r="JQI122" s="841"/>
      <c r="JQJ122" s="841"/>
      <c r="JQK122" s="841"/>
      <c r="JQL122" s="841"/>
      <c r="JQM122" s="841"/>
      <c r="JQN122" s="841"/>
      <c r="JQO122" s="841"/>
      <c r="JQP122" s="841"/>
      <c r="JQQ122" s="841"/>
      <c r="JQR122" s="841"/>
      <c r="JQS122" s="841"/>
      <c r="JQT122" s="841"/>
      <c r="JQU122" s="841"/>
      <c r="JQV122" s="841"/>
      <c r="JQW122" s="841"/>
      <c r="JQX122" s="841"/>
      <c r="JQY122" s="841"/>
      <c r="JQZ122" s="841"/>
      <c r="JRA122" s="841"/>
      <c r="JRB122" s="841"/>
      <c r="JRC122" s="841"/>
      <c r="JRD122" s="841"/>
      <c r="JRE122" s="841"/>
      <c r="JRF122" s="841"/>
      <c r="JRG122" s="841"/>
      <c r="JRH122" s="841"/>
      <c r="JRI122" s="841"/>
      <c r="JRJ122" s="841"/>
      <c r="JRK122" s="841"/>
      <c r="JRL122" s="841"/>
      <c r="JRM122" s="841"/>
      <c r="JRN122" s="841"/>
      <c r="JRO122" s="841"/>
      <c r="JRP122" s="841"/>
      <c r="JRQ122" s="841"/>
      <c r="JRR122" s="841"/>
      <c r="JRS122" s="841"/>
      <c r="JRT122" s="841"/>
      <c r="JRU122" s="841"/>
      <c r="JRV122" s="841"/>
      <c r="JRW122" s="841"/>
      <c r="JRX122" s="841"/>
      <c r="JRY122" s="841"/>
      <c r="JRZ122" s="841"/>
      <c r="JSA122" s="841"/>
      <c r="JSB122" s="841"/>
      <c r="JSC122" s="841"/>
      <c r="JSD122" s="841"/>
      <c r="JSE122" s="841"/>
      <c r="JSF122" s="841"/>
      <c r="JSG122" s="841"/>
      <c r="JSH122" s="841"/>
      <c r="JSI122" s="841"/>
      <c r="JSJ122" s="841"/>
      <c r="JSK122" s="841"/>
      <c r="JSL122" s="841"/>
      <c r="JSM122" s="841"/>
      <c r="JSN122" s="841"/>
      <c r="JSO122" s="841"/>
      <c r="JSP122" s="841"/>
      <c r="JSQ122" s="841"/>
      <c r="JSR122" s="841"/>
      <c r="JSS122" s="841"/>
      <c r="JST122" s="841"/>
      <c r="JSU122" s="841"/>
      <c r="JSV122" s="841"/>
      <c r="JSW122" s="841"/>
      <c r="JSX122" s="841"/>
      <c r="JSY122" s="841"/>
      <c r="JSZ122" s="841"/>
      <c r="JTA122" s="841"/>
      <c r="JTB122" s="841"/>
      <c r="JTC122" s="841"/>
      <c r="JTD122" s="841"/>
      <c r="JTE122" s="841"/>
      <c r="JTF122" s="841"/>
      <c r="JTG122" s="841"/>
      <c r="JTH122" s="841"/>
      <c r="JTI122" s="841"/>
      <c r="JTJ122" s="841"/>
      <c r="JTK122" s="841"/>
      <c r="JTL122" s="841"/>
      <c r="JTM122" s="841"/>
      <c r="JTN122" s="841"/>
      <c r="JTO122" s="841"/>
      <c r="JTP122" s="841"/>
      <c r="JTQ122" s="841"/>
      <c r="JTR122" s="841"/>
      <c r="JTS122" s="841"/>
      <c r="JTT122" s="841"/>
      <c r="JTU122" s="841"/>
      <c r="JTV122" s="841"/>
      <c r="JTW122" s="841"/>
      <c r="JTX122" s="841"/>
      <c r="JTY122" s="841"/>
      <c r="JTZ122" s="841"/>
      <c r="JUA122" s="841"/>
      <c r="JUB122" s="841"/>
      <c r="JUC122" s="841"/>
      <c r="JUD122" s="841"/>
      <c r="JUE122" s="841"/>
      <c r="JUF122" s="841"/>
      <c r="JUG122" s="841"/>
      <c r="JUH122" s="841"/>
      <c r="JUI122" s="841"/>
      <c r="JUJ122" s="841"/>
      <c r="JUK122" s="841"/>
      <c r="JUL122" s="841"/>
      <c r="JUM122" s="841"/>
      <c r="JUN122" s="841"/>
      <c r="JUO122" s="841"/>
      <c r="JUP122" s="841"/>
      <c r="JUQ122" s="841"/>
      <c r="JUR122" s="841"/>
      <c r="JUS122" s="841"/>
      <c r="JUT122" s="841"/>
      <c r="JUU122" s="841"/>
      <c r="JUV122" s="841"/>
      <c r="JUW122" s="841"/>
      <c r="JUX122" s="841"/>
      <c r="JUY122" s="841"/>
      <c r="JUZ122" s="841"/>
      <c r="JVA122" s="841"/>
      <c r="JVB122" s="841"/>
      <c r="JVC122" s="841"/>
      <c r="JVD122" s="841"/>
      <c r="JVE122" s="841"/>
      <c r="JVF122" s="841"/>
      <c r="JVG122" s="841"/>
      <c r="JVH122" s="841"/>
      <c r="JVI122" s="841"/>
      <c r="JVJ122" s="841"/>
      <c r="JVK122" s="841"/>
      <c r="JVL122" s="841"/>
      <c r="JVM122" s="841"/>
      <c r="JVN122" s="841"/>
      <c r="JVO122" s="841"/>
      <c r="JVP122" s="841"/>
      <c r="JVQ122" s="841"/>
      <c r="JVR122" s="841"/>
      <c r="JVS122" s="841"/>
      <c r="JVT122" s="841"/>
      <c r="JVU122" s="841"/>
      <c r="JVV122" s="841"/>
      <c r="JVW122" s="841"/>
      <c r="JVX122" s="841"/>
      <c r="JVY122" s="841"/>
      <c r="JVZ122" s="841"/>
      <c r="JWA122" s="841"/>
      <c r="JWB122" s="841"/>
      <c r="JWC122" s="841"/>
      <c r="JWD122" s="841"/>
      <c r="JWE122" s="841"/>
      <c r="JWF122" s="841"/>
      <c r="JWG122" s="841"/>
      <c r="JWH122" s="841"/>
      <c r="JWI122" s="841"/>
      <c r="JWJ122" s="841"/>
      <c r="JWK122" s="841"/>
      <c r="JWL122" s="841"/>
      <c r="JWM122" s="841"/>
      <c r="JWN122" s="841"/>
      <c r="JWO122" s="841"/>
      <c r="JWP122" s="841"/>
      <c r="JWQ122" s="841"/>
      <c r="JWR122" s="841"/>
      <c r="JWS122" s="841"/>
      <c r="JWT122" s="841"/>
      <c r="JWU122" s="841"/>
      <c r="JWV122" s="841"/>
      <c r="JWW122" s="841"/>
      <c r="JWX122" s="841"/>
      <c r="JWY122" s="841"/>
      <c r="JWZ122" s="841"/>
      <c r="JXA122" s="841"/>
      <c r="JXB122" s="841"/>
      <c r="JXC122" s="841"/>
      <c r="JXD122" s="841"/>
      <c r="JXE122" s="841"/>
      <c r="JXF122" s="841"/>
      <c r="JXG122" s="841"/>
      <c r="JXH122" s="841"/>
      <c r="JXI122" s="841"/>
      <c r="JXJ122" s="841"/>
      <c r="JXK122" s="841"/>
      <c r="JXL122" s="841"/>
      <c r="JXM122" s="841"/>
      <c r="JXN122" s="841"/>
      <c r="JXO122" s="841"/>
      <c r="JXP122" s="841"/>
      <c r="JXQ122" s="841"/>
      <c r="JXR122" s="841"/>
      <c r="JXS122" s="841"/>
      <c r="JXT122" s="841"/>
      <c r="JXU122" s="841"/>
      <c r="JXV122" s="841"/>
      <c r="JXW122" s="841"/>
      <c r="JXX122" s="841"/>
      <c r="JXY122" s="841"/>
      <c r="JXZ122" s="841"/>
      <c r="JYA122" s="841"/>
      <c r="JYB122" s="841"/>
      <c r="JYC122" s="841"/>
      <c r="JYD122" s="841"/>
      <c r="JYE122" s="841"/>
      <c r="JYF122" s="841"/>
      <c r="JYG122" s="841"/>
      <c r="JYH122" s="841"/>
      <c r="JYI122" s="841"/>
      <c r="JYJ122" s="841"/>
      <c r="JYK122" s="841"/>
      <c r="JYL122" s="841"/>
      <c r="JYM122" s="841"/>
      <c r="JYN122" s="841"/>
      <c r="JYO122" s="841"/>
      <c r="JYP122" s="841"/>
      <c r="JYQ122" s="841"/>
      <c r="JYR122" s="841"/>
      <c r="JYS122" s="841"/>
      <c r="JYT122" s="841"/>
      <c r="JYU122" s="841"/>
      <c r="JYV122" s="841"/>
      <c r="JYW122" s="841"/>
      <c r="JYX122" s="841"/>
      <c r="JYY122" s="841"/>
      <c r="JYZ122" s="841"/>
      <c r="JZA122" s="841"/>
      <c r="JZB122" s="841"/>
      <c r="JZC122" s="841"/>
      <c r="JZD122" s="841"/>
      <c r="JZE122" s="841"/>
      <c r="JZF122" s="841"/>
      <c r="JZG122" s="841"/>
      <c r="JZH122" s="841"/>
      <c r="JZI122" s="841"/>
      <c r="JZJ122" s="841"/>
      <c r="JZK122" s="841"/>
      <c r="JZL122" s="841"/>
      <c r="JZM122" s="841"/>
      <c r="JZN122" s="841"/>
      <c r="JZO122" s="841"/>
      <c r="JZP122" s="841"/>
      <c r="JZQ122" s="841"/>
      <c r="JZR122" s="841"/>
      <c r="JZS122" s="841"/>
      <c r="JZT122" s="841"/>
      <c r="JZU122" s="841"/>
      <c r="JZV122" s="841"/>
      <c r="JZW122" s="841"/>
      <c r="JZX122" s="841"/>
      <c r="JZY122" s="841"/>
      <c r="JZZ122" s="841"/>
      <c r="KAA122" s="841"/>
      <c r="KAB122" s="841"/>
      <c r="KAC122" s="841"/>
      <c r="KAD122" s="841"/>
      <c r="KAE122" s="841"/>
      <c r="KAF122" s="841"/>
      <c r="KAG122" s="841"/>
      <c r="KAH122" s="841"/>
      <c r="KAI122" s="841"/>
      <c r="KAJ122" s="841"/>
      <c r="KAK122" s="841"/>
      <c r="KAL122" s="841"/>
      <c r="KAM122" s="841"/>
      <c r="KAN122" s="841"/>
      <c r="KAO122" s="841"/>
      <c r="KAP122" s="841"/>
      <c r="KAQ122" s="841"/>
      <c r="KAR122" s="841"/>
      <c r="KAS122" s="841"/>
      <c r="KAT122" s="841"/>
      <c r="KAU122" s="841"/>
      <c r="KAV122" s="841"/>
      <c r="KAW122" s="841"/>
      <c r="KAX122" s="841"/>
      <c r="KAY122" s="841"/>
      <c r="KAZ122" s="841"/>
      <c r="KBA122" s="841"/>
      <c r="KBB122" s="841"/>
      <c r="KBC122" s="841"/>
      <c r="KBD122" s="841"/>
      <c r="KBE122" s="841"/>
      <c r="KBF122" s="841"/>
      <c r="KBG122" s="841"/>
      <c r="KBH122" s="841"/>
      <c r="KBI122" s="841"/>
      <c r="KBJ122" s="841"/>
      <c r="KBK122" s="841"/>
      <c r="KBL122" s="841"/>
      <c r="KBM122" s="841"/>
      <c r="KBN122" s="841"/>
      <c r="KBO122" s="841"/>
      <c r="KBP122" s="841"/>
      <c r="KBQ122" s="841"/>
      <c r="KBR122" s="841"/>
      <c r="KBS122" s="841"/>
      <c r="KBT122" s="841"/>
      <c r="KBU122" s="841"/>
      <c r="KBV122" s="841"/>
      <c r="KBW122" s="841"/>
      <c r="KBX122" s="841"/>
      <c r="KBY122" s="841"/>
      <c r="KBZ122" s="841"/>
      <c r="KCA122" s="841"/>
      <c r="KCB122" s="841"/>
      <c r="KCC122" s="841"/>
      <c r="KCD122" s="841"/>
      <c r="KCE122" s="841"/>
      <c r="KCF122" s="841"/>
      <c r="KCG122" s="841"/>
      <c r="KCH122" s="841"/>
      <c r="KCI122" s="841"/>
      <c r="KCJ122" s="841"/>
      <c r="KCK122" s="841"/>
      <c r="KCL122" s="841"/>
      <c r="KCM122" s="841"/>
      <c r="KCN122" s="841"/>
      <c r="KCO122" s="841"/>
      <c r="KCP122" s="841"/>
      <c r="KCQ122" s="841"/>
      <c r="KCR122" s="841"/>
      <c r="KCS122" s="841"/>
      <c r="KCT122" s="841"/>
      <c r="KCU122" s="841"/>
      <c r="KCV122" s="841"/>
      <c r="KCW122" s="841"/>
      <c r="KCX122" s="841"/>
      <c r="KCY122" s="841"/>
      <c r="KCZ122" s="841"/>
      <c r="KDA122" s="841"/>
      <c r="KDB122" s="841"/>
      <c r="KDC122" s="841"/>
      <c r="KDD122" s="841"/>
      <c r="KDE122" s="841"/>
      <c r="KDF122" s="841"/>
      <c r="KDG122" s="841"/>
      <c r="KDH122" s="841"/>
      <c r="KDI122" s="841"/>
      <c r="KDJ122" s="841"/>
      <c r="KDK122" s="841"/>
      <c r="KDL122" s="841"/>
      <c r="KDM122" s="841"/>
      <c r="KDN122" s="841"/>
      <c r="KDO122" s="841"/>
      <c r="KDP122" s="841"/>
      <c r="KDQ122" s="841"/>
      <c r="KDR122" s="841"/>
      <c r="KDS122" s="841"/>
      <c r="KDT122" s="841"/>
      <c r="KDU122" s="841"/>
      <c r="KDV122" s="841"/>
      <c r="KDW122" s="841"/>
      <c r="KDX122" s="841"/>
      <c r="KDY122" s="841"/>
      <c r="KDZ122" s="841"/>
      <c r="KEA122" s="841"/>
      <c r="KEB122" s="841"/>
      <c r="KEC122" s="841"/>
      <c r="KED122" s="841"/>
      <c r="KEE122" s="841"/>
      <c r="KEF122" s="841"/>
      <c r="KEG122" s="841"/>
      <c r="KEH122" s="841"/>
      <c r="KEI122" s="841"/>
      <c r="KEJ122" s="841"/>
      <c r="KEK122" s="841"/>
      <c r="KEL122" s="841"/>
      <c r="KEM122" s="841"/>
      <c r="KEN122" s="841"/>
      <c r="KEO122" s="841"/>
      <c r="KEP122" s="841"/>
      <c r="KEQ122" s="841"/>
      <c r="KER122" s="841"/>
      <c r="KES122" s="841"/>
      <c r="KET122" s="841"/>
      <c r="KEU122" s="841"/>
      <c r="KEV122" s="841"/>
      <c r="KEW122" s="841"/>
      <c r="KEX122" s="841"/>
      <c r="KEY122" s="841"/>
      <c r="KEZ122" s="841"/>
      <c r="KFA122" s="841"/>
      <c r="KFB122" s="841"/>
      <c r="KFC122" s="841"/>
      <c r="KFD122" s="841"/>
      <c r="KFE122" s="841"/>
      <c r="KFF122" s="841"/>
      <c r="KFG122" s="841"/>
      <c r="KFH122" s="841"/>
      <c r="KFI122" s="841"/>
      <c r="KFJ122" s="841"/>
      <c r="KFK122" s="841"/>
      <c r="KFL122" s="841"/>
      <c r="KFM122" s="841"/>
      <c r="KFN122" s="841"/>
      <c r="KFO122" s="841"/>
      <c r="KFP122" s="841"/>
      <c r="KFQ122" s="841"/>
      <c r="KFR122" s="841"/>
      <c r="KFS122" s="841"/>
      <c r="KFT122" s="841"/>
      <c r="KFU122" s="841"/>
      <c r="KFV122" s="841"/>
      <c r="KFW122" s="841"/>
      <c r="KFX122" s="841"/>
      <c r="KFY122" s="841"/>
      <c r="KFZ122" s="841"/>
      <c r="KGA122" s="841"/>
      <c r="KGB122" s="841"/>
      <c r="KGC122" s="841"/>
      <c r="KGD122" s="841"/>
      <c r="KGE122" s="841"/>
      <c r="KGF122" s="841"/>
      <c r="KGG122" s="841"/>
      <c r="KGH122" s="841"/>
      <c r="KGI122" s="841"/>
      <c r="KGJ122" s="841"/>
      <c r="KGK122" s="841"/>
      <c r="KGL122" s="841"/>
      <c r="KGM122" s="841"/>
      <c r="KGN122" s="841"/>
      <c r="KGO122" s="841"/>
      <c r="KGP122" s="841"/>
      <c r="KGQ122" s="841"/>
      <c r="KGR122" s="841"/>
      <c r="KGS122" s="841"/>
      <c r="KGT122" s="841"/>
      <c r="KGU122" s="841"/>
      <c r="KGV122" s="841"/>
      <c r="KGW122" s="841"/>
      <c r="KGX122" s="841"/>
      <c r="KGY122" s="841"/>
      <c r="KGZ122" s="841"/>
      <c r="KHA122" s="841"/>
      <c r="KHB122" s="841"/>
      <c r="KHC122" s="841"/>
      <c r="KHD122" s="841"/>
      <c r="KHE122" s="841"/>
      <c r="KHF122" s="841"/>
      <c r="KHG122" s="841"/>
      <c r="KHH122" s="841"/>
      <c r="KHI122" s="841"/>
      <c r="KHJ122" s="841"/>
      <c r="KHK122" s="841"/>
      <c r="KHL122" s="841"/>
      <c r="KHM122" s="841"/>
      <c r="KHN122" s="841"/>
      <c r="KHO122" s="841"/>
      <c r="KHP122" s="841"/>
      <c r="KHQ122" s="841"/>
      <c r="KHR122" s="841"/>
      <c r="KHS122" s="841"/>
      <c r="KHT122" s="841"/>
      <c r="KHU122" s="841"/>
      <c r="KHV122" s="841"/>
      <c r="KHW122" s="841"/>
      <c r="KHX122" s="841"/>
      <c r="KHY122" s="841"/>
      <c r="KHZ122" s="841"/>
      <c r="KIA122" s="841"/>
      <c r="KIB122" s="841"/>
      <c r="KIC122" s="841"/>
      <c r="KID122" s="841"/>
      <c r="KIE122" s="841"/>
      <c r="KIF122" s="841"/>
      <c r="KIG122" s="841"/>
      <c r="KIH122" s="841"/>
      <c r="KII122" s="841"/>
      <c r="KIJ122" s="841"/>
      <c r="KIK122" s="841"/>
      <c r="KIL122" s="841"/>
      <c r="KIM122" s="841"/>
      <c r="KIN122" s="841"/>
      <c r="KIO122" s="841"/>
      <c r="KIP122" s="841"/>
      <c r="KIQ122" s="841"/>
      <c r="KIR122" s="841"/>
      <c r="KIS122" s="841"/>
      <c r="KIT122" s="841"/>
      <c r="KIU122" s="841"/>
      <c r="KIV122" s="841"/>
      <c r="KIW122" s="841"/>
      <c r="KIX122" s="841"/>
      <c r="KIY122" s="841"/>
      <c r="KIZ122" s="841"/>
      <c r="KJA122" s="841"/>
      <c r="KJB122" s="841"/>
      <c r="KJC122" s="841"/>
      <c r="KJD122" s="841"/>
      <c r="KJE122" s="841"/>
      <c r="KJF122" s="841"/>
      <c r="KJG122" s="841"/>
      <c r="KJH122" s="841"/>
      <c r="KJI122" s="841"/>
      <c r="KJJ122" s="841"/>
      <c r="KJK122" s="841"/>
      <c r="KJL122" s="841"/>
      <c r="KJM122" s="841"/>
      <c r="KJN122" s="841"/>
      <c r="KJO122" s="841"/>
      <c r="KJP122" s="841"/>
      <c r="KJQ122" s="841"/>
      <c r="KJR122" s="841"/>
      <c r="KJS122" s="841"/>
      <c r="KJT122" s="841"/>
      <c r="KJU122" s="841"/>
      <c r="KJV122" s="841"/>
      <c r="KJW122" s="841"/>
      <c r="KJX122" s="841"/>
      <c r="KJY122" s="841"/>
      <c r="KJZ122" s="841"/>
      <c r="KKA122" s="841"/>
      <c r="KKB122" s="841"/>
      <c r="KKC122" s="841"/>
      <c r="KKD122" s="841"/>
      <c r="KKE122" s="841"/>
      <c r="KKF122" s="841"/>
      <c r="KKG122" s="841"/>
      <c r="KKH122" s="841"/>
      <c r="KKI122" s="841"/>
      <c r="KKJ122" s="841"/>
      <c r="KKK122" s="841"/>
      <c r="KKL122" s="841"/>
      <c r="KKM122" s="841"/>
      <c r="KKN122" s="841"/>
      <c r="KKO122" s="841"/>
      <c r="KKP122" s="841"/>
      <c r="KKQ122" s="841"/>
      <c r="KKR122" s="841"/>
      <c r="KKS122" s="841"/>
      <c r="KKT122" s="841"/>
      <c r="KKU122" s="841"/>
      <c r="KKV122" s="841"/>
      <c r="KKW122" s="841"/>
      <c r="KKX122" s="841"/>
      <c r="KKY122" s="841"/>
      <c r="KKZ122" s="841"/>
      <c r="KLA122" s="841"/>
      <c r="KLB122" s="841"/>
      <c r="KLC122" s="841"/>
      <c r="KLD122" s="841"/>
      <c r="KLE122" s="841"/>
      <c r="KLF122" s="841"/>
      <c r="KLG122" s="841"/>
      <c r="KLH122" s="841"/>
      <c r="KLI122" s="841"/>
      <c r="KLJ122" s="841"/>
      <c r="KLK122" s="841"/>
      <c r="KLL122" s="841"/>
      <c r="KLM122" s="841"/>
      <c r="KLN122" s="841"/>
      <c r="KLO122" s="841"/>
      <c r="KLP122" s="841"/>
      <c r="KLQ122" s="841"/>
      <c r="KLR122" s="841"/>
      <c r="KLS122" s="841"/>
      <c r="KLT122" s="841"/>
      <c r="KLU122" s="841"/>
      <c r="KLV122" s="841"/>
      <c r="KLW122" s="841"/>
      <c r="KLX122" s="841"/>
      <c r="KLY122" s="841"/>
      <c r="KLZ122" s="841"/>
      <c r="KMA122" s="841"/>
      <c r="KMB122" s="841"/>
      <c r="KMC122" s="841"/>
      <c r="KMD122" s="841"/>
      <c r="KME122" s="841"/>
      <c r="KMF122" s="841"/>
      <c r="KMG122" s="841"/>
      <c r="KMH122" s="841"/>
      <c r="KMI122" s="841"/>
      <c r="KMJ122" s="841"/>
      <c r="KMK122" s="841"/>
      <c r="KML122" s="841"/>
      <c r="KMM122" s="841"/>
      <c r="KMN122" s="841"/>
      <c r="KMO122" s="841"/>
      <c r="KMP122" s="841"/>
      <c r="KMQ122" s="841"/>
      <c r="KMR122" s="841"/>
      <c r="KMS122" s="841"/>
      <c r="KMT122" s="841"/>
      <c r="KMU122" s="841"/>
      <c r="KMV122" s="841"/>
      <c r="KMW122" s="841"/>
      <c r="KMX122" s="841"/>
      <c r="KMY122" s="841"/>
      <c r="KMZ122" s="841"/>
      <c r="KNA122" s="841"/>
      <c r="KNB122" s="841"/>
      <c r="KNC122" s="841"/>
      <c r="KND122" s="841"/>
      <c r="KNE122" s="841"/>
      <c r="KNF122" s="841"/>
      <c r="KNG122" s="841"/>
      <c r="KNH122" s="841"/>
      <c r="KNI122" s="841"/>
      <c r="KNJ122" s="841"/>
      <c r="KNK122" s="841"/>
      <c r="KNL122" s="841"/>
      <c r="KNM122" s="841"/>
      <c r="KNN122" s="841"/>
      <c r="KNO122" s="841"/>
      <c r="KNP122" s="841"/>
      <c r="KNQ122" s="841"/>
      <c r="KNR122" s="841"/>
      <c r="KNS122" s="841"/>
      <c r="KNT122" s="841"/>
      <c r="KNU122" s="841"/>
      <c r="KNV122" s="841"/>
      <c r="KNW122" s="841"/>
      <c r="KNX122" s="841"/>
      <c r="KNY122" s="841"/>
      <c r="KNZ122" s="841"/>
      <c r="KOA122" s="841"/>
      <c r="KOB122" s="841"/>
      <c r="KOC122" s="841"/>
      <c r="KOD122" s="841"/>
      <c r="KOE122" s="841"/>
      <c r="KOF122" s="841"/>
      <c r="KOG122" s="841"/>
      <c r="KOH122" s="841"/>
      <c r="KOI122" s="841"/>
      <c r="KOJ122" s="841"/>
      <c r="KOK122" s="841"/>
      <c r="KOL122" s="841"/>
      <c r="KOM122" s="841"/>
      <c r="KON122" s="841"/>
      <c r="KOO122" s="841"/>
      <c r="KOP122" s="841"/>
      <c r="KOQ122" s="841"/>
      <c r="KOR122" s="841"/>
      <c r="KOS122" s="841"/>
      <c r="KOT122" s="841"/>
      <c r="KOU122" s="841"/>
      <c r="KOV122" s="841"/>
      <c r="KOW122" s="841"/>
      <c r="KOX122" s="841"/>
      <c r="KOY122" s="841"/>
      <c r="KOZ122" s="841"/>
      <c r="KPA122" s="841"/>
      <c r="KPB122" s="841"/>
      <c r="KPC122" s="841"/>
      <c r="KPD122" s="841"/>
      <c r="KPE122" s="841"/>
      <c r="KPF122" s="841"/>
      <c r="KPG122" s="841"/>
      <c r="KPH122" s="841"/>
      <c r="KPI122" s="841"/>
      <c r="KPJ122" s="841"/>
      <c r="KPK122" s="841"/>
      <c r="KPL122" s="841"/>
      <c r="KPM122" s="841"/>
      <c r="KPN122" s="841"/>
      <c r="KPO122" s="841"/>
      <c r="KPP122" s="841"/>
      <c r="KPQ122" s="841"/>
      <c r="KPR122" s="841"/>
      <c r="KPS122" s="841"/>
      <c r="KPT122" s="841"/>
      <c r="KPU122" s="841"/>
      <c r="KPV122" s="841"/>
      <c r="KPW122" s="841"/>
      <c r="KPX122" s="841"/>
      <c r="KPY122" s="841"/>
      <c r="KPZ122" s="841"/>
      <c r="KQA122" s="841"/>
      <c r="KQB122" s="841"/>
      <c r="KQC122" s="841"/>
      <c r="KQD122" s="841"/>
      <c r="KQE122" s="841"/>
      <c r="KQF122" s="841"/>
      <c r="KQG122" s="841"/>
      <c r="KQH122" s="841"/>
      <c r="KQI122" s="841"/>
      <c r="KQJ122" s="841"/>
      <c r="KQK122" s="841"/>
      <c r="KQL122" s="841"/>
      <c r="KQM122" s="841"/>
      <c r="KQN122" s="841"/>
      <c r="KQO122" s="841"/>
      <c r="KQP122" s="841"/>
      <c r="KQQ122" s="841"/>
      <c r="KQR122" s="841"/>
      <c r="KQS122" s="841"/>
      <c r="KQT122" s="841"/>
      <c r="KQU122" s="841"/>
      <c r="KQV122" s="841"/>
      <c r="KQW122" s="841"/>
      <c r="KQX122" s="841"/>
      <c r="KQY122" s="841"/>
      <c r="KQZ122" s="841"/>
      <c r="KRA122" s="841"/>
      <c r="KRB122" s="841"/>
      <c r="KRC122" s="841"/>
      <c r="KRD122" s="841"/>
      <c r="KRE122" s="841"/>
      <c r="KRF122" s="841"/>
      <c r="KRG122" s="841"/>
      <c r="KRH122" s="841"/>
      <c r="KRI122" s="841"/>
      <c r="KRJ122" s="841"/>
      <c r="KRK122" s="841"/>
      <c r="KRL122" s="841"/>
      <c r="KRM122" s="841"/>
      <c r="KRN122" s="841"/>
      <c r="KRO122" s="841"/>
      <c r="KRP122" s="841"/>
      <c r="KRQ122" s="841"/>
      <c r="KRR122" s="841"/>
      <c r="KRS122" s="841"/>
      <c r="KRT122" s="841"/>
      <c r="KRU122" s="841"/>
      <c r="KRV122" s="841"/>
      <c r="KRW122" s="841"/>
      <c r="KRX122" s="841"/>
      <c r="KRY122" s="841"/>
      <c r="KRZ122" s="841"/>
      <c r="KSA122" s="841"/>
      <c r="KSB122" s="841"/>
      <c r="KSC122" s="841"/>
      <c r="KSD122" s="841"/>
      <c r="KSE122" s="841"/>
      <c r="KSF122" s="841"/>
      <c r="KSG122" s="841"/>
      <c r="KSH122" s="841"/>
      <c r="KSI122" s="841"/>
      <c r="KSJ122" s="841"/>
      <c r="KSK122" s="841"/>
      <c r="KSL122" s="841"/>
      <c r="KSM122" s="841"/>
      <c r="KSN122" s="841"/>
      <c r="KSO122" s="841"/>
      <c r="KSP122" s="841"/>
      <c r="KSQ122" s="841"/>
      <c r="KSR122" s="841"/>
      <c r="KSS122" s="841"/>
      <c r="KST122" s="841"/>
      <c r="KSU122" s="841"/>
      <c r="KSV122" s="841"/>
      <c r="KSW122" s="841"/>
      <c r="KSX122" s="841"/>
      <c r="KSY122" s="841"/>
      <c r="KSZ122" s="841"/>
      <c r="KTA122" s="841"/>
      <c r="KTB122" s="841"/>
      <c r="KTC122" s="841"/>
      <c r="KTD122" s="841"/>
      <c r="KTE122" s="841"/>
      <c r="KTF122" s="841"/>
      <c r="KTG122" s="841"/>
      <c r="KTH122" s="841"/>
      <c r="KTI122" s="841"/>
      <c r="KTJ122" s="841"/>
      <c r="KTK122" s="841"/>
      <c r="KTL122" s="841"/>
      <c r="KTM122" s="841"/>
      <c r="KTN122" s="841"/>
      <c r="KTO122" s="841"/>
      <c r="KTP122" s="841"/>
      <c r="KTQ122" s="841"/>
      <c r="KTR122" s="841"/>
      <c r="KTS122" s="841"/>
      <c r="KTT122" s="841"/>
      <c r="KTU122" s="841"/>
      <c r="KTV122" s="841"/>
      <c r="KTW122" s="841"/>
      <c r="KTX122" s="841"/>
      <c r="KTY122" s="841"/>
      <c r="KTZ122" s="841"/>
      <c r="KUA122" s="841"/>
      <c r="KUB122" s="841"/>
      <c r="KUC122" s="841"/>
      <c r="KUD122" s="841"/>
      <c r="KUE122" s="841"/>
      <c r="KUF122" s="841"/>
      <c r="KUG122" s="841"/>
      <c r="KUH122" s="841"/>
      <c r="KUI122" s="841"/>
      <c r="KUJ122" s="841"/>
      <c r="KUK122" s="841"/>
      <c r="KUL122" s="841"/>
      <c r="KUM122" s="841"/>
      <c r="KUN122" s="841"/>
      <c r="KUO122" s="841"/>
      <c r="KUP122" s="841"/>
      <c r="KUQ122" s="841"/>
      <c r="KUR122" s="841"/>
      <c r="KUS122" s="841"/>
      <c r="KUT122" s="841"/>
      <c r="KUU122" s="841"/>
      <c r="KUV122" s="841"/>
      <c r="KUW122" s="841"/>
      <c r="KUX122" s="841"/>
      <c r="KUY122" s="841"/>
      <c r="KUZ122" s="841"/>
      <c r="KVA122" s="841"/>
      <c r="KVB122" s="841"/>
      <c r="KVC122" s="841"/>
      <c r="KVD122" s="841"/>
      <c r="KVE122" s="841"/>
      <c r="KVF122" s="841"/>
      <c r="KVG122" s="841"/>
      <c r="KVH122" s="841"/>
      <c r="KVI122" s="841"/>
      <c r="KVJ122" s="841"/>
      <c r="KVK122" s="841"/>
      <c r="KVL122" s="841"/>
      <c r="KVM122" s="841"/>
      <c r="KVN122" s="841"/>
      <c r="KVO122" s="841"/>
      <c r="KVP122" s="841"/>
      <c r="KVQ122" s="841"/>
      <c r="KVR122" s="841"/>
      <c r="KVS122" s="841"/>
      <c r="KVT122" s="841"/>
      <c r="KVU122" s="841"/>
      <c r="KVV122" s="841"/>
      <c r="KVW122" s="841"/>
      <c r="KVX122" s="841"/>
      <c r="KVY122" s="841"/>
      <c r="KVZ122" s="841"/>
      <c r="KWA122" s="841"/>
      <c r="KWB122" s="841"/>
      <c r="KWC122" s="841"/>
      <c r="KWD122" s="841"/>
      <c r="KWE122" s="841"/>
      <c r="KWF122" s="841"/>
      <c r="KWG122" s="841"/>
      <c r="KWH122" s="841"/>
      <c r="KWI122" s="841"/>
      <c r="KWJ122" s="841"/>
      <c r="KWK122" s="841"/>
      <c r="KWL122" s="841"/>
      <c r="KWM122" s="841"/>
      <c r="KWN122" s="841"/>
      <c r="KWO122" s="841"/>
      <c r="KWP122" s="841"/>
      <c r="KWQ122" s="841"/>
      <c r="KWR122" s="841"/>
      <c r="KWS122" s="841"/>
      <c r="KWT122" s="841"/>
      <c r="KWU122" s="841"/>
      <c r="KWV122" s="841"/>
      <c r="KWW122" s="841"/>
      <c r="KWX122" s="841"/>
      <c r="KWY122" s="841"/>
      <c r="KWZ122" s="841"/>
      <c r="KXA122" s="841"/>
      <c r="KXB122" s="841"/>
      <c r="KXC122" s="841"/>
      <c r="KXD122" s="841"/>
      <c r="KXE122" s="841"/>
      <c r="KXF122" s="841"/>
      <c r="KXG122" s="841"/>
      <c r="KXH122" s="841"/>
      <c r="KXI122" s="841"/>
      <c r="KXJ122" s="841"/>
      <c r="KXK122" s="841"/>
      <c r="KXL122" s="841"/>
      <c r="KXM122" s="841"/>
      <c r="KXN122" s="841"/>
      <c r="KXO122" s="841"/>
      <c r="KXP122" s="841"/>
      <c r="KXQ122" s="841"/>
      <c r="KXR122" s="841"/>
      <c r="KXS122" s="841"/>
      <c r="KXT122" s="841"/>
      <c r="KXU122" s="841"/>
      <c r="KXV122" s="841"/>
      <c r="KXW122" s="841"/>
      <c r="KXX122" s="841"/>
      <c r="KXY122" s="841"/>
      <c r="KXZ122" s="841"/>
      <c r="KYA122" s="841"/>
      <c r="KYB122" s="841"/>
      <c r="KYC122" s="841"/>
      <c r="KYD122" s="841"/>
      <c r="KYE122" s="841"/>
      <c r="KYF122" s="841"/>
      <c r="KYG122" s="841"/>
      <c r="KYH122" s="841"/>
      <c r="KYI122" s="841"/>
      <c r="KYJ122" s="841"/>
      <c r="KYK122" s="841"/>
      <c r="KYL122" s="841"/>
      <c r="KYM122" s="841"/>
      <c r="KYN122" s="841"/>
      <c r="KYO122" s="841"/>
      <c r="KYP122" s="841"/>
      <c r="KYQ122" s="841"/>
      <c r="KYR122" s="841"/>
      <c r="KYS122" s="841"/>
      <c r="KYT122" s="841"/>
      <c r="KYU122" s="841"/>
      <c r="KYV122" s="841"/>
      <c r="KYW122" s="841"/>
      <c r="KYX122" s="841"/>
      <c r="KYY122" s="841"/>
      <c r="KYZ122" s="841"/>
      <c r="KZA122" s="841"/>
      <c r="KZB122" s="841"/>
      <c r="KZC122" s="841"/>
      <c r="KZD122" s="841"/>
      <c r="KZE122" s="841"/>
      <c r="KZF122" s="841"/>
      <c r="KZG122" s="841"/>
      <c r="KZH122" s="841"/>
      <c r="KZI122" s="841"/>
      <c r="KZJ122" s="841"/>
      <c r="KZK122" s="841"/>
      <c r="KZL122" s="841"/>
      <c r="KZM122" s="841"/>
      <c r="KZN122" s="841"/>
      <c r="KZO122" s="841"/>
      <c r="KZP122" s="841"/>
      <c r="KZQ122" s="841"/>
      <c r="KZR122" s="841"/>
      <c r="KZS122" s="841"/>
      <c r="KZT122" s="841"/>
      <c r="KZU122" s="841"/>
      <c r="KZV122" s="841"/>
      <c r="KZW122" s="841"/>
      <c r="KZX122" s="841"/>
      <c r="KZY122" s="841"/>
      <c r="KZZ122" s="841"/>
      <c r="LAA122" s="841"/>
      <c r="LAB122" s="841"/>
      <c r="LAC122" s="841"/>
      <c r="LAD122" s="841"/>
      <c r="LAE122" s="841"/>
      <c r="LAF122" s="841"/>
      <c r="LAG122" s="841"/>
      <c r="LAH122" s="841"/>
      <c r="LAI122" s="841"/>
      <c r="LAJ122" s="841"/>
      <c r="LAK122" s="841"/>
      <c r="LAL122" s="841"/>
      <c r="LAM122" s="841"/>
      <c r="LAN122" s="841"/>
      <c r="LAO122" s="841"/>
      <c r="LAP122" s="841"/>
      <c r="LAQ122" s="841"/>
      <c r="LAR122" s="841"/>
      <c r="LAS122" s="841"/>
      <c r="LAT122" s="841"/>
      <c r="LAU122" s="841"/>
      <c r="LAV122" s="841"/>
      <c r="LAW122" s="841"/>
      <c r="LAX122" s="841"/>
      <c r="LAY122" s="841"/>
      <c r="LAZ122" s="841"/>
      <c r="LBA122" s="841"/>
      <c r="LBB122" s="841"/>
      <c r="LBC122" s="841"/>
      <c r="LBD122" s="841"/>
      <c r="LBE122" s="841"/>
      <c r="LBF122" s="841"/>
      <c r="LBG122" s="841"/>
      <c r="LBH122" s="841"/>
      <c r="LBI122" s="841"/>
      <c r="LBJ122" s="841"/>
      <c r="LBK122" s="841"/>
      <c r="LBL122" s="841"/>
      <c r="LBM122" s="841"/>
      <c r="LBN122" s="841"/>
      <c r="LBO122" s="841"/>
      <c r="LBP122" s="841"/>
      <c r="LBQ122" s="841"/>
      <c r="LBR122" s="841"/>
      <c r="LBS122" s="841"/>
      <c r="LBT122" s="841"/>
      <c r="LBU122" s="841"/>
      <c r="LBV122" s="841"/>
      <c r="LBW122" s="841"/>
      <c r="LBX122" s="841"/>
      <c r="LBY122" s="841"/>
      <c r="LBZ122" s="841"/>
      <c r="LCA122" s="841"/>
      <c r="LCB122" s="841"/>
      <c r="LCC122" s="841"/>
      <c r="LCD122" s="841"/>
      <c r="LCE122" s="841"/>
      <c r="LCF122" s="841"/>
      <c r="LCG122" s="841"/>
      <c r="LCH122" s="841"/>
      <c r="LCI122" s="841"/>
      <c r="LCJ122" s="841"/>
      <c r="LCK122" s="841"/>
      <c r="LCL122" s="841"/>
      <c r="LCM122" s="841"/>
      <c r="LCN122" s="841"/>
      <c r="LCO122" s="841"/>
      <c r="LCP122" s="841"/>
      <c r="LCQ122" s="841"/>
      <c r="LCR122" s="841"/>
      <c r="LCS122" s="841"/>
      <c r="LCT122" s="841"/>
      <c r="LCU122" s="841"/>
      <c r="LCV122" s="841"/>
      <c r="LCW122" s="841"/>
      <c r="LCX122" s="841"/>
      <c r="LCY122" s="841"/>
      <c r="LCZ122" s="841"/>
      <c r="LDA122" s="841"/>
      <c r="LDB122" s="841"/>
      <c r="LDC122" s="841"/>
      <c r="LDD122" s="841"/>
      <c r="LDE122" s="841"/>
      <c r="LDF122" s="841"/>
      <c r="LDG122" s="841"/>
      <c r="LDH122" s="841"/>
      <c r="LDI122" s="841"/>
      <c r="LDJ122" s="841"/>
      <c r="LDK122" s="841"/>
      <c r="LDL122" s="841"/>
      <c r="LDM122" s="841"/>
      <c r="LDN122" s="841"/>
      <c r="LDO122" s="841"/>
      <c r="LDP122" s="841"/>
      <c r="LDQ122" s="841"/>
      <c r="LDR122" s="841"/>
      <c r="LDS122" s="841"/>
      <c r="LDT122" s="841"/>
      <c r="LDU122" s="841"/>
      <c r="LDV122" s="841"/>
      <c r="LDW122" s="841"/>
      <c r="LDX122" s="841"/>
      <c r="LDY122" s="841"/>
      <c r="LDZ122" s="841"/>
      <c r="LEA122" s="841"/>
      <c r="LEB122" s="841"/>
      <c r="LEC122" s="841"/>
      <c r="LED122" s="841"/>
      <c r="LEE122" s="841"/>
      <c r="LEF122" s="841"/>
      <c r="LEG122" s="841"/>
      <c r="LEH122" s="841"/>
      <c r="LEI122" s="841"/>
      <c r="LEJ122" s="841"/>
      <c r="LEK122" s="841"/>
      <c r="LEL122" s="841"/>
      <c r="LEM122" s="841"/>
      <c r="LEN122" s="841"/>
      <c r="LEO122" s="841"/>
      <c r="LEP122" s="841"/>
      <c r="LEQ122" s="841"/>
      <c r="LER122" s="841"/>
      <c r="LES122" s="841"/>
      <c r="LET122" s="841"/>
      <c r="LEU122" s="841"/>
      <c r="LEV122" s="841"/>
      <c r="LEW122" s="841"/>
      <c r="LEX122" s="841"/>
      <c r="LEY122" s="841"/>
      <c r="LEZ122" s="841"/>
      <c r="LFA122" s="841"/>
      <c r="LFB122" s="841"/>
      <c r="LFC122" s="841"/>
      <c r="LFD122" s="841"/>
      <c r="LFE122" s="841"/>
      <c r="LFF122" s="841"/>
      <c r="LFG122" s="841"/>
      <c r="LFH122" s="841"/>
      <c r="LFI122" s="841"/>
      <c r="LFJ122" s="841"/>
      <c r="LFK122" s="841"/>
      <c r="LFL122" s="841"/>
      <c r="LFM122" s="841"/>
      <c r="LFN122" s="841"/>
      <c r="LFO122" s="841"/>
      <c r="LFP122" s="841"/>
      <c r="LFQ122" s="841"/>
      <c r="LFR122" s="841"/>
      <c r="LFS122" s="841"/>
      <c r="LFT122" s="841"/>
      <c r="LFU122" s="841"/>
      <c r="LFV122" s="841"/>
      <c r="LFW122" s="841"/>
      <c r="LFX122" s="841"/>
      <c r="LFY122" s="841"/>
      <c r="LFZ122" s="841"/>
      <c r="LGA122" s="841"/>
      <c r="LGB122" s="841"/>
      <c r="LGC122" s="841"/>
      <c r="LGD122" s="841"/>
      <c r="LGE122" s="841"/>
      <c r="LGF122" s="841"/>
      <c r="LGG122" s="841"/>
      <c r="LGH122" s="841"/>
      <c r="LGI122" s="841"/>
      <c r="LGJ122" s="841"/>
      <c r="LGK122" s="841"/>
      <c r="LGL122" s="841"/>
      <c r="LGM122" s="841"/>
      <c r="LGN122" s="841"/>
      <c r="LGO122" s="841"/>
      <c r="LGP122" s="841"/>
      <c r="LGQ122" s="841"/>
      <c r="LGR122" s="841"/>
      <c r="LGS122" s="841"/>
      <c r="LGT122" s="841"/>
      <c r="LGU122" s="841"/>
      <c r="LGV122" s="841"/>
      <c r="LGW122" s="841"/>
      <c r="LGX122" s="841"/>
      <c r="LGY122" s="841"/>
      <c r="LGZ122" s="841"/>
      <c r="LHA122" s="841"/>
      <c r="LHB122" s="841"/>
      <c r="LHC122" s="841"/>
      <c r="LHD122" s="841"/>
      <c r="LHE122" s="841"/>
      <c r="LHF122" s="841"/>
      <c r="LHG122" s="841"/>
      <c r="LHH122" s="841"/>
      <c r="LHI122" s="841"/>
      <c r="LHJ122" s="841"/>
      <c r="LHK122" s="841"/>
      <c r="LHL122" s="841"/>
      <c r="LHM122" s="841"/>
      <c r="LHN122" s="841"/>
      <c r="LHO122" s="841"/>
      <c r="LHP122" s="841"/>
      <c r="LHQ122" s="841"/>
      <c r="LHR122" s="841"/>
      <c r="LHS122" s="841"/>
      <c r="LHT122" s="841"/>
      <c r="LHU122" s="841"/>
      <c r="LHV122" s="841"/>
      <c r="LHW122" s="841"/>
      <c r="LHX122" s="841"/>
      <c r="LHY122" s="841"/>
      <c r="LHZ122" s="841"/>
      <c r="LIA122" s="841"/>
      <c r="LIB122" s="841"/>
      <c r="LIC122" s="841"/>
      <c r="LID122" s="841"/>
      <c r="LIE122" s="841"/>
      <c r="LIF122" s="841"/>
      <c r="LIG122" s="841"/>
      <c r="LIH122" s="841"/>
      <c r="LII122" s="841"/>
      <c r="LIJ122" s="841"/>
      <c r="LIK122" s="841"/>
      <c r="LIL122" s="841"/>
      <c r="LIM122" s="841"/>
      <c r="LIN122" s="841"/>
      <c r="LIO122" s="841"/>
      <c r="LIP122" s="841"/>
      <c r="LIQ122" s="841"/>
      <c r="LIR122" s="841"/>
      <c r="LIS122" s="841"/>
      <c r="LIT122" s="841"/>
      <c r="LIU122" s="841"/>
      <c r="LIV122" s="841"/>
      <c r="LIW122" s="841"/>
      <c r="LIX122" s="841"/>
      <c r="LIY122" s="841"/>
      <c r="LIZ122" s="841"/>
      <c r="LJA122" s="841"/>
      <c r="LJB122" s="841"/>
      <c r="LJC122" s="841"/>
      <c r="LJD122" s="841"/>
      <c r="LJE122" s="841"/>
      <c r="LJF122" s="841"/>
      <c r="LJG122" s="841"/>
      <c r="LJH122" s="841"/>
      <c r="LJI122" s="841"/>
      <c r="LJJ122" s="841"/>
      <c r="LJK122" s="841"/>
      <c r="LJL122" s="841"/>
      <c r="LJM122" s="841"/>
      <c r="LJN122" s="841"/>
      <c r="LJO122" s="841"/>
      <c r="LJP122" s="841"/>
      <c r="LJQ122" s="841"/>
      <c r="LJR122" s="841"/>
      <c r="LJS122" s="841"/>
      <c r="LJT122" s="841"/>
      <c r="LJU122" s="841"/>
      <c r="LJV122" s="841"/>
      <c r="LJW122" s="841"/>
      <c r="LJX122" s="841"/>
      <c r="LJY122" s="841"/>
      <c r="LJZ122" s="841"/>
      <c r="LKA122" s="841"/>
      <c r="LKB122" s="841"/>
      <c r="LKC122" s="841"/>
      <c r="LKD122" s="841"/>
      <c r="LKE122" s="841"/>
      <c r="LKF122" s="841"/>
      <c r="LKG122" s="841"/>
      <c r="LKH122" s="841"/>
      <c r="LKI122" s="841"/>
      <c r="LKJ122" s="841"/>
      <c r="LKK122" s="841"/>
      <c r="LKL122" s="841"/>
      <c r="LKM122" s="841"/>
      <c r="LKN122" s="841"/>
      <c r="LKO122" s="841"/>
      <c r="LKP122" s="841"/>
      <c r="LKQ122" s="841"/>
      <c r="LKR122" s="841"/>
      <c r="LKS122" s="841"/>
      <c r="LKT122" s="841"/>
      <c r="LKU122" s="841"/>
      <c r="LKV122" s="841"/>
      <c r="LKW122" s="841"/>
      <c r="LKX122" s="841"/>
      <c r="LKY122" s="841"/>
      <c r="LKZ122" s="841"/>
      <c r="LLA122" s="841"/>
      <c r="LLB122" s="841"/>
      <c r="LLC122" s="841"/>
      <c r="LLD122" s="841"/>
      <c r="LLE122" s="841"/>
      <c r="LLF122" s="841"/>
      <c r="LLG122" s="841"/>
      <c r="LLH122" s="841"/>
      <c r="LLI122" s="841"/>
      <c r="LLJ122" s="841"/>
      <c r="LLK122" s="841"/>
      <c r="LLL122" s="841"/>
      <c r="LLM122" s="841"/>
      <c r="LLN122" s="841"/>
      <c r="LLO122" s="841"/>
      <c r="LLP122" s="841"/>
      <c r="LLQ122" s="841"/>
      <c r="LLR122" s="841"/>
      <c r="LLS122" s="841"/>
      <c r="LLT122" s="841"/>
      <c r="LLU122" s="841"/>
      <c r="LLV122" s="841"/>
      <c r="LLW122" s="841"/>
      <c r="LLX122" s="841"/>
      <c r="LLY122" s="841"/>
      <c r="LLZ122" s="841"/>
      <c r="LMA122" s="841"/>
      <c r="LMB122" s="841"/>
      <c r="LMC122" s="841"/>
      <c r="LMD122" s="841"/>
      <c r="LME122" s="841"/>
      <c r="LMF122" s="841"/>
      <c r="LMG122" s="841"/>
      <c r="LMH122" s="841"/>
      <c r="LMI122" s="841"/>
      <c r="LMJ122" s="841"/>
      <c r="LMK122" s="841"/>
      <c r="LML122" s="841"/>
      <c r="LMM122" s="841"/>
      <c r="LMN122" s="841"/>
      <c r="LMO122" s="841"/>
      <c r="LMP122" s="841"/>
      <c r="LMQ122" s="841"/>
      <c r="LMR122" s="841"/>
      <c r="LMS122" s="841"/>
      <c r="LMT122" s="841"/>
      <c r="LMU122" s="841"/>
      <c r="LMV122" s="841"/>
      <c r="LMW122" s="841"/>
      <c r="LMX122" s="841"/>
      <c r="LMY122" s="841"/>
      <c r="LMZ122" s="841"/>
      <c r="LNA122" s="841"/>
      <c r="LNB122" s="841"/>
      <c r="LNC122" s="841"/>
      <c r="LND122" s="841"/>
      <c r="LNE122" s="841"/>
      <c r="LNF122" s="841"/>
      <c r="LNG122" s="841"/>
      <c r="LNH122" s="841"/>
      <c r="LNI122" s="841"/>
      <c r="LNJ122" s="841"/>
      <c r="LNK122" s="841"/>
      <c r="LNL122" s="841"/>
      <c r="LNM122" s="841"/>
      <c r="LNN122" s="841"/>
      <c r="LNO122" s="841"/>
      <c r="LNP122" s="841"/>
      <c r="LNQ122" s="841"/>
      <c r="LNR122" s="841"/>
      <c r="LNS122" s="841"/>
      <c r="LNT122" s="841"/>
      <c r="LNU122" s="841"/>
      <c r="LNV122" s="841"/>
      <c r="LNW122" s="841"/>
      <c r="LNX122" s="841"/>
      <c r="LNY122" s="841"/>
      <c r="LNZ122" s="841"/>
      <c r="LOA122" s="841"/>
      <c r="LOB122" s="841"/>
      <c r="LOC122" s="841"/>
      <c r="LOD122" s="841"/>
      <c r="LOE122" s="841"/>
      <c r="LOF122" s="841"/>
      <c r="LOG122" s="841"/>
      <c r="LOH122" s="841"/>
      <c r="LOI122" s="841"/>
      <c r="LOJ122" s="841"/>
      <c r="LOK122" s="841"/>
      <c r="LOL122" s="841"/>
      <c r="LOM122" s="841"/>
      <c r="LON122" s="841"/>
      <c r="LOO122" s="841"/>
      <c r="LOP122" s="841"/>
      <c r="LOQ122" s="841"/>
      <c r="LOR122" s="841"/>
      <c r="LOS122" s="841"/>
      <c r="LOT122" s="841"/>
      <c r="LOU122" s="841"/>
      <c r="LOV122" s="841"/>
      <c r="LOW122" s="841"/>
      <c r="LOX122" s="841"/>
      <c r="LOY122" s="841"/>
      <c r="LOZ122" s="841"/>
      <c r="LPA122" s="841"/>
      <c r="LPB122" s="841"/>
      <c r="LPC122" s="841"/>
      <c r="LPD122" s="841"/>
      <c r="LPE122" s="841"/>
      <c r="LPF122" s="841"/>
      <c r="LPG122" s="841"/>
      <c r="LPH122" s="841"/>
      <c r="LPI122" s="841"/>
      <c r="LPJ122" s="841"/>
      <c r="LPK122" s="841"/>
      <c r="LPL122" s="841"/>
      <c r="LPM122" s="841"/>
      <c r="LPN122" s="841"/>
      <c r="LPO122" s="841"/>
      <c r="LPP122" s="841"/>
      <c r="LPQ122" s="841"/>
      <c r="LPR122" s="841"/>
      <c r="LPS122" s="841"/>
      <c r="LPT122" s="841"/>
      <c r="LPU122" s="841"/>
      <c r="LPV122" s="841"/>
      <c r="LPW122" s="841"/>
      <c r="LPX122" s="841"/>
      <c r="LPY122" s="841"/>
      <c r="LPZ122" s="841"/>
      <c r="LQA122" s="841"/>
      <c r="LQB122" s="841"/>
      <c r="LQC122" s="841"/>
      <c r="LQD122" s="841"/>
      <c r="LQE122" s="841"/>
      <c r="LQF122" s="841"/>
      <c r="LQG122" s="841"/>
      <c r="LQH122" s="841"/>
      <c r="LQI122" s="841"/>
      <c r="LQJ122" s="841"/>
      <c r="LQK122" s="841"/>
      <c r="LQL122" s="841"/>
      <c r="LQM122" s="841"/>
      <c r="LQN122" s="841"/>
      <c r="LQO122" s="841"/>
      <c r="LQP122" s="841"/>
      <c r="LQQ122" s="841"/>
      <c r="LQR122" s="841"/>
      <c r="LQS122" s="841"/>
      <c r="LQT122" s="841"/>
      <c r="LQU122" s="841"/>
      <c r="LQV122" s="841"/>
      <c r="LQW122" s="841"/>
      <c r="LQX122" s="841"/>
      <c r="LQY122" s="841"/>
      <c r="LQZ122" s="841"/>
      <c r="LRA122" s="841"/>
      <c r="LRB122" s="841"/>
      <c r="LRC122" s="841"/>
      <c r="LRD122" s="841"/>
      <c r="LRE122" s="841"/>
      <c r="LRF122" s="841"/>
      <c r="LRG122" s="841"/>
      <c r="LRH122" s="841"/>
      <c r="LRI122" s="841"/>
      <c r="LRJ122" s="841"/>
      <c r="LRK122" s="841"/>
      <c r="LRL122" s="841"/>
      <c r="LRM122" s="841"/>
      <c r="LRN122" s="841"/>
      <c r="LRO122" s="841"/>
      <c r="LRP122" s="841"/>
      <c r="LRQ122" s="841"/>
      <c r="LRR122" s="841"/>
      <c r="LRS122" s="841"/>
      <c r="LRT122" s="841"/>
      <c r="LRU122" s="841"/>
      <c r="LRV122" s="841"/>
      <c r="LRW122" s="841"/>
      <c r="LRX122" s="841"/>
      <c r="LRY122" s="841"/>
      <c r="LRZ122" s="841"/>
      <c r="LSA122" s="841"/>
      <c r="LSB122" s="841"/>
      <c r="LSC122" s="841"/>
      <c r="LSD122" s="841"/>
      <c r="LSE122" s="841"/>
      <c r="LSF122" s="841"/>
      <c r="LSG122" s="841"/>
      <c r="LSH122" s="841"/>
      <c r="LSI122" s="841"/>
      <c r="LSJ122" s="841"/>
      <c r="LSK122" s="841"/>
      <c r="LSL122" s="841"/>
      <c r="LSM122" s="841"/>
      <c r="LSN122" s="841"/>
      <c r="LSO122" s="841"/>
      <c r="LSP122" s="841"/>
      <c r="LSQ122" s="841"/>
      <c r="LSR122" s="841"/>
      <c r="LSS122" s="841"/>
      <c r="LST122" s="841"/>
      <c r="LSU122" s="841"/>
      <c r="LSV122" s="841"/>
      <c r="LSW122" s="841"/>
      <c r="LSX122" s="841"/>
      <c r="LSY122" s="841"/>
      <c r="LSZ122" s="841"/>
      <c r="LTA122" s="841"/>
      <c r="LTB122" s="841"/>
      <c r="LTC122" s="841"/>
      <c r="LTD122" s="841"/>
      <c r="LTE122" s="841"/>
      <c r="LTF122" s="841"/>
      <c r="LTG122" s="841"/>
      <c r="LTH122" s="841"/>
      <c r="LTI122" s="841"/>
      <c r="LTJ122" s="841"/>
      <c r="LTK122" s="841"/>
      <c r="LTL122" s="841"/>
      <c r="LTM122" s="841"/>
      <c r="LTN122" s="841"/>
      <c r="LTO122" s="841"/>
      <c r="LTP122" s="841"/>
      <c r="LTQ122" s="841"/>
      <c r="LTR122" s="841"/>
      <c r="LTS122" s="841"/>
      <c r="LTT122" s="841"/>
      <c r="LTU122" s="841"/>
      <c r="LTV122" s="841"/>
      <c r="LTW122" s="841"/>
      <c r="LTX122" s="841"/>
      <c r="LTY122" s="841"/>
      <c r="LTZ122" s="841"/>
      <c r="LUA122" s="841"/>
      <c r="LUB122" s="841"/>
      <c r="LUC122" s="841"/>
      <c r="LUD122" s="841"/>
      <c r="LUE122" s="841"/>
      <c r="LUF122" s="841"/>
      <c r="LUG122" s="841"/>
      <c r="LUH122" s="841"/>
      <c r="LUI122" s="841"/>
      <c r="LUJ122" s="841"/>
      <c r="LUK122" s="841"/>
      <c r="LUL122" s="841"/>
      <c r="LUM122" s="841"/>
      <c r="LUN122" s="841"/>
      <c r="LUO122" s="841"/>
      <c r="LUP122" s="841"/>
      <c r="LUQ122" s="841"/>
      <c r="LUR122" s="841"/>
      <c r="LUS122" s="841"/>
      <c r="LUT122" s="841"/>
      <c r="LUU122" s="841"/>
      <c r="LUV122" s="841"/>
      <c r="LUW122" s="841"/>
      <c r="LUX122" s="841"/>
      <c r="LUY122" s="841"/>
      <c r="LUZ122" s="841"/>
      <c r="LVA122" s="841"/>
      <c r="LVB122" s="841"/>
      <c r="LVC122" s="841"/>
      <c r="LVD122" s="841"/>
      <c r="LVE122" s="841"/>
      <c r="LVF122" s="841"/>
      <c r="LVG122" s="841"/>
      <c r="LVH122" s="841"/>
      <c r="LVI122" s="841"/>
      <c r="LVJ122" s="841"/>
      <c r="LVK122" s="841"/>
      <c r="LVL122" s="841"/>
      <c r="LVM122" s="841"/>
      <c r="LVN122" s="841"/>
      <c r="LVO122" s="841"/>
      <c r="LVP122" s="841"/>
      <c r="LVQ122" s="841"/>
      <c r="LVR122" s="841"/>
      <c r="LVS122" s="841"/>
      <c r="LVT122" s="841"/>
      <c r="LVU122" s="841"/>
      <c r="LVV122" s="841"/>
      <c r="LVW122" s="841"/>
      <c r="LVX122" s="841"/>
      <c r="LVY122" s="841"/>
      <c r="LVZ122" s="841"/>
      <c r="LWA122" s="841"/>
      <c r="LWB122" s="841"/>
      <c r="LWC122" s="841"/>
      <c r="LWD122" s="841"/>
      <c r="LWE122" s="841"/>
      <c r="LWF122" s="841"/>
      <c r="LWG122" s="841"/>
      <c r="LWH122" s="841"/>
      <c r="LWI122" s="841"/>
      <c r="LWJ122" s="841"/>
      <c r="LWK122" s="841"/>
      <c r="LWL122" s="841"/>
      <c r="LWM122" s="841"/>
      <c r="LWN122" s="841"/>
      <c r="LWO122" s="841"/>
      <c r="LWP122" s="841"/>
      <c r="LWQ122" s="841"/>
      <c r="LWR122" s="841"/>
      <c r="LWS122" s="841"/>
      <c r="LWT122" s="841"/>
      <c r="LWU122" s="841"/>
      <c r="LWV122" s="841"/>
      <c r="LWW122" s="841"/>
      <c r="LWX122" s="841"/>
      <c r="LWY122" s="841"/>
      <c r="LWZ122" s="841"/>
      <c r="LXA122" s="841"/>
      <c r="LXB122" s="841"/>
      <c r="LXC122" s="841"/>
      <c r="LXD122" s="841"/>
      <c r="LXE122" s="841"/>
      <c r="LXF122" s="841"/>
      <c r="LXG122" s="841"/>
      <c r="LXH122" s="841"/>
      <c r="LXI122" s="841"/>
      <c r="LXJ122" s="841"/>
      <c r="LXK122" s="841"/>
      <c r="LXL122" s="841"/>
      <c r="LXM122" s="841"/>
      <c r="LXN122" s="841"/>
      <c r="LXO122" s="841"/>
      <c r="LXP122" s="841"/>
      <c r="LXQ122" s="841"/>
      <c r="LXR122" s="841"/>
      <c r="LXS122" s="841"/>
      <c r="LXT122" s="841"/>
      <c r="LXU122" s="841"/>
      <c r="LXV122" s="841"/>
      <c r="LXW122" s="841"/>
      <c r="LXX122" s="841"/>
      <c r="LXY122" s="841"/>
      <c r="LXZ122" s="841"/>
      <c r="LYA122" s="841"/>
      <c r="LYB122" s="841"/>
      <c r="LYC122" s="841"/>
      <c r="LYD122" s="841"/>
      <c r="LYE122" s="841"/>
      <c r="LYF122" s="841"/>
      <c r="LYG122" s="841"/>
      <c r="LYH122" s="841"/>
      <c r="LYI122" s="841"/>
      <c r="LYJ122" s="841"/>
      <c r="LYK122" s="841"/>
      <c r="LYL122" s="841"/>
      <c r="LYM122" s="841"/>
      <c r="LYN122" s="841"/>
      <c r="LYO122" s="841"/>
      <c r="LYP122" s="841"/>
      <c r="LYQ122" s="841"/>
      <c r="LYR122" s="841"/>
      <c r="LYS122" s="841"/>
      <c r="LYT122" s="841"/>
      <c r="LYU122" s="841"/>
      <c r="LYV122" s="841"/>
      <c r="LYW122" s="841"/>
      <c r="LYX122" s="841"/>
      <c r="LYY122" s="841"/>
      <c r="LYZ122" s="841"/>
      <c r="LZA122" s="841"/>
      <c r="LZB122" s="841"/>
      <c r="LZC122" s="841"/>
      <c r="LZD122" s="841"/>
      <c r="LZE122" s="841"/>
      <c r="LZF122" s="841"/>
      <c r="LZG122" s="841"/>
      <c r="LZH122" s="841"/>
      <c r="LZI122" s="841"/>
      <c r="LZJ122" s="841"/>
      <c r="LZK122" s="841"/>
      <c r="LZL122" s="841"/>
      <c r="LZM122" s="841"/>
      <c r="LZN122" s="841"/>
      <c r="LZO122" s="841"/>
      <c r="LZP122" s="841"/>
      <c r="LZQ122" s="841"/>
      <c r="LZR122" s="841"/>
      <c r="LZS122" s="841"/>
      <c r="LZT122" s="841"/>
      <c r="LZU122" s="841"/>
      <c r="LZV122" s="841"/>
      <c r="LZW122" s="841"/>
      <c r="LZX122" s="841"/>
      <c r="LZY122" s="841"/>
      <c r="LZZ122" s="841"/>
      <c r="MAA122" s="841"/>
      <c r="MAB122" s="841"/>
      <c r="MAC122" s="841"/>
      <c r="MAD122" s="841"/>
      <c r="MAE122" s="841"/>
      <c r="MAF122" s="841"/>
      <c r="MAG122" s="841"/>
      <c r="MAH122" s="841"/>
      <c r="MAI122" s="841"/>
      <c r="MAJ122" s="841"/>
      <c r="MAK122" s="841"/>
      <c r="MAL122" s="841"/>
      <c r="MAM122" s="841"/>
      <c r="MAN122" s="841"/>
      <c r="MAO122" s="841"/>
      <c r="MAP122" s="841"/>
      <c r="MAQ122" s="841"/>
      <c r="MAR122" s="841"/>
      <c r="MAS122" s="841"/>
      <c r="MAT122" s="841"/>
      <c r="MAU122" s="841"/>
      <c r="MAV122" s="841"/>
      <c r="MAW122" s="841"/>
      <c r="MAX122" s="841"/>
      <c r="MAY122" s="841"/>
      <c r="MAZ122" s="841"/>
      <c r="MBA122" s="841"/>
      <c r="MBB122" s="841"/>
      <c r="MBC122" s="841"/>
      <c r="MBD122" s="841"/>
      <c r="MBE122" s="841"/>
      <c r="MBF122" s="841"/>
      <c r="MBG122" s="841"/>
      <c r="MBH122" s="841"/>
      <c r="MBI122" s="841"/>
      <c r="MBJ122" s="841"/>
      <c r="MBK122" s="841"/>
      <c r="MBL122" s="841"/>
      <c r="MBM122" s="841"/>
      <c r="MBN122" s="841"/>
      <c r="MBO122" s="841"/>
      <c r="MBP122" s="841"/>
      <c r="MBQ122" s="841"/>
      <c r="MBR122" s="841"/>
      <c r="MBS122" s="841"/>
      <c r="MBT122" s="841"/>
      <c r="MBU122" s="841"/>
      <c r="MBV122" s="841"/>
      <c r="MBW122" s="841"/>
      <c r="MBX122" s="841"/>
      <c r="MBY122" s="841"/>
      <c r="MBZ122" s="841"/>
      <c r="MCA122" s="841"/>
      <c r="MCB122" s="841"/>
      <c r="MCC122" s="841"/>
      <c r="MCD122" s="841"/>
      <c r="MCE122" s="841"/>
      <c r="MCF122" s="841"/>
      <c r="MCG122" s="841"/>
      <c r="MCH122" s="841"/>
      <c r="MCI122" s="841"/>
      <c r="MCJ122" s="841"/>
      <c r="MCK122" s="841"/>
      <c r="MCL122" s="841"/>
      <c r="MCM122" s="841"/>
      <c r="MCN122" s="841"/>
      <c r="MCO122" s="841"/>
      <c r="MCP122" s="841"/>
      <c r="MCQ122" s="841"/>
      <c r="MCR122" s="841"/>
      <c r="MCS122" s="841"/>
      <c r="MCT122" s="841"/>
      <c r="MCU122" s="841"/>
      <c r="MCV122" s="841"/>
      <c r="MCW122" s="841"/>
      <c r="MCX122" s="841"/>
      <c r="MCY122" s="841"/>
      <c r="MCZ122" s="841"/>
      <c r="MDA122" s="841"/>
      <c r="MDB122" s="841"/>
      <c r="MDC122" s="841"/>
      <c r="MDD122" s="841"/>
      <c r="MDE122" s="841"/>
      <c r="MDF122" s="841"/>
      <c r="MDG122" s="841"/>
      <c r="MDH122" s="841"/>
      <c r="MDI122" s="841"/>
      <c r="MDJ122" s="841"/>
      <c r="MDK122" s="841"/>
      <c r="MDL122" s="841"/>
      <c r="MDM122" s="841"/>
      <c r="MDN122" s="841"/>
      <c r="MDO122" s="841"/>
      <c r="MDP122" s="841"/>
      <c r="MDQ122" s="841"/>
      <c r="MDR122" s="841"/>
      <c r="MDS122" s="841"/>
      <c r="MDT122" s="841"/>
      <c r="MDU122" s="841"/>
      <c r="MDV122" s="841"/>
      <c r="MDW122" s="841"/>
      <c r="MDX122" s="841"/>
      <c r="MDY122" s="841"/>
      <c r="MDZ122" s="841"/>
      <c r="MEA122" s="841"/>
      <c r="MEB122" s="841"/>
      <c r="MEC122" s="841"/>
      <c r="MED122" s="841"/>
      <c r="MEE122" s="841"/>
      <c r="MEF122" s="841"/>
      <c r="MEG122" s="841"/>
      <c r="MEH122" s="841"/>
      <c r="MEI122" s="841"/>
      <c r="MEJ122" s="841"/>
      <c r="MEK122" s="841"/>
      <c r="MEL122" s="841"/>
      <c r="MEM122" s="841"/>
      <c r="MEN122" s="841"/>
      <c r="MEO122" s="841"/>
      <c r="MEP122" s="841"/>
      <c r="MEQ122" s="841"/>
      <c r="MER122" s="841"/>
      <c r="MES122" s="841"/>
      <c r="MET122" s="841"/>
      <c r="MEU122" s="841"/>
      <c r="MEV122" s="841"/>
      <c r="MEW122" s="841"/>
      <c r="MEX122" s="841"/>
      <c r="MEY122" s="841"/>
      <c r="MEZ122" s="841"/>
      <c r="MFA122" s="841"/>
      <c r="MFB122" s="841"/>
      <c r="MFC122" s="841"/>
      <c r="MFD122" s="841"/>
      <c r="MFE122" s="841"/>
      <c r="MFF122" s="841"/>
      <c r="MFG122" s="841"/>
      <c r="MFH122" s="841"/>
      <c r="MFI122" s="841"/>
      <c r="MFJ122" s="841"/>
      <c r="MFK122" s="841"/>
      <c r="MFL122" s="841"/>
      <c r="MFM122" s="841"/>
      <c r="MFN122" s="841"/>
      <c r="MFO122" s="841"/>
      <c r="MFP122" s="841"/>
      <c r="MFQ122" s="841"/>
      <c r="MFR122" s="841"/>
      <c r="MFS122" s="841"/>
      <c r="MFT122" s="841"/>
      <c r="MFU122" s="841"/>
      <c r="MFV122" s="841"/>
      <c r="MFW122" s="841"/>
      <c r="MFX122" s="841"/>
      <c r="MFY122" s="841"/>
      <c r="MFZ122" s="841"/>
      <c r="MGA122" s="841"/>
      <c r="MGB122" s="841"/>
      <c r="MGC122" s="841"/>
      <c r="MGD122" s="841"/>
      <c r="MGE122" s="841"/>
      <c r="MGF122" s="841"/>
      <c r="MGG122" s="841"/>
      <c r="MGH122" s="841"/>
      <c r="MGI122" s="841"/>
      <c r="MGJ122" s="841"/>
      <c r="MGK122" s="841"/>
      <c r="MGL122" s="841"/>
      <c r="MGM122" s="841"/>
      <c r="MGN122" s="841"/>
      <c r="MGO122" s="841"/>
      <c r="MGP122" s="841"/>
      <c r="MGQ122" s="841"/>
      <c r="MGR122" s="841"/>
      <c r="MGS122" s="841"/>
      <c r="MGT122" s="841"/>
      <c r="MGU122" s="841"/>
      <c r="MGV122" s="841"/>
      <c r="MGW122" s="841"/>
      <c r="MGX122" s="841"/>
      <c r="MGY122" s="841"/>
      <c r="MGZ122" s="841"/>
      <c r="MHA122" s="841"/>
      <c r="MHB122" s="841"/>
      <c r="MHC122" s="841"/>
      <c r="MHD122" s="841"/>
      <c r="MHE122" s="841"/>
      <c r="MHF122" s="841"/>
      <c r="MHG122" s="841"/>
      <c r="MHH122" s="841"/>
      <c r="MHI122" s="841"/>
      <c r="MHJ122" s="841"/>
      <c r="MHK122" s="841"/>
      <c r="MHL122" s="841"/>
      <c r="MHM122" s="841"/>
      <c r="MHN122" s="841"/>
      <c r="MHO122" s="841"/>
      <c r="MHP122" s="841"/>
      <c r="MHQ122" s="841"/>
      <c r="MHR122" s="841"/>
      <c r="MHS122" s="841"/>
      <c r="MHT122" s="841"/>
      <c r="MHU122" s="841"/>
      <c r="MHV122" s="841"/>
      <c r="MHW122" s="841"/>
      <c r="MHX122" s="841"/>
      <c r="MHY122" s="841"/>
      <c r="MHZ122" s="841"/>
      <c r="MIA122" s="841"/>
      <c r="MIB122" s="841"/>
      <c r="MIC122" s="841"/>
      <c r="MID122" s="841"/>
      <c r="MIE122" s="841"/>
      <c r="MIF122" s="841"/>
      <c r="MIG122" s="841"/>
      <c r="MIH122" s="841"/>
      <c r="MII122" s="841"/>
      <c r="MIJ122" s="841"/>
      <c r="MIK122" s="841"/>
      <c r="MIL122" s="841"/>
      <c r="MIM122" s="841"/>
      <c r="MIN122" s="841"/>
      <c r="MIO122" s="841"/>
      <c r="MIP122" s="841"/>
      <c r="MIQ122" s="841"/>
      <c r="MIR122" s="841"/>
      <c r="MIS122" s="841"/>
      <c r="MIT122" s="841"/>
      <c r="MIU122" s="841"/>
      <c r="MIV122" s="841"/>
      <c r="MIW122" s="841"/>
      <c r="MIX122" s="841"/>
      <c r="MIY122" s="841"/>
      <c r="MIZ122" s="841"/>
      <c r="MJA122" s="841"/>
      <c r="MJB122" s="841"/>
      <c r="MJC122" s="841"/>
      <c r="MJD122" s="841"/>
      <c r="MJE122" s="841"/>
      <c r="MJF122" s="841"/>
      <c r="MJG122" s="841"/>
      <c r="MJH122" s="841"/>
      <c r="MJI122" s="841"/>
      <c r="MJJ122" s="841"/>
      <c r="MJK122" s="841"/>
      <c r="MJL122" s="841"/>
      <c r="MJM122" s="841"/>
      <c r="MJN122" s="841"/>
      <c r="MJO122" s="841"/>
      <c r="MJP122" s="841"/>
      <c r="MJQ122" s="841"/>
      <c r="MJR122" s="841"/>
      <c r="MJS122" s="841"/>
      <c r="MJT122" s="841"/>
      <c r="MJU122" s="841"/>
      <c r="MJV122" s="841"/>
      <c r="MJW122" s="841"/>
      <c r="MJX122" s="841"/>
      <c r="MJY122" s="841"/>
      <c r="MJZ122" s="841"/>
      <c r="MKA122" s="841"/>
      <c r="MKB122" s="841"/>
      <c r="MKC122" s="841"/>
      <c r="MKD122" s="841"/>
      <c r="MKE122" s="841"/>
      <c r="MKF122" s="841"/>
      <c r="MKG122" s="841"/>
      <c r="MKH122" s="841"/>
      <c r="MKI122" s="841"/>
      <c r="MKJ122" s="841"/>
      <c r="MKK122" s="841"/>
      <c r="MKL122" s="841"/>
      <c r="MKM122" s="841"/>
      <c r="MKN122" s="841"/>
      <c r="MKO122" s="841"/>
      <c r="MKP122" s="841"/>
      <c r="MKQ122" s="841"/>
      <c r="MKR122" s="841"/>
      <c r="MKS122" s="841"/>
      <c r="MKT122" s="841"/>
      <c r="MKU122" s="841"/>
      <c r="MKV122" s="841"/>
      <c r="MKW122" s="841"/>
      <c r="MKX122" s="841"/>
      <c r="MKY122" s="841"/>
      <c r="MKZ122" s="841"/>
      <c r="MLA122" s="841"/>
      <c r="MLB122" s="841"/>
      <c r="MLC122" s="841"/>
      <c r="MLD122" s="841"/>
      <c r="MLE122" s="841"/>
      <c r="MLF122" s="841"/>
      <c r="MLG122" s="841"/>
      <c r="MLH122" s="841"/>
      <c r="MLI122" s="841"/>
      <c r="MLJ122" s="841"/>
      <c r="MLK122" s="841"/>
      <c r="MLL122" s="841"/>
      <c r="MLM122" s="841"/>
      <c r="MLN122" s="841"/>
      <c r="MLO122" s="841"/>
      <c r="MLP122" s="841"/>
      <c r="MLQ122" s="841"/>
      <c r="MLR122" s="841"/>
      <c r="MLS122" s="841"/>
      <c r="MLT122" s="841"/>
      <c r="MLU122" s="841"/>
      <c r="MLV122" s="841"/>
      <c r="MLW122" s="841"/>
      <c r="MLX122" s="841"/>
      <c r="MLY122" s="841"/>
      <c r="MLZ122" s="841"/>
      <c r="MMA122" s="841"/>
      <c r="MMB122" s="841"/>
      <c r="MMC122" s="841"/>
      <c r="MMD122" s="841"/>
      <c r="MME122" s="841"/>
      <c r="MMF122" s="841"/>
      <c r="MMG122" s="841"/>
      <c r="MMH122" s="841"/>
      <c r="MMI122" s="841"/>
      <c r="MMJ122" s="841"/>
      <c r="MMK122" s="841"/>
      <c r="MML122" s="841"/>
      <c r="MMM122" s="841"/>
      <c r="MMN122" s="841"/>
      <c r="MMO122" s="841"/>
      <c r="MMP122" s="841"/>
      <c r="MMQ122" s="841"/>
      <c r="MMR122" s="841"/>
      <c r="MMS122" s="841"/>
      <c r="MMT122" s="841"/>
      <c r="MMU122" s="841"/>
      <c r="MMV122" s="841"/>
      <c r="MMW122" s="841"/>
      <c r="MMX122" s="841"/>
      <c r="MMY122" s="841"/>
      <c r="MMZ122" s="841"/>
      <c r="MNA122" s="841"/>
      <c r="MNB122" s="841"/>
      <c r="MNC122" s="841"/>
      <c r="MND122" s="841"/>
      <c r="MNE122" s="841"/>
      <c r="MNF122" s="841"/>
      <c r="MNG122" s="841"/>
      <c r="MNH122" s="841"/>
      <c r="MNI122" s="841"/>
      <c r="MNJ122" s="841"/>
      <c r="MNK122" s="841"/>
      <c r="MNL122" s="841"/>
      <c r="MNM122" s="841"/>
      <c r="MNN122" s="841"/>
      <c r="MNO122" s="841"/>
      <c r="MNP122" s="841"/>
      <c r="MNQ122" s="841"/>
      <c r="MNR122" s="841"/>
      <c r="MNS122" s="841"/>
      <c r="MNT122" s="841"/>
      <c r="MNU122" s="841"/>
      <c r="MNV122" s="841"/>
      <c r="MNW122" s="841"/>
      <c r="MNX122" s="841"/>
      <c r="MNY122" s="841"/>
      <c r="MNZ122" s="841"/>
      <c r="MOA122" s="841"/>
      <c r="MOB122" s="841"/>
      <c r="MOC122" s="841"/>
      <c r="MOD122" s="841"/>
      <c r="MOE122" s="841"/>
      <c r="MOF122" s="841"/>
      <c r="MOG122" s="841"/>
      <c r="MOH122" s="841"/>
      <c r="MOI122" s="841"/>
      <c r="MOJ122" s="841"/>
      <c r="MOK122" s="841"/>
      <c r="MOL122" s="841"/>
      <c r="MOM122" s="841"/>
      <c r="MON122" s="841"/>
      <c r="MOO122" s="841"/>
      <c r="MOP122" s="841"/>
      <c r="MOQ122" s="841"/>
      <c r="MOR122" s="841"/>
      <c r="MOS122" s="841"/>
      <c r="MOT122" s="841"/>
      <c r="MOU122" s="841"/>
      <c r="MOV122" s="841"/>
      <c r="MOW122" s="841"/>
      <c r="MOX122" s="841"/>
      <c r="MOY122" s="841"/>
      <c r="MOZ122" s="841"/>
      <c r="MPA122" s="841"/>
      <c r="MPB122" s="841"/>
      <c r="MPC122" s="841"/>
      <c r="MPD122" s="841"/>
      <c r="MPE122" s="841"/>
      <c r="MPF122" s="841"/>
      <c r="MPG122" s="841"/>
      <c r="MPH122" s="841"/>
      <c r="MPI122" s="841"/>
      <c r="MPJ122" s="841"/>
      <c r="MPK122" s="841"/>
      <c r="MPL122" s="841"/>
      <c r="MPM122" s="841"/>
      <c r="MPN122" s="841"/>
      <c r="MPO122" s="841"/>
      <c r="MPP122" s="841"/>
      <c r="MPQ122" s="841"/>
      <c r="MPR122" s="841"/>
      <c r="MPS122" s="841"/>
      <c r="MPT122" s="841"/>
      <c r="MPU122" s="841"/>
      <c r="MPV122" s="841"/>
      <c r="MPW122" s="841"/>
      <c r="MPX122" s="841"/>
      <c r="MPY122" s="841"/>
      <c r="MPZ122" s="841"/>
      <c r="MQA122" s="841"/>
      <c r="MQB122" s="841"/>
      <c r="MQC122" s="841"/>
      <c r="MQD122" s="841"/>
      <c r="MQE122" s="841"/>
      <c r="MQF122" s="841"/>
      <c r="MQG122" s="841"/>
      <c r="MQH122" s="841"/>
      <c r="MQI122" s="841"/>
      <c r="MQJ122" s="841"/>
      <c r="MQK122" s="841"/>
      <c r="MQL122" s="841"/>
      <c r="MQM122" s="841"/>
      <c r="MQN122" s="841"/>
      <c r="MQO122" s="841"/>
      <c r="MQP122" s="841"/>
      <c r="MQQ122" s="841"/>
      <c r="MQR122" s="841"/>
      <c r="MQS122" s="841"/>
      <c r="MQT122" s="841"/>
      <c r="MQU122" s="841"/>
      <c r="MQV122" s="841"/>
      <c r="MQW122" s="841"/>
      <c r="MQX122" s="841"/>
      <c r="MQY122" s="841"/>
      <c r="MQZ122" s="841"/>
      <c r="MRA122" s="841"/>
      <c r="MRB122" s="841"/>
      <c r="MRC122" s="841"/>
      <c r="MRD122" s="841"/>
      <c r="MRE122" s="841"/>
      <c r="MRF122" s="841"/>
      <c r="MRG122" s="841"/>
      <c r="MRH122" s="841"/>
      <c r="MRI122" s="841"/>
      <c r="MRJ122" s="841"/>
      <c r="MRK122" s="841"/>
      <c r="MRL122" s="841"/>
      <c r="MRM122" s="841"/>
      <c r="MRN122" s="841"/>
      <c r="MRO122" s="841"/>
      <c r="MRP122" s="841"/>
      <c r="MRQ122" s="841"/>
      <c r="MRR122" s="841"/>
      <c r="MRS122" s="841"/>
      <c r="MRT122" s="841"/>
      <c r="MRU122" s="841"/>
      <c r="MRV122" s="841"/>
      <c r="MRW122" s="841"/>
      <c r="MRX122" s="841"/>
      <c r="MRY122" s="841"/>
      <c r="MRZ122" s="841"/>
      <c r="MSA122" s="841"/>
      <c r="MSB122" s="841"/>
      <c r="MSC122" s="841"/>
      <c r="MSD122" s="841"/>
      <c r="MSE122" s="841"/>
      <c r="MSF122" s="841"/>
      <c r="MSG122" s="841"/>
      <c r="MSH122" s="841"/>
      <c r="MSI122" s="841"/>
      <c r="MSJ122" s="841"/>
      <c r="MSK122" s="841"/>
      <c r="MSL122" s="841"/>
      <c r="MSM122" s="841"/>
      <c r="MSN122" s="841"/>
      <c r="MSO122" s="841"/>
      <c r="MSP122" s="841"/>
      <c r="MSQ122" s="841"/>
      <c r="MSR122" s="841"/>
      <c r="MSS122" s="841"/>
      <c r="MST122" s="841"/>
      <c r="MSU122" s="841"/>
      <c r="MSV122" s="841"/>
      <c r="MSW122" s="841"/>
      <c r="MSX122" s="841"/>
      <c r="MSY122" s="841"/>
      <c r="MSZ122" s="841"/>
      <c r="MTA122" s="841"/>
      <c r="MTB122" s="841"/>
      <c r="MTC122" s="841"/>
      <c r="MTD122" s="841"/>
      <c r="MTE122" s="841"/>
      <c r="MTF122" s="841"/>
      <c r="MTG122" s="841"/>
      <c r="MTH122" s="841"/>
      <c r="MTI122" s="841"/>
      <c r="MTJ122" s="841"/>
      <c r="MTK122" s="841"/>
      <c r="MTL122" s="841"/>
      <c r="MTM122" s="841"/>
      <c r="MTN122" s="841"/>
      <c r="MTO122" s="841"/>
      <c r="MTP122" s="841"/>
      <c r="MTQ122" s="841"/>
      <c r="MTR122" s="841"/>
      <c r="MTS122" s="841"/>
      <c r="MTT122" s="841"/>
      <c r="MTU122" s="841"/>
      <c r="MTV122" s="841"/>
      <c r="MTW122" s="841"/>
      <c r="MTX122" s="841"/>
      <c r="MTY122" s="841"/>
      <c r="MTZ122" s="841"/>
      <c r="MUA122" s="841"/>
      <c r="MUB122" s="841"/>
      <c r="MUC122" s="841"/>
      <c r="MUD122" s="841"/>
      <c r="MUE122" s="841"/>
      <c r="MUF122" s="841"/>
      <c r="MUG122" s="841"/>
      <c r="MUH122" s="841"/>
      <c r="MUI122" s="841"/>
      <c r="MUJ122" s="841"/>
      <c r="MUK122" s="841"/>
      <c r="MUL122" s="841"/>
      <c r="MUM122" s="841"/>
      <c r="MUN122" s="841"/>
      <c r="MUO122" s="841"/>
      <c r="MUP122" s="841"/>
      <c r="MUQ122" s="841"/>
      <c r="MUR122" s="841"/>
      <c r="MUS122" s="841"/>
      <c r="MUT122" s="841"/>
      <c r="MUU122" s="841"/>
      <c r="MUV122" s="841"/>
      <c r="MUW122" s="841"/>
      <c r="MUX122" s="841"/>
      <c r="MUY122" s="841"/>
      <c r="MUZ122" s="841"/>
      <c r="MVA122" s="841"/>
      <c r="MVB122" s="841"/>
      <c r="MVC122" s="841"/>
      <c r="MVD122" s="841"/>
      <c r="MVE122" s="841"/>
      <c r="MVF122" s="841"/>
      <c r="MVG122" s="841"/>
      <c r="MVH122" s="841"/>
      <c r="MVI122" s="841"/>
      <c r="MVJ122" s="841"/>
      <c r="MVK122" s="841"/>
      <c r="MVL122" s="841"/>
      <c r="MVM122" s="841"/>
      <c r="MVN122" s="841"/>
      <c r="MVO122" s="841"/>
      <c r="MVP122" s="841"/>
      <c r="MVQ122" s="841"/>
      <c r="MVR122" s="841"/>
      <c r="MVS122" s="841"/>
      <c r="MVT122" s="841"/>
      <c r="MVU122" s="841"/>
      <c r="MVV122" s="841"/>
      <c r="MVW122" s="841"/>
      <c r="MVX122" s="841"/>
      <c r="MVY122" s="841"/>
      <c r="MVZ122" s="841"/>
      <c r="MWA122" s="841"/>
      <c r="MWB122" s="841"/>
      <c r="MWC122" s="841"/>
      <c r="MWD122" s="841"/>
      <c r="MWE122" s="841"/>
      <c r="MWF122" s="841"/>
      <c r="MWG122" s="841"/>
      <c r="MWH122" s="841"/>
      <c r="MWI122" s="841"/>
      <c r="MWJ122" s="841"/>
      <c r="MWK122" s="841"/>
      <c r="MWL122" s="841"/>
      <c r="MWM122" s="841"/>
      <c r="MWN122" s="841"/>
      <c r="MWO122" s="841"/>
      <c r="MWP122" s="841"/>
      <c r="MWQ122" s="841"/>
      <c r="MWR122" s="841"/>
      <c r="MWS122" s="841"/>
      <c r="MWT122" s="841"/>
      <c r="MWU122" s="841"/>
      <c r="MWV122" s="841"/>
      <c r="MWW122" s="841"/>
      <c r="MWX122" s="841"/>
      <c r="MWY122" s="841"/>
      <c r="MWZ122" s="841"/>
      <c r="MXA122" s="841"/>
      <c r="MXB122" s="841"/>
      <c r="MXC122" s="841"/>
      <c r="MXD122" s="841"/>
      <c r="MXE122" s="841"/>
      <c r="MXF122" s="841"/>
      <c r="MXG122" s="841"/>
      <c r="MXH122" s="841"/>
      <c r="MXI122" s="841"/>
      <c r="MXJ122" s="841"/>
      <c r="MXK122" s="841"/>
      <c r="MXL122" s="841"/>
      <c r="MXM122" s="841"/>
      <c r="MXN122" s="841"/>
      <c r="MXO122" s="841"/>
      <c r="MXP122" s="841"/>
      <c r="MXQ122" s="841"/>
      <c r="MXR122" s="841"/>
      <c r="MXS122" s="841"/>
      <c r="MXT122" s="841"/>
      <c r="MXU122" s="841"/>
      <c r="MXV122" s="841"/>
      <c r="MXW122" s="841"/>
      <c r="MXX122" s="841"/>
      <c r="MXY122" s="841"/>
      <c r="MXZ122" s="841"/>
      <c r="MYA122" s="841"/>
      <c r="MYB122" s="841"/>
      <c r="MYC122" s="841"/>
      <c r="MYD122" s="841"/>
      <c r="MYE122" s="841"/>
      <c r="MYF122" s="841"/>
      <c r="MYG122" s="841"/>
      <c r="MYH122" s="841"/>
      <c r="MYI122" s="841"/>
      <c r="MYJ122" s="841"/>
      <c r="MYK122" s="841"/>
      <c r="MYL122" s="841"/>
      <c r="MYM122" s="841"/>
      <c r="MYN122" s="841"/>
      <c r="MYO122" s="841"/>
      <c r="MYP122" s="841"/>
      <c r="MYQ122" s="841"/>
      <c r="MYR122" s="841"/>
      <c r="MYS122" s="841"/>
      <c r="MYT122" s="841"/>
      <c r="MYU122" s="841"/>
      <c r="MYV122" s="841"/>
      <c r="MYW122" s="841"/>
      <c r="MYX122" s="841"/>
      <c r="MYY122" s="841"/>
      <c r="MYZ122" s="841"/>
      <c r="MZA122" s="841"/>
      <c r="MZB122" s="841"/>
      <c r="MZC122" s="841"/>
      <c r="MZD122" s="841"/>
      <c r="MZE122" s="841"/>
      <c r="MZF122" s="841"/>
      <c r="MZG122" s="841"/>
      <c r="MZH122" s="841"/>
      <c r="MZI122" s="841"/>
      <c r="MZJ122" s="841"/>
      <c r="MZK122" s="841"/>
      <c r="MZL122" s="841"/>
      <c r="MZM122" s="841"/>
      <c r="MZN122" s="841"/>
      <c r="MZO122" s="841"/>
      <c r="MZP122" s="841"/>
      <c r="MZQ122" s="841"/>
      <c r="MZR122" s="841"/>
      <c r="MZS122" s="841"/>
      <c r="MZT122" s="841"/>
      <c r="MZU122" s="841"/>
      <c r="MZV122" s="841"/>
      <c r="MZW122" s="841"/>
      <c r="MZX122" s="841"/>
      <c r="MZY122" s="841"/>
      <c r="MZZ122" s="841"/>
      <c r="NAA122" s="841"/>
      <c r="NAB122" s="841"/>
      <c r="NAC122" s="841"/>
      <c r="NAD122" s="841"/>
      <c r="NAE122" s="841"/>
      <c r="NAF122" s="841"/>
      <c r="NAG122" s="841"/>
      <c r="NAH122" s="841"/>
      <c r="NAI122" s="841"/>
      <c r="NAJ122" s="841"/>
      <c r="NAK122" s="841"/>
      <c r="NAL122" s="841"/>
      <c r="NAM122" s="841"/>
      <c r="NAN122" s="841"/>
      <c r="NAO122" s="841"/>
      <c r="NAP122" s="841"/>
      <c r="NAQ122" s="841"/>
      <c r="NAR122" s="841"/>
      <c r="NAS122" s="841"/>
      <c r="NAT122" s="841"/>
      <c r="NAU122" s="841"/>
      <c r="NAV122" s="841"/>
      <c r="NAW122" s="841"/>
      <c r="NAX122" s="841"/>
      <c r="NAY122" s="841"/>
      <c r="NAZ122" s="841"/>
      <c r="NBA122" s="841"/>
      <c r="NBB122" s="841"/>
      <c r="NBC122" s="841"/>
      <c r="NBD122" s="841"/>
      <c r="NBE122" s="841"/>
      <c r="NBF122" s="841"/>
      <c r="NBG122" s="841"/>
      <c r="NBH122" s="841"/>
      <c r="NBI122" s="841"/>
      <c r="NBJ122" s="841"/>
      <c r="NBK122" s="841"/>
      <c r="NBL122" s="841"/>
      <c r="NBM122" s="841"/>
      <c r="NBN122" s="841"/>
      <c r="NBO122" s="841"/>
      <c r="NBP122" s="841"/>
      <c r="NBQ122" s="841"/>
      <c r="NBR122" s="841"/>
      <c r="NBS122" s="841"/>
      <c r="NBT122" s="841"/>
      <c r="NBU122" s="841"/>
      <c r="NBV122" s="841"/>
      <c r="NBW122" s="841"/>
      <c r="NBX122" s="841"/>
      <c r="NBY122" s="841"/>
      <c r="NBZ122" s="841"/>
      <c r="NCA122" s="841"/>
      <c r="NCB122" s="841"/>
      <c r="NCC122" s="841"/>
      <c r="NCD122" s="841"/>
      <c r="NCE122" s="841"/>
      <c r="NCF122" s="841"/>
      <c r="NCG122" s="841"/>
      <c r="NCH122" s="841"/>
      <c r="NCI122" s="841"/>
      <c r="NCJ122" s="841"/>
      <c r="NCK122" s="841"/>
      <c r="NCL122" s="841"/>
      <c r="NCM122" s="841"/>
      <c r="NCN122" s="841"/>
      <c r="NCO122" s="841"/>
      <c r="NCP122" s="841"/>
      <c r="NCQ122" s="841"/>
      <c r="NCR122" s="841"/>
      <c r="NCS122" s="841"/>
      <c r="NCT122" s="841"/>
      <c r="NCU122" s="841"/>
      <c r="NCV122" s="841"/>
      <c r="NCW122" s="841"/>
      <c r="NCX122" s="841"/>
      <c r="NCY122" s="841"/>
      <c r="NCZ122" s="841"/>
      <c r="NDA122" s="841"/>
      <c r="NDB122" s="841"/>
      <c r="NDC122" s="841"/>
      <c r="NDD122" s="841"/>
      <c r="NDE122" s="841"/>
      <c r="NDF122" s="841"/>
      <c r="NDG122" s="841"/>
      <c r="NDH122" s="841"/>
      <c r="NDI122" s="841"/>
      <c r="NDJ122" s="841"/>
      <c r="NDK122" s="841"/>
      <c r="NDL122" s="841"/>
      <c r="NDM122" s="841"/>
      <c r="NDN122" s="841"/>
      <c r="NDO122" s="841"/>
      <c r="NDP122" s="841"/>
      <c r="NDQ122" s="841"/>
      <c r="NDR122" s="841"/>
      <c r="NDS122" s="841"/>
      <c r="NDT122" s="841"/>
      <c r="NDU122" s="841"/>
      <c r="NDV122" s="841"/>
      <c r="NDW122" s="841"/>
      <c r="NDX122" s="841"/>
      <c r="NDY122" s="841"/>
      <c r="NDZ122" s="841"/>
      <c r="NEA122" s="841"/>
      <c r="NEB122" s="841"/>
      <c r="NEC122" s="841"/>
      <c r="NED122" s="841"/>
      <c r="NEE122" s="841"/>
      <c r="NEF122" s="841"/>
      <c r="NEG122" s="841"/>
      <c r="NEH122" s="841"/>
      <c r="NEI122" s="841"/>
      <c r="NEJ122" s="841"/>
      <c r="NEK122" s="841"/>
      <c r="NEL122" s="841"/>
      <c r="NEM122" s="841"/>
      <c r="NEN122" s="841"/>
      <c r="NEO122" s="841"/>
      <c r="NEP122" s="841"/>
      <c r="NEQ122" s="841"/>
      <c r="NER122" s="841"/>
      <c r="NES122" s="841"/>
      <c r="NET122" s="841"/>
      <c r="NEU122" s="841"/>
      <c r="NEV122" s="841"/>
      <c r="NEW122" s="841"/>
      <c r="NEX122" s="841"/>
      <c r="NEY122" s="841"/>
      <c r="NEZ122" s="841"/>
      <c r="NFA122" s="841"/>
      <c r="NFB122" s="841"/>
      <c r="NFC122" s="841"/>
      <c r="NFD122" s="841"/>
      <c r="NFE122" s="841"/>
      <c r="NFF122" s="841"/>
      <c r="NFG122" s="841"/>
      <c r="NFH122" s="841"/>
      <c r="NFI122" s="841"/>
      <c r="NFJ122" s="841"/>
      <c r="NFK122" s="841"/>
      <c r="NFL122" s="841"/>
      <c r="NFM122" s="841"/>
      <c r="NFN122" s="841"/>
      <c r="NFO122" s="841"/>
      <c r="NFP122" s="841"/>
      <c r="NFQ122" s="841"/>
      <c r="NFR122" s="841"/>
      <c r="NFS122" s="841"/>
      <c r="NFT122" s="841"/>
      <c r="NFU122" s="841"/>
      <c r="NFV122" s="841"/>
      <c r="NFW122" s="841"/>
      <c r="NFX122" s="841"/>
      <c r="NFY122" s="841"/>
      <c r="NFZ122" s="841"/>
      <c r="NGA122" s="841"/>
      <c r="NGB122" s="841"/>
      <c r="NGC122" s="841"/>
      <c r="NGD122" s="841"/>
      <c r="NGE122" s="841"/>
      <c r="NGF122" s="841"/>
      <c r="NGG122" s="841"/>
      <c r="NGH122" s="841"/>
      <c r="NGI122" s="841"/>
      <c r="NGJ122" s="841"/>
      <c r="NGK122" s="841"/>
      <c r="NGL122" s="841"/>
      <c r="NGM122" s="841"/>
      <c r="NGN122" s="841"/>
      <c r="NGO122" s="841"/>
      <c r="NGP122" s="841"/>
      <c r="NGQ122" s="841"/>
      <c r="NGR122" s="841"/>
      <c r="NGS122" s="841"/>
      <c r="NGT122" s="841"/>
      <c r="NGU122" s="841"/>
      <c r="NGV122" s="841"/>
      <c r="NGW122" s="841"/>
      <c r="NGX122" s="841"/>
      <c r="NGY122" s="841"/>
      <c r="NGZ122" s="841"/>
      <c r="NHA122" s="841"/>
      <c r="NHB122" s="841"/>
      <c r="NHC122" s="841"/>
      <c r="NHD122" s="841"/>
      <c r="NHE122" s="841"/>
      <c r="NHF122" s="841"/>
      <c r="NHG122" s="841"/>
      <c r="NHH122" s="841"/>
      <c r="NHI122" s="841"/>
      <c r="NHJ122" s="841"/>
      <c r="NHK122" s="841"/>
      <c r="NHL122" s="841"/>
      <c r="NHM122" s="841"/>
      <c r="NHN122" s="841"/>
      <c r="NHO122" s="841"/>
      <c r="NHP122" s="841"/>
      <c r="NHQ122" s="841"/>
      <c r="NHR122" s="841"/>
      <c r="NHS122" s="841"/>
      <c r="NHT122" s="841"/>
      <c r="NHU122" s="841"/>
      <c r="NHV122" s="841"/>
      <c r="NHW122" s="841"/>
      <c r="NHX122" s="841"/>
      <c r="NHY122" s="841"/>
      <c r="NHZ122" s="841"/>
      <c r="NIA122" s="841"/>
      <c r="NIB122" s="841"/>
      <c r="NIC122" s="841"/>
      <c r="NID122" s="841"/>
      <c r="NIE122" s="841"/>
      <c r="NIF122" s="841"/>
      <c r="NIG122" s="841"/>
      <c r="NIH122" s="841"/>
      <c r="NII122" s="841"/>
      <c r="NIJ122" s="841"/>
      <c r="NIK122" s="841"/>
      <c r="NIL122" s="841"/>
      <c r="NIM122" s="841"/>
      <c r="NIN122" s="841"/>
      <c r="NIO122" s="841"/>
      <c r="NIP122" s="841"/>
      <c r="NIQ122" s="841"/>
      <c r="NIR122" s="841"/>
      <c r="NIS122" s="841"/>
      <c r="NIT122" s="841"/>
      <c r="NIU122" s="841"/>
      <c r="NIV122" s="841"/>
      <c r="NIW122" s="841"/>
      <c r="NIX122" s="841"/>
      <c r="NIY122" s="841"/>
      <c r="NIZ122" s="841"/>
      <c r="NJA122" s="841"/>
      <c r="NJB122" s="841"/>
      <c r="NJC122" s="841"/>
      <c r="NJD122" s="841"/>
      <c r="NJE122" s="841"/>
      <c r="NJF122" s="841"/>
      <c r="NJG122" s="841"/>
      <c r="NJH122" s="841"/>
      <c r="NJI122" s="841"/>
      <c r="NJJ122" s="841"/>
      <c r="NJK122" s="841"/>
      <c r="NJL122" s="841"/>
      <c r="NJM122" s="841"/>
      <c r="NJN122" s="841"/>
      <c r="NJO122" s="841"/>
      <c r="NJP122" s="841"/>
      <c r="NJQ122" s="841"/>
      <c r="NJR122" s="841"/>
      <c r="NJS122" s="841"/>
      <c r="NJT122" s="841"/>
      <c r="NJU122" s="841"/>
      <c r="NJV122" s="841"/>
      <c r="NJW122" s="841"/>
      <c r="NJX122" s="841"/>
      <c r="NJY122" s="841"/>
      <c r="NJZ122" s="841"/>
      <c r="NKA122" s="841"/>
      <c r="NKB122" s="841"/>
      <c r="NKC122" s="841"/>
      <c r="NKD122" s="841"/>
      <c r="NKE122" s="841"/>
      <c r="NKF122" s="841"/>
      <c r="NKG122" s="841"/>
      <c r="NKH122" s="841"/>
      <c r="NKI122" s="841"/>
      <c r="NKJ122" s="841"/>
      <c r="NKK122" s="841"/>
      <c r="NKL122" s="841"/>
      <c r="NKM122" s="841"/>
      <c r="NKN122" s="841"/>
      <c r="NKO122" s="841"/>
      <c r="NKP122" s="841"/>
      <c r="NKQ122" s="841"/>
      <c r="NKR122" s="841"/>
      <c r="NKS122" s="841"/>
      <c r="NKT122" s="841"/>
      <c r="NKU122" s="841"/>
      <c r="NKV122" s="841"/>
      <c r="NKW122" s="841"/>
      <c r="NKX122" s="841"/>
      <c r="NKY122" s="841"/>
      <c r="NKZ122" s="841"/>
      <c r="NLA122" s="841"/>
      <c r="NLB122" s="841"/>
      <c r="NLC122" s="841"/>
      <c r="NLD122" s="841"/>
      <c r="NLE122" s="841"/>
      <c r="NLF122" s="841"/>
      <c r="NLG122" s="841"/>
      <c r="NLH122" s="841"/>
      <c r="NLI122" s="841"/>
      <c r="NLJ122" s="841"/>
      <c r="NLK122" s="841"/>
      <c r="NLL122" s="841"/>
      <c r="NLM122" s="841"/>
      <c r="NLN122" s="841"/>
      <c r="NLO122" s="841"/>
      <c r="NLP122" s="841"/>
      <c r="NLQ122" s="841"/>
      <c r="NLR122" s="841"/>
      <c r="NLS122" s="841"/>
      <c r="NLT122" s="841"/>
      <c r="NLU122" s="841"/>
      <c r="NLV122" s="841"/>
      <c r="NLW122" s="841"/>
      <c r="NLX122" s="841"/>
      <c r="NLY122" s="841"/>
      <c r="NLZ122" s="841"/>
      <c r="NMA122" s="841"/>
      <c r="NMB122" s="841"/>
      <c r="NMC122" s="841"/>
      <c r="NMD122" s="841"/>
      <c r="NME122" s="841"/>
      <c r="NMF122" s="841"/>
      <c r="NMG122" s="841"/>
      <c r="NMH122" s="841"/>
      <c r="NMI122" s="841"/>
      <c r="NMJ122" s="841"/>
      <c r="NMK122" s="841"/>
      <c r="NML122" s="841"/>
      <c r="NMM122" s="841"/>
      <c r="NMN122" s="841"/>
      <c r="NMO122" s="841"/>
      <c r="NMP122" s="841"/>
      <c r="NMQ122" s="841"/>
      <c r="NMR122" s="841"/>
      <c r="NMS122" s="841"/>
      <c r="NMT122" s="841"/>
      <c r="NMU122" s="841"/>
      <c r="NMV122" s="841"/>
      <c r="NMW122" s="841"/>
      <c r="NMX122" s="841"/>
      <c r="NMY122" s="841"/>
      <c r="NMZ122" s="841"/>
      <c r="NNA122" s="841"/>
      <c r="NNB122" s="841"/>
      <c r="NNC122" s="841"/>
      <c r="NND122" s="841"/>
      <c r="NNE122" s="841"/>
      <c r="NNF122" s="841"/>
      <c r="NNG122" s="841"/>
      <c r="NNH122" s="841"/>
      <c r="NNI122" s="841"/>
      <c r="NNJ122" s="841"/>
      <c r="NNK122" s="841"/>
      <c r="NNL122" s="841"/>
      <c r="NNM122" s="841"/>
      <c r="NNN122" s="841"/>
      <c r="NNO122" s="841"/>
      <c r="NNP122" s="841"/>
      <c r="NNQ122" s="841"/>
      <c r="NNR122" s="841"/>
      <c r="NNS122" s="841"/>
      <c r="NNT122" s="841"/>
      <c r="NNU122" s="841"/>
      <c r="NNV122" s="841"/>
      <c r="NNW122" s="841"/>
      <c r="NNX122" s="841"/>
      <c r="NNY122" s="841"/>
      <c r="NNZ122" s="841"/>
      <c r="NOA122" s="841"/>
      <c r="NOB122" s="841"/>
      <c r="NOC122" s="841"/>
      <c r="NOD122" s="841"/>
      <c r="NOE122" s="841"/>
      <c r="NOF122" s="841"/>
      <c r="NOG122" s="841"/>
      <c r="NOH122" s="841"/>
      <c r="NOI122" s="841"/>
      <c r="NOJ122" s="841"/>
      <c r="NOK122" s="841"/>
      <c r="NOL122" s="841"/>
      <c r="NOM122" s="841"/>
      <c r="NON122" s="841"/>
      <c r="NOO122" s="841"/>
      <c r="NOP122" s="841"/>
      <c r="NOQ122" s="841"/>
      <c r="NOR122" s="841"/>
      <c r="NOS122" s="841"/>
      <c r="NOT122" s="841"/>
      <c r="NOU122" s="841"/>
      <c r="NOV122" s="841"/>
      <c r="NOW122" s="841"/>
      <c r="NOX122" s="841"/>
      <c r="NOY122" s="841"/>
      <c r="NOZ122" s="841"/>
      <c r="NPA122" s="841"/>
      <c r="NPB122" s="841"/>
      <c r="NPC122" s="841"/>
      <c r="NPD122" s="841"/>
      <c r="NPE122" s="841"/>
      <c r="NPF122" s="841"/>
      <c r="NPG122" s="841"/>
      <c r="NPH122" s="841"/>
      <c r="NPI122" s="841"/>
      <c r="NPJ122" s="841"/>
      <c r="NPK122" s="841"/>
      <c r="NPL122" s="841"/>
      <c r="NPM122" s="841"/>
      <c r="NPN122" s="841"/>
      <c r="NPO122" s="841"/>
      <c r="NPP122" s="841"/>
      <c r="NPQ122" s="841"/>
      <c r="NPR122" s="841"/>
      <c r="NPS122" s="841"/>
      <c r="NPT122" s="841"/>
      <c r="NPU122" s="841"/>
      <c r="NPV122" s="841"/>
      <c r="NPW122" s="841"/>
      <c r="NPX122" s="841"/>
      <c r="NPY122" s="841"/>
      <c r="NPZ122" s="841"/>
      <c r="NQA122" s="841"/>
      <c r="NQB122" s="841"/>
      <c r="NQC122" s="841"/>
      <c r="NQD122" s="841"/>
      <c r="NQE122" s="841"/>
      <c r="NQF122" s="841"/>
      <c r="NQG122" s="841"/>
      <c r="NQH122" s="841"/>
      <c r="NQI122" s="841"/>
      <c r="NQJ122" s="841"/>
      <c r="NQK122" s="841"/>
      <c r="NQL122" s="841"/>
      <c r="NQM122" s="841"/>
      <c r="NQN122" s="841"/>
      <c r="NQO122" s="841"/>
      <c r="NQP122" s="841"/>
      <c r="NQQ122" s="841"/>
      <c r="NQR122" s="841"/>
      <c r="NQS122" s="841"/>
      <c r="NQT122" s="841"/>
      <c r="NQU122" s="841"/>
      <c r="NQV122" s="841"/>
      <c r="NQW122" s="841"/>
      <c r="NQX122" s="841"/>
      <c r="NQY122" s="841"/>
      <c r="NQZ122" s="841"/>
      <c r="NRA122" s="841"/>
      <c r="NRB122" s="841"/>
      <c r="NRC122" s="841"/>
      <c r="NRD122" s="841"/>
      <c r="NRE122" s="841"/>
      <c r="NRF122" s="841"/>
      <c r="NRG122" s="841"/>
      <c r="NRH122" s="841"/>
      <c r="NRI122" s="841"/>
      <c r="NRJ122" s="841"/>
      <c r="NRK122" s="841"/>
      <c r="NRL122" s="841"/>
      <c r="NRM122" s="841"/>
      <c r="NRN122" s="841"/>
      <c r="NRO122" s="841"/>
      <c r="NRP122" s="841"/>
      <c r="NRQ122" s="841"/>
      <c r="NRR122" s="841"/>
      <c r="NRS122" s="841"/>
      <c r="NRT122" s="841"/>
      <c r="NRU122" s="841"/>
      <c r="NRV122" s="841"/>
      <c r="NRW122" s="841"/>
      <c r="NRX122" s="841"/>
      <c r="NRY122" s="841"/>
      <c r="NRZ122" s="841"/>
      <c r="NSA122" s="841"/>
      <c r="NSB122" s="841"/>
      <c r="NSC122" s="841"/>
      <c r="NSD122" s="841"/>
      <c r="NSE122" s="841"/>
      <c r="NSF122" s="841"/>
      <c r="NSG122" s="841"/>
      <c r="NSH122" s="841"/>
      <c r="NSI122" s="841"/>
      <c r="NSJ122" s="841"/>
      <c r="NSK122" s="841"/>
      <c r="NSL122" s="841"/>
      <c r="NSM122" s="841"/>
      <c r="NSN122" s="841"/>
      <c r="NSO122" s="841"/>
      <c r="NSP122" s="841"/>
      <c r="NSQ122" s="841"/>
      <c r="NSR122" s="841"/>
      <c r="NSS122" s="841"/>
      <c r="NST122" s="841"/>
      <c r="NSU122" s="841"/>
      <c r="NSV122" s="841"/>
      <c r="NSW122" s="841"/>
      <c r="NSX122" s="841"/>
      <c r="NSY122" s="841"/>
      <c r="NSZ122" s="841"/>
      <c r="NTA122" s="841"/>
      <c r="NTB122" s="841"/>
      <c r="NTC122" s="841"/>
      <c r="NTD122" s="841"/>
      <c r="NTE122" s="841"/>
      <c r="NTF122" s="841"/>
      <c r="NTG122" s="841"/>
      <c r="NTH122" s="841"/>
      <c r="NTI122" s="841"/>
      <c r="NTJ122" s="841"/>
      <c r="NTK122" s="841"/>
      <c r="NTL122" s="841"/>
      <c r="NTM122" s="841"/>
      <c r="NTN122" s="841"/>
      <c r="NTO122" s="841"/>
      <c r="NTP122" s="841"/>
      <c r="NTQ122" s="841"/>
      <c r="NTR122" s="841"/>
      <c r="NTS122" s="841"/>
      <c r="NTT122" s="841"/>
      <c r="NTU122" s="841"/>
      <c r="NTV122" s="841"/>
      <c r="NTW122" s="841"/>
      <c r="NTX122" s="841"/>
      <c r="NTY122" s="841"/>
      <c r="NTZ122" s="841"/>
      <c r="NUA122" s="841"/>
      <c r="NUB122" s="841"/>
      <c r="NUC122" s="841"/>
      <c r="NUD122" s="841"/>
      <c r="NUE122" s="841"/>
      <c r="NUF122" s="841"/>
      <c r="NUG122" s="841"/>
      <c r="NUH122" s="841"/>
      <c r="NUI122" s="841"/>
      <c r="NUJ122" s="841"/>
      <c r="NUK122" s="841"/>
      <c r="NUL122" s="841"/>
      <c r="NUM122" s="841"/>
      <c r="NUN122" s="841"/>
      <c r="NUO122" s="841"/>
      <c r="NUP122" s="841"/>
      <c r="NUQ122" s="841"/>
      <c r="NUR122" s="841"/>
      <c r="NUS122" s="841"/>
      <c r="NUT122" s="841"/>
      <c r="NUU122" s="841"/>
      <c r="NUV122" s="841"/>
      <c r="NUW122" s="841"/>
      <c r="NUX122" s="841"/>
      <c r="NUY122" s="841"/>
      <c r="NUZ122" s="841"/>
      <c r="NVA122" s="841"/>
      <c r="NVB122" s="841"/>
      <c r="NVC122" s="841"/>
      <c r="NVD122" s="841"/>
      <c r="NVE122" s="841"/>
      <c r="NVF122" s="841"/>
      <c r="NVG122" s="841"/>
      <c r="NVH122" s="841"/>
      <c r="NVI122" s="841"/>
      <c r="NVJ122" s="841"/>
      <c r="NVK122" s="841"/>
      <c r="NVL122" s="841"/>
      <c r="NVM122" s="841"/>
      <c r="NVN122" s="841"/>
      <c r="NVO122" s="841"/>
      <c r="NVP122" s="841"/>
      <c r="NVQ122" s="841"/>
      <c r="NVR122" s="841"/>
      <c r="NVS122" s="841"/>
      <c r="NVT122" s="841"/>
      <c r="NVU122" s="841"/>
      <c r="NVV122" s="841"/>
      <c r="NVW122" s="841"/>
      <c r="NVX122" s="841"/>
      <c r="NVY122" s="841"/>
      <c r="NVZ122" s="841"/>
      <c r="NWA122" s="841"/>
      <c r="NWB122" s="841"/>
      <c r="NWC122" s="841"/>
      <c r="NWD122" s="841"/>
      <c r="NWE122" s="841"/>
      <c r="NWF122" s="841"/>
      <c r="NWG122" s="841"/>
      <c r="NWH122" s="841"/>
      <c r="NWI122" s="841"/>
      <c r="NWJ122" s="841"/>
      <c r="NWK122" s="841"/>
      <c r="NWL122" s="841"/>
      <c r="NWM122" s="841"/>
      <c r="NWN122" s="841"/>
      <c r="NWO122" s="841"/>
      <c r="NWP122" s="841"/>
      <c r="NWQ122" s="841"/>
      <c r="NWR122" s="841"/>
      <c r="NWS122" s="841"/>
      <c r="NWT122" s="841"/>
      <c r="NWU122" s="841"/>
      <c r="NWV122" s="841"/>
      <c r="NWW122" s="841"/>
      <c r="NWX122" s="841"/>
      <c r="NWY122" s="841"/>
      <c r="NWZ122" s="841"/>
      <c r="NXA122" s="841"/>
      <c r="NXB122" s="841"/>
      <c r="NXC122" s="841"/>
      <c r="NXD122" s="841"/>
      <c r="NXE122" s="841"/>
      <c r="NXF122" s="841"/>
      <c r="NXG122" s="841"/>
      <c r="NXH122" s="841"/>
      <c r="NXI122" s="841"/>
      <c r="NXJ122" s="841"/>
      <c r="NXK122" s="841"/>
      <c r="NXL122" s="841"/>
      <c r="NXM122" s="841"/>
      <c r="NXN122" s="841"/>
      <c r="NXO122" s="841"/>
      <c r="NXP122" s="841"/>
      <c r="NXQ122" s="841"/>
      <c r="NXR122" s="841"/>
      <c r="NXS122" s="841"/>
      <c r="NXT122" s="841"/>
      <c r="NXU122" s="841"/>
      <c r="NXV122" s="841"/>
      <c r="NXW122" s="841"/>
      <c r="NXX122" s="841"/>
      <c r="NXY122" s="841"/>
      <c r="NXZ122" s="841"/>
      <c r="NYA122" s="841"/>
      <c r="NYB122" s="841"/>
      <c r="NYC122" s="841"/>
      <c r="NYD122" s="841"/>
      <c r="NYE122" s="841"/>
      <c r="NYF122" s="841"/>
      <c r="NYG122" s="841"/>
      <c r="NYH122" s="841"/>
      <c r="NYI122" s="841"/>
      <c r="NYJ122" s="841"/>
      <c r="NYK122" s="841"/>
      <c r="NYL122" s="841"/>
      <c r="NYM122" s="841"/>
      <c r="NYN122" s="841"/>
      <c r="NYO122" s="841"/>
      <c r="NYP122" s="841"/>
      <c r="NYQ122" s="841"/>
      <c r="NYR122" s="841"/>
      <c r="NYS122" s="841"/>
      <c r="NYT122" s="841"/>
      <c r="NYU122" s="841"/>
      <c r="NYV122" s="841"/>
      <c r="NYW122" s="841"/>
      <c r="NYX122" s="841"/>
      <c r="NYY122" s="841"/>
      <c r="NYZ122" s="841"/>
      <c r="NZA122" s="841"/>
      <c r="NZB122" s="841"/>
      <c r="NZC122" s="841"/>
      <c r="NZD122" s="841"/>
      <c r="NZE122" s="841"/>
      <c r="NZF122" s="841"/>
      <c r="NZG122" s="841"/>
      <c r="NZH122" s="841"/>
      <c r="NZI122" s="841"/>
      <c r="NZJ122" s="841"/>
      <c r="NZK122" s="841"/>
      <c r="NZL122" s="841"/>
      <c r="NZM122" s="841"/>
      <c r="NZN122" s="841"/>
      <c r="NZO122" s="841"/>
      <c r="NZP122" s="841"/>
      <c r="NZQ122" s="841"/>
      <c r="NZR122" s="841"/>
      <c r="NZS122" s="841"/>
      <c r="NZT122" s="841"/>
      <c r="NZU122" s="841"/>
      <c r="NZV122" s="841"/>
      <c r="NZW122" s="841"/>
      <c r="NZX122" s="841"/>
      <c r="NZY122" s="841"/>
      <c r="NZZ122" s="841"/>
      <c r="OAA122" s="841"/>
      <c r="OAB122" s="841"/>
      <c r="OAC122" s="841"/>
      <c r="OAD122" s="841"/>
      <c r="OAE122" s="841"/>
      <c r="OAF122" s="841"/>
      <c r="OAG122" s="841"/>
      <c r="OAH122" s="841"/>
      <c r="OAI122" s="841"/>
      <c r="OAJ122" s="841"/>
      <c r="OAK122" s="841"/>
      <c r="OAL122" s="841"/>
      <c r="OAM122" s="841"/>
      <c r="OAN122" s="841"/>
      <c r="OAO122" s="841"/>
      <c r="OAP122" s="841"/>
      <c r="OAQ122" s="841"/>
      <c r="OAR122" s="841"/>
      <c r="OAS122" s="841"/>
      <c r="OAT122" s="841"/>
      <c r="OAU122" s="841"/>
      <c r="OAV122" s="841"/>
      <c r="OAW122" s="841"/>
      <c r="OAX122" s="841"/>
      <c r="OAY122" s="841"/>
      <c r="OAZ122" s="841"/>
      <c r="OBA122" s="841"/>
      <c r="OBB122" s="841"/>
      <c r="OBC122" s="841"/>
      <c r="OBD122" s="841"/>
      <c r="OBE122" s="841"/>
      <c r="OBF122" s="841"/>
      <c r="OBG122" s="841"/>
      <c r="OBH122" s="841"/>
      <c r="OBI122" s="841"/>
      <c r="OBJ122" s="841"/>
      <c r="OBK122" s="841"/>
      <c r="OBL122" s="841"/>
      <c r="OBM122" s="841"/>
      <c r="OBN122" s="841"/>
      <c r="OBO122" s="841"/>
      <c r="OBP122" s="841"/>
      <c r="OBQ122" s="841"/>
      <c r="OBR122" s="841"/>
      <c r="OBS122" s="841"/>
      <c r="OBT122" s="841"/>
      <c r="OBU122" s="841"/>
      <c r="OBV122" s="841"/>
      <c r="OBW122" s="841"/>
      <c r="OBX122" s="841"/>
      <c r="OBY122" s="841"/>
      <c r="OBZ122" s="841"/>
      <c r="OCA122" s="841"/>
      <c r="OCB122" s="841"/>
      <c r="OCC122" s="841"/>
      <c r="OCD122" s="841"/>
      <c r="OCE122" s="841"/>
      <c r="OCF122" s="841"/>
      <c r="OCG122" s="841"/>
      <c r="OCH122" s="841"/>
      <c r="OCI122" s="841"/>
      <c r="OCJ122" s="841"/>
      <c r="OCK122" s="841"/>
      <c r="OCL122" s="841"/>
      <c r="OCM122" s="841"/>
      <c r="OCN122" s="841"/>
      <c r="OCO122" s="841"/>
      <c r="OCP122" s="841"/>
      <c r="OCQ122" s="841"/>
      <c r="OCR122" s="841"/>
      <c r="OCS122" s="841"/>
      <c r="OCT122" s="841"/>
      <c r="OCU122" s="841"/>
      <c r="OCV122" s="841"/>
      <c r="OCW122" s="841"/>
      <c r="OCX122" s="841"/>
      <c r="OCY122" s="841"/>
      <c r="OCZ122" s="841"/>
      <c r="ODA122" s="841"/>
      <c r="ODB122" s="841"/>
      <c r="ODC122" s="841"/>
      <c r="ODD122" s="841"/>
      <c r="ODE122" s="841"/>
      <c r="ODF122" s="841"/>
      <c r="ODG122" s="841"/>
      <c r="ODH122" s="841"/>
      <c r="ODI122" s="841"/>
      <c r="ODJ122" s="841"/>
      <c r="ODK122" s="841"/>
      <c r="ODL122" s="841"/>
      <c r="ODM122" s="841"/>
      <c r="ODN122" s="841"/>
      <c r="ODO122" s="841"/>
      <c r="ODP122" s="841"/>
      <c r="ODQ122" s="841"/>
      <c r="ODR122" s="841"/>
      <c r="ODS122" s="841"/>
      <c r="ODT122" s="841"/>
      <c r="ODU122" s="841"/>
      <c r="ODV122" s="841"/>
      <c r="ODW122" s="841"/>
      <c r="ODX122" s="841"/>
      <c r="ODY122" s="841"/>
      <c r="ODZ122" s="841"/>
      <c r="OEA122" s="841"/>
      <c r="OEB122" s="841"/>
      <c r="OEC122" s="841"/>
      <c r="OED122" s="841"/>
      <c r="OEE122" s="841"/>
      <c r="OEF122" s="841"/>
      <c r="OEG122" s="841"/>
      <c r="OEH122" s="841"/>
      <c r="OEI122" s="841"/>
      <c r="OEJ122" s="841"/>
      <c r="OEK122" s="841"/>
      <c r="OEL122" s="841"/>
      <c r="OEM122" s="841"/>
      <c r="OEN122" s="841"/>
      <c r="OEO122" s="841"/>
      <c r="OEP122" s="841"/>
      <c r="OEQ122" s="841"/>
      <c r="OER122" s="841"/>
      <c r="OES122" s="841"/>
      <c r="OET122" s="841"/>
      <c r="OEU122" s="841"/>
      <c r="OEV122" s="841"/>
      <c r="OEW122" s="841"/>
      <c r="OEX122" s="841"/>
      <c r="OEY122" s="841"/>
      <c r="OEZ122" s="841"/>
      <c r="OFA122" s="841"/>
      <c r="OFB122" s="841"/>
      <c r="OFC122" s="841"/>
      <c r="OFD122" s="841"/>
      <c r="OFE122" s="841"/>
      <c r="OFF122" s="841"/>
      <c r="OFG122" s="841"/>
      <c r="OFH122" s="841"/>
      <c r="OFI122" s="841"/>
      <c r="OFJ122" s="841"/>
      <c r="OFK122" s="841"/>
      <c r="OFL122" s="841"/>
      <c r="OFM122" s="841"/>
      <c r="OFN122" s="841"/>
      <c r="OFO122" s="841"/>
      <c r="OFP122" s="841"/>
      <c r="OFQ122" s="841"/>
      <c r="OFR122" s="841"/>
      <c r="OFS122" s="841"/>
      <c r="OFT122" s="841"/>
      <c r="OFU122" s="841"/>
      <c r="OFV122" s="841"/>
      <c r="OFW122" s="841"/>
      <c r="OFX122" s="841"/>
      <c r="OFY122" s="841"/>
      <c r="OFZ122" s="841"/>
      <c r="OGA122" s="841"/>
      <c r="OGB122" s="841"/>
      <c r="OGC122" s="841"/>
      <c r="OGD122" s="841"/>
      <c r="OGE122" s="841"/>
      <c r="OGF122" s="841"/>
      <c r="OGG122" s="841"/>
      <c r="OGH122" s="841"/>
      <c r="OGI122" s="841"/>
      <c r="OGJ122" s="841"/>
      <c r="OGK122" s="841"/>
      <c r="OGL122" s="841"/>
      <c r="OGM122" s="841"/>
      <c r="OGN122" s="841"/>
      <c r="OGO122" s="841"/>
      <c r="OGP122" s="841"/>
      <c r="OGQ122" s="841"/>
      <c r="OGR122" s="841"/>
      <c r="OGS122" s="841"/>
      <c r="OGT122" s="841"/>
      <c r="OGU122" s="841"/>
      <c r="OGV122" s="841"/>
      <c r="OGW122" s="841"/>
      <c r="OGX122" s="841"/>
      <c r="OGY122" s="841"/>
      <c r="OGZ122" s="841"/>
      <c r="OHA122" s="841"/>
      <c r="OHB122" s="841"/>
      <c r="OHC122" s="841"/>
      <c r="OHD122" s="841"/>
      <c r="OHE122" s="841"/>
      <c r="OHF122" s="841"/>
      <c r="OHG122" s="841"/>
      <c r="OHH122" s="841"/>
      <c r="OHI122" s="841"/>
      <c r="OHJ122" s="841"/>
      <c r="OHK122" s="841"/>
      <c r="OHL122" s="841"/>
      <c r="OHM122" s="841"/>
      <c r="OHN122" s="841"/>
      <c r="OHO122" s="841"/>
      <c r="OHP122" s="841"/>
      <c r="OHQ122" s="841"/>
      <c r="OHR122" s="841"/>
      <c r="OHS122" s="841"/>
      <c r="OHT122" s="841"/>
      <c r="OHU122" s="841"/>
      <c r="OHV122" s="841"/>
      <c r="OHW122" s="841"/>
      <c r="OHX122" s="841"/>
      <c r="OHY122" s="841"/>
      <c r="OHZ122" s="841"/>
      <c r="OIA122" s="841"/>
      <c r="OIB122" s="841"/>
      <c r="OIC122" s="841"/>
      <c r="OID122" s="841"/>
      <c r="OIE122" s="841"/>
      <c r="OIF122" s="841"/>
      <c r="OIG122" s="841"/>
      <c r="OIH122" s="841"/>
      <c r="OII122" s="841"/>
      <c r="OIJ122" s="841"/>
      <c r="OIK122" s="841"/>
      <c r="OIL122" s="841"/>
      <c r="OIM122" s="841"/>
      <c r="OIN122" s="841"/>
      <c r="OIO122" s="841"/>
      <c r="OIP122" s="841"/>
      <c r="OIQ122" s="841"/>
      <c r="OIR122" s="841"/>
      <c r="OIS122" s="841"/>
      <c r="OIT122" s="841"/>
      <c r="OIU122" s="841"/>
      <c r="OIV122" s="841"/>
      <c r="OIW122" s="841"/>
      <c r="OIX122" s="841"/>
      <c r="OIY122" s="841"/>
      <c r="OIZ122" s="841"/>
      <c r="OJA122" s="841"/>
      <c r="OJB122" s="841"/>
      <c r="OJC122" s="841"/>
      <c r="OJD122" s="841"/>
      <c r="OJE122" s="841"/>
      <c r="OJF122" s="841"/>
      <c r="OJG122" s="841"/>
      <c r="OJH122" s="841"/>
      <c r="OJI122" s="841"/>
      <c r="OJJ122" s="841"/>
      <c r="OJK122" s="841"/>
      <c r="OJL122" s="841"/>
      <c r="OJM122" s="841"/>
      <c r="OJN122" s="841"/>
      <c r="OJO122" s="841"/>
      <c r="OJP122" s="841"/>
      <c r="OJQ122" s="841"/>
      <c r="OJR122" s="841"/>
      <c r="OJS122" s="841"/>
      <c r="OJT122" s="841"/>
      <c r="OJU122" s="841"/>
      <c r="OJV122" s="841"/>
      <c r="OJW122" s="841"/>
      <c r="OJX122" s="841"/>
      <c r="OJY122" s="841"/>
      <c r="OJZ122" s="841"/>
      <c r="OKA122" s="841"/>
      <c r="OKB122" s="841"/>
      <c r="OKC122" s="841"/>
      <c r="OKD122" s="841"/>
      <c r="OKE122" s="841"/>
      <c r="OKF122" s="841"/>
      <c r="OKG122" s="841"/>
      <c r="OKH122" s="841"/>
      <c r="OKI122" s="841"/>
      <c r="OKJ122" s="841"/>
      <c r="OKK122" s="841"/>
      <c r="OKL122" s="841"/>
      <c r="OKM122" s="841"/>
      <c r="OKN122" s="841"/>
      <c r="OKO122" s="841"/>
      <c r="OKP122" s="841"/>
      <c r="OKQ122" s="841"/>
      <c r="OKR122" s="841"/>
      <c r="OKS122" s="841"/>
      <c r="OKT122" s="841"/>
      <c r="OKU122" s="841"/>
      <c r="OKV122" s="841"/>
      <c r="OKW122" s="841"/>
      <c r="OKX122" s="841"/>
      <c r="OKY122" s="841"/>
      <c r="OKZ122" s="841"/>
      <c r="OLA122" s="841"/>
      <c r="OLB122" s="841"/>
      <c r="OLC122" s="841"/>
      <c r="OLD122" s="841"/>
      <c r="OLE122" s="841"/>
      <c r="OLF122" s="841"/>
      <c r="OLG122" s="841"/>
      <c r="OLH122" s="841"/>
      <c r="OLI122" s="841"/>
      <c r="OLJ122" s="841"/>
      <c r="OLK122" s="841"/>
      <c r="OLL122" s="841"/>
      <c r="OLM122" s="841"/>
      <c r="OLN122" s="841"/>
      <c r="OLO122" s="841"/>
      <c r="OLP122" s="841"/>
      <c r="OLQ122" s="841"/>
      <c r="OLR122" s="841"/>
      <c r="OLS122" s="841"/>
      <c r="OLT122" s="841"/>
      <c r="OLU122" s="841"/>
      <c r="OLV122" s="841"/>
      <c r="OLW122" s="841"/>
      <c r="OLX122" s="841"/>
      <c r="OLY122" s="841"/>
      <c r="OLZ122" s="841"/>
      <c r="OMA122" s="841"/>
      <c r="OMB122" s="841"/>
      <c r="OMC122" s="841"/>
      <c r="OMD122" s="841"/>
      <c r="OME122" s="841"/>
      <c r="OMF122" s="841"/>
      <c r="OMG122" s="841"/>
      <c r="OMH122" s="841"/>
      <c r="OMI122" s="841"/>
      <c r="OMJ122" s="841"/>
      <c r="OMK122" s="841"/>
      <c r="OML122" s="841"/>
      <c r="OMM122" s="841"/>
      <c r="OMN122" s="841"/>
      <c r="OMO122" s="841"/>
      <c r="OMP122" s="841"/>
      <c r="OMQ122" s="841"/>
      <c r="OMR122" s="841"/>
      <c r="OMS122" s="841"/>
      <c r="OMT122" s="841"/>
      <c r="OMU122" s="841"/>
      <c r="OMV122" s="841"/>
      <c r="OMW122" s="841"/>
      <c r="OMX122" s="841"/>
      <c r="OMY122" s="841"/>
      <c r="OMZ122" s="841"/>
      <c r="ONA122" s="841"/>
      <c r="ONB122" s="841"/>
      <c r="ONC122" s="841"/>
      <c r="OND122" s="841"/>
      <c r="ONE122" s="841"/>
      <c r="ONF122" s="841"/>
      <c r="ONG122" s="841"/>
      <c r="ONH122" s="841"/>
      <c r="ONI122" s="841"/>
      <c r="ONJ122" s="841"/>
      <c r="ONK122" s="841"/>
      <c r="ONL122" s="841"/>
      <c r="ONM122" s="841"/>
      <c r="ONN122" s="841"/>
      <c r="ONO122" s="841"/>
      <c r="ONP122" s="841"/>
      <c r="ONQ122" s="841"/>
      <c r="ONR122" s="841"/>
      <c r="ONS122" s="841"/>
      <c r="ONT122" s="841"/>
      <c r="ONU122" s="841"/>
      <c r="ONV122" s="841"/>
      <c r="ONW122" s="841"/>
      <c r="ONX122" s="841"/>
      <c r="ONY122" s="841"/>
      <c r="ONZ122" s="841"/>
      <c r="OOA122" s="841"/>
      <c r="OOB122" s="841"/>
      <c r="OOC122" s="841"/>
      <c r="OOD122" s="841"/>
      <c r="OOE122" s="841"/>
      <c r="OOF122" s="841"/>
      <c r="OOG122" s="841"/>
      <c r="OOH122" s="841"/>
      <c r="OOI122" s="841"/>
      <c r="OOJ122" s="841"/>
      <c r="OOK122" s="841"/>
      <c r="OOL122" s="841"/>
      <c r="OOM122" s="841"/>
      <c r="OON122" s="841"/>
      <c r="OOO122" s="841"/>
      <c r="OOP122" s="841"/>
      <c r="OOQ122" s="841"/>
      <c r="OOR122" s="841"/>
      <c r="OOS122" s="841"/>
      <c r="OOT122" s="841"/>
      <c r="OOU122" s="841"/>
      <c r="OOV122" s="841"/>
      <c r="OOW122" s="841"/>
      <c r="OOX122" s="841"/>
      <c r="OOY122" s="841"/>
      <c r="OOZ122" s="841"/>
      <c r="OPA122" s="841"/>
      <c r="OPB122" s="841"/>
      <c r="OPC122" s="841"/>
      <c r="OPD122" s="841"/>
      <c r="OPE122" s="841"/>
      <c r="OPF122" s="841"/>
      <c r="OPG122" s="841"/>
      <c r="OPH122" s="841"/>
      <c r="OPI122" s="841"/>
      <c r="OPJ122" s="841"/>
      <c r="OPK122" s="841"/>
      <c r="OPL122" s="841"/>
      <c r="OPM122" s="841"/>
      <c r="OPN122" s="841"/>
      <c r="OPO122" s="841"/>
      <c r="OPP122" s="841"/>
      <c r="OPQ122" s="841"/>
      <c r="OPR122" s="841"/>
      <c r="OPS122" s="841"/>
      <c r="OPT122" s="841"/>
      <c r="OPU122" s="841"/>
      <c r="OPV122" s="841"/>
      <c r="OPW122" s="841"/>
      <c r="OPX122" s="841"/>
      <c r="OPY122" s="841"/>
      <c r="OPZ122" s="841"/>
      <c r="OQA122" s="841"/>
      <c r="OQB122" s="841"/>
      <c r="OQC122" s="841"/>
      <c r="OQD122" s="841"/>
      <c r="OQE122" s="841"/>
      <c r="OQF122" s="841"/>
      <c r="OQG122" s="841"/>
      <c r="OQH122" s="841"/>
      <c r="OQI122" s="841"/>
      <c r="OQJ122" s="841"/>
      <c r="OQK122" s="841"/>
      <c r="OQL122" s="841"/>
      <c r="OQM122" s="841"/>
      <c r="OQN122" s="841"/>
      <c r="OQO122" s="841"/>
      <c r="OQP122" s="841"/>
      <c r="OQQ122" s="841"/>
      <c r="OQR122" s="841"/>
      <c r="OQS122" s="841"/>
      <c r="OQT122" s="841"/>
      <c r="OQU122" s="841"/>
      <c r="OQV122" s="841"/>
      <c r="OQW122" s="841"/>
      <c r="OQX122" s="841"/>
      <c r="OQY122" s="841"/>
      <c r="OQZ122" s="841"/>
      <c r="ORA122" s="841"/>
      <c r="ORB122" s="841"/>
      <c r="ORC122" s="841"/>
      <c r="ORD122" s="841"/>
      <c r="ORE122" s="841"/>
      <c r="ORF122" s="841"/>
      <c r="ORG122" s="841"/>
      <c r="ORH122" s="841"/>
      <c r="ORI122" s="841"/>
      <c r="ORJ122" s="841"/>
      <c r="ORK122" s="841"/>
      <c r="ORL122" s="841"/>
      <c r="ORM122" s="841"/>
      <c r="ORN122" s="841"/>
      <c r="ORO122" s="841"/>
      <c r="ORP122" s="841"/>
      <c r="ORQ122" s="841"/>
      <c r="ORR122" s="841"/>
      <c r="ORS122" s="841"/>
      <c r="ORT122" s="841"/>
      <c r="ORU122" s="841"/>
      <c r="ORV122" s="841"/>
      <c r="ORW122" s="841"/>
      <c r="ORX122" s="841"/>
      <c r="ORY122" s="841"/>
      <c r="ORZ122" s="841"/>
      <c r="OSA122" s="841"/>
      <c r="OSB122" s="841"/>
      <c r="OSC122" s="841"/>
      <c r="OSD122" s="841"/>
      <c r="OSE122" s="841"/>
      <c r="OSF122" s="841"/>
      <c r="OSG122" s="841"/>
      <c r="OSH122" s="841"/>
      <c r="OSI122" s="841"/>
      <c r="OSJ122" s="841"/>
      <c r="OSK122" s="841"/>
      <c r="OSL122" s="841"/>
      <c r="OSM122" s="841"/>
      <c r="OSN122" s="841"/>
      <c r="OSO122" s="841"/>
      <c r="OSP122" s="841"/>
      <c r="OSQ122" s="841"/>
      <c r="OSR122" s="841"/>
      <c r="OSS122" s="841"/>
      <c r="OST122" s="841"/>
      <c r="OSU122" s="841"/>
      <c r="OSV122" s="841"/>
      <c r="OSW122" s="841"/>
      <c r="OSX122" s="841"/>
      <c r="OSY122" s="841"/>
      <c r="OSZ122" s="841"/>
      <c r="OTA122" s="841"/>
      <c r="OTB122" s="841"/>
      <c r="OTC122" s="841"/>
      <c r="OTD122" s="841"/>
      <c r="OTE122" s="841"/>
      <c r="OTF122" s="841"/>
      <c r="OTG122" s="841"/>
      <c r="OTH122" s="841"/>
      <c r="OTI122" s="841"/>
      <c r="OTJ122" s="841"/>
      <c r="OTK122" s="841"/>
      <c r="OTL122" s="841"/>
      <c r="OTM122" s="841"/>
      <c r="OTN122" s="841"/>
      <c r="OTO122" s="841"/>
      <c r="OTP122" s="841"/>
      <c r="OTQ122" s="841"/>
      <c r="OTR122" s="841"/>
      <c r="OTS122" s="841"/>
      <c r="OTT122" s="841"/>
      <c r="OTU122" s="841"/>
      <c r="OTV122" s="841"/>
      <c r="OTW122" s="841"/>
      <c r="OTX122" s="841"/>
      <c r="OTY122" s="841"/>
      <c r="OTZ122" s="841"/>
      <c r="OUA122" s="841"/>
      <c r="OUB122" s="841"/>
      <c r="OUC122" s="841"/>
      <c r="OUD122" s="841"/>
      <c r="OUE122" s="841"/>
      <c r="OUF122" s="841"/>
      <c r="OUG122" s="841"/>
      <c r="OUH122" s="841"/>
      <c r="OUI122" s="841"/>
      <c r="OUJ122" s="841"/>
      <c r="OUK122" s="841"/>
      <c r="OUL122" s="841"/>
      <c r="OUM122" s="841"/>
      <c r="OUN122" s="841"/>
      <c r="OUO122" s="841"/>
      <c r="OUP122" s="841"/>
      <c r="OUQ122" s="841"/>
      <c r="OUR122" s="841"/>
      <c r="OUS122" s="841"/>
      <c r="OUT122" s="841"/>
      <c r="OUU122" s="841"/>
      <c r="OUV122" s="841"/>
      <c r="OUW122" s="841"/>
      <c r="OUX122" s="841"/>
      <c r="OUY122" s="841"/>
      <c r="OUZ122" s="841"/>
      <c r="OVA122" s="841"/>
      <c r="OVB122" s="841"/>
      <c r="OVC122" s="841"/>
      <c r="OVD122" s="841"/>
      <c r="OVE122" s="841"/>
      <c r="OVF122" s="841"/>
      <c r="OVG122" s="841"/>
      <c r="OVH122" s="841"/>
      <c r="OVI122" s="841"/>
      <c r="OVJ122" s="841"/>
      <c r="OVK122" s="841"/>
      <c r="OVL122" s="841"/>
      <c r="OVM122" s="841"/>
      <c r="OVN122" s="841"/>
      <c r="OVO122" s="841"/>
      <c r="OVP122" s="841"/>
      <c r="OVQ122" s="841"/>
      <c r="OVR122" s="841"/>
      <c r="OVS122" s="841"/>
      <c r="OVT122" s="841"/>
      <c r="OVU122" s="841"/>
      <c r="OVV122" s="841"/>
      <c r="OVW122" s="841"/>
      <c r="OVX122" s="841"/>
      <c r="OVY122" s="841"/>
      <c r="OVZ122" s="841"/>
      <c r="OWA122" s="841"/>
      <c r="OWB122" s="841"/>
      <c r="OWC122" s="841"/>
      <c r="OWD122" s="841"/>
      <c r="OWE122" s="841"/>
      <c r="OWF122" s="841"/>
      <c r="OWG122" s="841"/>
      <c r="OWH122" s="841"/>
      <c r="OWI122" s="841"/>
      <c r="OWJ122" s="841"/>
      <c r="OWK122" s="841"/>
      <c r="OWL122" s="841"/>
      <c r="OWM122" s="841"/>
      <c r="OWN122" s="841"/>
      <c r="OWO122" s="841"/>
      <c r="OWP122" s="841"/>
      <c r="OWQ122" s="841"/>
      <c r="OWR122" s="841"/>
      <c r="OWS122" s="841"/>
      <c r="OWT122" s="841"/>
      <c r="OWU122" s="841"/>
      <c r="OWV122" s="841"/>
      <c r="OWW122" s="841"/>
      <c r="OWX122" s="841"/>
      <c r="OWY122" s="841"/>
      <c r="OWZ122" s="841"/>
      <c r="OXA122" s="841"/>
      <c r="OXB122" s="841"/>
      <c r="OXC122" s="841"/>
      <c r="OXD122" s="841"/>
      <c r="OXE122" s="841"/>
      <c r="OXF122" s="841"/>
      <c r="OXG122" s="841"/>
      <c r="OXH122" s="841"/>
      <c r="OXI122" s="841"/>
      <c r="OXJ122" s="841"/>
      <c r="OXK122" s="841"/>
      <c r="OXL122" s="841"/>
      <c r="OXM122" s="841"/>
      <c r="OXN122" s="841"/>
      <c r="OXO122" s="841"/>
      <c r="OXP122" s="841"/>
      <c r="OXQ122" s="841"/>
      <c r="OXR122" s="841"/>
      <c r="OXS122" s="841"/>
      <c r="OXT122" s="841"/>
      <c r="OXU122" s="841"/>
      <c r="OXV122" s="841"/>
      <c r="OXW122" s="841"/>
      <c r="OXX122" s="841"/>
      <c r="OXY122" s="841"/>
      <c r="OXZ122" s="841"/>
      <c r="OYA122" s="841"/>
      <c r="OYB122" s="841"/>
      <c r="OYC122" s="841"/>
      <c r="OYD122" s="841"/>
      <c r="OYE122" s="841"/>
      <c r="OYF122" s="841"/>
      <c r="OYG122" s="841"/>
      <c r="OYH122" s="841"/>
      <c r="OYI122" s="841"/>
      <c r="OYJ122" s="841"/>
      <c r="OYK122" s="841"/>
      <c r="OYL122" s="841"/>
      <c r="OYM122" s="841"/>
      <c r="OYN122" s="841"/>
      <c r="OYO122" s="841"/>
      <c r="OYP122" s="841"/>
      <c r="OYQ122" s="841"/>
      <c r="OYR122" s="841"/>
      <c r="OYS122" s="841"/>
      <c r="OYT122" s="841"/>
      <c r="OYU122" s="841"/>
      <c r="OYV122" s="841"/>
      <c r="OYW122" s="841"/>
      <c r="OYX122" s="841"/>
      <c r="OYY122" s="841"/>
      <c r="OYZ122" s="841"/>
      <c r="OZA122" s="841"/>
      <c r="OZB122" s="841"/>
      <c r="OZC122" s="841"/>
      <c r="OZD122" s="841"/>
      <c r="OZE122" s="841"/>
      <c r="OZF122" s="841"/>
      <c r="OZG122" s="841"/>
      <c r="OZH122" s="841"/>
      <c r="OZI122" s="841"/>
      <c r="OZJ122" s="841"/>
      <c r="OZK122" s="841"/>
      <c r="OZL122" s="841"/>
      <c r="OZM122" s="841"/>
      <c r="OZN122" s="841"/>
      <c r="OZO122" s="841"/>
      <c r="OZP122" s="841"/>
      <c r="OZQ122" s="841"/>
      <c r="OZR122" s="841"/>
      <c r="OZS122" s="841"/>
      <c r="OZT122" s="841"/>
      <c r="OZU122" s="841"/>
      <c r="OZV122" s="841"/>
      <c r="OZW122" s="841"/>
      <c r="OZX122" s="841"/>
      <c r="OZY122" s="841"/>
      <c r="OZZ122" s="841"/>
      <c r="PAA122" s="841"/>
      <c r="PAB122" s="841"/>
      <c r="PAC122" s="841"/>
      <c r="PAD122" s="841"/>
      <c r="PAE122" s="841"/>
      <c r="PAF122" s="841"/>
      <c r="PAG122" s="841"/>
      <c r="PAH122" s="841"/>
      <c r="PAI122" s="841"/>
      <c r="PAJ122" s="841"/>
      <c r="PAK122" s="841"/>
      <c r="PAL122" s="841"/>
      <c r="PAM122" s="841"/>
      <c r="PAN122" s="841"/>
      <c r="PAO122" s="841"/>
      <c r="PAP122" s="841"/>
      <c r="PAQ122" s="841"/>
      <c r="PAR122" s="841"/>
      <c r="PAS122" s="841"/>
      <c r="PAT122" s="841"/>
      <c r="PAU122" s="841"/>
      <c r="PAV122" s="841"/>
      <c r="PAW122" s="841"/>
      <c r="PAX122" s="841"/>
      <c r="PAY122" s="841"/>
      <c r="PAZ122" s="841"/>
      <c r="PBA122" s="841"/>
      <c r="PBB122" s="841"/>
      <c r="PBC122" s="841"/>
      <c r="PBD122" s="841"/>
      <c r="PBE122" s="841"/>
      <c r="PBF122" s="841"/>
      <c r="PBG122" s="841"/>
      <c r="PBH122" s="841"/>
      <c r="PBI122" s="841"/>
      <c r="PBJ122" s="841"/>
      <c r="PBK122" s="841"/>
      <c r="PBL122" s="841"/>
      <c r="PBM122" s="841"/>
      <c r="PBN122" s="841"/>
      <c r="PBO122" s="841"/>
      <c r="PBP122" s="841"/>
      <c r="PBQ122" s="841"/>
      <c r="PBR122" s="841"/>
      <c r="PBS122" s="841"/>
      <c r="PBT122" s="841"/>
      <c r="PBU122" s="841"/>
      <c r="PBV122" s="841"/>
      <c r="PBW122" s="841"/>
      <c r="PBX122" s="841"/>
      <c r="PBY122" s="841"/>
      <c r="PBZ122" s="841"/>
      <c r="PCA122" s="841"/>
      <c r="PCB122" s="841"/>
      <c r="PCC122" s="841"/>
      <c r="PCD122" s="841"/>
      <c r="PCE122" s="841"/>
      <c r="PCF122" s="841"/>
      <c r="PCG122" s="841"/>
      <c r="PCH122" s="841"/>
      <c r="PCI122" s="841"/>
      <c r="PCJ122" s="841"/>
      <c r="PCK122" s="841"/>
      <c r="PCL122" s="841"/>
      <c r="PCM122" s="841"/>
      <c r="PCN122" s="841"/>
      <c r="PCO122" s="841"/>
      <c r="PCP122" s="841"/>
      <c r="PCQ122" s="841"/>
      <c r="PCR122" s="841"/>
      <c r="PCS122" s="841"/>
      <c r="PCT122" s="841"/>
      <c r="PCU122" s="841"/>
      <c r="PCV122" s="841"/>
      <c r="PCW122" s="841"/>
      <c r="PCX122" s="841"/>
      <c r="PCY122" s="841"/>
      <c r="PCZ122" s="841"/>
      <c r="PDA122" s="841"/>
      <c r="PDB122" s="841"/>
      <c r="PDC122" s="841"/>
      <c r="PDD122" s="841"/>
      <c r="PDE122" s="841"/>
      <c r="PDF122" s="841"/>
      <c r="PDG122" s="841"/>
      <c r="PDH122" s="841"/>
      <c r="PDI122" s="841"/>
      <c r="PDJ122" s="841"/>
      <c r="PDK122" s="841"/>
      <c r="PDL122" s="841"/>
      <c r="PDM122" s="841"/>
      <c r="PDN122" s="841"/>
      <c r="PDO122" s="841"/>
      <c r="PDP122" s="841"/>
      <c r="PDQ122" s="841"/>
      <c r="PDR122" s="841"/>
      <c r="PDS122" s="841"/>
      <c r="PDT122" s="841"/>
      <c r="PDU122" s="841"/>
      <c r="PDV122" s="841"/>
      <c r="PDW122" s="841"/>
      <c r="PDX122" s="841"/>
      <c r="PDY122" s="841"/>
      <c r="PDZ122" s="841"/>
      <c r="PEA122" s="841"/>
      <c r="PEB122" s="841"/>
      <c r="PEC122" s="841"/>
      <c r="PED122" s="841"/>
      <c r="PEE122" s="841"/>
      <c r="PEF122" s="841"/>
      <c r="PEG122" s="841"/>
      <c r="PEH122" s="841"/>
      <c r="PEI122" s="841"/>
      <c r="PEJ122" s="841"/>
      <c r="PEK122" s="841"/>
      <c r="PEL122" s="841"/>
      <c r="PEM122" s="841"/>
      <c r="PEN122" s="841"/>
      <c r="PEO122" s="841"/>
      <c r="PEP122" s="841"/>
      <c r="PEQ122" s="841"/>
      <c r="PER122" s="841"/>
      <c r="PES122" s="841"/>
      <c r="PET122" s="841"/>
      <c r="PEU122" s="841"/>
      <c r="PEV122" s="841"/>
      <c r="PEW122" s="841"/>
      <c r="PEX122" s="841"/>
      <c r="PEY122" s="841"/>
      <c r="PEZ122" s="841"/>
      <c r="PFA122" s="841"/>
      <c r="PFB122" s="841"/>
      <c r="PFC122" s="841"/>
      <c r="PFD122" s="841"/>
      <c r="PFE122" s="841"/>
      <c r="PFF122" s="841"/>
      <c r="PFG122" s="841"/>
      <c r="PFH122" s="841"/>
      <c r="PFI122" s="841"/>
      <c r="PFJ122" s="841"/>
      <c r="PFK122" s="841"/>
      <c r="PFL122" s="841"/>
      <c r="PFM122" s="841"/>
      <c r="PFN122" s="841"/>
      <c r="PFO122" s="841"/>
      <c r="PFP122" s="841"/>
      <c r="PFQ122" s="841"/>
      <c r="PFR122" s="841"/>
      <c r="PFS122" s="841"/>
      <c r="PFT122" s="841"/>
      <c r="PFU122" s="841"/>
      <c r="PFV122" s="841"/>
      <c r="PFW122" s="841"/>
      <c r="PFX122" s="841"/>
      <c r="PFY122" s="841"/>
      <c r="PFZ122" s="841"/>
      <c r="PGA122" s="841"/>
      <c r="PGB122" s="841"/>
      <c r="PGC122" s="841"/>
      <c r="PGD122" s="841"/>
      <c r="PGE122" s="841"/>
      <c r="PGF122" s="841"/>
      <c r="PGG122" s="841"/>
      <c r="PGH122" s="841"/>
      <c r="PGI122" s="841"/>
      <c r="PGJ122" s="841"/>
      <c r="PGK122" s="841"/>
      <c r="PGL122" s="841"/>
      <c r="PGM122" s="841"/>
      <c r="PGN122" s="841"/>
      <c r="PGO122" s="841"/>
      <c r="PGP122" s="841"/>
      <c r="PGQ122" s="841"/>
      <c r="PGR122" s="841"/>
      <c r="PGS122" s="841"/>
      <c r="PGT122" s="841"/>
      <c r="PGU122" s="841"/>
      <c r="PGV122" s="841"/>
      <c r="PGW122" s="841"/>
      <c r="PGX122" s="841"/>
      <c r="PGY122" s="841"/>
      <c r="PGZ122" s="841"/>
      <c r="PHA122" s="841"/>
      <c r="PHB122" s="841"/>
      <c r="PHC122" s="841"/>
      <c r="PHD122" s="841"/>
      <c r="PHE122" s="841"/>
      <c r="PHF122" s="841"/>
      <c r="PHG122" s="841"/>
      <c r="PHH122" s="841"/>
      <c r="PHI122" s="841"/>
      <c r="PHJ122" s="841"/>
      <c r="PHK122" s="841"/>
      <c r="PHL122" s="841"/>
      <c r="PHM122" s="841"/>
      <c r="PHN122" s="841"/>
      <c r="PHO122" s="841"/>
      <c r="PHP122" s="841"/>
      <c r="PHQ122" s="841"/>
      <c r="PHR122" s="841"/>
      <c r="PHS122" s="841"/>
      <c r="PHT122" s="841"/>
      <c r="PHU122" s="841"/>
      <c r="PHV122" s="841"/>
      <c r="PHW122" s="841"/>
      <c r="PHX122" s="841"/>
      <c r="PHY122" s="841"/>
      <c r="PHZ122" s="841"/>
      <c r="PIA122" s="841"/>
      <c r="PIB122" s="841"/>
      <c r="PIC122" s="841"/>
      <c r="PID122" s="841"/>
      <c r="PIE122" s="841"/>
      <c r="PIF122" s="841"/>
      <c r="PIG122" s="841"/>
      <c r="PIH122" s="841"/>
      <c r="PII122" s="841"/>
      <c r="PIJ122" s="841"/>
      <c r="PIK122" s="841"/>
      <c r="PIL122" s="841"/>
      <c r="PIM122" s="841"/>
      <c r="PIN122" s="841"/>
      <c r="PIO122" s="841"/>
      <c r="PIP122" s="841"/>
      <c r="PIQ122" s="841"/>
      <c r="PIR122" s="841"/>
      <c r="PIS122" s="841"/>
      <c r="PIT122" s="841"/>
      <c r="PIU122" s="841"/>
      <c r="PIV122" s="841"/>
      <c r="PIW122" s="841"/>
      <c r="PIX122" s="841"/>
      <c r="PIY122" s="841"/>
      <c r="PIZ122" s="841"/>
      <c r="PJA122" s="841"/>
      <c r="PJB122" s="841"/>
      <c r="PJC122" s="841"/>
      <c r="PJD122" s="841"/>
      <c r="PJE122" s="841"/>
      <c r="PJF122" s="841"/>
      <c r="PJG122" s="841"/>
      <c r="PJH122" s="841"/>
      <c r="PJI122" s="841"/>
      <c r="PJJ122" s="841"/>
      <c r="PJK122" s="841"/>
      <c r="PJL122" s="841"/>
      <c r="PJM122" s="841"/>
      <c r="PJN122" s="841"/>
      <c r="PJO122" s="841"/>
      <c r="PJP122" s="841"/>
      <c r="PJQ122" s="841"/>
      <c r="PJR122" s="841"/>
      <c r="PJS122" s="841"/>
      <c r="PJT122" s="841"/>
      <c r="PJU122" s="841"/>
      <c r="PJV122" s="841"/>
      <c r="PJW122" s="841"/>
      <c r="PJX122" s="841"/>
      <c r="PJY122" s="841"/>
      <c r="PJZ122" s="841"/>
      <c r="PKA122" s="841"/>
      <c r="PKB122" s="841"/>
      <c r="PKC122" s="841"/>
      <c r="PKD122" s="841"/>
      <c r="PKE122" s="841"/>
      <c r="PKF122" s="841"/>
      <c r="PKG122" s="841"/>
      <c r="PKH122" s="841"/>
      <c r="PKI122" s="841"/>
      <c r="PKJ122" s="841"/>
      <c r="PKK122" s="841"/>
      <c r="PKL122" s="841"/>
      <c r="PKM122" s="841"/>
      <c r="PKN122" s="841"/>
      <c r="PKO122" s="841"/>
      <c r="PKP122" s="841"/>
      <c r="PKQ122" s="841"/>
      <c r="PKR122" s="841"/>
      <c r="PKS122" s="841"/>
      <c r="PKT122" s="841"/>
      <c r="PKU122" s="841"/>
      <c r="PKV122" s="841"/>
      <c r="PKW122" s="841"/>
      <c r="PKX122" s="841"/>
      <c r="PKY122" s="841"/>
      <c r="PKZ122" s="841"/>
      <c r="PLA122" s="841"/>
      <c r="PLB122" s="841"/>
      <c r="PLC122" s="841"/>
      <c r="PLD122" s="841"/>
      <c r="PLE122" s="841"/>
      <c r="PLF122" s="841"/>
      <c r="PLG122" s="841"/>
      <c r="PLH122" s="841"/>
      <c r="PLI122" s="841"/>
      <c r="PLJ122" s="841"/>
      <c r="PLK122" s="841"/>
      <c r="PLL122" s="841"/>
      <c r="PLM122" s="841"/>
      <c r="PLN122" s="841"/>
      <c r="PLO122" s="841"/>
      <c r="PLP122" s="841"/>
      <c r="PLQ122" s="841"/>
      <c r="PLR122" s="841"/>
      <c r="PLS122" s="841"/>
      <c r="PLT122" s="841"/>
      <c r="PLU122" s="841"/>
      <c r="PLV122" s="841"/>
      <c r="PLW122" s="841"/>
      <c r="PLX122" s="841"/>
      <c r="PLY122" s="841"/>
      <c r="PLZ122" s="841"/>
      <c r="PMA122" s="841"/>
      <c r="PMB122" s="841"/>
      <c r="PMC122" s="841"/>
      <c r="PMD122" s="841"/>
      <c r="PME122" s="841"/>
      <c r="PMF122" s="841"/>
      <c r="PMG122" s="841"/>
      <c r="PMH122" s="841"/>
      <c r="PMI122" s="841"/>
      <c r="PMJ122" s="841"/>
      <c r="PMK122" s="841"/>
      <c r="PML122" s="841"/>
      <c r="PMM122" s="841"/>
      <c r="PMN122" s="841"/>
      <c r="PMO122" s="841"/>
      <c r="PMP122" s="841"/>
      <c r="PMQ122" s="841"/>
      <c r="PMR122" s="841"/>
      <c r="PMS122" s="841"/>
      <c r="PMT122" s="841"/>
      <c r="PMU122" s="841"/>
      <c r="PMV122" s="841"/>
      <c r="PMW122" s="841"/>
      <c r="PMX122" s="841"/>
      <c r="PMY122" s="841"/>
      <c r="PMZ122" s="841"/>
      <c r="PNA122" s="841"/>
      <c r="PNB122" s="841"/>
      <c r="PNC122" s="841"/>
      <c r="PND122" s="841"/>
      <c r="PNE122" s="841"/>
      <c r="PNF122" s="841"/>
      <c r="PNG122" s="841"/>
      <c r="PNH122" s="841"/>
      <c r="PNI122" s="841"/>
      <c r="PNJ122" s="841"/>
      <c r="PNK122" s="841"/>
      <c r="PNL122" s="841"/>
      <c r="PNM122" s="841"/>
      <c r="PNN122" s="841"/>
      <c r="PNO122" s="841"/>
      <c r="PNP122" s="841"/>
      <c r="PNQ122" s="841"/>
      <c r="PNR122" s="841"/>
      <c r="PNS122" s="841"/>
      <c r="PNT122" s="841"/>
      <c r="PNU122" s="841"/>
      <c r="PNV122" s="841"/>
      <c r="PNW122" s="841"/>
      <c r="PNX122" s="841"/>
      <c r="PNY122" s="841"/>
      <c r="PNZ122" s="841"/>
      <c r="POA122" s="841"/>
      <c r="POB122" s="841"/>
      <c r="POC122" s="841"/>
      <c r="POD122" s="841"/>
      <c r="POE122" s="841"/>
      <c r="POF122" s="841"/>
      <c r="POG122" s="841"/>
      <c r="POH122" s="841"/>
      <c r="POI122" s="841"/>
      <c r="POJ122" s="841"/>
      <c r="POK122" s="841"/>
      <c r="POL122" s="841"/>
      <c r="POM122" s="841"/>
      <c r="PON122" s="841"/>
      <c r="POO122" s="841"/>
      <c r="POP122" s="841"/>
      <c r="POQ122" s="841"/>
      <c r="POR122" s="841"/>
      <c r="POS122" s="841"/>
      <c r="POT122" s="841"/>
      <c r="POU122" s="841"/>
      <c r="POV122" s="841"/>
      <c r="POW122" s="841"/>
      <c r="POX122" s="841"/>
      <c r="POY122" s="841"/>
      <c r="POZ122" s="841"/>
      <c r="PPA122" s="841"/>
      <c r="PPB122" s="841"/>
      <c r="PPC122" s="841"/>
      <c r="PPD122" s="841"/>
      <c r="PPE122" s="841"/>
      <c r="PPF122" s="841"/>
      <c r="PPG122" s="841"/>
      <c r="PPH122" s="841"/>
      <c r="PPI122" s="841"/>
      <c r="PPJ122" s="841"/>
      <c r="PPK122" s="841"/>
      <c r="PPL122" s="841"/>
      <c r="PPM122" s="841"/>
      <c r="PPN122" s="841"/>
      <c r="PPO122" s="841"/>
      <c r="PPP122" s="841"/>
      <c r="PPQ122" s="841"/>
      <c r="PPR122" s="841"/>
      <c r="PPS122" s="841"/>
      <c r="PPT122" s="841"/>
      <c r="PPU122" s="841"/>
      <c r="PPV122" s="841"/>
      <c r="PPW122" s="841"/>
      <c r="PPX122" s="841"/>
      <c r="PPY122" s="841"/>
      <c r="PPZ122" s="841"/>
      <c r="PQA122" s="841"/>
      <c r="PQB122" s="841"/>
      <c r="PQC122" s="841"/>
      <c r="PQD122" s="841"/>
      <c r="PQE122" s="841"/>
      <c r="PQF122" s="841"/>
      <c r="PQG122" s="841"/>
      <c r="PQH122" s="841"/>
      <c r="PQI122" s="841"/>
      <c r="PQJ122" s="841"/>
      <c r="PQK122" s="841"/>
      <c r="PQL122" s="841"/>
      <c r="PQM122" s="841"/>
      <c r="PQN122" s="841"/>
      <c r="PQO122" s="841"/>
      <c r="PQP122" s="841"/>
      <c r="PQQ122" s="841"/>
      <c r="PQR122" s="841"/>
      <c r="PQS122" s="841"/>
      <c r="PQT122" s="841"/>
      <c r="PQU122" s="841"/>
      <c r="PQV122" s="841"/>
      <c r="PQW122" s="841"/>
      <c r="PQX122" s="841"/>
      <c r="PQY122" s="841"/>
      <c r="PQZ122" s="841"/>
      <c r="PRA122" s="841"/>
      <c r="PRB122" s="841"/>
      <c r="PRC122" s="841"/>
      <c r="PRD122" s="841"/>
      <c r="PRE122" s="841"/>
      <c r="PRF122" s="841"/>
      <c r="PRG122" s="841"/>
      <c r="PRH122" s="841"/>
      <c r="PRI122" s="841"/>
      <c r="PRJ122" s="841"/>
      <c r="PRK122" s="841"/>
      <c r="PRL122" s="841"/>
      <c r="PRM122" s="841"/>
      <c r="PRN122" s="841"/>
      <c r="PRO122" s="841"/>
      <c r="PRP122" s="841"/>
      <c r="PRQ122" s="841"/>
      <c r="PRR122" s="841"/>
      <c r="PRS122" s="841"/>
      <c r="PRT122" s="841"/>
      <c r="PRU122" s="841"/>
      <c r="PRV122" s="841"/>
      <c r="PRW122" s="841"/>
      <c r="PRX122" s="841"/>
      <c r="PRY122" s="841"/>
      <c r="PRZ122" s="841"/>
      <c r="PSA122" s="841"/>
      <c r="PSB122" s="841"/>
      <c r="PSC122" s="841"/>
      <c r="PSD122" s="841"/>
      <c r="PSE122" s="841"/>
      <c r="PSF122" s="841"/>
      <c r="PSG122" s="841"/>
      <c r="PSH122" s="841"/>
      <c r="PSI122" s="841"/>
      <c r="PSJ122" s="841"/>
      <c r="PSK122" s="841"/>
      <c r="PSL122" s="841"/>
      <c r="PSM122" s="841"/>
      <c r="PSN122" s="841"/>
      <c r="PSO122" s="841"/>
      <c r="PSP122" s="841"/>
      <c r="PSQ122" s="841"/>
      <c r="PSR122" s="841"/>
      <c r="PSS122" s="841"/>
      <c r="PST122" s="841"/>
      <c r="PSU122" s="841"/>
      <c r="PSV122" s="841"/>
      <c r="PSW122" s="841"/>
      <c r="PSX122" s="841"/>
      <c r="PSY122" s="841"/>
      <c r="PSZ122" s="841"/>
      <c r="PTA122" s="841"/>
      <c r="PTB122" s="841"/>
      <c r="PTC122" s="841"/>
      <c r="PTD122" s="841"/>
      <c r="PTE122" s="841"/>
      <c r="PTF122" s="841"/>
      <c r="PTG122" s="841"/>
      <c r="PTH122" s="841"/>
      <c r="PTI122" s="841"/>
      <c r="PTJ122" s="841"/>
      <c r="PTK122" s="841"/>
      <c r="PTL122" s="841"/>
      <c r="PTM122" s="841"/>
      <c r="PTN122" s="841"/>
      <c r="PTO122" s="841"/>
      <c r="PTP122" s="841"/>
      <c r="PTQ122" s="841"/>
      <c r="PTR122" s="841"/>
      <c r="PTS122" s="841"/>
      <c r="PTT122" s="841"/>
      <c r="PTU122" s="841"/>
      <c r="PTV122" s="841"/>
      <c r="PTW122" s="841"/>
      <c r="PTX122" s="841"/>
      <c r="PTY122" s="841"/>
      <c r="PTZ122" s="841"/>
      <c r="PUA122" s="841"/>
      <c r="PUB122" s="841"/>
      <c r="PUC122" s="841"/>
      <c r="PUD122" s="841"/>
      <c r="PUE122" s="841"/>
      <c r="PUF122" s="841"/>
      <c r="PUG122" s="841"/>
      <c r="PUH122" s="841"/>
      <c r="PUI122" s="841"/>
      <c r="PUJ122" s="841"/>
      <c r="PUK122" s="841"/>
      <c r="PUL122" s="841"/>
      <c r="PUM122" s="841"/>
      <c r="PUN122" s="841"/>
      <c r="PUO122" s="841"/>
      <c r="PUP122" s="841"/>
      <c r="PUQ122" s="841"/>
      <c r="PUR122" s="841"/>
      <c r="PUS122" s="841"/>
      <c r="PUT122" s="841"/>
      <c r="PUU122" s="841"/>
      <c r="PUV122" s="841"/>
      <c r="PUW122" s="841"/>
      <c r="PUX122" s="841"/>
      <c r="PUY122" s="841"/>
      <c r="PUZ122" s="841"/>
      <c r="PVA122" s="841"/>
      <c r="PVB122" s="841"/>
      <c r="PVC122" s="841"/>
      <c r="PVD122" s="841"/>
      <c r="PVE122" s="841"/>
      <c r="PVF122" s="841"/>
      <c r="PVG122" s="841"/>
      <c r="PVH122" s="841"/>
      <c r="PVI122" s="841"/>
      <c r="PVJ122" s="841"/>
      <c r="PVK122" s="841"/>
      <c r="PVL122" s="841"/>
      <c r="PVM122" s="841"/>
      <c r="PVN122" s="841"/>
      <c r="PVO122" s="841"/>
      <c r="PVP122" s="841"/>
      <c r="PVQ122" s="841"/>
      <c r="PVR122" s="841"/>
      <c r="PVS122" s="841"/>
      <c r="PVT122" s="841"/>
      <c r="PVU122" s="841"/>
      <c r="PVV122" s="841"/>
      <c r="PVW122" s="841"/>
      <c r="PVX122" s="841"/>
      <c r="PVY122" s="841"/>
      <c r="PVZ122" s="841"/>
      <c r="PWA122" s="841"/>
      <c r="PWB122" s="841"/>
      <c r="PWC122" s="841"/>
      <c r="PWD122" s="841"/>
      <c r="PWE122" s="841"/>
      <c r="PWF122" s="841"/>
      <c r="PWG122" s="841"/>
      <c r="PWH122" s="841"/>
      <c r="PWI122" s="841"/>
      <c r="PWJ122" s="841"/>
      <c r="PWK122" s="841"/>
      <c r="PWL122" s="841"/>
      <c r="PWM122" s="841"/>
      <c r="PWN122" s="841"/>
      <c r="PWO122" s="841"/>
      <c r="PWP122" s="841"/>
      <c r="PWQ122" s="841"/>
      <c r="PWR122" s="841"/>
      <c r="PWS122" s="841"/>
      <c r="PWT122" s="841"/>
      <c r="PWU122" s="841"/>
      <c r="PWV122" s="841"/>
      <c r="PWW122" s="841"/>
      <c r="PWX122" s="841"/>
      <c r="PWY122" s="841"/>
      <c r="PWZ122" s="841"/>
      <c r="PXA122" s="841"/>
      <c r="PXB122" s="841"/>
      <c r="PXC122" s="841"/>
      <c r="PXD122" s="841"/>
      <c r="PXE122" s="841"/>
      <c r="PXF122" s="841"/>
      <c r="PXG122" s="841"/>
      <c r="PXH122" s="841"/>
      <c r="PXI122" s="841"/>
      <c r="PXJ122" s="841"/>
      <c r="PXK122" s="841"/>
      <c r="PXL122" s="841"/>
      <c r="PXM122" s="841"/>
      <c r="PXN122" s="841"/>
      <c r="PXO122" s="841"/>
      <c r="PXP122" s="841"/>
      <c r="PXQ122" s="841"/>
      <c r="PXR122" s="841"/>
      <c r="PXS122" s="841"/>
      <c r="PXT122" s="841"/>
      <c r="PXU122" s="841"/>
      <c r="PXV122" s="841"/>
      <c r="PXW122" s="841"/>
      <c r="PXX122" s="841"/>
      <c r="PXY122" s="841"/>
      <c r="PXZ122" s="841"/>
      <c r="PYA122" s="841"/>
      <c r="PYB122" s="841"/>
      <c r="PYC122" s="841"/>
      <c r="PYD122" s="841"/>
      <c r="PYE122" s="841"/>
      <c r="PYF122" s="841"/>
      <c r="PYG122" s="841"/>
      <c r="PYH122" s="841"/>
      <c r="PYI122" s="841"/>
      <c r="PYJ122" s="841"/>
      <c r="PYK122" s="841"/>
      <c r="PYL122" s="841"/>
      <c r="PYM122" s="841"/>
      <c r="PYN122" s="841"/>
      <c r="PYO122" s="841"/>
      <c r="PYP122" s="841"/>
      <c r="PYQ122" s="841"/>
      <c r="PYR122" s="841"/>
      <c r="PYS122" s="841"/>
      <c r="PYT122" s="841"/>
      <c r="PYU122" s="841"/>
      <c r="PYV122" s="841"/>
      <c r="PYW122" s="841"/>
      <c r="PYX122" s="841"/>
      <c r="PYY122" s="841"/>
      <c r="PYZ122" s="841"/>
      <c r="PZA122" s="841"/>
      <c r="PZB122" s="841"/>
      <c r="PZC122" s="841"/>
      <c r="PZD122" s="841"/>
      <c r="PZE122" s="841"/>
      <c r="PZF122" s="841"/>
      <c r="PZG122" s="841"/>
      <c r="PZH122" s="841"/>
      <c r="PZI122" s="841"/>
      <c r="PZJ122" s="841"/>
      <c r="PZK122" s="841"/>
      <c r="PZL122" s="841"/>
      <c r="PZM122" s="841"/>
      <c r="PZN122" s="841"/>
      <c r="PZO122" s="841"/>
      <c r="PZP122" s="841"/>
      <c r="PZQ122" s="841"/>
      <c r="PZR122" s="841"/>
      <c r="PZS122" s="841"/>
      <c r="PZT122" s="841"/>
      <c r="PZU122" s="841"/>
      <c r="PZV122" s="841"/>
      <c r="PZW122" s="841"/>
      <c r="PZX122" s="841"/>
      <c r="PZY122" s="841"/>
      <c r="PZZ122" s="841"/>
      <c r="QAA122" s="841"/>
      <c r="QAB122" s="841"/>
      <c r="QAC122" s="841"/>
      <c r="QAD122" s="841"/>
      <c r="QAE122" s="841"/>
      <c r="QAF122" s="841"/>
      <c r="QAG122" s="841"/>
      <c r="QAH122" s="841"/>
      <c r="QAI122" s="841"/>
      <c r="QAJ122" s="841"/>
      <c r="QAK122" s="841"/>
      <c r="QAL122" s="841"/>
      <c r="QAM122" s="841"/>
      <c r="QAN122" s="841"/>
      <c r="QAO122" s="841"/>
      <c r="QAP122" s="841"/>
      <c r="QAQ122" s="841"/>
      <c r="QAR122" s="841"/>
      <c r="QAS122" s="841"/>
      <c r="QAT122" s="841"/>
      <c r="QAU122" s="841"/>
      <c r="QAV122" s="841"/>
      <c r="QAW122" s="841"/>
      <c r="QAX122" s="841"/>
      <c r="QAY122" s="841"/>
      <c r="QAZ122" s="841"/>
      <c r="QBA122" s="841"/>
      <c r="QBB122" s="841"/>
      <c r="QBC122" s="841"/>
      <c r="QBD122" s="841"/>
      <c r="QBE122" s="841"/>
      <c r="QBF122" s="841"/>
      <c r="QBG122" s="841"/>
      <c r="QBH122" s="841"/>
      <c r="QBI122" s="841"/>
      <c r="QBJ122" s="841"/>
      <c r="QBK122" s="841"/>
      <c r="QBL122" s="841"/>
      <c r="QBM122" s="841"/>
      <c r="QBN122" s="841"/>
      <c r="QBO122" s="841"/>
      <c r="QBP122" s="841"/>
      <c r="QBQ122" s="841"/>
      <c r="QBR122" s="841"/>
      <c r="QBS122" s="841"/>
      <c r="QBT122" s="841"/>
      <c r="QBU122" s="841"/>
      <c r="QBV122" s="841"/>
      <c r="QBW122" s="841"/>
      <c r="QBX122" s="841"/>
      <c r="QBY122" s="841"/>
      <c r="QBZ122" s="841"/>
      <c r="QCA122" s="841"/>
      <c r="QCB122" s="841"/>
      <c r="QCC122" s="841"/>
      <c r="QCD122" s="841"/>
      <c r="QCE122" s="841"/>
      <c r="QCF122" s="841"/>
      <c r="QCG122" s="841"/>
      <c r="QCH122" s="841"/>
      <c r="QCI122" s="841"/>
      <c r="QCJ122" s="841"/>
      <c r="QCK122" s="841"/>
      <c r="QCL122" s="841"/>
      <c r="QCM122" s="841"/>
      <c r="QCN122" s="841"/>
      <c r="QCO122" s="841"/>
      <c r="QCP122" s="841"/>
      <c r="QCQ122" s="841"/>
      <c r="QCR122" s="841"/>
      <c r="QCS122" s="841"/>
      <c r="QCT122" s="841"/>
      <c r="QCU122" s="841"/>
      <c r="QCV122" s="841"/>
      <c r="QCW122" s="841"/>
      <c r="QCX122" s="841"/>
      <c r="QCY122" s="841"/>
      <c r="QCZ122" s="841"/>
      <c r="QDA122" s="841"/>
      <c r="QDB122" s="841"/>
      <c r="QDC122" s="841"/>
      <c r="QDD122" s="841"/>
      <c r="QDE122" s="841"/>
      <c r="QDF122" s="841"/>
      <c r="QDG122" s="841"/>
      <c r="QDH122" s="841"/>
      <c r="QDI122" s="841"/>
      <c r="QDJ122" s="841"/>
      <c r="QDK122" s="841"/>
      <c r="QDL122" s="841"/>
      <c r="QDM122" s="841"/>
      <c r="QDN122" s="841"/>
      <c r="QDO122" s="841"/>
      <c r="QDP122" s="841"/>
      <c r="QDQ122" s="841"/>
      <c r="QDR122" s="841"/>
      <c r="QDS122" s="841"/>
      <c r="QDT122" s="841"/>
      <c r="QDU122" s="841"/>
      <c r="QDV122" s="841"/>
      <c r="QDW122" s="841"/>
      <c r="QDX122" s="841"/>
      <c r="QDY122" s="841"/>
      <c r="QDZ122" s="841"/>
      <c r="QEA122" s="841"/>
      <c r="QEB122" s="841"/>
      <c r="QEC122" s="841"/>
      <c r="QED122" s="841"/>
      <c r="QEE122" s="841"/>
      <c r="QEF122" s="841"/>
      <c r="QEG122" s="841"/>
      <c r="QEH122" s="841"/>
      <c r="QEI122" s="841"/>
      <c r="QEJ122" s="841"/>
      <c r="QEK122" s="841"/>
      <c r="QEL122" s="841"/>
      <c r="QEM122" s="841"/>
      <c r="QEN122" s="841"/>
      <c r="QEO122" s="841"/>
      <c r="QEP122" s="841"/>
      <c r="QEQ122" s="841"/>
      <c r="QER122" s="841"/>
      <c r="QES122" s="841"/>
      <c r="QET122" s="841"/>
      <c r="QEU122" s="841"/>
      <c r="QEV122" s="841"/>
      <c r="QEW122" s="841"/>
      <c r="QEX122" s="841"/>
      <c r="QEY122" s="841"/>
      <c r="QEZ122" s="841"/>
      <c r="QFA122" s="841"/>
      <c r="QFB122" s="841"/>
      <c r="QFC122" s="841"/>
      <c r="QFD122" s="841"/>
      <c r="QFE122" s="841"/>
      <c r="QFF122" s="841"/>
      <c r="QFG122" s="841"/>
      <c r="QFH122" s="841"/>
      <c r="QFI122" s="841"/>
      <c r="QFJ122" s="841"/>
      <c r="QFK122" s="841"/>
      <c r="QFL122" s="841"/>
      <c r="QFM122" s="841"/>
      <c r="QFN122" s="841"/>
      <c r="QFO122" s="841"/>
      <c r="QFP122" s="841"/>
      <c r="QFQ122" s="841"/>
      <c r="QFR122" s="841"/>
      <c r="QFS122" s="841"/>
      <c r="QFT122" s="841"/>
      <c r="QFU122" s="841"/>
      <c r="QFV122" s="841"/>
      <c r="QFW122" s="841"/>
      <c r="QFX122" s="841"/>
      <c r="QFY122" s="841"/>
      <c r="QFZ122" s="841"/>
      <c r="QGA122" s="841"/>
      <c r="QGB122" s="841"/>
      <c r="QGC122" s="841"/>
      <c r="QGD122" s="841"/>
      <c r="QGE122" s="841"/>
      <c r="QGF122" s="841"/>
      <c r="QGG122" s="841"/>
      <c r="QGH122" s="841"/>
      <c r="QGI122" s="841"/>
      <c r="QGJ122" s="841"/>
      <c r="QGK122" s="841"/>
      <c r="QGL122" s="841"/>
      <c r="QGM122" s="841"/>
      <c r="QGN122" s="841"/>
      <c r="QGO122" s="841"/>
      <c r="QGP122" s="841"/>
      <c r="QGQ122" s="841"/>
      <c r="QGR122" s="841"/>
      <c r="QGS122" s="841"/>
      <c r="QGT122" s="841"/>
      <c r="QGU122" s="841"/>
      <c r="QGV122" s="841"/>
      <c r="QGW122" s="841"/>
      <c r="QGX122" s="841"/>
      <c r="QGY122" s="841"/>
      <c r="QGZ122" s="841"/>
      <c r="QHA122" s="841"/>
      <c r="QHB122" s="841"/>
      <c r="QHC122" s="841"/>
      <c r="QHD122" s="841"/>
      <c r="QHE122" s="841"/>
      <c r="QHF122" s="841"/>
      <c r="QHG122" s="841"/>
      <c r="QHH122" s="841"/>
      <c r="QHI122" s="841"/>
      <c r="QHJ122" s="841"/>
      <c r="QHK122" s="841"/>
      <c r="QHL122" s="841"/>
      <c r="QHM122" s="841"/>
      <c r="QHN122" s="841"/>
      <c r="QHO122" s="841"/>
      <c r="QHP122" s="841"/>
      <c r="QHQ122" s="841"/>
      <c r="QHR122" s="841"/>
      <c r="QHS122" s="841"/>
      <c r="QHT122" s="841"/>
      <c r="QHU122" s="841"/>
      <c r="QHV122" s="841"/>
      <c r="QHW122" s="841"/>
      <c r="QHX122" s="841"/>
      <c r="QHY122" s="841"/>
      <c r="QHZ122" s="841"/>
      <c r="QIA122" s="841"/>
      <c r="QIB122" s="841"/>
      <c r="QIC122" s="841"/>
      <c r="QID122" s="841"/>
      <c r="QIE122" s="841"/>
      <c r="QIF122" s="841"/>
      <c r="QIG122" s="841"/>
      <c r="QIH122" s="841"/>
      <c r="QII122" s="841"/>
      <c r="QIJ122" s="841"/>
      <c r="QIK122" s="841"/>
      <c r="QIL122" s="841"/>
      <c r="QIM122" s="841"/>
      <c r="QIN122" s="841"/>
      <c r="QIO122" s="841"/>
      <c r="QIP122" s="841"/>
      <c r="QIQ122" s="841"/>
      <c r="QIR122" s="841"/>
      <c r="QIS122" s="841"/>
      <c r="QIT122" s="841"/>
      <c r="QIU122" s="841"/>
      <c r="QIV122" s="841"/>
      <c r="QIW122" s="841"/>
      <c r="QIX122" s="841"/>
      <c r="QIY122" s="841"/>
      <c r="QIZ122" s="841"/>
      <c r="QJA122" s="841"/>
      <c r="QJB122" s="841"/>
      <c r="QJC122" s="841"/>
      <c r="QJD122" s="841"/>
      <c r="QJE122" s="841"/>
      <c r="QJF122" s="841"/>
      <c r="QJG122" s="841"/>
      <c r="QJH122" s="841"/>
      <c r="QJI122" s="841"/>
      <c r="QJJ122" s="841"/>
      <c r="QJK122" s="841"/>
      <c r="QJL122" s="841"/>
      <c r="QJM122" s="841"/>
      <c r="QJN122" s="841"/>
      <c r="QJO122" s="841"/>
      <c r="QJP122" s="841"/>
      <c r="QJQ122" s="841"/>
      <c r="QJR122" s="841"/>
      <c r="QJS122" s="841"/>
      <c r="QJT122" s="841"/>
      <c r="QJU122" s="841"/>
      <c r="QJV122" s="841"/>
      <c r="QJW122" s="841"/>
      <c r="QJX122" s="841"/>
      <c r="QJY122" s="841"/>
      <c r="QJZ122" s="841"/>
      <c r="QKA122" s="841"/>
      <c r="QKB122" s="841"/>
      <c r="QKC122" s="841"/>
      <c r="QKD122" s="841"/>
      <c r="QKE122" s="841"/>
      <c r="QKF122" s="841"/>
      <c r="QKG122" s="841"/>
      <c r="QKH122" s="841"/>
      <c r="QKI122" s="841"/>
      <c r="QKJ122" s="841"/>
      <c r="QKK122" s="841"/>
      <c r="QKL122" s="841"/>
      <c r="QKM122" s="841"/>
      <c r="QKN122" s="841"/>
      <c r="QKO122" s="841"/>
      <c r="QKP122" s="841"/>
      <c r="QKQ122" s="841"/>
      <c r="QKR122" s="841"/>
      <c r="QKS122" s="841"/>
      <c r="QKT122" s="841"/>
      <c r="QKU122" s="841"/>
      <c r="QKV122" s="841"/>
      <c r="QKW122" s="841"/>
      <c r="QKX122" s="841"/>
      <c r="QKY122" s="841"/>
      <c r="QKZ122" s="841"/>
      <c r="QLA122" s="841"/>
      <c r="QLB122" s="841"/>
      <c r="QLC122" s="841"/>
      <c r="QLD122" s="841"/>
      <c r="QLE122" s="841"/>
      <c r="QLF122" s="841"/>
      <c r="QLG122" s="841"/>
      <c r="QLH122" s="841"/>
      <c r="QLI122" s="841"/>
      <c r="QLJ122" s="841"/>
      <c r="QLK122" s="841"/>
      <c r="QLL122" s="841"/>
      <c r="QLM122" s="841"/>
      <c r="QLN122" s="841"/>
      <c r="QLO122" s="841"/>
      <c r="QLP122" s="841"/>
      <c r="QLQ122" s="841"/>
      <c r="QLR122" s="841"/>
      <c r="QLS122" s="841"/>
      <c r="QLT122" s="841"/>
      <c r="QLU122" s="841"/>
      <c r="QLV122" s="841"/>
      <c r="QLW122" s="841"/>
      <c r="QLX122" s="841"/>
      <c r="QLY122" s="841"/>
      <c r="QLZ122" s="841"/>
      <c r="QMA122" s="841"/>
      <c r="QMB122" s="841"/>
      <c r="QMC122" s="841"/>
      <c r="QMD122" s="841"/>
      <c r="QME122" s="841"/>
      <c r="QMF122" s="841"/>
      <c r="QMG122" s="841"/>
      <c r="QMH122" s="841"/>
      <c r="QMI122" s="841"/>
      <c r="QMJ122" s="841"/>
      <c r="QMK122" s="841"/>
      <c r="QML122" s="841"/>
      <c r="QMM122" s="841"/>
      <c r="QMN122" s="841"/>
      <c r="QMO122" s="841"/>
      <c r="QMP122" s="841"/>
      <c r="QMQ122" s="841"/>
      <c r="QMR122" s="841"/>
      <c r="QMS122" s="841"/>
      <c r="QMT122" s="841"/>
      <c r="QMU122" s="841"/>
      <c r="QMV122" s="841"/>
      <c r="QMW122" s="841"/>
      <c r="QMX122" s="841"/>
      <c r="QMY122" s="841"/>
      <c r="QMZ122" s="841"/>
      <c r="QNA122" s="841"/>
      <c r="QNB122" s="841"/>
      <c r="QNC122" s="841"/>
      <c r="QND122" s="841"/>
      <c r="QNE122" s="841"/>
      <c r="QNF122" s="841"/>
      <c r="QNG122" s="841"/>
      <c r="QNH122" s="841"/>
      <c r="QNI122" s="841"/>
      <c r="QNJ122" s="841"/>
      <c r="QNK122" s="841"/>
      <c r="QNL122" s="841"/>
      <c r="QNM122" s="841"/>
      <c r="QNN122" s="841"/>
      <c r="QNO122" s="841"/>
      <c r="QNP122" s="841"/>
      <c r="QNQ122" s="841"/>
      <c r="QNR122" s="841"/>
      <c r="QNS122" s="841"/>
      <c r="QNT122" s="841"/>
      <c r="QNU122" s="841"/>
      <c r="QNV122" s="841"/>
      <c r="QNW122" s="841"/>
      <c r="QNX122" s="841"/>
      <c r="QNY122" s="841"/>
      <c r="QNZ122" s="841"/>
      <c r="QOA122" s="841"/>
      <c r="QOB122" s="841"/>
      <c r="QOC122" s="841"/>
      <c r="QOD122" s="841"/>
      <c r="QOE122" s="841"/>
      <c r="QOF122" s="841"/>
      <c r="QOG122" s="841"/>
      <c r="QOH122" s="841"/>
      <c r="QOI122" s="841"/>
      <c r="QOJ122" s="841"/>
      <c r="QOK122" s="841"/>
      <c r="QOL122" s="841"/>
      <c r="QOM122" s="841"/>
      <c r="QON122" s="841"/>
      <c r="QOO122" s="841"/>
      <c r="QOP122" s="841"/>
      <c r="QOQ122" s="841"/>
      <c r="QOR122" s="841"/>
      <c r="QOS122" s="841"/>
      <c r="QOT122" s="841"/>
      <c r="QOU122" s="841"/>
      <c r="QOV122" s="841"/>
      <c r="QOW122" s="841"/>
      <c r="QOX122" s="841"/>
      <c r="QOY122" s="841"/>
      <c r="QOZ122" s="841"/>
      <c r="QPA122" s="841"/>
      <c r="QPB122" s="841"/>
      <c r="QPC122" s="841"/>
      <c r="QPD122" s="841"/>
      <c r="QPE122" s="841"/>
      <c r="QPF122" s="841"/>
      <c r="QPG122" s="841"/>
      <c r="QPH122" s="841"/>
      <c r="QPI122" s="841"/>
      <c r="QPJ122" s="841"/>
      <c r="QPK122" s="841"/>
      <c r="QPL122" s="841"/>
      <c r="QPM122" s="841"/>
      <c r="QPN122" s="841"/>
      <c r="QPO122" s="841"/>
      <c r="QPP122" s="841"/>
      <c r="QPQ122" s="841"/>
      <c r="QPR122" s="841"/>
      <c r="QPS122" s="841"/>
      <c r="QPT122" s="841"/>
      <c r="QPU122" s="841"/>
      <c r="QPV122" s="841"/>
      <c r="QPW122" s="841"/>
      <c r="QPX122" s="841"/>
      <c r="QPY122" s="841"/>
      <c r="QPZ122" s="841"/>
      <c r="QQA122" s="841"/>
      <c r="QQB122" s="841"/>
      <c r="QQC122" s="841"/>
      <c r="QQD122" s="841"/>
      <c r="QQE122" s="841"/>
      <c r="QQF122" s="841"/>
      <c r="QQG122" s="841"/>
      <c r="QQH122" s="841"/>
      <c r="QQI122" s="841"/>
      <c r="QQJ122" s="841"/>
      <c r="QQK122" s="841"/>
      <c r="QQL122" s="841"/>
      <c r="QQM122" s="841"/>
      <c r="QQN122" s="841"/>
      <c r="QQO122" s="841"/>
      <c r="QQP122" s="841"/>
      <c r="QQQ122" s="841"/>
      <c r="QQR122" s="841"/>
      <c r="QQS122" s="841"/>
      <c r="QQT122" s="841"/>
      <c r="QQU122" s="841"/>
      <c r="QQV122" s="841"/>
      <c r="QQW122" s="841"/>
      <c r="QQX122" s="841"/>
      <c r="QQY122" s="841"/>
      <c r="QQZ122" s="841"/>
      <c r="QRA122" s="841"/>
      <c r="QRB122" s="841"/>
      <c r="QRC122" s="841"/>
      <c r="QRD122" s="841"/>
      <c r="QRE122" s="841"/>
      <c r="QRF122" s="841"/>
      <c r="QRG122" s="841"/>
      <c r="QRH122" s="841"/>
      <c r="QRI122" s="841"/>
      <c r="QRJ122" s="841"/>
      <c r="QRK122" s="841"/>
      <c r="QRL122" s="841"/>
      <c r="QRM122" s="841"/>
      <c r="QRN122" s="841"/>
      <c r="QRO122" s="841"/>
      <c r="QRP122" s="841"/>
      <c r="QRQ122" s="841"/>
      <c r="QRR122" s="841"/>
      <c r="QRS122" s="841"/>
      <c r="QRT122" s="841"/>
      <c r="QRU122" s="841"/>
      <c r="QRV122" s="841"/>
      <c r="QRW122" s="841"/>
      <c r="QRX122" s="841"/>
      <c r="QRY122" s="841"/>
      <c r="QRZ122" s="841"/>
      <c r="QSA122" s="841"/>
      <c r="QSB122" s="841"/>
      <c r="QSC122" s="841"/>
      <c r="QSD122" s="841"/>
      <c r="QSE122" s="841"/>
      <c r="QSF122" s="841"/>
      <c r="QSG122" s="841"/>
      <c r="QSH122" s="841"/>
      <c r="QSI122" s="841"/>
      <c r="QSJ122" s="841"/>
      <c r="QSK122" s="841"/>
      <c r="QSL122" s="841"/>
      <c r="QSM122" s="841"/>
      <c r="QSN122" s="841"/>
      <c r="QSO122" s="841"/>
      <c r="QSP122" s="841"/>
      <c r="QSQ122" s="841"/>
      <c r="QSR122" s="841"/>
      <c r="QSS122" s="841"/>
      <c r="QST122" s="841"/>
      <c r="QSU122" s="841"/>
      <c r="QSV122" s="841"/>
      <c r="QSW122" s="841"/>
      <c r="QSX122" s="841"/>
      <c r="QSY122" s="841"/>
      <c r="QSZ122" s="841"/>
      <c r="QTA122" s="841"/>
      <c r="QTB122" s="841"/>
      <c r="QTC122" s="841"/>
      <c r="QTD122" s="841"/>
      <c r="QTE122" s="841"/>
      <c r="QTF122" s="841"/>
      <c r="QTG122" s="841"/>
      <c r="QTH122" s="841"/>
      <c r="QTI122" s="841"/>
      <c r="QTJ122" s="841"/>
      <c r="QTK122" s="841"/>
      <c r="QTL122" s="841"/>
      <c r="QTM122" s="841"/>
      <c r="QTN122" s="841"/>
      <c r="QTO122" s="841"/>
      <c r="QTP122" s="841"/>
      <c r="QTQ122" s="841"/>
      <c r="QTR122" s="841"/>
      <c r="QTS122" s="841"/>
      <c r="QTT122" s="841"/>
      <c r="QTU122" s="841"/>
      <c r="QTV122" s="841"/>
      <c r="QTW122" s="841"/>
      <c r="QTX122" s="841"/>
      <c r="QTY122" s="841"/>
      <c r="QTZ122" s="841"/>
      <c r="QUA122" s="841"/>
      <c r="QUB122" s="841"/>
      <c r="QUC122" s="841"/>
      <c r="QUD122" s="841"/>
      <c r="QUE122" s="841"/>
      <c r="QUF122" s="841"/>
      <c r="QUG122" s="841"/>
      <c r="QUH122" s="841"/>
      <c r="QUI122" s="841"/>
      <c r="QUJ122" s="841"/>
      <c r="QUK122" s="841"/>
      <c r="QUL122" s="841"/>
      <c r="QUM122" s="841"/>
      <c r="QUN122" s="841"/>
      <c r="QUO122" s="841"/>
      <c r="QUP122" s="841"/>
      <c r="QUQ122" s="841"/>
      <c r="QUR122" s="841"/>
      <c r="QUS122" s="841"/>
      <c r="QUT122" s="841"/>
      <c r="QUU122" s="841"/>
      <c r="QUV122" s="841"/>
      <c r="QUW122" s="841"/>
      <c r="QUX122" s="841"/>
      <c r="QUY122" s="841"/>
      <c r="QUZ122" s="841"/>
      <c r="QVA122" s="841"/>
      <c r="QVB122" s="841"/>
      <c r="QVC122" s="841"/>
      <c r="QVD122" s="841"/>
      <c r="QVE122" s="841"/>
      <c r="QVF122" s="841"/>
      <c r="QVG122" s="841"/>
      <c r="QVH122" s="841"/>
      <c r="QVI122" s="841"/>
      <c r="QVJ122" s="841"/>
      <c r="QVK122" s="841"/>
      <c r="QVL122" s="841"/>
      <c r="QVM122" s="841"/>
      <c r="QVN122" s="841"/>
      <c r="QVO122" s="841"/>
      <c r="QVP122" s="841"/>
      <c r="QVQ122" s="841"/>
      <c r="QVR122" s="841"/>
      <c r="QVS122" s="841"/>
      <c r="QVT122" s="841"/>
      <c r="QVU122" s="841"/>
      <c r="QVV122" s="841"/>
      <c r="QVW122" s="841"/>
      <c r="QVX122" s="841"/>
      <c r="QVY122" s="841"/>
      <c r="QVZ122" s="841"/>
      <c r="QWA122" s="841"/>
      <c r="QWB122" s="841"/>
      <c r="QWC122" s="841"/>
      <c r="QWD122" s="841"/>
      <c r="QWE122" s="841"/>
      <c r="QWF122" s="841"/>
      <c r="QWG122" s="841"/>
      <c r="QWH122" s="841"/>
      <c r="QWI122" s="841"/>
      <c r="QWJ122" s="841"/>
      <c r="QWK122" s="841"/>
      <c r="QWL122" s="841"/>
      <c r="QWM122" s="841"/>
      <c r="QWN122" s="841"/>
      <c r="QWO122" s="841"/>
      <c r="QWP122" s="841"/>
      <c r="QWQ122" s="841"/>
      <c r="QWR122" s="841"/>
      <c r="QWS122" s="841"/>
      <c r="QWT122" s="841"/>
      <c r="QWU122" s="841"/>
      <c r="QWV122" s="841"/>
      <c r="QWW122" s="841"/>
      <c r="QWX122" s="841"/>
      <c r="QWY122" s="841"/>
      <c r="QWZ122" s="841"/>
      <c r="QXA122" s="841"/>
      <c r="QXB122" s="841"/>
      <c r="QXC122" s="841"/>
      <c r="QXD122" s="841"/>
      <c r="QXE122" s="841"/>
      <c r="QXF122" s="841"/>
      <c r="QXG122" s="841"/>
      <c r="QXH122" s="841"/>
      <c r="QXI122" s="841"/>
      <c r="QXJ122" s="841"/>
      <c r="QXK122" s="841"/>
      <c r="QXL122" s="841"/>
      <c r="QXM122" s="841"/>
      <c r="QXN122" s="841"/>
      <c r="QXO122" s="841"/>
      <c r="QXP122" s="841"/>
      <c r="QXQ122" s="841"/>
      <c r="QXR122" s="841"/>
      <c r="QXS122" s="841"/>
      <c r="QXT122" s="841"/>
      <c r="QXU122" s="841"/>
      <c r="QXV122" s="841"/>
      <c r="QXW122" s="841"/>
      <c r="QXX122" s="841"/>
      <c r="QXY122" s="841"/>
      <c r="QXZ122" s="841"/>
      <c r="QYA122" s="841"/>
      <c r="QYB122" s="841"/>
      <c r="QYC122" s="841"/>
      <c r="QYD122" s="841"/>
      <c r="QYE122" s="841"/>
      <c r="QYF122" s="841"/>
      <c r="QYG122" s="841"/>
      <c r="QYH122" s="841"/>
      <c r="QYI122" s="841"/>
      <c r="QYJ122" s="841"/>
      <c r="QYK122" s="841"/>
      <c r="QYL122" s="841"/>
      <c r="QYM122" s="841"/>
      <c r="QYN122" s="841"/>
      <c r="QYO122" s="841"/>
      <c r="QYP122" s="841"/>
      <c r="QYQ122" s="841"/>
      <c r="QYR122" s="841"/>
      <c r="QYS122" s="841"/>
      <c r="QYT122" s="841"/>
      <c r="QYU122" s="841"/>
      <c r="QYV122" s="841"/>
      <c r="QYW122" s="841"/>
      <c r="QYX122" s="841"/>
      <c r="QYY122" s="841"/>
      <c r="QYZ122" s="841"/>
      <c r="QZA122" s="841"/>
      <c r="QZB122" s="841"/>
      <c r="QZC122" s="841"/>
      <c r="QZD122" s="841"/>
      <c r="QZE122" s="841"/>
      <c r="QZF122" s="841"/>
      <c r="QZG122" s="841"/>
      <c r="QZH122" s="841"/>
      <c r="QZI122" s="841"/>
      <c r="QZJ122" s="841"/>
      <c r="QZK122" s="841"/>
      <c r="QZL122" s="841"/>
      <c r="QZM122" s="841"/>
      <c r="QZN122" s="841"/>
      <c r="QZO122" s="841"/>
      <c r="QZP122" s="841"/>
      <c r="QZQ122" s="841"/>
      <c r="QZR122" s="841"/>
      <c r="QZS122" s="841"/>
      <c r="QZT122" s="841"/>
      <c r="QZU122" s="841"/>
      <c r="QZV122" s="841"/>
      <c r="QZW122" s="841"/>
      <c r="QZX122" s="841"/>
      <c r="QZY122" s="841"/>
      <c r="QZZ122" s="841"/>
      <c r="RAA122" s="841"/>
      <c r="RAB122" s="841"/>
      <c r="RAC122" s="841"/>
      <c r="RAD122" s="841"/>
      <c r="RAE122" s="841"/>
      <c r="RAF122" s="841"/>
      <c r="RAG122" s="841"/>
      <c r="RAH122" s="841"/>
      <c r="RAI122" s="841"/>
      <c r="RAJ122" s="841"/>
      <c r="RAK122" s="841"/>
      <c r="RAL122" s="841"/>
      <c r="RAM122" s="841"/>
      <c r="RAN122" s="841"/>
      <c r="RAO122" s="841"/>
      <c r="RAP122" s="841"/>
      <c r="RAQ122" s="841"/>
      <c r="RAR122" s="841"/>
      <c r="RAS122" s="841"/>
      <c r="RAT122" s="841"/>
      <c r="RAU122" s="841"/>
      <c r="RAV122" s="841"/>
      <c r="RAW122" s="841"/>
      <c r="RAX122" s="841"/>
      <c r="RAY122" s="841"/>
      <c r="RAZ122" s="841"/>
      <c r="RBA122" s="841"/>
      <c r="RBB122" s="841"/>
      <c r="RBC122" s="841"/>
      <c r="RBD122" s="841"/>
      <c r="RBE122" s="841"/>
      <c r="RBF122" s="841"/>
      <c r="RBG122" s="841"/>
      <c r="RBH122" s="841"/>
      <c r="RBI122" s="841"/>
      <c r="RBJ122" s="841"/>
      <c r="RBK122" s="841"/>
      <c r="RBL122" s="841"/>
      <c r="RBM122" s="841"/>
      <c r="RBN122" s="841"/>
      <c r="RBO122" s="841"/>
      <c r="RBP122" s="841"/>
      <c r="RBQ122" s="841"/>
      <c r="RBR122" s="841"/>
      <c r="RBS122" s="841"/>
      <c r="RBT122" s="841"/>
      <c r="RBU122" s="841"/>
      <c r="RBV122" s="841"/>
      <c r="RBW122" s="841"/>
      <c r="RBX122" s="841"/>
      <c r="RBY122" s="841"/>
      <c r="RBZ122" s="841"/>
      <c r="RCA122" s="841"/>
      <c r="RCB122" s="841"/>
      <c r="RCC122" s="841"/>
      <c r="RCD122" s="841"/>
      <c r="RCE122" s="841"/>
      <c r="RCF122" s="841"/>
      <c r="RCG122" s="841"/>
      <c r="RCH122" s="841"/>
      <c r="RCI122" s="841"/>
      <c r="RCJ122" s="841"/>
      <c r="RCK122" s="841"/>
      <c r="RCL122" s="841"/>
      <c r="RCM122" s="841"/>
      <c r="RCN122" s="841"/>
      <c r="RCO122" s="841"/>
      <c r="RCP122" s="841"/>
      <c r="RCQ122" s="841"/>
      <c r="RCR122" s="841"/>
      <c r="RCS122" s="841"/>
      <c r="RCT122" s="841"/>
      <c r="RCU122" s="841"/>
      <c r="RCV122" s="841"/>
      <c r="RCW122" s="841"/>
      <c r="RCX122" s="841"/>
      <c r="RCY122" s="841"/>
      <c r="RCZ122" s="841"/>
      <c r="RDA122" s="841"/>
      <c r="RDB122" s="841"/>
      <c r="RDC122" s="841"/>
      <c r="RDD122" s="841"/>
      <c r="RDE122" s="841"/>
      <c r="RDF122" s="841"/>
      <c r="RDG122" s="841"/>
      <c r="RDH122" s="841"/>
      <c r="RDI122" s="841"/>
      <c r="RDJ122" s="841"/>
      <c r="RDK122" s="841"/>
      <c r="RDL122" s="841"/>
      <c r="RDM122" s="841"/>
      <c r="RDN122" s="841"/>
      <c r="RDO122" s="841"/>
      <c r="RDP122" s="841"/>
      <c r="RDQ122" s="841"/>
      <c r="RDR122" s="841"/>
      <c r="RDS122" s="841"/>
      <c r="RDT122" s="841"/>
      <c r="RDU122" s="841"/>
      <c r="RDV122" s="841"/>
      <c r="RDW122" s="841"/>
      <c r="RDX122" s="841"/>
      <c r="RDY122" s="841"/>
      <c r="RDZ122" s="841"/>
      <c r="REA122" s="841"/>
      <c r="REB122" s="841"/>
      <c r="REC122" s="841"/>
      <c r="RED122" s="841"/>
      <c r="REE122" s="841"/>
      <c r="REF122" s="841"/>
      <c r="REG122" s="841"/>
      <c r="REH122" s="841"/>
      <c r="REI122" s="841"/>
      <c r="REJ122" s="841"/>
      <c r="REK122" s="841"/>
      <c r="REL122" s="841"/>
      <c r="REM122" s="841"/>
      <c r="REN122" s="841"/>
      <c r="REO122" s="841"/>
      <c r="REP122" s="841"/>
      <c r="REQ122" s="841"/>
      <c r="RER122" s="841"/>
      <c r="RES122" s="841"/>
      <c r="RET122" s="841"/>
      <c r="REU122" s="841"/>
      <c r="REV122" s="841"/>
      <c r="REW122" s="841"/>
      <c r="REX122" s="841"/>
      <c r="REY122" s="841"/>
      <c r="REZ122" s="841"/>
      <c r="RFA122" s="841"/>
      <c r="RFB122" s="841"/>
      <c r="RFC122" s="841"/>
      <c r="RFD122" s="841"/>
      <c r="RFE122" s="841"/>
      <c r="RFF122" s="841"/>
      <c r="RFG122" s="841"/>
      <c r="RFH122" s="841"/>
      <c r="RFI122" s="841"/>
      <c r="RFJ122" s="841"/>
      <c r="RFK122" s="841"/>
      <c r="RFL122" s="841"/>
      <c r="RFM122" s="841"/>
      <c r="RFN122" s="841"/>
      <c r="RFO122" s="841"/>
      <c r="RFP122" s="841"/>
      <c r="RFQ122" s="841"/>
      <c r="RFR122" s="841"/>
      <c r="RFS122" s="841"/>
      <c r="RFT122" s="841"/>
      <c r="RFU122" s="841"/>
      <c r="RFV122" s="841"/>
      <c r="RFW122" s="841"/>
      <c r="RFX122" s="841"/>
      <c r="RFY122" s="841"/>
      <c r="RFZ122" s="841"/>
      <c r="RGA122" s="841"/>
      <c r="RGB122" s="841"/>
      <c r="RGC122" s="841"/>
      <c r="RGD122" s="841"/>
      <c r="RGE122" s="841"/>
      <c r="RGF122" s="841"/>
      <c r="RGG122" s="841"/>
      <c r="RGH122" s="841"/>
      <c r="RGI122" s="841"/>
      <c r="RGJ122" s="841"/>
      <c r="RGK122" s="841"/>
      <c r="RGL122" s="841"/>
      <c r="RGM122" s="841"/>
      <c r="RGN122" s="841"/>
      <c r="RGO122" s="841"/>
      <c r="RGP122" s="841"/>
      <c r="RGQ122" s="841"/>
      <c r="RGR122" s="841"/>
      <c r="RGS122" s="841"/>
      <c r="RGT122" s="841"/>
      <c r="RGU122" s="841"/>
      <c r="RGV122" s="841"/>
      <c r="RGW122" s="841"/>
      <c r="RGX122" s="841"/>
      <c r="RGY122" s="841"/>
      <c r="RGZ122" s="841"/>
      <c r="RHA122" s="841"/>
      <c r="RHB122" s="841"/>
      <c r="RHC122" s="841"/>
      <c r="RHD122" s="841"/>
      <c r="RHE122" s="841"/>
      <c r="RHF122" s="841"/>
      <c r="RHG122" s="841"/>
      <c r="RHH122" s="841"/>
      <c r="RHI122" s="841"/>
      <c r="RHJ122" s="841"/>
      <c r="RHK122" s="841"/>
      <c r="RHL122" s="841"/>
      <c r="RHM122" s="841"/>
      <c r="RHN122" s="841"/>
      <c r="RHO122" s="841"/>
      <c r="RHP122" s="841"/>
      <c r="RHQ122" s="841"/>
      <c r="RHR122" s="841"/>
      <c r="RHS122" s="841"/>
      <c r="RHT122" s="841"/>
      <c r="RHU122" s="841"/>
      <c r="RHV122" s="841"/>
      <c r="RHW122" s="841"/>
      <c r="RHX122" s="841"/>
      <c r="RHY122" s="841"/>
      <c r="RHZ122" s="841"/>
      <c r="RIA122" s="841"/>
      <c r="RIB122" s="841"/>
      <c r="RIC122" s="841"/>
      <c r="RID122" s="841"/>
      <c r="RIE122" s="841"/>
      <c r="RIF122" s="841"/>
      <c r="RIG122" s="841"/>
      <c r="RIH122" s="841"/>
      <c r="RII122" s="841"/>
      <c r="RIJ122" s="841"/>
      <c r="RIK122" s="841"/>
      <c r="RIL122" s="841"/>
      <c r="RIM122" s="841"/>
      <c r="RIN122" s="841"/>
      <c r="RIO122" s="841"/>
      <c r="RIP122" s="841"/>
      <c r="RIQ122" s="841"/>
      <c r="RIR122" s="841"/>
      <c r="RIS122" s="841"/>
      <c r="RIT122" s="841"/>
      <c r="RIU122" s="841"/>
      <c r="RIV122" s="841"/>
      <c r="RIW122" s="841"/>
      <c r="RIX122" s="841"/>
      <c r="RIY122" s="841"/>
      <c r="RIZ122" s="841"/>
      <c r="RJA122" s="841"/>
      <c r="RJB122" s="841"/>
      <c r="RJC122" s="841"/>
      <c r="RJD122" s="841"/>
      <c r="RJE122" s="841"/>
      <c r="RJF122" s="841"/>
      <c r="RJG122" s="841"/>
      <c r="RJH122" s="841"/>
      <c r="RJI122" s="841"/>
      <c r="RJJ122" s="841"/>
      <c r="RJK122" s="841"/>
      <c r="RJL122" s="841"/>
      <c r="RJM122" s="841"/>
      <c r="RJN122" s="841"/>
      <c r="RJO122" s="841"/>
      <c r="RJP122" s="841"/>
      <c r="RJQ122" s="841"/>
      <c r="RJR122" s="841"/>
      <c r="RJS122" s="841"/>
      <c r="RJT122" s="841"/>
      <c r="RJU122" s="841"/>
      <c r="RJV122" s="841"/>
      <c r="RJW122" s="841"/>
      <c r="RJX122" s="841"/>
      <c r="RJY122" s="841"/>
      <c r="RJZ122" s="841"/>
      <c r="RKA122" s="841"/>
      <c r="RKB122" s="841"/>
      <c r="RKC122" s="841"/>
      <c r="RKD122" s="841"/>
      <c r="RKE122" s="841"/>
      <c r="RKF122" s="841"/>
      <c r="RKG122" s="841"/>
      <c r="RKH122" s="841"/>
      <c r="RKI122" s="841"/>
      <c r="RKJ122" s="841"/>
      <c r="RKK122" s="841"/>
      <c r="RKL122" s="841"/>
      <c r="RKM122" s="841"/>
      <c r="RKN122" s="841"/>
      <c r="RKO122" s="841"/>
      <c r="RKP122" s="841"/>
      <c r="RKQ122" s="841"/>
      <c r="RKR122" s="841"/>
      <c r="RKS122" s="841"/>
      <c r="RKT122" s="841"/>
      <c r="RKU122" s="841"/>
      <c r="RKV122" s="841"/>
      <c r="RKW122" s="841"/>
      <c r="RKX122" s="841"/>
      <c r="RKY122" s="841"/>
      <c r="RKZ122" s="841"/>
      <c r="RLA122" s="841"/>
      <c r="RLB122" s="841"/>
      <c r="RLC122" s="841"/>
      <c r="RLD122" s="841"/>
      <c r="RLE122" s="841"/>
      <c r="RLF122" s="841"/>
      <c r="RLG122" s="841"/>
      <c r="RLH122" s="841"/>
      <c r="RLI122" s="841"/>
      <c r="RLJ122" s="841"/>
      <c r="RLK122" s="841"/>
      <c r="RLL122" s="841"/>
      <c r="RLM122" s="841"/>
      <c r="RLN122" s="841"/>
      <c r="RLO122" s="841"/>
      <c r="RLP122" s="841"/>
      <c r="RLQ122" s="841"/>
      <c r="RLR122" s="841"/>
      <c r="RLS122" s="841"/>
      <c r="RLT122" s="841"/>
      <c r="RLU122" s="841"/>
      <c r="RLV122" s="841"/>
      <c r="RLW122" s="841"/>
      <c r="RLX122" s="841"/>
      <c r="RLY122" s="841"/>
      <c r="RLZ122" s="841"/>
      <c r="RMA122" s="841"/>
      <c r="RMB122" s="841"/>
      <c r="RMC122" s="841"/>
      <c r="RMD122" s="841"/>
      <c r="RME122" s="841"/>
      <c r="RMF122" s="841"/>
      <c r="RMG122" s="841"/>
      <c r="RMH122" s="841"/>
      <c r="RMI122" s="841"/>
      <c r="RMJ122" s="841"/>
      <c r="RMK122" s="841"/>
      <c r="RML122" s="841"/>
      <c r="RMM122" s="841"/>
      <c r="RMN122" s="841"/>
      <c r="RMO122" s="841"/>
      <c r="RMP122" s="841"/>
      <c r="RMQ122" s="841"/>
      <c r="RMR122" s="841"/>
      <c r="RMS122" s="841"/>
      <c r="RMT122" s="841"/>
      <c r="RMU122" s="841"/>
      <c r="RMV122" s="841"/>
      <c r="RMW122" s="841"/>
      <c r="RMX122" s="841"/>
      <c r="RMY122" s="841"/>
      <c r="RMZ122" s="841"/>
      <c r="RNA122" s="841"/>
      <c r="RNB122" s="841"/>
      <c r="RNC122" s="841"/>
      <c r="RND122" s="841"/>
      <c r="RNE122" s="841"/>
      <c r="RNF122" s="841"/>
      <c r="RNG122" s="841"/>
      <c r="RNH122" s="841"/>
      <c r="RNI122" s="841"/>
      <c r="RNJ122" s="841"/>
      <c r="RNK122" s="841"/>
      <c r="RNL122" s="841"/>
      <c r="RNM122" s="841"/>
      <c r="RNN122" s="841"/>
      <c r="RNO122" s="841"/>
      <c r="RNP122" s="841"/>
      <c r="RNQ122" s="841"/>
      <c r="RNR122" s="841"/>
      <c r="RNS122" s="841"/>
      <c r="RNT122" s="841"/>
      <c r="RNU122" s="841"/>
      <c r="RNV122" s="841"/>
      <c r="RNW122" s="841"/>
      <c r="RNX122" s="841"/>
      <c r="RNY122" s="841"/>
      <c r="RNZ122" s="841"/>
      <c r="ROA122" s="841"/>
      <c r="ROB122" s="841"/>
      <c r="ROC122" s="841"/>
      <c r="ROD122" s="841"/>
      <c r="ROE122" s="841"/>
      <c r="ROF122" s="841"/>
      <c r="ROG122" s="841"/>
      <c r="ROH122" s="841"/>
      <c r="ROI122" s="841"/>
      <c r="ROJ122" s="841"/>
      <c r="ROK122" s="841"/>
      <c r="ROL122" s="841"/>
      <c r="ROM122" s="841"/>
      <c r="RON122" s="841"/>
      <c r="ROO122" s="841"/>
      <c r="ROP122" s="841"/>
      <c r="ROQ122" s="841"/>
      <c r="ROR122" s="841"/>
      <c r="ROS122" s="841"/>
      <c r="ROT122" s="841"/>
      <c r="ROU122" s="841"/>
      <c r="ROV122" s="841"/>
      <c r="ROW122" s="841"/>
      <c r="ROX122" s="841"/>
      <c r="ROY122" s="841"/>
      <c r="ROZ122" s="841"/>
      <c r="RPA122" s="841"/>
      <c r="RPB122" s="841"/>
      <c r="RPC122" s="841"/>
      <c r="RPD122" s="841"/>
      <c r="RPE122" s="841"/>
      <c r="RPF122" s="841"/>
      <c r="RPG122" s="841"/>
      <c r="RPH122" s="841"/>
      <c r="RPI122" s="841"/>
      <c r="RPJ122" s="841"/>
      <c r="RPK122" s="841"/>
      <c r="RPL122" s="841"/>
      <c r="RPM122" s="841"/>
      <c r="RPN122" s="841"/>
      <c r="RPO122" s="841"/>
      <c r="RPP122" s="841"/>
      <c r="RPQ122" s="841"/>
      <c r="RPR122" s="841"/>
      <c r="RPS122" s="841"/>
      <c r="RPT122" s="841"/>
      <c r="RPU122" s="841"/>
      <c r="RPV122" s="841"/>
      <c r="RPW122" s="841"/>
      <c r="RPX122" s="841"/>
      <c r="RPY122" s="841"/>
      <c r="RPZ122" s="841"/>
      <c r="RQA122" s="841"/>
      <c r="RQB122" s="841"/>
      <c r="RQC122" s="841"/>
      <c r="RQD122" s="841"/>
      <c r="RQE122" s="841"/>
      <c r="RQF122" s="841"/>
      <c r="RQG122" s="841"/>
      <c r="RQH122" s="841"/>
      <c r="RQI122" s="841"/>
      <c r="RQJ122" s="841"/>
      <c r="RQK122" s="841"/>
      <c r="RQL122" s="841"/>
      <c r="RQM122" s="841"/>
      <c r="RQN122" s="841"/>
      <c r="RQO122" s="841"/>
      <c r="RQP122" s="841"/>
      <c r="RQQ122" s="841"/>
      <c r="RQR122" s="841"/>
      <c r="RQS122" s="841"/>
      <c r="RQT122" s="841"/>
      <c r="RQU122" s="841"/>
      <c r="RQV122" s="841"/>
      <c r="RQW122" s="841"/>
      <c r="RQX122" s="841"/>
      <c r="RQY122" s="841"/>
      <c r="RQZ122" s="841"/>
      <c r="RRA122" s="841"/>
      <c r="RRB122" s="841"/>
      <c r="RRC122" s="841"/>
      <c r="RRD122" s="841"/>
      <c r="RRE122" s="841"/>
      <c r="RRF122" s="841"/>
      <c r="RRG122" s="841"/>
      <c r="RRH122" s="841"/>
      <c r="RRI122" s="841"/>
      <c r="RRJ122" s="841"/>
      <c r="RRK122" s="841"/>
      <c r="RRL122" s="841"/>
      <c r="RRM122" s="841"/>
      <c r="RRN122" s="841"/>
      <c r="RRO122" s="841"/>
      <c r="RRP122" s="841"/>
      <c r="RRQ122" s="841"/>
      <c r="RRR122" s="841"/>
      <c r="RRS122" s="841"/>
      <c r="RRT122" s="841"/>
      <c r="RRU122" s="841"/>
      <c r="RRV122" s="841"/>
      <c r="RRW122" s="841"/>
      <c r="RRX122" s="841"/>
      <c r="RRY122" s="841"/>
      <c r="RRZ122" s="841"/>
      <c r="RSA122" s="841"/>
      <c r="RSB122" s="841"/>
      <c r="RSC122" s="841"/>
      <c r="RSD122" s="841"/>
      <c r="RSE122" s="841"/>
      <c r="RSF122" s="841"/>
      <c r="RSG122" s="841"/>
      <c r="RSH122" s="841"/>
      <c r="RSI122" s="841"/>
      <c r="RSJ122" s="841"/>
      <c r="RSK122" s="841"/>
      <c r="RSL122" s="841"/>
      <c r="RSM122" s="841"/>
      <c r="RSN122" s="841"/>
      <c r="RSO122" s="841"/>
      <c r="RSP122" s="841"/>
      <c r="RSQ122" s="841"/>
      <c r="RSR122" s="841"/>
      <c r="RSS122" s="841"/>
      <c r="RST122" s="841"/>
      <c r="RSU122" s="841"/>
      <c r="RSV122" s="841"/>
      <c r="RSW122" s="841"/>
      <c r="RSX122" s="841"/>
      <c r="RSY122" s="841"/>
      <c r="RSZ122" s="841"/>
      <c r="RTA122" s="841"/>
      <c r="RTB122" s="841"/>
      <c r="RTC122" s="841"/>
      <c r="RTD122" s="841"/>
      <c r="RTE122" s="841"/>
      <c r="RTF122" s="841"/>
      <c r="RTG122" s="841"/>
      <c r="RTH122" s="841"/>
      <c r="RTI122" s="841"/>
      <c r="RTJ122" s="841"/>
      <c r="RTK122" s="841"/>
      <c r="RTL122" s="841"/>
      <c r="RTM122" s="841"/>
      <c r="RTN122" s="841"/>
      <c r="RTO122" s="841"/>
      <c r="RTP122" s="841"/>
      <c r="RTQ122" s="841"/>
      <c r="RTR122" s="841"/>
      <c r="RTS122" s="841"/>
      <c r="RTT122" s="841"/>
      <c r="RTU122" s="841"/>
      <c r="RTV122" s="841"/>
      <c r="RTW122" s="841"/>
      <c r="RTX122" s="841"/>
      <c r="RTY122" s="841"/>
      <c r="RTZ122" s="841"/>
      <c r="RUA122" s="841"/>
      <c r="RUB122" s="841"/>
      <c r="RUC122" s="841"/>
      <c r="RUD122" s="841"/>
      <c r="RUE122" s="841"/>
      <c r="RUF122" s="841"/>
      <c r="RUG122" s="841"/>
      <c r="RUH122" s="841"/>
      <c r="RUI122" s="841"/>
      <c r="RUJ122" s="841"/>
      <c r="RUK122" s="841"/>
      <c r="RUL122" s="841"/>
      <c r="RUM122" s="841"/>
      <c r="RUN122" s="841"/>
      <c r="RUO122" s="841"/>
      <c r="RUP122" s="841"/>
      <c r="RUQ122" s="841"/>
      <c r="RUR122" s="841"/>
      <c r="RUS122" s="841"/>
      <c r="RUT122" s="841"/>
      <c r="RUU122" s="841"/>
      <c r="RUV122" s="841"/>
      <c r="RUW122" s="841"/>
      <c r="RUX122" s="841"/>
      <c r="RUY122" s="841"/>
      <c r="RUZ122" s="841"/>
      <c r="RVA122" s="841"/>
      <c r="RVB122" s="841"/>
      <c r="RVC122" s="841"/>
      <c r="RVD122" s="841"/>
      <c r="RVE122" s="841"/>
      <c r="RVF122" s="841"/>
      <c r="RVG122" s="841"/>
      <c r="RVH122" s="841"/>
      <c r="RVI122" s="841"/>
      <c r="RVJ122" s="841"/>
      <c r="RVK122" s="841"/>
      <c r="RVL122" s="841"/>
      <c r="RVM122" s="841"/>
      <c r="RVN122" s="841"/>
      <c r="RVO122" s="841"/>
      <c r="RVP122" s="841"/>
      <c r="RVQ122" s="841"/>
      <c r="RVR122" s="841"/>
      <c r="RVS122" s="841"/>
      <c r="RVT122" s="841"/>
      <c r="RVU122" s="841"/>
      <c r="RVV122" s="841"/>
      <c r="RVW122" s="841"/>
      <c r="RVX122" s="841"/>
      <c r="RVY122" s="841"/>
      <c r="RVZ122" s="841"/>
      <c r="RWA122" s="841"/>
      <c r="RWB122" s="841"/>
      <c r="RWC122" s="841"/>
      <c r="RWD122" s="841"/>
      <c r="RWE122" s="841"/>
      <c r="RWF122" s="841"/>
      <c r="RWG122" s="841"/>
      <c r="RWH122" s="841"/>
      <c r="RWI122" s="841"/>
      <c r="RWJ122" s="841"/>
      <c r="RWK122" s="841"/>
      <c r="RWL122" s="841"/>
      <c r="RWM122" s="841"/>
      <c r="RWN122" s="841"/>
      <c r="RWO122" s="841"/>
      <c r="RWP122" s="841"/>
      <c r="RWQ122" s="841"/>
      <c r="RWR122" s="841"/>
      <c r="RWS122" s="841"/>
      <c r="RWT122" s="841"/>
      <c r="RWU122" s="841"/>
      <c r="RWV122" s="841"/>
      <c r="RWW122" s="841"/>
      <c r="RWX122" s="841"/>
      <c r="RWY122" s="841"/>
      <c r="RWZ122" s="841"/>
      <c r="RXA122" s="841"/>
      <c r="RXB122" s="841"/>
      <c r="RXC122" s="841"/>
      <c r="RXD122" s="841"/>
      <c r="RXE122" s="841"/>
      <c r="RXF122" s="841"/>
      <c r="RXG122" s="841"/>
      <c r="RXH122" s="841"/>
      <c r="RXI122" s="841"/>
      <c r="RXJ122" s="841"/>
      <c r="RXK122" s="841"/>
      <c r="RXL122" s="841"/>
      <c r="RXM122" s="841"/>
      <c r="RXN122" s="841"/>
      <c r="RXO122" s="841"/>
      <c r="RXP122" s="841"/>
      <c r="RXQ122" s="841"/>
      <c r="RXR122" s="841"/>
      <c r="RXS122" s="841"/>
      <c r="RXT122" s="841"/>
      <c r="RXU122" s="841"/>
      <c r="RXV122" s="841"/>
      <c r="RXW122" s="841"/>
      <c r="RXX122" s="841"/>
      <c r="RXY122" s="841"/>
      <c r="RXZ122" s="841"/>
      <c r="RYA122" s="841"/>
      <c r="RYB122" s="841"/>
      <c r="RYC122" s="841"/>
      <c r="RYD122" s="841"/>
      <c r="RYE122" s="841"/>
      <c r="RYF122" s="841"/>
      <c r="RYG122" s="841"/>
      <c r="RYH122" s="841"/>
      <c r="RYI122" s="841"/>
      <c r="RYJ122" s="841"/>
      <c r="RYK122" s="841"/>
      <c r="RYL122" s="841"/>
      <c r="RYM122" s="841"/>
      <c r="RYN122" s="841"/>
      <c r="RYO122" s="841"/>
      <c r="RYP122" s="841"/>
      <c r="RYQ122" s="841"/>
      <c r="RYR122" s="841"/>
      <c r="RYS122" s="841"/>
      <c r="RYT122" s="841"/>
      <c r="RYU122" s="841"/>
      <c r="RYV122" s="841"/>
      <c r="RYW122" s="841"/>
      <c r="RYX122" s="841"/>
      <c r="RYY122" s="841"/>
      <c r="RYZ122" s="841"/>
      <c r="RZA122" s="841"/>
      <c r="RZB122" s="841"/>
      <c r="RZC122" s="841"/>
      <c r="RZD122" s="841"/>
      <c r="RZE122" s="841"/>
      <c r="RZF122" s="841"/>
      <c r="RZG122" s="841"/>
      <c r="RZH122" s="841"/>
      <c r="RZI122" s="841"/>
      <c r="RZJ122" s="841"/>
      <c r="RZK122" s="841"/>
      <c r="RZL122" s="841"/>
      <c r="RZM122" s="841"/>
      <c r="RZN122" s="841"/>
      <c r="RZO122" s="841"/>
      <c r="RZP122" s="841"/>
      <c r="RZQ122" s="841"/>
      <c r="RZR122" s="841"/>
      <c r="RZS122" s="841"/>
      <c r="RZT122" s="841"/>
      <c r="RZU122" s="841"/>
      <c r="RZV122" s="841"/>
      <c r="RZW122" s="841"/>
      <c r="RZX122" s="841"/>
      <c r="RZY122" s="841"/>
      <c r="RZZ122" s="841"/>
      <c r="SAA122" s="841"/>
      <c r="SAB122" s="841"/>
      <c r="SAC122" s="841"/>
      <c r="SAD122" s="841"/>
      <c r="SAE122" s="841"/>
      <c r="SAF122" s="841"/>
      <c r="SAG122" s="841"/>
      <c r="SAH122" s="841"/>
      <c r="SAI122" s="841"/>
      <c r="SAJ122" s="841"/>
      <c r="SAK122" s="841"/>
      <c r="SAL122" s="841"/>
      <c r="SAM122" s="841"/>
      <c r="SAN122" s="841"/>
      <c r="SAO122" s="841"/>
      <c r="SAP122" s="841"/>
      <c r="SAQ122" s="841"/>
      <c r="SAR122" s="841"/>
      <c r="SAS122" s="841"/>
      <c r="SAT122" s="841"/>
      <c r="SAU122" s="841"/>
      <c r="SAV122" s="841"/>
      <c r="SAW122" s="841"/>
      <c r="SAX122" s="841"/>
      <c r="SAY122" s="841"/>
      <c r="SAZ122" s="841"/>
      <c r="SBA122" s="841"/>
      <c r="SBB122" s="841"/>
      <c r="SBC122" s="841"/>
      <c r="SBD122" s="841"/>
      <c r="SBE122" s="841"/>
      <c r="SBF122" s="841"/>
      <c r="SBG122" s="841"/>
      <c r="SBH122" s="841"/>
      <c r="SBI122" s="841"/>
      <c r="SBJ122" s="841"/>
      <c r="SBK122" s="841"/>
      <c r="SBL122" s="841"/>
      <c r="SBM122" s="841"/>
      <c r="SBN122" s="841"/>
      <c r="SBO122" s="841"/>
      <c r="SBP122" s="841"/>
      <c r="SBQ122" s="841"/>
      <c r="SBR122" s="841"/>
      <c r="SBS122" s="841"/>
      <c r="SBT122" s="841"/>
      <c r="SBU122" s="841"/>
      <c r="SBV122" s="841"/>
      <c r="SBW122" s="841"/>
      <c r="SBX122" s="841"/>
      <c r="SBY122" s="841"/>
      <c r="SBZ122" s="841"/>
      <c r="SCA122" s="841"/>
      <c r="SCB122" s="841"/>
      <c r="SCC122" s="841"/>
      <c r="SCD122" s="841"/>
      <c r="SCE122" s="841"/>
      <c r="SCF122" s="841"/>
      <c r="SCG122" s="841"/>
      <c r="SCH122" s="841"/>
      <c r="SCI122" s="841"/>
      <c r="SCJ122" s="841"/>
      <c r="SCK122" s="841"/>
      <c r="SCL122" s="841"/>
      <c r="SCM122" s="841"/>
      <c r="SCN122" s="841"/>
      <c r="SCO122" s="841"/>
      <c r="SCP122" s="841"/>
      <c r="SCQ122" s="841"/>
      <c r="SCR122" s="841"/>
      <c r="SCS122" s="841"/>
      <c r="SCT122" s="841"/>
      <c r="SCU122" s="841"/>
      <c r="SCV122" s="841"/>
      <c r="SCW122" s="841"/>
      <c r="SCX122" s="841"/>
      <c r="SCY122" s="841"/>
      <c r="SCZ122" s="841"/>
      <c r="SDA122" s="841"/>
      <c r="SDB122" s="841"/>
      <c r="SDC122" s="841"/>
      <c r="SDD122" s="841"/>
      <c r="SDE122" s="841"/>
      <c r="SDF122" s="841"/>
      <c r="SDG122" s="841"/>
      <c r="SDH122" s="841"/>
      <c r="SDI122" s="841"/>
      <c r="SDJ122" s="841"/>
      <c r="SDK122" s="841"/>
      <c r="SDL122" s="841"/>
      <c r="SDM122" s="841"/>
      <c r="SDN122" s="841"/>
      <c r="SDO122" s="841"/>
      <c r="SDP122" s="841"/>
      <c r="SDQ122" s="841"/>
      <c r="SDR122" s="841"/>
      <c r="SDS122" s="841"/>
      <c r="SDT122" s="841"/>
      <c r="SDU122" s="841"/>
      <c r="SDV122" s="841"/>
      <c r="SDW122" s="841"/>
      <c r="SDX122" s="841"/>
      <c r="SDY122" s="841"/>
      <c r="SDZ122" s="841"/>
      <c r="SEA122" s="841"/>
      <c r="SEB122" s="841"/>
      <c r="SEC122" s="841"/>
      <c r="SED122" s="841"/>
      <c r="SEE122" s="841"/>
      <c r="SEF122" s="841"/>
      <c r="SEG122" s="841"/>
      <c r="SEH122" s="841"/>
      <c r="SEI122" s="841"/>
      <c r="SEJ122" s="841"/>
      <c r="SEK122" s="841"/>
      <c r="SEL122" s="841"/>
      <c r="SEM122" s="841"/>
      <c r="SEN122" s="841"/>
      <c r="SEO122" s="841"/>
      <c r="SEP122" s="841"/>
      <c r="SEQ122" s="841"/>
      <c r="SER122" s="841"/>
      <c r="SES122" s="841"/>
      <c r="SET122" s="841"/>
      <c r="SEU122" s="841"/>
      <c r="SEV122" s="841"/>
      <c r="SEW122" s="841"/>
      <c r="SEX122" s="841"/>
      <c r="SEY122" s="841"/>
      <c r="SEZ122" s="841"/>
      <c r="SFA122" s="841"/>
      <c r="SFB122" s="841"/>
      <c r="SFC122" s="841"/>
      <c r="SFD122" s="841"/>
      <c r="SFE122" s="841"/>
      <c r="SFF122" s="841"/>
      <c r="SFG122" s="841"/>
      <c r="SFH122" s="841"/>
      <c r="SFI122" s="841"/>
      <c r="SFJ122" s="841"/>
      <c r="SFK122" s="841"/>
      <c r="SFL122" s="841"/>
      <c r="SFM122" s="841"/>
      <c r="SFN122" s="841"/>
      <c r="SFO122" s="841"/>
      <c r="SFP122" s="841"/>
      <c r="SFQ122" s="841"/>
      <c r="SFR122" s="841"/>
      <c r="SFS122" s="841"/>
      <c r="SFT122" s="841"/>
      <c r="SFU122" s="841"/>
      <c r="SFV122" s="841"/>
      <c r="SFW122" s="841"/>
      <c r="SFX122" s="841"/>
      <c r="SFY122" s="841"/>
      <c r="SFZ122" s="841"/>
      <c r="SGA122" s="841"/>
      <c r="SGB122" s="841"/>
      <c r="SGC122" s="841"/>
      <c r="SGD122" s="841"/>
      <c r="SGE122" s="841"/>
      <c r="SGF122" s="841"/>
      <c r="SGG122" s="841"/>
      <c r="SGH122" s="841"/>
      <c r="SGI122" s="841"/>
      <c r="SGJ122" s="841"/>
      <c r="SGK122" s="841"/>
      <c r="SGL122" s="841"/>
      <c r="SGM122" s="841"/>
      <c r="SGN122" s="841"/>
      <c r="SGO122" s="841"/>
      <c r="SGP122" s="841"/>
      <c r="SGQ122" s="841"/>
      <c r="SGR122" s="841"/>
      <c r="SGS122" s="841"/>
      <c r="SGT122" s="841"/>
      <c r="SGU122" s="841"/>
      <c r="SGV122" s="841"/>
      <c r="SGW122" s="841"/>
      <c r="SGX122" s="841"/>
      <c r="SGY122" s="841"/>
      <c r="SGZ122" s="841"/>
      <c r="SHA122" s="841"/>
      <c r="SHB122" s="841"/>
      <c r="SHC122" s="841"/>
      <c r="SHD122" s="841"/>
      <c r="SHE122" s="841"/>
      <c r="SHF122" s="841"/>
      <c r="SHG122" s="841"/>
      <c r="SHH122" s="841"/>
      <c r="SHI122" s="841"/>
      <c r="SHJ122" s="841"/>
      <c r="SHK122" s="841"/>
      <c r="SHL122" s="841"/>
      <c r="SHM122" s="841"/>
      <c r="SHN122" s="841"/>
      <c r="SHO122" s="841"/>
      <c r="SHP122" s="841"/>
      <c r="SHQ122" s="841"/>
      <c r="SHR122" s="841"/>
      <c r="SHS122" s="841"/>
      <c r="SHT122" s="841"/>
      <c r="SHU122" s="841"/>
      <c r="SHV122" s="841"/>
      <c r="SHW122" s="841"/>
      <c r="SHX122" s="841"/>
      <c r="SHY122" s="841"/>
      <c r="SHZ122" s="841"/>
      <c r="SIA122" s="841"/>
      <c r="SIB122" s="841"/>
      <c r="SIC122" s="841"/>
      <c r="SID122" s="841"/>
      <c r="SIE122" s="841"/>
      <c r="SIF122" s="841"/>
      <c r="SIG122" s="841"/>
      <c r="SIH122" s="841"/>
      <c r="SII122" s="841"/>
      <c r="SIJ122" s="841"/>
      <c r="SIK122" s="841"/>
      <c r="SIL122" s="841"/>
      <c r="SIM122" s="841"/>
      <c r="SIN122" s="841"/>
      <c r="SIO122" s="841"/>
      <c r="SIP122" s="841"/>
      <c r="SIQ122" s="841"/>
      <c r="SIR122" s="841"/>
      <c r="SIS122" s="841"/>
      <c r="SIT122" s="841"/>
      <c r="SIU122" s="841"/>
      <c r="SIV122" s="841"/>
      <c r="SIW122" s="841"/>
      <c r="SIX122" s="841"/>
      <c r="SIY122" s="841"/>
      <c r="SIZ122" s="841"/>
      <c r="SJA122" s="841"/>
      <c r="SJB122" s="841"/>
      <c r="SJC122" s="841"/>
      <c r="SJD122" s="841"/>
      <c r="SJE122" s="841"/>
      <c r="SJF122" s="841"/>
      <c r="SJG122" s="841"/>
      <c r="SJH122" s="841"/>
      <c r="SJI122" s="841"/>
      <c r="SJJ122" s="841"/>
      <c r="SJK122" s="841"/>
      <c r="SJL122" s="841"/>
      <c r="SJM122" s="841"/>
      <c r="SJN122" s="841"/>
      <c r="SJO122" s="841"/>
      <c r="SJP122" s="841"/>
      <c r="SJQ122" s="841"/>
      <c r="SJR122" s="841"/>
      <c r="SJS122" s="841"/>
      <c r="SJT122" s="841"/>
      <c r="SJU122" s="841"/>
      <c r="SJV122" s="841"/>
      <c r="SJW122" s="841"/>
      <c r="SJX122" s="841"/>
      <c r="SJY122" s="841"/>
      <c r="SJZ122" s="841"/>
      <c r="SKA122" s="841"/>
      <c r="SKB122" s="841"/>
      <c r="SKC122" s="841"/>
      <c r="SKD122" s="841"/>
      <c r="SKE122" s="841"/>
      <c r="SKF122" s="841"/>
      <c r="SKG122" s="841"/>
      <c r="SKH122" s="841"/>
      <c r="SKI122" s="841"/>
      <c r="SKJ122" s="841"/>
      <c r="SKK122" s="841"/>
      <c r="SKL122" s="841"/>
      <c r="SKM122" s="841"/>
      <c r="SKN122" s="841"/>
      <c r="SKO122" s="841"/>
      <c r="SKP122" s="841"/>
      <c r="SKQ122" s="841"/>
      <c r="SKR122" s="841"/>
      <c r="SKS122" s="841"/>
      <c r="SKT122" s="841"/>
      <c r="SKU122" s="841"/>
      <c r="SKV122" s="841"/>
      <c r="SKW122" s="841"/>
      <c r="SKX122" s="841"/>
      <c r="SKY122" s="841"/>
      <c r="SKZ122" s="841"/>
      <c r="SLA122" s="841"/>
      <c r="SLB122" s="841"/>
      <c r="SLC122" s="841"/>
      <c r="SLD122" s="841"/>
      <c r="SLE122" s="841"/>
      <c r="SLF122" s="841"/>
      <c r="SLG122" s="841"/>
      <c r="SLH122" s="841"/>
      <c r="SLI122" s="841"/>
      <c r="SLJ122" s="841"/>
      <c r="SLK122" s="841"/>
      <c r="SLL122" s="841"/>
      <c r="SLM122" s="841"/>
      <c r="SLN122" s="841"/>
      <c r="SLO122" s="841"/>
      <c r="SLP122" s="841"/>
      <c r="SLQ122" s="841"/>
      <c r="SLR122" s="841"/>
      <c r="SLS122" s="841"/>
      <c r="SLT122" s="841"/>
      <c r="SLU122" s="841"/>
      <c r="SLV122" s="841"/>
      <c r="SLW122" s="841"/>
      <c r="SLX122" s="841"/>
      <c r="SLY122" s="841"/>
      <c r="SLZ122" s="841"/>
      <c r="SMA122" s="841"/>
      <c r="SMB122" s="841"/>
      <c r="SMC122" s="841"/>
      <c r="SMD122" s="841"/>
      <c r="SME122" s="841"/>
      <c r="SMF122" s="841"/>
      <c r="SMG122" s="841"/>
      <c r="SMH122" s="841"/>
      <c r="SMI122" s="841"/>
      <c r="SMJ122" s="841"/>
      <c r="SMK122" s="841"/>
      <c r="SML122" s="841"/>
      <c r="SMM122" s="841"/>
      <c r="SMN122" s="841"/>
      <c r="SMO122" s="841"/>
      <c r="SMP122" s="841"/>
      <c r="SMQ122" s="841"/>
      <c r="SMR122" s="841"/>
      <c r="SMS122" s="841"/>
      <c r="SMT122" s="841"/>
      <c r="SMU122" s="841"/>
      <c r="SMV122" s="841"/>
      <c r="SMW122" s="841"/>
      <c r="SMX122" s="841"/>
      <c r="SMY122" s="841"/>
      <c r="SMZ122" s="841"/>
      <c r="SNA122" s="841"/>
      <c r="SNB122" s="841"/>
      <c r="SNC122" s="841"/>
      <c r="SND122" s="841"/>
      <c r="SNE122" s="841"/>
      <c r="SNF122" s="841"/>
      <c r="SNG122" s="841"/>
      <c r="SNH122" s="841"/>
      <c r="SNI122" s="841"/>
      <c r="SNJ122" s="841"/>
      <c r="SNK122" s="841"/>
      <c r="SNL122" s="841"/>
      <c r="SNM122" s="841"/>
      <c r="SNN122" s="841"/>
      <c r="SNO122" s="841"/>
      <c r="SNP122" s="841"/>
      <c r="SNQ122" s="841"/>
      <c r="SNR122" s="841"/>
      <c r="SNS122" s="841"/>
      <c r="SNT122" s="841"/>
      <c r="SNU122" s="841"/>
      <c r="SNV122" s="841"/>
      <c r="SNW122" s="841"/>
      <c r="SNX122" s="841"/>
      <c r="SNY122" s="841"/>
      <c r="SNZ122" s="841"/>
      <c r="SOA122" s="841"/>
      <c r="SOB122" s="841"/>
      <c r="SOC122" s="841"/>
      <c r="SOD122" s="841"/>
      <c r="SOE122" s="841"/>
      <c r="SOF122" s="841"/>
      <c r="SOG122" s="841"/>
      <c r="SOH122" s="841"/>
      <c r="SOI122" s="841"/>
      <c r="SOJ122" s="841"/>
      <c r="SOK122" s="841"/>
      <c r="SOL122" s="841"/>
      <c r="SOM122" s="841"/>
      <c r="SON122" s="841"/>
      <c r="SOO122" s="841"/>
      <c r="SOP122" s="841"/>
      <c r="SOQ122" s="841"/>
      <c r="SOR122" s="841"/>
      <c r="SOS122" s="841"/>
      <c r="SOT122" s="841"/>
      <c r="SOU122" s="841"/>
      <c r="SOV122" s="841"/>
      <c r="SOW122" s="841"/>
      <c r="SOX122" s="841"/>
      <c r="SOY122" s="841"/>
      <c r="SOZ122" s="841"/>
      <c r="SPA122" s="841"/>
      <c r="SPB122" s="841"/>
      <c r="SPC122" s="841"/>
      <c r="SPD122" s="841"/>
      <c r="SPE122" s="841"/>
      <c r="SPF122" s="841"/>
      <c r="SPG122" s="841"/>
      <c r="SPH122" s="841"/>
      <c r="SPI122" s="841"/>
      <c r="SPJ122" s="841"/>
      <c r="SPK122" s="841"/>
      <c r="SPL122" s="841"/>
      <c r="SPM122" s="841"/>
      <c r="SPN122" s="841"/>
      <c r="SPO122" s="841"/>
      <c r="SPP122" s="841"/>
      <c r="SPQ122" s="841"/>
      <c r="SPR122" s="841"/>
      <c r="SPS122" s="841"/>
      <c r="SPT122" s="841"/>
      <c r="SPU122" s="841"/>
      <c r="SPV122" s="841"/>
      <c r="SPW122" s="841"/>
      <c r="SPX122" s="841"/>
      <c r="SPY122" s="841"/>
      <c r="SPZ122" s="841"/>
      <c r="SQA122" s="841"/>
      <c r="SQB122" s="841"/>
      <c r="SQC122" s="841"/>
      <c r="SQD122" s="841"/>
      <c r="SQE122" s="841"/>
      <c r="SQF122" s="841"/>
      <c r="SQG122" s="841"/>
      <c r="SQH122" s="841"/>
      <c r="SQI122" s="841"/>
      <c r="SQJ122" s="841"/>
      <c r="SQK122" s="841"/>
      <c r="SQL122" s="841"/>
      <c r="SQM122" s="841"/>
      <c r="SQN122" s="841"/>
      <c r="SQO122" s="841"/>
      <c r="SQP122" s="841"/>
      <c r="SQQ122" s="841"/>
      <c r="SQR122" s="841"/>
      <c r="SQS122" s="841"/>
      <c r="SQT122" s="841"/>
      <c r="SQU122" s="841"/>
      <c r="SQV122" s="841"/>
      <c r="SQW122" s="841"/>
      <c r="SQX122" s="841"/>
      <c r="SQY122" s="841"/>
      <c r="SQZ122" s="841"/>
      <c r="SRA122" s="841"/>
      <c r="SRB122" s="841"/>
      <c r="SRC122" s="841"/>
      <c r="SRD122" s="841"/>
      <c r="SRE122" s="841"/>
      <c r="SRF122" s="841"/>
      <c r="SRG122" s="841"/>
      <c r="SRH122" s="841"/>
      <c r="SRI122" s="841"/>
      <c r="SRJ122" s="841"/>
      <c r="SRK122" s="841"/>
      <c r="SRL122" s="841"/>
      <c r="SRM122" s="841"/>
      <c r="SRN122" s="841"/>
      <c r="SRO122" s="841"/>
      <c r="SRP122" s="841"/>
      <c r="SRQ122" s="841"/>
      <c r="SRR122" s="841"/>
      <c r="SRS122" s="841"/>
      <c r="SRT122" s="841"/>
      <c r="SRU122" s="841"/>
      <c r="SRV122" s="841"/>
      <c r="SRW122" s="841"/>
      <c r="SRX122" s="841"/>
      <c r="SRY122" s="841"/>
      <c r="SRZ122" s="841"/>
      <c r="SSA122" s="841"/>
      <c r="SSB122" s="841"/>
      <c r="SSC122" s="841"/>
      <c r="SSD122" s="841"/>
      <c r="SSE122" s="841"/>
      <c r="SSF122" s="841"/>
      <c r="SSG122" s="841"/>
      <c r="SSH122" s="841"/>
      <c r="SSI122" s="841"/>
      <c r="SSJ122" s="841"/>
      <c r="SSK122" s="841"/>
      <c r="SSL122" s="841"/>
      <c r="SSM122" s="841"/>
      <c r="SSN122" s="841"/>
      <c r="SSO122" s="841"/>
      <c r="SSP122" s="841"/>
      <c r="SSQ122" s="841"/>
      <c r="SSR122" s="841"/>
      <c r="SSS122" s="841"/>
      <c r="SST122" s="841"/>
      <c r="SSU122" s="841"/>
      <c r="SSV122" s="841"/>
      <c r="SSW122" s="841"/>
      <c r="SSX122" s="841"/>
      <c r="SSY122" s="841"/>
      <c r="SSZ122" s="841"/>
      <c r="STA122" s="841"/>
      <c r="STB122" s="841"/>
      <c r="STC122" s="841"/>
      <c r="STD122" s="841"/>
      <c r="STE122" s="841"/>
      <c r="STF122" s="841"/>
      <c r="STG122" s="841"/>
      <c r="STH122" s="841"/>
      <c r="STI122" s="841"/>
      <c r="STJ122" s="841"/>
      <c r="STK122" s="841"/>
      <c r="STL122" s="841"/>
      <c r="STM122" s="841"/>
      <c r="STN122" s="841"/>
      <c r="STO122" s="841"/>
      <c r="STP122" s="841"/>
      <c r="STQ122" s="841"/>
      <c r="STR122" s="841"/>
      <c r="STS122" s="841"/>
      <c r="STT122" s="841"/>
      <c r="STU122" s="841"/>
      <c r="STV122" s="841"/>
      <c r="STW122" s="841"/>
      <c r="STX122" s="841"/>
      <c r="STY122" s="841"/>
      <c r="STZ122" s="841"/>
      <c r="SUA122" s="841"/>
      <c r="SUB122" s="841"/>
      <c r="SUC122" s="841"/>
      <c r="SUD122" s="841"/>
      <c r="SUE122" s="841"/>
      <c r="SUF122" s="841"/>
      <c r="SUG122" s="841"/>
      <c r="SUH122" s="841"/>
      <c r="SUI122" s="841"/>
      <c r="SUJ122" s="841"/>
      <c r="SUK122" s="841"/>
      <c r="SUL122" s="841"/>
      <c r="SUM122" s="841"/>
      <c r="SUN122" s="841"/>
      <c r="SUO122" s="841"/>
      <c r="SUP122" s="841"/>
      <c r="SUQ122" s="841"/>
      <c r="SUR122" s="841"/>
      <c r="SUS122" s="841"/>
      <c r="SUT122" s="841"/>
      <c r="SUU122" s="841"/>
      <c r="SUV122" s="841"/>
      <c r="SUW122" s="841"/>
      <c r="SUX122" s="841"/>
      <c r="SUY122" s="841"/>
      <c r="SUZ122" s="841"/>
      <c r="SVA122" s="841"/>
      <c r="SVB122" s="841"/>
      <c r="SVC122" s="841"/>
      <c r="SVD122" s="841"/>
      <c r="SVE122" s="841"/>
      <c r="SVF122" s="841"/>
      <c r="SVG122" s="841"/>
      <c r="SVH122" s="841"/>
      <c r="SVI122" s="841"/>
      <c r="SVJ122" s="841"/>
      <c r="SVK122" s="841"/>
      <c r="SVL122" s="841"/>
      <c r="SVM122" s="841"/>
      <c r="SVN122" s="841"/>
      <c r="SVO122" s="841"/>
      <c r="SVP122" s="841"/>
      <c r="SVQ122" s="841"/>
      <c r="SVR122" s="841"/>
      <c r="SVS122" s="841"/>
      <c r="SVT122" s="841"/>
      <c r="SVU122" s="841"/>
      <c r="SVV122" s="841"/>
      <c r="SVW122" s="841"/>
      <c r="SVX122" s="841"/>
      <c r="SVY122" s="841"/>
      <c r="SVZ122" s="841"/>
      <c r="SWA122" s="841"/>
      <c r="SWB122" s="841"/>
      <c r="SWC122" s="841"/>
      <c r="SWD122" s="841"/>
      <c r="SWE122" s="841"/>
      <c r="SWF122" s="841"/>
      <c r="SWG122" s="841"/>
      <c r="SWH122" s="841"/>
      <c r="SWI122" s="841"/>
      <c r="SWJ122" s="841"/>
      <c r="SWK122" s="841"/>
      <c r="SWL122" s="841"/>
      <c r="SWM122" s="841"/>
      <c r="SWN122" s="841"/>
      <c r="SWO122" s="841"/>
      <c r="SWP122" s="841"/>
      <c r="SWQ122" s="841"/>
      <c r="SWR122" s="841"/>
      <c r="SWS122" s="841"/>
      <c r="SWT122" s="841"/>
      <c r="SWU122" s="841"/>
      <c r="SWV122" s="841"/>
      <c r="SWW122" s="841"/>
      <c r="SWX122" s="841"/>
      <c r="SWY122" s="841"/>
      <c r="SWZ122" s="841"/>
      <c r="SXA122" s="841"/>
      <c r="SXB122" s="841"/>
      <c r="SXC122" s="841"/>
      <c r="SXD122" s="841"/>
      <c r="SXE122" s="841"/>
      <c r="SXF122" s="841"/>
      <c r="SXG122" s="841"/>
      <c r="SXH122" s="841"/>
      <c r="SXI122" s="841"/>
      <c r="SXJ122" s="841"/>
      <c r="SXK122" s="841"/>
      <c r="SXL122" s="841"/>
      <c r="SXM122" s="841"/>
      <c r="SXN122" s="841"/>
      <c r="SXO122" s="841"/>
      <c r="SXP122" s="841"/>
      <c r="SXQ122" s="841"/>
      <c r="SXR122" s="841"/>
      <c r="SXS122" s="841"/>
      <c r="SXT122" s="841"/>
      <c r="SXU122" s="841"/>
      <c r="SXV122" s="841"/>
      <c r="SXW122" s="841"/>
      <c r="SXX122" s="841"/>
      <c r="SXY122" s="841"/>
      <c r="SXZ122" s="841"/>
      <c r="SYA122" s="841"/>
      <c r="SYB122" s="841"/>
      <c r="SYC122" s="841"/>
      <c r="SYD122" s="841"/>
      <c r="SYE122" s="841"/>
      <c r="SYF122" s="841"/>
      <c r="SYG122" s="841"/>
      <c r="SYH122" s="841"/>
      <c r="SYI122" s="841"/>
      <c r="SYJ122" s="841"/>
      <c r="SYK122" s="841"/>
      <c r="SYL122" s="841"/>
      <c r="SYM122" s="841"/>
      <c r="SYN122" s="841"/>
      <c r="SYO122" s="841"/>
      <c r="SYP122" s="841"/>
      <c r="SYQ122" s="841"/>
      <c r="SYR122" s="841"/>
      <c r="SYS122" s="841"/>
      <c r="SYT122" s="841"/>
      <c r="SYU122" s="841"/>
      <c r="SYV122" s="841"/>
      <c r="SYW122" s="841"/>
      <c r="SYX122" s="841"/>
      <c r="SYY122" s="841"/>
      <c r="SYZ122" s="841"/>
      <c r="SZA122" s="841"/>
      <c r="SZB122" s="841"/>
      <c r="SZC122" s="841"/>
      <c r="SZD122" s="841"/>
      <c r="SZE122" s="841"/>
      <c r="SZF122" s="841"/>
      <c r="SZG122" s="841"/>
      <c r="SZH122" s="841"/>
      <c r="SZI122" s="841"/>
      <c r="SZJ122" s="841"/>
      <c r="SZK122" s="841"/>
      <c r="SZL122" s="841"/>
      <c r="SZM122" s="841"/>
      <c r="SZN122" s="841"/>
      <c r="SZO122" s="841"/>
      <c r="SZP122" s="841"/>
      <c r="SZQ122" s="841"/>
      <c r="SZR122" s="841"/>
      <c r="SZS122" s="841"/>
      <c r="SZT122" s="841"/>
      <c r="SZU122" s="841"/>
      <c r="SZV122" s="841"/>
      <c r="SZW122" s="841"/>
      <c r="SZX122" s="841"/>
      <c r="SZY122" s="841"/>
      <c r="SZZ122" s="841"/>
      <c r="TAA122" s="841"/>
      <c r="TAB122" s="841"/>
      <c r="TAC122" s="841"/>
      <c r="TAD122" s="841"/>
      <c r="TAE122" s="841"/>
      <c r="TAF122" s="841"/>
      <c r="TAG122" s="841"/>
      <c r="TAH122" s="841"/>
      <c r="TAI122" s="841"/>
      <c r="TAJ122" s="841"/>
      <c r="TAK122" s="841"/>
      <c r="TAL122" s="841"/>
      <c r="TAM122" s="841"/>
      <c r="TAN122" s="841"/>
      <c r="TAO122" s="841"/>
      <c r="TAP122" s="841"/>
      <c r="TAQ122" s="841"/>
      <c r="TAR122" s="841"/>
      <c r="TAS122" s="841"/>
      <c r="TAT122" s="841"/>
      <c r="TAU122" s="841"/>
      <c r="TAV122" s="841"/>
      <c r="TAW122" s="841"/>
      <c r="TAX122" s="841"/>
      <c r="TAY122" s="841"/>
      <c r="TAZ122" s="841"/>
      <c r="TBA122" s="841"/>
      <c r="TBB122" s="841"/>
      <c r="TBC122" s="841"/>
      <c r="TBD122" s="841"/>
      <c r="TBE122" s="841"/>
      <c r="TBF122" s="841"/>
      <c r="TBG122" s="841"/>
      <c r="TBH122" s="841"/>
      <c r="TBI122" s="841"/>
      <c r="TBJ122" s="841"/>
      <c r="TBK122" s="841"/>
      <c r="TBL122" s="841"/>
      <c r="TBM122" s="841"/>
      <c r="TBN122" s="841"/>
      <c r="TBO122" s="841"/>
      <c r="TBP122" s="841"/>
      <c r="TBQ122" s="841"/>
      <c r="TBR122" s="841"/>
      <c r="TBS122" s="841"/>
      <c r="TBT122" s="841"/>
      <c r="TBU122" s="841"/>
      <c r="TBV122" s="841"/>
      <c r="TBW122" s="841"/>
      <c r="TBX122" s="841"/>
      <c r="TBY122" s="841"/>
      <c r="TBZ122" s="841"/>
      <c r="TCA122" s="841"/>
      <c r="TCB122" s="841"/>
      <c r="TCC122" s="841"/>
      <c r="TCD122" s="841"/>
      <c r="TCE122" s="841"/>
      <c r="TCF122" s="841"/>
      <c r="TCG122" s="841"/>
      <c r="TCH122" s="841"/>
      <c r="TCI122" s="841"/>
      <c r="TCJ122" s="841"/>
      <c r="TCK122" s="841"/>
      <c r="TCL122" s="841"/>
      <c r="TCM122" s="841"/>
      <c r="TCN122" s="841"/>
      <c r="TCO122" s="841"/>
      <c r="TCP122" s="841"/>
      <c r="TCQ122" s="841"/>
      <c r="TCR122" s="841"/>
      <c r="TCS122" s="841"/>
      <c r="TCT122" s="841"/>
      <c r="TCU122" s="841"/>
      <c r="TCV122" s="841"/>
      <c r="TCW122" s="841"/>
      <c r="TCX122" s="841"/>
      <c r="TCY122" s="841"/>
      <c r="TCZ122" s="841"/>
      <c r="TDA122" s="841"/>
      <c r="TDB122" s="841"/>
      <c r="TDC122" s="841"/>
      <c r="TDD122" s="841"/>
      <c r="TDE122" s="841"/>
      <c r="TDF122" s="841"/>
      <c r="TDG122" s="841"/>
      <c r="TDH122" s="841"/>
      <c r="TDI122" s="841"/>
      <c r="TDJ122" s="841"/>
      <c r="TDK122" s="841"/>
      <c r="TDL122" s="841"/>
      <c r="TDM122" s="841"/>
      <c r="TDN122" s="841"/>
      <c r="TDO122" s="841"/>
      <c r="TDP122" s="841"/>
      <c r="TDQ122" s="841"/>
      <c r="TDR122" s="841"/>
      <c r="TDS122" s="841"/>
      <c r="TDT122" s="841"/>
      <c r="TDU122" s="841"/>
      <c r="TDV122" s="841"/>
      <c r="TDW122" s="841"/>
      <c r="TDX122" s="841"/>
      <c r="TDY122" s="841"/>
      <c r="TDZ122" s="841"/>
      <c r="TEA122" s="841"/>
      <c r="TEB122" s="841"/>
      <c r="TEC122" s="841"/>
      <c r="TED122" s="841"/>
      <c r="TEE122" s="841"/>
      <c r="TEF122" s="841"/>
      <c r="TEG122" s="841"/>
      <c r="TEH122" s="841"/>
      <c r="TEI122" s="841"/>
      <c r="TEJ122" s="841"/>
      <c r="TEK122" s="841"/>
      <c r="TEL122" s="841"/>
      <c r="TEM122" s="841"/>
      <c r="TEN122" s="841"/>
      <c r="TEO122" s="841"/>
      <c r="TEP122" s="841"/>
      <c r="TEQ122" s="841"/>
      <c r="TER122" s="841"/>
      <c r="TES122" s="841"/>
      <c r="TET122" s="841"/>
      <c r="TEU122" s="841"/>
      <c r="TEV122" s="841"/>
      <c r="TEW122" s="841"/>
      <c r="TEX122" s="841"/>
      <c r="TEY122" s="841"/>
      <c r="TEZ122" s="841"/>
      <c r="TFA122" s="841"/>
      <c r="TFB122" s="841"/>
      <c r="TFC122" s="841"/>
      <c r="TFD122" s="841"/>
      <c r="TFE122" s="841"/>
      <c r="TFF122" s="841"/>
      <c r="TFG122" s="841"/>
      <c r="TFH122" s="841"/>
      <c r="TFI122" s="841"/>
      <c r="TFJ122" s="841"/>
      <c r="TFK122" s="841"/>
      <c r="TFL122" s="841"/>
      <c r="TFM122" s="841"/>
      <c r="TFN122" s="841"/>
      <c r="TFO122" s="841"/>
      <c r="TFP122" s="841"/>
      <c r="TFQ122" s="841"/>
      <c r="TFR122" s="841"/>
      <c r="TFS122" s="841"/>
      <c r="TFT122" s="841"/>
      <c r="TFU122" s="841"/>
      <c r="TFV122" s="841"/>
      <c r="TFW122" s="841"/>
      <c r="TFX122" s="841"/>
      <c r="TFY122" s="841"/>
      <c r="TFZ122" s="841"/>
      <c r="TGA122" s="841"/>
      <c r="TGB122" s="841"/>
      <c r="TGC122" s="841"/>
      <c r="TGD122" s="841"/>
      <c r="TGE122" s="841"/>
      <c r="TGF122" s="841"/>
      <c r="TGG122" s="841"/>
      <c r="TGH122" s="841"/>
      <c r="TGI122" s="841"/>
      <c r="TGJ122" s="841"/>
      <c r="TGK122" s="841"/>
      <c r="TGL122" s="841"/>
      <c r="TGM122" s="841"/>
      <c r="TGN122" s="841"/>
      <c r="TGO122" s="841"/>
      <c r="TGP122" s="841"/>
      <c r="TGQ122" s="841"/>
      <c r="TGR122" s="841"/>
      <c r="TGS122" s="841"/>
      <c r="TGT122" s="841"/>
      <c r="TGU122" s="841"/>
      <c r="TGV122" s="841"/>
      <c r="TGW122" s="841"/>
      <c r="TGX122" s="841"/>
      <c r="TGY122" s="841"/>
      <c r="TGZ122" s="841"/>
      <c r="THA122" s="841"/>
      <c r="THB122" s="841"/>
      <c r="THC122" s="841"/>
      <c r="THD122" s="841"/>
      <c r="THE122" s="841"/>
      <c r="THF122" s="841"/>
      <c r="THG122" s="841"/>
      <c r="THH122" s="841"/>
      <c r="THI122" s="841"/>
      <c r="THJ122" s="841"/>
      <c r="THK122" s="841"/>
      <c r="THL122" s="841"/>
      <c r="THM122" s="841"/>
      <c r="THN122" s="841"/>
      <c r="THO122" s="841"/>
      <c r="THP122" s="841"/>
      <c r="THQ122" s="841"/>
      <c r="THR122" s="841"/>
      <c r="THS122" s="841"/>
      <c r="THT122" s="841"/>
      <c r="THU122" s="841"/>
      <c r="THV122" s="841"/>
      <c r="THW122" s="841"/>
      <c r="THX122" s="841"/>
      <c r="THY122" s="841"/>
      <c r="THZ122" s="841"/>
      <c r="TIA122" s="841"/>
      <c r="TIB122" s="841"/>
      <c r="TIC122" s="841"/>
      <c r="TID122" s="841"/>
      <c r="TIE122" s="841"/>
      <c r="TIF122" s="841"/>
      <c r="TIG122" s="841"/>
      <c r="TIH122" s="841"/>
      <c r="TII122" s="841"/>
      <c r="TIJ122" s="841"/>
      <c r="TIK122" s="841"/>
      <c r="TIL122" s="841"/>
      <c r="TIM122" s="841"/>
      <c r="TIN122" s="841"/>
      <c r="TIO122" s="841"/>
      <c r="TIP122" s="841"/>
      <c r="TIQ122" s="841"/>
      <c r="TIR122" s="841"/>
      <c r="TIS122" s="841"/>
      <c r="TIT122" s="841"/>
      <c r="TIU122" s="841"/>
      <c r="TIV122" s="841"/>
      <c r="TIW122" s="841"/>
      <c r="TIX122" s="841"/>
      <c r="TIY122" s="841"/>
      <c r="TIZ122" s="841"/>
      <c r="TJA122" s="841"/>
      <c r="TJB122" s="841"/>
      <c r="TJC122" s="841"/>
      <c r="TJD122" s="841"/>
      <c r="TJE122" s="841"/>
      <c r="TJF122" s="841"/>
      <c r="TJG122" s="841"/>
      <c r="TJH122" s="841"/>
      <c r="TJI122" s="841"/>
      <c r="TJJ122" s="841"/>
      <c r="TJK122" s="841"/>
      <c r="TJL122" s="841"/>
      <c r="TJM122" s="841"/>
      <c r="TJN122" s="841"/>
      <c r="TJO122" s="841"/>
      <c r="TJP122" s="841"/>
      <c r="TJQ122" s="841"/>
      <c r="TJR122" s="841"/>
      <c r="TJS122" s="841"/>
      <c r="TJT122" s="841"/>
      <c r="TJU122" s="841"/>
      <c r="TJV122" s="841"/>
      <c r="TJW122" s="841"/>
      <c r="TJX122" s="841"/>
      <c r="TJY122" s="841"/>
      <c r="TJZ122" s="841"/>
      <c r="TKA122" s="841"/>
      <c r="TKB122" s="841"/>
      <c r="TKC122" s="841"/>
      <c r="TKD122" s="841"/>
      <c r="TKE122" s="841"/>
      <c r="TKF122" s="841"/>
      <c r="TKG122" s="841"/>
      <c r="TKH122" s="841"/>
      <c r="TKI122" s="841"/>
      <c r="TKJ122" s="841"/>
      <c r="TKK122" s="841"/>
      <c r="TKL122" s="841"/>
      <c r="TKM122" s="841"/>
      <c r="TKN122" s="841"/>
      <c r="TKO122" s="841"/>
      <c r="TKP122" s="841"/>
      <c r="TKQ122" s="841"/>
      <c r="TKR122" s="841"/>
      <c r="TKS122" s="841"/>
      <c r="TKT122" s="841"/>
      <c r="TKU122" s="841"/>
      <c r="TKV122" s="841"/>
      <c r="TKW122" s="841"/>
      <c r="TKX122" s="841"/>
      <c r="TKY122" s="841"/>
      <c r="TKZ122" s="841"/>
      <c r="TLA122" s="841"/>
      <c r="TLB122" s="841"/>
      <c r="TLC122" s="841"/>
      <c r="TLD122" s="841"/>
      <c r="TLE122" s="841"/>
      <c r="TLF122" s="841"/>
      <c r="TLG122" s="841"/>
      <c r="TLH122" s="841"/>
      <c r="TLI122" s="841"/>
      <c r="TLJ122" s="841"/>
      <c r="TLK122" s="841"/>
      <c r="TLL122" s="841"/>
      <c r="TLM122" s="841"/>
      <c r="TLN122" s="841"/>
      <c r="TLO122" s="841"/>
      <c r="TLP122" s="841"/>
      <c r="TLQ122" s="841"/>
      <c r="TLR122" s="841"/>
      <c r="TLS122" s="841"/>
      <c r="TLT122" s="841"/>
      <c r="TLU122" s="841"/>
      <c r="TLV122" s="841"/>
      <c r="TLW122" s="841"/>
      <c r="TLX122" s="841"/>
      <c r="TLY122" s="841"/>
      <c r="TLZ122" s="841"/>
      <c r="TMA122" s="841"/>
      <c r="TMB122" s="841"/>
      <c r="TMC122" s="841"/>
      <c r="TMD122" s="841"/>
      <c r="TME122" s="841"/>
      <c r="TMF122" s="841"/>
      <c r="TMG122" s="841"/>
      <c r="TMH122" s="841"/>
      <c r="TMI122" s="841"/>
      <c r="TMJ122" s="841"/>
      <c r="TMK122" s="841"/>
      <c r="TML122" s="841"/>
      <c r="TMM122" s="841"/>
      <c r="TMN122" s="841"/>
      <c r="TMO122" s="841"/>
      <c r="TMP122" s="841"/>
      <c r="TMQ122" s="841"/>
      <c r="TMR122" s="841"/>
      <c r="TMS122" s="841"/>
      <c r="TMT122" s="841"/>
      <c r="TMU122" s="841"/>
      <c r="TMV122" s="841"/>
      <c r="TMW122" s="841"/>
      <c r="TMX122" s="841"/>
      <c r="TMY122" s="841"/>
      <c r="TMZ122" s="841"/>
      <c r="TNA122" s="841"/>
      <c r="TNB122" s="841"/>
      <c r="TNC122" s="841"/>
      <c r="TND122" s="841"/>
      <c r="TNE122" s="841"/>
      <c r="TNF122" s="841"/>
      <c r="TNG122" s="841"/>
      <c r="TNH122" s="841"/>
      <c r="TNI122" s="841"/>
      <c r="TNJ122" s="841"/>
      <c r="TNK122" s="841"/>
      <c r="TNL122" s="841"/>
      <c r="TNM122" s="841"/>
      <c r="TNN122" s="841"/>
      <c r="TNO122" s="841"/>
      <c r="TNP122" s="841"/>
      <c r="TNQ122" s="841"/>
      <c r="TNR122" s="841"/>
      <c r="TNS122" s="841"/>
      <c r="TNT122" s="841"/>
      <c r="TNU122" s="841"/>
      <c r="TNV122" s="841"/>
      <c r="TNW122" s="841"/>
      <c r="TNX122" s="841"/>
      <c r="TNY122" s="841"/>
      <c r="TNZ122" s="841"/>
      <c r="TOA122" s="841"/>
      <c r="TOB122" s="841"/>
      <c r="TOC122" s="841"/>
      <c r="TOD122" s="841"/>
      <c r="TOE122" s="841"/>
      <c r="TOF122" s="841"/>
      <c r="TOG122" s="841"/>
      <c r="TOH122" s="841"/>
      <c r="TOI122" s="841"/>
      <c r="TOJ122" s="841"/>
      <c r="TOK122" s="841"/>
      <c r="TOL122" s="841"/>
      <c r="TOM122" s="841"/>
      <c r="TON122" s="841"/>
      <c r="TOO122" s="841"/>
      <c r="TOP122" s="841"/>
      <c r="TOQ122" s="841"/>
      <c r="TOR122" s="841"/>
      <c r="TOS122" s="841"/>
      <c r="TOT122" s="841"/>
      <c r="TOU122" s="841"/>
      <c r="TOV122" s="841"/>
      <c r="TOW122" s="841"/>
      <c r="TOX122" s="841"/>
      <c r="TOY122" s="841"/>
      <c r="TOZ122" s="841"/>
      <c r="TPA122" s="841"/>
      <c r="TPB122" s="841"/>
      <c r="TPC122" s="841"/>
      <c r="TPD122" s="841"/>
      <c r="TPE122" s="841"/>
      <c r="TPF122" s="841"/>
      <c r="TPG122" s="841"/>
      <c r="TPH122" s="841"/>
      <c r="TPI122" s="841"/>
      <c r="TPJ122" s="841"/>
      <c r="TPK122" s="841"/>
      <c r="TPL122" s="841"/>
      <c r="TPM122" s="841"/>
      <c r="TPN122" s="841"/>
      <c r="TPO122" s="841"/>
      <c r="TPP122" s="841"/>
      <c r="TPQ122" s="841"/>
      <c r="TPR122" s="841"/>
      <c r="TPS122" s="841"/>
      <c r="TPT122" s="841"/>
      <c r="TPU122" s="841"/>
      <c r="TPV122" s="841"/>
      <c r="TPW122" s="841"/>
      <c r="TPX122" s="841"/>
      <c r="TPY122" s="841"/>
      <c r="TPZ122" s="841"/>
      <c r="TQA122" s="841"/>
      <c r="TQB122" s="841"/>
      <c r="TQC122" s="841"/>
      <c r="TQD122" s="841"/>
      <c r="TQE122" s="841"/>
      <c r="TQF122" s="841"/>
      <c r="TQG122" s="841"/>
      <c r="TQH122" s="841"/>
      <c r="TQI122" s="841"/>
      <c r="TQJ122" s="841"/>
      <c r="TQK122" s="841"/>
      <c r="TQL122" s="841"/>
      <c r="TQM122" s="841"/>
      <c r="TQN122" s="841"/>
      <c r="TQO122" s="841"/>
      <c r="TQP122" s="841"/>
      <c r="TQQ122" s="841"/>
      <c r="TQR122" s="841"/>
      <c r="TQS122" s="841"/>
      <c r="TQT122" s="841"/>
      <c r="TQU122" s="841"/>
      <c r="TQV122" s="841"/>
      <c r="TQW122" s="841"/>
      <c r="TQX122" s="841"/>
      <c r="TQY122" s="841"/>
      <c r="TQZ122" s="841"/>
      <c r="TRA122" s="841"/>
      <c r="TRB122" s="841"/>
      <c r="TRC122" s="841"/>
      <c r="TRD122" s="841"/>
      <c r="TRE122" s="841"/>
      <c r="TRF122" s="841"/>
      <c r="TRG122" s="841"/>
      <c r="TRH122" s="841"/>
      <c r="TRI122" s="841"/>
      <c r="TRJ122" s="841"/>
      <c r="TRK122" s="841"/>
      <c r="TRL122" s="841"/>
      <c r="TRM122" s="841"/>
      <c r="TRN122" s="841"/>
      <c r="TRO122" s="841"/>
      <c r="TRP122" s="841"/>
      <c r="TRQ122" s="841"/>
      <c r="TRR122" s="841"/>
      <c r="TRS122" s="841"/>
      <c r="TRT122" s="841"/>
      <c r="TRU122" s="841"/>
      <c r="TRV122" s="841"/>
      <c r="TRW122" s="841"/>
      <c r="TRX122" s="841"/>
      <c r="TRY122" s="841"/>
      <c r="TRZ122" s="841"/>
      <c r="TSA122" s="841"/>
      <c r="TSB122" s="841"/>
      <c r="TSC122" s="841"/>
      <c r="TSD122" s="841"/>
      <c r="TSE122" s="841"/>
      <c r="TSF122" s="841"/>
      <c r="TSG122" s="841"/>
      <c r="TSH122" s="841"/>
      <c r="TSI122" s="841"/>
      <c r="TSJ122" s="841"/>
      <c r="TSK122" s="841"/>
      <c r="TSL122" s="841"/>
      <c r="TSM122" s="841"/>
      <c r="TSN122" s="841"/>
      <c r="TSO122" s="841"/>
      <c r="TSP122" s="841"/>
      <c r="TSQ122" s="841"/>
      <c r="TSR122" s="841"/>
      <c r="TSS122" s="841"/>
      <c r="TST122" s="841"/>
      <c r="TSU122" s="841"/>
      <c r="TSV122" s="841"/>
      <c r="TSW122" s="841"/>
      <c r="TSX122" s="841"/>
      <c r="TSY122" s="841"/>
      <c r="TSZ122" s="841"/>
      <c r="TTA122" s="841"/>
      <c r="TTB122" s="841"/>
      <c r="TTC122" s="841"/>
      <c r="TTD122" s="841"/>
      <c r="TTE122" s="841"/>
      <c r="TTF122" s="841"/>
      <c r="TTG122" s="841"/>
      <c r="TTH122" s="841"/>
      <c r="TTI122" s="841"/>
      <c r="TTJ122" s="841"/>
      <c r="TTK122" s="841"/>
      <c r="TTL122" s="841"/>
      <c r="TTM122" s="841"/>
      <c r="TTN122" s="841"/>
      <c r="TTO122" s="841"/>
      <c r="TTP122" s="841"/>
      <c r="TTQ122" s="841"/>
      <c r="TTR122" s="841"/>
      <c r="TTS122" s="841"/>
      <c r="TTT122" s="841"/>
      <c r="TTU122" s="841"/>
      <c r="TTV122" s="841"/>
      <c r="TTW122" s="841"/>
      <c r="TTX122" s="841"/>
      <c r="TTY122" s="841"/>
      <c r="TTZ122" s="841"/>
      <c r="TUA122" s="841"/>
      <c r="TUB122" s="841"/>
      <c r="TUC122" s="841"/>
      <c r="TUD122" s="841"/>
      <c r="TUE122" s="841"/>
      <c r="TUF122" s="841"/>
      <c r="TUG122" s="841"/>
      <c r="TUH122" s="841"/>
      <c r="TUI122" s="841"/>
      <c r="TUJ122" s="841"/>
      <c r="TUK122" s="841"/>
      <c r="TUL122" s="841"/>
      <c r="TUM122" s="841"/>
      <c r="TUN122" s="841"/>
      <c r="TUO122" s="841"/>
      <c r="TUP122" s="841"/>
      <c r="TUQ122" s="841"/>
      <c r="TUR122" s="841"/>
      <c r="TUS122" s="841"/>
      <c r="TUT122" s="841"/>
      <c r="TUU122" s="841"/>
      <c r="TUV122" s="841"/>
      <c r="TUW122" s="841"/>
      <c r="TUX122" s="841"/>
      <c r="TUY122" s="841"/>
      <c r="TUZ122" s="841"/>
      <c r="TVA122" s="841"/>
      <c r="TVB122" s="841"/>
      <c r="TVC122" s="841"/>
      <c r="TVD122" s="841"/>
      <c r="TVE122" s="841"/>
      <c r="TVF122" s="841"/>
      <c r="TVG122" s="841"/>
      <c r="TVH122" s="841"/>
      <c r="TVI122" s="841"/>
      <c r="TVJ122" s="841"/>
      <c r="TVK122" s="841"/>
      <c r="TVL122" s="841"/>
      <c r="TVM122" s="841"/>
      <c r="TVN122" s="841"/>
      <c r="TVO122" s="841"/>
      <c r="TVP122" s="841"/>
      <c r="TVQ122" s="841"/>
      <c r="TVR122" s="841"/>
      <c r="TVS122" s="841"/>
      <c r="TVT122" s="841"/>
      <c r="TVU122" s="841"/>
      <c r="TVV122" s="841"/>
      <c r="TVW122" s="841"/>
      <c r="TVX122" s="841"/>
      <c r="TVY122" s="841"/>
      <c r="TVZ122" s="841"/>
      <c r="TWA122" s="841"/>
      <c r="TWB122" s="841"/>
      <c r="TWC122" s="841"/>
      <c r="TWD122" s="841"/>
      <c r="TWE122" s="841"/>
      <c r="TWF122" s="841"/>
      <c r="TWG122" s="841"/>
      <c r="TWH122" s="841"/>
      <c r="TWI122" s="841"/>
      <c r="TWJ122" s="841"/>
      <c r="TWK122" s="841"/>
      <c r="TWL122" s="841"/>
      <c r="TWM122" s="841"/>
      <c r="TWN122" s="841"/>
      <c r="TWO122" s="841"/>
      <c r="TWP122" s="841"/>
      <c r="TWQ122" s="841"/>
      <c r="TWR122" s="841"/>
      <c r="TWS122" s="841"/>
      <c r="TWT122" s="841"/>
      <c r="TWU122" s="841"/>
      <c r="TWV122" s="841"/>
      <c r="TWW122" s="841"/>
      <c r="TWX122" s="841"/>
      <c r="TWY122" s="841"/>
      <c r="TWZ122" s="841"/>
      <c r="TXA122" s="841"/>
      <c r="TXB122" s="841"/>
      <c r="TXC122" s="841"/>
      <c r="TXD122" s="841"/>
      <c r="TXE122" s="841"/>
      <c r="TXF122" s="841"/>
      <c r="TXG122" s="841"/>
      <c r="TXH122" s="841"/>
      <c r="TXI122" s="841"/>
      <c r="TXJ122" s="841"/>
      <c r="TXK122" s="841"/>
      <c r="TXL122" s="841"/>
      <c r="TXM122" s="841"/>
      <c r="TXN122" s="841"/>
      <c r="TXO122" s="841"/>
      <c r="TXP122" s="841"/>
      <c r="TXQ122" s="841"/>
      <c r="TXR122" s="841"/>
      <c r="TXS122" s="841"/>
      <c r="TXT122" s="841"/>
      <c r="TXU122" s="841"/>
      <c r="TXV122" s="841"/>
      <c r="TXW122" s="841"/>
      <c r="TXX122" s="841"/>
      <c r="TXY122" s="841"/>
      <c r="TXZ122" s="841"/>
      <c r="TYA122" s="841"/>
      <c r="TYB122" s="841"/>
      <c r="TYC122" s="841"/>
      <c r="TYD122" s="841"/>
      <c r="TYE122" s="841"/>
      <c r="TYF122" s="841"/>
      <c r="TYG122" s="841"/>
      <c r="TYH122" s="841"/>
      <c r="TYI122" s="841"/>
      <c r="TYJ122" s="841"/>
      <c r="TYK122" s="841"/>
      <c r="TYL122" s="841"/>
      <c r="TYM122" s="841"/>
      <c r="TYN122" s="841"/>
      <c r="TYO122" s="841"/>
      <c r="TYP122" s="841"/>
      <c r="TYQ122" s="841"/>
      <c r="TYR122" s="841"/>
      <c r="TYS122" s="841"/>
      <c r="TYT122" s="841"/>
      <c r="TYU122" s="841"/>
      <c r="TYV122" s="841"/>
      <c r="TYW122" s="841"/>
      <c r="TYX122" s="841"/>
      <c r="TYY122" s="841"/>
      <c r="TYZ122" s="841"/>
      <c r="TZA122" s="841"/>
      <c r="TZB122" s="841"/>
      <c r="TZC122" s="841"/>
      <c r="TZD122" s="841"/>
      <c r="TZE122" s="841"/>
      <c r="TZF122" s="841"/>
      <c r="TZG122" s="841"/>
      <c r="TZH122" s="841"/>
      <c r="TZI122" s="841"/>
      <c r="TZJ122" s="841"/>
      <c r="TZK122" s="841"/>
      <c r="TZL122" s="841"/>
      <c r="TZM122" s="841"/>
      <c r="TZN122" s="841"/>
      <c r="TZO122" s="841"/>
      <c r="TZP122" s="841"/>
      <c r="TZQ122" s="841"/>
      <c r="TZR122" s="841"/>
      <c r="TZS122" s="841"/>
      <c r="TZT122" s="841"/>
      <c r="TZU122" s="841"/>
      <c r="TZV122" s="841"/>
      <c r="TZW122" s="841"/>
      <c r="TZX122" s="841"/>
      <c r="TZY122" s="841"/>
      <c r="TZZ122" s="841"/>
      <c r="UAA122" s="841"/>
      <c r="UAB122" s="841"/>
      <c r="UAC122" s="841"/>
      <c r="UAD122" s="841"/>
      <c r="UAE122" s="841"/>
      <c r="UAF122" s="841"/>
      <c r="UAG122" s="841"/>
      <c r="UAH122" s="841"/>
      <c r="UAI122" s="841"/>
      <c r="UAJ122" s="841"/>
      <c r="UAK122" s="841"/>
      <c r="UAL122" s="841"/>
      <c r="UAM122" s="841"/>
      <c r="UAN122" s="841"/>
      <c r="UAO122" s="841"/>
      <c r="UAP122" s="841"/>
      <c r="UAQ122" s="841"/>
      <c r="UAR122" s="841"/>
      <c r="UAS122" s="841"/>
      <c r="UAT122" s="841"/>
      <c r="UAU122" s="841"/>
      <c r="UAV122" s="841"/>
      <c r="UAW122" s="841"/>
      <c r="UAX122" s="841"/>
      <c r="UAY122" s="841"/>
      <c r="UAZ122" s="841"/>
      <c r="UBA122" s="841"/>
      <c r="UBB122" s="841"/>
      <c r="UBC122" s="841"/>
      <c r="UBD122" s="841"/>
      <c r="UBE122" s="841"/>
      <c r="UBF122" s="841"/>
      <c r="UBG122" s="841"/>
      <c r="UBH122" s="841"/>
      <c r="UBI122" s="841"/>
      <c r="UBJ122" s="841"/>
      <c r="UBK122" s="841"/>
      <c r="UBL122" s="841"/>
      <c r="UBM122" s="841"/>
      <c r="UBN122" s="841"/>
      <c r="UBO122" s="841"/>
      <c r="UBP122" s="841"/>
      <c r="UBQ122" s="841"/>
      <c r="UBR122" s="841"/>
      <c r="UBS122" s="841"/>
      <c r="UBT122" s="841"/>
      <c r="UBU122" s="841"/>
      <c r="UBV122" s="841"/>
      <c r="UBW122" s="841"/>
      <c r="UBX122" s="841"/>
      <c r="UBY122" s="841"/>
      <c r="UBZ122" s="841"/>
      <c r="UCA122" s="841"/>
      <c r="UCB122" s="841"/>
      <c r="UCC122" s="841"/>
      <c r="UCD122" s="841"/>
      <c r="UCE122" s="841"/>
      <c r="UCF122" s="841"/>
      <c r="UCG122" s="841"/>
      <c r="UCH122" s="841"/>
      <c r="UCI122" s="841"/>
      <c r="UCJ122" s="841"/>
      <c r="UCK122" s="841"/>
      <c r="UCL122" s="841"/>
      <c r="UCM122" s="841"/>
      <c r="UCN122" s="841"/>
      <c r="UCO122" s="841"/>
      <c r="UCP122" s="841"/>
      <c r="UCQ122" s="841"/>
      <c r="UCR122" s="841"/>
      <c r="UCS122" s="841"/>
      <c r="UCT122" s="841"/>
      <c r="UCU122" s="841"/>
      <c r="UCV122" s="841"/>
      <c r="UCW122" s="841"/>
      <c r="UCX122" s="841"/>
      <c r="UCY122" s="841"/>
      <c r="UCZ122" s="841"/>
      <c r="UDA122" s="841"/>
      <c r="UDB122" s="841"/>
      <c r="UDC122" s="841"/>
      <c r="UDD122" s="841"/>
      <c r="UDE122" s="841"/>
      <c r="UDF122" s="841"/>
      <c r="UDG122" s="841"/>
      <c r="UDH122" s="841"/>
      <c r="UDI122" s="841"/>
      <c r="UDJ122" s="841"/>
      <c r="UDK122" s="841"/>
      <c r="UDL122" s="841"/>
      <c r="UDM122" s="841"/>
      <c r="UDN122" s="841"/>
      <c r="UDO122" s="841"/>
      <c r="UDP122" s="841"/>
      <c r="UDQ122" s="841"/>
      <c r="UDR122" s="841"/>
      <c r="UDS122" s="841"/>
      <c r="UDT122" s="841"/>
      <c r="UDU122" s="841"/>
      <c r="UDV122" s="841"/>
      <c r="UDW122" s="841"/>
      <c r="UDX122" s="841"/>
      <c r="UDY122" s="841"/>
      <c r="UDZ122" s="841"/>
      <c r="UEA122" s="841"/>
      <c r="UEB122" s="841"/>
      <c r="UEC122" s="841"/>
      <c r="UED122" s="841"/>
      <c r="UEE122" s="841"/>
      <c r="UEF122" s="841"/>
      <c r="UEG122" s="841"/>
      <c r="UEH122" s="841"/>
      <c r="UEI122" s="841"/>
      <c r="UEJ122" s="841"/>
      <c r="UEK122" s="841"/>
      <c r="UEL122" s="841"/>
      <c r="UEM122" s="841"/>
      <c r="UEN122" s="841"/>
      <c r="UEO122" s="841"/>
      <c r="UEP122" s="841"/>
      <c r="UEQ122" s="841"/>
      <c r="UER122" s="841"/>
      <c r="UES122" s="841"/>
      <c r="UET122" s="841"/>
      <c r="UEU122" s="841"/>
      <c r="UEV122" s="841"/>
      <c r="UEW122" s="841"/>
      <c r="UEX122" s="841"/>
      <c r="UEY122" s="841"/>
      <c r="UEZ122" s="841"/>
      <c r="UFA122" s="841"/>
      <c r="UFB122" s="841"/>
      <c r="UFC122" s="841"/>
      <c r="UFD122" s="841"/>
      <c r="UFE122" s="841"/>
      <c r="UFF122" s="841"/>
      <c r="UFG122" s="841"/>
      <c r="UFH122" s="841"/>
      <c r="UFI122" s="841"/>
      <c r="UFJ122" s="841"/>
      <c r="UFK122" s="841"/>
      <c r="UFL122" s="841"/>
      <c r="UFM122" s="841"/>
      <c r="UFN122" s="841"/>
      <c r="UFO122" s="841"/>
      <c r="UFP122" s="841"/>
      <c r="UFQ122" s="841"/>
      <c r="UFR122" s="841"/>
      <c r="UFS122" s="841"/>
      <c r="UFT122" s="841"/>
      <c r="UFU122" s="841"/>
      <c r="UFV122" s="841"/>
      <c r="UFW122" s="841"/>
      <c r="UFX122" s="841"/>
      <c r="UFY122" s="841"/>
      <c r="UFZ122" s="841"/>
      <c r="UGA122" s="841"/>
      <c r="UGB122" s="841"/>
      <c r="UGC122" s="841"/>
      <c r="UGD122" s="841"/>
      <c r="UGE122" s="841"/>
      <c r="UGF122" s="841"/>
      <c r="UGG122" s="841"/>
      <c r="UGH122" s="841"/>
      <c r="UGI122" s="841"/>
      <c r="UGJ122" s="841"/>
      <c r="UGK122" s="841"/>
      <c r="UGL122" s="841"/>
      <c r="UGM122" s="841"/>
      <c r="UGN122" s="841"/>
      <c r="UGO122" s="841"/>
      <c r="UGP122" s="841"/>
      <c r="UGQ122" s="841"/>
      <c r="UGR122" s="841"/>
      <c r="UGS122" s="841"/>
      <c r="UGT122" s="841"/>
      <c r="UGU122" s="841"/>
      <c r="UGV122" s="841"/>
      <c r="UGW122" s="841"/>
      <c r="UGX122" s="841"/>
      <c r="UGY122" s="841"/>
      <c r="UGZ122" s="841"/>
      <c r="UHA122" s="841"/>
      <c r="UHB122" s="841"/>
      <c r="UHC122" s="841"/>
      <c r="UHD122" s="841"/>
      <c r="UHE122" s="841"/>
      <c r="UHF122" s="841"/>
      <c r="UHG122" s="841"/>
      <c r="UHH122" s="841"/>
      <c r="UHI122" s="841"/>
      <c r="UHJ122" s="841"/>
      <c r="UHK122" s="841"/>
      <c r="UHL122" s="841"/>
      <c r="UHM122" s="841"/>
      <c r="UHN122" s="841"/>
      <c r="UHO122" s="841"/>
      <c r="UHP122" s="841"/>
      <c r="UHQ122" s="841"/>
      <c r="UHR122" s="841"/>
      <c r="UHS122" s="841"/>
      <c r="UHT122" s="841"/>
      <c r="UHU122" s="841"/>
      <c r="UHV122" s="841"/>
      <c r="UHW122" s="841"/>
      <c r="UHX122" s="841"/>
      <c r="UHY122" s="841"/>
      <c r="UHZ122" s="841"/>
      <c r="UIA122" s="841"/>
      <c r="UIB122" s="841"/>
      <c r="UIC122" s="841"/>
      <c r="UID122" s="841"/>
      <c r="UIE122" s="841"/>
      <c r="UIF122" s="841"/>
      <c r="UIG122" s="841"/>
      <c r="UIH122" s="841"/>
      <c r="UII122" s="841"/>
      <c r="UIJ122" s="841"/>
      <c r="UIK122" s="841"/>
      <c r="UIL122" s="841"/>
      <c r="UIM122" s="841"/>
      <c r="UIN122" s="841"/>
      <c r="UIO122" s="841"/>
      <c r="UIP122" s="841"/>
      <c r="UIQ122" s="841"/>
      <c r="UIR122" s="841"/>
      <c r="UIS122" s="841"/>
      <c r="UIT122" s="841"/>
      <c r="UIU122" s="841"/>
      <c r="UIV122" s="841"/>
      <c r="UIW122" s="841"/>
      <c r="UIX122" s="841"/>
      <c r="UIY122" s="841"/>
      <c r="UIZ122" s="841"/>
      <c r="UJA122" s="841"/>
      <c r="UJB122" s="841"/>
      <c r="UJC122" s="841"/>
      <c r="UJD122" s="841"/>
      <c r="UJE122" s="841"/>
      <c r="UJF122" s="841"/>
      <c r="UJG122" s="841"/>
      <c r="UJH122" s="841"/>
      <c r="UJI122" s="841"/>
      <c r="UJJ122" s="841"/>
      <c r="UJK122" s="841"/>
      <c r="UJL122" s="841"/>
      <c r="UJM122" s="841"/>
      <c r="UJN122" s="841"/>
      <c r="UJO122" s="841"/>
      <c r="UJP122" s="841"/>
      <c r="UJQ122" s="841"/>
      <c r="UJR122" s="841"/>
      <c r="UJS122" s="841"/>
      <c r="UJT122" s="841"/>
      <c r="UJU122" s="841"/>
      <c r="UJV122" s="841"/>
      <c r="UJW122" s="841"/>
      <c r="UJX122" s="841"/>
      <c r="UJY122" s="841"/>
      <c r="UJZ122" s="841"/>
      <c r="UKA122" s="841"/>
      <c r="UKB122" s="841"/>
      <c r="UKC122" s="841"/>
      <c r="UKD122" s="841"/>
      <c r="UKE122" s="841"/>
      <c r="UKF122" s="841"/>
      <c r="UKG122" s="841"/>
      <c r="UKH122" s="841"/>
      <c r="UKI122" s="841"/>
      <c r="UKJ122" s="841"/>
      <c r="UKK122" s="841"/>
      <c r="UKL122" s="841"/>
      <c r="UKM122" s="841"/>
      <c r="UKN122" s="841"/>
      <c r="UKO122" s="841"/>
      <c r="UKP122" s="841"/>
      <c r="UKQ122" s="841"/>
      <c r="UKR122" s="841"/>
      <c r="UKS122" s="841"/>
      <c r="UKT122" s="841"/>
      <c r="UKU122" s="841"/>
      <c r="UKV122" s="841"/>
      <c r="UKW122" s="841"/>
      <c r="UKX122" s="841"/>
      <c r="UKY122" s="841"/>
      <c r="UKZ122" s="841"/>
      <c r="ULA122" s="841"/>
      <c r="ULB122" s="841"/>
      <c r="ULC122" s="841"/>
      <c r="ULD122" s="841"/>
      <c r="ULE122" s="841"/>
      <c r="ULF122" s="841"/>
      <c r="ULG122" s="841"/>
      <c r="ULH122" s="841"/>
      <c r="ULI122" s="841"/>
      <c r="ULJ122" s="841"/>
      <c r="ULK122" s="841"/>
      <c r="ULL122" s="841"/>
      <c r="ULM122" s="841"/>
      <c r="ULN122" s="841"/>
      <c r="ULO122" s="841"/>
      <c r="ULP122" s="841"/>
      <c r="ULQ122" s="841"/>
      <c r="ULR122" s="841"/>
      <c r="ULS122" s="841"/>
      <c r="ULT122" s="841"/>
      <c r="ULU122" s="841"/>
      <c r="ULV122" s="841"/>
      <c r="ULW122" s="841"/>
      <c r="ULX122" s="841"/>
      <c r="ULY122" s="841"/>
      <c r="ULZ122" s="841"/>
      <c r="UMA122" s="841"/>
      <c r="UMB122" s="841"/>
      <c r="UMC122" s="841"/>
      <c r="UMD122" s="841"/>
      <c r="UME122" s="841"/>
      <c r="UMF122" s="841"/>
      <c r="UMG122" s="841"/>
      <c r="UMH122" s="841"/>
      <c r="UMI122" s="841"/>
      <c r="UMJ122" s="841"/>
      <c r="UMK122" s="841"/>
      <c r="UML122" s="841"/>
      <c r="UMM122" s="841"/>
      <c r="UMN122" s="841"/>
      <c r="UMO122" s="841"/>
      <c r="UMP122" s="841"/>
      <c r="UMQ122" s="841"/>
      <c r="UMR122" s="841"/>
      <c r="UMS122" s="841"/>
      <c r="UMT122" s="841"/>
      <c r="UMU122" s="841"/>
      <c r="UMV122" s="841"/>
      <c r="UMW122" s="841"/>
      <c r="UMX122" s="841"/>
      <c r="UMY122" s="841"/>
      <c r="UMZ122" s="841"/>
      <c r="UNA122" s="841"/>
      <c r="UNB122" s="841"/>
      <c r="UNC122" s="841"/>
      <c r="UND122" s="841"/>
      <c r="UNE122" s="841"/>
      <c r="UNF122" s="841"/>
      <c r="UNG122" s="841"/>
      <c r="UNH122" s="841"/>
      <c r="UNI122" s="841"/>
      <c r="UNJ122" s="841"/>
      <c r="UNK122" s="841"/>
      <c r="UNL122" s="841"/>
      <c r="UNM122" s="841"/>
      <c r="UNN122" s="841"/>
      <c r="UNO122" s="841"/>
      <c r="UNP122" s="841"/>
      <c r="UNQ122" s="841"/>
      <c r="UNR122" s="841"/>
      <c r="UNS122" s="841"/>
      <c r="UNT122" s="841"/>
      <c r="UNU122" s="841"/>
      <c r="UNV122" s="841"/>
      <c r="UNW122" s="841"/>
      <c r="UNX122" s="841"/>
      <c r="UNY122" s="841"/>
      <c r="UNZ122" s="841"/>
      <c r="UOA122" s="841"/>
      <c r="UOB122" s="841"/>
      <c r="UOC122" s="841"/>
      <c r="UOD122" s="841"/>
      <c r="UOE122" s="841"/>
      <c r="UOF122" s="841"/>
      <c r="UOG122" s="841"/>
      <c r="UOH122" s="841"/>
      <c r="UOI122" s="841"/>
      <c r="UOJ122" s="841"/>
      <c r="UOK122" s="841"/>
      <c r="UOL122" s="841"/>
      <c r="UOM122" s="841"/>
      <c r="UON122" s="841"/>
      <c r="UOO122" s="841"/>
      <c r="UOP122" s="841"/>
      <c r="UOQ122" s="841"/>
      <c r="UOR122" s="841"/>
      <c r="UOS122" s="841"/>
      <c r="UOT122" s="841"/>
      <c r="UOU122" s="841"/>
      <c r="UOV122" s="841"/>
      <c r="UOW122" s="841"/>
      <c r="UOX122" s="841"/>
      <c r="UOY122" s="841"/>
      <c r="UOZ122" s="841"/>
      <c r="UPA122" s="841"/>
      <c r="UPB122" s="841"/>
      <c r="UPC122" s="841"/>
      <c r="UPD122" s="841"/>
      <c r="UPE122" s="841"/>
      <c r="UPF122" s="841"/>
      <c r="UPG122" s="841"/>
      <c r="UPH122" s="841"/>
      <c r="UPI122" s="841"/>
      <c r="UPJ122" s="841"/>
      <c r="UPK122" s="841"/>
      <c r="UPL122" s="841"/>
      <c r="UPM122" s="841"/>
      <c r="UPN122" s="841"/>
      <c r="UPO122" s="841"/>
      <c r="UPP122" s="841"/>
      <c r="UPQ122" s="841"/>
      <c r="UPR122" s="841"/>
      <c r="UPS122" s="841"/>
      <c r="UPT122" s="841"/>
      <c r="UPU122" s="841"/>
      <c r="UPV122" s="841"/>
      <c r="UPW122" s="841"/>
      <c r="UPX122" s="841"/>
      <c r="UPY122" s="841"/>
      <c r="UPZ122" s="841"/>
      <c r="UQA122" s="841"/>
      <c r="UQB122" s="841"/>
      <c r="UQC122" s="841"/>
      <c r="UQD122" s="841"/>
      <c r="UQE122" s="841"/>
      <c r="UQF122" s="841"/>
      <c r="UQG122" s="841"/>
      <c r="UQH122" s="841"/>
      <c r="UQI122" s="841"/>
      <c r="UQJ122" s="841"/>
      <c r="UQK122" s="841"/>
      <c r="UQL122" s="841"/>
      <c r="UQM122" s="841"/>
      <c r="UQN122" s="841"/>
      <c r="UQO122" s="841"/>
      <c r="UQP122" s="841"/>
      <c r="UQQ122" s="841"/>
      <c r="UQR122" s="841"/>
      <c r="UQS122" s="841"/>
      <c r="UQT122" s="841"/>
      <c r="UQU122" s="841"/>
      <c r="UQV122" s="841"/>
      <c r="UQW122" s="841"/>
      <c r="UQX122" s="841"/>
      <c r="UQY122" s="841"/>
      <c r="UQZ122" s="841"/>
      <c r="URA122" s="841"/>
      <c r="URB122" s="841"/>
      <c r="URC122" s="841"/>
      <c r="URD122" s="841"/>
      <c r="URE122" s="841"/>
      <c r="URF122" s="841"/>
      <c r="URG122" s="841"/>
      <c r="URH122" s="841"/>
      <c r="URI122" s="841"/>
      <c r="URJ122" s="841"/>
      <c r="URK122" s="841"/>
      <c r="URL122" s="841"/>
      <c r="URM122" s="841"/>
      <c r="URN122" s="841"/>
      <c r="URO122" s="841"/>
      <c r="URP122" s="841"/>
      <c r="URQ122" s="841"/>
      <c r="URR122" s="841"/>
      <c r="URS122" s="841"/>
      <c r="URT122" s="841"/>
      <c r="URU122" s="841"/>
      <c r="URV122" s="841"/>
      <c r="URW122" s="841"/>
      <c r="URX122" s="841"/>
      <c r="URY122" s="841"/>
      <c r="URZ122" s="841"/>
      <c r="USA122" s="841"/>
      <c r="USB122" s="841"/>
      <c r="USC122" s="841"/>
      <c r="USD122" s="841"/>
      <c r="USE122" s="841"/>
      <c r="USF122" s="841"/>
      <c r="USG122" s="841"/>
      <c r="USH122" s="841"/>
      <c r="USI122" s="841"/>
      <c r="USJ122" s="841"/>
      <c r="USK122" s="841"/>
      <c r="USL122" s="841"/>
      <c r="USM122" s="841"/>
      <c r="USN122" s="841"/>
      <c r="USO122" s="841"/>
      <c r="USP122" s="841"/>
      <c r="USQ122" s="841"/>
      <c r="USR122" s="841"/>
      <c r="USS122" s="841"/>
      <c r="UST122" s="841"/>
      <c r="USU122" s="841"/>
      <c r="USV122" s="841"/>
      <c r="USW122" s="841"/>
      <c r="USX122" s="841"/>
      <c r="USY122" s="841"/>
      <c r="USZ122" s="841"/>
      <c r="UTA122" s="841"/>
      <c r="UTB122" s="841"/>
      <c r="UTC122" s="841"/>
      <c r="UTD122" s="841"/>
      <c r="UTE122" s="841"/>
      <c r="UTF122" s="841"/>
      <c r="UTG122" s="841"/>
      <c r="UTH122" s="841"/>
      <c r="UTI122" s="841"/>
      <c r="UTJ122" s="841"/>
      <c r="UTK122" s="841"/>
      <c r="UTL122" s="841"/>
      <c r="UTM122" s="841"/>
      <c r="UTN122" s="841"/>
      <c r="UTO122" s="841"/>
      <c r="UTP122" s="841"/>
      <c r="UTQ122" s="841"/>
      <c r="UTR122" s="841"/>
      <c r="UTS122" s="841"/>
      <c r="UTT122" s="841"/>
      <c r="UTU122" s="841"/>
      <c r="UTV122" s="841"/>
      <c r="UTW122" s="841"/>
      <c r="UTX122" s="841"/>
      <c r="UTY122" s="841"/>
      <c r="UTZ122" s="841"/>
      <c r="UUA122" s="841"/>
      <c r="UUB122" s="841"/>
      <c r="UUC122" s="841"/>
      <c r="UUD122" s="841"/>
      <c r="UUE122" s="841"/>
      <c r="UUF122" s="841"/>
      <c r="UUG122" s="841"/>
      <c r="UUH122" s="841"/>
      <c r="UUI122" s="841"/>
      <c r="UUJ122" s="841"/>
      <c r="UUK122" s="841"/>
      <c r="UUL122" s="841"/>
      <c r="UUM122" s="841"/>
      <c r="UUN122" s="841"/>
      <c r="UUO122" s="841"/>
      <c r="UUP122" s="841"/>
      <c r="UUQ122" s="841"/>
      <c r="UUR122" s="841"/>
      <c r="UUS122" s="841"/>
      <c r="UUT122" s="841"/>
      <c r="UUU122" s="841"/>
      <c r="UUV122" s="841"/>
      <c r="UUW122" s="841"/>
      <c r="UUX122" s="841"/>
      <c r="UUY122" s="841"/>
      <c r="UUZ122" s="841"/>
      <c r="UVA122" s="841"/>
      <c r="UVB122" s="841"/>
      <c r="UVC122" s="841"/>
      <c r="UVD122" s="841"/>
      <c r="UVE122" s="841"/>
      <c r="UVF122" s="841"/>
      <c r="UVG122" s="841"/>
      <c r="UVH122" s="841"/>
      <c r="UVI122" s="841"/>
      <c r="UVJ122" s="841"/>
      <c r="UVK122" s="841"/>
      <c r="UVL122" s="841"/>
      <c r="UVM122" s="841"/>
      <c r="UVN122" s="841"/>
      <c r="UVO122" s="841"/>
      <c r="UVP122" s="841"/>
      <c r="UVQ122" s="841"/>
      <c r="UVR122" s="841"/>
      <c r="UVS122" s="841"/>
      <c r="UVT122" s="841"/>
      <c r="UVU122" s="841"/>
      <c r="UVV122" s="841"/>
      <c r="UVW122" s="841"/>
      <c r="UVX122" s="841"/>
      <c r="UVY122" s="841"/>
      <c r="UVZ122" s="841"/>
      <c r="UWA122" s="841"/>
      <c r="UWB122" s="841"/>
      <c r="UWC122" s="841"/>
      <c r="UWD122" s="841"/>
      <c r="UWE122" s="841"/>
      <c r="UWF122" s="841"/>
      <c r="UWG122" s="841"/>
      <c r="UWH122" s="841"/>
      <c r="UWI122" s="841"/>
      <c r="UWJ122" s="841"/>
      <c r="UWK122" s="841"/>
      <c r="UWL122" s="841"/>
      <c r="UWM122" s="841"/>
      <c r="UWN122" s="841"/>
      <c r="UWO122" s="841"/>
      <c r="UWP122" s="841"/>
      <c r="UWQ122" s="841"/>
      <c r="UWR122" s="841"/>
      <c r="UWS122" s="841"/>
      <c r="UWT122" s="841"/>
      <c r="UWU122" s="841"/>
      <c r="UWV122" s="841"/>
      <c r="UWW122" s="841"/>
      <c r="UWX122" s="841"/>
      <c r="UWY122" s="841"/>
      <c r="UWZ122" s="841"/>
      <c r="UXA122" s="841"/>
      <c r="UXB122" s="841"/>
      <c r="UXC122" s="841"/>
      <c r="UXD122" s="841"/>
      <c r="UXE122" s="841"/>
      <c r="UXF122" s="841"/>
      <c r="UXG122" s="841"/>
      <c r="UXH122" s="841"/>
      <c r="UXI122" s="841"/>
      <c r="UXJ122" s="841"/>
      <c r="UXK122" s="841"/>
      <c r="UXL122" s="841"/>
      <c r="UXM122" s="841"/>
      <c r="UXN122" s="841"/>
      <c r="UXO122" s="841"/>
      <c r="UXP122" s="841"/>
      <c r="UXQ122" s="841"/>
      <c r="UXR122" s="841"/>
      <c r="UXS122" s="841"/>
      <c r="UXT122" s="841"/>
      <c r="UXU122" s="841"/>
      <c r="UXV122" s="841"/>
      <c r="UXW122" s="841"/>
      <c r="UXX122" s="841"/>
      <c r="UXY122" s="841"/>
      <c r="UXZ122" s="841"/>
      <c r="UYA122" s="841"/>
      <c r="UYB122" s="841"/>
      <c r="UYC122" s="841"/>
      <c r="UYD122" s="841"/>
      <c r="UYE122" s="841"/>
      <c r="UYF122" s="841"/>
      <c r="UYG122" s="841"/>
      <c r="UYH122" s="841"/>
      <c r="UYI122" s="841"/>
      <c r="UYJ122" s="841"/>
      <c r="UYK122" s="841"/>
      <c r="UYL122" s="841"/>
      <c r="UYM122" s="841"/>
      <c r="UYN122" s="841"/>
      <c r="UYO122" s="841"/>
      <c r="UYP122" s="841"/>
      <c r="UYQ122" s="841"/>
      <c r="UYR122" s="841"/>
      <c r="UYS122" s="841"/>
      <c r="UYT122" s="841"/>
      <c r="UYU122" s="841"/>
      <c r="UYV122" s="841"/>
      <c r="UYW122" s="841"/>
      <c r="UYX122" s="841"/>
      <c r="UYY122" s="841"/>
      <c r="UYZ122" s="841"/>
      <c r="UZA122" s="841"/>
      <c r="UZB122" s="841"/>
      <c r="UZC122" s="841"/>
      <c r="UZD122" s="841"/>
      <c r="UZE122" s="841"/>
      <c r="UZF122" s="841"/>
      <c r="UZG122" s="841"/>
      <c r="UZH122" s="841"/>
      <c r="UZI122" s="841"/>
      <c r="UZJ122" s="841"/>
      <c r="UZK122" s="841"/>
      <c r="UZL122" s="841"/>
      <c r="UZM122" s="841"/>
      <c r="UZN122" s="841"/>
      <c r="UZO122" s="841"/>
      <c r="UZP122" s="841"/>
      <c r="UZQ122" s="841"/>
      <c r="UZR122" s="841"/>
      <c r="UZS122" s="841"/>
      <c r="UZT122" s="841"/>
      <c r="UZU122" s="841"/>
      <c r="UZV122" s="841"/>
      <c r="UZW122" s="841"/>
      <c r="UZX122" s="841"/>
      <c r="UZY122" s="841"/>
      <c r="UZZ122" s="841"/>
      <c r="VAA122" s="841"/>
      <c r="VAB122" s="841"/>
      <c r="VAC122" s="841"/>
      <c r="VAD122" s="841"/>
      <c r="VAE122" s="841"/>
      <c r="VAF122" s="841"/>
      <c r="VAG122" s="841"/>
      <c r="VAH122" s="841"/>
      <c r="VAI122" s="841"/>
      <c r="VAJ122" s="841"/>
      <c r="VAK122" s="841"/>
      <c r="VAL122" s="841"/>
      <c r="VAM122" s="841"/>
      <c r="VAN122" s="841"/>
      <c r="VAO122" s="841"/>
      <c r="VAP122" s="841"/>
      <c r="VAQ122" s="841"/>
      <c r="VAR122" s="841"/>
      <c r="VAS122" s="841"/>
      <c r="VAT122" s="841"/>
      <c r="VAU122" s="841"/>
      <c r="VAV122" s="841"/>
      <c r="VAW122" s="841"/>
      <c r="VAX122" s="841"/>
      <c r="VAY122" s="841"/>
      <c r="VAZ122" s="841"/>
      <c r="VBA122" s="841"/>
      <c r="VBB122" s="841"/>
      <c r="VBC122" s="841"/>
      <c r="VBD122" s="841"/>
      <c r="VBE122" s="841"/>
      <c r="VBF122" s="841"/>
      <c r="VBG122" s="841"/>
      <c r="VBH122" s="841"/>
      <c r="VBI122" s="841"/>
      <c r="VBJ122" s="841"/>
      <c r="VBK122" s="841"/>
      <c r="VBL122" s="841"/>
      <c r="VBM122" s="841"/>
      <c r="VBN122" s="841"/>
      <c r="VBO122" s="841"/>
      <c r="VBP122" s="841"/>
      <c r="VBQ122" s="841"/>
      <c r="VBR122" s="841"/>
      <c r="VBS122" s="841"/>
      <c r="VBT122" s="841"/>
      <c r="VBU122" s="841"/>
      <c r="VBV122" s="841"/>
      <c r="VBW122" s="841"/>
      <c r="VBX122" s="841"/>
      <c r="VBY122" s="841"/>
      <c r="VBZ122" s="841"/>
      <c r="VCA122" s="841"/>
      <c r="VCB122" s="841"/>
      <c r="VCC122" s="841"/>
      <c r="VCD122" s="841"/>
      <c r="VCE122" s="841"/>
      <c r="VCF122" s="841"/>
      <c r="VCG122" s="841"/>
      <c r="VCH122" s="841"/>
      <c r="VCI122" s="841"/>
      <c r="VCJ122" s="841"/>
      <c r="VCK122" s="841"/>
      <c r="VCL122" s="841"/>
      <c r="VCM122" s="841"/>
      <c r="VCN122" s="841"/>
      <c r="VCO122" s="841"/>
      <c r="VCP122" s="841"/>
      <c r="VCQ122" s="841"/>
      <c r="VCR122" s="841"/>
      <c r="VCS122" s="841"/>
      <c r="VCT122" s="841"/>
      <c r="VCU122" s="841"/>
      <c r="VCV122" s="841"/>
      <c r="VCW122" s="841"/>
      <c r="VCX122" s="841"/>
      <c r="VCY122" s="841"/>
      <c r="VCZ122" s="841"/>
      <c r="VDA122" s="841"/>
      <c r="VDB122" s="841"/>
      <c r="VDC122" s="841"/>
      <c r="VDD122" s="841"/>
      <c r="VDE122" s="841"/>
      <c r="VDF122" s="841"/>
      <c r="VDG122" s="841"/>
      <c r="VDH122" s="841"/>
      <c r="VDI122" s="841"/>
      <c r="VDJ122" s="841"/>
      <c r="VDK122" s="841"/>
      <c r="VDL122" s="841"/>
      <c r="VDM122" s="841"/>
      <c r="VDN122" s="841"/>
      <c r="VDO122" s="841"/>
      <c r="VDP122" s="841"/>
      <c r="VDQ122" s="841"/>
      <c r="VDR122" s="841"/>
      <c r="VDS122" s="841"/>
      <c r="VDT122" s="841"/>
      <c r="VDU122" s="841"/>
      <c r="VDV122" s="841"/>
      <c r="VDW122" s="841"/>
      <c r="VDX122" s="841"/>
      <c r="VDY122" s="841"/>
      <c r="VDZ122" s="841"/>
      <c r="VEA122" s="841"/>
      <c r="VEB122" s="841"/>
      <c r="VEC122" s="841"/>
      <c r="VED122" s="841"/>
      <c r="VEE122" s="841"/>
      <c r="VEF122" s="841"/>
      <c r="VEG122" s="841"/>
      <c r="VEH122" s="841"/>
      <c r="VEI122" s="841"/>
      <c r="VEJ122" s="841"/>
      <c r="VEK122" s="841"/>
      <c r="VEL122" s="841"/>
      <c r="VEM122" s="841"/>
      <c r="VEN122" s="841"/>
      <c r="VEO122" s="841"/>
      <c r="VEP122" s="841"/>
      <c r="VEQ122" s="841"/>
      <c r="VER122" s="841"/>
      <c r="VES122" s="841"/>
      <c r="VET122" s="841"/>
      <c r="VEU122" s="841"/>
      <c r="VEV122" s="841"/>
      <c r="VEW122" s="841"/>
      <c r="VEX122" s="841"/>
      <c r="VEY122" s="841"/>
      <c r="VEZ122" s="841"/>
      <c r="VFA122" s="841"/>
      <c r="VFB122" s="841"/>
      <c r="VFC122" s="841"/>
      <c r="VFD122" s="841"/>
      <c r="VFE122" s="841"/>
      <c r="VFF122" s="841"/>
      <c r="VFG122" s="841"/>
      <c r="VFH122" s="841"/>
      <c r="VFI122" s="841"/>
      <c r="VFJ122" s="841"/>
      <c r="VFK122" s="841"/>
      <c r="VFL122" s="841"/>
      <c r="VFM122" s="841"/>
      <c r="VFN122" s="841"/>
      <c r="VFO122" s="841"/>
      <c r="VFP122" s="841"/>
      <c r="VFQ122" s="841"/>
      <c r="VFR122" s="841"/>
      <c r="VFS122" s="841"/>
      <c r="VFT122" s="841"/>
      <c r="VFU122" s="841"/>
      <c r="VFV122" s="841"/>
      <c r="VFW122" s="841"/>
      <c r="VFX122" s="841"/>
      <c r="VFY122" s="841"/>
      <c r="VFZ122" s="841"/>
      <c r="VGA122" s="841"/>
      <c r="VGB122" s="841"/>
      <c r="VGC122" s="841"/>
      <c r="VGD122" s="841"/>
      <c r="VGE122" s="841"/>
      <c r="VGF122" s="841"/>
      <c r="VGG122" s="841"/>
      <c r="VGH122" s="841"/>
      <c r="VGI122" s="841"/>
      <c r="VGJ122" s="841"/>
      <c r="VGK122" s="841"/>
      <c r="VGL122" s="841"/>
      <c r="VGM122" s="841"/>
      <c r="VGN122" s="841"/>
      <c r="VGO122" s="841"/>
      <c r="VGP122" s="841"/>
      <c r="VGQ122" s="841"/>
      <c r="VGR122" s="841"/>
      <c r="VGS122" s="841"/>
      <c r="VGT122" s="841"/>
      <c r="VGU122" s="841"/>
      <c r="VGV122" s="841"/>
      <c r="VGW122" s="841"/>
      <c r="VGX122" s="841"/>
      <c r="VGY122" s="841"/>
      <c r="VGZ122" s="841"/>
      <c r="VHA122" s="841"/>
      <c r="VHB122" s="841"/>
      <c r="VHC122" s="841"/>
      <c r="VHD122" s="841"/>
      <c r="VHE122" s="841"/>
      <c r="VHF122" s="841"/>
      <c r="VHG122" s="841"/>
      <c r="VHH122" s="841"/>
      <c r="VHI122" s="841"/>
      <c r="VHJ122" s="841"/>
      <c r="VHK122" s="841"/>
      <c r="VHL122" s="841"/>
      <c r="VHM122" s="841"/>
      <c r="VHN122" s="841"/>
      <c r="VHO122" s="841"/>
      <c r="VHP122" s="841"/>
      <c r="VHQ122" s="841"/>
      <c r="VHR122" s="841"/>
      <c r="VHS122" s="841"/>
      <c r="VHT122" s="841"/>
      <c r="VHU122" s="841"/>
      <c r="VHV122" s="841"/>
      <c r="VHW122" s="841"/>
      <c r="VHX122" s="841"/>
      <c r="VHY122" s="841"/>
      <c r="VHZ122" s="841"/>
      <c r="VIA122" s="841"/>
      <c r="VIB122" s="841"/>
      <c r="VIC122" s="841"/>
      <c r="VID122" s="841"/>
      <c r="VIE122" s="841"/>
      <c r="VIF122" s="841"/>
      <c r="VIG122" s="841"/>
      <c r="VIH122" s="841"/>
      <c r="VII122" s="841"/>
      <c r="VIJ122" s="841"/>
      <c r="VIK122" s="841"/>
      <c r="VIL122" s="841"/>
      <c r="VIM122" s="841"/>
      <c r="VIN122" s="841"/>
      <c r="VIO122" s="841"/>
      <c r="VIP122" s="841"/>
      <c r="VIQ122" s="841"/>
      <c r="VIR122" s="841"/>
      <c r="VIS122" s="841"/>
      <c r="VIT122" s="841"/>
      <c r="VIU122" s="841"/>
      <c r="VIV122" s="841"/>
      <c r="VIW122" s="841"/>
      <c r="VIX122" s="841"/>
      <c r="VIY122" s="841"/>
      <c r="VIZ122" s="841"/>
      <c r="VJA122" s="841"/>
      <c r="VJB122" s="841"/>
      <c r="VJC122" s="841"/>
      <c r="VJD122" s="841"/>
      <c r="VJE122" s="841"/>
      <c r="VJF122" s="841"/>
      <c r="VJG122" s="841"/>
      <c r="VJH122" s="841"/>
      <c r="VJI122" s="841"/>
      <c r="VJJ122" s="841"/>
      <c r="VJK122" s="841"/>
      <c r="VJL122" s="841"/>
      <c r="VJM122" s="841"/>
      <c r="VJN122" s="841"/>
      <c r="VJO122" s="841"/>
      <c r="VJP122" s="841"/>
      <c r="VJQ122" s="841"/>
      <c r="VJR122" s="841"/>
      <c r="VJS122" s="841"/>
      <c r="VJT122" s="841"/>
      <c r="VJU122" s="841"/>
      <c r="VJV122" s="841"/>
      <c r="VJW122" s="841"/>
      <c r="VJX122" s="841"/>
      <c r="VJY122" s="841"/>
      <c r="VJZ122" s="841"/>
      <c r="VKA122" s="841"/>
      <c r="VKB122" s="841"/>
      <c r="VKC122" s="841"/>
      <c r="VKD122" s="841"/>
      <c r="VKE122" s="841"/>
      <c r="VKF122" s="841"/>
      <c r="VKG122" s="841"/>
      <c r="VKH122" s="841"/>
      <c r="VKI122" s="841"/>
      <c r="VKJ122" s="841"/>
      <c r="VKK122" s="841"/>
      <c r="VKL122" s="841"/>
      <c r="VKM122" s="841"/>
      <c r="VKN122" s="841"/>
      <c r="VKO122" s="841"/>
      <c r="VKP122" s="841"/>
      <c r="VKQ122" s="841"/>
      <c r="VKR122" s="841"/>
      <c r="VKS122" s="841"/>
      <c r="VKT122" s="841"/>
      <c r="VKU122" s="841"/>
      <c r="VKV122" s="841"/>
      <c r="VKW122" s="841"/>
      <c r="VKX122" s="841"/>
      <c r="VKY122" s="841"/>
      <c r="VKZ122" s="841"/>
      <c r="VLA122" s="841"/>
      <c r="VLB122" s="841"/>
      <c r="VLC122" s="841"/>
      <c r="VLD122" s="841"/>
      <c r="VLE122" s="841"/>
      <c r="VLF122" s="841"/>
      <c r="VLG122" s="841"/>
      <c r="VLH122" s="841"/>
      <c r="VLI122" s="841"/>
      <c r="VLJ122" s="841"/>
      <c r="VLK122" s="841"/>
      <c r="VLL122" s="841"/>
      <c r="VLM122" s="841"/>
      <c r="VLN122" s="841"/>
      <c r="VLO122" s="841"/>
      <c r="VLP122" s="841"/>
      <c r="VLQ122" s="841"/>
      <c r="VLR122" s="841"/>
      <c r="VLS122" s="841"/>
      <c r="VLT122" s="841"/>
      <c r="VLU122" s="841"/>
      <c r="VLV122" s="841"/>
      <c r="VLW122" s="841"/>
      <c r="VLX122" s="841"/>
      <c r="VLY122" s="841"/>
      <c r="VLZ122" s="841"/>
      <c r="VMA122" s="841"/>
      <c r="VMB122" s="841"/>
      <c r="VMC122" s="841"/>
      <c r="VMD122" s="841"/>
      <c r="VME122" s="841"/>
      <c r="VMF122" s="841"/>
      <c r="VMG122" s="841"/>
      <c r="VMH122" s="841"/>
      <c r="VMI122" s="841"/>
      <c r="VMJ122" s="841"/>
      <c r="VMK122" s="841"/>
      <c r="VML122" s="841"/>
      <c r="VMM122" s="841"/>
      <c r="VMN122" s="841"/>
      <c r="VMO122" s="841"/>
      <c r="VMP122" s="841"/>
      <c r="VMQ122" s="841"/>
      <c r="VMR122" s="841"/>
      <c r="VMS122" s="841"/>
      <c r="VMT122" s="841"/>
      <c r="VMU122" s="841"/>
      <c r="VMV122" s="841"/>
      <c r="VMW122" s="841"/>
      <c r="VMX122" s="841"/>
      <c r="VMY122" s="841"/>
      <c r="VMZ122" s="841"/>
      <c r="VNA122" s="841"/>
      <c r="VNB122" s="841"/>
      <c r="VNC122" s="841"/>
      <c r="VND122" s="841"/>
      <c r="VNE122" s="841"/>
      <c r="VNF122" s="841"/>
      <c r="VNG122" s="841"/>
      <c r="VNH122" s="841"/>
      <c r="VNI122" s="841"/>
      <c r="VNJ122" s="841"/>
      <c r="VNK122" s="841"/>
      <c r="VNL122" s="841"/>
      <c r="VNM122" s="841"/>
      <c r="VNN122" s="841"/>
      <c r="VNO122" s="841"/>
      <c r="VNP122" s="841"/>
      <c r="VNQ122" s="841"/>
      <c r="VNR122" s="841"/>
      <c r="VNS122" s="841"/>
      <c r="VNT122" s="841"/>
      <c r="VNU122" s="841"/>
      <c r="VNV122" s="841"/>
      <c r="VNW122" s="841"/>
      <c r="VNX122" s="841"/>
      <c r="VNY122" s="841"/>
      <c r="VNZ122" s="841"/>
      <c r="VOA122" s="841"/>
      <c r="VOB122" s="841"/>
      <c r="VOC122" s="841"/>
      <c r="VOD122" s="841"/>
      <c r="VOE122" s="841"/>
      <c r="VOF122" s="841"/>
      <c r="VOG122" s="841"/>
      <c r="VOH122" s="841"/>
      <c r="VOI122" s="841"/>
      <c r="VOJ122" s="841"/>
      <c r="VOK122" s="841"/>
      <c r="VOL122" s="841"/>
      <c r="VOM122" s="841"/>
      <c r="VON122" s="841"/>
      <c r="VOO122" s="841"/>
      <c r="VOP122" s="841"/>
      <c r="VOQ122" s="841"/>
      <c r="VOR122" s="841"/>
      <c r="VOS122" s="841"/>
      <c r="VOT122" s="841"/>
      <c r="VOU122" s="841"/>
      <c r="VOV122" s="841"/>
      <c r="VOW122" s="841"/>
      <c r="VOX122" s="841"/>
      <c r="VOY122" s="841"/>
      <c r="VOZ122" s="841"/>
      <c r="VPA122" s="841"/>
      <c r="VPB122" s="841"/>
      <c r="VPC122" s="841"/>
      <c r="VPD122" s="841"/>
      <c r="VPE122" s="841"/>
      <c r="VPF122" s="841"/>
      <c r="VPG122" s="841"/>
      <c r="VPH122" s="841"/>
      <c r="VPI122" s="841"/>
      <c r="VPJ122" s="841"/>
      <c r="VPK122" s="841"/>
      <c r="VPL122" s="841"/>
      <c r="VPM122" s="841"/>
      <c r="VPN122" s="841"/>
      <c r="VPO122" s="841"/>
      <c r="VPP122" s="841"/>
      <c r="VPQ122" s="841"/>
      <c r="VPR122" s="841"/>
      <c r="VPS122" s="841"/>
      <c r="VPT122" s="841"/>
      <c r="VPU122" s="841"/>
      <c r="VPV122" s="841"/>
      <c r="VPW122" s="841"/>
      <c r="VPX122" s="841"/>
      <c r="VPY122" s="841"/>
      <c r="VPZ122" s="841"/>
      <c r="VQA122" s="841"/>
      <c r="VQB122" s="841"/>
      <c r="VQC122" s="841"/>
      <c r="VQD122" s="841"/>
      <c r="VQE122" s="841"/>
      <c r="VQF122" s="841"/>
      <c r="VQG122" s="841"/>
      <c r="VQH122" s="841"/>
      <c r="VQI122" s="841"/>
      <c r="VQJ122" s="841"/>
      <c r="VQK122" s="841"/>
      <c r="VQL122" s="841"/>
      <c r="VQM122" s="841"/>
      <c r="VQN122" s="841"/>
      <c r="VQO122" s="841"/>
      <c r="VQP122" s="841"/>
      <c r="VQQ122" s="841"/>
      <c r="VQR122" s="841"/>
      <c r="VQS122" s="841"/>
      <c r="VQT122" s="841"/>
      <c r="VQU122" s="841"/>
      <c r="VQV122" s="841"/>
      <c r="VQW122" s="841"/>
      <c r="VQX122" s="841"/>
      <c r="VQY122" s="841"/>
      <c r="VQZ122" s="841"/>
      <c r="VRA122" s="841"/>
      <c r="VRB122" s="841"/>
      <c r="VRC122" s="841"/>
      <c r="VRD122" s="841"/>
      <c r="VRE122" s="841"/>
      <c r="VRF122" s="841"/>
      <c r="VRG122" s="841"/>
      <c r="VRH122" s="841"/>
      <c r="VRI122" s="841"/>
      <c r="VRJ122" s="841"/>
      <c r="VRK122" s="841"/>
      <c r="VRL122" s="841"/>
      <c r="VRM122" s="841"/>
      <c r="VRN122" s="841"/>
      <c r="VRO122" s="841"/>
      <c r="VRP122" s="841"/>
      <c r="VRQ122" s="841"/>
      <c r="VRR122" s="841"/>
      <c r="VRS122" s="841"/>
      <c r="VRT122" s="841"/>
      <c r="VRU122" s="841"/>
      <c r="VRV122" s="841"/>
      <c r="VRW122" s="841"/>
      <c r="VRX122" s="841"/>
      <c r="VRY122" s="841"/>
      <c r="VRZ122" s="841"/>
      <c r="VSA122" s="841"/>
      <c r="VSB122" s="841"/>
      <c r="VSC122" s="841"/>
      <c r="VSD122" s="841"/>
      <c r="VSE122" s="841"/>
      <c r="VSF122" s="841"/>
      <c r="VSG122" s="841"/>
      <c r="VSH122" s="841"/>
      <c r="VSI122" s="841"/>
      <c r="VSJ122" s="841"/>
      <c r="VSK122" s="841"/>
      <c r="VSL122" s="841"/>
      <c r="VSM122" s="841"/>
      <c r="VSN122" s="841"/>
      <c r="VSO122" s="841"/>
      <c r="VSP122" s="841"/>
      <c r="VSQ122" s="841"/>
      <c r="VSR122" s="841"/>
      <c r="VSS122" s="841"/>
      <c r="VST122" s="841"/>
      <c r="VSU122" s="841"/>
      <c r="VSV122" s="841"/>
      <c r="VSW122" s="841"/>
      <c r="VSX122" s="841"/>
      <c r="VSY122" s="841"/>
      <c r="VSZ122" s="841"/>
      <c r="VTA122" s="841"/>
      <c r="VTB122" s="841"/>
      <c r="VTC122" s="841"/>
      <c r="VTD122" s="841"/>
      <c r="VTE122" s="841"/>
      <c r="VTF122" s="841"/>
      <c r="VTG122" s="841"/>
      <c r="VTH122" s="841"/>
      <c r="VTI122" s="841"/>
      <c r="VTJ122" s="841"/>
      <c r="VTK122" s="841"/>
      <c r="VTL122" s="841"/>
      <c r="VTM122" s="841"/>
      <c r="VTN122" s="841"/>
      <c r="VTO122" s="841"/>
      <c r="VTP122" s="841"/>
      <c r="VTQ122" s="841"/>
      <c r="VTR122" s="841"/>
      <c r="VTS122" s="841"/>
      <c r="VTT122" s="841"/>
      <c r="VTU122" s="841"/>
      <c r="VTV122" s="841"/>
      <c r="VTW122" s="841"/>
      <c r="VTX122" s="841"/>
      <c r="VTY122" s="841"/>
      <c r="VTZ122" s="841"/>
      <c r="VUA122" s="841"/>
      <c r="VUB122" s="841"/>
      <c r="VUC122" s="841"/>
      <c r="VUD122" s="841"/>
      <c r="VUE122" s="841"/>
      <c r="VUF122" s="841"/>
      <c r="VUG122" s="841"/>
      <c r="VUH122" s="841"/>
      <c r="VUI122" s="841"/>
      <c r="VUJ122" s="841"/>
      <c r="VUK122" s="841"/>
      <c r="VUL122" s="841"/>
      <c r="VUM122" s="841"/>
      <c r="VUN122" s="841"/>
      <c r="VUO122" s="841"/>
      <c r="VUP122" s="841"/>
      <c r="VUQ122" s="841"/>
      <c r="VUR122" s="841"/>
      <c r="VUS122" s="841"/>
      <c r="VUT122" s="841"/>
      <c r="VUU122" s="841"/>
      <c r="VUV122" s="841"/>
      <c r="VUW122" s="841"/>
      <c r="VUX122" s="841"/>
      <c r="VUY122" s="841"/>
      <c r="VUZ122" s="841"/>
      <c r="VVA122" s="841"/>
      <c r="VVB122" s="841"/>
      <c r="VVC122" s="841"/>
      <c r="VVD122" s="841"/>
      <c r="VVE122" s="841"/>
      <c r="VVF122" s="841"/>
      <c r="VVG122" s="841"/>
      <c r="VVH122" s="841"/>
      <c r="VVI122" s="841"/>
      <c r="VVJ122" s="841"/>
      <c r="VVK122" s="841"/>
      <c r="VVL122" s="841"/>
      <c r="VVM122" s="841"/>
      <c r="VVN122" s="841"/>
      <c r="VVO122" s="841"/>
      <c r="VVP122" s="841"/>
      <c r="VVQ122" s="841"/>
      <c r="VVR122" s="841"/>
      <c r="VVS122" s="841"/>
      <c r="VVT122" s="841"/>
      <c r="VVU122" s="841"/>
      <c r="VVV122" s="841"/>
      <c r="VVW122" s="841"/>
      <c r="VVX122" s="841"/>
      <c r="VVY122" s="841"/>
      <c r="VVZ122" s="841"/>
      <c r="VWA122" s="841"/>
      <c r="VWB122" s="841"/>
      <c r="VWC122" s="841"/>
      <c r="VWD122" s="841"/>
      <c r="VWE122" s="841"/>
      <c r="VWF122" s="841"/>
      <c r="VWG122" s="841"/>
      <c r="VWH122" s="841"/>
      <c r="VWI122" s="841"/>
      <c r="VWJ122" s="841"/>
      <c r="VWK122" s="841"/>
      <c r="VWL122" s="841"/>
      <c r="VWM122" s="841"/>
      <c r="VWN122" s="841"/>
      <c r="VWO122" s="841"/>
      <c r="VWP122" s="841"/>
      <c r="VWQ122" s="841"/>
      <c r="VWR122" s="841"/>
      <c r="VWS122" s="841"/>
      <c r="VWT122" s="841"/>
      <c r="VWU122" s="841"/>
      <c r="VWV122" s="841"/>
      <c r="VWW122" s="841"/>
      <c r="VWX122" s="841"/>
      <c r="VWY122" s="841"/>
      <c r="VWZ122" s="841"/>
      <c r="VXA122" s="841"/>
      <c r="VXB122" s="841"/>
      <c r="VXC122" s="841"/>
      <c r="VXD122" s="841"/>
      <c r="VXE122" s="841"/>
      <c r="VXF122" s="841"/>
      <c r="VXG122" s="841"/>
      <c r="VXH122" s="841"/>
      <c r="VXI122" s="841"/>
      <c r="VXJ122" s="841"/>
      <c r="VXK122" s="841"/>
      <c r="VXL122" s="841"/>
      <c r="VXM122" s="841"/>
      <c r="VXN122" s="841"/>
      <c r="VXO122" s="841"/>
      <c r="VXP122" s="841"/>
      <c r="VXQ122" s="841"/>
      <c r="VXR122" s="841"/>
      <c r="VXS122" s="841"/>
      <c r="VXT122" s="841"/>
      <c r="VXU122" s="841"/>
      <c r="VXV122" s="841"/>
      <c r="VXW122" s="841"/>
      <c r="VXX122" s="841"/>
      <c r="VXY122" s="841"/>
      <c r="VXZ122" s="841"/>
      <c r="VYA122" s="841"/>
      <c r="VYB122" s="841"/>
      <c r="VYC122" s="841"/>
      <c r="VYD122" s="841"/>
      <c r="VYE122" s="841"/>
      <c r="VYF122" s="841"/>
      <c r="VYG122" s="841"/>
      <c r="VYH122" s="841"/>
      <c r="VYI122" s="841"/>
      <c r="VYJ122" s="841"/>
      <c r="VYK122" s="841"/>
      <c r="VYL122" s="841"/>
      <c r="VYM122" s="841"/>
      <c r="VYN122" s="841"/>
      <c r="VYO122" s="841"/>
      <c r="VYP122" s="841"/>
      <c r="VYQ122" s="841"/>
      <c r="VYR122" s="841"/>
      <c r="VYS122" s="841"/>
      <c r="VYT122" s="841"/>
      <c r="VYU122" s="841"/>
      <c r="VYV122" s="841"/>
      <c r="VYW122" s="841"/>
      <c r="VYX122" s="841"/>
      <c r="VYY122" s="841"/>
      <c r="VYZ122" s="841"/>
      <c r="VZA122" s="841"/>
      <c r="VZB122" s="841"/>
      <c r="VZC122" s="841"/>
      <c r="VZD122" s="841"/>
      <c r="VZE122" s="841"/>
      <c r="VZF122" s="841"/>
      <c r="VZG122" s="841"/>
      <c r="VZH122" s="841"/>
      <c r="VZI122" s="841"/>
      <c r="VZJ122" s="841"/>
      <c r="VZK122" s="841"/>
      <c r="VZL122" s="841"/>
      <c r="VZM122" s="841"/>
      <c r="VZN122" s="841"/>
      <c r="VZO122" s="841"/>
      <c r="VZP122" s="841"/>
      <c r="VZQ122" s="841"/>
      <c r="VZR122" s="841"/>
      <c r="VZS122" s="841"/>
      <c r="VZT122" s="841"/>
      <c r="VZU122" s="841"/>
      <c r="VZV122" s="841"/>
      <c r="VZW122" s="841"/>
      <c r="VZX122" s="841"/>
      <c r="VZY122" s="841"/>
      <c r="VZZ122" s="841"/>
      <c r="WAA122" s="841"/>
      <c r="WAB122" s="841"/>
      <c r="WAC122" s="841"/>
      <c r="WAD122" s="841"/>
      <c r="WAE122" s="841"/>
      <c r="WAF122" s="841"/>
      <c r="WAG122" s="841"/>
      <c r="WAH122" s="841"/>
      <c r="WAI122" s="841"/>
      <c r="WAJ122" s="841"/>
      <c r="WAK122" s="841"/>
      <c r="WAL122" s="841"/>
      <c r="WAM122" s="841"/>
      <c r="WAN122" s="841"/>
      <c r="WAO122" s="841"/>
      <c r="WAP122" s="841"/>
      <c r="WAQ122" s="841"/>
      <c r="WAR122" s="841"/>
      <c r="WAS122" s="841"/>
      <c r="WAT122" s="841"/>
      <c r="WAU122" s="841"/>
      <c r="WAV122" s="841"/>
      <c r="WAW122" s="841"/>
      <c r="WAX122" s="841"/>
      <c r="WAY122" s="841"/>
      <c r="WAZ122" s="841"/>
      <c r="WBA122" s="841"/>
      <c r="WBB122" s="841"/>
      <c r="WBC122" s="841"/>
      <c r="WBD122" s="841"/>
      <c r="WBE122" s="841"/>
      <c r="WBF122" s="841"/>
      <c r="WBG122" s="841"/>
      <c r="WBH122" s="841"/>
      <c r="WBI122" s="841"/>
      <c r="WBJ122" s="841"/>
      <c r="WBK122" s="841"/>
      <c r="WBL122" s="841"/>
      <c r="WBM122" s="841"/>
      <c r="WBN122" s="841"/>
      <c r="WBO122" s="841"/>
      <c r="WBP122" s="841"/>
      <c r="WBQ122" s="841"/>
      <c r="WBR122" s="841"/>
      <c r="WBS122" s="841"/>
      <c r="WBT122" s="841"/>
      <c r="WBU122" s="841"/>
      <c r="WBV122" s="841"/>
      <c r="WBW122" s="841"/>
      <c r="WBX122" s="841"/>
      <c r="WBY122" s="841"/>
      <c r="WBZ122" s="841"/>
      <c r="WCA122" s="841"/>
      <c r="WCB122" s="841"/>
      <c r="WCC122" s="841"/>
      <c r="WCD122" s="841"/>
      <c r="WCE122" s="841"/>
      <c r="WCF122" s="841"/>
      <c r="WCG122" s="841"/>
      <c r="WCH122" s="841"/>
      <c r="WCI122" s="841"/>
      <c r="WCJ122" s="841"/>
      <c r="WCK122" s="841"/>
      <c r="WCL122" s="841"/>
      <c r="WCM122" s="841"/>
      <c r="WCN122" s="841"/>
      <c r="WCO122" s="841"/>
      <c r="WCP122" s="841"/>
      <c r="WCQ122" s="841"/>
      <c r="WCR122" s="841"/>
      <c r="WCS122" s="841"/>
      <c r="WCT122" s="841"/>
      <c r="WCU122" s="841"/>
      <c r="WCV122" s="841"/>
      <c r="WCW122" s="841"/>
      <c r="WCX122" s="841"/>
      <c r="WCY122" s="841"/>
      <c r="WCZ122" s="841"/>
      <c r="WDA122" s="841"/>
      <c r="WDB122" s="841"/>
      <c r="WDC122" s="841"/>
      <c r="WDD122" s="841"/>
      <c r="WDE122" s="841"/>
      <c r="WDF122" s="841"/>
      <c r="WDG122" s="841"/>
      <c r="WDH122" s="841"/>
      <c r="WDI122" s="841"/>
      <c r="WDJ122" s="841"/>
      <c r="WDK122" s="841"/>
      <c r="WDL122" s="841"/>
      <c r="WDM122" s="841"/>
      <c r="WDN122" s="841"/>
      <c r="WDO122" s="841"/>
      <c r="WDP122" s="841"/>
      <c r="WDQ122" s="841"/>
      <c r="WDR122" s="841"/>
      <c r="WDS122" s="841"/>
      <c r="WDT122" s="841"/>
      <c r="WDU122" s="841"/>
      <c r="WDV122" s="841"/>
      <c r="WDW122" s="841"/>
      <c r="WDX122" s="841"/>
      <c r="WDY122" s="841"/>
      <c r="WDZ122" s="841"/>
      <c r="WEA122" s="841"/>
      <c r="WEB122" s="841"/>
      <c r="WEC122" s="841"/>
      <c r="WED122" s="841"/>
      <c r="WEE122" s="841"/>
      <c r="WEF122" s="841"/>
      <c r="WEG122" s="841"/>
      <c r="WEH122" s="841"/>
      <c r="WEI122" s="841"/>
      <c r="WEJ122" s="841"/>
      <c r="WEK122" s="841"/>
      <c r="WEL122" s="841"/>
      <c r="WEM122" s="841"/>
      <c r="WEN122" s="841"/>
      <c r="WEO122" s="841"/>
      <c r="WEP122" s="841"/>
      <c r="WEQ122" s="841"/>
      <c r="WER122" s="841"/>
      <c r="WES122" s="841"/>
      <c r="WET122" s="841"/>
      <c r="WEU122" s="841"/>
      <c r="WEV122" s="841"/>
      <c r="WEW122" s="841"/>
      <c r="WEX122" s="841"/>
      <c r="WEY122" s="841"/>
      <c r="WEZ122" s="841"/>
      <c r="WFA122" s="841"/>
      <c r="WFB122" s="841"/>
      <c r="WFC122" s="841"/>
      <c r="WFD122" s="841"/>
      <c r="WFE122" s="841"/>
      <c r="WFF122" s="841"/>
      <c r="WFG122" s="841"/>
      <c r="WFH122" s="841"/>
      <c r="WFI122" s="841"/>
      <c r="WFJ122" s="841"/>
      <c r="WFK122" s="841"/>
      <c r="WFL122" s="841"/>
      <c r="WFM122" s="841"/>
      <c r="WFN122" s="841"/>
      <c r="WFO122" s="841"/>
      <c r="WFP122" s="841"/>
      <c r="WFQ122" s="841"/>
      <c r="WFR122" s="841"/>
      <c r="WFS122" s="841"/>
      <c r="WFT122" s="841"/>
      <c r="WFU122" s="841"/>
      <c r="WFV122" s="841"/>
      <c r="WFW122" s="841"/>
      <c r="WFX122" s="841"/>
      <c r="WFY122" s="841"/>
      <c r="WFZ122" s="841"/>
      <c r="WGA122" s="841"/>
      <c r="WGB122" s="841"/>
      <c r="WGC122" s="841"/>
      <c r="WGD122" s="841"/>
      <c r="WGE122" s="841"/>
      <c r="WGF122" s="841"/>
      <c r="WGG122" s="841"/>
      <c r="WGH122" s="841"/>
      <c r="WGI122" s="841"/>
      <c r="WGJ122" s="841"/>
      <c r="WGK122" s="841"/>
      <c r="WGL122" s="841"/>
      <c r="WGM122" s="841"/>
      <c r="WGN122" s="841"/>
      <c r="WGO122" s="841"/>
      <c r="WGP122" s="841"/>
      <c r="WGQ122" s="841"/>
      <c r="WGR122" s="841"/>
      <c r="WGS122" s="841"/>
      <c r="WGT122" s="841"/>
      <c r="WGU122" s="841"/>
      <c r="WGV122" s="841"/>
      <c r="WGW122" s="841"/>
      <c r="WGX122" s="841"/>
      <c r="WGY122" s="841"/>
      <c r="WGZ122" s="841"/>
      <c r="WHA122" s="841"/>
      <c r="WHB122" s="841"/>
      <c r="WHC122" s="841"/>
      <c r="WHD122" s="841"/>
      <c r="WHE122" s="841"/>
      <c r="WHF122" s="841"/>
      <c r="WHG122" s="841"/>
      <c r="WHH122" s="841"/>
      <c r="WHI122" s="841"/>
      <c r="WHJ122" s="841"/>
      <c r="WHK122" s="841"/>
      <c r="WHL122" s="841"/>
      <c r="WHM122" s="841"/>
      <c r="WHN122" s="841"/>
      <c r="WHO122" s="841"/>
      <c r="WHP122" s="841"/>
      <c r="WHQ122" s="841"/>
      <c r="WHR122" s="841"/>
      <c r="WHS122" s="841"/>
      <c r="WHT122" s="841"/>
      <c r="WHU122" s="841"/>
      <c r="WHV122" s="841"/>
      <c r="WHW122" s="841"/>
      <c r="WHX122" s="841"/>
      <c r="WHY122" s="841"/>
      <c r="WHZ122" s="841"/>
      <c r="WIA122" s="841"/>
      <c r="WIB122" s="841"/>
      <c r="WIC122" s="841"/>
      <c r="WID122" s="841"/>
      <c r="WIE122" s="841"/>
      <c r="WIF122" s="841"/>
      <c r="WIG122" s="841"/>
      <c r="WIH122" s="841"/>
      <c r="WII122" s="841"/>
      <c r="WIJ122" s="841"/>
      <c r="WIK122" s="841"/>
      <c r="WIL122" s="841"/>
      <c r="WIM122" s="841"/>
      <c r="WIN122" s="841"/>
      <c r="WIO122" s="841"/>
      <c r="WIP122" s="841"/>
      <c r="WIQ122" s="841"/>
      <c r="WIR122" s="841"/>
      <c r="WIS122" s="841"/>
      <c r="WIT122" s="841"/>
      <c r="WIU122" s="841"/>
      <c r="WIV122" s="841"/>
      <c r="WIW122" s="841"/>
      <c r="WIX122" s="841"/>
      <c r="WIY122" s="841"/>
      <c r="WIZ122" s="841"/>
      <c r="WJA122" s="841"/>
      <c r="WJB122" s="841"/>
      <c r="WJC122" s="841"/>
      <c r="WJD122" s="841"/>
      <c r="WJE122" s="841"/>
      <c r="WJF122" s="841"/>
      <c r="WJG122" s="841"/>
      <c r="WJH122" s="841"/>
      <c r="WJI122" s="841"/>
      <c r="WJJ122" s="841"/>
      <c r="WJK122" s="841"/>
      <c r="WJL122" s="841"/>
      <c r="WJM122" s="841"/>
      <c r="WJN122" s="841"/>
      <c r="WJO122" s="841"/>
      <c r="WJP122" s="841"/>
      <c r="WJQ122" s="841"/>
      <c r="WJR122" s="841"/>
      <c r="WJS122" s="841"/>
      <c r="WJT122" s="841"/>
      <c r="WJU122" s="841"/>
      <c r="WJV122" s="841"/>
      <c r="WJW122" s="841"/>
      <c r="WJX122" s="841"/>
      <c r="WJY122" s="841"/>
      <c r="WJZ122" s="841"/>
      <c r="WKA122" s="841"/>
      <c r="WKB122" s="841"/>
      <c r="WKC122" s="841"/>
      <c r="WKD122" s="841"/>
      <c r="WKE122" s="841"/>
      <c r="WKF122" s="841"/>
      <c r="WKG122" s="841"/>
      <c r="WKH122" s="841"/>
      <c r="WKI122" s="841"/>
      <c r="WKJ122" s="841"/>
      <c r="WKK122" s="841"/>
      <c r="WKL122" s="841"/>
      <c r="WKM122" s="841"/>
      <c r="WKN122" s="841"/>
      <c r="WKO122" s="841"/>
      <c r="WKP122" s="841"/>
      <c r="WKQ122" s="841"/>
      <c r="WKR122" s="841"/>
      <c r="WKS122" s="841"/>
      <c r="WKT122" s="841"/>
      <c r="WKU122" s="841"/>
      <c r="WKV122" s="841"/>
      <c r="WKW122" s="841"/>
      <c r="WKX122" s="841"/>
      <c r="WKY122" s="841"/>
      <c r="WKZ122" s="841"/>
      <c r="WLA122" s="841"/>
      <c r="WLB122" s="841"/>
      <c r="WLC122" s="841"/>
      <c r="WLD122" s="841"/>
      <c r="WLE122" s="841"/>
      <c r="WLF122" s="841"/>
      <c r="WLG122" s="841"/>
      <c r="WLH122" s="841"/>
      <c r="WLI122" s="841"/>
      <c r="WLJ122" s="841"/>
      <c r="WLK122" s="841"/>
      <c r="WLL122" s="841"/>
      <c r="WLM122" s="841"/>
      <c r="WLN122" s="841"/>
      <c r="WLO122" s="841"/>
      <c r="WLP122" s="841"/>
      <c r="WLQ122" s="841"/>
      <c r="WLR122" s="841"/>
      <c r="WLS122" s="841"/>
      <c r="WLT122" s="841"/>
      <c r="WLU122" s="841"/>
      <c r="WLV122" s="841"/>
      <c r="WLW122" s="841"/>
      <c r="WLX122" s="841"/>
      <c r="WLY122" s="841"/>
      <c r="WLZ122" s="841"/>
      <c r="WMA122" s="841"/>
      <c r="WMB122" s="841"/>
      <c r="WMC122" s="841"/>
      <c r="WMD122" s="841"/>
      <c r="WME122" s="841"/>
      <c r="WMF122" s="841"/>
      <c r="WMG122" s="841"/>
      <c r="WMH122" s="841"/>
      <c r="WMI122" s="841"/>
      <c r="WMJ122" s="841"/>
      <c r="WMK122" s="841"/>
      <c r="WML122" s="841"/>
      <c r="WMM122" s="841"/>
      <c r="WMN122" s="841"/>
      <c r="WMO122" s="841"/>
      <c r="WMP122" s="841"/>
      <c r="WMQ122" s="841"/>
      <c r="WMR122" s="841"/>
      <c r="WMS122" s="841"/>
      <c r="WMT122" s="841"/>
      <c r="WMU122" s="841"/>
      <c r="WMV122" s="841"/>
      <c r="WMW122" s="841"/>
      <c r="WMX122" s="841"/>
      <c r="WMY122" s="841"/>
      <c r="WMZ122" s="841"/>
      <c r="WNA122" s="841"/>
      <c r="WNB122" s="841"/>
      <c r="WNC122" s="841"/>
      <c r="WND122" s="841"/>
      <c r="WNE122" s="841"/>
      <c r="WNF122" s="841"/>
      <c r="WNG122" s="841"/>
      <c r="WNH122" s="841"/>
      <c r="WNI122" s="841"/>
      <c r="WNJ122" s="841"/>
      <c r="WNK122" s="841"/>
      <c r="WNL122" s="841"/>
      <c r="WNM122" s="841"/>
      <c r="WNN122" s="841"/>
      <c r="WNO122" s="841"/>
      <c r="WNP122" s="841"/>
      <c r="WNQ122" s="841"/>
      <c r="WNR122" s="841"/>
      <c r="WNS122" s="841"/>
      <c r="WNT122" s="841"/>
      <c r="WNU122" s="841"/>
      <c r="WNV122" s="841"/>
      <c r="WNW122" s="841"/>
      <c r="WNX122" s="841"/>
      <c r="WNY122" s="841"/>
      <c r="WNZ122" s="841"/>
      <c r="WOA122" s="841"/>
      <c r="WOB122" s="841"/>
      <c r="WOC122" s="841"/>
      <c r="WOD122" s="841"/>
      <c r="WOE122" s="841"/>
      <c r="WOF122" s="841"/>
      <c r="WOG122" s="841"/>
      <c r="WOH122" s="841"/>
      <c r="WOI122" s="841"/>
      <c r="WOJ122" s="841"/>
      <c r="WOK122" s="841"/>
      <c r="WOL122" s="841"/>
      <c r="WOM122" s="841"/>
      <c r="WON122" s="841"/>
      <c r="WOO122" s="841"/>
      <c r="WOP122" s="841"/>
      <c r="WOQ122" s="841"/>
      <c r="WOR122" s="841"/>
      <c r="WOS122" s="841"/>
      <c r="WOT122" s="841"/>
      <c r="WOU122" s="841"/>
      <c r="WOV122" s="841"/>
      <c r="WOW122" s="841"/>
      <c r="WOX122" s="841"/>
      <c r="WOY122" s="841"/>
      <c r="WOZ122" s="841"/>
      <c r="WPA122" s="841"/>
      <c r="WPB122" s="841"/>
      <c r="WPC122" s="841"/>
      <c r="WPD122" s="841"/>
      <c r="WPE122" s="841"/>
      <c r="WPF122" s="841"/>
      <c r="WPG122" s="841"/>
      <c r="WPH122" s="841"/>
      <c r="WPI122" s="841"/>
      <c r="WPJ122" s="841"/>
      <c r="WPK122" s="841"/>
      <c r="WPL122" s="841"/>
      <c r="WPM122" s="841"/>
      <c r="WPN122" s="841"/>
      <c r="WPO122" s="841"/>
      <c r="WPP122" s="841"/>
      <c r="WPQ122" s="841"/>
      <c r="WPR122" s="841"/>
      <c r="WPS122" s="841"/>
      <c r="WPT122" s="841"/>
      <c r="WPU122" s="841"/>
      <c r="WPV122" s="841"/>
      <c r="WPW122" s="841"/>
      <c r="WPX122" s="841"/>
      <c r="WPY122" s="841"/>
      <c r="WPZ122" s="841"/>
      <c r="WQA122" s="841"/>
      <c r="WQB122" s="841"/>
      <c r="WQC122" s="841"/>
      <c r="WQD122" s="841"/>
      <c r="WQE122" s="841"/>
      <c r="WQF122" s="841"/>
      <c r="WQG122" s="841"/>
      <c r="WQH122" s="841"/>
      <c r="WQI122" s="841"/>
      <c r="WQJ122" s="841"/>
      <c r="WQK122" s="841"/>
      <c r="WQL122" s="841"/>
      <c r="WQM122" s="841"/>
      <c r="WQN122" s="841"/>
      <c r="WQO122" s="841"/>
      <c r="WQP122" s="841"/>
      <c r="WQQ122" s="841"/>
      <c r="WQR122" s="841"/>
      <c r="WQS122" s="841"/>
      <c r="WQT122" s="841"/>
      <c r="WQU122" s="841"/>
      <c r="WQV122" s="841"/>
      <c r="WQW122" s="841"/>
      <c r="WQX122" s="841"/>
      <c r="WQY122" s="841"/>
      <c r="WQZ122" s="841"/>
      <c r="WRA122" s="841"/>
      <c r="WRB122" s="841"/>
      <c r="WRC122" s="841"/>
      <c r="WRD122" s="841"/>
      <c r="WRE122" s="841"/>
      <c r="WRF122" s="841"/>
      <c r="WRG122" s="841"/>
      <c r="WRH122" s="841"/>
      <c r="WRI122" s="841"/>
      <c r="WRJ122" s="841"/>
      <c r="WRK122" s="841"/>
      <c r="WRL122" s="841"/>
      <c r="WRM122" s="841"/>
      <c r="WRN122" s="841"/>
      <c r="WRO122" s="841"/>
      <c r="WRP122" s="841"/>
      <c r="WRQ122" s="841"/>
      <c r="WRR122" s="841"/>
      <c r="WRS122" s="841"/>
      <c r="WRT122" s="841"/>
      <c r="WRU122" s="841"/>
      <c r="WRV122" s="841"/>
      <c r="WRW122" s="841"/>
      <c r="WRX122" s="841"/>
      <c r="WRY122" s="841"/>
      <c r="WRZ122" s="841"/>
      <c r="WSA122" s="841"/>
      <c r="WSB122" s="841"/>
      <c r="WSC122" s="841"/>
      <c r="WSD122" s="841"/>
      <c r="WSE122" s="841"/>
      <c r="WSF122" s="841"/>
      <c r="WSG122" s="841"/>
      <c r="WSH122" s="841"/>
      <c r="WSI122" s="841"/>
      <c r="WSJ122" s="841"/>
      <c r="WSK122" s="841"/>
      <c r="WSL122" s="841"/>
      <c r="WSM122" s="841"/>
      <c r="WSN122" s="841"/>
      <c r="WSO122" s="841"/>
      <c r="WSP122" s="841"/>
      <c r="WSQ122" s="841"/>
      <c r="WSR122" s="841"/>
      <c r="WSS122" s="841"/>
      <c r="WST122" s="841"/>
      <c r="WSU122" s="841"/>
      <c r="WSV122" s="841"/>
      <c r="WSW122" s="841"/>
      <c r="WSX122" s="841"/>
      <c r="WSY122" s="841"/>
      <c r="WSZ122" s="841"/>
      <c r="WTA122" s="841"/>
      <c r="WTB122" s="841"/>
      <c r="WTC122" s="841"/>
      <c r="WTD122" s="841"/>
      <c r="WTE122" s="841"/>
      <c r="WTF122" s="841"/>
      <c r="WTG122" s="841"/>
      <c r="WTH122" s="841"/>
      <c r="WTI122" s="841"/>
      <c r="WTJ122" s="841"/>
      <c r="WTK122" s="841"/>
      <c r="WTL122" s="841"/>
      <c r="WTM122" s="841"/>
      <c r="WTN122" s="841"/>
      <c r="WTO122" s="841"/>
      <c r="WTP122" s="841"/>
      <c r="WTQ122" s="841"/>
      <c r="WTR122" s="841"/>
      <c r="WTS122" s="841"/>
      <c r="WTT122" s="841"/>
      <c r="WTU122" s="841"/>
      <c r="WTV122" s="841"/>
      <c r="WTW122" s="841"/>
      <c r="WTX122" s="841"/>
      <c r="WTY122" s="841"/>
      <c r="WTZ122" s="841"/>
      <c r="WUA122" s="841"/>
      <c r="WUB122" s="841"/>
      <c r="WUC122" s="841"/>
      <c r="WUD122" s="841"/>
      <c r="WUE122" s="841"/>
      <c r="WUF122" s="841"/>
      <c r="WUG122" s="841"/>
      <c r="WUH122" s="841"/>
      <c r="WUI122" s="841"/>
      <c r="WUJ122" s="841"/>
      <c r="WUK122" s="841"/>
      <c r="WUL122" s="841"/>
      <c r="WUM122" s="841"/>
      <c r="WUN122" s="841"/>
      <c r="WUO122" s="841"/>
      <c r="WUP122" s="841"/>
      <c r="WUQ122" s="841"/>
      <c r="WUR122" s="841"/>
      <c r="WUS122" s="841"/>
      <c r="WUT122" s="841"/>
      <c r="WUU122" s="841"/>
      <c r="WUV122" s="841"/>
      <c r="WUW122" s="841"/>
      <c r="WUX122" s="841"/>
      <c r="WUY122" s="841"/>
      <c r="WUZ122" s="841"/>
      <c r="WVA122" s="841"/>
      <c r="WVB122" s="841"/>
      <c r="WVC122" s="841"/>
      <c r="WVD122" s="841"/>
      <c r="WVE122" s="841"/>
      <c r="WVF122" s="841"/>
      <c r="WVG122" s="841"/>
      <c r="WVH122" s="841"/>
      <c r="WVI122" s="841"/>
      <c r="WVJ122" s="841"/>
      <c r="WVK122" s="841"/>
      <c r="WVL122" s="841"/>
      <c r="WVM122" s="841"/>
      <c r="WVN122" s="841"/>
      <c r="WVO122" s="841"/>
      <c r="WVP122" s="841"/>
      <c r="WVQ122" s="841"/>
      <c r="WVR122" s="841"/>
      <c r="WVS122" s="841"/>
      <c r="WVT122" s="841"/>
      <c r="WVU122" s="841"/>
      <c r="WVV122" s="841"/>
      <c r="WVW122" s="841"/>
      <c r="WVX122" s="841"/>
      <c r="WVY122" s="841"/>
      <c r="WVZ122" s="841"/>
      <c r="WWA122" s="841"/>
      <c r="WWB122" s="841"/>
      <c r="WWC122" s="841"/>
      <c r="WWD122" s="841"/>
      <c r="WWE122" s="841"/>
      <c r="WWF122" s="841"/>
      <c r="WWG122" s="841"/>
      <c r="WWH122" s="841"/>
      <c r="WWI122" s="841"/>
      <c r="WWJ122" s="841"/>
      <c r="WWK122" s="841"/>
      <c r="WWL122" s="841"/>
      <c r="WWM122" s="841"/>
      <c r="WWN122" s="841"/>
      <c r="WWO122" s="841"/>
      <c r="WWP122" s="841"/>
      <c r="WWQ122" s="841"/>
      <c r="WWR122" s="841"/>
      <c r="WWS122" s="841"/>
      <c r="WWT122" s="841"/>
      <c r="WWU122" s="841"/>
      <c r="WWV122" s="841"/>
      <c r="WWW122" s="841"/>
      <c r="WWX122" s="841"/>
      <c r="WWY122" s="841"/>
      <c r="WWZ122" s="841"/>
      <c r="WXA122" s="841"/>
      <c r="WXB122" s="841"/>
      <c r="WXC122" s="841"/>
      <c r="WXD122" s="841"/>
      <c r="WXE122" s="841"/>
      <c r="WXF122" s="841"/>
      <c r="WXG122" s="841"/>
      <c r="WXH122" s="841"/>
      <c r="WXI122" s="841"/>
      <c r="WXJ122" s="841"/>
      <c r="WXK122" s="841"/>
      <c r="WXL122" s="841"/>
      <c r="WXM122" s="841"/>
      <c r="WXN122" s="841"/>
      <c r="WXO122" s="841"/>
      <c r="WXP122" s="841"/>
      <c r="WXQ122" s="841"/>
      <c r="WXR122" s="841"/>
      <c r="WXS122" s="841"/>
      <c r="WXT122" s="841"/>
      <c r="WXU122" s="841"/>
      <c r="WXV122" s="841"/>
      <c r="WXW122" s="841"/>
      <c r="WXX122" s="841"/>
      <c r="WXY122" s="841"/>
      <c r="WXZ122" s="841"/>
      <c r="WYA122" s="841"/>
      <c r="WYB122" s="841"/>
      <c r="WYC122" s="841"/>
      <c r="WYD122" s="841"/>
      <c r="WYE122" s="841"/>
      <c r="WYF122" s="841"/>
      <c r="WYG122" s="841"/>
      <c r="WYH122" s="841"/>
      <c r="WYI122" s="841"/>
      <c r="WYJ122" s="841"/>
      <c r="WYK122" s="841"/>
      <c r="WYL122" s="841"/>
      <c r="WYM122" s="841"/>
      <c r="WYN122" s="841"/>
      <c r="WYO122" s="841"/>
      <c r="WYP122" s="841"/>
      <c r="WYQ122" s="841"/>
      <c r="WYR122" s="841"/>
      <c r="WYS122" s="841"/>
      <c r="WYT122" s="841"/>
      <c r="WYU122" s="841"/>
      <c r="WYV122" s="841"/>
      <c r="WYW122" s="841"/>
      <c r="WYX122" s="841"/>
      <c r="WYY122" s="841"/>
      <c r="WYZ122" s="841"/>
      <c r="WZA122" s="841"/>
      <c r="WZB122" s="841"/>
      <c r="WZC122" s="841"/>
      <c r="WZD122" s="841"/>
      <c r="WZE122" s="841"/>
      <c r="WZF122" s="841"/>
      <c r="WZG122" s="841"/>
      <c r="WZH122" s="841"/>
      <c r="WZI122" s="841"/>
      <c r="WZJ122" s="841"/>
      <c r="WZK122" s="841"/>
      <c r="WZL122" s="841"/>
      <c r="WZM122" s="841"/>
      <c r="WZN122" s="841"/>
      <c r="WZO122" s="841"/>
      <c r="WZP122" s="841"/>
      <c r="WZQ122" s="841"/>
      <c r="WZR122" s="841"/>
      <c r="WZS122" s="841"/>
      <c r="WZT122" s="841"/>
      <c r="WZU122" s="841"/>
      <c r="WZV122" s="841"/>
      <c r="WZW122" s="841"/>
      <c r="WZX122" s="841"/>
      <c r="WZY122" s="841"/>
      <c r="WZZ122" s="841"/>
      <c r="XAA122" s="841"/>
      <c r="XAB122" s="841"/>
      <c r="XAC122" s="841"/>
      <c r="XAD122" s="841"/>
      <c r="XAE122" s="841"/>
      <c r="XAF122" s="841"/>
      <c r="XAG122" s="841"/>
      <c r="XAH122" s="841"/>
      <c r="XAI122" s="841"/>
      <c r="XAJ122" s="841"/>
      <c r="XAK122" s="841"/>
      <c r="XAL122" s="841"/>
      <c r="XAM122" s="841"/>
      <c r="XAN122" s="841"/>
      <c r="XAO122" s="841"/>
      <c r="XAP122" s="841"/>
      <c r="XAQ122" s="841"/>
      <c r="XAR122" s="841"/>
      <c r="XAS122" s="841"/>
      <c r="XAT122" s="841"/>
      <c r="XAU122" s="841"/>
      <c r="XAV122" s="841"/>
      <c r="XAW122" s="841"/>
      <c r="XAX122" s="841"/>
      <c r="XAY122" s="841"/>
      <c r="XAZ122" s="841"/>
      <c r="XBA122" s="841"/>
      <c r="XBB122" s="841"/>
      <c r="XBC122" s="841"/>
      <c r="XBD122" s="841"/>
      <c r="XBE122" s="841"/>
      <c r="XBF122" s="841"/>
      <c r="XBG122" s="841"/>
      <c r="XBH122" s="841"/>
      <c r="XBI122" s="841"/>
      <c r="XBJ122" s="841"/>
      <c r="XBK122" s="841"/>
      <c r="XBL122" s="841"/>
      <c r="XBM122" s="841"/>
      <c r="XBN122" s="841"/>
      <c r="XBO122" s="841"/>
      <c r="XBP122" s="841"/>
      <c r="XBQ122" s="841"/>
      <c r="XBR122" s="841"/>
      <c r="XBS122" s="841"/>
      <c r="XBT122" s="841"/>
      <c r="XBU122" s="841"/>
      <c r="XBV122" s="841"/>
      <c r="XBW122" s="841"/>
      <c r="XBX122" s="841"/>
      <c r="XBY122" s="841"/>
      <c r="XBZ122" s="841"/>
      <c r="XCA122" s="841"/>
      <c r="XCB122" s="841"/>
      <c r="XCC122" s="841"/>
      <c r="XCD122" s="841"/>
      <c r="XCE122" s="841"/>
      <c r="XCF122" s="841"/>
      <c r="XCG122" s="841"/>
      <c r="XCH122" s="841"/>
      <c r="XCI122" s="841"/>
      <c r="XCJ122" s="841"/>
      <c r="XCK122" s="841"/>
      <c r="XCL122" s="841"/>
      <c r="XCM122" s="841"/>
      <c r="XCN122" s="841"/>
      <c r="XCO122" s="841"/>
      <c r="XCP122" s="841"/>
      <c r="XCQ122" s="841"/>
      <c r="XCR122" s="841"/>
      <c r="XCS122" s="841"/>
      <c r="XCT122" s="841"/>
      <c r="XCU122" s="841"/>
      <c r="XCV122" s="841"/>
      <c r="XCW122" s="841"/>
      <c r="XCX122" s="841"/>
      <c r="XCY122" s="841"/>
      <c r="XCZ122" s="841"/>
      <c r="XDA122" s="841"/>
      <c r="XDB122" s="841"/>
      <c r="XDC122" s="841"/>
      <c r="XDD122" s="841"/>
      <c r="XDE122" s="841"/>
      <c r="XDF122" s="841"/>
      <c r="XDG122" s="841"/>
      <c r="XDH122" s="841"/>
      <c r="XDI122" s="841"/>
      <c r="XDJ122" s="841"/>
      <c r="XDK122" s="841"/>
      <c r="XDL122" s="841"/>
      <c r="XDM122" s="841"/>
      <c r="XDN122" s="841"/>
      <c r="XDO122" s="841"/>
      <c r="XDP122" s="841"/>
      <c r="XDQ122" s="841"/>
      <c r="XDR122" s="841"/>
      <c r="XDS122" s="841"/>
      <c r="XDT122" s="841"/>
      <c r="XDU122" s="841"/>
      <c r="XDV122" s="841"/>
      <c r="XDW122" s="841"/>
      <c r="XDX122" s="841"/>
      <c r="XDY122" s="841"/>
      <c r="XDZ122" s="841"/>
      <c r="XEA122" s="841"/>
      <c r="XEB122" s="841"/>
      <c r="XEC122" s="841"/>
      <c r="XED122" s="841"/>
      <c r="XEE122" s="841"/>
      <c r="XEF122" s="841"/>
      <c r="XEG122" s="841"/>
      <c r="XEH122" s="841"/>
      <c r="XEI122" s="841"/>
      <c r="XEJ122" s="841"/>
      <c r="XEK122" s="841"/>
      <c r="XEL122" s="841"/>
      <c r="XEM122" s="841"/>
      <c r="XEN122" s="841"/>
      <c r="XEO122" s="841"/>
      <c r="XEP122" s="841"/>
      <c r="XEQ122" s="841"/>
      <c r="XER122" s="841"/>
      <c r="XES122" s="841"/>
      <c r="XET122" s="841"/>
      <c r="XEU122" s="841"/>
      <c r="XEV122" s="841"/>
      <c r="XEW122" s="841"/>
      <c r="XEX122" s="841"/>
      <c r="XEY122" s="841"/>
      <c r="XEZ122" s="841"/>
      <c r="XFA122" s="841"/>
      <c r="XFB122" s="841"/>
      <c r="XFC122" s="841"/>
      <c r="XFD122" s="841"/>
    </row>
    <row r="123" spans="1:16384">
      <c r="B123" s="781" t="s">
        <v>879</v>
      </c>
    </row>
    <row r="124" spans="1:16384" ht="15" customHeight="1">
      <c r="B124" s="781" t="s">
        <v>776</v>
      </c>
      <c r="C124" s="511"/>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c r="AG124" s="511"/>
      <c r="AH124" s="511"/>
      <c r="AI124" s="511"/>
      <c r="AJ124" s="511"/>
      <c r="AK124" s="511"/>
      <c r="AL124" s="511"/>
      <c r="AM124" s="511"/>
      <c r="AN124" s="511"/>
      <c r="AO124" s="511"/>
      <c r="AP124" s="511"/>
      <c r="AQ124" s="511"/>
      <c r="AR124" s="511"/>
      <c r="AS124" s="511"/>
      <c r="AT124" s="511"/>
      <c r="AU124" s="511"/>
      <c r="AV124" s="511"/>
      <c r="AW124" s="511"/>
      <c r="AX124" s="511"/>
      <c r="AY124" s="511"/>
      <c r="AZ124" s="511"/>
      <c r="BA124" s="511"/>
      <c r="BB124" s="511"/>
      <c r="BC124" s="511"/>
      <c r="BD124" s="511"/>
      <c r="BE124" s="511"/>
      <c r="BF124" s="511"/>
      <c r="BG124" s="511"/>
      <c r="BH124" s="511"/>
      <c r="BI124" s="511"/>
      <c r="BJ124" s="511"/>
      <c r="BK124" s="511"/>
      <c r="BL124" s="511"/>
      <c r="BM124" s="511"/>
      <c r="BN124" s="511"/>
      <c r="BO124" s="511"/>
      <c r="BP124" s="511"/>
      <c r="BQ124" s="511"/>
      <c r="BR124" s="511"/>
      <c r="BS124" s="511"/>
      <c r="BT124" s="511"/>
      <c r="BU124" s="511"/>
      <c r="BV124" s="511"/>
      <c r="BW124" s="511"/>
      <c r="BX124" s="511"/>
      <c r="BY124" s="511"/>
      <c r="BZ124" s="511"/>
      <c r="CA124" s="511"/>
      <c r="CB124" s="511"/>
      <c r="CC124" s="511"/>
      <c r="CD124" s="511"/>
      <c r="CE124" s="511"/>
      <c r="CF124" s="511"/>
      <c r="CG124" s="511"/>
      <c r="CH124" s="511"/>
      <c r="CI124" s="511"/>
      <c r="CJ124" s="511"/>
      <c r="CK124" s="511"/>
      <c r="CL124" s="511"/>
      <c r="CM124" s="511"/>
      <c r="CN124" s="511"/>
      <c r="CO124" s="511"/>
      <c r="CP124" s="511"/>
      <c r="CQ124" s="511"/>
      <c r="CR124" s="511"/>
      <c r="CS124" s="511"/>
      <c r="CT124" s="511"/>
      <c r="CU124" s="511"/>
      <c r="CV124" s="511"/>
      <c r="CW124" s="511"/>
      <c r="CX124" s="511"/>
      <c r="CY124" s="511"/>
      <c r="CZ124" s="511"/>
      <c r="DA124" s="511"/>
      <c r="DB124" s="511"/>
      <c r="DC124" s="511"/>
      <c r="DD124" s="511"/>
      <c r="DE124" s="511"/>
      <c r="DF124" s="511"/>
      <c r="DG124" s="511"/>
      <c r="DH124" s="511"/>
      <c r="DI124" s="511"/>
      <c r="DJ124" s="511"/>
      <c r="DK124" s="511"/>
      <c r="DL124" s="511"/>
      <c r="DM124" s="511"/>
      <c r="DN124" s="511"/>
      <c r="DO124" s="511"/>
      <c r="DP124" s="511"/>
      <c r="DQ124" s="511"/>
      <c r="DR124" s="511"/>
      <c r="DS124" s="511"/>
      <c r="DT124" s="511"/>
      <c r="DU124" s="511"/>
      <c r="DV124" s="511"/>
      <c r="DW124" s="511"/>
      <c r="DX124" s="511"/>
      <c r="DY124" s="511"/>
      <c r="DZ124" s="511"/>
      <c r="EA124" s="511"/>
      <c r="EB124" s="511"/>
      <c r="EC124" s="511"/>
      <c r="ED124" s="511"/>
      <c r="EE124" s="511"/>
      <c r="EF124" s="511"/>
      <c r="EG124" s="511"/>
      <c r="EH124" s="511"/>
      <c r="EI124" s="511"/>
      <c r="EJ124" s="511"/>
      <c r="EK124" s="511"/>
      <c r="EL124" s="511"/>
      <c r="EM124" s="511"/>
      <c r="EN124" s="511"/>
      <c r="EO124" s="511"/>
      <c r="EP124" s="511"/>
      <c r="EQ124" s="511"/>
      <c r="ER124" s="511"/>
      <c r="ES124" s="511"/>
      <c r="ET124" s="511"/>
      <c r="EU124" s="511"/>
      <c r="EV124" s="511"/>
      <c r="EW124" s="511"/>
      <c r="EX124" s="511"/>
      <c r="EY124" s="511"/>
      <c r="EZ124" s="511"/>
      <c r="FA124" s="511"/>
      <c r="FB124" s="511"/>
      <c r="FC124" s="511"/>
      <c r="FD124" s="511"/>
      <c r="FE124" s="511"/>
      <c r="FF124" s="511"/>
      <c r="FG124" s="511"/>
      <c r="FH124" s="511"/>
      <c r="FI124" s="511"/>
      <c r="FJ124" s="511"/>
      <c r="FK124" s="511"/>
      <c r="FL124" s="511"/>
      <c r="FM124" s="511"/>
      <c r="FN124" s="511"/>
      <c r="FO124" s="511"/>
      <c r="FP124" s="511"/>
      <c r="FQ124" s="511"/>
      <c r="FR124" s="511"/>
      <c r="FS124" s="511"/>
      <c r="FT124" s="511"/>
      <c r="FU124" s="511"/>
      <c r="FV124" s="511"/>
      <c r="FW124" s="511"/>
      <c r="FX124" s="511"/>
      <c r="FY124" s="511"/>
      <c r="FZ124" s="511"/>
      <c r="GA124" s="511"/>
      <c r="GB124" s="511"/>
      <c r="GC124" s="511"/>
      <c r="GD124" s="511"/>
      <c r="GE124" s="511"/>
      <c r="GF124" s="511"/>
      <c r="GG124" s="511"/>
      <c r="GH124" s="511"/>
      <c r="GI124" s="511"/>
      <c r="GJ124" s="511"/>
      <c r="GK124" s="511"/>
      <c r="GL124" s="511"/>
      <c r="GM124" s="511"/>
      <c r="GN124" s="511"/>
      <c r="GO124" s="511"/>
      <c r="GP124" s="511"/>
      <c r="GQ124" s="511"/>
      <c r="GR124" s="511"/>
      <c r="GS124" s="511"/>
      <c r="GT124" s="511"/>
      <c r="GU124" s="511"/>
      <c r="GV124" s="511"/>
      <c r="GW124" s="511"/>
      <c r="GX124" s="511"/>
      <c r="GY124" s="511"/>
      <c r="GZ124" s="511"/>
      <c r="HA124" s="511"/>
      <c r="HB124" s="511"/>
      <c r="HC124" s="511"/>
      <c r="HD124" s="511"/>
      <c r="HE124" s="511"/>
      <c r="HF124" s="511"/>
      <c r="HG124" s="511"/>
      <c r="HH124" s="511"/>
      <c r="HI124" s="511"/>
      <c r="HJ124" s="511"/>
      <c r="HK124" s="511"/>
      <c r="HL124" s="511"/>
      <c r="HM124" s="511"/>
      <c r="HN124" s="511"/>
      <c r="HO124" s="511"/>
      <c r="HP124" s="511"/>
      <c r="HQ124" s="511"/>
      <c r="HR124" s="511"/>
      <c r="HS124" s="511"/>
      <c r="HT124" s="511"/>
      <c r="HU124" s="511"/>
      <c r="HV124" s="511"/>
      <c r="HW124" s="511"/>
      <c r="HX124" s="511"/>
      <c r="HY124" s="511"/>
      <c r="HZ124" s="511"/>
      <c r="IA124" s="511"/>
      <c r="IB124" s="511"/>
      <c r="IC124" s="511"/>
      <c r="ID124" s="511"/>
      <c r="IE124" s="511"/>
      <c r="IF124" s="511"/>
      <c r="IG124" s="511"/>
      <c r="IH124" s="511"/>
      <c r="II124" s="511"/>
      <c r="IJ124" s="511"/>
      <c r="IK124" s="511"/>
      <c r="IL124" s="511"/>
      <c r="IM124" s="511"/>
      <c r="IN124" s="511"/>
      <c r="IO124" s="511"/>
      <c r="IP124" s="511"/>
      <c r="IQ124" s="511"/>
      <c r="IR124" s="511"/>
      <c r="IS124" s="511"/>
      <c r="IT124" s="511"/>
      <c r="IU124" s="511"/>
      <c r="IV124" s="511"/>
      <c r="IW124" s="511"/>
      <c r="IX124" s="511"/>
      <c r="IY124" s="511"/>
      <c r="IZ124" s="511"/>
      <c r="JA124" s="511"/>
      <c r="JB124" s="511"/>
      <c r="JC124" s="511"/>
      <c r="JD124" s="511"/>
      <c r="JE124" s="511"/>
      <c r="JF124" s="511"/>
      <c r="JG124" s="511"/>
      <c r="JH124" s="511"/>
      <c r="JI124" s="511"/>
      <c r="JJ124" s="511"/>
      <c r="JK124" s="511"/>
      <c r="JL124" s="511"/>
      <c r="JM124" s="511"/>
      <c r="JN124" s="511"/>
      <c r="JO124" s="511"/>
      <c r="JP124" s="511"/>
      <c r="JQ124" s="511"/>
      <c r="JR124" s="511"/>
      <c r="JS124" s="511"/>
      <c r="JT124" s="511"/>
      <c r="JU124" s="511"/>
      <c r="JV124" s="511"/>
      <c r="JW124" s="511"/>
      <c r="JX124" s="511"/>
      <c r="JY124" s="511"/>
      <c r="JZ124" s="511"/>
      <c r="KA124" s="511"/>
      <c r="KB124" s="511"/>
      <c r="KC124" s="511"/>
      <c r="KD124" s="511"/>
      <c r="KE124" s="511"/>
      <c r="KF124" s="511"/>
      <c r="KG124" s="511"/>
      <c r="KH124" s="511"/>
      <c r="KI124" s="511"/>
      <c r="KJ124" s="511"/>
      <c r="KK124" s="511"/>
      <c r="KL124" s="511"/>
      <c r="KM124" s="511"/>
      <c r="KN124" s="511"/>
      <c r="KO124" s="511"/>
      <c r="KP124" s="511"/>
      <c r="KQ124" s="511"/>
      <c r="KR124" s="511"/>
      <c r="KS124" s="511"/>
      <c r="KT124" s="511"/>
      <c r="KU124" s="511"/>
      <c r="KV124" s="511"/>
      <c r="KW124" s="511"/>
      <c r="KX124" s="511"/>
      <c r="KY124" s="511"/>
      <c r="KZ124" s="511"/>
      <c r="LA124" s="511"/>
      <c r="LB124" s="511"/>
      <c r="LC124" s="511"/>
      <c r="LD124" s="511"/>
      <c r="LE124" s="511"/>
      <c r="LF124" s="511"/>
      <c r="LG124" s="511"/>
      <c r="LH124" s="511"/>
      <c r="LI124" s="511"/>
      <c r="LJ124" s="511"/>
      <c r="LK124" s="511"/>
      <c r="LL124" s="511"/>
      <c r="LM124" s="511"/>
      <c r="LN124" s="511"/>
      <c r="LO124" s="511"/>
      <c r="LP124" s="511"/>
      <c r="LQ124" s="511"/>
      <c r="LR124" s="511"/>
      <c r="LS124" s="511"/>
      <c r="LT124" s="511"/>
      <c r="LU124" s="511"/>
      <c r="LV124" s="511"/>
      <c r="LW124" s="511"/>
      <c r="LX124" s="511"/>
      <c r="LY124" s="511"/>
      <c r="LZ124" s="511"/>
      <c r="MA124" s="511"/>
      <c r="MB124" s="511"/>
      <c r="MC124" s="511"/>
      <c r="MD124" s="511"/>
      <c r="ME124" s="511"/>
      <c r="MF124" s="511"/>
      <c r="MG124" s="511"/>
      <c r="MH124" s="511"/>
      <c r="MI124" s="511"/>
      <c r="MJ124" s="511"/>
      <c r="MK124" s="511"/>
      <c r="ML124" s="511"/>
      <c r="MM124" s="511"/>
      <c r="MN124" s="511"/>
      <c r="MO124" s="511"/>
      <c r="MP124" s="511"/>
      <c r="MQ124" s="511"/>
      <c r="MR124" s="511"/>
      <c r="MS124" s="511"/>
      <c r="MT124" s="511"/>
      <c r="MU124" s="511"/>
      <c r="MV124" s="511"/>
      <c r="MW124" s="511"/>
      <c r="MX124" s="511"/>
      <c r="MY124" s="511"/>
      <c r="MZ124" s="511"/>
      <c r="NA124" s="511"/>
      <c r="NB124" s="511"/>
      <c r="NC124" s="511"/>
      <c r="ND124" s="511"/>
      <c r="NE124" s="511"/>
      <c r="NF124" s="511"/>
      <c r="NG124" s="511"/>
      <c r="NH124" s="511"/>
      <c r="NI124" s="511"/>
      <c r="NJ124" s="511"/>
      <c r="NK124" s="511"/>
      <c r="NL124" s="511"/>
      <c r="NM124" s="511"/>
      <c r="NN124" s="511"/>
      <c r="NO124" s="511"/>
      <c r="NP124" s="511"/>
      <c r="NQ124" s="511"/>
      <c r="NR124" s="511"/>
      <c r="NS124" s="511"/>
      <c r="NT124" s="511"/>
      <c r="NU124" s="511"/>
      <c r="NV124" s="511"/>
      <c r="NW124" s="511"/>
      <c r="NX124" s="511"/>
      <c r="NY124" s="511"/>
      <c r="NZ124" s="511"/>
      <c r="OA124" s="511"/>
      <c r="OB124" s="511"/>
      <c r="OC124" s="511"/>
      <c r="OD124" s="511"/>
      <c r="OE124" s="511"/>
      <c r="OF124" s="511"/>
      <c r="OG124" s="511"/>
      <c r="OH124" s="511"/>
      <c r="OI124" s="511"/>
      <c r="OJ124" s="511"/>
      <c r="OK124" s="511"/>
      <c r="OL124" s="511"/>
      <c r="OM124" s="511"/>
      <c r="ON124" s="511"/>
      <c r="OO124" s="511"/>
      <c r="OP124" s="511"/>
      <c r="OQ124" s="511"/>
      <c r="OR124" s="511"/>
      <c r="OS124" s="511"/>
      <c r="OT124" s="511"/>
      <c r="OU124" s="511"/>
      <c r="OV124" s="511"/>
      <c r="OW124" s="511"/>
      <c r="OX124" s="511"/>
      <c r="OY124" s="511"/>
      <c r="OZ124" s="511"/>
      <c r="PA124" s="511"/>
      <c r="PB124" s="511"/>
      <c r="PC124" s="511"/>
      <c r="PD124" s="511"/>
      <c r="PE124" s="511"/>
      <c r="PF124" s="511"/>
      <c r="PG124" s="511"/>
      <c r="PH124" s="511"/>
      <c r="PI124" s="511"/>
      <c r="PJ124" s="511"/>
      <c r="PK124" s="511"/>
      <c r="PL124" s="511"/>
      <c r="PM124" s="511"/>
      <c r="PN124" s="511"/>
      <c r="PO124" s="511"/>
      <c r="PP124" s="511"/>
      <c r="PQ124" s="511"/>
      <c r="PR124" s="511"/>
      <c r="PS124" s="511"/>
      <c r="PT124" s="511"/>
      <c r="PU124" s="511"/>
      <c r="PV124" s="511"/>
      <c r="PW124" s="511"/>
      <c r="PX124" s="511"/>
      <c r="PY124" s="511"/>
      <c r="PZ124" s="511"/>
      <c r="QA124" s="511"/>
      <c r="QB124" s="511"/>
      <c r="QC124" s="511"/>
      <c r="QD124" s="511"/>
      <c r="QE124" s="511"/>
      <c r="QF124" s="511"/>
      <c r="QG124" s="511"/>
      <c r="QH124" s="511"/>
      <c r="QI124" s="511"/>
      <c r="QJ124" s="511"/>
      <c r="QK124" s="511"/>
      <c r="QL124" s="511"/>
      <c r="QM124" s="511"/>
      <c r="QN124" s="511"/>
      <c r="QO124" s="511"/>
      <c r="QP124" s="511"/>
      <c r="QQ124" s="511"/>
      <c r="QR124" s="511"/>
      <c r="QS124" s="511"/>
      <c r="QT124" s="511"/>
      <c r="QU124" s="511"/>
      <c r="QV124" s="511"/>
      <c r="QW124" s="511"/>
      <c r="QX124" s="511"/>
      <c r="QY124" s="511"/>
      <c r="QZ124" s="511"/>
      <c r="RA124" s="511"/>
      <c r="RB124" s="511"/>
      <c r="RC124" s="511"/>
      <c r="RD124" s="511"/>
      <c r="RE124" s="511"/>
      <c r="RF124" s="511"/>
      <c r="RG124" s="511"/>
      <c r="RH124" s="511"/>
      <c r="RI124" s="511"/>
      <c r="RJ124" s="511"/>
      <c r="RK124" s="511"/>
      <c r="RL124" s="511"/>
      <c r="RM124" s="511"/>
      <c r="RN124" s="511"/>
      <c r="RO124" s="511"/>
      <c r="RP124" s="511"/>
      <c r="RQ124" s="511"/>
      <c r="RR124" s="511"/>
      <c r="RS124" s="511"/>
      <c r="RT124" s="511"/>
      <c r="RU124" s="511"/>
      <c r="RV124" s="511"/>
      <c r="RW124" s="511"/>
      <c r="RX124" s="511"/>
      <c r="RY124" s="511"/>
      <c r="RZ124" s="511"/>
      <c r="SA124" s="511"/>
      <c r="SB124" s="511"/>
      <c r="SC124" s="511"/>
      <c r="SD124" s="511"/>
      <c r="SE124" s="511"/>
      <c r="SF124" s="511"/>
      <c r="SG124" s="511"/>
      <c r="SH124" s="511"/>
      <c r="SI124" s="511"/>
      <c r="SJ124" s="511"/>
      <c r="SK124" s="511"/>
      <c r="SL124" s="511"/>
      <c r="SM124" s="511"/>
      <c r="SN124" s="511"/>
      <c r="SO124" s="511"/>
      <c r="SP124" s="511"/>
      <c r="SQ124" s="511"/>
      <c r="SR124" s="511"/>
      <c r="SS124" s="511"/>
      <c r="ST124" s="511"/>
      <c r="SU124" s="511"/>
      <c r="SV124" s="511"/>
      <c r="SW124" s="511"/>
      <c r="SX124" s="511"/>
      <c r="SY124" s="511"/>
      <c r="SZ124" s="511"/>
      <c r="TA124" s="511"/>
      <c r="TB124" s="511"/>
      <c r="TC124" s="511"/>
      <c r="TD124" s="511"/>
      <c r="TE124" s="511"/>
      <c r="TF124" s="511"/>
      <c r="TG124" s="511"/>
      <c r="TH124" s="511"/>
      <c r="TI124" s="511"/>
      <c r="TJ124" s="511"/>
      <c r="TK124" s="511"/>
      <c r="TL124" s="511"/>
      <c r="TM124" s="511"/>
      <c r="TN124" s="511"/>
      <c r="TO124" s="511"/>
      <c r="TP124" s="511"/>
      <c r="TQ124" s="511"/>
      <c r="TR124" s="511"/>
      <c r="TS124" s="511"/>
      <c r="TT124" s="511"/>
      <c r="TU124" s="511"/>
      <c r="TV124" s="511"/>
      <c r="TW124" s="511"/>
      <c r="TX124" s="511"/>
      <c r="TY124" s="511"/>
      <c r="TZ124" s="511"/>
      <c r="UA124" s="511"/>
      <c r="UB124" s="511"/>
      <c r="UC124" s="511"/>
      <c r="UD124" s="511"/>
      <c r="UE124" s="511"/>
      <c r="UF124" s="511"/>
      <c r="UG124" s="511"/>
      <c r="UH124" s="511"/>
      <c r="UI124" s="511"/>
      <c r="UJ124" s="511"/>
      <c r="UK124" s="511"/>
      <c r="UL124" s="511"/>
      <c r="UM124" s="511"/>
      <c r="UN124" s="511"/>
      <c r="UO124" s="511"/>
      <c r="UP124" s="511"/>
      <c r="UQ124" s="511"/>
      <c r="UR124" s="511"/>
      <c r="US124" s="511"/>
      <c r="UT124" s="511"/>
      <c r="UU124" s="511"/>
      <c r="UV124" s="511"/>
      <c r="UW124" s="511"/>
      <c r="UX124" s="511"/>
      <c r="UY124" s="511"/>
      <c r="UZ124" s="511"/>
      <c r="VA124" s="511"/>
      <c r="VB124" s="511"/>
      <c r="VC124" s="511"/>
      <c r="VD124" s="511"/>
      <c r="VE124" s="511"/>
      <c r="VF124" s="511"/>
      <c r="VG124" s="511"/>
      <c r="VH124" s="511"/>
      <c r="VI124" s="511"/>
      <c r="VJ124" s="511"/>
      <c r="VK124" s="511"/>
      <c r="VL124" s="511"/>
      <c r="VM124" s="511"/>
      <c r="VN124" s="511"/>
      <c r="VO124" s="511"/>
      <c r="VP124" s="511"/>
      <c r="VQ124" s="511"/>
      <c r="VR124" s="511"/>
      <c r="VS124" s="511"/>
      <c r="VT124" s="511"/>
      <c r="VU124" s="511"/>
      <c r="VV124" s="511"/>
      <c r="VW124" s="511"/>
      <c r="VX124" s="511"/>
      <c r="VY124" s="511"/>
      <c r="VZ124" s="511"/>
      <c r="WA124" s="511"/>
      <c r="WB124" s="511"/>
      <c r="WC124" s="511"/>
      <c r="WD124" s="511"/>
      <c r="WE124" s="511"/>
      <c r="WF124" s="511"/>
      <c r="WG124" s="511"/>
      <c r="WH124" s="511"/>
      <c r="WI124" s="511"/>
      <c r="WJ124" s="511"/>
      <c r="WK124" s="511"/>
      <c r="WL124" s="511"/>
      <c r="WM124" s="511"/>
      <c r="WN124" s="511"/>
      <c r="WO124" s="511"/>
      <c r="WP124" s="511"/>
      <c r="WQ124" s="511"/>
      <c r="WR124" s="511"/>
      <c r="WS124" s="511"/>
      <c r="WT124" s="511"/>
      <c r="WU124" s="511"/>
      <c r="WV124" s="511"/>
      <c r="WW124" s="511"/>
      <c r="WX124" s="511"/>
      <c r="WY124" s="511"/>
      <c r="WZ124" s="511"/>
      <c r="XA124" s="511"/>
      <c r="XB124" s="511"/>
      <c r="XC124" s="511"/>
      <c r="XD124" s="511"/>
      <c r="XE124" s="511"/>
      <c r="XF124" s="511"/>
      <c r="XG124" s="511"/>
      <c r="XH124" s="511"/>
      <c r="XI124" s="511"/>
      <c r="XJ124" s="511"/>
      <c r="XK124" s="511"/>
      <c r="XL124" s="511"/>
      <c r="XM124" s="511"/>
      <c r="XN124" s="511"/>
      <c r="XO124" s="511"/>
      <c r="XP124" s="511"/>
      <c r="XQ124" s="511"/>
      <c r="XR124" s="511"/>
      <c r="XS124" s="511"/>
      <c r="XT124" s="511"/>
      <c r="XU124" s="511"/>
      <c r="XV124" s="511"/>
      <c r="XW124" s="511"/>
      <c r="XX124" s="511"/>
      <c r="XY124" s="511"/>
      <c r="XZ124" s="511"/>
      <c r="YA124" s="511"/>
      <c r="YB124" s="511"/>
      <c r="YC124" s="511"/>
      <c r="YD124" s="511"/>
      <c r="YE124" s="511"/>
      <c r="YF124" s="511"/>
      <c r="YG124" s="511"/>
      <c r="YH124" s="511"/>
      <c r="YI124" s="511"/>
      <c r="YJ124" s="511"/>
      <c r="YK124" s="511"/>
      <c r="YL124" s="511"/>
      <c r="YM124" s="511"/>
      <c r="YN124" s="511"/>
      <c r="YO124" s="511"/>
      <c r="YP124" s="511"/>
      <c r="YQ124" s="511"/>
      <c r="YR124" s="511"/>
      <c r="YS124" s="511"/>
      <c r="YT124" s="511"/>
      <c r="YU124" s="511"/>
      <c r="YV124" s="511"/>
      <c r="YW124" s="511"/>
      <c r="YX124" s="511"/>
      <c r="YY124" s="511"/>
      <c r="YZ124" s="511"/>
      <c r="ZA124" s="511"/>
      <c r="ZB124" s="511"/>
      <c r="ZC124" s="511"/>
      <c r="ZD124" s="511"/>
      <c r="ZE124" s="511"/>
      <c r="ZF124" s="511"/>
      <c r="ZG124" s="511"/>
      <c r="ZH124" s="511"/>
      <c r="ZI124" s="511"/>
      <c r="ZJ124" s="511"/>
      <c r="ZK124" s="511"/>
      <c r="ZL124" s="511"/>
      <c r="ZM124" s="511"/>
      <c r="ZN124" s="511"/>
      <c r="ZO124" s="511"/>
      <c r="ZP124" s="511"/>
      <c r="ZQ124" s="511"/>
      <c r="ZR124" s="511"/>
      <c r="ZS124" s="511"/>
      <c r="ZT124" s="511"/>
      <c r="ZU124" s="511"/>
      <c r="ZV124" s="511"/>
      <c r="ZW124" s="511"/>
      <c r="ZX124" s="511"/>
      <c r="ZY124" s="511"/>
      <c r="ZZ124" s="511"/>
      <c r="AAA124" s="511"/>
      <c r="AAB124" s="511"/>
      <c r="AAC124" s="511"/>
      <c r="AAD124" s="511"/>
      <c r="AAE124" s="511"/>
      <c r="AAF124" s="511"/>
      <c r="AAG124" s="511"/>
      <c r="AAH124" s="511"/>
      <c r="AAI124" s="511"/>
      <c r="AAJ124" s="511"/>
      <c r="AAK124" s="511"/>
      <c r="AAL124" s="511"/>
      <c r="AAM124" s="511"/>
      <c r="AAN124" s="511"/>
      <c r="AAO124" s="511"/>
      <c r="AAP124" s="511"/>
      <c r="AAQ124" s="511"/>
      <c r="AAR124" s="511"/>
      <c r="AAS124" s="511"/>
      <c r="AAT124" s="511"/>
      <c r="AAU124" s="511"/>
      <c r="AAV124" s="511"/>
      <c r="AAW124" s="511"/>
      <c r="AAX124" s="511"/>
      <c r="AAY124" s="511"/>
      <c r="AAZ124" s="511"/>
      <c r="ABA124" s="511"/>
      <c r="ABB124" s="511"/>
      <c r="ABC124" s="511"/>
      <c r="ABD124" s="511"/>
      <c r="ABE124" s="511"/>
      <c r="ABF124" s="511"/>
      <c r="ABG124" s="511"/>
      <c r="ABH124" s="511"/>
      <c r="ABI124" s="511"/>
      <c r="ABJ124" s="511"/>
      <c r="ABK124" s="511"/>
      <c r="ABL124" s="511"/>
      <c r="ABM124" s="511"/>
      <c r="ABN124" s="511"/>
      <c r="ABO124" s="511"/>
      <c r="ABP124" s="511"/>
      <c r="ABQ124" s="511"/>
      <c r="ABR124" s="511"/>
      <c r="ABS124" s="511"/>
      <c r="ABT124" s="511"/>
      <c r="ABU124" s="511"/>
      <c r="ABV124" s="511"/>
      <c r="ABW124" s="511"/>
      <c r="ABX124" s="511"/>
      <c r="ABY124" s="511"/>
      <c r="ABZ124" s="511"/>
      <c r="ACA124" s="511"/>
      <c r="ACB124" s="511"/>
      <c r="ACC124" s="511"/>
      <c r="ACD124" s="511"/>
      <c r="ACE124" s="511"/>
      <c r="ACF124" s="511"/>
      <c r="ACG124" s="511"/>
      <c r="ACH124" s="511"/>
      <c r="ACI124" s="511"/>
      <c r="ACJ124" s="511"/>
      <c r="ACK124" s="511"/>
      <c r="ACL124" s="511"/>
      <c r="ACM124" s="511"/>
      <c r="ACN124" s="511"/>
      <c r="ACO124" s="511"/>
      <c r="ACP124" s="511"/>
      <c r="ACQ124" s="511"/>
      <c r="ACR124" s="511"/>
      <c r="ACS124" s="511"/>
      <c r="ACT124" s="511"/>
      <c r="ACU124" s="511"/>
      <c r="ACV124" s="511"/>
      <c r="ACW124" s="511"/>
      <c r="ACX124" s="511"/>
      <c r="ACY124" s="511"/>
      <c r="ACZ124" s="511"/>
      <c r="ADA124" s="511"/>
      <c r="ADB124" s="511"/>
      <c r="ADC124" s="511"/>
      <c r="ADD124" s="511"/>
      <c r="ADE124" s="511"/>
      <c r="ADF124" s="511"/>
      <c r="ADG124" s="511"/>
      <c r="ADH124" s="511"/>
      <c r="ADI124" s="511"/>
      <c r="ADJ124" s="511"/>
      <c r="ADK124" s="511"/>
      <c r="ADL124" s="511"/>
      <c r="ADM124" s="511"/>
      <c r="ADN124" s="511"/>
      <c r="ADO124" s="511"/>
      <c r="ADP124" s="511"/>
      <c r="ADQ124" s="511"/>
      <c r="ADR124" s="511"/>
      <c r="ADS124" s="511"/>
      <c r="ADT124" s="511"/>
      <c r="ADU124" s="511"/>
      <c r="ADV124" s="511"/>
      <c r="ADW124" s="511"/>
      <c r="ADX124" s="511"/>
      <c r="ADY124" s="511"/>
      <c r="ADZ124" s="511"/>
      <c r="AEA124" s="511"/>
      <c r="AEB124" s="511"/>
      <c r="AEC124" s="511"/>
      <c r="AED124" s="511"/>
      <c r="AEE124" s="511"/>
      <c r="AEF124" s="511"/>
      <c r="AEG124" s="511"/>
      <c r="AEH124" s="511"/>
      <c r="AEI124" s="511"/>
      <c r="AEJ124" s="511"/>
      <c r="AEK124" s="511"/>
      <c r="AEL124" s="511"/>
      <c r="AEM124" s="511"/>
      <c r="AEN124" s="511"/>
      <c r="AEO124" s="511"/>
      <c r="AEP124" s="511"/>
      <c r="AEQ124" s="511"/>
      <c r="AER124" s="511"/>
      <c r="AES124" s="511"/>
      <c r="AET124" s="511"/>
      <c r="AEU124" s="511"/>
      <c r="AEV124" s="511"/>
      <c r="AEW124" s="511"/>
      <c r="AEX124" s="511"/>
      <c r="AEY124" s="511"/>
      <c r="AEZ124" s="511"/>
      <c r="AFA124" s="511"/>
      <c r="AFB124" s="511"/>
      <c r="AFC124" s="511"/>
      <c r="AFD124" s="511"/>
      <c r="AFE124" s="511"/>
      <c r="AFF124" s="511"/>
      <c r="AFG124" s="511"/>
      <c r="AFH124" s="511"/>
      <c r="AFI124" s="511"/>
      <c r="AFJ124" s="511"/>
      <c r="AFK124" s="511"/>
      <c r="AFL124" s="511"/>
      <c r="AFM124" s="511"/>
      <c r="AFN124" s="511"/>
      <c r="AFO124" s="511"/>
      <c r="AFP124" s="511"/>
      <c r="AFQ124" s="511"/>
      <c r="AFR124" s="511"/>
      <c r="AFS124" s="511"/>
      <c r="AFT124" s="511"/>
      <c r="AFU124" s="511"/>
      <c r="AFV124" s="511"/>
      <c r="AFW124" s="511"/>
      <c r="AFX124" s="511"/>
      <c r="AFY124" s="511"/>
      <c r="AFZ124" s="511"/>
      <c r="AGA124" s="511"/>
      <c r="AGB124" s="511"/>
      <c r="AGC124" s="511"/>
      <c r="AGD124" s="511"/>
      <c r="AGE124" s="511"/>
      <c r="AGF124" s="511"/>
      <c r="AGG124" s="511"/>
      <c r="AGH124" s="511"/>
      <c r="AGI124" s="511"/>
      <c r="AGJ124" s="511"/>
      <c r="AGK124" s="511"/>
      <c r="AGL124" s="511"/>
      <c r="AGM124" s="511"/>
      <c r="AGN124" s="511"/>
      <c r="AGO124" s="511"/>
      <c r="AGP124" s="511"/>
      <c r="AGQ124" s="511"/>
      <c r="AGR124" s="511"/>
      <c r="AGS124" s="511"/>
      <c r="AGT124" s="511"/>
      <c r="AGU124" s="511"/>
      <c r="AGV124" s="511"/>
      <c r="AGW124" s="511"/>
      <c r="AGX124" s="511"/>
      <c r="AGY124" s="511"/>
      <c r="AGZ124" s="511"/>
      <c r="AHA124" s="511"/>
      <c r="AHB124" s="511"/>
      <c r="AHC124" s="511"/>
      <c r="AHD124" s="511"/>
      <c r="AHE124" s="511"/>
      <c r="AHF124" s="511"/>
      <c r="AHG124" s="511"/>
      <c r="AHH124" s="511"/>
      <c r="AHI124" s="511"/>
      <c r="AHJ124" s="511"/>
      <c r="AHK124" s="511"/>
      <c r="AHL124" s="511"/>
      <c r="AHM124" s="511"/>
      <c r="AHN124" s="511"/>
      <c r="AHO124" s="511"/>
      <c r="AHP124" s="511"/>
      <c r="AHQ124" s="511"/>
      <c r="AHR124" s="511"/>
      <c r="AHS124" s="511"/>
      <c r="AHT124" s="511"/>
      <c r="AHU124" s="511"/>
      <c r="AHV124" s="511"/>
      <c r="AHW124" s="511"/>
      <c r="AHX124" s="511"/>
      <c r="AHY124" s="511"/>
      <c r="AHZ124" s="511"/>
      <c r="AIA124" s="511"/>
      <c r="AIB124" s="511"/>
      <c r="AIC124" s="511"/>
      <c r="AID124" s="511"/>
      <c r="AIE124" s="511"/>
      <c r="AIF124" s="511"/>
      <c r="AIG124" s="511"/>
      <c r="AIH124" s="511"/>
      <c r="AII124" s="511"/>
      <c r="AIJ124" s="511"/>
      <c r="AIK124" s="511"/>
      <c r="AIL124" s="511"/>
      <c r="AIM124" s="511"/>
      <c r="AIN124" s="511"/>
      <c r="AIO124" s="511"/>
      <c r="AIP124" s="511"/>
      <c r="AIQ124" s="511"/>
      <c r="AIR124" s="511"/>
      <c r="AIS124" s="511"/>
      <c r="AIT124" s="511"/>
      <c r="AIU124" s="511"/>
      <c r="AIV124" s="511"/>
      <c r="AIW124" s="511"/>
      <c r="AIX124" s="511"/>
      <c r="AIY124" s="511"/>
      <c r="AIZ124" s="511"/>
      <c r="AJA124" s="511"/>
      <c r="AJB124" s="511"/>
      <c r="AJC124" s="511"/>
      <c r="AJD124" s="511"/>
      <c r="AJE124" s="511"/>
      <c r="AJF124" s="511"/>
      <c r="AJG124" s="511"/>
      <c r="AJH124" s="511"/>
      <c r="AJI124" s="511"/>
      <c r="AJJ124" s="511"/>
      <c r="AJK124" s="511"/>
      <c r="AJL124" s="511"/>
      <c r="AJM124" s="511"/>
      <c r="AJN124" s="511"/>
      <c r="AJO124" s="511"/>
      <c r="AJP124" s="511"/>
      <c r="AJQ124" s="511"/>
      <c r="AJR124" s="511"/>
      <c r="AJS124" s="511"/>
      <c r="AJT124" s="511"/>
      <c r="AJU124" s="511"/>
      <c r="AJV124" s="511"/>
      <c r="AJW124" s="511"/>
      <c r="AJX124" s="511"/>
      <c r="AJY124" s="511"/>
      <c r="AJZ124" s="511"/>
      <c r="AKA124" s="511"/>
      <c r="AKB124" s="511"/>
      <c r="AKC124" s="511"/>
      <c r="AKD124" s="511"/>
      <c r="AKE124" s="511"/>
      <c r="AKF124" s="511"/>
      <c r="AKG124" s="511"/>
      <c r="AKH124" s="511"/>
      <c r="AKI124" s="511"/>
      <c r="AKJ124" s="511"/>
      <c r="AKK124" s="511"/>
      <c r="AKL124" s="511"/>
      <c r="AKM124" s="511"/>
      <c r="AKN124" s="511"/>
      <c r="AKO124" s="511"/>
      <c r="AKP124" s="511"/>
      <c r="AKQ124" s="511"/>
      <c r="AKR124" s="511"/>
      <c r="AKS124" s="511"/>
      <c r="AKT124" s="511"/>
      <c r="AKU124" s="511"/>
      <c r="AKV124" s="511"/>
      <c r="AKW124" s="511"/>
      <c r="AKX124" s="511"/>
      <c r="AKY124" s="511"/>
      <c r="AKZ124" s="511"/>
      <c r="ALA124" s="511"/>
      <c r="ALB124" s="511"/>
      <c r="ALC124" s="511"/>
      <c r="ALD124" s="511"/>
      <c r="ALE124" s="511"/>
      <c r="ALF124" s="511"/>
      <c r="ALG124" s="511"/>
      <c r="ALH124" s="511"/>
      <c r="ALI124" s="511"/>
      <c r="ALJ124" s="511"/>
      <c r="ALK124" s="511"/>
      <c r="ALL124" s="511"/>
      <c r="ALM124" s="511"/>
      <c r="ALN124" s="511"/>
      <c r="ALO124" s="511"/>
      <c r="ALP124" s="511"/>
      <c r="ALQ124" s="511"/>
      <c r="ALR124" s="511"/>
      <c r="ALS124" s="511"/>
      <c r="ALT124" s="511"/>
      <c r="ALU124" s="511"/>
      <c r="ALV124" s="511"/>
      <c r="ALW124" s="511"/>
      <c r="ALX124" s="511"/>
      <c r="ALY124" s="511"/>
      <c r="ALZ124" s="511"/>
      <c r="AMA124" s="511"/>
      <c r="AMB124" s="511"/>
      <c r="AMC124" s="511"/>
      <c r="AMD124" s="511"/>
      <c r="AME124" s="511"/>
      <c r="AMF124" s="511"/>
      <c r="AMG124" s="511"/>
      <c r="AMH124" s="511"/>
      <c r="AMI124" s="511"/>
      <c r="AMJ124" s="511"/>
      <c r="AMK124" s="511"/>
      <c r="AML124" s="511"/>
      <c r="AMM124" s="511"/>
      <c r="AMN124" s="511"/>
      <c r="AMO124" s="511"/>
      <c r="AMP124" s="511"/>
      <c r="AMQ124" s="511"/>
      <c r="AMR124" s="511"/>
      <c r="AMS124" s="511"/>
      <c r="AMT124" s="511"/>
      <c r="AMU124" s="511"/>
      <c r="AMV124" s="511"/>
      <c r="AMW124" s="511"/>
      <c r="AMX124" s="511"/>
      <c r="AMY124" s="511"/>
      <c r="AMZ124" s="511"/>
      <c r="ANA124" s="511"/>
      <c r="ANB124" s="511"/>
      <c r="ANC124" s="511"/>
      <c r="AND124" s="511"/>
      <c r="ANE124" s="511"/>
      <c r="ANF124" s="511"/>
      <c r="ANG124" s="511"/>
      <c r="ANH124" s="511"/>
      <c r="ANI124" s="511"/>
      <c r="ANJ124" s="511"/>
      <c r="ANK124" s="511"/>
      <c r="ANL124" s="511"/>
      <c r="ANM124" s="511"/>
      <c r="ANN124" s="511"/>
      <c r="ANO124" s="511"/>
      <c r="ANP124" s="511"/>
      <c r="ANQ124" s="511"/>
      <c r="ANR124" s="511"/>
      <c r="ANS124" s="511"/>
      <c r="ANT124" s="511"/>
      <c r="ANU124" s="511"/>
      <c r="ANV124" s="511"/>
      <c r="ANW124" s="511"/>
      <c r="ANX124" s="511"/>
      <c r="ANY124" s="511"/>
      <c r="ANZ124" s="511"/>
      <c r="AOA124" s="511"/>
      <c r="AOB124" s="511"/>
      <c r="AOC124" s="511"/>
      <c r="AOD124" s="511"/>
      <c r="AOE124" s="511"/>
      <c r="AOF124" s="511"/>
      <c r="AOG124" s="511"/>
      <c r="AOH124" s="511"/>
      <c r="AOI124" s="511"/>
      <c r="AOJ124" s="511"/>
      <c r="AOK124" s="511"/>
      <c r="AOL124" s="511"/>
      <c r="AOM124" s="511"/>
      <c r="AON124" s="511"/>
      <c r="AOO124" s="511"/>
      <c r="AOP124" s="511"/>
      <c r="AOQ124" s="511"/>
      <c r="AOR124" s="511"/>
      <c r="AOS124" s="511"/>
      <c r="AOT124" s="511"/>
      <c r="AOU124" s="511"/>
      <c r="AOV124" s="511"/>
      <c r="AOW124" s="511"/>
      <c r="AOX124" s="511"/>
      <c r="AOY124" s="511"/>
      <c r="AOZ124" s="511"/>
      <c r="APA124" s="511"/>
      <c r="APB124" s="511"/>
      <c r="APC124" s="511"/>
      <c r="APD124" s="511"/>
      <c r="APE124" s="511"/>
      <c r="APF124" s="511"/>
      <c r="APG124" s="511"/>
      <c r="APH124" s="511"/>
      <c r="API124" s="511"/>
      <c r="APJ124" s="511"/>
      <c r="APK124" s="511"/>
      <c r="APL124" s="511"/>
      <c r="APM124" s="511"/>
      <c r="APN124" s="511"/>
      <c r="APO124" s="511"/>
      <c r="APP124" s="511"/>
      <c r="APQ124" s="511"/>
      <c r="APR124" s="511"/>
      <c r="APS124" s="511"/>
      <c r="APT124" s="511"/>
      <c r="APU124" s="511"/>
      <c r="APV124" s="511"/>
      <c r="APW124" s="511"/>
      <c r="APX124" s="511"/>
      <c r="APY124" s="511"/>
      <c r="APZ124" s="511"/>
      <c r="AQA124" s="511"/>
      <c r="AQB124" s="511"/>
      <c r="AQC124" s="511"/>
      <c r="AQD124" s="511"/>
      <c r="AQE124" s="511"/>
      <c r="AQF124" s="511"/>
      <c r="AQG124" s="511"/>
      <c r="AQH124" s="511"/>
      <c r="AQI124" s="511"/>
      <c r="AQJ124" s="511"/>
      <c r="AQK124" s="511"/>
      <c r="AQL124" s="511"/>
      <c r="AQM124" s="511"/>
      <c r="AQN124" s="511"/>
      <c r="AQO124" s="511"/>
      <c r="AQP124" s="511"/>
      <c r="AQQ124" s="511"/>
      <c r="AQR124" s="511"/>
      <c r="AQS124" s="511"/>
      <c r="AQT124" s="511"/>
      <c r="AQU124" s="511"/>
      <c r="AQV124" s="511"/>
      <c r="AQW124" s="511"/>
      <c r="AQX124" s="511"/>
      <c r="AQY124" s="511"/>
      <c r="AQZ124" s="511"/>
      <c r="ARA124" s="511"/>
      <c r="ARB124" s="511"/>
      <c r="ARC124" s="511"/>
      <c r="ARD124" s="511"/>
      <c r="ARE124" s="511"/>
      <c r="ARF124" s="511"/>
      <c r="ARG124" s="511"/>
      <c r="ARH124" s="511"/>
      <c r="ARI124" s="511"/>
      <c r="ARJ124" s="511"/>
      <c r="ARK124" s="511"/>
      <c r="ARL124" s="511"/>
      <c r="ARM124" s="511"/>
      <c r="ARN124" s="511"/>
      <c r="ARO124" s="511"/>
      <c r="ARP124" s="511"/>
      <c r="ARQ124" s="511"/>
      <c r="ARR124" s="511"/>
      <c r="ARS124" s="511"/>
      <c r="ART124" s="511"/>
      <c r="ARU124" s="511"/>
      <c r="ARV124" s="511"/>
      <c r="ARW124" s="511"/>
      <c r="ARX124" s="511"/>
      <c r="ARY124" s="511"/>
      <c r="ARZ124" s="511"/>
      <c r="ASA124" s="511"/>
      <c r="ASB124" s="511"/>
      <c r="ASC124" s="511"/>
      <c r="ASD124" s="511"/>
      <c r="ASE124" s="511"/>
      <c r="ASF124" s="511"/>
      <c r="ASG124" s="511"/>
      <c r="ASH124" s="511"/>
      <c r="ASI124" s="511"/>
      <c r="ASJ124" s="511"/>
      <c r="ASK124" s="511"/>
      <c r="ASL124" s="511"/>
      <c r="ASM124" s="511"/>
      <c r="ASN124" s="511"/>
      <c r="ASO124" s="511"/>
      <c r="ASP124" s="511"/>
      <c r="ASQ124" s="511"/>
      <c r="ASR124" s="511"/>
      <c r="ASS124" s="511"/>
      <c r="AST124" s="511"/>
      <c r="ASU124" s="511"/>
      <c r="ASV124" s="511"/>
      <c r="ASW124" s="511"/>
      <c r="ASX124" s="511"/>
      <c r="ASY124" s="511"/>
      <c r="ASZ124" s="511"/>
      <c r="ATA124" s="511"/>
      <c r="ATB124" s="511"/>
      <c r="ATC124" s="511"/>
      <c r="ATD124" s="511"/>
      <c r="ATE124" s="511"/>
      <c r="ATF124" s="511"/>
      <c r="ATG124" s="511"/>
      <c r="ATH124" s="511"/>
      <c r="ATI124" s="511"/>
      <c r="ATJ124" s="511"/>
      <c r="ATK124" s="511"/>
      <c r="ATL124" s="511"/>
      <c r="ATM124" s="511"/>
      <c r="ATN124" s="511"/>
      <c r="ATO124" s="511"/>
      <c r="ATP124" s="511"/>
      <c r="ATQ124" s="511"/>
      <c r="ATR124" s="511"/>
      <c r="ATS124" s="511"/>
      <c r="ATT124" s="511"/>
      <c r="ATU124" s="511"/>
      <c r="ATV124" s="511"/>
      <c r="ATW124" s="511"/>
      <c r="ATX124" s="511"/>
      <c r="ATY124" s="511"/>
      <c r="ATZ124" s="511"/>
      <c r="AUA124" s="511"/>
      <c r="AUB124" s="511"/>
      <c r="AUC124" s="511"/>
      <c r="AUD124" s="511"/>
      <c r="AUE124" s="511"/>
      <c r="AUF124" s="511"/>
      <c r="AUG124" s="511"/>
      <c r="AUH124" s="511"/>
      <c r="AUI124" s="511"/>
      <c r="AUJ124" s="511"/>
      <c r="AUK124" s="511"/>
      <c r="AUL124" s="511"/>
      <c r="AUM124" s="511"/>
      <c r="AUN124" s="511"/>
      <c r="AUO124" s="511"/>
      <c r="AUP124" s="511"/>
      <c r="AUQ124" s="511"/>
      <c r="AUR124" s="511"/>
      <c r="AUS124" s="511"/>
      <c r="AUT124" s="511"/>
      <c r="AUU124" s="511"/>
      <c r="AUV124" s="511"/>
      <c r="AUW124" s="511"/>
      <c r="AUX124" s="511"/>
      <c r="AUY124" s="511"/>
      <c r="AUZ124" s="511"/>
      <c r="AVA124" s="511"/>
      <c r="AVB124" s="511"/>
      <c r="AVC124" s="511"/>
      <c r="AVD124" s="511"/>
      <c r="AVE124" s="511"/>
      <c r="AVF124" s="511"/>
      <c r="AVG124" s="511"/>
      <c r="AVH124" s="511"/>
      <c r="AVI124" s="511"/>
      <c r="AVJ124" s="511"/>
      <c r="AVK124" s="511"/>
      <c r="AVL124" s="511"/>
      <c r="AVM124" s="511"/>
      <c r="AVN124" s="511"/>
      <c r="AVO124" s="511"/>
      <c r="AVP124" s="511"/>
      <c r="AVQ124" s="511"/>
      <c r="AVR124" s="511"/>
      <c r="AVS124" s="511"/>
      <c r="AVT124" s="511"/>
      <c r="AVU124" s="511"/>
      <c r="AVV124" s="511"/>
      <c r="AVW124" s="511"/>
      <c r="AVX124" s="511"/>
      <c r="AVY124" s="511"/>
      <c r="AVZ124" s="511"/>
      <c r="AWA124" s="511"/>
      <c r="AWB124" s="511"/>
      <c r="AWC124" s="511"/>
      <c r="AWD124" s="511"/>
      <c r="AWE124" s="511"/>
      <c r="AWF124" s="511"/>
      <c r="AWG124" s="511"/>
      <c r="AWH124" s="511"/>
      <c r="AWI124" s="511"/>
      <c r="AWJ124" s="511"/>
      <c r="AWK124" s="511"/>
      <c r="AWL124" s="511"/>
      <c r="AWM124" s="511"/>
      <c r="AWN124" s="511"/>
      <c r="AWO124" s="511"/>
      <c r="AWP124" s="511"/>
      <c r="AWQ124" s="511"/>
      <c r="AWR124" s="511"/>
      <c r="AWS124" s="511"/>
      <c r="AWT124" s="511"/>
      <c r="AWU124" s="511"/>
      <c r="AWV124" s="511"/>
      <c r="AWW124" s="511"/>
      <c r="AWX124" s="511"/>
      <c r="AWY124" s="511"/>
      <c r="AWZ124" s="511"/>
      <c r="AXA124" s="511"/>
      <c r="AXB124" s="511"/>
      <c r="AXC124" s="511"/>
      <c r="AXD124" s="511"/>
      <c r="AXE124" s="511"/>
      <c r="AXF124" s="511"/>
      <c r="AXG124" s="511"/>
      <c r="AXH124" s="511"/>
      <c r="AXI124" s="511"/>
      <c r="AXJ124" s="511"/>
      <c r="AXK124" s="511"/>
      <c r="AXL124" s="511"/>
      <c r="AXM124" s="511"/>
      <c r="AXN124" s="511"/>
      <c r="AXO124" s="511"/>
      <c r="AXP124" s="511"/>
      <c r="AXQ124" s="511"/>
      <c r="AXR124" s="511"/>
      <c r="AXS124" s="511"/>
      <c r="AXT124" s="511"/>
      <c r="AXU124" s="511"/>
      <c r="AXV124" s="511"/>
      <c r="AXW124" s="511"/>
      <c r="AXX124" s="511"/>
      <c r="AXY124" s="511"/>
      <c r="AXZ124" s="511"/>
      <c r="AYA124" s="511"/>
      <c r="AYB124" s="511"/>
      <c r="AYC124" s="511"/>
      <c r="AYD124" s="511"/>
      <c r="AYE124" s="511"/>
      <c r="AYF124" s="511"/>
      <c r="AYG124" s="511"/>
      <c r="AYH124" s="511"/>
      <c r="AYI124" s="511"/>
      <c r="AYJ124" s="511"/>
      <c r="AYK124" s="511"/>
      <c r="AYL124" s="511"/>
      <c r="AYM124" s="511"/>
      <c r="AYN124" s="511"/>
      <c r="AYO124" s="511"/>
      <c r="AYP124" s="511"/>
      <c r="AYQ124" s="511"/>
      <c r="AYR124" s="511"/>
      <c r="AYS124" s="511"/>
      <c r="AYT124" s="511"/>
      <c r="AYU124" s="511"/>
      <c r="AYV124" s="511"/>
      <c r="AYW124" s="511"/>
      <c r="AYX124" s="511"/>
      <c r="AYY124" s="511"/>
      <c r="AYZ124" s="511"/>
      <c r="AZA124" s="511"/>
      <c r="AZB124" s="511"/>
      <c r="AZC124" s="511"/>
      <c r="AZD124" s="511"/>
      <c r="AZE124" s="511"/>
      <c r="AZF124" s="511"/>
      <c r="AZG124" s="511"/>
      <c r="AZH124" s="511"/>
      <c r="AZI124" s="511"/>
      <c r="AZJ124" s="511"/>
      <c r="AZK124" s="511"/>
      <c r="AZL124" s="511"/>
      <c r="AZM124" s="511"/>
      <c r="AZN124" s="511"/>
      <c r="AZO124" s="511"/>
      <c r="AZP124" s="511"/>
      <c r="AZQ124" s="511"/>
      <c r="AZR124" s="511"/>
      <c r="AZS124" s="511"/>
      <c r="AZT124" s="511"/>
      <c r="AZU124" s="511"/>
      <c r="AZV124" s="511"/>
      <c r="AZW124" s="511"/>
      <c r="AZX124" s="511"/>
      <c r="AZY124" s="511"/>
      <c r="AZZ124" s="511"/>
      <c r="BAA124" s="511"/>
      <c r="BAB124" s="511"/>
      <c r="BAC124" s="511"/>
      <c r="BAD124" s="511"/>
      <c r="BAE124" s="511"/>
      <c r="BAF124" s="511"/>
      <c r="BAG124" s="511"/>
      <c r="BAH124" s="511"/>
      <c r="BAI124" s="511"/>
      <c r="BAJ124" s="511"/>
      <c r="BAK124" s="511"/>
      <c r="BAL124" s="511"/>
      <c r="BAM124" s="511"/>
      <c r="BAN124" s="511"/>
      <c r="BAO124" s="511"/>
      <c r="BAP124" s="511"/>
      <c r="BAQ124" s="511"/>
      <c r="BAR124" s="511"/>
      <c r="BAS124" s="511"/>
      <c r="BAT124" s="511"/>
      <c r="BAU124" s="511"/>
      <c r="BAV124" s="511"/>
      <c r="BAW124" s="511"/>
      <c r="BAX124" s="511"/>
      <c r="BAY124" s="511"/>
      <c r="BAZ124" s="511"/>
      <c r="BBA124" s="511"/>
      <c r="BBB124" s="511"/>
      <c r="BBC124" s="511"/>
      <c r="BBD124" s="511"/>
      <c r="BBE124" s="511"/>
      <c r="BBF124" s="511"/>
      <c r="BBG124" s="511"/>
      <c r="BBH124" s="511"/>
      <c r="BBI124" s="511"/>
      <c r="BBJ124" s="511"/>
      <c r="BBK124" s="511"/>
      <c r="BBL124" s="511"/>
      <c r="BBM124" s="511"/>
      <c r="BBN124" s="511"/>
      <c r="BBO124" s="511"/>
      <c r="BBP124" s="511"/>
      <c r="BBQ124" s="511"/>
      <c r="BBR124" s="511"/>
      <c r="BBS124" s="511"/>
      <c r="BBT124" s="511"/>
      <c r="BBU124" s="511"/>
      <c r="BBV124" s="511"/>
      <c r="BBW124" s="511"/>
      <c r="BBX124" s="511"/>
      <c r="BBY124" s="511"/>
      <c r="BBZ124" s="511"/>
      <c r="BCA124" s="511"/>
      <c r="BCB124" s="511"/>
      <c r="BCC124" s="511"/>
      <c r="BCD124" s="511"/>
      <c r="BCE124" s="511"/>
      <c r="BCF124" s="511"/>
      <c r="BCG124" s="511"/>
      <c r="BCH124" s="511"/>
      <c r="BCI124" s="511"/>
      <c r="BCJ124" s="511"/>
      <c r="BCK124" s="511"/>
      <c r="BCL124" s="511"/>
      <c r="BCM124" s="511"/>
      <c r="BCN124" s="511"/>
      <c r="BCO124" s="511"/>
      <c r="BCP124" s="511"/>
      <c r="BCQ124" s="511"/>
      <c r="BCR124" s="511"/>
      <c r="BCS124" s="511"/>
      <c r="BCT124" s="511"/>
      <c r="BCU124" s="511"/>
      <c r="BCV124" s="511"/>
      <c r="BCW124" s="511"/>
      <c r="BCX124" s="511"/>
      <c r="BCY124" s="511"/>
      <c r="BCZ124" s="511"/>
      <c r="BDA124" s="511"/>
      <c r="BDB124" s="511"/>
      <c r="BDC124" s="511"/>
      <c r="BDD124" s="511"/>
      <c r="BDE124" s="511"/>
      <c r="BDF124" s="511"/>
      <c r="BDG124" s="511"/>
      <c r="BDH124" s="511"/>
      <c r="BDI124" s="511"/>
      <c r="BDJ124" s="511"/>
      <c r="BDK124" s="511"/>
      <c r="BDL124" s="511"/>
      <c r="BDM124" s="511"/>
      <c r="BDN124" s="511"/>
      <c r="BDO124" s="511"/>
      <c r="BDP124" s="511"/>
      <c r="BDQ124" s="511"/>
      <c r="BDR124" s="511"/>
      <c r="BDS124" s="511"/>
      <c r="BDT124" s="511"/>
      <c r="BDU124" s="511"/>
      <c r="BDV124" s="511"/>
      <c r="BDW124" s="511"/>
      <c r="BDX124" s="511"/>
      <c r="BDY124" s="511"/>
      <c r="BDZ124" s="511"/>
      <c r="BEA124" s="511"/>
      <c r="BEB124" s="511"/>
      <c r="BEC124" s="511"/>
      <c r="BED124" s="511"/>
      <c r="BEE124" s="511"/>
      <c r="BEF124" s="511"/>
      <c r="BEG124" s="511"/>
      <c r="BEH124" s="511"/>
      <c r="BEI124" s="511"/>
      <c r="BEJ124" s="511"/>
      <c r="BEK124" s="511"/>
      <c r="BEL124" s="511"/>
      <c r="BEM124" s="511"/>
      <c r="BEN124" s="511"/>
      <c r="BEO124" s="511"/>
      <c r="BEP124" s="511"/>
      <c r="BEQ124" s="511"/>
      <c r="BER124" s="511"/>
      <c r="BES124" s="511"/>
      <c r="BET124" s="511"/>
      <c r="BEU124" s="511"/>
      <c r="BEV124" s="511"/>
      <c r="BEW124" s="511"/>
      <c r="BEX124" s="511"/>
      <c r="BEY124" s="511"/>
      <c r="BEZ124" s="511"/>
      <c r="BFA124" s="511"/>
      <c r="BFB124" s="511"/>
      <c r="BFC124" s="511"/>
      <c r="BFD124" s="511"/>
      <c r="BFE124" s="511"/>
      <c r="BFF124" s="511"/>
      <c r="BFG124" s="511"/>
      <c r="BFH124" s="511"/>
      <c r="BFI124" s="511"/>
      <c r="BFJ124" s="511"/>
      <c r="BFK124" s="511"/>
      <c r="BFL124" s="511"/>
      <c r="BFM124" s="511"/>
      <c r="BFN124" s="511"/>
      <c r="BFO124" s="511"/>
      <c r="BFP124" s="511"/>
      <c r="BFQ124" s="511"/>
      <c r="BFR124" s="511"/>
      <c r="BFS124" s="511"/>
      <c r="BFT124" s="511"/>
      <c r="BFU124" s="511"/>
      <c r="BFV124" s="511"/>
      <c r="BFW124" s="511"/>
      <c r="BFX124" s="511"/>
      <c r="BFY124" s="511"/>
      <c r="BFZ124" s="511"/>
      <c r="BGA124" s="511"/>
      <c r="BGB124" s="511"/>
      <c r="BGC124" s="511"/>
      <c r="BGD124" s="511"/>
      <c r="BGE124" s="511"/>
      <c r="BGF124" s="511"/>
      <c r="BGG124" s="511"/>
      <c r="BGH124" s="511"/>
      <c r="BGI124" s="511"/>
      <c r="BGJ124" s="511"/>
      <c r="BGK124" s="511"/>
      <c r="BGL124" s="511"/>
      <c r="BGM124" s="511"/>
      <c r="BGN124" s="511"/>
      <c r="BGO124" s="511"/>
      <c r="BGP124" s="511"/>
      <c r="BGQ124" s="511"/>
      <c r="BGR124" s="511"/>
      <c r="BGS124" s="511"/>
      <c r="BGT124" s="511"/>
      <c r="BGU124" s="511"/>
      <c r="BGV124" s="511"/>
      <c r="BGW124" s="511"/>
      <c r="BGX124" s="511"/>
      <c r="BGY124" s="511"/>
      <c r="BGZ124" s="511"/>
      <c r="BHA124" s="511"/>
      <c r="BHB124" s="511"/>
      <c r="BHC124" s="511"/>
      <c r="BHD124" s="511"/>
      <c r="BHE124" s="511"/>
      <c r="BHF124" s="511"/>
      <c r="BHG124" s="511"/>
      <c r="BHH124" s="511"/>
      <c r="BHI124" s="511"/>
      <c r="BHJ124" s="511"/>
      <c r="BHK124" s="511"/>
      <c r="BHL124" s="511"/>
      <c r="BHM124" s="511"/>
      <c r="BHN124" s="511"/>
      <c r="BHO124" s="511"/>
      <c r="BHP124" s="511"/>
      <c r="BHQ124" s="511"/>
      <c r="BHR124" s="511"/>
      <c r="BHS124" s="511"/>
      <c r="BHT124" s="511"/>
      <c r="BHU124" s="511"/>
      <c r="BHV124" s="511"/>
      <c r="BHW124" s="511"/>
      <c r="BHX124" s="511"/>
      <c r="BHY124" s="511"/>
      <c r="BHZ124" s="511"/>
      <c r="BIA124" s="511"/>
      <c r="BIB124" s="511"/>
      <c r="BIC124" s="511"/>
      <c r="BID124" s="511"/>
      <c r="BIE124" s="511"/>
      <c r="BIF124" s="511"/>
      <c r="BIG124" s="511"/>
      <c r="BIH124" s="511"/>
      <c r="BII124" s="511"/>
      <c r="BIJ124" s="511"/>
      <c r="BIK124" s="511"/>
      <c r="BIL124" s="511"/>
      <c r="BIM124" s="511"/>
      <c r="BIN124" s="511"/>
      <c r="BIO124" s="511"/>
      <c r="BIP124" s="511"/>
      <c r="BIQ124" s="511"/>
      <c r="BIR124" s="511"/>
      <c r="BIS124" s="511"/>
      <c r="BIT124" s="511"/>
      <c r="BIU124" s="511"/>
      <c r="BIV124" s="511"/>
      <c r="BIW124" s="511"/>
      <c r="BIX124" s="511"/>
      <c r="BIY124" s="511"/>
      <c r="BIZ124" s="511"/>
      <c r="BJA124" s="511"/>
      <c r="BJB124" s="511"/>
      <c r="BJC124" s="511"/>
      <c r="BJD124" s="511"/>
      <c r="BJE124" s="511"/>
      <c r="BJF124" s="511"/>
      <c r="BJG124" s="511"/>
      <c r="BJH124" s="511"/>
      <c r="BJI124" s="511"/>
      <c r="BJJ124" s="511"/>
      <c r="BJK124" s="511"/>
      <c r="BJL124" s="511"/>
      <c r="BJM124" s="511"/>
      <c r="BJN124" s="511"/>
      <c r="BJO124" s="511"/>
      <c r="BJP124" s="511"/>
      <c r="BJQ124" s="511"/>
      <c r="BJR124" s="511"/>
      <c r="BJS124" s="511"/>
      <c r="BJT124" s="511"/>
      <c r="BJU124" s="511"/>
      <c r="BJV124" s="511"/>
      <c r="BJW124" s="511"/>
      <c r="BJX124" s="511"/>
      <c r="BJY124" s="511"/>
      <c r="BJZ124" s="511"/>
      <c r="BKA124" s="511"/>
      <c r="BKB124" s="511"/>
      <c r="BKC124" s="511"/>
      <c r="BKD124" s="511"/>
      <c r="BKE124" s="511"/>
      <c r="BKF124" s="511"/>
      <c r="BKG124" s="511"/>
      <c r="BKH124" s="511"/>
      <c r="BKI124" s="511"/>
      <c r="BKJ124" s="511"/>
      <c r="BKK124" s="511"/>
      <c r="BKL124" s="511"/>
      <c r="BKM124" s="511"/>
      <c r="BKN124" s="511"/>
      <c r="BKO124" s="511"/>
      <c r="BKP124" s="511"/>
      <c r="BKQ124" s="511"/>
      <c r="BKR124" s="511"/>
      <c r="BKS124" s="511"/>
      <c r="BKT124" s="511"/>
      <c r="BKU124" s="511"/>
      <c r="BKV124" s="511"/>
      <c r="BKW124" s="511"/>
      <c r="BKX124" s="511"/>
      <c r="BKY124" s="511"/>
      <c r="BKZ124" s="511"/>
      <c r="BLA124" s="511"/>
      <c r="BLB124" s="511"/>
      <c r="BLC124" s="511"/>
      <c r="BLD124" s="511"/>
      <c r="BLE124" s="511"/>
      <c r="BLF124" s="511"/>
      <c r="BLG124" s="511"/>
      <c r="BLH124" s="511"/>
      <c r="BLI124" s="511"/>
      <c r="BLJ124" s="511"/>
      <c r="BLK124" s="511"/>
      <c r="BLL124" s="511"/>
      <c r="BLM124" s="511"/>
      <c r="BLN124" s="511"/>
      <c r="BLO124" s="511"/>
      <c r="BLP124" s="511"/>
      <c r="BLQ124" s="511"/>
      <c r="BLR124" s="511"/>
      <c r="BLS124" s="511"/>
      <c r="BLT124" s="511"/>
      <c r="BLU124" s="511"/>
      <c r="BLV124" s="511"/>
      <c r="BLW124" s="511"/>
      <c r="BLX124" s="511"/>
      <c r="BLY124" s="511"/>
      <c r="BLZ124" s="511"/>
      <c r="BMA124" s="511"/>
      <c r="BMB124" s="511"/>
      <c r="BMC124" s="511"/>
      <c r="BMD124" s="511"/>
      <c r="BME124" s="511"/>
      <c r="BMF124" s="511"/>
      <c r="BMG124" s="511"/>
      <c r="BMH124" s="511"/>
      <c r="BMI124" s="511"/>
      <c r="BMJ124" s="511"/>
      <c r="BMK124" s="511"/>
      <c r="BML124" s="511"/>
      <c r="BMM124" s="511"/>
      <c r="BMN124" s="511"/>
      <c r="BMO124" s="511"/>
      <c r="BMP124" s="511"/>
      <c r="BMQ124" s="511"/>
      <c r="BMR124" s="511"/>
      <c r="BMS124" s="511"/>
      <c r="BMT124" s="511"/>
      <c r="BMU124" s="511"/>
      <c r="BMV124" s="511"/>
      <c r="BMW124" s="511"/>
      <c r="BMX124" s="511"/>
      <c r="BMY124" s="511"/>
      <c r="BMZ124" s="511"/>
      <c r="BNA124" s="511"/>
      <c r="BNB124" s="511"/>
      <c r="BNC124" s="511"/>
      <c r="BND124" s="511"/>
      <c r="BNE124" s="511"/>
      <c r="BNF124" s="511"/>
      <c r="BNG124" s="511"/>
      <c r="BNH124" s="511"/>
      <c r="BNI124" s="511"/>
      <c r="BNJ124" s="511"/>
      <c r="BNK124" s="511"/>
      <c r="BNL124" s="511"/>
      <c r="BNM124" s="511"/>
      <c r="BNN124" s="511"/>
      <c r="BNO124" s="511"/>
      <c r="BNP124" s="511"/>
      <c r="BNQ124" s="511"/>
      <c r="BNR124" s="511"/>
      <c r="BNS124" s="511"/>
      <c r="BNT124" s="511"/>
      <c r="BNU124" s="511"/>
      <c r="BNV124" s="511"/>
      <c r="BNW124" s="511"/>
      <c r="BNX124" s="511"/>
      <c r="BNY124" s="511"/>
      <c r="BNZ124" s="511"/>
      <c r="BOA124" s="511"/>
      <c r="BOB124" s="511"/>
      <c r="BOC124" s="511"/>
      <c r="BOD124" s="511"/>
      <c r="BOE124" s="511"/>
      <c r="BOF124" s="511"/>
      <c r="BOG124" s="511"/>
      <c r="BOH124" s="511"/>
      <c r="BOI124" s="511"/>
      <c r="BOJ124" s="511"/>
      <c r="BOK124" s="511"/>
      <c r="BOL124" s="511"/>
      <c r="BOM124" s="511"/>
      <c r="BON124" s="511"/>
      <c r="BOO124" s="511"/>
      <c r="BOP124" s="511"/>
      <c r="BOQ124" s="511"/>
      <c r="BOR124" s="511"/>
      <c r="BOS124" s="511"/>
      <c r="BOT124" s="511"/>
      <c r="BOU124" s="511"/>
      <c r="BOV124" s="511"/>
      <c r="BOW124" s="511"/>
      <c r="BOX124" s="511"/>
      <c r="BOY124" s="511"/>
      <c r="BOZ124" s="511"/>
      <c r="BPA124" s="511"/>
      <c r="BPB124" s="511"/>
      <c r="BPC124" s="511"/>
      <c r="BPD124" s="511"/>
      <c r="BPE124" s="511"/>
      <c r="BPF124" s="511"/>
      <c r="BPG124" s="511"/>
      <c r="BPH124" s="511"/>
      <c r="BPI124" s="511"/>
      <c r="BPJ124" s="511"/>
      <c r="BPK124" s="511"/>
      <c r="BPL124" s="511"/>
      <c r="BPM124" s="511"/>
      <c r="BPN124" s="511"/>
      <c r="BPO124" s="511"/>
      <c r="BPP124" s="511"/>
      <c r="BPQ124" s="511"/>
      <c r="BPR124" s="511"/>
      <c r="BPS124" s="511"/>
      <c r="BPT124" s="511"/>
      <c r="BPU124" s="511"/>
      <c r="BPV124" s="511"/>
      <c r="BPW124" s="511"/>
      <c r="BPX124" s="511"/>
      <c r="BPY124" s="511"/>
      <c r="BPZ124" s="511"/>
      <c r="BQA124" s="511"/>
      <c r="BQB124" s="511"/>
      <c r="BQC124" s="511"/>
      <c r="BQD124" s="511"/>
      <c r="BQE124" s="511"/>
      <c r="BQF124" s="511"/>
      <c r="BQG124" s="511"/>
      <c r="BQH124" s="511"/>
      <c r="BQI124" s="511"/>
      <c r="BQJ124" s="511"/>
      <c r="BQK124" s="511"/>
      <c r="BQL124" s="511"/>
      <c r="BQM124" s="511"/>
      <c r="BQN124" s="511"/>
      <c r="BQO124" s="511"/>
      <c r="BQP124" s="511"/>
      <c r="BQQ124" s="511"/>
      <c r="BQR124" s="511"/>
      <c r="BQS124" s="511"/>
      <c r="BQT124" s="511"/>
      <c r="BQU124" s="511"/>
      <c r="BQV124" s="511"/>
      <c r="BQW124" s="511"/>
      <c r="BQX124" s="511"/>
      <c r="BQY124" s="511"/>
      <c r="BQZ124" s="511"/>
      <c r="BRA124" s="511"/>
      <c r="BRB124" s="511"/>
      <c r="BRC124" s="511"/>
      <c r="BRD124" s="511"/>
      <c r="BRE124" s="511"/>
      <c r="BRF124" s="511"/>
      <c r="BRG124" s="511"/>
      <c r="BRH124" s="511"/>
      <c r="BRI124" s="511"/>
      <c r="BRJ124" s="511"/>
      <c r="BRK124" s="511"/>
      <c r="BRL124" s="511"/>
      <c r="BRM124" s="511"/>
      <c r="BRN124" s="511"/>
      <c r="BRO124" s="511"/>
      <c r="BRP124" s="511"/>
      <c r="BRQ124" s="511"/>
      <c r="BRR124" s="511"/>
      <c r="BRS124" s="511"/>
      <c r="BRT124" s="511"/>
      <c r="BRU124" s="511"/>
      <c r="BRV124" s="511"/>
      <c r="BRW124" s="511"/>
      <c r="BRX124" s="511"/>
      <c r="BRY124" s="511"/>
      <c r="BRZ124" s="511"/>
      <c r="BSA124" s="511"/>
      <c r="BSB124" s="511"/>
      <c r="BSC124" s="511"/>
      <c r="BSD124" s="511"/>
      <c r="BSE124" s="511"/>
      <c r="BSF124" s="511"/>
      <c r="BSG124" s="511"/>
      <c r="BSH124" s="511"/>
      <c r="BSI124" s="511"/>
      <c r="BSJ124" s="511"/>
      <c r="BSK124" s="511"/>
      <c r="BSL124" s="511"/>
      <c r="BSM124" s="511"/>
      <c r="BSN124" s="511"/>
      <c r="BSO124" s="511"/>
      <c r="BSP124" s="511"/>
      <c r="BSQ124" s="511"/>
      <c r="BSR124" s="511"/>
      <c r="BSS124" s="511"/>
      <c r="BST124" s="511"/>
      <c r="BSU124" s="511"/>
      <c r="BSV124" s="511"/>
      <c r="BSW124" s="511"/>
      <c r="BSX124" s="511"/>
      <c r="BSY124" s="511"/>
      <c r="BSZ124" s="511"/>
      <c r="BTA124" s="511"/>
      <c r="BTB124" s="511"/>
      <c r="BTC124" s="511"/>
      <c r="BTD124" s="511"/>
      <c r="BTE124" s="511"/>
      <c r="BTF124" s="511"/>
      <c r="BTG124" s="511"/>
      <c r="BTH124" s="511"/>
      <c r="BTI124" s="511"/>
      <c r="BTJ124" s="511"/>
      <c r="BTK124" s="511"/>
      <c r="BTL124" s="511"/>
      <c r="BTM124" s="511"/>
      <c r="BTN124" s="511"/>
      <c r="BTO124" s="511"/>
      <c r="BTP124" s="511"/>
      <c r="BTQ124" s="511"/>
      <c r="BTR124" s="511"/>
      <c r="BTS124" s="511"/>
      <c r="BTT124" s="511"/>
      <c r="BTU124" s="511"/>
      <c r="BTV124" s="511"/>
      <c r="BTW124" s="511"/>
      <c r="BTX124" s="511"/>
      <c r="BTY124" s="511"/>
      <c r="BTZ124" s="511"/>
      <c r="BUA124" s="511"/>
      <c r="BUB124" s="511"/>
      <c r="BUC124" s="511"/>
      <c r="BUD124" s="511"/>
      <c r="BUE124" s="511"/>
      <c r="BUF124" s="511"/>
      <c r="BUG124" s="511"/>
      <c r="BUH124" s="511"/>
      <c r="BUI124" s="511"/>
      <c r="BUJ124" s="511"/>
      <c r="BUK124" s="511"/>
      <c r="BUL124" s="511"/>
      <c r="BUM124" s="511"/>
      <c r="BUN124" s="511"/>
      <c r="BUO124" s="511"/>
      <c r="BUP124" s="511"/>
      <c r="BUQ124" s="511"/>
      <c r="BUR124" s="511"/>
      <c r="BUS124" s="511"/>
      <c r="BUT124" s="511"/>
      <c r="BUU124" s="511"/>
      <c r="BUV124" s="511"/>
      <c r="BUW124" s="511"/>
      <c r="BUX124" s="511"/>
      <c r="BUY124" s="511"/>
      <c r="BUZ124" s="511"/>
      <c r="BVA124" s="511"/>
      <c r="BVB124" s="511"/>
      <c r="BVC124" s="511"/>
      <c r="BVD124" s="511"/>
      <c r="BVE124" s="511"/>
      <c r="BVF124" s="511"/>
      <c r="BVG124" s="511"/>
      <c r="BVH124" s="511"/>
      <c r="BVI124" s="511"/>
      <c r="BVJ124" s="511"/>
      <c r="BVK124" s="511"/>
      <c r="BVL124" s="511"/>
      <c r="BVM124" s="511"/>
      <c r="BVN124" s="511"/>
      <c r="BVO124" s="511"/>
      <c r="BVP124" s="511"/>
      <c r="BVQ124" s="511"/>
      <c r="BVR124" s="511"/>
      <c r="BVS124" s="511"/>
      <c r="BVT124" s="511"/>
      <c r="BVU124" s="511"/>
      <c r="BVV124" s="511"/>
      <c r="BVW124" s="511"/>
      <c r="BVX124" s="511"/>
      <c r="BVY124" s="511"/>
      <c r="BVZ124" s="511"/>
      <c r="BWA124" s="511"/>
      <c r="BWB124" s="511"/>
      <c r="BWC124" s="511"/>
      <c r="BWD124" s="511"/>
      <c r="BWE124" s="511"/>
      <c r="BWF124" s="511"/>
      <c r="BWG124" s="511"/>
      <c r="BWH124" s="511"/>
      <c r="BWI124" s="511"/>
      <c r="BWJ124" s="511"/>
      <c r="BWK124" s="511"/>
      <c r="BWL124" s="511"/>
      <c r="BWM124" s="511"/>
      <c r="BWN124" s="511"/>
      <c r="BWO124" s="511"/>
      <c r="BWP124" s="511"/>
      <c r="BWQ124" s="511"/>
      <c r="BWR124" s="511"/>
      <c r="BWS124" s="511"/>
      <c r="BWT124" s="511"/>
      <c r="BWU124" s="511"/>
      <c r="BWV124" s="511"/>
      <c r="BWW124" s="511"/>
      <c r="BWX124" s="511"/>
      <c r="BWY124" s="511"/>
      <c r="BWZ124" s="511"/>
      <c r="BXA124" s="511"/>
      <c r="BXB124" s="511"/>
      <c r="BXC124" s="511"/>
      <c r="BXD124" s="511"/>
      <c r="BXE124" s="511"/>
      <c r="BXF124" s="511"/>
      <c r="BXG124" s="511"/>
      <c r="BXH124" s="511"/>
      <c r="BXI124" s="511"/>
      <c r="BXJ124" s="511"/>
      <c r="BXK124" s="511"/>
      <c r="BXL124" s="511"/>
      <c r="BXM124" s="511"/>
      <c r="BXN124" s="511"/>
      <c r="BXO124" s="511"/>
      <c r="BXP124" s="511"/>
      <c r="BXQ124" s="511"/>
      <c r="BXR124" s="511"/>
      <c r="BXS124" s="511"/>
      <c r="BXT124" s="511"/>
      <c r="BXU124" s="511"/>
      <c r="BXV124" s="511"/>
      <c r="BXW124" s="511"/>
      <c r="BXX124" s="511"/>
      <c r="BXY124" s="511"/>
      <c r="BXZ124" s="511"/>
      <c r="BYA124" s="511"/>
      <c r="BYB124" s="511"/>
      <c r="BYC124" s="511"/>
      <c r="BYD124" s="511"/>
      <c r="BYE124" s="511"/>
      <c r="BYF124" s="511"/>
      <c r="BYG124" s="511"/>
      <c r="BYH124" s="511"/>
      <c r="BYI124" s="511"/>
      <c r="BYJ124" s="511"/>
      <c r="BYK124" s="511"/>
      <c r="BYL124" s="511"/>
      <c r="BYM124" s="511"/>
      <c r="BYN124" s="511"/>
      <c r="BYO124" s="511"/>
      <c r="BYP124" s="511"/>
      <c r="BYQ124" s="511"/>
      <c r="BYR124" s="511"/>
      <c r="BYS124" s="511"/>
      <c r="BYT124" s="511"/>
      <c r="BYU124" s="511"/>
      <c r="BYV124" s="511"/>
      <c r="BYW124" s="511"/>
      <c r="BYX124" s="511"/>
      <c r="BYY124" s="511"/>
      <c r="BYZ124" s="511"/>
      <c r="BZA124" s="511"/>
      <c r="BZB124" s="511"/>
      <c r="BZC124" s="511"/>
      <c r="BZD124" s="511"/>
      <c r="BZE124" s="511"/>
      <c r="BZF124" s="511"/>
      <c r="BZG124" s="511"/>
      <c r="BZH124" s="511"/>
      <c r="BZI124" s="511"/>
      <c r="BZJ124" s="511"/>
      <c r="BZK124" s="511"/>
      <c r="BZL124" s="511"/>
      <c r="BZM124" s="511"/>
      <c r="BZN124" s="511"/>
      <c r="BZO124" s="511"/>
      <c r="BZP124" s="511"/>
      <c r="BZQ124" s="511"/>
      <c r="BZR124" s="511"/>
      <c r="BZS124" s="511"/>
      <c r="BZT124" s="511"/>
      <c r="BZU124" s="511"/>
      <c r="BZV124" s="511"/>
      <c r="BZW124" s="511"/>
      <c r="BZX124" s="511"/>
      <c r="BZY124" s="511"/>
      <c r="BZZ124" s="511"/>
      <c r="CAA124" s="511"/>
      <c r="CAB124" s="511"/>
      <c r="CAC124" s="511"/>
      <c r="CAD124" s="511"/>
      <c r="CAE124" s="511"/>
      <c r="CAF124" s="511"/>
      <c r="CAG124" s="511"/>
      <c r="CAH124" s="511"/>
      <c r="CAI124" s="511"/>
      <c r="CAJ124" s="511"/>
      <c r="CAK124" s="511"/>
      <c r="CAL124" s="511"/>
      <c r="CAM124" s="511"/>
      <c r="CAN124" s="511"/>
      <c r="CAO124" s="511"/>
      <c r="CAP124" s="511"/>
      <c r="CAQ124" s="511"/>
      <c r="CAR124" s="511"/>
      <c r="CAS124" s="511"/>
      <c r="CAT124" s="511"/>
      <c r="CAU124" s="511"/>
      <c r="CAV124" s="511"/>
      <c r="CAW124" s="511"/>
      <c r="CAX124" s="511"/>
      <c r="CAY124" s="511"/>
      <c r="CAZ124" s="511"/>
      <c r="CBA124" s="511"/>
      <c r="CBB124" s="511"/>
      <c r="CBC124" s="511"/>
      <c r="CBD124" s="511"/>
      <c r="CBE124" s="511"/>
      <c r="CBF124" s="511"/>
      <c r="CBG124" s="511"/>
      <c r="CBH124" s="511"/>
      <c r="CBI124" s="511"/>
      <c r="CBJ124" s="511"/>
      <c r="CBK124" s="511"/>
      <c r="CBL124" s="511"/>
      <c r="CBM124" s="511"/>
      <c r="CBN124" s="511"/>
      <c r="CBO124" s="511"/>
      <c r="CBP124" s="511"/>
      <c r="CBQ124" s="511"/>
      <c r="CBR124" s="511"/>
      <c r="CBS124" s="511"/>
      <c r="CBT124" s="511"/>
      <c r="CBU124" s="511"/>
      <c r="CBV124" s="511"/>
      <c r="CBW124" s="511"/>
      <c r="CBX124" s="511"/>
      <c r="CBY124" s="511"/>
      <c r="CBZ124" s="511"/>
      <c r="CCA124" s="511"/>
      <c r="CCB124" s="511"/>
      <c r="CCC124" s="511"/>
      <c r="CCD124" s="511"/>
      <c r="CCE124" s="511"/>
      <c r="CCF124" s="511"/>
      <c r="CCG124" s="511"/>
      <c r="CCH124" s="511"/>
      <c r="CCI124" s="511"/>
      <c r="CCJ124" s="511"/>
      <c r="CCK124" s="511"/>
      <c r="CCL124" s="511"/>
      <c r="CCM124" s="511"/>
      <c r="CCN124" s="511"/>
      <c r="CCO124" s="511"/>
      <c r="CCP124" s="511"/>
      <c r="CCQ124" s="511"/>
      <c r="CCR124" s="511"/>
      <c r="CCS124" s="511"/>
      <c r="CCT124" s="511"/>
      <c r="CCU124" s="511"/>
      <c r="CCV124" s="511"/>
      <c r="CCW124" s="511"/>
      <c r="CCX124" s="511"/>
      <c r="CCY124" s="511"/>
      <c r="CCZ124" s="511"/>
      <c r="CDA124" s="511"/>
      <c r="CDB124" s="511"/>
      <c r="CDC124" s="511"/>
      <c r="CDD124" s="511"/>
      <c r="CDE124" s="511"/>
      <c r="CDF124" s="511"/>
      <c r="CDG124" s="511"/>
      <c r="CDH124" s="511"/>
      <c r="CDI124" s="511"/>
      <c r="CDJ124" s="511"/>
      <c r="CDK124" s="511"/>
      <c r="CDL124" s="511"/>
      <c r="CDM124" s="511"/>
      <c r="CDN124" s="511"/>
      <c r="CDO124" s="511"/>
      <c r="CDP124" s="511"/>
      <c r="CDQ124" s="511"/>
      <c r="CDR124" s="511"/>
      <c r="CDS124" s="511"/>
      <c r="CDT124" s="511"/>
      <c r="CDU124" s="511"/>
      <c r="CDV124" s="511"/>
      <c r="CDW124" s="511"/>
      <c r="CDX124" s="511"/>
      <c r="CDY124" s="511"/>
      <c r="CDZ124" s="511"/>
      <c r="CEA124" s="511"/>
      <c r="CEB124" s="511"/>
      <c r="CEC124" s="511"/>
      <c r="CED124" s="511"/>
      <c r="CEE124" s="511"/>
      <c r="CEF124" s="511"/>
      <c r="CEG124" s="511"/>
      <c r="CEH124" s="511"/>
      <c r="CEI124" s="511"/>
      <c r="CEJ124" s="511"/>
      <c r="CEK124" s="511"/>
      <c r="CEL124" s="511"/>
      <c r="CEM124" s="511"/>
      <c r="CEN124" s="511"/>
      <c r="CEO124" s="511"/>
      <c r="CEP124" s="511"/>
      <c r="CEQ124" s="511"/>
      <c r="CER124" s="511"/>
      <c r="CES124" s="511"/>
      <c r="CET124" s="511"/>
      <c r="CEU124" s="511"/>
      <c r="CEV124" s="511"/>
      <c r="CEW124" s="511"/>
      <c r="CEX124" s="511"/>
      <c r="CEY124" s="511"/>
      <c r="CEZ124" s="511"/>
      <c r="CFA124" s="511"/>
      <c r="CFB124" s="511"/>
      <c r="CFC124" s="511"/>
      <c r="CFD124" s="511"/>
      <c r="CFE124" s="511"/>
      <c r="CFF124" s="511"/>
      <c r="CFG124" s="511"/>
      <c r="CFH124" s="511"/>
      <c r="CFI124" s="511"/>
      <c r="CFJ124" s="511"/>
      <c r="CFK124" s="511"/>
      <c r="CFL124" s="511"/>
      <c r="CFM124" s="511"/>
      <c r="CFN124" s="511"/>
      <c r="CFO124" s="511"/>
      <c r="CFP124" s="511"/>
      <c r="CFQ124" s="511"/>
      <c r="CFR124" s="511"/>
      <c r="CFS124" s="511"/>
      <c r="CFT124" s="511"/>
      <c r="CFU124" s="511"/>
      <c r="CFV124" s="511"/>
      <c r="CFW124" s="511"/>
      <c r="CFX124" s="511"/>
      <c r="CFY124" s="511"/>
      <c r="CFZ124" s="511"/>
      <c r="CGA124" s="511"/>
      <c r="CGB124" s="511"/>
      <c r="CGC124" s="511"/>
      <c r="CGD124" s="511"/>
      <c r="CGE124" s="511"/>
      <c r="CGF124" s="511"/>
      <c r="CGG124" s="511"/>
      <c r="CGH124" s="511"/>
      <c r="CGI124" s="511"/>
      <c r="CGJ124" s="511"/>
      <c r="CGK124" s="511"/>
      <c r="CGL124" s="511"/>
      <c r="CGM124" s="511"/>
      <c r="CGN124" s="511"/>
      <c r="CGO124" s="511"/>
      <c r="CGP124" s="511"/>
      <c r="CGQ124" s="511"/>
      <c r="CGR124" s="511"/>
      <c r="CGS124" s="511"/>
      <c r="CGT124" s="511"/>
      <c r="CGU124" s="511"/>
      <c r="CGV124" s="511"/>
      <c r="CGW124" s="511"/>
      <c r="CGX124" s="511"/>
      <c r="CGY124" s="511"/>
      <c r="CGZ124" s="511"/>
      <c r="CHA124" s="511"/>
      <c r="CHB124" s="511"/>
      <c r="CHC124" s="511"/>
      <c r="CHD124" s="511"/>
      <c r="CHE124" s="511"/>
      <c r="CHF124" s="511"/>
      <c r="CHG124" s="511"/>
      <c r="CHH124" s="511"/>
      <c r="CHI124" s="511"/>
      <c r="CHJ124" s="511"/>
      <c r="CHK124" s="511"/>
      <c r="CHL124" s="511"/>
      <c r="CHM124" s="511"/>
      <c r="CHN124" s="511"/>
      <c r="CHO124" s="511"/>
      <c r="CHP124" s="511"/>
      <c r="CHQ124" s="511"/>
      <c r="CHR124" s="511"/>
      <c r="CHS124" s="511"/>
      <c r="CHT124" s="511"/>
      <c r="CHU124" s="511"/>
      <c r="CHV124" s="511"/>
      <c r="CHW124" s="511"/>
      <c r="CHX124" s="511"/>
      <c r="CHY124" s="511"/>
      <c r="CHZ124" s="511"/>
      <c r="CIA124" s="511"/>
      <c r="CIB124" s="511"/>
      <c r="CIC124" s="511"/>
      <c r="CID124" s="511"/>
      <c r="CIE124" s="511"/>
      <c r="CIF124" s="511"/>
      <c r="CIG124" s="511"/>
      <c r="CIH124" s="511"/>
      <c r="CII124" s="511"/>
      <c r="CIJ124" s="511"/>
      <c r="CIK124" s="511"/>
      <c r="CIL124" s="511"/>
      <c r="CIM124" s="511"/>
      <c r="CIN124" s="511"/>
      <c r="CIO124" s="511"/>
      <c r="CIP124" s="511"/>
      <c r="CIQ124" s="511"/>
      <c r="CIR124" s="511"/>
      <c r="CIS124" s="511"/>
      <c r="CIT124" s="511"/>
      <c r="CIU124" s="511"/>
      <c r="CIV124" s="511"/>
      <c r="CIW124" s="511"/>
      <c r="CIX124" s="511"/>
      <c r="CIY124" s="511"/>
      <c r="CIZ124" s="511"/>
      <c r="CJA124" s="511"/>
      <c r="CJB124" s="511"/>
      <c r="CJC124" s="511"/>
      <c r="CJD124" s="511"/>
      <c r="CJE124" s="511"/>
      <c r="CJF124" s="511"/>
      <c r="CJG124" s="511"/>
      <c r="CJH124" s="511"/>
      <c r="CJI124" s="511"/>
      <c r="CJJ124" s="511"/>
      <c r="CJK124" s="511"/>
      <c r="CJL124" s="511"/>
      <c r="CJM124" s="511"/>
      <c r="CJN124" s="511"/>
      <c r="CJO124" s="511"/>
      <c r="CJP124" s="511"/>
      <c r="CJQ124" s="511"/>
      <c r="CJR124" s="511"/>
      <c r="CJS124" s="511"/>
      <c r="CJT124" s="511"/>
      <c r="CJU124" s="511"/>
      <c r="CJV124" s="511"/>
      <c r="CJW124" s="511"/>
      <c r="CJX124" s="511"/>
      <c r="CJY124" s="511"/>
      <c r="CJZ124" s="511"/>
      <c r="CKA124" s="511"/>
      <c r="CKB124" s="511"/>
      <c r="CKC124" s="511"/>
      <c r="CKD124" s="511"/>
      <c r="CKE124" s="511"/>
      <c r="CKF124" s="511"/>
      <c r="CKG124" s="511"/>
      <c r="CKH124" s="511"/>
      <c r="CKI124" s="511"/>
      <c r="CKJ124" s="511"/>
      <c r="CKK124" s="511"/>
      <c r="CKL124" s="511"/>
      <c r="CKM124" s="511"/>
      <c r="CKN124" s="511"/>
      <c r="CKO124" s="511"/>
      <c r="CKP124" s="511"/>
      <c r="CKQ124" s="511"/>
      <c r="CKR124" s="511"/>
      <c r="CKS124" s="511"/>
      <c r="CKT124" s="511"/>
      <c r="CKU124" s="511"/>
      <c r="CKV124" s="511"/>
      <c r="CKW124" s="511"/>
      <c r="CKX124" s="511"/>
      <c r="CKY124" s="511"/>
      <c r="CKZ124" s="511"/>
      <c r="CLA124" s="511"/>
      <c r="CLB124" s="511"/>
      <c r="CLC124" s="511"/>
      <c r="CLD124" s="511"/>
      <c r="CLE124" s="511"/>
      <c r="CLF124" s="511"/>
      <c r="CLG124" s="511"/>
      <c r="CLH124" s="511"/>
      <c r="CLI124" s="511"/>
      <c r="CLJ124" s="511"/>
      <c r="CLK124" s="511"/>
      <c r="CLL124" s="511"/>
      <c r="CLM124" s="511"/>
      <c r="CLN124" s="511"/>
      <c r="CLO124" s="511"/>
      <c r="CLP124" s="511"/>
      <c r="CLQ124" s="511"/>
      <c r="CLR124" s="511"/>
      <c r="CLS124" s="511"/>
      <c r="CLT124" s="511"/>
      <c r="CLU124" s="511"/>
      <c r="CLV124" s="511"/>
      <c r="CLW124" s="511"/>
      <c r="CLX124" s="511"/>
      <c r="CLY124" s="511"/>
      <c r="CLZ124" s="511"/>
      <c r="CMA124" s="511"/>
      <c r="CMB124" s="511"/>
      <c r="CMC124" s="511"/>
      <c r="CMD124" s="511"/>
      <c r="CME124" s="511"/>
      <c r="CMF124" s="511"/>
      <c r="CMG124" s="511"/>
      <c r="CMH124" s="511"/>
      <c r="CMI124" s="511"/>
      <c r="CMJ124" s="511"/>
      <c r="CMK124" s="511"/>
      <c r="CML124" s="511"/>
      <c r="CMM124" s="511"/>
      <c r="CMN124" s="511"/>
      <c r="CMO124" s="511"/>
      <c r="CMP124" s="511"/>
      <c r="CMQ124" s="511"/>
      <c r="CMR124" s="511"/>
      <c r="CMS124" s="511"/>
      <c r="CMT124" s="511"/>
      <c r="CMU124" s="511"/>
      <c r="CMV124" s="511"/>
      <c r="CMW124" s="511"/>
      <c r="CMX124" s="511"/>
      <c r="CMY124" s="511"/>
      <c r="CMZ124" s="511"/>
      <c r="CNA124" s="511"/>
      <c r="CNB124" s="511"/>
      <c r="CNC124" s="511"/>
      <c r="CND124" s="511"/>
      <c r="CNE124" s="511"/>
      <c r="CNF124" s="511"/>
      <c r="CNG124" s="511"/>
      <c r="CNH124" s="511"/>
      <c r="CNI124" s="511"/>
      <c r="CNJ124" s="511"/>
      <c r="CNK124" s="511"/>
      <c r="CNL124" s="511"/>
      <c r="CNM124" s="511"/>
      <c r="CNN124" s="511"/>
      <c r="CNO124" s="511"/>
      <c r="CNP124" s="511"/>
      <c r="CNQ124" s="511"/>
      <c r="CNR124" s="511"/>
      <c r="CNS124" s="511"/>
      <c r="CNT124" s="511"/>
      <c r="CNU124" s="511"/>
      <c r="CNV124" s="511"/>
      <c r="CNW124" s="511"/>
      <c r="CNX124" s="511"/>
      <c r="CNY124" s="511"/>
      <c r="CNZ124" s="511"/>
      <c r="COA124" s="511"/>
      <c r="COB124" s="511"/>
      <c r="COC124" s="511"/>
      <c r="COD124" s="511"/>
      <c r="COE124" s="511"/>
      <c r="COF124" s="511"/>
      <c r="COG124" s="511"/>
      <c r="COH124" s="511"/>
      <c r="COI124" s="511"/>
      <c r="COJ124" s="511"/>
      <c r="COK124" s="511"/>
      <c r="COL124" s="511"/>
      <c r="COM124" s="511"/>
      <c r="CON124" s="511"/>
      <c r="COO124" s="511"/>
      <c r="COP124" s="511"/>
      <c r="COQ124" s="511"/>
      <c r="COR124" s="511"/>
      <c r="COS124" s="511"/>
      <c r="COT124" s="511"/>
      <c r="COU124" s="511"/>
      <c r="COV124" s="511"/>
      <c r="COW124" s="511"/>
      <c r="COX124" s="511"/>
      <c r="COY124" s="511"/>
      <c r="COZ124" s="511"/>
      <c r="CPA124" s="511"/>
      <c r="CPB124" s="511"/>
      <c r="CPC124" s="511"/>
      <c r="CPD124" s="511"/>
      <c r="CPE124" s="511"/>
      <c r="CPF124" s="511"/>
      <c r="CPG124" s="511"/>
      <c r="CPH124" s="511"/>
      <c r="CPI124" s="511"/>
      <c r="CPJ124" s="511"/>
      <c r="CPK124" s="511"/>
      <c r="CPL124" s="511"/>
      <c r="CPM124" s="511"/>
      <c r="CPN124" s="511"/>
      <c r="CPO124" s="511"/>
      <c r="CPP124" s="511"/>
      <c r="CPQ124" s="511"/>
      <c r="CPR124" s="511"/>
      <c r="CPS124" s="511"/>
      <c r="CPT124" s="511"/>
      <c r="CPU124" s="511"/>
      <c r="CPV124" s="511"/>
      <c r="CPW124" s="511"/>
      <c r="CPX124" s="511"/>
      <c r="CPY124" s="511"/>
      <c r="CPZ124" s="511"/>
      <c r="CQA124" s="511"/>
      <c r="CQB124" s="511"/>
      <c r="CQC124" s="511"/>
      <c r="CQD124" s="511"/>
      <c r="CQE124" s="511"/>
      <c r="CQF124" s="511"/>
      <c r="CQG124" s="511"/>
      <c r="CQH124" s="511"/>
      <c r="CQI124" s="511"/>
      <c r="CQJ124" s="511"/>
      <c r="CQK124" s="511"/>
      <c r="CQL124" s="511"/>
      <c r="CQM124" s="511"/>
      <c r="CQN124" s="511"/>
      <c r="CQO124" s="511"/>
      <c r="CQP124" s="511"/>
      <c r="CQQ124" s="511"/>
      <c r="CQR124" s="511"/>
      <c r="CQS124" s="511"/>
      <c r="CQT124" s="511"/>
      <c r="CQU124" s="511"/>
      <c r="CQV124" s="511"/>
      <c r="CQW124" s="511"/>
      <c r="CQX124" s="511"/>
      <c r="CQY124" s="511"/>
      <c r="CQZ124" s="511"/>
      <c r="CRA124" s="511"/>
      <c r="CRB124" s="511"/>
      <c r="CRC124" s="511"/>
      <c r="CRD124" s="511"/>
      <c r="CRE124" s="511"/>
      <c r="CRF124" s="511"/>
      <c r="CRG124" s="511"/>
      <c r="CRH124" s="511"/>
      <c r="CRI124" s="511"/>
      <c r="CRJ124" s="511"/>
      <c r="CRK124" s="511"/>
      <c r="CRL124" s="511"/>
      <c r="CRM124" s="511"/>
      <c r="CRN124" s="511"/>
      <c r="CRO124" s="511"/>
      <c r="CRP124" s="511"/>
      <c r="CRQ124" s="511"/>
      <c r="CRR124" s="511"/>
      <c r="CRS124" s="511"/>
      <c r="CRT124" s="511"/>
      <c r="CRU124" s="511"/>
      <c r="CRV124" s="511"/>
      <c r="CRW124" s="511"/>
      <c r="CRX124" s="511"/>
      <c r="CRY124" s="511"/>
      <c r="CRZ124" s="511"/>
      <c r="CSA124" s="511"/>
      <c r="CSB124" s="511"/>
      <c r="CSC124" s="511"/>
      <c r="CSD124" s="511"/>
      <c r="CSE124" s="511"/>
      <c r="CSF124" s="511"/>
      <c r="CSG124" s="511"/>
      <c r="CSH124" s="511"/>
      <c r="CSI124" s="511"/>
      <c r="CSJ124" s="511"/>
      <c r="CSK124" s="511"/>
      <c r="CSL124" s="511"/>
      <c r="CSM124" s="511"/>
      <c r="CSN124" s="511"/>
      <c r="CSO124" s="511"/>
      <c r="CSP124" s="511"/>
      <c r="CSQ124" s="511"/>
      <c r="CSR124" s="511"/>
      <c r="CSS124" s="511"/>
      <c r="CST124" s="511"/>
      <c r="CSU124" s="511"/>
      <c r="CSV124" s="511"/>
      <c r="CSW124" s="511"/>
      <c r="CSX124" s="511"/>
      <c r="CSY124" s="511"/>
      <c r="CSZ124" s="511"/>
      <c r="CTA124" s="511"/>
      <c r="CTB124" s="511"/>
      <c r="CTC124" s="511"/>
      <c r="CTD124" s="511"/>
      <c r="CTE124" s="511"/>
      <c r="CTF124" s="511"/>
      <c r="CTG124" s="511"/>
      <c r="CTH124" s="511"/>
      <c r="CTI124" s="511"/>
      <c r="CTJ124" s="511"/>
      <c r="CTK124" s="511"/>
      <c r="CTL124" s="511"/>
      <c r="CTM124" s="511"/>
      <c r="CTN124" s="511"/>
      <c r="CTO124" s="511"/>
      <c r="CTP124" s="511"/>
      <c r="CTQ124" s="511"/>
      <c r="CTR124" s="511"/>
      <c r="CTS124" s="511"/>
      <c r="CTT124" s="511"/>
      <c r="CTU124" s="511"/>
      <c r="CTV124" s="511"/>
      <c r="CTW124" s="511"/>
      <c r="CTX124" s="511"/>
      <c r="CTY124" s="511"/>
      <c r="CTZ124" s="511"/>
      <c r="CUA124" s="511"/>
      <c r="CUB124" s="511"/>
      <c r="CUC124" s="511"/>
      <c r="CUD124" s="511"/>
      <c r="CUE124" s="511"/>
      <c r="CUF124" s="511"/>
      <c r="CUG124" s="511"/>
      <c r="CUH124" s="511"/>
      <c r="CUI124" s="511"/>
      <c r="CUJ124" s="511"/>
      <c r="CUK124" s="511"/>
      <c r="CUL124" s="511"/>
      <c r="CUM124" s="511"/>
      <c r="CUN124" s="511"/>
      <c r="CUO124" s="511"/>
      <c r="CUP124" s="511"/>
      <c r="CUQ124" s="511"/>
      <c r="CUR124" s="511"/>
      <c r="CUS124" s="511"/>
      <c r="CUT124" s="511"/>
      <c r="CUU124" s="511"/>
      <c r="CUV124" s="511"/>
      <c r="CUW124" s="511"/>
      <c r="CUX124" s="511"/>
      <c r="CUY124" s="511"/>
      <c r="CUZ124" s="511"/>
      <c r="CVA124" s="511"/>
      <c r="CVB124" s="511"/>
      <c r="CVC124" s="511"/>
      <c r="CVD124" s="511"/>
      <c r="CVE124" s="511"/>
      <c r="CVF124" s="511"/>
      <c r="CVG124" s="511"/>
      <c r="CVH124" s="511"/>
      <c r="CVI124" s="511"/>
      <c r="CVJ124" s="511"/>
      <c r="CVK124" s="511"/>
      <c r="CVL124" s="511"/>
      <c r="CVM124" s="511"/>
      <c r="CVN124" s="511"/>
      <c r="CVO124" s="511"/>
      <c r="CVP124" s="511"/>
      <c r="CVQ124" s="511"/>
      <c r="CVR124" s="511"/>
      <c r="CVS124" s="511"/>
      <c r="CVT124" s="511"/>
      <c r="CVU124" s="511"/>
      <c r="CVV124" s="511"/>
      <c r="CVW124" s="511"/>
      <c r="CVX124" s="511"/>
      <c r="CVY124" s="511"/>
      <c r="CVZ124" s="511"/>
      <c r="CWA124" s="511"/>
      <c r="CWB124" s="511"/>
      <c r="CWC124" s="511"/>
      <c r="CWD124" s="511"/>
      <c r="CWE124" s="511"/>
      <c r="CWF124" s="511"/>
      <c r="CWG124" s="511"/>
      <c r="CWH124" s="511"/>
      <c r="CWI124" s="511"/>
      <c r="CWJ124" s="511"/>
      <c r="CWK124" s="511"/>
      <c r="CWL124" s="511"/>
      <c r="CWM124" s="511"/>
      <c r="CWN124" s="511"/>
      <c r="CWO124" s="511"/>
      <c r="CWP124" s="511"/>
      <c r="CWQ124" s="511"/>
      <c r="CWR124" s="511"/>
      <c r="CWS124" s="511"/>
      <c r="CWT124" s="511"/>
      <c r="CWU124" s="511"/>
      <c r="CWV124" s="511"/>
      <c r="CWW124" s="511"/>
      <c r="CWX124" s="511"/>
      <c r="CWY124" s="511"/>
      <c r="CWZ124" s="511"/>
      <c r="CXA124" s="511"/>
      <c r="CXB124" s="511"/>
      <c r="CXC124" s="511"/>
      <c r="CXD124" s="511"/>
      <c r="CXE124" s="511"/>
      <c r="CXF124" s="511"/>
      <c r="CXG124" s="511"/>
      <c r="CXH124" s="511"/>
      <c r="CXI124" s="511"/>
      <c r="CXJ124" s="511"/>
      <c r="CXK124" s="511"/>
      <c r="CXL124" s="511"/>
      <c r="CXM124" s="511"/>
      <c r="CXN124" s="511"/>
      <c r="CXO124" s="511"/>
      <c r="CXP124" s="511"/>
      <c r="CXQ124" s="511"/>
      <c r="CXR124" s="511"/>
      <c r="CXS124" s="511"/>
      <c r="CXT124" s="511"/>
      <c r="CXU124" s="511"/>
      <c r="CXV124" s="511"/>
      <c r="CXW124" s="511"/>
      <c r="CXX124" s="511"/>
      <c r="CXY124" s="511"/>
      <c r="CXZ124" s="511"/>
      <c r="CYA124" s="511"/>
      <c r="CYB124" s="511"/>
      <c r="CYC124" s="511"/>
      <c r="CYD124" s="511"/>
      <c r="CYE124" s="511"/>
      <c r="CYF124" s="511"/>
      <c r="CYG124" s="511"/>
      <c r="CYH124" s="511"/>
      <c r="CYI124" s="511"/>
      <c r="CYJ124" s="511"/>
      <c r="CYK124" s="511"/>
      <c r="CYL124" s="511"/>
      <c r="CYM124" s="511"/>
      <c r="CYN124" s="511"/>
      <c r="CYO124" s="511"/>
      <c r="CYP124" s="511"/>
      <c r="CYQ124" s="511"/>
      <c r="CYR124" s="511"/>
      <c r="CYS124" s="511"/>
      <c r="CYT124" s="511"/>
      <c r="CYU124" s="511"/>
      <c r="CYV124" s="511"/>
      <c r="CYW124" s="511"/>
      <c r="CYX124" s="511"/>
      <c r="CYY124" s="511"/>
      <c r="CYZ124" s="511"/>
      <c r="CZA124" s="511"/>
      <c r="CZB124" s="511"/>
      <c r="CZC124" s="511"/>
      <c r="CZD124" s="511"/>
      <c r="CZE124" s="511"/>
      <c r="CZF124" s="511"/>
      <c r="CZG124" s="511"/>
      <c r="CZH124" s="511"/>
      <c r="CZI124" s="511"/>
      <c r="CZJ124" s="511"/>
      <c r="CZK124" s="511"/>
      <c r="CZL124" s="511"/>
      <c r="CZM124" s="511"/>
      <c r="CZN124" s="511"/>
      <c r="CZO124" s="511"/>
      <c r="CZP124" s="511"/>
      <c r="CZQ124" s="511"/>
      <c r="CZR124" s="511"/>
      <c r="CZS124" s="511"/>
      <c r="CZT124" s="511"/>
      <c r="CZU124" s="511"/>
      <c r="CZV124" s="511"/>
      <c r="CZW124" s="511"/>
      <c r="CZX124" s="511"/>
      <c r="CZY124" s="511"/>
      <c r="CZZ124" s="511"/>
      <c r="DAA124" s="511"/>
      <c r="DAB124" s="511"/>
      <c r="DAC124" s="511"/>
      <c r="DAD124" s="511"/>
      <c r="DAE124" s="511"/>
      <c r="DAF124" s="511"/>
      <c r="DAG124" s="511"/>
      <c r="DAH124" s="511"/>
      <c r="DAI124" s="511"/>
      <c r="DAJ124" s="511"/>
      <c r="DAK124" s="511"/>
      <c r="DAL124" s="511"/>
      <c r="DAM124" s="511"/>
      <c r="DAN124" s="511"/>
      <c r="DAO124" s="511"/>
      <c r="DAP124" s="511"/>
      <c r="DAQ124" s="511"/>
      <c r="DAR124" s="511"/>
      <c r="DAS124" s="511"/>
      <c r="DAT124" s="511"/>
      <c r="DAU124" s="511"/>
      <c r="DAV124" s="511"/>
      <c r="DAW124" s="511"/>
      <c r="DAX124" s="511"/>
      <c r="DAY124" s="511"/>
      <c r="DAZ124" s="511"/>
      <c r="DBA124" s="511"/>
      <c r="DBB124" s="511"/>
      <c r="DBC124" s="511"/>
      <c r="DBD124" s="511"/>
      <c r="DBE124" s="511"/>
      <c r="DBF124" s="511"/>
      <c r="DBG124" s="511"/>
      <c r="DBH124" s="511"/>
      <c r="DBI124" s="511"/>
      <c r="DBJ124" s="511"/>
      <c r="DBK124" s="511"/>
      <c r="DBL124" s="511"/>
      <c r="DBM124" s="511"/>
      <c r="DBN124" s="511"/>
      <c r="DBO124" s="511"/>
      <c r="DBP124" s="511"/>
      <c r="DBQ124" s="511"/>
      <c r="DBR124" s="511"/>
      <c r="DBS124" s="511"/>
      <c r="DBT124" s="511"/>
      <c r="DBU124" s="511"/>
      <c r="DBV124" s="511"/>
      <c r="DBW124" s="511"/>
      <c r="DBX124" s="511"/>
      <c r="DBY124" s="511"/>
      <c r="DBZ124" s="511"/>
      <c r="DCA124" s="511"/>
      <c r="DCB124" s="511"/>
      <c r="DCC124" s="511"/>
      <c r="DCD124" s="511"/>
      <c r="DCE124" s="511"/>
      <c r="DCF124" s="511"/>
      <c r="DCG124" s="511"/>
      <c r="DCH124" s="511"/>
      <c r="DCI124" s="511"/>
      <c r="DCJ124" s="511"/>
      <c r="DCK124" s="511"/>
      <c r="DCL124" s="511"/>
      <c r="DCM124" s="511"/>
      <c r="DCN124" s="511"/>
      <c r="DCO124" s="511"/>
      <c r="DCP124" s="511"/>
      <c r="DCQ124" s="511"/>
      <c r="DCR124" s="511"/>
      <c r="DCS124" s="511"/>
      <c r="DCT124" s="511"/>
      <c r="DCU124" s="511"/>
      <c r="DCV124" s="511"/>
      <c r="DCW124" s="511"/>
      <c r="DCX124" s="511"/>
      <c r="DCY124" s="511"/>
      <c r="DCZ124" s="511"/>
      <c r="DDA124" s="511"/>
      <c r="DDB124" s="511"/>
      <c r="DDC124" s="511"/>
      <c r="DDD124" s="511"/>
      <c r="DDE124" s="511"/>
      <c r="DDF124" s="511"/>
      <c r="DDG124" s="511"/>
      <c r="DDH124" s="511"/>
      <c r="DDI124" s="511"/>
      <c r="DDJ124" s="511"/>
      <c r="DDK124" s="511"/>
      <c r="DDL124" s="511"/>
      <c r="DDM124" s="511"/>
      <c r="DDN124" s="511"/>
      <c r="DDO124" s="511"/>
      <c r="DDP124" s="511"/>
      <c r="DDQ124" s="511"/>
      <c r="DDR124" s="511"/>
      <c r="DDS124" s="511"/>
      <c r="DDT124" s="511"/>
      <c r="DDU124" s="511"/>
      <c r="DDV124" s="511"/>
      <c r="DDW124" s="511"/>
      <c r="DDX124" s="511"/>
      <c r="DDY124" s="511"/>
      <c r="DDZ124" s="511"/>
      <c r="DEA124" s="511"/>
      <c r="DEB124" s="511"/>
      <c r="DEC124" s="511"/>
      <c r="DED124" s="511"/>
      <c r="DEE124" s="511"/>
      <c r="DEF124" s="511"/>
      <c r="DEG124" s="511"/>
      <c r="DEH124" s="511"/>
      <c r="DEI124" s="511"/>
      <c r="DEJ124" s="511"/>
      <c r="DEK124" s="511"/>
      <c r="DEL124" s="511"/>
      <c r="DEM124" s="511"/>
      <c r="DEN124" s="511"/>
      <c r="DEO124" s="511"/>
      <c r="DEP124" s="511"/>
      <c r="DEQ124" s="511"/>
      <c r="DER124" s="511"/>
      <c r="DES124" s="511"/>
      <c r="DET124" s="511"/>
      <c r="DEU124" s="511"/>
      <c r="DEV124" s="511"/>
      <c r="DEW124" s="511"/>
      <c r="DEX124" s="511"/>
      <c r="DEY124" s="511"/>
      <c r="DEZ124" s="511"/>
      <c r="DFA124" s="511"/>
      <c r="DFB124" s="511"/>
      <c r="DFC124" s="511"/>
      <c r="DFD124" s="511"/>
      <c r="DFE124" s="511"/>
      <c r="DFF124" s="511"/>
      <c r="DFG124" s="511"/>
      <c r="DFH124" s="511"/>
      <c r="DFI124" s="511"/>
      <c r="DFJ124" s="511"/>
      <c r="DFK124" s="511"/>
      <c r="DFL124" s="511"/>
      <c r="DFM124" s="511"/>
      <c r="DFN124" s="511"/>
      <c r="DFO124" s="511"/>
      <c r="DFP124" s="511"/>
      <c r="DFQ124" s="511"/>
      <c r="DFR124" s="511"/>
      <c r="DFS124" s="511"/>
      <c r="DFT124" s="511"/>
      <c r="DFU124" s="511"/>
      <c r="DFV124" s="511"/>
      <c r="DFW124" s="511"/>
      <c r="DFX124" s="511"/>
      <c r="DFY124" s="511"/>
      <c r="DFZ124" s="511"/>
      <c r="DGA124" s="511"/>
      <c r="DGB124" s="511"/>
      <c r="DGC124" s="511"/>
      <c r="DGD124" s="511"/>
      <c r="DGE124" s="511"/>
      <c r="DGF124" s="511"/>
      <c r="DGG124" s="511"/>
      <c r="DGH124" s="511"/>
      <c r="DGI124" s="511"/>
      <c r="DGJ124" s="511"/>
      <c r="DGK124" s="511"/>
      <c r="DGL124" s="511"/>
      <c r="DGM124" s="511"/>
      <c r="DGN124" s="511"/>
      <c r="DGO124" s="511"/>
      <c r="DGP124" s="511"/>
      <c r="DGQ124" s="511"/>
      <c r="DGR124" s="511"/>
      <c r="DGS124" s="511"/>
      <c r="DGT124" s="511"/>
      <c r="DGU124" s="511"/>
      <c r="DGV124" s="511"/>
      <c r="DGW124" s="511"/>
      <c r="DGX124" s="511"/>
      <c r="DGY124" s="511"/>
      <c r="DGZ124" s="511"/>
      <c r="DHA124" s="511"/>
      <c r="DHB124" s="511"/>
      <c r="DHC124" s="511"/>
      <c r="DHD124" s="511"/>
      <c r="DHE124" s="511"/>
      <c r="DHF124" s="511"/>
      <c r="DHG124" s="511"/>
      <c r="DHH124" s="511"/>
      <c r="DHI124" s="511"/>
      <c r="DHJ124" s="511"/>
      <c r="DHK124" s="511"/>
      <c r="DHL124" s="511"/>
      <c r="DHM124" s="511"/>
      <c r="DHN124" s="511"/>
      <c r="DHO124" s="511"/>
      <c r="DHP124" s="511"/>
      <c r="DHQ124" s="511"/>
      <c r="DHR124" s="511"/>
      <c r="DHS124" s="511"/>
      <c r="DHT124" s="511"/>
      <c r="DHU124" s="511"/>
      <c r="DHV124" s="511"/>
      <c r="DHW124" s="511"/>
      <c r="DHX124" s="511"/>
      <c r="DHY124" s="511"/>
      <c r="DHZ124" s="511"/>
      <c r="DIA124" s="511"/>
      <c r="DIB124" s="511"/>
      <c r="DIC124" s="511"/>
      <c r="DID124" s="511"/>
      <c r="DIE124" s="511"/>
      <c r="DIF124" s="511"/>
      <c r="DIG124" s="511"/>
      <c r="DIH124" s="511"/>
      <c r="DII124" s="511"/>
      <c r="DIJ124" s="511"/>
      <c r="DIK124" s="511"/>
      <c r="DIL124" s="511"/>
      <c r="DIM124" s="511"/>
      <c r="DIN124" s="511"/>
      <c r="DIO124" s="511"/>
      <c r="DIP124" s="511"/>
      <c r="DIQ124" s="511"/>
      <c r="DIR124" s="511"/>
      <c r="DIS124" s="511"/>
      <c r="DIT124" s="511"/>
      <c r="DIU124" s="511"/>
      <c r="DIV124" s="511"/>
      <c r="DIW124" s="511"/>
      <c r="DIX124" s="511"/>
      <c r="DIY124" s="511"/>
      <c r="DIZ124" s="511"/>
      <c r="DJA124" s="511"/>
      <c r="DJB124" s="511"/>
      <c r="DJC124" s="511"/>
      <c r="DJD124" s="511"/>
      <c r="DJE124" s="511"/>
      <c r="DJF124" s="511"/>
      <c r="DJG124" s="511"/>
      <c r="DJH124" s="511"/>
      <c r="DJI124" s="511"/>
      <c r="DJJ124" s="511"/>
      <c r="DJK124" s="511"/>
      <c r="DJL124" s="511"/>
      <c r="DJM124" s="511"/>
      <c r="DJN124" s="511"/>
      <c r="DJO124" s="511"/>
      <c r="DJP124" s="511"/>
      <c r="DJQ124" s="511"/>
      <c r="DJR124" s="511"/>
      <c r="DJS124" s="511"/>
      <c r="DJT124" s="511"/>
      <c r="DJU124" s="511"/>
      <c r="DJV124" s="511"/>
      <c r="DJW124" s="511"/>
      <c r="DJX124" s="511"/>
      <c r="DJY124" s="511"/>
      <c r="DJZ124" s="511"/>
      <c r="DKA124" s="511"/>
      <c r="DKB124" s="511"/>
      <c r="DKC124" s="511"/>
      <c r="DKD124" s="511"/>
      <c r="DKE124" s="511"/>
      <c r="DKF124" s="511"/>
      <c r="DKG124" s="511"/>
      <c r="DKH124" s="511"/>
      <c r="DKI124" s="511"/>
      <c r="DKJ124" s="511"/>
      <c r="DKK124" s="511"/>
      <c r="DKL124" s="511"/>
      <c r="DKM124" s="511"/>
      <c r="DKN124" s="511"/>
      <c r="DKO124" s="511"/>
      <c r="DKP124" s="511"/>
      <c r="DKQ124" s="511"/>
      <c r="DKR124" s="511"/>
      <c r="DKS124" s="511"/>
      <c r="DKT124" s="511"/>
      <c r="DKU124" s="511"/>
      <c r="DKV124" s="511"/>
      <c r="DKW124" s="511"/>
      <c r="DKX124" s="511"/>
      <c r="DKY124" s="511"/>
      <c r="DKZ124" s="511"/>
      <c r="DLA124" s="511"/>
      <c r="DLB124" s="511"/>
      <c r="DLC124" s="511"/>
      <c r="DLD124" s="511"/>
      <c r="DLE124" s="511"/>
      <c r="DLF124" s="511"/>
      <c r="DLG124" s="511"/>
      <c r="DLH124" s="511"/>
      <c r="DLI124" s="511"/>
      <c r="DLJ124" s="511"/>
      <c r="DLK124" s="511"/>
      <c r="DLL124" s="511"/>
      <c r="DLM124" s="511"/>
      <c r="DLN124" s="511"/>
      <c r="DLO124" s="511"/>
      <c r="DLP124" s="511"/>
      <c r="DLQ124" s="511"/>
      <c r="DLR124" s="511"/>
      <c r="DLS124" s="511"/>
      <c r="DLT124" s="511"/>
      <c r="DLU124" s="511"/>
      <c r="DLV124" s="511"/>
      <c r="DLW124" s="511"/>
      <c r="DLX124" s="511"/>
      <c r="DLY124" s="511"/>
      <c r="DLZ124" s="511"/>
      <c r="DMA124" s="511"/>
      <c r="DMB124" s="511"/>
      <c r="DMC124" s="511"/>
      <c r="DMD124" s="511"/>
      <c r="DME124" s="511"/>
      <c r="DMF124" s="511"/>
      <c r="DMG124" s="511"/>
      <c r="DMH124" s="511"/>
      <c r="DMI124" s="511"/>
      <c r="DMJ124" s="511"/>
      <c r="DMK124" s="511"/>
      <c r="DML124" s="511"/>
      <c r="DMM124" s="511"/>
      <c r="DMN124" s="511"/>
      <c r="DMO124" s="511"/>
      <c r="DMP124" s="511"/>
      <c r="DMQ124" s="511"/>
      <c r="DMR124" s="511"/>
      <c r="DMS124" s="511"/>
      <c r="DMT124" s="511"/>
      <c r="DMU124" s="511"/>
      <c r="DMV124" s="511"/>
      <c r="DMW124" s="511"/>
      <c r="DMX124" s="511"/>
      <c r="DMY124" s="511"/>
      <c r="DMZ124" s="511"/>
      <c r="DNA124" s="511"/>
      <c r="DNB124" s="511"/>
      <c r="DNC124" s="511"/>
      <c r="DND124" s="511"/>
      <c r="DNE124" s="511"/>
      <c r="DNF124" s="511"/>
      <c r="DNG124" s="511"/>
      <c r="DNH124" s="511"/>
      <c r="DNI124" s="511"/>
      <c r="DNJ124" s="511"/>
      <c r="DNK124" s="511"/>
      <c r="DNL124" s="511"/>
      <c r="DNM124" s="511"/>
      <c r="DNN124" s="511"/>
      <c r="DNO124" s="511"/>
      <c r="DNP124" s="511"/>
      <c r="DNQ124" s="511"/>
      <c r="DNR124" s="511"/>
      <c r="DNS124" s="511"/>
      <c r="DNT124" s="511"/>
      <c r="DNU124" s="511"/>
      <c r="DNV124" s="511"/>
      <c r="DNW124" s="511"/>
      <c r="DNX124" s="511"/>
      <c r="DNY124" s="511"/>
      <c r="DNZ124" s="511"/>
      <c r="DOA124" s="511"/>
      <c r="DOB124" s="511"/>
      <c r="DOC124" s="511"/>
      <c r="DOD124" s="511"/>
      <c r="DOE124" s="511"/>
      <c r="DOF124" s="511"/>
      <c r="DOG124" s="511"/>
      <c r="DOH124" s="511"/>
      <c r="DOI124" s="511"/>
      <c r="DOJ124" s="511"/>
      <c r="DOK124" s="511"/>
      <c r="DOL124" s="511"/>
      <c r="DOM124" s="511"/>
      <c r="DON124" s="511"/>
      <c r="DOO124" s="511"/>
      <c r="DOP124" s="511"/>
      <c r="DOQ124" s="511"/>
      <c r="DOR124" s="511"/>
      <c r="DOS124" s="511"/>
      <c r="DOT124" s="511"/>
      <c r="DOU124" s="511"/>
      <c r="DOV124" s="511"/>
      <c r="DOW124" s="511"/>
      <c r="DOX124" s="511"/>
      <c r="DOY124" s="511"/>
      <c r="DOZ124" s="511"/>
      <c r="DPA124" s="511"/>
      <c r="DPB124" s="511"/>
      <c r="DPC124" s="511"/>
      <c r="DPD124" s="511"/>
      <c r="DPE124" s="511"/>
      <c r="DPF124" s="511"/>
      <c r="DPG124" s="511"/>
      <c r="DPH124" s="511"/>
      <c r="DPI124" s="511"/>
      <c r="DPJ124" s="511"/>
      <c r="DPK124" s="511"/>
      <c r="DPL124" s="511"/>
      <c r="DPM124" s="511"/>
      <c r="DPN124" s="511"/>
      <c r="DPO124" s="511"/>
      <c r="DPP124" s="511"/>
      <c r="DPQ124" s="511"/>
      <c r="DPR124" s="511"/>
      <c r="DPS124" s="511"/>
      <c r="DPT124" s="511"/>
      <c r="DPU124" s="511"/>
      <c r="DPV124" s="511"/>
      <c r="DPW124" s="511"/>
      <c r="DPX124" s="511"/>
      <c r="DPY124" s="511"/>
      <c r="DPZ124" s="511"/>
      <c r="DQA124" s="511"/>
      <c r="DQB124" s="511"/>
      <c r="DQC124" s="511"/>
      <c r="DQD124" s="511"/>
      <c r="DQE124" s="511"/>
      <c r="DQF124" s="511"/>
      <c r="DQG124" s="511"/>
      <c r="DQH124" s="511"/>
      <c r="DQI124" s="511"/>
      <c r="DQJ124" s="511"/>
      <c r="DQK124" s="511"/>
      <c r="DQL124" s="511"/>
      <c r="DQM124" s="511"/>
      <c r="DQN124" s="511"/>
      <c r="DQO124" s="511"/>
      <c r="DQP124" s="511"/>
      <c r="DQQ124" s="511"/>
      <c r="DQR124" s="511"/>
      <c r="DQS124" s="511"/>
      <c r="DQT124" s="511"/>
      <c r="DQU124" s="511"/>
      <c r="DQV124" s="511"/>
      <c r="DQW124" s="511"/>
      <c r="DQX124" s="511"/>
      <c r="DQY124" s="511"/>
      <c r="DQZ124" s="511"/>
      <c r="DRA124" s="511"/>
      <c r="DRB124" s="511"/>
      <c r="DRC124" s="511"/>
      <c r="DRD124" s="511"/>
      <c r="DRE124" s="511"/>
      <c r="DRF124" s="511"/>
      <c r="DRG124" s="511"/>
      <c r="DRH124" s="511"/>
      <c r="DRI124" s="511"/>
      <c r="DRJ124" s="511"/>
      <c r="DRK124" s="511"/>
      <c r="DRL124" s="511"/>
      <c r="DRM124" s="511"/>
      <c r="DRN124" s="511"/>
      <c r="DRO124" s="511"/>
      <c r="DRP124" s="511"/>
      <c r="DRQ124" s="511"/>
      <c r="DRR124" s="511"/>
      <c r="DRS124" s="511"/>
      <c r="DRT124" s="511"/>
      <c r="DRU124" s="511"/>
      <c r="DRV124" s="511"/>
      <c r="DRW124" s="511"/>
      <c r="DRX124" s="511"/>
      <c r="DRY124" s="511"/>
      <c r="DRZ124" s="511"/>
      <c r="DSA124" s="511"/>
      <c r="DSB124" s="511"/>
      <c r="DSC124" s="511"/>
      <c r="DSD124" s="511"/>
      <c r="DSE124" s="511"/>
      <c r="DSF124" s="511"/>
      <c r="DSG124" s="511"/>
      <c r="DSH124" s="511"/>
      <c r="DSI124" s="511"/>
      <c r="DSJ124" s="511"/>
      <c r="DSK124" s="511"/>
      <c r="DSL124" s="511"/>
      <c r="DSM124" s="511"/>
      <c r="DSN124" s="511"/>
      <c r="DSO124" s="511"/>
      <c r="DSP124" s="511"/>
      <c r="DSQ124" s="511"/>
      <c r="DSR124" s="511"/>
      <c r="DSS124" s="511"/>
      <c r="DST124" s="511"/>
      <c r="DSU124" s="511"/>
      <c r="DSV124" s="511"/>
      <c r="DSW124" s="511"/>
      <c r="DSX124" s="511"/>
      <c r="DSY124" s="511"/>
      <c r="DSZ124" s="511"/>
      <c r="DTA124" s="511"/>
      <c r="DTB124" s="511"/>
      <c r="DTC124" s="511"/>
      <c r="DTD124" s="511"/>
      <c r="DTE124" s="511"/>
      <c r="DTF124" s="511"/>
      <c r="DTG124" s="511"/>
      <c r="DTH124" s="511"/>
      <c r="DTI124" s="511"/>
      <c r="DTJ124" s="511"/>
      <c r="DTK124" s="511"/>
      <c r="DTL124" s="511"/>
      <c r="DTM124" s="511"/>
      <c r="DTN124" s="511"/>
      <c r="DTO124" s="511"/>
      <c r="DTP124" s="511"/>
      <c r="DTQ124" s="511"/>
      <c r="DTR124" s="511"/>
      <c r="DTS124" s="511"/>
      <c r="DTT124" s="511"/>
      <c r="DTU124" s="511"/>
      <c r="DTV124" s="511"/>
      <c r="DTW124" s="511"/>
      <c r="DTX124" s="511"/>
      <c r="DTY124" s="511"/>
      <c r="DTZ124" s="511"/>
      <c r="DUA124" s="511"/>
      <c r="DUB124" s="511"/>
      <c r="DUC124" s="511"/>
      <c r="DUD124" s="511"/>
      <c r="DUE124" s="511"/>
      <c r="DUF124" s="511"/>
      <c r="DUG124" s="511"/>
      <c r="DUH124" s="511"/>
      <c r="DUI124" s="511"/>
      <c r="DUJ124" s="511"/>
      <c r="DUK124" s="511"/>
      <c r="DUL124" s="511"/>
      <c r="DUM124" s="511"/>
      <c r="DUN124" s="511"/>
      <c r="DUO124" s="511"/>
      <c r="DUP124" s="511"/>
      <c r="DUQ124" s="511"/>
      <c r="DUR124" s="511"/>
      <c r="DUS124" s="511"/>
      <c r="DUT124" s="511"/>
      <c r="DUU124" s="511"/>
      <c r="DUV124" s="511"/>
      <c r="DUW124" s="511"/>
      <c r="DUX124" s="511"/>
      <c r="DUY124" s="511"/>
      <c r="DUZ124" s="511"/>
      <c r="DVA124" s="511"/>
      <c r="DVB124" s="511"/>
      <c r="DVC124" s="511"/>
      <c r="DVD124" s="511"/>
      <c r="DVE124" s="511"/>
      <c r="DVF124" s="511"/>
      <c r="DVG124" s="511"/>
      <c r="DVH124" s="511"/>
      <c r="DVI124" s="511"/>
      <c r="DVJ124" s="511"/>
      <c r="DVK124" s="511"/>
      <c r="DVL124" s="511"/>
      <c r="DVM124" s="511"/>
      <c r="DVN124" s="511"/>
      <c r="DVO124" s="511"/>
      <c r="DVP124" s="511"/>
      <c r="DVQ124" s="511"/>
      <c r="DVR124" s="511"/>
      <c r="DVS124" s="511"/>
      <c r="DVT124" s="511"/>
      <c r="DVU124" s="511"/>
      <c r="DVV124" s="511"/>
      <c r="DVW124" s="511"/>
      <c r="DVX124" s="511"/>
      <c r="DVY124" s="511"/>
      <c r="DVZ124" s="511"/>
      <c r="DWA124" s="511"/>
      <c r="DWB124" s="511"/>
      <c r="DWC124" s="511"/>
      <c r="DWD124" s="511"/>
      <c r="DWE124" s="511"/>
      <c r="DWF124" s="511"/>
      <c r="DWG124" s="511"/>
      <c r="DWH124" s="511"/>
      <c r="DWI124" s="511"/>
      <c r="DWJ124" s="511"/>
      <c r="DWK124" s="511"/>
      <c r="DWL124" s="511"/>
      <c r="DWM124" s="511"/>
      <c r="DWN124" s="511"/>
      <c r="DWO124" s="511"/>
      <c r="DWP124" s="511"/>
      <c r="DWQ124" s="511"/>
      <c r="DWR124" s="511"/>
      <c r="DWS124" s="511"/>
      <c r="DWT124" s="511"/>
      <c r="DWU124" s="511"/>
      <c r="DWV124" s="511"/>
      <c r="DWW124" s="511"/>
      <c r="DWX124" s="511"/>
      <c r="DWY124" s="511"/>
      <c r="DWZ124" s="511"/>
      <c r="DXA124" s="511"/>
      <c r="DXB124" s="511"/>
      <c r="DXC124" s="511"/>
      <c r="DXD124" s="511"/>
      <c r="DXE124" s="511"/>
      <c r="DXF124" s="511"/>
      <c r="DXG124" s="511"/>
      <c r="DXH124" s="511"/>
      <c r="DXI124" s="511"/>
      <c r="DXJ124" s="511"/>
      <c r="DXK124" s="511"/>
      <c r="DXL124" s="511"/>
      <c r="DXM124" s="511"/>
      <c r="DXN124" s="511"/>
      <c r="DXO124" s="511"/>
      <c r="DXP124" s="511"/>
      <c r="DXQ124" s="511"/>
      <c r="DXR124" s="511"/>
      <c r="DXS124" s="511"/>
      <c r="DXT124" s="511"/>
      <c r="DXU124" s="511"/>
      <c r="DXV124" s="511"/>
      <c r="DXW124" s="511"/>
      <c r="DXX124" s="511"/>
      <c r="DXY124" s="511"/>
      <c r="DXZ124" s="511"/>
      <c r="DYA124" s="511"/>
      <c r="DYB124" s="511"/>
      <c r="DYC124" s="511"/>
      <c r="DYD124" s="511"/>
      <c r="DYE124" s="511"/>
      <c r="DYF124" s="511"/>
      <c r="DYG124" s="511"/>
      <c r="DYH124" s="511"/>
      <c r="DYI124" s="511"/>
      <c r="DYJ124" s="511"/>
      <c r="DYK124" s="511"/>
      <c r="DYL124" s="511"/>
      <c r="DYM124" s="511"/>
      <c r="DYN124" s="511"/>
      <c r="DYO124" s="511"/>
      <c r="DYP124" s="511"/>
      <c r="DYQ124" s="511"/>
      <c r="DYR124" s="511"/>
      <c r="DYS124" s="511"/>
      <c r="DYT124" s="511"/>
      <c r="DYU124" s="511"/>
      <c r="DYV124" s="511"/>
      <c r="DYW124" s="511"/>
      <c r="DYX124" s="511"/>
      <c r="DYY124" s="511"/>
      <c r="DYZ124" s="511"/>
      <c r="DZA124" s="511"/>
      <c r="DZB124" s="511"/>
      <c r="DZC124" s="511"/>
      <c r="DZD124" s="511"/>
      <c r="DZE124" s="511"/>
      <c r="DZF124" s="511"/>
      <c r="DZG124" s="511"/>
      <c r="DZH124" s="511"/>
      <c r="DZI124" s="511"/>
      <c r="DZJ124" s="511"/>
      <c r="DZK124" s="511"/>
      <c r="DZL124" s="511"/>
      <c r="DZM124" s="511"/>
      <c r="DZN124" s="511"/>
      <c r="DZO124" s="511"/>
      <c r="DZP124" s="511"/>
      <c r="DZQ124" s="511"/>
      <c r="DZR124" s="511"/>
      <c r="DZS124" s="511"/>
      <c r="DZT124" s="511"/>
      <c r="DZU124" s="511"/>
      <c r="DZV124" s="511"/>
      <c r="DZW124" s="511"/>
      <c r="DZX124" s="511"/>
      <c r="DZY124" s="511"/>
      <c r="DZZ124" s="511"/>
      <c r="EAA124" s="511"/>
      <c r="EAB124" s="511"/>
      <c r="EAC124" s="511"/>
      <c r="EAD124" s="511"/>
      <c r="EAE124" s="511"/>
      <c r="EAF124" s="511"/>
      <c r="EAG124" s="511"/>
      <c r="EAH124" s="511"/>
      <c r="EAI124" s="511"/>
      <c r="EAJ124" s="511"/>
      <c r="EAK124" s="511"/>
      <c r="EAL124" s="511"/>
      <c r="EAM124" s="511"/>
      <c r="EAN124" s="511"/>
      <c r="EAO124" s="511"/>
      <c r="EAP124" s="511"/>
      <c r="EAQ124" s="511"/>
      <c r="EAR124" s="511"/>
      <c r="EAS124" s="511"/>
      <c r="EAT124" s="511"/>
      <c r="EAU124" s="511"/>
      <c r="EAV124" s="511"/>
      <c r="EAW124" s="511"/>
      <c r="EAX124" s="511"/>
      <c r="EAY124" s="511"/>
      <c r="EAZ124" s="511"/>
      <c r="EBA124" s="511"/>
      <c r="EBB124" s="511"/>
      <c r="EBC124" s="511"/>
      <c r="EBD124" s="511"/>
      <c r="EBE124" s="511"/>
      <c r="EBF124" s="511"/>
      <c r="EBG124" s="511"/>
      <c r="EBH124" s="511"/>
      <c r="EBI124" s="511"/>
      <c r="EBJ124" s="511"/>
      <c r="EBK124" s="511"/>
      <c r="EBL124" s="511"/>
      <c r="EBM124" s="511"/>
      <c r="EBN124" s="511"/>
      <c r="EBO124" s="511"/>
      <c r="EBP124" s="511"/>
      <c r="EBQ124" s="511"/>
      <c r="EBR124" s="511"/>
      <c r="EBS124" s="511"/>
      <c r="EBT124" s="511"/>
      <c r="EBU124" s="511"/>
      <c r="EBV124" s="511"/>
      <c r="EBW124" s="511"/>
      <c r="EBX124" s="511"/>
      <c r="EBY124" s="511"/>
      <c r="EBZ124" s="511"/>
      <c r="ECA124" s="511"/>
      <c r="ECB124" s="511"/>
      <c r="ECC124" s="511"/>
      <c r="ECD124" s="511"/>
      <c r="ECE124" s="511"/>
      <c r="ECF124" s="511"/>
      <c r="ECG124" s="511"/>
      <c r="ECH124" s="511"/>
      <c r="ECI124" s="511"/>
      <c r="ECJ124" s="511"/>
      <c r="ECK124" s="511"/>
      <c r="ECL124" s="511"/>
      <c r="ECM124" s="511"/>
      <c r="ECN124" s="511"/>
      <c r="ECO124" s="511"/>
      <c r="ECP124" s="511"/>
      <c r="ECQ124" s="511"/>
      <c r="ECR124" s="511"/>
      <c r="ECS124" s="511"/>
      <c r="ECT124" s="511"/>
      <c r="ECU124" s="511"/>
      <c r="ECV124" s="511"/>
      <c r="ECW124" s="511"/>
      <c r="ECX124" s="511"/>
      <c r="ECY124" s="511"/>
      <c r="ECZ124" s="511"/>
      <c r="EDA124" s="511"/>
      <c r="EDB124" s="511"/>
      <c r="EDC124" s="511"/>
      <c r="EDD124" s="511"/>
      <c r="EDE124" s="511"/>
      <c r="EDF124" s="511"/>
      <c r="EDG124" s="511"/>
      <c r="EDH124" s="511"/>
      <c r="EDI124" s="511"/>
      <c r="EDJ124" s="511"/>
      <c r="EDK124" s="511"/>
      <c r="EDL124" s="511"/>
      <c r="EDM124" s="511"/>
      <c r="EDN124" s="511"/>
      <c r="EDO124" s="511"/>
      <c r="EDP124" s="511"/>
      <c r="EDQ124" s="511"/>
      <c r="EDR124" s="511"/>
      <c r="EDS124" s="511"/>
      <c r="EDT124" s="511"/>
      <c r="EDU124" s="511"/>
      <c r="EDV124" s="511"/>
      <c r="EDW124" s="511"/>
      <c r="EDX124" s="511"/>
      <c r="EDY124" s="511"/>
      <c r="EDZ124" s="511"/>
      <c r="EEA124" s="511"/>
      <c r="EEB124" s="511"/>
      <c r="EEC124" s="511"/>
      <c r="EED124" s="511"/>
      <c r="EEE124" s="511"/>
      <c r="EEF124" s="511"/>
      <c r="EEG124" s="511"/>
      <c r="EEH124" s="511"/>
      <c r="EEI124" s="511"/>
      <c r="EEJ124" s="511"/>
      <c r="EEK124" s="511"/>
      <c r="EEL124" s="511"/>
      <c r="EEM124" s="511"/>
      <c r="EEN124" s="511"/>
      <c r="EEO124" s="511"/>
      <c r="EEP124" s="511"/>
      <c r="EEQ124" s="511"/>
      <c r="EER124" s="511"/>
      <c r="EES124" s="511"/>
      <c r="EET124" s="511"/>
      <c r="EEU124" s="511"/>
      <c r="EEV124" s="511"/>
      <c r="EEW124" s="511"/>
      <c r="EEX124" s="511"/>
      <c r="EEY124" s="511"/>
      <c r="EEZ124" s="511"/>
      <c r="EFA124" s="511"/>
      <c r="EFB124" s="511"/>
      <c r="EFC124" s="511"/>
      <c r="EFD124" s="511"/>
      <c r="EFE124" s="511"/>
      <c r="EFF124" s="511"/>
      <c r="EFG124" s="511"/>
      <c r="EFH124" s="511"/>
      <c r="EFI124" s="511"/>
      <c r="EFJ124" s="511"/>
      <c r="EFK124" s="511"/>
      <c r="EFL124" s="511"/>
      <c r="EFM124" s="511"/>
      <c r="EFN124" s="511"/>
      <c r="EFO124" s="511"/>
      <c r="EFP124" s="511"/>
      <c r="EFQ124" s="511"/>
      <c r="EFR124" s="511"/>
      <c r="EFS124" s="511"/>
      <c r="EFT124" s="511"/>
      <c r="EFU124" s="511"/>
      <c r="EFV124" s="511"/>
      <c r="EFW124" s="511"/>
      <c r="EFX124" s="511"/>
      <c r="EFY124" s="511"/>
      <c r="EFZ124" s="511"/>
      <c r="EGA124" s="511"/>
      <c r="EGB124" s="511"/>
      <c r="EGC124" s="511"/>
      <c r="EGD124" s="511"/>
      <c r="EGE124" s="511"/>
      <c r="EGF124" s="511"/>
      <c r="EGG124" s="511"/>
      <c r="EGH124" s="511"/>
      <c r="EGI124" s="511"/>
      <c r="EGJ124" s="511"/>
      <c r="EGK124" s="511"/>
      <c r="EGL124" s="511"/>
      <c r="EGM124" s="511"/>
      <c r="EGN124" s="511"/>
      <c r="EGO124" s="511"/>
      <c r="EGP124" s="511"/>
      <c r="EGQ124" s="511"/>
      <c r="EGR124" s="511"/>
      <c r="EGS124" s="511"/>
      <c r="EGT124" s="511"/>
      <c r="EGU124" s="511"/>
      <c r="EGV124" s="511"/>
      <c r="EGW124" s="511"/>
      <c r="EGX124" s="511"/>
      <c r="EGY124" s="511"/>
      <c r="EGZ124" s="511"/>
      <c r="EHA124" s="511"/>
      <c r="EHB124" s="511"/>
      <c r="EHC124" s="511"/>
      <c r="EHD124" s="511"/>
      <c r="EHE124" s="511"/>
      <c r="EHF124" s="511"/>
      <c r="EHG124" s="511"/>
      <c r="EHH124" s="511"/>
      <c r="EHI124" s="511"/>
      <c r="EHJ124" s="511"/>
      <c r="EHK124" s="511"/>
      <c r="EHL124" s="511"/>
      <c r="EHM124" s="511"/>
      <c r="EHN124" s="511"/>
      <c r="EHO124" s="511"/>
      <c r="EHP124" s="511"/>
      <c r="EHQ124" s="511"/>
      <c r="EHR124" s="511"/>
      <c r="EHS124" s="511"/>
      <c r="EHT124" s="511"/>
      <c r="EHU124" s="511"/>
      <c r="EHV124" s="511"/>
      <c r="EHW124" s="511"/>
      <c r="EHX124" s="511"/>
      <c r="EHY124" s="511"/>
      <c r="EHZ124" s="511"/>
      <c r="EIA124" s="511"/>
      <c r="EIB124" s="511"/>
      <c r="EIC124" s="511"/>
      <c r="EID124" s="511"/>
      <c r="EIE124" s="511"/>
      <c r="EIF124" s="511"/>
      <c r="EIG124" s="511"/>
      <c r="EIH124" s="511"/>
      <c r="EII124" s="511"/>
      <c r="EIJ124" s="511"/>
      <c r="EIK124" s="511"/>
      <c r="EIL124" s="511"/>
      <c r="EIM124" s="511"/>
      <c r="EIN124" s="511"/>
      <c r="EIO124" s="511"/>
      <c r="EIP124" s="511"/>
      <c r="EIQ124" s="511"/>
      <c r="EIR124" s="511"/>
      <c r="EIS124" s="511"/>
      <c r="EIT124" s="511"/>
      <c r="EIU124" s="511"/>
      <c r="EIV124" s="511"/>
      <c r="EIW124" s="511"/>
      <c r="EIX124" s="511"/>
      <c r="EIY124" s="511"/>
      <c r="EIZ124" s="511"/>
      <c r="EJA124" s="511"/>
      <c r="EJB124" s="511"/>
      <c r="EJC124" s="511"/>
      <c r="EJD124" s="511"/>
      <c r="EJE124" s="511"/>
      <c r="EJF124" s="511"/>
      <c r="EJG124" s="511"/>
      <c r="EJH124" s="511"/>
      <c r="EJI124" s="511"/>
      <c r="EJJ124" s="511"/>
      <c r="EJK124" s="511"/>
      <c r="EJL124" s="511"/>
      <c r="EJM124" s="511"/>
      <c r="EJN124" s="511"/>
      <c r="EJO124" s="511"/>
      <c r="EJP124" s="511"/>
      <c r="EJQ124" s="511"/>
      <c r="EJR124" s="511"/>
      <c r="EJS124" s="511"/>
      <c r="EJT124" s="511"/>
      <c r="EJU124" s="511"/>
      <c r="EJV124" s="511"/>
      <c r="EJW124" s="511"/>
      <c r="EJX124" s="511"/>
      <c r="EJY124" s="511"/>
      <c r="EJZ124" s="511"/>
      <c r="EKA124" s="511"/>
      <c r="EKB124" s="511"/>
      <c r="EKC124" s="511"/>
      <c r="EKD124" s="511"/>
      <c r="EKE124" s="511"/>
      <c r="EKF124" s="511"/>
      <c r="EKG124" s="511"/>
      <c r="EKH124" s="511"/>
      <c r="EKI124" s="511"/>
      <c r="EKJ124" s="511"/>
      <c r="EKK124" s="511"/>
      <c r="EKL124" s="511"/>
      <c r="EKM124" s="511"/>
      <c r="EKN124" s="511"/>
      <c r="EKO124" s="511"/>
      <c r="EKP124" s="511"/>
      <c r="EKQ124" s="511"/>
      <c r="EKR124" s="511"/>
      <c r="EKS124" s="511"/>
      <c r="EKT124" s="511"/>
      <c r="EKU124" s="511"/>
      <c r="EKV124" s="511"/>
      <c r="EKW124" s="511"/>
      <c r="EKX124" s="511"/>
      <c r="EKY124" s="511"/>
      <c r="EKZ124" s="511"/>
      <c r="ELA124" s="511"/>
      <c r="ELB124" s="511"/>
      <c r="ELC124" s="511"/>
      <c r="ELD124" s="511"/>
      <c r="ELE124" s="511"/>
      <c r="ELF124" s="511"/>
      <c r="ELG124" s="511"/>
      <c r="ELH124" s="511"/>
      <c r="ELI124" s="511"/>
      <c r="ELJ124" s="511"/>
      <c r="ELK124" s="511"/>
      <c r="ELL124" s="511"/>
      <c r="ELM124" s="511"/>
      <c r="ELN124" s="511"/>
      <c r="ELO124" s="511"/>
      <c r="ELP124" s="511"/>
      <c r="ELQ124" s="511"/>
      <c r="ELR124" s="511"/>
      <c r="ELS124" s="511"/>
      <c r="ELT124" s="511"/>
      <c r="ELU124" s="511"/>
      <c r="ELV124" s="511"/>
      <c r="ELW124" s="511"/>
      <c r="ELX124" s="511"/>
      <c r="ELY124" s="511"/>
      <c r="ELZ124" s="511"/>
      <c r="EMA124" s="511"/>
      <c r="EMB124" s="511"/>
      <c r="EMC124" s="511"/>
      <c r="EMD124" s="511"/>
      <c r="EME124" s="511"/>
      <c r="EMF124" s="511"/>
      <c r="EMG124" s="511"/>
      <c r="EMH124" s="511"/>
      <c r="EMI124" s="511"/>
      <c r="EMJ124" s="511"/>
      <c r="EMK124" s="511"/>
      <c r="EML124" s="511"/>
      <c r="EMM124" s="511"/>
      <c r="EMN124" s="511"/>
      <c r="EMO124" s="511"/>
      <c r="EMP124" s="511"/>
      <c r="EMQ124" s="511"/>
      <c r="EMR124" s="511"/>
      <c r="EMS124" s="511"/>
      <c r="EMT124" s="511"/>
      <c r="EMU124" s="511"/>
      <c r="EMV124" s="511"/>
      <c r="EMW124" s="511"/>
      <c r="EMX124" s="511"/>
      <c r="EMY124" s="511"/>
      <c r="EMZ124" s="511"/>
      <c r="ENA124" s="511"/>
      <c r="ENB124" s="511"/>
      <c r="ENC124" s="511"/>
      <c r="END124" s="511"/>
      <c r="ENE124" s="511"/>
      <c r="ENF124" s="511"/>
      <c r="ENG124" s="511"/>
      <c r="ENH124" s="511"/>
      <c r="ENI124" s="511"/>
      <c r="ENJ124" s="511"/>
      <c r="ENK124" s="511"/>
      <c r="ENL124" s="511"/>
      <c r="ENM124" s="511"/>
      <c r="ENN124" s="511"/>
      <c r="ENO124" s="511"/>
      <c r="ENP124" s="511"/>
      <c r="ENQ124" s="511"/>
      <c r="ENR124" s="511"/>
      <c r="ENS124" s="511"/>
      <c r="ENT124" s="511"/>
      <c r="ENU124" s="511"/>
      <c r="ENV124" s="511"/>
      <c r="ENW124" s="511"/>
      <c r="ENX124" s="511"/>
      <c r="ENY124" s="511"/>
      <c r="ENZ124" s="511"/>
      <c r="EOA124" s="511"/>
      <c r="EOB124" s="511"/>
      <c r="EOC124" s="511"/>
      <c r="EOD124" s="511"/>
      <c r="EOE124" s="511"/>
      <c r="EOF124" s="511"/>
      <c r="EOG124" s="511"/>
      <c r="EOH124" s="511"/>
      <c r="EOI124" s="511"/>
      <c r="EOJ124" s="511"/>
      <c r="EOK124" s="511"/>
      <c r="EOL124" s="511"/>
      <c r="EOM124" s="511"/>
      <c r="EON124" s="511"/>
      <c r="EOO124" s="511"/>
      <c r="EOP124" s="511"/>
      <c r="EOQ124" s="511"/>
      <c r="EOR124" s="511"/>
      <c r="EOS124" s="511"/>
      <c r="EOT124" s="511"/>
      <c r="EOU124" s="511"/>
      <c r="EOV124" s="511"/>
      <c r="EOW124" s="511"/>
      <c r="EOX124" s="511"/>
      <c r="EOY124" s="511"/>
      <c r="EOZ124" s="511"/>
      <c r="EPA124" s="511"/>
      <c r="EPB124" s="511"/>
      <c r="EPC124" s="511"/>
      <c r="EPD124" s="511"/>
      <c r="EPE124" s="511"/>
      <c r="EPF124" s="511"/>
      <c r="EPG124" s="511"/>
      <c r="EPH124" s="511"/>
      <c r="EPI124" s="511"/>
      <c r="EPJ124" s="511"/>
      <c r="EPK124" s="511"/>
      <c r="EPL124" s="511"/>
      <c r="EPM124" s="511"/>
      <c r="EPN124" s="511"/>
      <c r="EPO124" s="511"/>
      <c r="EPP124" s="511"/>
      <c r="EPQ124" s="511"/>
      <c r="EPR124" s="511"/>
      <c r="EPS124" s="511"/>
      <c r="EPT124" s="511"/>
      <c r="EPU124" s="511"/>
      <c r="EPV124" s="511"/>
      <c r="EPW124" s="511"/>
      <c r="EPX124" s="511"/>
      <c r="EPY124" s="511"/>
      <c r="EPZ124" s="511"/>
      <c r="EQA124" s="511"/>
      <c r="EQB124" s="511"/>
      <c r="EQC124" s="511"/>
      <c r="EQD124" s="511"/>
      <c r="EQE124" s="511"/>
      <c r="EQF124" s="511"/>
      <c r="EQG124" s="511"/>
      <c r="EQH124" s="511"/>
      <c r="EQI124" s="511"/>
      <c r="EQJ124" s="511"/>
      <c r="EQK124" s="511"/>
      <c r="EQL124" s="511"/>
      <c r="EQM124" s="511"/>
      <c r="EQN124" s="511"/>
      <c r="EQO124" s="511"/>
      <c r="EQP124" s="511"/>
      <c r="EQQ124" s="511"/>
      <c r="EQR124" s="511"/>
      <c r="EQS124" s="511"/>
      <c r="EQT124" s="511"/>
      <c r="EQU124" s="511"/>
      <c r="EQV124" s="511"/>
      <c r="EQW124" s="511"/>
      <c r="EQX124" s="511"/>
      <c r="EQY124" s="511"/>
      <c r="EQZ124" s="511"/>
      <c r="ERA124" s="511"/>
      <c r="ERB124" s="511"/>
      <c r="ERC124" s="511"/>
      <c r="ERD124" s="511"/>
      <c r="ERE124" s="511"/>
      <c r="ERF124" s="511"/>
      <c r="ERG124" s="511"/>
      <c r="ERH124" s="511"/>
      <c r="ERI124" s="511"/>
      <c r="ERJ124" s="511"/>
      <c r="ERK124" s="511"/>
      <c r="ERL124" s="511"/>
      <c r="ERM124" s="511"/>
      <c r="ERN124" s="511"/>
      <c r="ERO124" s="511"/>
      <c r="ERP124" s="511"/>
      <c r="ERQ124" s="511"/>
      <c r="ERR124" s="511"/>
      <c r="ERS124" s="511"/>
      <c r="ERT124" s="511"/>
      <c r="ERU124" s="511"/>
      <c r="ERV124" s="511"/>
      <c r="ERW124" s="511"/>
      <c r="ERX124" s="511"/>
      <c r="ERY124" s="511"/>
      <c r="ERZ124" s="511"/>
      <c r="ESA124" s="511"/>
      <c r="ESB124" s="511"/>
      <c r="ESC124" s="511"/>
      <c r="ESD124" s="511"/>
      <c r="ESE124" s="511"/>
      <c r="ESF124" s="511"/>
      <c r="ESG124" s="511"/>
      <c r="ESH124" s="511"/>
      <c r="ESI124" s="511"/>
      <c r="ESJ124" s="511"/>
      <c r="ESK124" s="511"/>
      <c r="ESL124" s="511"/>
      <c r="ESM124" s="511"/>
      <c r="ESN124" s="511"/>
      <c r="ESO124" s="511"/>
      <c r="ESP124" s="511"/>
      <c r="ESQ124" s="511"/>
      <c r="ESR124" s="511"/>
      <c r="ESS124" s="511"/>
      <c r="EST124" s="511"/>
      <c r="ESU124" s="511"/>
      <c r="ESV124" s="511"/>
      <c r="ESW124" s="511"/>
      <c r="ESX124" s="511"/>
      <c r="ESY124" s="511"/>
      <c r="ESZ124" s="511"/>
      <c r="ETA124" s="511"/>
      <c r="ETB124" s="511"/>
      <c r="ETC124" s="511"/>
      <c r="ETD124" s="511"/>
      <c r="ETE124" s="511"/>
      <c r="ETF124" s="511"/>
      <c r="ETG124" s="511"/>
      <c r="ETH124" s="511"/>
      <c r="ETI124" s="511"/>
      <c r="ETJ124" s="511"/>
      <c r="ETK124" s="511"/>
      <c r="ETL124" s="511"/>
      <c r="ETM124" s="511"/>
      <c r="ETN124" s="511"/>
      <c r="ETO124" s="511"/>
      <c r="ETP124" s="511"/>
      <c r="ETQ124" s="511"/>
      <c r="ETR124" s="511"/>
      <c r="ETS124" s="511"/>
      <c r="ETT124" s="511"/>
      <c r="ETU124" s="511"/>
      <c r="ETV124" s="511"/>
      <c r="ETW124" s="511"/>
      <c r="ETX124" s="511"/>
      <c r="ETY124" s="511"/>
      <c r="ETZ124" s="511"/>
      <c r="EUA124" s="511"/>
      <c r="EUB124" s="511"/>
      <c r="EUC124" s="511"/>
      <c r="EUD124" s="511"/>
      <c r="EUE124" s="511"/>
      <c r="EUF124" s="511"/>
      <c r="EUG124" s="511"/>
      <c r="EUH124" s="511"/>
      <c r="EUI124" s="511"/>
      <c r="EUJ124" s="511"/>
      <c r="EUK124" s="511"/>
      <c r="EUL124" s="511"/>
      <c r="EUM124" s="511"/>
      <c r="EUN124" s="511"/>
      <c r="EUO124" s="511"/>
      <c r="EUP124" s="511"/>
      <c r="EUQ124" s="511"/>
      <c r="EUR124" s="511"/>
      <c r="EUS124" s="511"/>
      <c r="EUT124" s="511"/>
      <c r="EUU124" s="511"/>
      <c r="EUV124" s="511"/>
      <c r="EUW124" s="511"/>
      <c r="EUX124" s="511"/>
      <c r="EUY124" s="511"/>
      <c r="EUZ124" s="511"/>
      <c r="EVA124" s="511"/>
      <c r="EVB124" s="511"/>
      <c r="EVC124" s="511"/>
      <c r="EVD124" s="511"/>
      <c r="EVE124" s="511"/>
      <c r="EVF124" s="511"/>
      <c r="EVG124" s="511"/>
      <c r="EVH124" s="511"/>
      <c r="EVI124" s="511"/>
      <c r="EVJ124" s="511"/>
      <c r="EVK124" s="511"/>
      <c r="EVL124" s="511"/>
      <c r="EVM124" s="511"/>
      <c r="EVN124" s="511"/>
      <c r="EVO124" s="511"/>
      <c r="EVP124" s="511"/>
      <c r="EVQ124" s="511"/>
      <c r="EVR124" s="511"/>
      <c r="EVS124" s="511"/>
      <c r="EVT124" s="511"/>
      <c r="EVU124" s="511"/>
      <c r="EVV124" s="511"/>
      <c r="EVW124" s="511"/>
      <c r="EVX124" s="511"/>
      <c r="EVY124" s="511"/>
      <c r="EVZ124" s="511"/>
      <c r="EWA124" s="511"/>
      <c r="EWB124" s="511"/>
      <c r="EWC124" s="511"/>
      <c r="EWD124" s="511"/>
      <c r="EWE124" s="511"/>
      <c r="EWF124" s="511"/>
      <c r="EWG124" s="511"/>
      <c r="EWH124" s="511"/>
      <c r="EWI124" s="511"/>
      <c r="EWJ124" s="511"/>
      <c r="EWK124" s="511"/>
      <c r="EWL124" s="511"/>
      <c r="EWM124" s="511"/>
      <c r="EWN124" s="511"/>
      <c r="EWO124" s="511"/>
      <c r="EWP124" s="511"/>
      <c r="EWQ124" s="511"/>
      <c r="EWR124" s="511"/>
      <c r="EWS124" s="511"/>
      <c r="EWT124" s="511"/>
      <c r="EWU124" s="511"/>
      <c r="EWV124" s="511"/>
      <c r="EWW124" s="511"/>
      <c r="EWX124" s="511"/>
      <c r="EWY124" s="511"/>
      <c r="EWZ124" s="511"/>
      <c r="EXA124" s="511"/>
      <c r="EXB124" s="511"/>
      <c r="EXC124" s="511"/>
      <c r="EXD124" s="511"/>
      <c r="EXE124" s="511"/>
      <c r="EXF124" s="511"/>
      <c r="EXG124" s="511"/>
      <c r="EXH124" s="511"/>
      <c r="EXI124" s="511"/>
      <c r="EXJ124" s="511"/>
      <c r="EXK124" s="511"/>
      <c r="EXL124" s="511"/>
      <c r="EXM124" s="511"/>
      <c r="EXN124" s="511"/>
      <c r="EXO124" s="511"/>
      <c r="EXP124" s="511"/>
      <c r="EXQ124" s="511"/>
      <c r="EXR124" s="511"/>
      <c r="EXS124" s="511"/>
      <c r="EXT124" s="511"/>
      <c r="EXU124" s="511"/>
      <c r="EXV124" s="511"/>
      <c r="EXW124" s="511"/>
      <c r="EXX124" s="511"/>
      <c r="EXY124" s="511"/>
      <c r="EXZ124" s="511"/>
      <c r="EYA124" s="511"/>
      <c r="EYB124" s="511"/>
      <c r="EYC124" s="511"/>
      <c r="EYD124" s="511"/>
      <c r="EYE124" s="511"/>
      <c r="EYF124" s="511"/>
      <c r="EYG124" s="511"/>
      <c r="EYH124" s="511"/>
      <c r="EYI124" s="511"/>
      <c r="EYJ124" s="511"/>
      <c r="EYK124" s="511"/>
      <c r="EYL124" s="511"/>
      <c r="EYM124" s="511"/>
      <c r="EYN124" s="511"/>
      <c r="EYO124" s="511"/>
      <c r="EYP124" s="511"/>
      <c r="EYQ124" s="511"/>
      <c r="EYR124" s="511"/>
      <c r="EYS124" s="511"/>
      <c r="EYT124" s="511"/>
      <c r="EYU124" s="511"/>
      <c r="EYV124" s="511"/>
      <c r="EYW124" s="511"/>
      <c r="EYX124" s="511"/>
      <c r="EYY124" s="511"/>
      <c r="EYZ124" s="511"/>
      <c r="EZA124" s="511"/>
      <c r="EZB124" s="511"/>
      <c r="EZC124" s="511"/>
      <c r="EZD124" s="511"/>
      <c r="EZE124" s="511"/>
      <c r="EZF124" s="511"/>
      <c r="EZG124" s="511"/>
      <c r="EZH124" s="511"/>
      <c r="EZI124" s="511"/>
      <c r="EZJ124" s="511"/>
      <c r="EZK124" s="511"/>
      <c r="EZL124" s="511"/>
      <c r="EZM124" s="511"/>
      <c r="EZN124" s="511"/>
      <c r="EZO124" s="511"/>
      <c r="EZP124" s="511"/>
      <c r="EZQ124" s="511"/>
      <c r="EZR124" s="511"/>
      <c r="EZS124" s="511"/>
      <c r="EZT124" s="511"/>
      <c r="EZU124" s="511"/>
      <c r="EZV124" s="511"/>
      <c r="EZW124" s="511"/>
      <c r="EZX124" s="511"/>
      <c r="EZY124" s="511"/>
      <c r="EZZ124" s="511"/>
      <c r="FAA124" s="511"/>
      <c r="FAB124" s="511"/>
      <c r="FAC124" s="511"/>
      <c r="FAD124" s="511"/>
      <c r="FAE124" s="511"/>
      <c r="FAF124" s="511"/>
      <c r="FAG124" s="511"/>
      <c r="FAH124" s="511"/>
      <c r="FAI124" s="511"/>
      <c r="FAJ124" s="511"/>
      <c r="FAK124" s="511"/>
      <c r="FAL124" s="511"/>
      <c r="FAM124" s="511"/>
      <c r="FAN124" s="511"/>
      <c r="FAO124" s="511"/>
      <c r="FAP124" s="511"/>
      <c r="FAQ124" s="511"/>
      <c r="FAR124" s="511"/>
      <c r="FAS124" s="511"/>
      <c r="FAT124" s="511"/>
      <c r="FAU124" s="511"/>
      <c r="FAV124" s="511"/>
      <c r="FAW124" s="511"/>
      <c r="FAX124" s="511"/>
      <c r="FAY124" s="511"/>
      <c r="FAZ124" s="511"/>
      <c r="FBA124" s="511"/>
      <c r="FBB124" s="511"/>
      <c r="FBC124" s="511"/>
      <c r="FBD124" s="511"/>
      <c r="FBE124" s="511"/>
      <c r="FBF124" s="511"/>
      <c r="FBG124" s="511"/>
      <c r="FBH124" s="511"/>
      <c r="FBI124" s="511"/>
      <c r="FBJ124" s="511"/>
      <c r="FBK124" s="511"/>
      <c r="FBL124" s="511"/>
      <c r="FBM124" s="511"/>
      <c r="FBN124" s="511"/>
      <c r="FBO124" s="511"/>
      <c r="FBP124" s="511"/>
      <c r="FBQ124" s="511"/>
      <c r="FBR124" s="511"/>
      <c r="FBS124" s="511"/>
      <c r="FBT124" s="511"/>
      <c r="FBU124" s="511"/>
      <c r="FBV124" s="511"/>
      <c r="FBW124" s="511"/>
      <c r="FBX124" s="511"/>
      <c r="FBY124" s="511"/>
      <c r="FBZ124" s="511"/>
      <c r="FCA124" s="511"/>
      <c r="FCB124" s="511"/>
      <c r="FCC124" s="511"/>
      <c r="FCD124" s="511"/>
      <c r="FCE124" s="511"/>
      <c r="FCF124" s="511"/>
      <c r="FCG124" s="511"/>
      <c r="FCH124" s="511"/>
      <c r="FCI124" s="511"/>
      <c r="FCJ124" s="511"/>
      <c r="FCK124" s="511"/>
      <c r="FCL124" s="511"/>
      <c r="FCM124" s="511"/>
      <c r="FCN124" s="511"/>
      <c r="FCO124" s="511"/>
      <c r="FCP124" s="511"/>
      <c r="FCQ124" s="511"/>
      <c r="FCR124" s="511"/>
      <c r="FCS124" s="511"/>
      <c r="FCT124" s="511"/>
      <c r="FCU124" s="511"/>
      <c r="FCV124" s="511"/>
      <c r="FCW124" s="511"/>
      <c r="FCX124" s="511"/>
      <c r="FCY124" s="511"/>
      <c r="FCZ124" s="511"/>
      <c r="FDA124" s="511"/>
      <c r="FDB124" s="511"/>
      <c r="FDC124" s="511"/>
      <c r="FDD124" s="511"/>
      <c r="FDE124" s="511"/>
      <c r="FDF124" s="511"/>
      <c r="FDG124" s="511"/>
      <c r="FDH124" s="511"/>
      <c r="FDI124" s="511"/>
      <c r="FDJ124" s="511"/>
      <c r="FDK124" s="511"/>
      <c r="FDL124" s="511"/>
      <c r="FDM124" s="511"/>
      <c r="FDN124" s="511"/>
      <c r="FDO124" s="511"/>
      <c r="FDP124" s="511"/>
      <c r="FDQ124" s="511"/>
      <c r="FDR124" s="511"/>
      <c r="FDS124" s="511"/>
      <c r="FDT124" s="511"/>
      <c r="FDU124" s="511"/>
      <c r="FDV124" s="511"/>
      <c r="FDW124" s="511"/>
      <c r="FDX124" s="511"/>
      <c r="FDY124" s="511"/>
      <c r="FDZ124" s="511"/>
      <c r="FEA124" s="511"/>
      <c r="FEB124" s="511"/>
      <c r="FEC124" s="511"/>
      <c r="FED124" s="511"/>
      <c r="FEE124" s="511"/>
      <c r="FEF124" s="511"/>
      <c r="FEG124" s="511"/>
      <c r="FEH124" s="511"/>
      <c r="FEI124" s="511"/>
      <c r="FEJ124" s="511"/>
      <c r="FEK124" s="511"/>
      <c r="FEL124" s="511"/>
      <c r="FEM124" s="511"/>
      <c r="FEN124" s="511"/>
      <c r="FEO124" s="511"/>
      <c r="FEP124" s="511"/>
      <c r="FEQ124" s="511"/>
      <c r="FER124" s="511"/>
      <c r="FES124" s="511"/>
      <c r="FET124" s="511"/>
      <c r="FEU124" s="511"/>
      <c r="FEV124" s="511"/>
      <c r="FEW124" s="511"/>
      <c r="FEX124" s="511"/>
      <c r="FEY124" s="511"/>
      <c r="FEZ124" s="511"/>
      <c r="FFA124" s="511"/>
      <c r="FFB124" s="511"/>
      <c r="FFC124" s="511"/>
      <c r="FFD124" s="511"/>
      <c r="FFE124" s="511"/>
      <c r="FFF124" s="511"/>
      <c r="FFG124" s="511"/>
      <c r="FFH124" s="511"/>
      <c r="FFI124" s="511"/>
      <c r="FFJ124" s="511"/>
      <c r="FFK124" s="511"/>
      <c r="FFL124" s="511"/>
      <c r="FFM124" s="511"/>
      <c r="FFN124" s="511"/>
      <c r="FFO124" s="511"/>
      <c r="FFP124" s="511"/>
      <c r="FFQ124" s="511"/>
      <c r="FFR124" s="511"/>
      <c r="FFS124" s="511"/>
      <c r="FFT124" s="511"/>
      <c r="FFU124" s="511"/>
      <c r="FFV124" s="511"/>
      <c r="FFW124" s="511"/>
      <c r="FFX124" s="511"/>
      <c r="FFY124" s="511"/>
      <c r="FFZ124" s="511"/>
      <c r="FGA124" s="511"/>
      <c r="FGB124" s="511"/>
      <c r="FGC124" s="511"/>
      <c r="FGD124" s="511"/>
      <c r="FGE124" s="511"/>
      <c r="FGF124" s="511"/>
      <c r="FGG124" s="511"/>
      <c r="FGH124" s="511"/>
      <c r="FGI124" s="511"/>
      <c r="FGJ124" s="511"/>
      <c r="FGK124" s="511"/>
      <c r="FGL124" s="511"/>
      <c r="FGM124" s="511"/>
      <c r="FGN124" s="511"/>
      <c r="FGO124" s="511"/>
      <c r="FGP124" s="511"/>
      <c r="FGQ124" s="511"/>
      <c r="FGR124" s="511"/>
      <c r="FGS124" s="511"/>
      <c r="FGT124" s="511"/>
      <c r="FGU124" s="511"/>
      <c r="FGV124" s="511"/>
      <c r="FGW124" s="511"/>
      <c r="FGX124" s="511"/>
      <c r="FGY124" s="511"/>
      <c r="FGZ124" s="511"/>
      <c r="FHA124" s="511"/>
      <c r="FHB124" s="511"/>
      <c r="FHC124" s="511"/>
      <c r="FHD124" s="511"/>
      <c r="FHE124" s="511"/>
      <c r="FHF124" s="511"/>
      <c r="FHG124" s="511"/>
      <c r="FHH124" s="511"/>
      <c r="FHI124" s="511"/>
      <c r="FHJ124" s="511"/>
      <c r="FHK124" s="511"/>
      <c r="FHL124" s="511"/>
      <c r="FHM124" s="511"/>
      <c r="FHN124" s="511"/>
      <c r="FHO124" s="511"/>
      <c r="FHP124" s="511"/>
      <c r="FHQ124" s="511"/>
      <c r="FHR124" s="511"/>
      <c r="FHS124" s="511"/>
      <c r="FHT124" s="511"/>
      <c r="FHU124" s="511"/>
      <c r="FHV124" s="511"/>
      <c r="FHW124" s="511"/>
      <c r="FHX124" s="511"/>
      <c r="FHY124" s="511"/>
      <c r="FHZ124" s="511"/>
      <c r="FIA124" s="511"/>
      <c r="FIB124" s="511"/>
      <c r="FIC124" s="511"/>
      <c r="FID124" s="511"/>
      <c r="FIE124" s="511"/>
      <c r="FIF124" s="511"/>
      <c r="FIG124" s="511"/>
      <c r="FIH124" s="511"/>
      <c r="FII124" s="511"/>
      <c r="FIJ124" s="511"/>
      <c r="FIK124" s="511"/>
      <c r="FIL124" s="511"/>
      <c r="FIM124" s="511"/>
      <c r="FIN124" s="511"/>
      <c r="FIO124" s="511"/>
      <c r="FIP124" s="511"/>
      <c r="FIQ124" s="511"/>
      <c r="FIR124" s="511"/>
      <c r="FIS124" s="511"/>
      <c r="FIT124" s="511"/>
      <c r="FIU124" s="511"/>
      <c r="FIV124" s="511"/>
      <c r="FIW124" s="511"/>
      <c r="FIX124" s="511"/>
      <c r="FIY124" s="511"/>
      <c r="FIZ124" s="511"/>
      <c r="FJA124" s="511"/>
      <c r="FJB124" s="511"/>
      <c r="FJC124" s="511"/>
      <c r="FJD124" s="511"/>
      <c r="FJE124" s="511"/>
      <c r="FJF124" s="511"/>
      <c r="FJG124" s="511"/>
      <c r="FJH124" s="511"/>
      <c r="FJI124" s="511"/>
      <c r="FJJ124" s="511"/>
      <c r="FJK124" s="511"/>
      <c r="FJL124" s="511"/>
      <c r="FJM124" s="511"/>
      <c r="FJN124" s="511"/>
      <c r="FJO124" s="511"/>
      <c r="FJP124" s="511"/>
      <c r="FJQ124" s="511"/>
      <c r="FJR124" s="511"/>
      <c r="FJS124" s="511"/>
      <c r="FJT124" s="511"/>
      <c r="FJU124" s="511"/>
      <c r="FJV124" s="511"/>
      <c r="FJW124" s="511"/>
      <c r="FJX124" s="511"/>
      <c r="FJY124" s="511"/>
      <c r="FJZ124" s="511"/>
      <c r="FKA124" s="511"/>
      <c r="FKB124" s="511"/>
      <c r="FKC124" s="511"/>
      <c r="FKD124" s="511"/>
      <c r="FKE124" s="511"/>
      <c r="FKF124" s="511"/>
      <c r="FKG124" s="511"/>
      <c r="FKH124" s="511"/>
      <c r="FKI124" s="511"/>
      <c r="FKJ124" s="511"/>
      <c r="FKK124" s="511"/>
      <c r="FKL124" s="511"/>
      <c r="FKM124" s="511"/>
      <c r="FKN124" s="511"/>
      <c r="FKO124" s="511"/>
      <c r="FKP124" s="511"/>
      <c r="FKQ124" s="511"/>
      <c r="FKR124" s="511"/>
      <c r="FKS124" s="511"/>
      <c r="FKT124" s="511"/>
      <c r="FKU124" s="511"/>
      <c r="FKV124" s="511"/>
      <c r="FKW124" s="511"/>
      <c r="FKX124" s="511"/>
      <c r="FKY124" s="511"/>
      <c r="FKZ124" s="511"/>
      <c r="FLA124" s="511"/>
      <c r="FLB124" s="511"/>
      <c r="FLC124" s="511"/>
      <c r="FLD124" s="511"/>
      <c r="FLE124" s="511"/>
      <c r="FLF124" s="511"/>
      <c r="FLG124" s="511"/>
      <c r="FLH124" s="511"/>
      <c r="FLI124" s="511"/>
      <c r="FLJ124" s="511"/>
      <c r="FLK124" s="511"/>
      <c r="FLL124" s="511"/>
      <c r="FLM124" s="511"/>
      <c r="FLN124" s="511"/>
      <c r="FLO124" s="511"/>
      <c r="FLP124" s="511"/>
      <c r="FLQ124" s="511"/>
      <c r="FLR124" s="511"/>
      <c r="FLS124" s="511"/>
      <c r="FLT124" s="511"/>
      <c r="FLU124" s="511"/>
      <c r="FLV124" s="511"/>
      <c r="FLW124" s="511"/>
      <c r="FLX124" s="511"/>
      <c r="FLY124" s="511"/>
      <c r="FLZ124" s="511"/>
      <c r="FMA124" s="511"/>
      <c r="FMB124" s="511"/>
      <c r="FMC124" s="511"/>
      <c r="FMD124" s="511"/>
      <c r="FME124" s="511"/>
      <c r="FMF124" s="511"/>
      <c r="FMG124" s="511"/>
      <c r="FMH124" s="511"/>
      <c r="FMI124" s="511"/>
      <c r="FMJ124" s="511"/>
      <c r="FMK124" s="511"/>
      <c r="FML124" s="511"/>
      <c r="FMM124" s="511"/>
      <c r="FMN124" s="511"/>
      <c r="FMO124" s="511"/>
      <c r="FMP124" s="511"/>
      <c r="FMQ124" s="511"/>
      <c r="FMR124" s="511"/>
      <c r="FMS124" s="511"/>
      <c r="FMT124" s="511"/>
      <c r="FMU124" s="511"/>
      <c r="FMV124" s="511"/>
      <c r="FMW124" s="511"/>
      <c r="FMX124" s="511"/>
      <c r="FMY124" s="511"/>
      <c r="FMZ124" s="511"/>
      <c r="FNA124" s="511"/>
      <c r="FNB124" s="511"/>
      <c r="FNC124" s="511"/>
      <c r="FND124" s="511"/>
      <c r="FNE124" s="511"/>
      <c r="FNF124" s="511"/>
      <c r="FNG124" s="511"/>
      <c r="FNH124" s="511"/>
      <c r="FNI124" s="511"/>
      <c r="FNJ124" s="511"/>
      <c r="FNK124" s="511"/>
      <c r="FNL124" s="511"/>
      <c r="FNM124" s="511"/>
      <c r="FNN124" s="511"/>
      <c r="FNO124" s="511"/>
      <c r="FNP124" s="511"/>
      <c r="FNQ124" s="511"/>
      <c r="FNR124" s="511"/>
      <c r="FNS124" s="511"/>
      <c r="FNT124" s="511"/>
      <c r="FNU124" s="511"/>
      <c r="FNV124" s="511"/>
      <c r="FNW124" s="511"/>
      <c r="FNX124" s="511"/>
      <c r="FNY124" s="511"/>
      <c r="FNZ124" s="511"/>
      <c r="FOA124" s="511"/>
      <c r="FOB124" s="511"/>
      <c r="FOC124" s="511"/>
      <c r="FOD124" s="511"/>
      <c r="FOE124" s="511"/>
      <c r="FOF124" s="511"/>
      <c r="FOG124" s="511"/>
      <c r="FOH124" s="511"/>
      <c r="FOI124" s="511"/>
      <c r="FOJ124" s="511"/>
      <c r="FOK124" s="511"/>
      <c r="FOL124" s="511"/>
      <c r="FOM124" s="511"/>
      <c r="FON124" s="511"/>
      <c r="FOO124" s="511"/>
      <c r="FOP124" s="511"/>
      <c r="FOQ124" s="511"/>
      <c r="FOR124" s="511"/>
      <c r="FOS124" s="511"/>
      <c r="FOT124" s="511"/>
      <c r="FOU124" s="511"/>
      <c r="FOV124" s="511"/>
      <c r="FOW124" s="511"/>
      <c r="FOX124" s="511"/>
      <c r="FOY124" s="511"/>
      <c r="FOZ124" s="511"/>
      <c r="FPA124" s="511"/>
      <c r="FPB124" s="511"/>
      <c r="FPC124" s="511"/>
      <c r="FPD124" s="511"/>
      <c r="FPE124" s="511"/>
      <c r="FPF124" s="511"/>
      <c r="FPG124" s="511"/>
      <c r="FPH124" s="511"/>
      <c r="FPI124" s="511"/>
      <c r="FPJ124" s="511"/>
      <c r="FPK124" s="511"/>
      <c r="FPL124" s="511"/>
      <c r="FPM124" s="511"/>
      <c r="FPN124" s="511"/>
      <c r="FPO124" s="511"/>
      <c r="FPP124" s="511"/>
      <c r="FPQ124" s="511"/>
      <c r="FPR124" s="511"/>
      <c r="FPS124" s="511"/>
      <c r="FPT124" s="511"/>
      <c r="FPU124" s="511"/>
      <c r="FPV124" s="511"/>
      <c r="FPW124" s="511"/>
      <c r="FPX124" s="511"/>
      <c r="FPY124" s="511"/>
      <c r="FPZ124" s="511"/>
      <c r="FQA124" s="511"/>
      <c r="FQB124" s="511"/>
      <c r="FQC124" s="511"/>
      <c r="FQD124" s="511"/>
      <c r="FQE124" s="511"/>
      <c r="FQF124" s="511"/>
      <c r="FQG124" s="511"/>
      <c r="FQH124" s="511"/>
      <c r="FQI124" s="511"/>
      <c r="FQJ124" s="511"/>
      <c r="FQK124" s="511"/>
      <c r="FQL124" s="511"/>
      <c r="FQM124" s="511"/>
      <c r="FQN124" s="511"/>
      <c r="FQO124" s="511"/>
      <c r="FQP124" s="511"/>
      <c r="FQQ124" s="511"/>
      <c r="FQR124" s="511"/>
      <c r="FQS124" s="511"/>
      <c r="FQT124" s="511"/>
      <c r="FQU124" s="511"/>
      <c r="FQV124" s="511"/>
      <c r="FQW124" s="511"/>
      <c r="FQX124" s="511"/>
      <c r="FQY124" s="511"/>
      <c r="FQZ124" s="511"/>
      <c r="FRA124" s="511"/>
      <c r="FRB124" s="511"/>
      <c r="FRC124" s="511"/>
      <c r="FRD124" s="511"/>
      <c r="FRE124" s="511"/>
      <c r="FRF124" s="511"/>
      <c r="FRG124" s="511"/>
      <c r="FRH124" s="511"/>
      <c r="FRI124" s="511"/>
      <c r="FRJ124" s="511"/>
      <c r="FRK124" s="511"/>
      <c r="FRL124" s="511"/>
      <c r="FRM124" s="511"/>
      <c r="FRN124" s="511"/>
      <c r="FRO124" s="511"/>
      <c r="FRP124" s="511"/>
      <c r="FRQ124" s="511"/>
      <c r="FRR124" s="511"/>
      <c r="FRS124" s="511"/>
      <c r="FRT124" s="511"/>
      <c r="FRU124" s="511"/>
      <c r="FRV124" s="511"/>
      <c r="FRW124" s="511"/>
      <c r="FRX124" s="511"/>
      <c r="FRY124" s="511"/>
      <c r="FRZ124" s="511"/>
      <c r="FSA124" s="511"/>
      <c r="FSB124" s="511"/>
      <c r="FSC124" s="511"/>
      <c r="FSD124" s="511"/>
      <c r="FSE124" s="511"/>
      <c r="FSF124" s="511"/>
      <c r="FSG124" s="511"/>
      <c r="FSH124" s="511"/>
      <c r="FSI124" s="511"/>
      <c r="FSJ124" s="511"/>
      <c r="FSK124" s="511"/>
      <c r="FSL124" s="511"/>
      <c r="FSM124" s="511"/>
      <c r="FSN124" s="511"/>
      <c r="FSO124" s="511"/>
      <c r="FSP124" s="511"/>
      <c r="FSQ124" s="511"/>
      <c r="FSR124" s="511"/>
      <c r="FSS124" s="511"/>
      <c r="FST124" s="511"/>
      <c r="FSU124" s="511"/>
      <c r="FSV124" s="511"/>
      <c r="FSW124" s="511"/>
      <c r="FSX124" s="511"/>
      <c r="FSY124" s="511"/>
      <c r="FSZ124" s="511"/>
      <c r="FTA124" s="511"/>
      <c r="FTB124" s="511"/>
      <c r="FTC124" s="511"/>
      <c r="FTD124" s="511"/>
      <c r="FTE124" s="511"/>
      <c r="FTF124" s="511"/>
      <c r="FTG124" s="511"/>
      <c r="FTH124" s="511"/>
      <c r="FTI124" s="511"/>
      <c r="FTJ124" s="511"/>
      <c r="FTK124" s="511"/>
      <c r="FTL124" s="511"/>
      <c r="FTM124" s="511"/>
      <c r="FTN124" s="511"/>
      <c r="FTO124" s="511"/>
      <c r="FTP124" s="511"/>
      <c r="FTQ124" s="511"/>
      <c r="FTR124" s="511"/>
      <c r="FTS124" s="511"/>
      <c r="FTT124" s="511"/>
      <c r="FTU124" s="511"/>
      <c r="FTV124" s="511"/>
      <c r="FTW124" s="511"/>
      <c r="FTX124" s="511"/>
      <c r="FTY124" s="511"/>
      <c r="FTZ124" s="511"/>
      <c r="FUA124" s="511"/>
      <c r="FUB124" s="511"/>
      <c r="FUC124" s="511"/>
      <c r="FUD124" s="511"/>
      <c r="FUE124" s="511"/>
      <c r="FUF124" s="511"/>
      <c r="FUG124" s="511"/>
      <c r="FUH124" s="511"/>
      <c r="FUI124" s="511"/>
      <c r="FUJ124" s="511"/>
      <c r="FUK124" s="511"/>
      <c r="FUL124" s="511"/>
      <c r="FUM124" s="511"/>
      <c r="FUN124" s="511"/>
      <c r="FUO124" s="511"/>
      <c r="FUP124" s="511"/>
      <c r="FUQ124" s="511"/>
      <c r="FUR124" s="511"/>
      <c r="FUS124" s="511"/>
      <c r="FUT124" s="511"/>
      <c r="FUU124" s="511"/>
      <c r="FUV124" s="511"/>
      <c r="FUW124" s="511"/>
      <c r="FUX124" s="511"/>
      <c r="FUY124" s="511"/>
      <c r="FUZ124" s="511"/>
      <c r="FVA124" s="511"/>
      <c r="FVB124" s="511"/>
      <c r="FVC124" s="511"/>
      <c r="FVD124" s="511"/>
      <c r="FVE124" s="511"/>
      <c r="FVF124" s="511"/>
      <c r="FVG124" s="511"/>
      <c r="FVH124" s="511"/>
      <c r="FVI124" s="511"/>
      <c r="FVJ124" s="511"/>
      <c r="FVK124" s="511"/>
      <c r="FVL124" s="511"/>
      <c r="FVM124" s="511"/>
      <c r="FVN124" s="511"/>
      <c r="FVO124" s="511"/>
      <c r="FVP124" s="511"/>
      <c r="FVQ124" s="511"/>
      <c r="FVR124" s="511"/>
      <c r="FVS124" s="511"/>
      <c r="FVT124" s="511"/>
      <c r="FVU124" s="511"/>
      <c r="FVV124" s="511"/>
      <c r="FVW124" s="511"/>
      <c r="FVX124" s="511"/>
      <c r="FVY124" s="511"/>
      <c r="FVZ124" s="511"/>
      <c r="FWA124" s="511"/>
      <c r="FWB124" s="511"/>
      <c r="FWC124" s="511"/>
      <c r="FWD124" s="511"/>
      <c r="FWE124" s="511"/>
      <c r="FWF124" s="511"/>
      <c r="FWG124" s="511"/>
      <c r="FWH124" s="511"/>
      <c r="FWI124" s="511"/>
      <c r="FWJ124" s="511"/>
      <c r="FWK124" s="511"/>
      <c r="FWL124" s="511"/>
      <c r="FWM124" s="511"/>
      <c r="FWN124" s="511"/>
      <c r="FWO124" s="511"/>
      <c r="FWP124" s="511"/>
      <c r="FWQ124" s="511"/>
      <c r="FWR124" s="511"/>
      <c r="FWS124" s="511"/>
      <c r="FWT124" s="511"/>
      <c r="FWU124" s="511"/>
      <c r="FWV124" s="511"/>
      <c r="FWW124" s="511"/>
      <c r="FWX124" s="511"/>
      <c r="FWY124" s="511"/>
      <c r="FWZ124" s="511"/>
      <c r="FXA124" s="511"/>
      <c r="FXB124" s="511"/>
      <c r="FXC124" s="511"/>
      <c r="FXD124" s="511"/>
      <c r="FXE124" s="511"/>
      <c r="FXF124" s="511"/>
      <c r="FXG124" s="511"/>
      <c r="FXH124" s="511"/>
      <c r="FXI124" s="511"/>
      <c r="FXJ124" s="511"/>
      <c r="FXK124" s="511"/>
      <c r="FXL124" s="511"/>
      <c r="FXM124" s="511"/>
      <c r="FXN124" s="511"/>
      <c r="FXO124" s="511"/>
      <c r="FXP124" s="511"/>
      <c r="FXQ124" s="511"/>
      <c r="FXR124" s="511"/>
      <c r="FXS124" s="511"/>
      <c r="FXT124" s="511"/>
      <c r="FXU124" s="511"/>
      <c r="FXV124" s="511"/>
      <c r="FXW124" s="511"/>
      <c r="FXX124" s="511"/>
      <c r="FXY124" s="511"/>
      <c r="FXZ124" s="511"/>
      <c r="FYA124" s="511"/>
      <c r="FYB124" s="511"/>
      <c r="FYC124" s="511"/>
      <c r="FYD124" s="511"/>
      <c r="FYE124" s="511"/>
      <c r="FYF124" s="511"/>
      <c r="FYG124" s="511"/>
      <c r="FYH124" s="511"/>
      <c r="FYI124" s="511"/>
      <c r="FYJ124" s="511"/>
      <c r="FYK124" s="511"/>
      <c r="FYL124" s="511"/>
      <c r="FYM124" s="511"/>
      <c r="FYN124" s="511"/>
      <c r="FYO124" s="511"/>
      <c r="FYP124" s="511"/>
      <c r="FYQ124" s="511"/>
      <c r="FYR124" s="511"/>
      <c r="FYS124" s="511"/>
      <c r="FYT124" s="511"/>
      <c r="FYU124" s="511"/>
      <c r="FYV124" s="511"/>
      <c r="FYW124" s="511"/>
      <c r="FYX124" s="511"/>
      <c r="FYY124" s="511"/>
      <c r="FYZ124" s="511"/>
      <c r="FZA124" s="511"/>
      <c r="FZB124" s="511"/>
      <c r="FZC124" s="511"/>
      <c r="FZD124" s="511"/>
      <c r="FZE124" s="511"/>
      <c r="FZF124" s="511"/>
      <c r="FZG124" s="511"/>
      <c r="FZH124" s="511"/>
      <c r="FZI124" s="511"/>
      <c r="FZJ124" s="511"/>
      <c r="FZK124" s="511"/>
      <c r="FZL124" s="511"/>
      <c r="FZM124" s="511"/>
      <c r="FZN124" s="511"/>
      <c r="FZO124" s="511"/>
      <c r="FZP124" s="511"/>
      <c r="FZQ124" s="511"/>
      <c r="FZR124" s="511"/>
      <c r="FZS124" s="511"/>
      <c r="FZT124" s="511"/>
      <c r="FZU124" s="511"/>
      <c r="FZV124" s="511"/>
      <c r="FZW124" s="511"/>
      <c r="FZX124" s="511"/>
      <c r="FZY124" s="511"/>
      <c r="FZZ124" s="511"/>
      <c r="GAA124" s="511"/>
      <c r="GAB124" s="511"/>
      <c r="GAC124" s="511"/>
      <c r="GAD124" s="511"/>
      <c r="GAE124" s="511"/>
      <c r="GAF124" s="511"/>
      <c r="GAG124" s="511"/>
      <c r="GAH124" s="511"/>
      <c r="GAI124" s="511"/>
      <c r="GAJ124" s="511"/>
      <c r="GAK124" s="511"/>
      <c r="GAL124" s="511"/>
      <c r="GAM124" s="511"/>
      <c r="GAN124" s="511"/>
      <c r="GAO124" s="511"/>
      <c r="GAP124" s="511"/>
      <c r="GAQ124" s="511"/>
      <c r="GAR124" s="511"/>
      <c r="GAS124" s="511"/>
      <c r="GAT124" s="511"/>
      <c r="GAU124" s="511"/>
      <c r="GAV124" s="511"/>
      <c r="GAW124" s="511"/>
      <c r="GAX124" s="511"/>
      <c r="GAY124" s="511"/>
      <c r="GAZ124" s="511"/>
      <c r="GBA124" s="511"/>
      <c r="GBB124" s="511"/>
      <c r="GBC124" s="511"/>
      <c r="GBD124" s="511"/>
      <c r="GBE124" s="511"/>
      <c r="GBF124" s="511"/>
      <c r="GBG124" s="511"/>
      <c r="GBH124" s="511"/>
      <c r="GBI124" s="511"/>
      <c r="GBJ124" s="511"/>
      <c r="GBK124" s="511"/>
      <c r="GBL124" s="511"/>
      <c r="GBM124" s="511"/>
      <c r="GBN124" s="511"/>
      <c r="GBO124" s="511"/>
      <c r="GBP124" s="511"/>
      <c r="GBQ124" s="511"/>
      <c r="GBR124" s="511"/>
      <c r="GBS124" s="511"/>
      <c r="GBT124" s="511"/>
      <c r="GBU124" s="511"/>
      <c r="GBV124" s="511"/>
      <c r="GBW124" s="511"/>
      <c r="GBX124" s="511"/>
      <c r="GBY124" s="511"/>
      <c r="GBZ124" s="511"/>
      <c r="GCA124" s="511"/>
      <c r="GCB124" s="511"/>
      <c r="GCC124" s="511"/>
      <c r="GCD124" s="511"/>
      <c r="GCE124" s="511"/>
      <c r="GCF124" s="511"/>
      <c r="GCG124" s="511"/>
      <c r="GCH124" s="511"/>
      <c r="GCI124" s="511"/>
      <c r="GCJ124" s="511"/>
      <c r="GCK124" s="511"/>
      <c r="GCL124" s="511"/>
      <c r="GCM124" s="511"/>
      <c r="GCN124" s="511"/>
      <c r="GCO124" s="511"/>
      <c r="GCP124" s="511"/>
      <c r="GCQ124" s="511"/>
      <c r="GCR124" s="511"/>
      <c r="GCS124" s="511"/>
      <c r="GCT124" s="511"/>
      <c r="GCU124" s="511"/>
      <c r="GCV124" s="511"/>
      <c r="GCW124" s="511"/>
      <c r="GCX124" s="511"/>
      <c r="GCY124" s="511"/>
      <c r="GCZ124" s="511"/>
      <c r="GDA124" s="511"/>
      <c r="GDB124" s="511"/>
      <c r="GDC124" s="511"/>
      <c r="GDD124" s="511"/>
      <c r="GDE124" s="511"/>
      <c r="GDF124" s="511"/>
      <c r="GDG124" s="511"/>
      <c r="GDH124" s="511"/>
      <c r="GDI124" s="511"/>
      <c r="GDJ124" s="511"/>
      <c r="GDK124" s="511"/>
      <c r="GDL124" s="511"/>
      <c r="GDM124" s="511"/>
      <c r="GDN124" s="511"/>
      <c r="GDO124" s="511"/>
      <c r="GDP124" s="511"/>
      <c r="GDQ124" s="511"/>
      <c r="GDR124" s="511"/>
      <c r="GDS124" s="511"/>
      <c r="GDT124" s="511"/>
      <c r="GDU124" s="511"/>
      <c r="GDV124" s="511"/>
      <c r="GDW124" s="511"/>
      <c r="GDX124" s="511"/>
      <c r="GDY124" s="511"/>
      <c r="GDZ124" s="511"/>
      <c r="GEA124" s="511"/>
      <c r="GEB124" s="511"/>
      <c r="GEC124" s="511"/>
      <c r="GED124" s="511"/>
      <c r="GEE124" s="511"/>
      <c r="GEF124" s="511"/>
      <c r="GEG124" s="511"/>
      <c r="GEH124" s="511"/>
      <c r="GEI124" s="511"/>
      <c r="GEJ124" s="511"/>
      <c r="GEK124" s="511"/>
      <c r="GEL124" s="511"/>
      <c r="GEM124" s="511"/>
      <c r="GEN124" s="511"/>
      <c r="GEO124" s="511"/>
      <c r="GEP124" s="511"/>
      <c r="GEQ124" s="511"/>
      <c r="GER124" s="511"/>
      <c r="GES124" s="511"/>
      <c r="GET124" s="511"/>
      <c r="GEU124" s="511"/>
      <c r="GEV124" s="511"/>
      <c r="GEW124" s="511"/>
      <c r="GEX124" s="511"/>
      <c r="GEY124" s="511"/>
      <c r="GEZ124" s="511"/>
      <c r="GFA124" s="511"/>
      <c r="GFB124" s="511"/>
      <c r="GFC124" s="511"/>
      <c r="GFD124" s="511"/>
      <c r="GFE124" s="511"/>
      <c r="GFF124" s="511"/>
      <c r="GFG124" s="511"/>
      <c r="GFH124" s="511"/>
      <c r="GFI124" s="511"/>
      <c r="GFJ124" s="511"/>
      <c r="GFK124" s="511"/>
      <c r="GFL124" s="511"/>
      <c r="GFM124" s="511"/>
      <c r="GFN124" s="511"/>
      <c r="GFO124" s="511"/>
      <c r="GFP124" s="511"/>
      <c r="GFQ124" s="511"/>
      <c r="GFR124" s="511"/>
      <c r="GFS124" s="511"/>
      <c r="GFT124" s="511"/>
      <c r="GFU124" s="511"/>
      <c r="GFV124" s="511"/>
      <c r="GFW124" s="511"/>
      <c r="GFX124" s="511"/>
      <c r="GFY124" s="511"/>
      <c r="GFZ124" s="511"/>
      <c r="GGA124" s="511"/>
      <c r="GGB124" s="511"/>
      <c r="GGC124" s="511"/>
      <c r="GGD124" s="511"/>
      <c r="GGE124" s="511"/>
      <c r="GGF124" s="511"/>
      <c r="GGG124" s="511"/>
      <c r="GGH124" s="511"/>
      <c r="GGI124" s="511"/>
      <c r="GGJ124" s="511"/>
      <c r="GGK124" s="511"/>
      <c r="GGL124" s="511"/>
      <c r="GGM124" s="511"/>
      <c r="GGN124" s="511"/>
      <c r="GGO124" s="511"/>
      <c r="GGP124" s="511"/>
      <c r="GGQ124" s="511"/>
      <c r="GGR124" s="511"/>
      <c r="GGS124" s="511"/>
      <c r="GGT124" s="511"/>
      <c r="GGU124" s="511"/>
      <c r="GGV124" s="511"/>
      <c r="GGW124" s="511"/>
      <c r="GGX124" s="511"/>
      <c r="GGY124" s="511"/>
      <c r="GGZ124" s="511"/>
      <c r="GHA124" s="511"/>
      <c r="GHB124" s="511"/>
      <c r="GHC124" s="511"/>
      <c r="GHD124" s="511"/>
      <c r="GHE124" s="511"/>
      <c r="GHF124" s="511"/>
      <c r="GHG124" s="511"/>
      <c r="GHH124" s="511"/>
      <c r="GHI124" s="511"/>
      <c r="GHJ124" s="511"/>
      <c r="GHK124" s="511"/>
      <c r="GHL124" s="511"/>
      <c r="GHM124" s="511"/>
      <c r="GHN124" s="511"/>
      <c r="GHO124" s="511"/>
      <c r="GHP124" s="511"/>
      <c r="GHQ124" s="511"/>
      <c r="GHR124" s="511"/>
      <c r="GHS124" s="511"/>
      <c r="GHT124" s="511"/>
      <c r="GHU124" s="511"/>
      <c r="GHV124" s="511"/>
      <c r="GHW124" s="511"/>
      <c r="GHX124" s="511"/>
      <c r="GHY124" s="511"/>
      <c r="GHZ124" s="511"/>
      <c r="GIA124" s="511"/>
      <c r="GIB124" s="511"/>
      <c r="GIC124" s="511"/>
      <c r="GID124" s="511"/>
      <c r="GIE124" s="511"/>
      <c r="GIF124" s="511"/>
      <c r="GIG124" s="511"/>
      <c r="GIH124" s="511"/>
      <c r="GII124" s="511"/>
      <c r="GIJ124" s="511"/>
      <c r="GIK124" s="511"/>
      <c r="GIL124" s="511"/>
      <c r="GIM124" s="511"/>
      <c r="GIN124" s="511"/>
      <c r="GIO124" s="511"/>
      <c r="GIP124" s="511"/>
      <c r="GIQ124" s="511"/>
      <c r="GIR124" s="511"/>
      <c r="GIS124" s="511"/>
      <c r="GIT124" s="511"/>
      <c r="GIU124" s="511"/>
      <c r="GIV124" s="511"/>
      <c r="GIW124" s="511"/>
      <c r="GIX124" s="511"/>
      <c r="GIY124" s="511"/>
      <c r="GIZ124" s="511"/>
      <c r="GJA124" s="511"/>
      <c r="GJB124" s="511"/>
      <c r="GJC124" s="511"/>
      <c r="GJD124" s="511"/>
      <c r="GJE124" s="511"/>
      <c r="GJF124" s="511"/>
      <c r="GJG124" s="511"/>
      <c r="GJH124" s="511"/>
      <c r="GJI124" s="511"/>
      <c r="GJJ124" s="511"/>
      <c r="GJK124" s="511"/>
      <c r="GJL124" s="511"/>
      <c r="GJM124" s="511"/>
      <c r="GJN124" s="511"/>
      <c r="GJO124" s="511"/>
      <c r="GJP124" s="511"/>
      <c r="GJQ124" s="511"/>
      <c r="GJR124" s="511"/>
      <c r="GJS124" s="511"/>
      <c r="GJT124" s="511"/>
      <c r="GJU124" s="511"/>
      <c r="GJV124" s="511"/>
      <c r="GJW124" s="511"/>
      <c r="GJX124" s="511"/>
      <c r="GJY124" s="511"/>
      <c r="GJZ124" s="511"/>
      <c r="GKA124" s="511"/>
      <c r="GKB124" s="511"/>
      <c r="GKC124" s="511"/>
      <c r="GKD124" s="511"/>
      <c r="GKE124" s="511"/>
      <c r="GKF124" s="511"/>
      <c r="GKG124" s="511"/>
      <c r="GKH124" s="511"/>
      <c r="GKI124" s="511"/>
      <c r="GKJ124" s="511"/>
      <c r="GKK124" s="511"/>
      <c r="GKL124" s="511"/>
      <c r="GKM124" s="511"/>
      <c r="GKN124" s="511"/>
      <c r="GKO124" s="511"/>
      <c r="GKP124" s="511"/>
      <c r="GKQ124" s="511"/>
      <c r="GKR124" s="511"/>
      <c r="GKS124" s="511"/>
      <c r="GKT124" s="511"/>
      <c r="GKU124" s="511"/>
      <c r="GKV124" s="511"/>
      <c r="GKW124" s="511"/>
      <c r="GKX124" s="511"/>
      <c r="GKY124" s="511"/>
      <c r="GKZ124" s="511"/>
      <c r="GLA124" s="511"/>
      <c r="GLB124" s="511"/>
      <c r="GLC124" s="511"/>
      <c r="GLD124" s="511"/>
      <c r="GLE124" s="511"/>
      <c r="GLF124" s="511"/>
      <c r="GLG124" s="511"/>
      <c r="GLH124" s="511"/>
      <c r="GLI124" s="511"/>
      <c r="GLJ124" s="511"/>
      <c r="GLK124" s="511"/>
      <c r="GLL124" s="511"/>
      <c r="GLM124" s="511"/>
      <c r="GLN124" s="511"/>
      <c r="GLO124" s="511"/>
      <c r="GLP124" s="511"/>
      <c r="GLQ124" s="511"/>
      <c r="GLR124" s="511"/>
      <c r="GLS124" s="511"/>
      <c r="GLT124" s="511"/>
      <c r="GLU124" s="511"/>
      <c r="GLV124" s="511"/>
      <c r="GLW124" s="511"/>
      <c r="GLX124" s="511"/>
      <c r="GLY124" s="511"/>
      <c r="GLZ124" s="511"/>
      <c r="GMA124" s="511"/>
      <c r="GMB124" s="511"/>
      <c r="GMC124" s="511"/>
      <c r="GMD124" s="511"/>
      <c r="GME124" s="511"/>
      <c r="GMF124" s="511"/>
      <c r="GMG124" s="511"/>
      <c r="GMH124" s="511"/>
      <c r="GMI124" s="511"/>
      <c r="GMJ124" s="511"/>
      <c r="GMK124" s="511"/>
      <c r="GML124" s="511"/>
      <c r="GMM124" s="511"/>
      <c r="GMN124" s="511"/>
      <c r="GMO124" s="511"/>
      <c r="GMP124" s="511"/>
      <c r="GMQ124" s="511"/>
      <c r="GMR124" s="511"/>
      <c r="GMS124" s="511"/>
      <c r="GMT124" s="511"/>
      <c r="GMU124" s="511"/>
      <c r="GMV124" s="511"/>
      <c r="GMW124" s="511"/>
      <c r="GMX124" s="511"/>
      <c r="GMY124" s="511"/>
      <c r="GMZ124" s="511"/>
      <c r="GNA124" s="511"/>
      <c r="GNB124" s="511"/>
      <c r="GNC124" s="511"/>
      <c r="GND124" s="511"/>
      <c r="GNE124" s="511"/>
      <c r="GNF124" s="511"/>
      <c r="GNG124" s="511"/>
      <c r="GNH124" s="511"/>
      <c r="GNI124" s="511"/>
      <c r="GNJ124" s="511"/>
      <c r="GNK124" s="511"/>
      <c r="GNL124" s="511"/>
      <c r="GNM124" s="511"/>
      <c r="GNN124" s="511"/>
      <c r="GNO124" s="511"/>
      <c r="GNP124" s="511"/>
      <c r="GNQ124" s="511"/>
      <c r="GNR124" s="511"/>
      <c r="GNS124" s="511"/>
      <c r="GNT124" s="511"/>
      <c r="GNU124" s="511"/>
      <c r="GNV124" s="511"/>
      <c r="GNW124" s="511"/>
      <c r="GNX124" s="511"/>
      <c r="GNY124" s="511"/>
      <c r="GNZ124" s="511"/>
      <c r="GOA124" s="511"/>
      <c r="GOB124" s="511"/>
      <c r="GOC124" s="511"/>
      <c r="GOD124" s="511"/>
      <c r="GOE124" s="511"/>
      <c r="GOF124" s="511"/>
      <c r="GOG124" s="511"/>
      <c r="GOH124" s="511"/>
      <c r="GOI124" s="511"/>
      <c r="GOJ124" s="511"/>
      <c r="GOK124" s="511"/>
      <c r="GOL124" s="511"/>
      <c r="GOM124" s="511"/>
      <c r="GON124" s="511"/>
      <c r="GOO124" s="511"/>
      <c r="GOP124" s="511"/>
      <c r="GOQ124" s="511"/>
      <c r="GOR124" s="511"/>
      <c r="GOS124" s="511"/>
      <c r="GOT124" s="511"/>
      <c r="GOU124" s="511"/>
      <c r="GOV124" s="511"/>
      <c r="GOW124" s="511"/>
      <c r="GOX124" s="511"/>
      <c r="GOY124" s="511"/>
      <c r="GOZ124" s="511"/>
      <c r="GPA124" s="511"/>
      <c r="GPB124" s="511"/>
      <c r="GPC124" s="511"/>
      <c r="GPD124" s="511"/>
      <c r="GPE124" s="511"/>
      <c r="GPF124" s="511"/>
      <c r="GPG124" s="511"/>
      <c r="GPH124" s="511"/>
      <c r="GPI124" s="511"/>
      <c r="GPJ124" s="511"/>
      <c r="GPK124" s="511"/>
      <c r="GPL124" s="511"/>
      <c r="GPM124" s="511"/>
      <c r="GPN124" s="511"/>
      <c r="GPO124" s="511"/>
      <c r="GPP124" s="511"/>
      <c r="GPQ124" s="511"/>
      <c r="GPR124" s="511"/>
      <c r="GPS124" s="511"/>
      <c r="GPT124" s="511"/>
      <c r="GPU124" s="511"/>
      <c r="GPV124" s="511"/>
      <c r="GPW124" s="511"/>
      <c r="GPX124" s="511"/>
      <c r="GPY124" s="511"/>
      <c r="GPZ124" s="511"/>
      <c r="GQA124" s="511"/>
      <c r="GQB124" s="511"/>
      <c r="GQC124" s="511"/>
      <c r="GQD124" s="511"/>
      <c r="GQE124" s="511"/>
      <c r="GQF124" s="511"/>
      <c r="GQG124" s="511"/>
      <c r="GQH124" s="511"/>
      <c r="GQI124" s="511"/>
      <c r="GQJ124" s="511"/>
      <c r="GQK124" s="511"/>
      <c r="GQL124" s="511"/>
      <c r="GQM124" s="511"/>
      <c r="GQN124" s="511"/>
      <c r="GQO124" s="511"/>
      <c r="GQP124" s="511"/>
      <c r="GQQ124" s="511"/>
      <c r="GQR124" s="511"/>
      <c r="GQS124" s="511"/>
      <c r="GQT124" s="511"/>
      <c r="GQU124" s="511"/>
      <c r="GQV124" s="511"/>
      <c r="GQW124" s="511"/>
      <c r="GQX124" s="511"/>
      <c r="GQY124" s="511"/>
      <c r="GQZ124" s="511"/>
      <c r="GRA124" s="511"/>
      <c r="GRB124" s="511"/>
      <c r="GRC124" s="511"/>
      <c r="GRD124" s="511"/>
      <c r="GRE124" s="511"/>
      <c r="GRF124" s="511"/>
      <c r="GRG124" s="511"/>
      <c r="GRH124" s="511"/>
      <c r="GRI124" s="511"/>
      <c r="GRJ124" s="511"/>
      <c r="GRK124" s="511"/>
      <c r="GRL124" s="511"/>
      <c r="GRM124" s="511"/>
      <c r="GRN124" s="511"/>
      <c r="GRO124" s="511"/>
      <c r="GRP124" s="511"/>
      <c r="GRQ124" s="511"/>
      <c r="GRR124" s="511"/>
      <c r="GRS124" s="511"/>
      <c r="GRT124" s="511"/>
      <c r="GRU124" s="511"/>
      <c r="GRV124" s="511"/>
      <c r="GRW124" s="511"/>
      <c r="GRX124" s="511"/>
      <c r="GRY124" s="511"/>
      <c r="GRZ124" s="511"/>
      <c r="GSA124" s="511"/>
      <c r="GSB124" s="511"/>
      <c r="GSC124" s="511"/>
      <c r="GSD124" s="511"/>
      <c r="GSE124" s="511"/>
      <c r="GSF124" s="511"/>
      <c r="GSG124" s="511"/>
      <c r="GSH124" s="511"/>
      <c r="GSI124" s="511"/>
      <c r="GSJ124" s="511"/>
      <c r="GSK124" s="511"/>
      <c r="GSL124" s="511"/>
      <c r="GSM124" s="511"/>
      <c r="GSN124" s="511"/>
      <c r="GSO124" s="511"/>
      <c r="GSP124" s="511"/>
      <c r="GSQ124" s="511"/>
      <c r="GSR124" s="511"/>
      <c r="GSS124" s="511"/>
      <c r="GST124" s="511"/>
      <c r="GSU124" s="511"/>
      <c r="GSV124" s="511"/>
      <c r="GSW124" s="511"/>
      <c r="GSX124" s="511"/>
      <c r="GSY124" s="511"/>
      <c r="GSZ124" s="511"/>
      <c r="GTA124" s="511"/>
      <c r="GTB124" s="511"/>
      <c r="GTC124" s="511"/>
      <c r="GTD124" s="511"/>
      <c r="GTE124" s="511"/>
      <c r="GTF124" s="511"/>
      <c r="GTG124" s="511"/>
      <c r="GTH124" s="511"/>
      <c r="GTI124" s="511"/>
      <c r="GTJ124" s="511"/>
      <c r="GTK124" s="511"/>
      <c r="GTL124" s="511"/>
      <c r="GTM124" s="511"/>
      <c r="GTN124" s="511"/>
      <c r="GTO124" s="511"/>
      <c r="GTP124" s="511"/>
      <c r="GTQ124" s="511"/>
      <c r="GTR124" s="511"/>
      <c r="GTS124" s="511"/>
      <c r="GTT124" s="511"/>
      <c r="GTU124" s="511"/>
      <c r="GTV124" s="511"/>
      <c r="GTW124" s="511"/>
      <c r="GTX124" s="511"/>
      <c r="GTY124" s="511"/>
      <c r="GTZ124" s="511"/>
      <c r="GUA124" s="511"/>
      <c r="GUB124" s="511"/>
      <c r="GUC124" s="511"/>
      <c r="GUD124" s="511"/>
      <c r="GUE124" s="511"/>
      <c r="GUF124" s="511"/>
      <c r="GUG124" s="511"/>
      <c r="GUH124" s="511"/>
      <c r="GUI124" s="511"/>
      <c r="GUJ124" s="511"/>
      <c r="GUK124" s="511"/>
      <c r="GUL124" s="511"/>
      <c r="GUM124" s="511"/>
      <c r="GUN124" s="511"/>
      <c r="GUO124" s="511"/>
      <c r="GUP124" s="511"/>
      <c r="GUQ124" s="511"/>
      <c r="GUR124" s="511"/>
      <c r="GUS124" s="511"/>
      <c r="GUT124" s="511"/>
      <c r="GUU124" s="511"/>
      <c r="GUV124" s="511"/>
      <c r="GUW124" s="511"/>
      <c r="GUX124" s="511"/>
      <c r="GUY124" s="511"/>
      <c r="GUZ124" s="511"/>
      <c r="GVA124" s="511"/>
      <c r="GVB124" s="511"/>
      <c r="GVC124" s="511"/>
      <c r="GVD124" s="511"/>
      <c r="GVE124" s="511"/>
      <c r="GVF124" s="511"/>
      <c r="GVG124" s="511"/>
      <c r="GVH124" s="511"/>
      <c r="GVI124" s="511"/>
      <c r="GVJ124" s="511"/>
      <c r="GVK124" s="511"/>
      <c r="GVL124" s="511"/>
      <c r="GVM124" s="511"/>
      <c r="GVN124" s="511"/>
      <c r="GVO124" s="511"/>
      <c r="GVP124" s="511"/>
      <c r="GVQ124" s="511"/>
      <c r="GVR124" s="511"/>
      <c r="GVS124" s="511"/>
      <c r="GVT124" s="511"/>
      <c r="GVU124" s="511"/>
      <c r="GVV124" s="511"/>
      <c r="GVW124" s="511"/>
      <c r="GVX124" s="511"/>
      <c r="GVY124" s="511"/>
      <c r="GVZ124" s="511"/>
      <c r="GWA124" s="511"/>
      <c r="GWB124" s="511"/>
      <c r="GWC124" s="511"/>
      <c r="GWD124" s="511"/>
      <c r="GWE124" s="511"/>
      <c r="GWF124" s="511"/>
      <c r="GWG124" s="511"/>
      <c r="GWH124" s="511"/>
      <c r="GWI124" s="511"/>
      <c r="GWJ124" s="511"/>
      <c r="GWK124" s="511"/>
      <c r="GWL124" s="511"/>
      <c r="GWM124" s="511"/>
      <c r="GWN124" s="511"/>
      <c r="GWO124" s="511"/>
      <c r="GWP124" s="511"/>
      <c r="GWQ124" s="511"/>
      <c r="GWR124" s="511"/>
      <c r="GWS124" s="511"/>
      <c r="GWT124" s="511"/>
      <c r="GWU124" s="511"/>
      <c r="GWV124" s="511"/>
      <c r="GWW124" s="511"/>
      <c r="GWX124" s="511"/>
      <c r="GWY124" s="511"/>
      <c r="GWZ124" s="511"/>
      <c r="GXA124" s="511"/>
      <c r="GXB124" s="511"/>
      <c r="GXC124" s="511"/>
      <c r="GXD124" s="511"/>
      <c r="GXE124" s="511"/>
      <c r="GXF124" s="511"/>
      <c r="GXG124" s="511"/>
      <c r="GXH124" s="511"/>
      <c r="GXI124" s="511"/>
      <c r="GXJ124" s="511"/>
      <c r="GXK124" s="511"/>
      <c r="GXL124" s="511"/>
      <c r="GXM124" s="511"/>
      <c r="GXN124" s="511"/>
      <c r="GXO124" s="511"/>
      <c r="GXP124" s="511"/>
      <c r="GXQ124" s="511"/>
      <c r="GXR124" s="511"/>
      <c r="GXS124" s="511"/>
      <c r="GXT124" s="511"/>
      <c r="GXU124" s="511"/>
      <c r="GXV124" s="511"/>
      <c r="GXW124" s="511"/>
      <c r="GXX124" s="511"/>
      <c r="GXY124" s="511"/>
      <c r="GXZ124" s="511"/>
      <c r="GYA124" s="511"/>
      <c r="GYB124" s="511"/>
      <c r="GYC124" s="511"/>
      <c r="GYD124" s="511"/>
      <c r="GYE124" s="511"/>
      <c r="GYF124" s="511"/>
      <c r="GYG124" s="511"/>
      <c r="GYH124" s="511"/>
      <c r="GYI124" s="511"/>
      <c r="GYJ124" s="511"/>
      <c r="GYK124" s="511"/>
      <c r="GYL124" s="511"/>
      <c r="GYM124" s="511"/>
      <c r="GYN124" s="511"/>
      <c r="GYO124" s="511"/>
      <c r="GYP124" s="511"/>
      <c r="GYQ124" s="511"/>
      <c r="GYR124" s="511"/>
      <c r="GYS124" s="511"/>
      <c r="GYT124" s="511"/>
      <c r="GYU124" s="511"/>
      <c r="GYV124" s="511"/>
      <c r="GYW124" s="511"/>
      <c r="GYX124" s="511"/>
      <c r="GYY124" s="511"/>
      <c r="GYZ124" s="511"/>
      <c r="GZA124" s="511"/>
      <c r="GZB124" s="511"/>
      <c r="GZC124" s="511"/>
      <c r="GZD124" s="511"/>
      <c r="GZE124" s="511"/>
      <c r="GZF124" s="511"/>
      <c r="GZG124" s="511"/>
      <c r="GZH124" s="511"/>
      <c r="GZI124" s="511"/>
      <c r="GZJ124" s="511"/>
      <c r="GZK124" s="511"/>
      <c r="GZL124" s="511"/>
      <c r="GZM124" s="511"/>
      <c r="GZN124" s="511"/>
      <c r="GZO124" s="511"/>
      <c r="GZP124" s="511"/>
      <c r="GZQ124" s="511"/>
      <c r="GZR124" s="511"/>
      <c r="GZS124" s="511"/>
      <c r="GZT124" s="511"/>
      <c r="GZU124" s="511"/>
      <c r="GZV124" s="511"/>
      <c r="GZW124" s="511"/>
      <c r="GZX124" s="511"/>
      <c r="GZY124" s="511"/>
      <c r="GZZ124" s="511"/>
      <c r="HAA124" s="511"/>
      <c r="HAB124" s="511"/>
      <c r="HAC124" s="511"/>
      <c r="HAD124" s="511"/>
      <c r="HAE124" s="511"/>
      <c r="HAF124" s="511"/>
      <c r="HAG124" s="511"/>
      <c r="HAH124" s="511"/>
      <c r="HAI124" s="511"/>
      <c r="HAJ124" s="511"/>
      <c r="HAK124" s="511"/>
      <c r="HAL124" s="511"/>
      <c r="HAM124" s="511"/>
      <c r="HAN124" s="511"/>
      <c r="HAO124" s="511"/>
      <c r="HAP124" s="511"/>
      <c r="HAQ124" s="511"/>
      <c r="HAR124" s="511"/>
      <c r="HAS124" s="511"/>
      <c r="HAT124" s="511"/>
      <c r="HAU124" s="511"/>
      <c r="HAV124" s="511"/>
      <c r="HAW124" s="511"/>
      <c r="HAX124" s="511"/>
      <c r="HAY124" s="511"/>
      <c r="HAZ124" s="511"/>
      <c r="HBA124" s="511"/>
      <c r="HBB124" s="511"/>
      <c r="HBC124" s="511"/>
      <c r="HBD124" s="511"/>
      <c r="HBE124" s="511"/>
      <c r="HBF124" s="511"/>
      <c r="HBG124" s="511"/>
      <c r="HBH124" s="511"/>
      <c r="HBI124" s="511"/>
      <c r="HBJ124" s="511"/>
      <c r="HBK124" s="511"/>
      <c r="HBL124" s="511"/>
      <c r="HBM124" s="511"/>
      <c r="HBN124" s="511"/>
      <c r="HBO124" s="511"/>
      <c r="HBP124" s="511"/>
      <c r="HBQ124" s="511"/>
      <c r="HBR124" s="511"/>
      <c r="HBS124" s="511"/>
      <c r="HBT124" s="511"/>
      <c r="HBU124" s="511"/>
      <c r="HBV124" s="511"/>
      <c r="HBW124" s="511"/>
      <c r="HBX124" s="511"/>
      <c r="HBY124" s="511"/>
      <c r="HBZ124" s="511"/>
      <c r="HCA124" s="511"/>
      <c r="HCB124" s="511"/>
      <c r="HCC124" s="511"/>
      <c r="HCD124" s="511"/>
      <c r="HCE124" s="511"/>
      <c r="HCF124" s="511"/>
      <c r="HCG124" s="511"/>
      <c r="HCH124" s="511"/>
      <c r="HCI124" s="511"/>
      <c r="HCJ124" s="511"/>
      <c r="HCK124" s="511"/>
      <c r="HCL124" s="511"/>
      <c r="HCM124" s="511"/>
      <c r="HCN124" s="511"/>
      <c r="HCO124" s="511"/>
      <c r="HCP124" s="511"/>
      <c r="HCQ124" s="511"/>
      <c r="HCR124" s="511"/>
      <c r="HCS124" s="511"/>
      <c r="HCT124" s="511"/>
      <c r="HCU124" s="511"/>
      <c r="HCV124" s="511"/>
      <c r="HCW124" s="511"/>
      <c r="HCX124" s="511"/>
      <c r="HCY124" s="511"/>
      <c r="HCZ124" s="511"/>
      <c r="HDA124" s="511"/>
      <c r="HDB124" s="511"/>
      <c r="HDC124" s="511"/>
      <c r="HDD124" s="511"/>
      <c r="HDE124" s="511"/>
      <c r="HDF124" s="511"/>
      <c r="HDG124" s="511"/>
      <c r="HDH124" s="511"/>
      <c r="HDI124" s="511"/>
      <c r="HDJ124" s="511"/>
      <c r="HDK124" s="511"/>
      <c r="HDL124" s="511"/>
      <c r="HDM124" s="511"/>
      <c r="HDN124" s="511"/>
      <c r="HDO124" s="511"/>
      <c r="HDP124" s="511"/>
      <c r="HDQ124" s="511"/>
      <c r="HDR124" s="511"/>
      <c r="HDS124" s="511"/>
      <c r="HDT124" s="511"/>
      <c r="HDU124" s="511"/>
      <c r="HDV124" s="511"/>
      <c r="HDW124" s="511"/>
      <c r="HDX124" s="511"/>
      <c r="HDY124" s="511"/>
      <c r="HDZ124" s="511"/>
      <c r="HEA124" s="511"/>
      <c r="HEB124" s="511"/>
      <c r="HEC124" s="511"/>
      <c r="HED124" s="511"/>
      <c r="HEE124" s="511"/>
      <c r="HEF124" s="511"/>
      <c r="HEG124" s="511"/>
      <c r="HEH124" s="511"/>
      <c r="HEI124" s="511"/>
      <c r="HEJ124" s="511"/>
      <c r="HEK124" s="511"/>
      <c r="HEL124" s="511"/>
      <c r="HEM124" s="511"/>
      <c r="HEN124" s="511"/>
      <c r="HEO124" s="511"/>
      <c r="HEP124" s="511"/>
      <c r="HEQ124" s="511"/>
      <c r="HER124" s="511"/>
      <c r="HES124" s="511"/>
      <c r="HET124" s="511"/>
      <c r="HEU124" s="511"/>
      <c r="HEV124" s="511"/>
      <c r="HEW124" s="511"/>
      <c r="HEX124" s="511"/>
      <c r="HEY124" s="511"/>
      <c r="HEZ124" s="511"/>
      <c r="HFA124" s="511"/>
      <c r="HFB124" s="511"/>
      <c r="HFC124" s="511"/>
      <c r="HFD124" s="511"/>
      <c r="HFE124" s="511"/>
      <c r="HFF124" s="511"/>
      <c r="HFG124" s="511"/>
      <c r="HFH124" s="511"/>
      <c r="HFI124" s="511"/>
      <c r="HFJ124" s="511"/>
      <c r="HFK124" s="511"/>
      <c r="HFL124" s="511"/>
      <c r="HFM124" s="511"/>
      <c r="HFN124" s="511"/>
      <c r="HFO124" s="511"/>
      <c r="HFP124" s="511"/>
      <c r="HFQ124" s="511"/>
      <c r="HFR124" s="511"/>
      <c r="HFS124" s="511"/>
      <c r="HFT124" s="511"/>
      <c r="HFU124" s="511"/>
      <c r="HFV124" s="511"/>
      <c r="HFW124" s="511"/>
      <c r="HFX124" s="511"/>
      <c r="HFY124" s="511"/>
      <c r="HFZ124" s="511"/>
      <c r="HGA124" s="511"/>
      <c r="HGB124" s="511"/>
      <c r="HGC124" s="511"/>
      <c r="HGD124" s="511"/>
      <c r="HGE124" s="511"/>
      <c r="HGF124" s="511"/>
      <c r="HGG124" s="511"/>
      <c r="HGH124" s="511"/>
      <c r="HGI124" s="511"/>
      <c r="HGJ124" s="511"/>
      <c r="HGK124" s="511"/>
      <c r="HGL124" s="511"/>
      <c r="HGM124" s="511"/>
      <c r="HGN124" s="511"/>
      <c r="HGO124" s="511"/>
      <c r="HGP124" s="511"/>
      <c r="HGQ124" s="511"/>
      <c r="HGR124" s="511"/>
      <c r="HGS124" s="511"/>
      <c r="HGT124" s="511"/>
      <c r="HGU124" s="511"/>
      <c r="HGV124" s="511"/>
      <c r="HGW124" s="511"/>
      <c r="HGX124" s="511"/>
      <c r="HGY124" s="511"/>
      <c r="HGZ124" s="511"/>
      <c r="HHA124" s="511"/>
      <c r="HHB124" s="511"/>
      <c r="HHC124" s="511"/>
      <c r="HHD124" s="511"/>
      <c r="HHE124" s="511"/>
      <c r="HHF124" s="511"/>
      <c r="HHG124" s="511"/>
      <c r="HHH124" s="511"/>
      <c r="HHI124" s="511"/>
      <c r="HHJ124" s="511"/>
      <c r="HHK124" s="511"/>
      <c r="HHL124" s="511"/>
      <c r="HHM124" s="511"/>
      <c r="HHN124" s="511"/>
      <c r="HHO124" s="511"/>
      <c r="HHP124" s="511"/>
      <c r="HHQ124" s="511"/>
      <c r="HHR124" s="511"/>
      <c r="HHS124" s="511"/>
      <c r="HHT124" s="511"/>
      <c r="HHU124" s="511"/>
      <c r="HHV124" s="511"/>
      <c r="HHW124" s="511"/>
      <c r="HHX124" s="511"/>
      <c r="HHY124" s="511"/>
      <c r="HHZ124" s="511"/>
      <c r="HIA124" s="511"/>
      <c r="HIB124" s="511"/>
      <c r="HIC124" s="511"/>
      <c r="HID124" s="511"/>
      <c r="HIE124" s="511"/>
      <c r="HIF124" s="511"/>
      <c r="HIG124" s="511"/>
      <c r="HIH124" s="511"/>
      <c r="HII124" s="511"/>
      <c r="HIJ124" s="511"/>
      <c r="HIK124" s="511"/>
      <c r="HIL124" s="511"/>
      <c r="HIM124" s="511"/>
      <c r="HIN124" s="511"/>
      <c r="HIO124" s="511"/>
      <c r="HIP124" s="511"/>
      <c r="HIQ124" s="511"/>
      <c r="HIR124" s="511"/>
      <c r="HIS124" s="511"/>
      <c r="HIT124" s="511"/>
      <c r="HIU124" s="511"/>
      <c r="HIV124" s="511"/>
      <c r="HIW124" s="511"/>
      <c r="HIX124" s="511"/>
      <c r="HIY124" s="511"/>
      <c r="HIZ124" s="511"/>
      <c r="HJA124" s="511"/>
      <c r="HJB124" s="511"/>
      <c r="HJC124" s="511"/>
      <c r="HJD124" s="511"/>
      <c r="HJE124" s="511"/>
      <c r="HJF124" s="511"/>
      <c r="HJG124" s="511"/>
      <c r="HJH124" s="511"/>
      <c r="HJI124" s="511"/>
      <c r="HJJ124" s="511"/>
      <c r="HJK124" s="511"/>
      <c r="HJL124" s="511"/>
      <c r="HJM124" s="511"/>
      <c r="HJN124" s="511"/>
      <c r="HJO124" s="511"/>
      <c r="HJP124" s="511"/>
      <c r="HJQ124" s="511"/>
      <c r="HJR124" s="511"/>
      <c r="HJS124" s="511"/>
      <c r="HJT124" s="511"/>
      <c r="HJU124" s="511"/>
      <c r="HJV124" s="511"/>
      <c r="HJW124" s="511"/>
      <c r="HJX124" s="511"/>
      <c r="HJY124" s="511"/>
      <c r="HJZ124" s="511"/>
      <c r="HKA124" s="511"/>
      <c r="HKB124" s="511"/>
      <c r="HKC124" s="511"/>
      <c r="HKD124" s="511"/>
      <c r="HKE124" s="511"/>
      <c r="HKF124" s="511"/>
      <c r="HKG124" s="511"/>
      <c r="HKH124" s="511"/>
      <c r="HKI124" s="511"/>
      <c r="HKJ124" s="511"/>
      <c r="HKK124" s="511"/>
      <c r="HKL124" s="511"/>
      <c r="HKM124" s="511"/>
      <c r="HKN124" s="511"/>
      <c r="HKO124" s="511"/>
      <c r="HKP124" s="511"/>
      <c r="HKQ124" s="511"/>
      <c r="HKR124" s="511"/>
      <c r="HKS124" s="511"/>
      <c r="HKT124" s="511"/>
      <c r="HKU124" s="511"/>
      <c r="HKV124" s="511"/>
      <c r="HKW124" s="511"/>
      <c r="HKX124" s="511"/>
      <c r="HKY124" s="511"/>
      <c r="HKZ124" s="511"/>
      <c r="HLA124" s="511"/>
      <c r="HLB124" s="511"/>
      <c r="HLC124" s="511"/>
      <c r="HLD124" s="511"/>
      <c r="HLE124" s="511"/>
      <c r="HLF124" s="511"/>
      <c r="HLG124" s="511"/>
      <c r="HLH124" s="511"/>
      <c r="HLI124" s="511"/>
      <c r="HLJ124" s="511"/>
      <c r="HLK124" s="511"/>
      <c r="HLL124" s="511"/>
      <c r="HLM124" s="511"/>
      <c r="HLN124" s="511"/>
      <c r="HLO124" s="511"/>
      <c r="HLP124" s="511"/>
      <c r="HLQ124" s="511"/>
      <c r="HLR124" s="511"/>
      <c r="HLS124" s="511"/>
      <c r="HLT124" s="511"/>
      <c r="HLU124" s="511"/>
      <c r="HLV124" s="511"/>
      <c r="HLW124" s="511"/>
      <c r="HLX124" s="511"/>
      <c r="HLY124" s="511"/>
      <c r="HLZ124" s="511"/>
      <c r="HMA124" s="511"/>
      <c r="HMB124" s="511"/>
      <c r="HMC124" s="511"/>
      <c r="HMD124" s="511"/>
      <c r="HME124" s="511"/>
      <c r="HMF124" s="511"/>
      <c r="HMG124" s="511"/>
      <c r="HMH124" s="511"/>
      <c r="HMI124" s="511"/>
      <c r="HMJ124" s="511"/>
      <c r="HMK124" s="511"/>
      <c r="HML124" s="511"/>
      <c r="HMM124" s="511"/>
      <c r="HMN124" s="511"/>
      <c r="HMO124" s="511"/>
      <c r="HMP124" s="511"/>
      <c r="HMQ124" s="511"/>
      <c r="HMR124" s="511"/>
      <c r="HMS124" s="511"/>
      <c r="HMT124" s="511"/>
      <c r="HMU124" s="511"/>
      <c r="HMV124" s="511"/>
      <c r="HMW124" s="511"/>
      <c r="HMX124" s="511"/>
      <c r="HMY124" s="511"/>
      <c r="HMZ124" s="511"/>
      <c r="HNA124" s="511"/>
      <c r="HNB124" s="511"/>
      <c r="HNC124" s="511"/>
      <c r="HND124" s="511"/>
      <c r="HNE124" s="511"/>
      <c r="HNF124" s="511"/>
      <c r="HNG124" s="511"/>
      <c r="HNH124" s="511"/>
      <c r="HNI124" s="511"/>
      <c r="HNJ124" s="511"/>
      <c r="HNK124" s="511"/>
      <c r="HNL124" s="511"/>
      <c r="HNM124" s="511"/>
      <c r="HNN124" s="511"/>
      <c r="HNO124" s="511"/>
      <c r="HNP124" s="511"/>
      <c r="HNQ124" s="511"/>
      <c r="HNR124" s="511"/>
      <c r="HNS124" s="511"/>
      <c r="HNT124" s="511"/>
      <c r="HNU124" s="511"/>
      <c r="HNV124" s="511"/>
      <c r="HNW124" s="511"/>
      <c r="HNX124" s="511"/>
      <c r="HNY124" s="511"/>
      <c r="HNZ124" s="511"/>
      <c r="HOA124" s="511"/>
      <c r="HOB124" s="511"/>
      <c r="HOC124" s="511"/>
      <c r="HOD124" s="511"/>
      <c r="HOE124" s="511"/>
      <c r="HOF124" s="511"/>
      <c r="HOG124" s="511"/>
      <c r="HOH124" s="511"/>
      <c r="HOI124" s="511"/>
      <c r="HOJ124" s="511"/>
      <c r="HOK124" s="511"/>
      <c r="HOL124" s="511"/>
      <c r="HOM124" s="511"/>
      <c r="HON124" s="511"/>
      <c r="HOO124" s="511"/>
      <c r="HOP124" s="511"/>
      <c r="HOQ124" s="511"/>
      <c r="HOR124" s="511"/>
      <c r="HOS124" s="511"/>
      <c r="HOT124" s="511"/>
      <c r="HOU124" s="511"/>
      <c r="HOV124" s="511"/>
      <c r="HOW124" s="511"/>
      <c r="HOX124" s="511"/>
      <c r="HOY124" s="511"/>
      <c r="HOZ124" s="511"/>
      <c r="HPA124" s="511"/>
      <c r="HPB124" s="511"/>
      <c r="HPC124" s="511"/>
      <c r="HPD124" s="511"/>
      <c r="HPE124" s="511"/>
      <c r="HPF124" s="511"/>
      <c r="HPG124" s="511"/>
      <c r="HPH124" s="511"/>
      <c r="HPI124" s="511"/>
      <c r="HPJ124" s="511"/>
      <c r="HPK124" s="511"/>
      <c r="HPL124" s="511"/>
      <c r="HPM124" s="511"/>
      <c r="HPN124" s="511"/>
      <c r="HPO124" s="511"/>
      <c r="HPP124" s="511"/>
      <c r="HPQ124" s="511"/>
      <c r="HPR124" s="511"/>
      <c r="HPS124" s="511"/>
      <c r="HPT124" s="511"/>
      <c r="HPU124" s="511"/>
      <c r="HPV124" s="511"/>
      <c r="HPW124" s="511"/>
      <c r="HPX124" s="511"/>
      <c r="HPY124" s="511"/>
      <c r="HPZ124" s="511"/>
      <c r="HQA124" s="511"/>
      <c r="HQB124" s="511"/>
      <c r="HQC124" s="511"/>
      <c r="HQD124" s="511"/>
      <c r="HQE124" s="511"/>
      <c r="HQF124" s="511"/>
      <c r="HQG124" s="511"/>
      <c r="HQH124" s="511"/>
      <c r="HQI124" s="511"/>
      <c r="HQJ124" s="511"/>
      <c r="HQK124" s="511"/>
      <c r="HQL124" s="511"/>
      <c r="HQM124" s="511"/>
      <c r="HQN124" s="511"/>
      <c r="HQO124" s="511"/>
      <c r="HQP124" s="511"/>
      <c r="HQQ124" s="511"/>
      <c r="HQR124" s="511"/>
      <c r="HQS124" s="511"/>
      <c r="HQT124" s="511"/>
      <c r="HQU124" s="511"/>
      <c r="HQV124" s="511"/>
      <c r="HQW124" s="511"/>
      <c r="HQX124" s="511"/>
      <c r="HQY124" s="511"/>
      <c r="HQZ124" s="511"/>
      <c r="HRA124" s="511"/>
      <c r="HRB124" s="511"/>
      <c r="HRC124" s="511"/>
      <c r="HRD124" s="511"/>
      <c r="HRE124" s="511"/>
      <c r="HRF124" s="511"/>
      <c r="HRG124" s="511"/>
      <c r="HRH124" s="511"/>
      <c r="HRI124" s="511"/>
      <c r="HRJ124" s="511"/>
      <c r="HRK124" s="511"/>
      <c r="HRL124" s="511"/>
      <c r="HRM124" s="511"/>
      <c r="HRN124" s="511"/>
      <c r="HRO124" s="511"/>
      <c r="HRP124" s="511"/>
      <c r="HRQ124" s="511"/>
      <c r="HRR124" s="511"/>
      <c r="HRS124" s="511"/>
      <c r="HRT124" s="511"/>
      <c r="HRU124" s="511"/>
      <c r="HRV124" s="511"/>
      <c r="HRW124" s="511"/>
      <c r="HRX124" s="511"/>
      <c r="HRY124" s="511"/>
      <c r="HRZ124" s="511"/>
      <c r="HSA124" s="511"/>
      <c r="HSB124" s="511"/>
      <c r="HSC124" s="511"/>
      <c r="HSD124" s="511"/>
      <c r="HSE124" s="511"/>
      <c r="HSF124" s="511"/>
      <c r="HSG124" s="511"/>
      <c r="HSH124" s="511"/>
      <c r="HSI124" s="511"/>
      <c r="HSJ124" s="511"/>
      <c r="HSK124" s="511"/>
      <c r="HSL124" s="511"/>
      <c r="HSM124" s="511"/>
      <c r="HSN124" s="511"/>
      <c r="HSO124" s="511"/>
      <c r="HSP124" s="511"/>
      <c r="HSQ124" s="511"/>
      <c r="HSR124" s="511"/>
      <c r="HSS124" s="511"/>
      <c r="HST124" s="511"/>
      <c r="HSU124" s="511"/>
      <c r="HSV124" s="511"/>
      <c r="HSW124" s="511"/>
      <c r="HSX124" s="511"/>
      <c r="HSY124" s="511"/>
      <c r="HSZ124" s="511"/>
      <c r="HTA124" s="511"/>
      <c r="HTB124" s="511"/>
      <c r="HTC124" s="511"/>
      <c r="HTD124" s="511"/>
      <c r="HTE124" s="511"/>
      <c r="HTF124" s="511"/>
      <c r="HTG124" s="511"/>
      <c r="HTH124" s="511"/>
      <c r="HTI124" s="511"/>
      <c r="HTJ124" s="511"/>
      <c r="HTK124" s="511"/>
      <c r="HTL124" s="511"/>
      <c r="HTM124" s="511"/>
      <c r="HTN124" s="511"/>
      <c r="HTO124" s="511"/>
      <c r="HTP124" s="511"/>
      <c r="HTQ124" s="511"/>
      <c r="HTR124" s="511"/>
      <c r="HTS124" s="511"/>
      <c r="HTT124" s="511"/>
      <c r="HTU124" s="511"/>
      <c r="HTV124" s="511"/>
      <c r="HTW124" s="511"/>
      <c r="HTX124" s="511"/>
      <c r="HTY124" s="511"/>
      <c r="HTZ124" s="511"/>
      <c r="HUA124" s="511"/>
      <c r="HUB124" s="511"/>
      <c r="HUC124" s="511"/>
      <c r="HUD124" s="511"/>
      <c r="HUE124" s="511"/>
      <c r="HUF124" s="511"/>
      <c r="HUG124" s="511"/>
      <c r="HUH124" s="511"/>
      <c r="HUI124" s="511"/>
      <c r="HUJ124" s="511"/>
      <c r="HUK124" s="511"/>
      <c r="HUL124" s="511"/>
      <c r="HUM124" s="511"/>
      <c r="HUN124" s="511"/>
      <c r="HUO124" s="511"/>
      <c r="HUP124" s="511"/>
      <c r="HUQ124" s="511"/>
      <c r="HUR124" s="511"/>
      <c r="HUS124" s="511"/>
      <c r="HUT124" s="511"/>
      <c r="HUU124" s="511"/>
      <c r="HUV124" s="511"/>
      <c r="HUW124" s="511"/>
      <c r="HUX124" s="511"/>
      <c r="HUY124" s="511"/>
      <c r="HUZ124" s="511"/>
      <c r="HVA124" s="511"/>
      <c r="HVB124" s="511"/>
      <c r="HVC124" s="511"/>
      <c r="HVD124" s="511"/>
      <c r="HVE124" s="511"/>
      <c r="HVF124" s="511"/>
      <c r="HVG124" s="511"/>
      <c r="HVH124" s="511"/>
      <c r="HVI124" s="511"/>
      <c r="HVJ124" s="511"/>
      <c r="HVK124" s="511"/>
      <c r="HVL124" s="511"/>
      <c r="HVM124" s="511"/>
      <c r="HVN124" s="511"/>
      <c r="HVO124" s="511"/>
      <c r="HVP124" s="511"/>
      <c r="HVQ124" s="511"/>
      <c r="HVR124" s="511"/>
      <c r="HVS124" s="511"/>
      <c r="HVT124" s="511"/>
      <c r="HVU124" s="511"/>
      <c r="HVV124" s="511"/>
      <c r="HVW124" s="511"/>
      <c r="HVX124" s="511"/>
      <c r="HVY124" s="511"/>
      <c r="HVZ124" s="511"/>
      <c r="HWA124" s="511"/>
      <c r="HWB124" s="511"/>
      <c r="HWC124" s="511"/>
      <c r="HWD124" s="511"/>
      <c r="HWE124" s="511"/>
      <c r="HWF124" s="511"/>
      <c r="HWG124" s="511"/>
      <c r="HWH124" s="511"/>
      <c r="HWI124" s="511"/>
      <c r="HWJ124" s="511"/>
      <c r="HWK124" s="511"/>
      <c r="HWL124" s="511"/>
      <c r="HWM124" s="511"/>
      <c r="HWN124" s="511"/>
      <c r="HWO124" s="511"/>
      <c r="HWP124" s="511"/>
      <c r="HWQ124" s="511"/>
      <c r="HWR124" s="511"/>
      <c r="HWS124" s="511"/>
      <c r="HWT124" s="511"/>
      <c r="HWU124" s="511"/>
      <c r="HWV124" s="511"/>
      <c r="HWW124" s="511"/>
      <c r="HWX124" s="511"/>
      <c r="HWY124" s="511"/>
      <c r="HWZ124" s="511"/>
      <c r="HXA124" s="511"/>
      <c r="HXB124" s="511"/>
      <c r="HXC124" s="511"/>
      <c r="HXD124" s="511"/>
      <c r="HXE124" s="511"/>
      <c r="HXF124" s="511"/>
      <c r="HXG124" s="511"/>
      <c r="HXH124" s="511"/>
      <c r="HXI124" s="511"/>
      <c r="HXJ124" s="511"/>
      <c r="HXK124" s="511"/>
      <c r="HXL124" s="511"/>
      <c r="HXM124" s="511"/>
      <c r="HXN124" s="511"/>
      <c r="HXO124" s="511"/>
      <c r="HXP124" s="511"/>
      <c r="HXQ124" s="511"/>
      <c r="HXR124" s="511"/>
      <c r="HXS124" s="511"/>
      <c r="HXT124" s="511"/>
      <c r="HXU124" s="511"/>
      <c r="HXV124" s="511"/>
      <c r="HXW124" s="511"/>
      <c r="HXX124" s="511"/>
      <c r="HXY124" s="511"/>
      <c r="HXZ124" s="511"/>
      <c r="HYA124" s="511"/>
      <c r="HYB124" s="511"/>
      <c r="HYC124" s="511"/>
      <c r="HYD124" s="511"/>
      <c r="HYE124" s="511"/>
      <c r="HYF124" s="511"/>
      <c r="HYG124" s="511"/>
      <c r="HYH124" s="511"/>
      <c r="HYI124" s="511"/>
      <c r="HYJ124" s="511"/>
      <c r="HYK124" s="511"/>
      <c r="HYL124" s="511"/>
      <c r="HYM124" s="511"/>
      <c r="HYN124" s="511"/>
      <c r="HYO124" s="511"/>
      <c r="HYP124" s="511"/>
      <c r="HYQ124" s="511"/>
      <c r="HYR124" s="511"/>
      <c r="HYS124" s="511"/>
      <c r="HYT124" s="511"/>
      <c r="HYU124" s="511"/>
      <c r="HYV124" s="511"/>
      <c r="HYW124" s="511"/>
      <c r="HYX124" s="511"/>
      <c r="HYY124" s="511"/>
      <c r="HYZ124" s="511"/>
      <c r="HZA124" s="511"/>
      <c r="HZB124" s="511"/>
      <c r="HZC124" s="511"/>
      <c r="HZD124" s="511"/>
      <c r="HZE124" s="511"/>
      <c r="HZF124" s="511"/>
      <c r="HZG124" s="511"/>
      <c r="HZH124" s="511"/>
      <c r="HZI124" s="511"/>
      <c r="HZJ124" s="511"/>
      <c r="HZK124" s="511"/>
      <c r="HZL124" s="511"/>
      <c r="HZM124" s="511"/>
      <c r="HZN124" s="511"/>
      <c r="HZO124" s="511"/>
      <c r="HZP124" s="511"/>
      <c r="HZQ124" s="511"/>
      <c r="HZR124" s="511"/>
      <c r="HZS124" s="511"/>
      <c r="HZT124" s="511"/>
      <c r="HZU124" s="511"/>
      <c r="HZV124" s="511"/>
      <c r="HZW124" s="511"/>
      <c r="HZX124" s="511"/>
      <c r="HZY124" s="511"/>
      <c r="HZZ124" s="511"/>
      <c r="IAA124" s="511"/>
      <c r="IAB124" s="511"/>
      <c r="IAC124" s="511"/>
      <c r="IAD124" s="511"/>
      <c r="IAE124" s="511"/>
      <c r="IAF124" s="511"/>
      <c r="IAG124" s="511"/>
      <c r="IAH124" s="511"/>
      <c r="IAI124" s="511"/>
      <c r="IAJ124" s="511"/>
      <c r="IAK124" s="511"/>
      <c r="IAL124" s="511"/>
      <c r="IAM124" s="511"/>
      <c r="IAN124" s="511"/>
      <c r="IAO124" s="511"/>
      <c r="IAP124" s="511"/>
      <c r="IAQ124" s="511"/>
      <c r="IAR124" s="511"/>
      <c r="IAS124" s="511"/>
      <c r="IAT124" s="511"/>
      <c r="IAU124" s="511"/>
      <c r="IAV124" s="511"/>
      <c r="IAW124" s="511"/>
      <c r="IAX124" s="511"/>
      <c r="IAY124" s="511"/>
      <c r="IAZ124" s="511"/>
      <c r="IBA124" s="511"/>
      <c r="IBB124" s="511"/>
      <c r="IBC124" s="511"/>
      <c r="IBD124" s="511"/>
      <c r="IBE124" s="511"/>
      <c r="IBF124" s="511"/>
      <c r="IBG124" s="511"/>
      <c r="IBH124" s="511"/>
      <c r="IBI124" s="511"/>
      <c r="IBJ124" s="511"/>
      <c r="IBK124" s="511"/>
      <c r="IBL124" s="511"/>
      <c r="IBM124" s="511"/>
      <c r="IBN124" s="511"/>
      <c r="IBO124" s="511"/>
      <c r="IBP124" s="511"/>
      <c r="IBQ124" s="511"/>
      <c r="IBR124" s="511"/>
      <c r="IBS124" s="511"/>
      <c r="IBT124" s="511"/>
      <c r="IBU124" s="511"/>
      <c r="IBV124" s="511"/>
      <c r="IBW124" s="511"/>
      <c r="IBX124" s="511"/>
      <c r="IBY124" s="511"/>
      <c r="IBZ124" s="511"/>
      <c r="ICA124" s="511"/>
      <c r="ICB124" s="511"/>
      <c r="ICC124" s="511"/>
      <c r="ICD124" s="511"/>
      <c r="ICE124" s="511"/>
      <c r="ICF124" s="511"/>
      <c r="ICG124" s="511"/>
      <c r="ICH124" s="511"/>
      <c r="ICI124" s="511"/>
      <c r="ICJ124" s="511"/>
      <c r="ICK124" s="511"/>
      <c r="ICL124" s="511"/>
      <c r="ICM124" s="511"/>
      <c r="ICN124" s="511"/>
      <c r="ICO124" s="511"/>
      <c r="ICP124" s="511"/>
      <c r="ICQ124" s="511"/>
      <c r="ICR124" s="511"/>
      <c r="ICS124" s="511"/>
      <c r="ICT124" s="511"/>
      <c r="ICU124" s="511"/>
      <c r="ICV124" s="511"/>
      <c r="ICW124" s="511"/>
      <c r="ICX124" s="511"/>
      <c r="ICY124" s="511"/>
      <c r="ICZ124" s="511"/>
      <c r="IDA124" s="511"/>
      <c r="IDB124" s="511"/>
      <c r="IDC124" s="511"/>
      <c r="IDD124" s="511"/>
      <c r="IDE124" s="511"/>
      <c r="IDF124" s="511"/>
      <c r="IDG124" s="511"/>
      <c r="IDH124" s="511"/>
      <c r="IDI124" s="511"/>
      <c r="IDJ124" s="511"/>
      <c r="IDK124" s="511"/>
      <c r="IDL124" s="511"/>
      <c r="IDM124" s="511"/>
      <c r="IDN124" s="511"/>
      <c r="IDO124" s="511"/>
      <c r="IDP124" s="511"/>
      <c r="IDQ124" s="511"/>
      <c r="IDR124" s="511"/>
      <c r="IDS124" s="511"/>
      <c r="IDT124" s="511"/>
      <c r="IDU124" s="511"/>
      <c r="IDV124" s="511"/>
      <c r="IDW124" s="511"/>
      <c r="IDX124" s="511"/>
      <c r="IDY124" s="511"/>
      <c r="IDZ124" s="511"/>
      <c r="IEA124" s="511"/>
      <c r="IEB124" s="511"/>
      <c r="IEC124" s="511"/>
      <c r="IED124" s="511"/>
      <c r="IEE124" s="511"/>
      <c r="IEF124" s="511"/>
      <c r="IEG124" s="511"/>
      <c r="IEH124" s="511"/>
      <c r="IEI124" s="511"/>
      <c r="IEJ124" s="511"/>
      <c r="IEK124" s="511"/>
      <c r="IEL124" s="511"/>
      <c r="IEM124" s="511"/>
      <c r="IEN124" s="511"/>
      <c r="IEO124" s="511"/>
      <c r="IEP124" s="511"/>
      <c r="IEQ124" s="511"/>
      <c r="IER124" s="511"/>
      <c r="IES124" s="511"/>
      <c r="IET124" s="511"/>
      <c r="IEU124" s="511"/>
      <c r="IEV124" s="511"/>
      <c r="IEW124" s="511"/>
      <c r="IEX124" s="511"/>
      <c r="IEY124" s="511"/>
      <c r="IEZ124" s="511"/>
      <c r="IFA124" s="511"/>
      <c r="IFB124" s="511"/>
      <c r="IFC124" s="511"/>
      <c r="IFD124" s="511"/>
      <c r="IFE124" s="511"/>
      <c r="IFF124" s="511"/>
      <c r="IFG124" s="511"/>
      <c r="IFH124" s="511"/>
      <c r="IFI124" s="511"/>
      <c r="IFJ124" s="511"/>
      <c r="IFK124" s="511"/>
      <c r="IFL124" s="511"/>
      <c r="IFM124" s="511"/>
      <c r="IFN124" s="511"/>
      <c r="IFO124" s="511"/>
      <c r="IFP124" s="511"/>
      <c r="IFQ124" s="511"/>
      <c r="IFR124" s="511"/>
      <c r="IFS124" s="511"/>
      <c r="IFT124" s="511"/>
      <c r="IFU124" s="511"/>
      <c r="IFV124" s="511"/>
      <c r="IFW124" s="511"/>
      <c r="IFX124" s="511"/>
      <c r="IFY124" s="511"/>
      <c r="IFZ124" s="511"/>
      <c r="IGA124" s="511"/>
      <c r="IGB124" s="511"/>
      <c r="IGC124" s="511"/>
      <c r="IGD124" s="511"/>
      <c r="IGE124" s="511"/>
      <c r="IGF124" s="511"/>
      <c r="IGG124" s="511"/>
      <c r="IGH124" s="511"/>
      <c r="IGI124" s="511"/>
      <c r="IGJ124" s="511"/>
      <c r="IGK124" s="511"/>
      <c r="IGL124" s="511"/>
      <c r="IGM124" s="511"/>
      <c r="IGN124" s="511"/>
      <c r="IGO124" s="511"/>
      <c r="IGP124" s="511"/>
      <c r="IGQ124" s="511"/>
      <c r="IGR124" s="511"/>
      <c r="IGS124" s="511"/>
      <c r="IGT124" s="511"/>
      <c r="IGU124" s="511"/>
      <c r="IGV124" s="511"/>
      <c r="IGW124" s="511"/>
      <c r="IGX124" s="511"/>
      <c r="IGY124" s="511"/>
      <c r="IGZ124" s="511"/>
      <c r="IHA124" s="511"/>
      <c r="IHB124" s="511"/>
      <c r="IHC124" s="511"/>
      <c r="IHD124" s="511"/>
      <c r="IHE124" s="511"/>
      <c r="IHF124" s="511"/>
      <c r="IHG124" s="511"/>
      <c r="IHH124" s="511"/>
      <c r="IHI124" s="511"/>
      <c r="IHJ124" s="511"/>
      <c r="IHK124" s="511"/>
      <c r="IHL124" s="511"/>
      <c r="IHM124" s="511"/>
      <c r="IHN124" s="511"/>
      <c r="IHO124" s="511"/>
      <c r="IHP124" s="511"/>
      <c r="IHQ124" s="511"/>
      <c r="IHR124" s="511"/>
      <c r="IHS124" s="511"/>
      <c r="IHT124" s="511"/>
      <c r="IHU124" s="511"/>
      <c r="IHV124" s="511"/>
      <c r="IHW124" s="511"/>
      <c r="IHX124" s="511"/>
      <c r="IHY124" s="511"/>
      <c r="IHZ124" s="511"/>
      <c r="IIA124" s="511"/>
      <c r="IIB124" s="511"/>
      <c r="IIC124" s="511"/>
      <c r="IID124" s="511"/>
      <c r="IIE124" s="511"/>
      <c r="IIF124" s="511"/>
      <c r="IIG124" s="511"/>
      <c r="IIH124" s="511"/>
      <c r="III124" s="511"/>
      <c r="IIJ124" s="511"/>
      <c r="IIK124" s="511"/>
      <c r="IIL124" s="511"/>
      <c r="IIM124" s="511"/>
      <c r="IIN124" s="511"/>
      <c r="IIO124" s="511"/>
      <c r="IIP124" s="511"/>
      <c r="IIQ124" s="511"/>
      <c r="IIR124" s="511"/>
      <c r="IIS124" s="511"/>
      <c r="IIT124" s="511"/>
      <c r="IIU124" s="511"/>
      <c r="IIV124" s="511"/>
      <c r="IIW124" s="511"/>
      <c r="IIX124" s="511"/>
      <c r="IIY124" s="511"/>
      <c r="IIZ124" s="511"/>
      <c r="IJA124" s="511"/>
      <c r="IJB124" s="511"/>
      <c r="IJC124" s="511"/>
      <c r="IJD124" s="511"/>
      <c r="IJE124" s="511"/>
      <c r="IJF124" s="511"/>
      <c r="IJG124" s="511"/>
      <c r="IJH124" s="511"/>
      <c r="IJI124" s="511"/>
      <c r="IJJ124" s="511"/>
      <c r="IJK124" s="511"/>
      <c r="IJL124" s="511"/>
      <c r="IJM124" s="511"/>
      <c r="IJN124" s="511"/>
      <c r="IJO124" s="511"/>
      <c r="IJP124" s="511"/>
      <c r="IJQ124" s="511"/>
      <c r="IJR124" s="511"/>
      <c r="IJS124" s="511"/>
      <c r="IJT124" s="511"/>
      <c r="IJU124" s="511"/>
      <c r="IJV124" s="511"/>
      <c r="IJW124" s="511"/>
      <c r="IJX124" s="511"/>
      <c r="IJY124" s="511"/>
      <c r="IJZ124" s="511"/>
      <c r="IKA124" s="511"/>
      <c r="IKB124" s="511"/>
      <c r="IKC124" s="511"/>
      <c r="IKD124" s="511"/>
      <c r="IKE124" s="511"/>
      <c r="IKF124" s="511"/>
      <c r="IKG124" s="511"/>
      <c r="IKH124" s="511"/>
      <c r="IKI124" s="511"/>
      <c r="IKJ124" s="511"/>
      <c r="IKK124" s="511"/>
      <c r="IKL124" s="511"/>
      <c r="IKM124" s="511"/>
      <c r="IKN124" s="511"/>
      <c r="IKO124" s="511"/>
      <c r="IKP124" s="511"/>
      <c r="IKQ124" s="511"/>
      <c r="IKR124" s="511"/>
      <c r="IKS124" s="511"/>
      <c r="IKT124" s="511"/>
      <c r="IKU124" s="511"/>
      <c r="IKV124" s="511"/>
      <c r="IKW124" s="511"/>
      <c r="IKX124" s="511"/>
      <c r="IKY124" s="511"/>
      <c r="IKZ124" s="511"/>
      <c r="ILA124" s="511"/>
      <c r="ILB124" s="511"/>
      <c r="ILC124" s="511"/>
      <c r="ILD124" s="511"/>
      <c r="ILE124" s="511"/>
      <c r="ILF124" s="511"/>
      <c r="ILG124" s="511"/>
      <c r="ILH124" s="511"/>
      <c r="ILI124" s="511"/>
      <c r="ILJ124" s="511"/>
      <c r="ILK124" s="511"/>
      <c r="ILL124" s="511"/>
      <c r="ILM124" s="511"/>
      <c r="ILN124" s="511"/>
      <c r="ILO124" s="511"/>
      <c r="ILP124" s="511"/>
      <c r="ILQ124" s="511"/>
      <c r="ILR124" s="511"/>
      <c r="ILS124" s="511"/>
      <c r="ILT124" s="511"/>
      <c r="ILU124" s="511"/>
      <c r="ILV124" s="511"/>
      <c r="ILW124" s="511"/>
      <c r="ILX124" s="511"/>
      <c r="ILY124" s="511"/>
      <c r="ILZ124" s="511"/>
      <c r="IMA124" s="511"/>
      <c r="IMB124" s="511"/>
      <c r="IMC124" s="511"/>
      <c r="IMD124" s="511"/>
      <c r="IME124" s="511"/>
      <c r="IMF124" s="511"/>
      <c r="IMG124" s="511"/>
      <c r="IMH124" s="511"/>
      <c r="IMI124" s="511"/>
      <c r="IMJ124" s="511"/>
      <c r="IMK124" s="511"/>
      <c r="IML124" s="511"/>
      <c r="IMM124" s="511"/>
      <c r="IMN124" s="511"/>
      <c r="IMO124" s="511"/>
      <c r="IMP124" s="511"/>
      <c r="IMQ124" s="511"/>
      <c r="IMR124" s="511"/>
      <c r="IMS124" s="511"/>
      <c r="IMT124" s="511"/>
      <c r="IMU124" s="511"/>
      <c r="IMV124" s="511"/>
      <c r="IMW124" s="511"/>
      <c r="IMX124" s="511"/>
      <c r="IMY124" s="511"/>
      <c r="IMZ124" s="511"/>
      <c r="INA124" s="511"/>
      <c r="INB124" s="511"/>
      <c r="INC124" s="511"/>
      <c r="IND124" s="511"/>
      <c r="INE124" s="511"/>
      <c r="INF124" s="511"/>
      <c r="ING124" s="511"/>
      <c r="INH124" s="511"/>
      <c r="INI124" s="511"/>
      <c r="INJ124" s="511"/>
      <c r="INK124" s="511"/>
      <c r="INL124" s="511"/>
      <c r="INM124" s="511"/>
      <c r="INN124" s="511"/>
      <c r="INO124" s="511"/>
      <c r="INP124" s="511"/>
      <c r="INQ124" s="511"/>
      <c r="INR124" s="511"/>
      <c r="INS124" s="511"/>
      <c r="INT124" s="511"/>
      <c r="INU124" s="511"/>
      <c r="INV124" s="511"/>
      <c r="INW124" s="511"/>
      <c r="INX124" s="511"/>
      <c r="INY124" s="511"/>
      <c r="INZ124" s="511"/>
      <c r="IOA124" s="511"/>
      <c r="IOB124" s="511"/>
      <c r="IOC124" s="511"/>
      <c r="IOD124" s="511"/>
      <c r="IOE124" s="511"/>
      <c r="IOF124" s="511"/>
      <c r="IOG124" s="511"/>
      <c r="IOH124" s="511"/>
      <c r="IOI124" s="511"/>
      <c r="IOJ124" s="511"/>
      <c r="IOK124" s="511"/>
      <c r="IOL124" s="511"/>
      <c r="IOM124" s="511"/>
      <c r="ION124" s="511"/>
      <c r="IOO124" s="511"/>
      <c r="IOP124" s="511"/>
      <c r="IOQ124" s="511"/>
      <c r="IOR124" s="511"/>
      <c r="IOS124" s="511"/>
      <c r="IOT124" s="511"/>
      <c r="IOU124" s="511"/>
      <c r="IOV124" s="511"/>
      <c r="IOW124" s="511"/>
      <c r="IOX124" s="511"/>
      <c r="IOY124" s="511"/>
      <c r="IOZ124" s="511"/>
      <c r="IPA124" s="511"/>
      <c r="IPB124" s="511"/>
      <c r="IPC124" s="511"/>
      <c r="IPD124" s="511"/>
      <c r="IPE124" s="511"/>
      <c r="IPF124" s="511"/>
      <c r="IPG124" s="511"/>
      <c r="IPH124" s="511"/>
      <c r="IPI124" s="511"/>
      <c r="IPJ124" s="511"/>
      <c r="IPK124" s="511"/>
      <c r="IPL124" s="511"/>
      <c r="IPM124" s="511"/>
      <c r="IPN124" s="511"/>
      <c r="IPO124" s="511"/>
      <c r="IPP124" s="511"/>
      <c r="IPQ124" s="511"/>
      <c r="IPR124" s="511"/>
      <c r="IPS124" s="511"/>
      <c r="IPT124" s="511"/>
      <c r="IPU124" s="511"/>
      <c r="IPV124" s="511"/>
      <c r="IPW124" s="511"/>
      <c r="IPX124" s="511"/>
      <c r="IPY124" s="511"/>
      <c r="IPZ124" s="511"/>
      <c r="IQA124" s="511"/>
      <c r="IQB124" s="511"/>
      <c r="IQC124" s="511"/>
      <c r="IQD124" s="511"/>
      <c r="IQE124" s="511"/>
      <c r="IQF124" s="511"/>
      <c r="IQG124" s="511"/>
      <c r="IQH124" s="511"/>
      <c r="IQI124" s="511"/>
      <c r="IQJ124" s="511"/>
      <c r="IQK124" s="511"/>
      <c r="IQL124" s="511"/>
      <c r="IQM124" s="511"/>
      <c r="IQN124" s="511"/>
      <c r="IQO124" s="511"/>
      <c r="IQP124" s="511"/>
      <c r="IQQ124" s="511"/>
      <c r="IQR124" s="511"/>
      <c r="IQS124" s="511"/>
      <c r="IQT124" s="511"/>
      <c r="IQU124" s="511"/>
      <c r="IQV124" s="511"/>
      <c r="IQW124" s="511"/>
      <c r="IQX124" s="511"/>
      <c r="IQY124" s="511"/>
      <c r="IQZ124" s="511"/>
      <c r="IRA124" s="511"/>
      <c r="IRB124" s="511"/>
      <c r="IRC124" s="511"/>
      <c r="IRD124" s="511"/>
      <c r="IRE124" s="511"/>
      <c r="IRF124" s="511"/>
      <c r="IRG124" s="511"/>
      <c r="IRH124" s="511"/>
      <c r="IRI124" s="511"/>
      <c r="IRJ124" s="511"/>
      <c r="IRK124" s="511"/>
      <c r="IRL124" s="511"/>
      <c r="IRM124" s="511"/>
      <c r="IRN124" s="511"/>
      <c r="IRO124" s="511"/>
      <c r="IRP124" s="511"/>
      <c r="IRQ124" s="511"/>
      <c r="IRR124" s="511"/>
      <c r="IRS124" s="511"/>
      <c r="IRT124" s="511"/>
      <c r="IRU124" s="511"/>
      <c r="IRV124" s="511"/>
      <c r="IRW124" s="511"/>
      <c r="IRX124" s="511"/>
      <c r="IRY124" s="511"/>
      <c r="IRZ124" s="511"/>
      <c r="ISA124" s="511"/>
      <c r="ISB124" s="511"/>
      <c r="ISC124" s="511"/>
      <c r="ISD124" s="511"/>
      <c r="ISE124" s="511"/>
      <c r="ISF124" s="511"/>
      <c r="ISG124" s="511"/>
      <c r="ISH124" s="511"/>
      <c r="ISI124" s="511"/>
      <c r="ISJ124" s="511"/>
      <c r="ISK124" s="511"/>
      <c r="ISL124" s="511"/>
      <c r="ISM124" s="511"/>
      <c r="ISN124" s="511"/>
      <c r="ISO124" s="511"/>
      <c r="ISP124" s="511"/>
      <c r="ISQ124" s="511"/>
      <c r="ISR124" s="511"/>
      <c r="ISS124" s="511"/>
      <c r="IST124" s="511"/>
      <c r="ISU124" s="511"/>
      <c r="ISV124" s="511"/>
      <c r="ISW124" s="511"/>
      <c r="ISX124" s="511"/>
      <c r="ISY124" s="511"/>
      <c r="ISZ124" s="511"/>
      <c r="ITA124" s="511"/>
      <c r="ITB124" s="511"/>
      <c r="ITC124" s="511"/>
      <c r="ITD124" s="511"/>
      <c r="ITE124" s="511"/>
      <c r="ITF124" s="511"/>
      <c r="ITG124" s="511"/>
      <c r="ITH124" s="511"/>
      <c r="ITI124" s="511"/>
      <c r="ITJ124" s="511"/>
      <c r="ITK124" s="511"/>
      <c r="ITL124" s="511"/>
      <c r="ITM124" s="511"/>
      <c r="ITN124" s="511"/>
      <c r="ITO124" s="511"/>
      <c r="ITP124" s="511"/>
      <c r="ITQ124" s="511"/>
      <c r="ITR124" s="511"/>
      <c r="ITS124" s="511"/>
      <c r="ITT124" s="511"/>
      <c r="ITU124" s="511"/>
      <c r="ITV124" s="511"/>
      <c r="ITW124" s="511"/>
      <c r="ITX124" s="511"/>
      <c r="ITY124" s="511"/>
      <c r="ITZ124" s="511"/>
      <c r="IUA124" s="511"/>
      <c r="IUB124" s="511"/>
      <c r="IUC124" s="511"/>
      <c r="IUD124" s="511"/>
      <c r="IUE124" s="511"/>
      <c r="IUF124" s="511"/>
      <c r="IUG124" s="511"/>
      <c r="IUH124" s="511"/>
      <c r="IUI124" s="511"/>
      <c r="IUJ124" s="511"/>
      <c r="IUK124" s="511"/>
      <c r="IUL124" s="511"/>
      <c r="IUM124" s="511"/>
      <c r="IUN124" s="511"/>
      <c r="IUO124" s="511"/>
      <c r="IUP124" s="511"/>
      <c r="IUQ124" s="511"/>
      <c r="IUR124" s="511"/>
      <c r="IUS124" s="511"/>
      <c r="IUT124" s="511"/>
      <c r="IUU124" s="511"/>
      <c r="IUV124" s="511"/>
      <c r="IUW124" s="511"/>
      <c r="IUX124" s="511"/>
      <c r="IUY124" s="511"/>
      <c r="IUZ124" s="511"/>
      <c r="IVA124" s="511"/>
      <c r="IVB124" s="511"/>
      <c r="IVC124" s="511"/>
      <c r="IVD124" s="511"/>
      <c r="IVE124" s="511"/>
      <c r="IVF124" s="511"/>
      <c r="IVG124" s="511"/>
      <c r="IVH124" s="511"/>
      <c r="IVI124" s="511"/>
      <c r="IVJ124" s="511"/>
      <c r="IVK124" s="511"/>
      <c r="IVL124" s="511"/>
      <c r="IVM124" s="511"/>
      <c r="IVN124" s="511"/>
      <c r="IVO124" s="511"/>
      <c r="IVP124" s="511"/>
      <c r="IVQ124" s="511"/>
      <c r="IVR124" s="511"/>
      <c r="IVS124" s="511"/>
      <c r="IVT124" s="511"/>
      <c r="IVU124" s="511"/>
      <c r="IVV124" s="511"/>
      <c r="IVW124" s="511"/>
      <c r="IVX124" s="511"/>
      <c r="IVY124" s="511"/>
      <c r="IVZ124" s="511"/>
      <c r="IWA124" s="511"/>
      <c r="IWB124" s="511"/>
      <c r="IWC124" s="511"/>
      <c r="IWD124" s="511"/>
      <c r="IWE124" s="511"/>
      <c r="IWF124" s="511"/>
      <c r="IWG124" s="511"/>
      <c r="IWH124" s="511"/>
      <c r="IWI124" s="511"/>
      <c r="IWJ124" s="511"/>
      <c r="IWK124" s="511"/>
      <c r="IWL124" s="511"/>
      <c r="IWM124" s="511"/>
      <c r="IWN124" s="511"/>
      <c r="IWO124" s="511"/>
      <c r="IWP124" s="511"/>
      <c r="IWQ124" s="511"/>
      <c r="IWR124" s="511"/>
      <c r="IWS124" s="511"/>
      <c r="IWT124" s="511"/>
      <c r="IWU124" s="511"/>
      <c r="IWV124" s="511"/>
      <c r="IWW124" s="511"/>
      <c r="IWX124" s="511"/>
      <c r="IWY124" s="511"/>
      <c r="IWZ124" s="511"/>
      <c r="IXA124" s="511"/>
      <c r="IXB124" s="511"/>
      <c r="IXC124" s="511"/>
      <c r="IXD124" s="511"/>
      <c r="IXE124" s="511"/>
      <c r="IXF124" s="511"/>
      <c r="IXG124" s="511"/>
      <c r="IXH124" s="511"/>
      <c r="IXI124" s="511"/>
      <c r="IXJ124" s="511"/>
      <c r="IXK124" s="511"/>
      <c r="IXL124" s="511"/>
      <c r="IXM124" s="511"/>
      <c r="IXN124" s="511"/>
      <c r="IXO124" s="511"/>
      <c r="IXP124" s="511"/>
      <c r="IXQ124" s="511"/>
      <c r="IXR124" s="511"/>
      <c r="IXS124" s="511"/>
      <c r="IXT124" s="511"/>
      <c r="IXU124" s="511"/>
      <c r="IXV124" s="511"/>
      <c r="IXW124" s="511"/>
      <c r="IXX124" s="511"/>
      <c r="IXY124" s="511"/>
      <c r="IXZ124" s="511"/>
      <c r="IYA124" s="511"/>
      <c r="IYB124" s="511"/>
      <c r="IYC124" s="511"/>
      <c r="IYD124" s="511"/>
      <c r="IYE124" s="511"/>
      <c r="IYF124" s="511"/>
      <c r="IYG124" s="511"/>
      <c r="IYH124" s="511"/>
      <c r="IYI124" s="511"/>
      <c r="IYJ124" s="511"/>
      <c r="IYK124" s="511"/>
      <c r="IYL124" s="511"/>
      <c r="IYM124" s="511"/>
      <c r="IYN124" s="511"/>
      <c r="IYO124" s="511"/>
      <c r="IYP124" s="511"/>
      <c r="IYQ124" s="511"/>
      <c r="IYR124" s="511"/>
      <c r="IYS124" s="511"/>
      <c r="IYT124" s="511"/>
      <c r="IYU124" s="511"/>
      <c r="IYV124" s="511"/>
      <c r="IYW124" s="511"/>
      <c r="IYX124" s="511"/>
      <c r="IYY124" s="511"/>
      <c r="IYZ124" s="511"/>
      <c r="IZA124" s="511"/>
      <c r="IZB124" s="511"/>
      <c r="IZC124" s="511"/>
      <c r="IZD124" s="511"/>
      <c r="IZE124" s="511"/>
      <c r="IZF124" s="511"/>
      <c r="IZG124" s="511"/>
      <c r="IZH124" s="511"/>
      <c r="IZI124" s="511"/>
      <c r="IZJ124" s="511"/>
      <c r="IZK124" s="511"/>
      <c r="IZL124" s="511"/>
      <c r="IZM124" s="511"/>
      <c r="IZN124" s="511"/>
      <c r="IZO124" s="511"/>
      <c r="IZP124" s="511"/>
      <c r="IZQ124" s="511"/>
      <c r="IZR124" s="511"/>
      <c r="IZS124" s="511"/>
      <c r="IZT124" s="511"/>
      <c r="IZU124" s="511"/>
      <c r="IZV124" s="511"/>
      <c r="IZW124" s="511"/>
      <c r="IZX124" s="511"/>
      <c r="IZY124" s="511"/>
      <c r="IZZ124" s="511"/>
      <c r="JAA124" s="511"/>
      <c r="JAB124" s="511"/>
      <c r="JAC124" s="511"/>
      <c r="JAD124" s="511"/>
      <c r="JAE124" s="511"/>
      <c r="JAF124" s="511"/>
      <c r="JAG124" s="511"/>
      <c r="JAH124" s="511"/>
      <c r="JAI124" s="511"/>
      <c r="JAJ124" s="511"/>
      <c r="JAK124" s="511"/>
      <c r="JAL124" s="511"/>
      <c r="JAM124" s="511"/>
      <c r="JAN124" s="511"/>
      <c r="JAO124" s="511"/>
      <c r="JAP124" s="511"/>
      <c r="JAQ124" s="511"/>
      <c r="JAR124" s="511"/>
      <c r="JAS124" s="511"/>
      <c r="JAT124" s="511"/>
      <c r="JAU124" s="511"/>
      <c r="JAV124" s="511"/>
      <c r="JAW124" s="511"/>
      <c r="JAX124" s="511"/>
      <c r="JAY124" s="511"/>
      <c r="JAZ124" s="511"/>
      <c r="JBA124" s="511"/>
      <c r="JBB124" s="511"/>
      <c r="JBC124" s="511"/>
      <c r="JBD124" s="511"/>
      <c r="JBE124" s="511"/>
      <c r="JBF124" s="511"/>
      <c r="JBG124" s="511"/>
      <c r="JBH124" s="511"/>
      <c r="JBI124" s="511"/>
      <c r="JBJ124" s="511"/>
      <c r="JBK124" s="511"/>
      <c r="JBL124" s="511"/>
      <c r="JBM124" s="511"/>
      <c r="JBN124" s="511"/>
      <c r="JBO124" s="511"/>
      <c r="JBP124" s="511"/>
      <c r="JBQ124" s="511"/>
      <c r="JBR124" s="511"/>
      <c r="JBS124" s="511"/>
      <c r="JBT124" s="511"/>
      <c r="JBU124" s="511"/>
      <c r="JBV124" s="511"/>
      <c r="JBW124" s="511"/>
      <c r="JBX124" s="511"/>
      <c r="JBY124" s="511"/>
      <c r="JBZ124" s="511"/>
      <c r="JCA124" s="511"/>
      <c r="JCB124" s="511"/>
      <c r="JCC124" s="511"/>
      <c r="JCD124" s="511"/>
      <c r="JCE124" s="511"/>
      <c r="JCF124" s="511"/>
      <c r="JCG124" s="511"/>
      <c r="JCH124" s="511"/>
      <c r="JCI124" s="511"/>
      <c r="JCJ124" s="511"/>
      <c r="JCK124" s="511"/>
      <c r="JCL124" s="511"/>
      <c r="JCM124" s="511"/>
      <c r="JCN124" s="511"/>
      <c r="JCO124" s="511"/>
      <c r="JCP124" s="511"/>
      <c r="JCQ124" s="511"/>
      <c r="JCR124" s="511"/>
      <c r="JCS124" s="511"/>
      <c r="JCT124" s="511"/>
      <c r="JCU124" s="511"/>
      <c r="JCV124" s="511"/>
      <c r="JCW124" s="511"/>
      <c r="JCX124" s="511"/>
      <c r="JCY124" s="511"/>
      <c r="JCZ124" s="511"/>
      <c r="JDA124" s="511"/>
      <c r="JDB124" s="511"/>
      <c r="JDC124" s="511"/>
      <c r="JDD124" s="511"/>
      <c r="JDE124" s="511"/>
      <c r="JDF124" s="511"/>
      <c r="JDG124" s="511"/>
      <c r="JDH124" s="511"/>
      <c r="JDI124" s="511"/>
      <c r="JDJ124" s="511"/>
      <c r="JDK124" s="511"/>
      <c r="JDL124" s="511"/>
      <c r="JDM124" s="511"/>
      <c r="JDN124" s="511"/>
      <c r="JDO124" s="511"/>
      <c r="JDP124" s="511"/>
      <c r="JDQ124" s="511"/>
      <c r="JDR124" s="511"/>
      <c r="JDS124" s="511"/>
      <c r="JDT124" s="511"/>
      <c r="JDU124" s="511"/>
      <c r="JDV124" s="511"/>
      <c r="JDW124" s="511"/>
      <c r="JDX124" s="511"/>
      <c r="JDY124" s="511"/>
      <c r="JDZ124" s="511"/>
      <c r="JEA124" s="511"/>
      <c r="JEB124" s="511"/>
      <c r="JEC124" s="511"/>
      <c r="JED124" s="511"/>
      <c r="JEE124" s="511"/>
      <c r="JEF124" s="511"/>
      <c r="JEG124" s="511"/>
      <c r="JEH124" s="511"/>
      <c r="JEI124" s="511"/>
      <c r="JEJ124" s="511"/>
      <c r="JEK124" s="511"/>
      <c r="JEL124" s="511"/>
      <c r="JEM124" s="511"/>
      <c r="JEN124" s="511"/>
      <c r="JEO124" s="511"/>
      <c r="JEP124" s="511"/>
      <c r="JEQ124" s="511"/>
      <c r="JER124" s="511"/>
      <c r="JES124" s="511"/>
      <c r="JET124" s="511"/>
      <c r="JEU124" s="511"/>
      <c r="JEV124" s="511"/>
      <c r="JEW124" s="511"/>
      <c r="JEX124" s="511"/>
      <c r="JEY124" s="511"/>
      <c r="JEZ124" s="511"/>
      <c r="JFA124" s="511"/>
      <c r="JFB124" s="511"/>
      <c r="JFC124" s="511"/>
      <c r="JFD124" s="511"/>
      <c r="JFE124" s="511"/>
      <c r="JFF124" s="511"/>
      <c r="JFG124" s="511"/>
      <c r="JFH124" s="511"/>
      <c r="JFI124" s="511"/>
      <c r="JFJ124" s="511"/>
      <c r="JFK124" s="511"/>
      <c r="JFL124" s="511"/>
      <c r="JFM124" s="511"/>
      <c r="JFN124" s="511"/>
      <c r="JFO124" s="511"/>
      <c r="JFP124" s="511"/>
      <c r="JFQ124" s="511"/>
      <c r="JFR124" s="511"/>
      <c r="JFS124" s="511"/>
      <c r="JFT124" s="511"/>
      <c r="JFU124" s="511"/>
      <c r="JFV124" s="511"/>
      <c r="JFW124" s="511"/>
      <c r="JFX124" s="511"/>
      <c r="JFY124" s="511"/>
      <c r="JFZ124" s="511"/>
      <c r="JGA124" s="511"/>
      <c r="JGB124" s="511"/>
      <c r="JGC124" s="511"/>
      <c r="JGD124" s="511"/>
      <c r="JGE124" s="511"/>
      <c r="JGF124" s="511"/>
      <c r="JGG124" s="511"/>
      <c r="JGH124" s="511"/>
      <c r="JGI124" s="511"/>
      <c r="JGJ124" s="511"/>
      <c r="JGK124" s="511"/>
      <c r="JGL124" s="511"/>
      <c r="JGM124" s="511"/>
      <c r="JGN124" s="511"/>
      <c r="JGO124" s="511"/>
      <c r="JGP124" s="511"/>
      <c r="JGQ124" s="511"/>
      <c r="JGR124" s="511"/>
      <c r="JGS124" s="511"/>
      <c r="JGT124" s="511"/>
      <c r="JGU124" s="511"/>
      <c r="JGV124" s="511"/>
      <c r="JGW124" s="511"/>
      <c r="JGX124" s="511"/>
      <c r="JGY124" s="511"/>
      <c r="JGZ124" s="511"/>
      <c r="JHA124" s="511"/>
      <c r="JHB124" s="511"/>
      <c r="JHC124" s="511"/>
      <c r="JHD124" s="511"/>
      <c r="JHE124" s="511"/>
      <c r="JHF124" s="511"/>
      <c r="JHG124" s="511"/>
      <c r="JHH124" s="511"/>
      <c r="JHI124" s="511"/>
      <c r="JHJ124" s="511"/>
      <c r="JHK124" s="511"/>
      <c r="JHL124" s="511"/>
      <c r="JHM124" s="511"/>
      <c r="JHN124" s="511"/>
      <c r="JHO124" s="511"/>
      <c r="JHP124" s="511"/>
      <c r="JHQ124" s="511"/>
      <c r="JHR124" s="511"/>
      <c r="JHS124" s="511"/>
      <c r="JHT124" s="511"/>
      <c r="JHU124" s="511"/>
      <c r="JHV124" s="511"/>
      <c r="JHW124" s="511"/>
      <c r="JHX124" s="511"/>
      <c r="JHY124" s="511"/>
      <c r="JHZ124" s="511"/>
      <c r="JIA124" s="511"/>
      <c r="JIB124" s="511"/>
      <c r="JIC124" s="511"/>
      <c r="JID124" s="511"/>
      <c r="JIE124" s="511"/>
      <c r="JIF124" s="511"/>
      <c r="JIG124" s="511"/>
      <c r="JIH124" s="511"/>
      <c r="JII124" s="511"/>
      <c r="JIJ124" s="511"/>
      <c r="JIK124" s="511"/>
      <c r="JIL124" s="511"/>
      <c r="JIM124" s="511"/>
      <c r="JIN124" s="511"/>
      <c r="JIO124" s="511"/>
      <c r="JIP124" s="511"/>
      <c r="JIQ124" s="511"/>
      <c r="JIR124" s="511"/>
      <c r="JIS124" s="511"/>
      <c r="JIT124" s="511"/>
      <c r="JIU124" s="511"/>
      <c r="JIV124" s="511"/>
      <c r="JIW124" s="511"/>
      <c r="JIX124" s="511"/>
      <c r="JIY124" s="511"/>
      <c r="JIZ124" s="511"/>
      <c r="JJA124" s="511"/>
      <c r="JJB124" s="511"/>
      <c r="JJC124" s="511"/>
      <c r="JJD124" s="511"/>
      <c r="JJE124" s="511"/>
      <c r="JJF124" s="511"/>
      <c r="JJG124" s="511"/>
      <c r="JJH124" s="511"/>
      <c r="JJI124" s="511"/>
      <c r="JJJ124" s="511"/>
      <c r="JJK124" s="511"/>
      <c r="JJL124" s="511"/>
      <c r="JJM124" s="511"/>
      <c r="JJN124" s="511"/>
      <c r="JJO124" s="511"/>
      <c r="JJP124" s="511"/>
      <c r="JJQ124" s="511"/>
      <c r="JJR124" s="511"/>
      <c r="JJS124" s="511"/>
      <c r="JJT124" s="511"/>
      <c r="JJU124" s="511"/>
      <c r="JJV124" s="511"/>
      <c r="JJW124" s="511"/>
      <c r="JJX124" s="511"/>
      <c r="JJY124" s="511"/>
      <c r="JJZ124" s="511"/>
      <c r="JKA124" s="511"/>
      <c r="JKB124" s="511"/>
      <c r="JKC124" s="511"/>
      <c r="JKD124" s="511"/>
      <c r="JKE124" s="511"/>
      <c r="JKF124" s="511"/>
      <c r="JKG124" s="511"/>
      <c r="JKH124" s="511"/>
      <c r="JKI124" s="511"/>
      <c r="JKJ124" s="511"/>
      <c r="JKK124" s="511"/>
      <c r="JKL124" s="511"/>
      <c r="JKM124" s="511"/>
      <c r="JKN124" s="511"/>
      <c r="JKO124" s="511"/>
      <c r="JKP124" s="511"/>
      <c r="JKQ124" s="511"/>
      <c r="JKR124" s="511"/>
      <c r="JKS124" s="511"/>
      <c r="JKT124" s="511"/>
      <c r="JKU124" s="511"/>
      <c r="JKV124" s="511"/>
      <c r="JKW124" s="511"/>
      <c r="JKX124" s="511"/>
      <c r="JKY124" s="511"/>
      <c r="JKZ124" s="511"/>
      <c r="JLA124" s="511"/>
      <c r="JLB124" s="511"/>
      <c r="JLC124" s="511"/>
      <c r="JLD124" s="511"/>
      <c r="JLE124" s="511"/>
      <c r="JLF124" s="511"/>
      <c r="JLG124" s="511"/>
      <c r="JLH124" s="511"/>
      <c r="JLI124" s="511"/>
      <c r="JLJ124" s="511"/>
      <c r="JLK124" s="511"/>
      <c r="JLL124" s="511"/>
      <c r="JLM124" s="511"/>
      <c r="JLN124" s="511"/>
      <c r="JLO124" s="511"/>
      <c r="JLP124" s="511"/>
      <c r="JLQ124" s="511"/>
      <c r="JLR124" s="511"/>
      <c r="JLS124" s="511"/>
      <c r="JLT124" s="511"/>
      <c r="JLU124" s="511"/>
      <c r="JLV124" s="511"/>
      <c r="JLW124" s="511"/>
      <c r="JLX124" s="511"/>
      <c r="JLY124" s="511"/>
      <c r="JLZ124" s="511"/>
      <c r="JMA124" s="511"/>
      <c r="JMB124" s="511"/>
      <c r="JMC124" s="511"/>
      <c r="JMD124" s="511"/>
      <c r="JME124" s="511"/>
      <c r="JMF124" s="511"/>
      <c r="JMG124" s="511"/>
      <c r="JMH124" s="511"/>
      <c r="JMI124" s="511"/>
      <c r="JMJ124" s="511"/>
      <c r="JMK124" s="511"/>
      <c r="JML124" s="511"/>
      <c r="JMM124" s="511"/>
      <c r="JMN124" s="511"/>
      <c r="JMO124" s="511"/>
      <c r="JMP124" s="511"/>
      <c r="JMQ124" s="511"/>
      <c r="JMR124" s="511"/>
      <c r="JMS124" s="511"/>
      <c r="JMT124" s="511"/>
      <c r="JMU124" s="511"/>
      <c r="JMV124" s="511"/>
      <c r="JMW124" s="511"/>
      <c r="JMX124" s="511"/>
      <c r="JMY124" s="511"/>
      <c r="JMZ124" s="511"/>
      <c r="JNA124" s="511"/>
      <c r="JNB124" s="511"/>
      <c r="JNC124" s="511"/>
      <c r="JND124" s="511"/>
      <c r="JNE124" s="511"/>
      <c r="JNF124" s="511"/>
      <c r="JNG124" s="511"/>
      <c r="JNH124" s="511"/>
      <c r="JNI124" s="511"/>
      <c r="JNJ124" s="511"/>
      <c r="JNK124" s="511"/>
      <c r="JNL124" s="511"/>
      <c r="JNM124" s="511"/>
      <c r="JNN124" s="511"/>
      <c r="JNO124" s="511"/>
      <c r="JNP124" s="511"/>
      <c r="JNQ124" s="511"/>
      <c r="JNR124" s="511"/>
      <c r="JNS124" s="511"/>
      <c r="JNT124" s="511"/>
      <c r="JNU124" s="511"/>
      <c r="JNV124" s="511"/>
      <c r="JNW124" s="511"/>
      <c r="JNX124" s="511"/>
      <c r="JNY124" s="511"/>
      <c r="JNZ124" s="511"/>
      <c r="JOA124" s="511"/>
      <c r="JOB124" s="511"/>
      <c r="JOC124" s="511"/>
      <c r="JOD124" s="511"/>
      <c r="JOE124" s="511"/>
      <c r="JOF124" s="511"/>
      <c r="JOG124" s="511"/>
      <c r="JOH124" s="511"/>
      <c r="JOI124" s="511"/>
      <c r="JOJ124" s="511"/>
      <c r="JOK124" s="511"/>
      <c r="JOL124" s="511"/>
      <c r="JOM124" s="511"/>
      <c r="JON124" s="511"/>
      <c r="JOO124" s="511"/>
      <c r="JOP124" s="511"/>
      <c r="JOQ124" s="511"/>
      <c r="JOR124" s="511"/>
      <c r="JOS124" s="511"/>
      <c r="JOT124" s="511"/>
      <c r="JOU124" s="511"/>
      <c r="JOV124" s="511"/>
      <c r="JOW124" s="511"/>
      <c r="JOX124" s="511"/>
      <c r="JOY124" s="511"/>
      <c r="JOZ124" s="511"/>
      <c r="JPA124" s="511"/>
      <c r="JPB124" s="511"/>
      <c r="JPC124" s="511"/>
      <c r="JPD124" s="511"/>
      <c r="JPE124" s="511"/>
      <c r="JPF124" s="511"/>
      <c r="JPG124" s="511"/>
      <c r="JPH124" s="511"/>
      <c r="JPI124" s="511"/>
      <c r="JPJ124" s="511"/>
      <c r="JPK124" s="511"/>
      <c r="JPL124" s="511"/>
      <c r="JPM124" s="511"/>
      <c r="JPN124" s="511"/>
      <c r="JPO124" s="511"/>
      <c r="JPP124" s="511"/>
      <c r="JPQ124" s="511"/>
      <c r="JPR124" s="511"/>
      <c r="JPS124" s="511"/>
      <c r="JPT124" s="511"/>
      <c r="JPU124" s="511"/>
      <c r="JPV124" s="511"/>
      <c r="JPW124" s="511"/>
      <c r="JPX124" s="511"/>
      <c r="JPY124" s="511"/>
      <c r="JPZ124" s="511"/>
      <c r="JQA124" s="511"/>
      <c r="JQB124" s="511"/>
      <c r="JQC124" s="511"/>
      <c r="JQD124" s="511"/>
      <c r="JQE124" s="511"/>
      <c r="JQF124" s="511"/>
      <c r="JQG124" s="511"/>
      <c r="JQH124" s="511"/>
      <c r="JQI124" s="511"/>
      <c r="JQJ124" s="511"/>
      <c r="JQK124" s="511"/>
      <c r="JQL124" s="511"/>
      <c r="JQM124" s="511"/>
      <c r="JQN124" s="511"/>
      <c r="JQO124" s="511"/>
      <c r="JQP124" s="511"/>
      <c r="JQQ124" s="511"/>
      <c r="JQR124" s="511"/>
      <c r="JQS124" s="511"/>
      <c r="JQT124" s="511"/>
      <c r="JQU124" s="511"/>
      <c r="JQV124" s="511"/>
      <c r="JQW124" s="511"/>
      <c r="JQX124" s="511"/>
      <c r="JQY124" s="511"/>
      <c r="JQZ124" s="511"/>
      <c r="JRA124" s="511"/>
      <c r="JRB124" s="511"/>
      <c r="JRC124" s="511"/>
      <c r="JRD124" s="511"/>
      <c r="JRE124" s="511"/>
      <c r="JRF124" s="511"/>
      <c r="JRG124" s="511"/>
      <c r="JRH124" s="511"/>
      <c r="JRI124" s="511"/>
      <c r="JRJ124" s="511"/>
      <c r="JRK124" s="511"/>
      <c r="JRL124" s="511"/>
      <c r="JRM124" s="511"/>
      <c r="JRN124" s="511"/>
      <c r="JRO124" s="511"/>
      <c r="JRP124" s="511"/>
      <c r="JRQ124" s="511"/>
      <c r="JRR124" s="511"/>
      <c r="JRS124" s="511"/>
      <c r="JRT124" s="511"/>
      <c r="JRU124" s="511"/>
      <c r="JRV124" s="511"/>
      <c r="JRW124" s="511"/>
      <c r="JRX124" s="511"/>
      <c r="JRY124" s="511"/>
      <c r="JRZ124" s="511"/>
      <c r="JSA124" s="511"/>
      <c r="JSB124" s="511"/>
      <c r="JSC124" s="511"/>
      <c r="JSD124" s="511"/>
      <c r="JSE124" s="511"/>
      <c r="JSF124" s="511"/>
      <c r="JSG124" s="511"/>
      <c r="JSH124" s="511"/>
      <c r="JSI124" s="511"/>
      <c r="JSJ124" s="511"/>
      <c r="JSK124" s="511"/>
      <c r="JSL124" s="511"/>
      <c r="JSM124" s="511"/>
      <c r="JSN124" s="511"/>
      <c r="JSO124" s="511"/>
      <c r="JSP124" s="511"/>
      <c r="JSQ124" s="511"/>
      <c r="JSR124" s="511"/>
      <c r="JSS124" s="511"/>
      <c r="JST124" s="511"/>
      <c r="JSU124" s="511"/>
      <c r="JSV124" s="511"/>
      <c r="JSW124" s="511"/>
      <c r="JSX124" s="511"/>
      <c r="JSY124" s="511"/>
      <c r="JSZ124" s="511"/>
      <c r="JTA124" s="511"/>
      <c r="JTB124" s="511"/>
      <c r="JTC124" s="511"/>
      <c r="JTD124" s="511"/>
      <c r="JTE124" s="511"/>
      <c r="JTF124" s="511"/>
      <c r="JTG124" s="511"/>
      <c r="JTH124" s="511"/>
      <c r="JTI124" s="511"/>
      <c r="JTJ124" s="511"/>
      <c r="JTK124" s="511"/>
      <c r="JTL124" s="511"/>
      <c r="JTM124" s="511"/>
      <c r="JTN124" s="511"/>
      <c r="JTO124" s="511"/>
      <c r="JTP124" s="511"/>
      <c r="JTQ124" s="511"/>
      <c r="JTR124" s="511"/>
      <c r="JTS124" s="511"/>
      <c r="JTT124" s="511"/>
      <c r="JTU124" s="511"/>
      <c r="JTV124" s="511"/>
      <c r="JTW124" s="511"/>
      <c r="JTX124" s="511"/>
      <c r="JTY124" s="511"/>
      <c r="JTZ124" s="511"/>
      <c r="JUA124" s="511"/>
      <c r="JUB124" s="511"/>
      <c r="JUC124" s="511"/>
      <c r="JUD124" s="511"/>
      <c r="JUE124" s="511"/>
      <c r="JUF124" s="511"/>
      <c r="JUG124" s="511"/>
      <c r="JUH124" s="511"/>
      <c r="JUI124" s="511"/>
      <c r="JUJ124" s="511"/>
      <c r="JUK124" s="511"/>
      <c r="JUL124" s="511"/>
      <c r="JUM124" s="511"/>
      <c r="JUN124" s="511"/>
      <c r="JUO124" s="511"/>
      <c r="JUP124" s="511"/>
      <c r="JUQ124" s="511"/>
      <c r="JUR124" s="511"/>
      <c r="JUS124" s="511"/>
      <c r="JUT124" s="511"/>
      <c r="JUU124" s="511"/>
      <c r="JUV124" s="511"/>
      <c r="JUW124" s="511"/>
      <c r="JUX124" s="511"/>
      <c r="JUY124" s="511"/>
      <c r="JUZ124" s="511"/>
      <c r="JVA124" s="511"/>
      <c r="JVB124" s="511"/>
      <c r="JVC124" s="511"/>
      <c r="JVD124" s="511"/>
      <c r="JVE124" s="511"/>
      <c r="JVF124" s="511"/>
      <c r="JVG124" s="511"/>
      <c r="JVH124" s="511"/>
      <c r="JVI124" s="511"/>
      <c r="JVJ124" s="511"/>
      <c r="JVK124" s="511"/>
      <c r="JVL124" s="511"/>
      <c r="JVM124" s="511"/>
      <c r="JVN124" s="511"/>
      <c r="JVO124" s="511"/>
      <c r="JVP124" s="511"/>
      <c r="JVQ124" s="511"/>
      <c r="JVR124" s="511"/>
      <c r="JVS124" s="511"/>
      <c r="JVT124" s="511"/>
      <c r="JVU124" s="511"/>
      <c r="JVV124" s="511"/>
      <c r="JVW124" s="511"/>
      <c r="JVX124" s="511"/>
      <c r="JVY124" s="511"/>
      <c r="JVZ124" s="511"/>
      <c r="JWA124" s="511"/>
      <c r="JWB124" s="511"/>
      <c r="JWC124" s="511"/>
      <c r="JWD124" s="511"/>
      <c r="JWE124" s="511"/>
      <c r="JWF124" s="511"/>
      <c r="JWG124" s="511"/>
      <c r="JWH124" s="511"/>
      <c r="JWI124" s="511"/>
      <c r="JWJ124" s="511"/>
      <c r="JWK124" s="511"/>
      <c r="JWL124" s="511"/>
      <c r="JWM124" s="511"/>
      <c r="JWN124" s="511"/>
      <c r="JWO124" s="511"/>
      <c r="JWP124" s="511"/>
      <c r="JWQ124" s="511"/>
      <c r="JWR124" s="511"/>
      <c r="JWS124" s="511"/>
      <c r="JWT124" s="511"/>
      <c r="JWU124" s="511"/>
      <c r="JWV124" s="511"/>
      <c r="JWW124" s="511"/>
      <c r="JWX124" s="511"/>
      <c r="JWY124" s="511"/>
      <c r="JWZ124" s="511"/>
      <c r="JXA124" s="511"/>
      <c r="JXB124" s="511"/>
      <c r="JXC124" s="511"/>
      <c r="JXD124" s="511"/>
      <c r="JXE124" s="511"/>
      <c r="JXF124" s="511"/>
      <c r="JXG124" s="511"/>
      <c r="JXH124" s="511"/>
      <c r="JXI124" s="511"/>
      <c r="JXJ124" s="511"/>
      <c r="JXK124" s="511"/>
      <c r="JXL124" s="511"/>
      <c r="JXM124" s="511"/>
      <c r="JXN124" s="511"/>
      <c r="JXO124" s="511"/>
      <c r="JXP124" s="511"/>
      <c r="JXQ124" s="511"/>
      <c r="JXR124" s="511"/>
      <c r="JXS124" s="511"/>
      <c r="JXT124" s="511"/>
      <c r="JXU124" s="511"/>
      <c r="JXV124" s="511"/>
      <c r="JXW124" s="511"/>
      <c r="JXX124" s="511"/>
      <c r="JXY124" s="511"/>
      <c r="JXZ124" s="511"/>
      <c r="JYA124" s="511"/>
      <c r="JYB124" s="511"/>
      <c r="JYC124" s="511"/>
      <c r="JYD124" s="511"/>
      <c r="JYE124" s="511"/>
      <c r="JYF124" s="511"/>
      <c r="JYG124" s="511"/>
      <c r="JYH124" s="511"/>
      <c r="JYI124" s="511"/>
      <c r="JYJ124" s="511"/>
      <c r="JYK124" s="511"/>
      <c r="JYL124" s="511"/>
      <c r="JYM124" s="511"/>
      <c r="JYN124" s="511"/>
      <c r="JYO124" s="511"/>
      <c r="JYP124" s="511"/>
      <c r="JYQ124" s="511"/>
      <c r="JYR124" s="511"/>
      <c r="JYS124" s="511"/>
      <c r="JYT124" s="511"/>
      <c r="JYU124" s="511"/>
      <c r="JYV124" s="511"/>
      <c r="JYW124" s="511"/>
      <c r="JYX124" s="511"/>
      <c r="JYY124" s="511"/>
      <c r="JYZ124" s="511"/>
      <c r="JZA124" s="511"/>
      <c r="JZB124" s="511"/>
      <c r="JZC124" s="511"/>
      <c r="JZD124" s="511"/>
      <c r="JZE124" s="511"/>
      <c r="JZF124" s="511"/>
      <c r="JZG124" s="511"/>
      <c r="JZH124" s="511"/>
      <c r="JZI124" s="511"/>
      <c r="JZJ124" s="511"/>
      <c r="JZK124" s="511"/>
      <c r="JZL124" s="511"/>
      <c r="JZM124" s="511"/>
      <c r="JZN124" s="511"/>
      <c r="JZO124" s="511"/>
      <c r="JZP124" s="511"/>
      <c r="JZQ124" s="511"/>
      <c r="JZR124" s="511"/>
      <c r="JZS124" s="511"/>
      <c r="JZT124" s="511"/>
      <c r="JZU124" s="511"/>
      <c r="JZV124" s="511"/>
      <c r="JZW124" s="511"/>
      <c r="JZX124" s="511"/>
      <c r="JZY124" s="511"/>
      <c r="JZZ124" s="511"/>
      <c r="KAA124" s="511"/>
      <c r="KAB124" s="511"/>
      <c r="KAC124" s="511"/>
      <c r="KAD124" s="511"/>
      <c r="KAE124" s="511"/>
      <c r="KAF124" s="511"/>
      <c r="KAG124" s="511"/>
      <c r="KAH124" s="511"/>
      <c r="KAI124" s="511"/>
      <c r="KAJ124" s="511"/>
      <c r="KAK124" s="511"/>
      <c r="KAL124" s="511"/>
      <c r="KAM124" s="511"/>
      <c r="KAN124" s="511"/>
      <c r="KAO124" s="511"/>
      <c r="KAP124" s="511"/>
      <c r="KAQ124" s="511"/>
      <c r="KAR124" s="511"/>
      <c r="KAS124" s="511"/>
      <c r="KAT124" s="511"/>
      <c r="KAU124" s="511"/>
      <c r="KAV124" s="511"/>
      <c r="KAW124" s="511"/>
      <c r="KAX124" s="511"/>
      <c r="KAY124" s="511"/>
      <c r="KAZ124" s="511"/>
      <c r="KBA124" s="511"/>
      <c r="KBB124" s="511"/>
      <c r="KBC124" s="511"/>
      <c r="KBD124" s="511"/>
      <c r="KBE124" s="511"/>
      <c r="KBF124" s="511"/>
      <c r="KBG124" s="511"/>
      <c r="KBH124" s="511"/>
      <c r="KBI124" s="511"/>
      <c r="KBJ124" s="511"/>
      <c r="KBK124" s="511"/>
      <c r="KBL124" s="511"/>
      <c r="KBM124" s="511"/>
      <c r="KBN124" s="511"/>
      <c r="KBO124" s="511"/>
      <c r="KBP124" s="511"/>
      <c r="KBQ124" s="511"/>
      <c r="KBR124" s="511"/>
      <c r="KBS124" s="511"/>
      <c r="KBT124" s="511"/>
      <c r="KBU124" s="511"/>
      <c r="KBV124" s="511"/>
      <c r="KBW124" s="511"/>
      <c r="KBX124" s="511"/>
      <c r="KBY124" s="511"/>
      <c r="KBZ124" s="511"/>
      <c r="KCA124" s="511"/>
      <c r="KCB124" s="511"/>
      <c r="KCC124" s="511"/>
      <c r="KCD124" s="511"/>
      <c r="KCE124" s="511"/>
      <c r="KCF124" s="511"/>
      <c r="KCG124" s="511"/>
      <c r="KCH124" s="511"/>
      <c r="KCI124" s="511"/>
      <c r="KCJ124" s="511"/>
      <c r="KCK124" s="511"/>
      <c r="KCL124" s="511"/>
      <c r="KCM124" s="511"/>
      <c r="KCN124" s="511"/>
      <c r="KCO124" s="511"/>
      <c r="KCP124" s="511"/>
      <c r="KCQ124" s="511"/>
      <c r="KCR124" s="511"/>
      <c r="KCS124" s="511"/>
      <c r="KCT124" s="511"/>
      <c r="KCU124" s="511"/>
      <c r="KCV124" s="511"/>
      <c r="KCW124" s="511"/>
      <c r="KCX124" s="511"/>
      <c r="KCY124" s="511"/>
      <c r="KCZ124" s="511"/>
      <c r="KDA124" s="511"/>
      <c r="KDB124" s="511"/>
      <c r="KDC124" s="511"/>
      <c r="KDD124" s="511"/>
      <c r="KDE124" s="511"/>
      <c r="KDF124" s="511"/>
      <c r="KDG124" s="511"/>
      <c r="KDH124" s="511"/>
      <c r="KDI124" s="511"/>
      <c r="KDJ124" s="511"/>
      <c r="KDK124" s="511"/>
      <c r="KDL124" s="511"/>
      <c r="KDM124" s="511"/>
      <c r="KDN124" s="511"/>
      <c r="KDO124" s="511"/>
      <c r="KDP124" s="511"/>
      <c r="KDQ124" s="511"/>
      <c r="KDR124" s="511"/>
      <c r="KDS124" s="511"/>
      <c r="KDT124" s="511"/>
      <c r="KDU124" s="511"/>
      <c r="KDV124" s="511"/>
      <c r="KDW124" s="511"/>
      <c r="KDX124" s="511"/>
      <c r="KDY124" s="511"/>
      <c r="KDZ124" s="511"/>
      <c r="KEA124" s="511"/>
      <c r="KEB124" s="511"/>
      <c r="KEC124" s="511"/>
      <c r="KED124" s="511"/>
      <c r="KEE124" s="511"/>
      <c r="KEF124" s="511"/>
      <c r="KEG124" s="511"/>
      <c r="KEH124" s="511"/>
      <c r="KEI124" s="511"/>
      <c r="KEJ124" s="511"/>
      <c r="KEK124" s="511"/>
      <c r="KEL124" s="511"/>
      <c r="KEM124" s="511"/>
      <c r="KEN124" s="511"/>
      <c r="KEO124" s="511"/>
      <c r="KEP124" s="511"/>
      <c r="KEQ124" s="511"/>
      <c r="KER124" s="511"/>
      <c r="KES124" s="511"/>
      <c r="KET124" s="511"/>
      <c r="KEU124" s="511"/>
      <c r="KEV124" s="511"/>
      <c r="KEW124" s="511"/>
      <c r="KEX124" s="511"/>
      <c r="KEY124" s="511"/>
      <c r="KEZ124" s="511"/>
      <c r="KFA124" s="511"/>
      <c r="KFB124" s="511"/>
      <c r="KFC124" s="511"/>
      <c r="KFD124" s="511"/>
      <c r="KFE124" s="511"/>
      <c r="KFF124" s="511"/>
      <c r="KFG124" s="511"/>
      <c r="KFH124" s="511"/>
      <c r="KFI124" s="511"/>
      <c r="KFJ124" s="511"/>
      <c r="KFK124" s="511"/>
      <c r="KFL124" s="511"/>
      <c r="KFM124" s="511"/>
      <c r="KFN124" s="511"/>
      <c r="KFO124" s="511"/>
      <c r="KFP124" s="511"/>
      <c r="KFQ124" s="511"/>
      <c r="KFR124" s="511"/>
      <c r="KFS124" s="511"/>
      <c r="KFT124" s="511"/>
      <c r="KFU124" s="511"/>
      <c r="KFV124" s="511"/>
      <c r="KFW124" s="511"/>
      <c r="KFX124" s="511"/>
      <c r="KFY124" s="511"/>
      <c r="KFZ124" s="511"/>
      <c r="KGA124" s="511"/>
      <c r="KGB124" s="511"/>
      <c r="KGC124" s="511"/>
      <c r="KGD124" s="511"/>
      <c r="KGE124" s="511"/>
      <c r="KGF124" s="511"/>
      <c r="KGG124" s="511"/>
      <c r="KGH124" s="511"/>
      <c r="KGI124" s="511"/>
      <c r="KGJ124" s="511"/>
      <c r="KGK124" s="511"/>
      <c r="KGL124" s="511"/>
      <c r="KGM124" s="511"/>
      <c r="KGN124" s="511"/>
      <c r="KGO124" s="511"/>
      <c r="KGP124" s="511"/>
      <c r="KGQ124" s="511"/>
      <c r="KGR124" s="511"/>
      <c r="KGS124" s="511"/>
      <c r="KGT124" s="511"/>
      <c r="KGU124" s="511"/>
      <c r="KGV124" s="511"/>
      <c r="KGW124" s="511"/>
      <c r="KGX124" s="511"/>
      <c r="KGY124" s="511"/>
      <c r="KGZ124" s="511"/>
      <c r="KHA124" s="511"/>
      <c r="KHB124" s="511"/>
      <c r="KHC124" s="511"/>
      <c r="KHD124" s="511"/>
      <c r="KHE124" s="511"/>
      <c r="KHF124" s="511"/>
      <c r="KHG124" s="511"/>
      <c r="KHH124" s="511"/>
      <c r="KHI124" s="511"/>
      <c r="KHJ124" s="511"/>
      <c r="KHK124" s="511"/>
      <c r="KHL124" s="511"/>
      <c r="KHM124" s="511"/>
      <c r="KHN124" s="511"/>
      <c r="KHO124" s="511"/>
      <c r="KHP124" s="511"/>
      <c r="KHQ124" s="511"/>
      <c r="KHR124" s="511"/>
      <c r="KHS124" s="511"/>
      <c r="KHT124" s="511"/>
      <c r="KHU124" s="511"/>
      <c r="KHV124" s="511"/>
      <c r="KHW124" s="511"/>
      <c r="KHX124" s="511"/>
      <c r="KHY124" s="511"/>
      <c r="KHZ124" s="511"/>
      <c r="KIA124" s="511"/>
      <c r="KIB124" s="511"/>
      <c r="KIC124" s="511"/>
      <c r="KID124" s="511"/>
      <c r="KIE124" s="511"/>
      <c r="KIF124" s="511"/>
      <c r="KIG124" s="511"/>
      <c r="KIH124" s="511"/>
      <c r="KII124" s="511"/>
      <c r="KIJ124" s="511"/>
      <c r="KIK124" s="511"/>
      <c r="KIL124" s="511"/>
      <c r="KIM124" s="511"/>
      <c r="KIN124" s="511"/>
      <c r="KIO124" s="511"/>
      <c r="KIP124" s="511"/>
      <c r="KIQ124" s="511"/>
      <c r="KIR124" s="511"/>
      <c r="KIS124" s="511"/>
      <c r="KIT124" s="511"/>
      <c r="KIU124" s="511"/>
      <c r="KIV124" s="511"/>
      <c r="KIW124" s="511"/>
      <c r="KIX124" s="511"/>
      <c r="KIY124" s="511"/>
      <c r="KIZ124" s="511"/>
      <c r="KJA124" s="511"/>
      <c r="KJB124" s="511"/>
      <c r="KJC124" s="511"/>
      <c r="KJD124" s="511"/>
      <c r="KJE124" s="511"/>
      <c r="KJF124" s="511"/>
      <c r="KJG124" s="511"/>
      <c r="KJH124" s="511"/>
      <c r="KJI124" s="511"/>
      <c r="KJJ124" s="511"/>
      <c r="KJK124" s="511"/>
      <c r="KJL124" s="511"/>
      <c r="KJM124" s="511"/>
      <c r="KJN124" s="511"/>
      <c r="KJO124" s="511"/>
      <c r="KJP124" s="511"/>
      <c r="KJQ124" s="511"/>
      <c r="KJR124" s="511"/>
      <c r="KJS124" s="511"/>
      <c r="KJT124" s="511"/>
      <c r="KJU124" s="511"/>
      <c r="KJV124" s="511"/>
      <c r="KJW124" s="511"/>
      <c r="KJX124" s="511"/>
      <c r="KJY124" s="511"/>
      <c r="KJZ124" s="511"/>
      <c r="KKA124" s="511"/>
      <c r="KKB124" s="511"/>
      <c r="KKC124" s="511"/>
      <c r="KKD124" s="511"/>
      <c r="KKE124" s="511"/>
      <c r="KKF124" s="511"/>
      <c r="KKG124" s="511"/>
      <c r="KKH124" s="511"/>
      <c r="KKI124" s="511"/>
      <c r="KKJ124" s="511"/>
      <c r="KKK124" s="511"/>
      <c r="KKL124" s="511"/>
      <c r="KKM124" s="511"/>
      <c r="KKN124" s="511"/>
      <c r="KKO124" s="511"/>
      <c r="KKP124" s="511"/>
      <c r="KKQ124" s="511"/>
      <c r="KKR124" s="511"/>
      <c r="KKS124" s="511"/>
      <c r="KKT124" s="511"/>
      <c r="KKU124" s="511"/>
      <c r="KKV124" s="511"/>
      <c r="KKW124" s="511"/>
      <c r="KKX124" s="511"/>
      <c r="KKY124" s="511"/>
      <c r="KKZ124" s="511"/>
      <c r="KLA124" s="511"/>
      <c r="KLB124" s="511"/>
      <c r="KLC124" s="511"/>
      <c r="KLD124" s="511"/>
      <c r="KLE124" s="511"/>
      <c r="KLF124" s="511"/>
      <c r="KLG124" s="511"/>
      <c r="KLH124" s="511"/>
      <c r="KLI124" s="511"/>
      <c r="KLJ124" s="511"/>
      <c r="KLK124" s="511"/>
      <c r="KLL124" s="511"/>
      <c r="KLM124" s="511"/>
      <c r="KLN124" s="511"/>
      <c r="KLO124" s="511"/>
      <c r="KLP124" s="511"/>
      <c r="KLQ124" s="511"/>
      <c r="KLR124" s="511"/>
      <c r="KLS124" s="511"/>
      <c r="KLT124" s="511"/>
      <c r="KLU124" s="511"/>
      <c r="KLV124" s="511"/>
      <c r="KLW124" s="511"/>
      <c r="KLX124" s="511"/>
      <c r="KLY124" s="511"/>
      <c r="KLZ124" s="511"/>
      <c r="KMA124" s="511"/>
      <c r="KMB124" s="511"/>
      <c r="KMC124" s="511"/>
      <c r="KMD124" s="511"/>
      <c r="KME124" s="511"/>
      <c r="KMF124" s="511"/>
      <c r="KMG124" s="511"/>
      <c r="KMH124" s="511"/>
      <c r="KMI124" s="511"/>
      <c r="KMJ124" s="511"/>
      <c r="KMK124" s="511"/>
      <c r="KML124" s="511"/>
      <c r="KMM124" s="511"/>
      <c r="KMN124" s="511"/>
      <c r="KMO124" s="511"/>
      <c r="KMP124" s="511"/>
      <c r="KMQ124" s="511"/>
      <c r="KMR124" s="511"/>
      <c r="KMS124" s="511"/>
      <c r="KMT124" s="511"/>
      <c r="KMU124" s="511"/>
      <c r="KMV124" s="511"/>
      <c r="KMW124" s="511"/>
      <c r="KMX124" s="511"/>
      <c r="KMY124" s="511"/>
      <c r="KMZ124" s="511"/>
      <c r="KNA124" s="511"/>
      <c r="KNB124" s="511"/>
      <c r="KNC124" s="511"/>
      <c r="KND124" s="511"/>
      <c r="KNE124" s="511"/>
      <c r="KNF124" s="511"/>
      <c r="KNG124" s="511"/>
      <c r="KNH124" s="511"/>
      <c r="KNI124" s="511"/>
      <c r="KNJ124" s="511"/>
      <c r="KNK124" s="511"/>
      <c r="KNL124" s="511"/>
      <c r="KNM124" s="511"/>
      <c r="KNN124" s="511"/>
      <c r="KNO124" s="511"/>
      <c r="KNP124" s="511"/>
      <c r="KNQ124" s="511"/>
      <c r="KNR124" s="511"/>
      <c r="KNS124" s="511"/>
      <c r="KNT124" s="511"/>
      <c r="KNU124" s="511"/>
      <c r="KNV124" s="511"/>
      <c r="KNW124" s="511"/>
      <c r="KNX124" s="511"/>
      <c r="KNY124" s="511"/>
      <c r="KNZ124" s="511"/>
      <c r="KOA124" s="511"/>
      <c r="KOB124" s="511"/>
      <c r="KOC124" s="511"/>
      <c r="KOD124" s="511"/>
      <c r="KOE124" s="511"/>
      <c r="KOF124" s="511"/>
      <c r="KOG124" s="511"/>
      <c r="KOH124" s="511"/>
      <c r="KOI124" s="511"/>
      <c r="KOJ124" s="511"/>
      <c r="KOK124" s="511"/>
      <c r="KOL124" s="511"/>
      <c r="KOM124" s="511"/>
      <c r="KON124" s="511"/>
      <c r="KOO124" s="511"/>
      <c r="KOP124" s="511"/>
      <c r="KOQ124" s="511"/>
      <c r="KOR124" s="511"/>
      <c r="KOS124" s="511"/>
      <c r="KOT124" s="511"/>
      <c r="KOU124" s="511"/>
      <c r="KOV124" s="511"/>
      <c r="KOW124" s="511"/>
      <c r="KOX124" s="511"/>
      <c r="KOY124" s="511"/>
      <c r="KOZ124" s="511"/>
      <c r="KPA124" s="511"/>
      <c r="KPB124" s="511"/>
      <c r="KPC124" s="511"/>
      <c r="KPD124" s="511"/>
      <c r="KPE124" s="511"/>
      <c r="KPF124" s="511"/>
      <c r="KPG124" s="511"/>
      <c r="KPH124" s="511"/>
      <c r="KPI124" s="511"/>
      <c r="KPJ124" s="511"/>
      <c r="KPK124" s="511"/>
      <c r="KPL124" s="511"/>
      <c r="KPM124" s="511"/>
      <c r="KPN124" s="511"/>
      <c r="KPO124" s="511"/>
      <c r="KPP124" s="511"/>
      <c r="KPQ124" s="511"/>
      <c r="KPR124" s="511"/>
      <c r="KPS124" s="511"/>
      <c r="KPT124" s="511"/>
      <c r="KPU124" s="511"/>
      <c r="KPV124" s="511"/>
      <c r="KPW124" s="511"/>
      <c r="KPX124" s="511"/>
      <c r="KPY124" s="511"/>
      <c r="KPZ124" s="511"/>
      <c r="KQA124" s="511"/>
      <c r="KQB124" s="511"/>
      <c r="KQC124" s="511"/>
      <c r="KQD124" s="511"/>
      <c r="KQE124" s="511"/>
      <c r="KQF124" s="511"/>
      <c r="KQG124" s="511"/>
      <c r="KQH124" s="511"/>
      <c r="KQI124" s="511"/>
      <c r="KQJ124" s="511"/>
      <c r="KQK124" s="511"/>
      <c r="KQL124" s="511"/>
      <c r="KQM124" s="511"/>
      <c r="KQN124" s="511"/>
      <c r="KQO124" s="511"/>
      <c r="KQP124" s="511"/>
      <c r="KQQ124" s="511"/>
      <c r="KQR124" s="511"/>
      <c r="KQS124" s="511"/>
      <c r="KQT124" s="511"/>
      <c r="KQU124" s="511"/>
      <c r="KQV124" s="511"/>
      <c r="KQW124" s="511"/>
      <c r="KQX124" s="511"/>
      <c r="KQY124" s="511"/>
      <c r="KQZ124" s="511"/>
      <c r="KRA124" s="511"/>
      <c r="KRB124" s="511"/>
      <c r="KRC124" s="511"/>
      <c r="KRD124" s="511"/>
      <c r="KRE124" s="511"/>
      <c r="KRF124" s="511"/>
      <c r="KRG124" s="511"/>
      <c r="KRH124" s="511"/>
      <c r="KRI124" s="511"/>
      <c r="KRJ124" s="511"/>
      <c r="KRK124" s="511"/>
      <c r="KRL124" s="511"/>
      <c r="KRM124" s="511"/>
      <c r="KRN124" s="511"/>
      <c r="KRO124" s="511"/>
      <c r="KRP124" s="511"/>
      <c r="KRQ124" s="511"/>
      <c r="KRR124" s="511"/>
      <c r="KRS124" s="511"/>
      <c r="KRT124" s="511"/>
      <c r="KRU124" s="511"/>
      <c r="KRV124" s="511"/>
      <c r="KRW124" s="511"/>
      <c r="KRX124" s="511"/>
      <c r="KRY124" s="511"/>
      <c r="KRZ124" s="511"/>
      <c r="KSA124" s="511"/>
      <c r="KSB124" s="511"/>
      <c r="KSC124" s="511"/>
      <c r="KSD124" s="511"/>
      <c r="KSE124" s="511"/>
      <c r="KSF124" s="511"/>
      <c r="KSG124" s="511"/>
      <c r="KSH124" s="511"/>
      <c r="KSI124" s="511"/>
      <c r="KSJ124" s="511"/>
      <c r="KSK124" s="511"/>
      <c r="KSL124" s="511"/>
      <c r="KSM124" s="511"/>
      <c r="KSN124" s="511"/>
      <c r="KSO124" s="511"/>
      <c r="KSP124" s="511"/>
      <c r="KSQ124" s="511"/>
      <c r="KSR124" s="511"/>
      <c r="KSS124" s="511"/>
      <c r="KST124" s="511"/>
      <c r="KSU124" s="511"/>
      <c r="KSV124" s="511"/>
      <c r="KSW124" s="511"/>
      <c r="KSX124" s="511"/>
      <c r="KSY124" s="511"/>
      <c r="KSZ124" s="511"/>
      <c r="KTA124" s="511"/>
      <c r="KTB124" s="511"/>
      <c r="KTC124" s="511"/>
      <c r="KTD124" s="511"/>
      <c r="KTE124" s="511"/>
      <c r="KTF124" s="511"/>
      <c r="KTG124" s="511"/>
      <c r="KTH124" s="511"/>
      <c r="KTI124" s="511"/>
      <c r="KTJ124" s="511"/>
      <c r="KTK124" s="511"/>
      <c r="KTL124" s="511"/>
      <c r="KTM124" s="511"/>
      <c r="KTN124" s="511"/>
      <c r="KTO124" s="511"/>
      <c r="KTP124" s="511"/>
      <c r="KTQ124" s="511"/>
      <c r="KTR124" s="511"/>
      <c r="KTS124" s="511"/>
      <c r="KTT124" s="511"/>
      <c r="KTU124" s="511"/>
      <c r="KTV124" s="511"/>
      <c r="KTW124" s="511"/>
      <c r="KTX124" s="511"/>
      <c r="KTY124" s="511"/>
      <c r="KTZ124" s="511"/>
      <c r="KUA124" s="511"/>
      <c r="KUB124" s="511"/>
      <c r="KUC124" s="511"/>
      <c r="KUD124" s="511"/>
      <c r="KUE124" s="511"/>
      <c r="KUF124" s="511"/>
      <c r="KUG124" s="511"/>
      <c r="KUH124" s="511"/>
      <c r="KUI124" s="511"/>
      <c r="KUJ124" s="511"/>
      <c r="KUK124" s="511"/>
      <c r="KUL124" s="511"/>
      <c r="KUM124" s="511"/>
      <c r="KUN124" s="511"/>
      <c r="KUO124" s="511"/>
      <c r="KUP124" s="511"/>
      <c r="KUQ124" s="511"/>
      <c r="KUR124" s="511"/>
      <c r="KUS124" s="511"/>
      <c r="KUT124" s="511"/>
      <c r="KUU124" s="511"/>
      <c r="KUV124" s="511"/>
      <c r="KUW124" s="511"/>
      <c r="KUX124" s="511"/>
      <c r="KUY124" s="511"/>
      <c r="KUZ124" s="511"/>
      <c r="KVA124" s="511"/>
      <c r="KVB124" s="511"/>
      <c r="KVC124" s="511"/>
      <c r="KVD124" s="511"/>
      <c r="KVE124" s="511"/>
      <c r="KVF124" s="511"/>
      <c r="KVG124" s="511"/>
      <c r="KVH124" s="511"/>
      <c r="KVI124" s="511"/>
      <c r="KVJ124" s="511"/>
      <c r="KVK124" s="511"/>
      <c r="KVL124" s="511"/>
      <c r="KVM124" s="511"/>
      <c r="KVN124" s="511"/>
      <c r="KVO124" s="511"/>
      <c r="KVP124" s="511"/>
      <c r="KVQ124" s="511"/>
      <c r="KVR124" s="511"/>
      <c r="KVS124" s="511"/>
      <c r="KVT124" s="511"/>
      <c r="KVU124" s="511"/>
      <c r="KVV124" s="511"/>
      <c r="KVW124" s="511"/>
      <c r="KVX124" s="511"/>
      <c r="KVY124" s="511"/>
      <c r="KVZ124" s="511"/>
      <c r="KWA124" s="511"/>
      <c r="KWB124" s="511"/>
      <c r="KWC124" s="511"/>
      <c r="KWD124" s="511"/>
      <c r="KWE124" s="511"/>
      <c r="KWF124" s="511"/>
      <c r="KWG124" s="511"/>
      <c r="KWH124" s="511"/>
      <c r="KWI124" s="511"/>
      <c r="KWJ124" s="511"/>
      <c r="KWK124" s="511"/>
      <c r="KWL124" s="511"/>
      <c r="KWM124" s="511"/>
      <c r="KWN124" s="511"/>
      <c r="KWO124" s="511"/>
      <c r="KWP124" s="511"/>
      <c r="KWQ124" s="511"/>
      <c r="KWR124" s="511"/>
      <c r="KWS124" s="511"/>
      <c r="KWT124" s="511"/>
      <c r="KWU124" s="511"/>
      <c r="KWV124" s="511"/>
      <c r="KWW124" s="511"/>
      <c r="KWX124" s="511"/>
      <c r="KWY124" s="511"/>
      <c r="KWZ124" s="511"/>
      <c r="KXA124" s="511"/>
      <c r="KXB124" s="511"/>
      <c r="KXC124" s="511"/>
      <c r="KXD124" s="511"/>
      <c r="KXE124" s="511"/>
      <c r="KXF124" s="511"/>
      <c r="KXG124" s="511"/>
      <c r="KXH124" s="511"/>
      <c r="KXI124" s="511"/>
      <c r="KXJ124" s="511"/>
      <c r="KXK124" s="511"/>
      <c r="KXL124" s="511"/>
      <c r="KXM124" s="511"/>
      <c r="KXN124" s="511"/>
      <c r="KXO124" s="511"/>
      <c r="KXP124" s="511"/>
      <c r="KXQ124" s="511"/>
      <c r="KXR124" s="511"/>
      <c r="KXS124" s="511"/>
      <c r="KXT124" s="511"/>
      <c r="KXU124" s="511"/>
      <c r="KXV124" s="511"/>
      <c r="KXW124" s="511"/>
      <c r="KXX124" s="511"/>
      <c r="KXY124" s="511"/>
      <c r="KXZ124" s="511"/>
      <c r="KYA124" s="511"/>
      <c r="KYB124" s="511"/>
      <c r="KYC124" s="511"/>
      <c r="KYD124" s="511"/>
      <c r="KYE124" s="511"/>
      <c r="KYF124" s="511"/>
      <c r="KYG124" s="511"/>
      <c r="KYH124" s="511"/>
      <c r="KYI124" s="511"/>
      <c r="KYJ124" s="511"/>
      <c r="KYK124" s="511"/>
      <c r="KYL124" s="511"/>
      <c r="KYM124" s="511"/>
      <c r="KYN124" s="511"/>
      <c r="KYO124" s="511"/>
      <c r="KYP124" s="511"/>
      <c r="KYQ124" s="511"/>
      <c r="KYR124" s="511"/>
      <c r="KYS124" s="511"/>
      <c r="KYT124" s="511"/>
      <c r="KYU124" s="511"/>
      <c r="KYV124" s="511"/>
      <c r="KYW124" s="511"/>
      <c r="KYX124" s="511"/>
      <c r="KYY124" s="511"/>
      <c r="KYZ124" s="511"/>
      <c r="KZA124" s="511"/>
      <c r="KZB124" s="511"/>
      <c r="KZC124" s="511"/>
      <c r="KZD124" s="511"/>
      <c r="KZE124" s="511"/>
      <c r="KZF124" s="511"/>
      <c r="KZG124" s="511"/>
      <c r="KZH124" s="511"/>
      <c r="KZI124" s="511"/>
      <c r="KZJ124" s="511"/>
      <c r="KZK124" s="511"/>
      <c r="KZL124" s="511"/>
      <c r="KZM124" s="511"/>
      <c r="KZN124" s="511"/>
      <c r="KZO124" s="511"/>
      <c r="KZP124" s="511"/>
      <c r="KZQ124" s="511"/>
      <c r="KZR124" s="511"/>
      <c r="KZS124" s="511"/>
      <c r="KZT124" s="511"/>
      <c r="KZU124" s="511"/>
      <c r="KZV124" s="511"/>
      <c r="KZW124" s="511"/>
      <c r="KZX124" s="511"/>
      <c r="KZY124" s="511"/>
      <c r="KZZ124" s="511"/>
      <c r="LAA124" s="511"/>
      <c r="LAB124" s="511"/>
      <c r="LAC124" s="511"/>
      <c r="LAD124" s="511"/>
      <c r="LAE124" s="511"/>
      <c r="LAF124" s="511"/>
      <c r="LAG124" s="511"/>
      <c r="LAH124" s="511"/>
      <c r="LAI124" s="511"/>
      <c r="LAJ124" s="511"/>
      <c r="LAK124" s="511"/>
      <c r="LAL124" s="511"/>
      <c r="LAM124" s="511"/>
      <c r="LAN124" s="511"/>
      <c r="LAO124" s="511"/>
      <c r="LAP124" s="511"/>
      <c r="LAQ124" s="511"/>
      <c r="LAR124" s="511"/>
      <c r="LAS124" s="511"/>
      <c r="LAT124" s="511"/>
      <c r="LAU124" s="511"/>
      <c r="LAV124" s="511"/>
      <c r="LAW124" s="511"/>
      <c r="LAX124" s="511"/>
      <c r="LAY124" s="511"/>
      <c r="LAZ124" s="511"/>
      <c r="LBA124" s="511"/>
      <c r="LBB124" s="511"/>
      <c r="LBC124" s="511"/>
      <c r="LBD124" s="511"/>
      <c r="LBE124" s="511"/>
      <c r="LBF124" s="511"/>
      <c r="LBG124" s="511"/>
      <c r="LBH124" s="511"/>
      <c r="LBI124" s="511"/>
      <c r="LBJ124" s="511"/>
      <c r="LBK124" s="511"/>
      <c r="LBL124" s="511"/>
      <c r="LBM124" s="511"/>
      <c r="LBN124" s="511"/>
      <c r="LBO124" s="511"/>
      <c r="LBP124" s="511"/>
      <c r="LBQ124" s="511"/>
      <c r="LBR124" s="511"/>
      <c r="LBS124" s="511"/>
      <c r="LBT124" s="511"/>
      <c r="LBU124" s="511"/>
      <c r="LBV124" s="511"/>
      <c r="LBW124" s="511"/>
      <c r="LBX124" s="511"/>
      <c r="LBY124" s="511"/>
      <c r="LBZ124" s="511"/>
      <c r="LCA124" s="511"/>
      <c r="LCB124" s="511"/>
      <c r="LCC124" s="511"/>
      <c r="LCD124" s="511"/>
      <c r="LCE124" s="511"/>
      <c r="LCF124" s="511"/>
      <c r="LCG124" s="511"/>
      <c r="LCH124" s="511"/>
      <c r="LCI124" s="511"/>
      <c r="LCJ124" s="511"/>
      <c r="LCK124" s="511"/>
      <c r="LCL124" s="511"/>
      <c r="LCM124" s="511"/>
      <c r="LCN124" s="511"/>
      <c r="LCO124" s="511"/>
      <c r="LCP124" s="511"/>
      <c r="LCQ124" s="511"/>
      <c r="LCR124" s="511"/>
      <c r="LCS124" s="511"/>
      <c r="LCT124" s="511"/>
      <c r="LCU124" s="511"/>
      <c r="LCV124" s="511"/>
      <c r="LCW124" s="511"/>
      <c r="LCX124" s="511"/>
      <c r="LCY124" s="511"/>
      <c r="LCZ124" s="511"/>
      <c r="LDA124" s="511"/>
      <c r="LDB124" s="511"/>
      <c r="LDC124" s="511"/>
      <c r="LDD124" s="511"/>
      <c r="LDE124" s="511"/>
      <c r="LDF124" s="511"/>
      <c r="LDG124" s="511"/>
      <c r="LDH124" s="511"/>
      <c r="LDI124" s="511"/>
      <c r="LDJ124" s="511"/>
      <c r="LDK124" s="511"/>
      <c r="LDL124" s="511"/>
      <c r="LDM124" s="511"/>
      <c r="LDN124" s="511"/>
      <c r="LDO124" s="511"/>
      <c r="LDP124" s="511"/>
      <c r="LDQ124" s="511"/>
      <c r="LDR124" s="511"/>
      <c r="LDS124" s="511"/>
      <c r="LDT124" s="511"/>
      <c r="LDU124" s="511"/>
      <c r="LDV124" s="511"/>
      <c r="LDW124" s="511"/>
      <c r="LDX124" s="511"/>
      <c r="LDY124" s="511"/>
      <c r="LDZ124" s="511"/>
      <c r="LEA124" s="511"/>
      <c r="LEB124" s="511"/>
      <c r="LEC124" s="511"/>
      <c r="LED124" s="511"/>
      <c r="LEE124" s="511"/>
      <c r="LEF124" s="511"/>
      <c r="LEG124" s="511"/>
      <c r="LEH124" s="511"/>
      <c r="LEI124" s="511"/>
      <c r="LEJ124" s="511"/>
      <c r="LEK124" s="511"/>
      <c r="LEL124" s="511"/>
      <c r="LEM124" s="511"/>
      <c r="LEN124" s="511"/>
      <c r="LEO124" s="511"/>
      <c r="LEP124" s="511"/>
      <c r="LEQ124" s="511"/>
      <c r="LER124" s="511"/>
      <c r="LES124" s="511"/>
      <c r="LET124" s="511"/>
      <c r="LEU124" s="511"/>
      <c r="LEV124" s="511"/>
      <c r="LEW124" s="511"/>
      <c r="LEX124" s="511"/>
      <c r="LEY124" s="511"/>
      <c r="LEZ124" s="511"/>
      <c r="LFA124" s="511"/>
      <c r="LFB124" s="511"/>
      <c r="LFC124" s="511"/>
      <c r="LFD124" s="511"/>
      <c r="LFE124" s="511"/>
      <c r="LFF124" s="511"/>
      <c r="LFG124" s="511"/>
      <c r="LFH124" s="511"/>
      <c r="LFI124" s="511"/>
      <c r="LFJ124" s="511"/>
      <c r="LFK124" s="511"/>
      <c r="LFL124" s="511"/>
      <c r="LFM124" s="511"/>
      <c r="LFN124" s="511"/>
      <c r="LFO124" s="511"/>
      <c r="LFP124" s="511"/>
      <c r="LFQ124" s="511"/>
      <c r="LFR124" s="511"/>
      <c r="LFS124" s="511"/>
      <c r="LFT124" s="511"/>
      <c r="LFU124" s="511"/>
      <c r="LFV124" s="511"/>
      <c r="LFW124" s="511"/>
      <c r="LFX124" s="511"/>
      <c r="LFY124" s="511"/>
      <c r="LFZ124" s="511"/>
      <c r="LGA124" s="511"/>
      <c r="LGB124" s="511"/>
      <c r="LGC124" s="511"/>
      <c r="LGD124" s="511"/>
      <c r="LGE124" s="511"/>
      <c r="LGF124" s="511"/>
      <c r="LGG124" s="511"/>
      <c r="LGH124" s="511"/>
      <c r="LGI124" s="511"/>
      <c r="LGJ124" s="511"/>
      <c r="LGK124" s="511"/>
      <c r="LGL124" s="511"/>
      <c r="LGM124" s="511"/>
      <c r="LGN124" s="511"/>
      <c r="LGO124" s="511"/>
      <c r="LGP124" s="511"/>
      <c r="LGQ124" s="511"/>
      <c r="LGR124" s="511"/>
      <c r="LGS124" s="511"/>
      <c r="LGT124" s="511"/>
      <c r="LGU124" s="511"/>
      <c r="LGV124" s="511"/>
      <c r="LGW124" s="511"/>
      <c r="LGX124" s="511"/>
      <c r="LGY124" s="511"/>
      <c r="LGZ124" s="511"/>
      <c r="LHA124" s="511"/>
      <c r="LHB124" s="511"/>
      <c r="LHC124" s="511"/>
      <c r="LHD124" s="511"/>
      <c r="LHE124" s="511"/>
      <c r="LHF124" s="511"/>
      <c r="LHG124" s="511"/>
      <c r="LHH124" s="511"/>
      <c r="LHI124" s="511"/>
      <c r="LHJ124" s="511"/>
      <c r="LHK124" s="511"/>
      <c r="LHL124" s="511"/>
      <c r="LHM124" s="511"/>
      <c r="LHN124" s="511"/>
      <c r="LHO124" s="511"/>
      <c r="LHP124" s="511"/>
      <c r="LHQ124" s="511"/>
      <c r="LHR124" s="511"/>
      <c r="LHS124" s="511"/>
      <c r="LHT124" s="511"/>
      <c r="LHU124" s="511"/>
      <c r="LHV124" s="511"/>
      <c r="LHW124" s="511"/>
      <c r="LHX124" s="511"/>
      <c r="LHY124" s="511"/>
      <c r="LHZ124" s="511"/>
      <c r="LIA124" s="511"/>
      <c r="LIB124" s="511"/>
      <c r="LIC124" s="511"/>
      <c r="LID124" s="511"/>
      <c r="LIE124" s="511"/>
      <c r="LIF124" s="511"/>
      <c r="LIG124" s="511"/>
      <c r="LIH124" s="511"/>
      <c r="LII124" s="511"/>
      <c r="LIJ124" s="511"/>
      <c r="LIK124" s="511"/>
      <c r="LIL124" s="511"/>
      <c r="LIM124" s="511"/>
      <c r="LIN124" s="511"/>
      <c r="LIO124" s="511"/>
      <c r="LIP124" s="511"/>
      <c r="LIQ124" s="511"/>
      <c r="LIR124" s="511"/>
      <c r="LIS124" s="511"/>
      <c r="LIT124" s="511"/>
      <c r="LIU124" s="511"/>
      <c r="LIV124" s="511"/>
      <c r="LIW124" s="511"/>
      <c r="LIX124" s="511"/>
      <c r="LIY124" s="511"/>
      <c r="LIZ124" s="511"/>
      <c r="LJA124" s="511"/>
      <c r="LJB124" s="511"/>
      <c r="LJC124" s="511"/>
      <c r="LJD124" s="511"/>
      <c r="LJE124" s="511"/>
      <c r="LJF124" s="511"/>
      <c r="LJG124" s="511"/>
      <c r="LJH124" s="511"/>
      <c r="LJI124" s="511"/>
      <c r="LJJ124" s="511"/>
      <c r="LJK124" s="511"/>
      <c r="LJL124" s="511"/>
      <c r="LJM124" s="511"/>
      <c r="LJN124" s="511"/>
      <c r="LJO124" s="511"/>
      <c r="LJP124" s="511"/>
      <c r="LJQ124" s="511"/>
      <c r="LJR124" s="511"/>
      <c r="LJS124" s="511"/>
      <c r="LJT124" s="511"/>
      <c r="LJU124" s="511"/>
      <c r="LJV124" s="511"/>
      <c r="LJW124" s="511"/>
      <c r="LJX124" s="511"/>
      <c r="LJY124" s="511"/>
      <c r="LJZ124" s="511"/>
      <c r="LKA124" s="511"/>
      <c r="LKB124" s="511"/>
      <c r="LKC124" s="511"/>
      <c r="LKD124" s="511"/>
      <c r="LKE124" s="511"/>
      <c r="LKF124" s="511"/>
      <c r="LKG124" s="511"/>
      <c r="LKH124" s="511"/>
      <c r="LKI124" s="511"/>
      <c r="LKJ124" s="511"/>
      <c r="LKK124" s="511"/>
      <c r="LKL124" s="511"/>
      <c r="LKM124" s="511"/>
      <c r="LKN124" s="511"/>
      <c r="LKO124" s="511"/>
      <c r="LKP124" s="511"/>
      <c r="LKQ124" s="511"/>
      <c r="LKR124" s="511"/>
      <c r="LKS124" s="511"/>
      <c r="LKT124" s="511"/>
      <c r="LKU124" s="511"/>
      <c r="LKV124" s="511"/>
      <c r="LKW124" s="511"/>
      <c r="LKX124" s="511"/>
      <c r="LKY124" s="511"/>
      <c r="LKZ124" s="511"/>
      <c r="LLA124" s="511"/>
      <c r="LLB124" s="511"/>
      <c r="LLC124" s="511"/>
      <c r="LLD124" s="511"/>
      <c r="LLE124" s="511"/>
      <c r="LLF124" s="511"/>
      <c r="LLG124" s="511"/>
      <c r="LLH124" s="511"/>
      <c r="LLI124" s="511"/>
      <c r="LLJ124" s="511"/>
      <c r="LLK124" s="511"/>
      <c r="LLL124" s="511"/>
      <c r="LLM124" s="511"/>
      <c r="LLN124" s="511"/>
      <c r="LLO124" s="511"/>
      <c r="LLP124" s="511"/>
      <c r="LLQ124" s="511"/>
      <c r="LLR124" s="511"/>
      <c r="LLS124" s="511"/>
      <c r="LLT124" s="511"/>
      <c r="LLU124" s="511"/>
      <c r="LLV124" s="511"/>
      <c r="LLW124" s="511"/>
      <c r="LLX124" s="511"/>
      <c r="LLY124" s="511"/>
      <c r="LLZ124" s="511"/>
      <c r="LMA124" s="511"/>
      <c r="LMB124" s="511"/>
      <c r="LMC124" s="511"/>
      <c r="LMD124" s="511"/>
      <c r="LME124" s="511"/>
      <c r="LMF124" s="511"/>
      <c r="LMG124" s="511"/>
      <c r="LMH124" s="511"/>
      <c r="LMI124" s="511"/>
      <c r="LMJ124" s="511"/>
      <c r="LMK124" s="511"/>
      <c r="LML124" s="511"/>
      <c r="LMM124" s="511"/>
      <c r="LMN124" s="511"/>
      <c r="LMO124" s="511"/>
      <c r="LMP124" s="511"/>
      <c r="LMQ124" s="511"/>
      <c r="LMR124" s="511"/>
      <c r="LMS124" s="511"/>
      <c r="LMT124" s="511"/>
      <c r="LMU124" s="511"/>
      <c r="LMV124" s="511"/>
      <c r="LMW124" s="511"/>
      <c r="LMX124" s="511"/>
      <c r="LMY124" s="511"/>
      <c r="LMZ124" s="511"/>
      <c r="LNA124" s="511"/>
      <c r="LNB124" s="511"/>
      <c r="LNC124" s="511"/>
      <c r="LND124" s="511"/>
      <c r="LNE124" s="511"/>
      <c r="LNF124" s="511"/>
      <c r="LNG124" s="511"/>
      <c r="LNH124" s="511"/>
      <c r="LNI124" s="511"/>
      <c r="LNJ124" s="511"/>
      <c r="LNK124" s="511"/>
      <c r="LNL124" s="511"/>
      <c r="LNM124" s="511"/>
      <c r="LNN124" s="511"/>
      <c r="LNO124" s="511"/>
      <c r="LNP124" s="511"/>
      <c r="LNQ124" s="511"/>
      <c r="LNR124" s="511"/>
      <c r="LNS124" s="511"/>
      <c r="LNT124" s="511"/>
      <c r="LNU124" s="511"/>
      <c r="LNV124" s="511"/>
      <c r="LNW124" s="511"/>
      <c r="LNX124" s="511"/>
      <c r="LNY124" s="511"/>
      <c r="LNZ124" s="511"/>
      <c r="LOA124" s="511"/>
      <c r="LOB124" s="511"/>
      <c r="LOC124" s="511"/>
      <c r="LOD124" s="511"/>
      <c r="LOE124" s="511"/>
      <c r="LOF124" s="511"/>
      <c r="LOG124" s="511"/>
      <c r="LOH124" s="511"/>
      <c r="LOI124" s="511"/>
      <c r="LOJ124" s="511"/>
      <c r="LOK124" s="511"/>
      <c r="LOL124" s="511"/>
      <c r="LOM124" s="511"/>
      <c r="LON124" s="511"/>
      <c r="LOO124" s="511"/>
      <c r="LOP124" s="511"/>
      <c r="LOQ124" s="511"/>
      <c r="LOR124" s="511"/>
      <c r="LOS124" s="511"/>
      <c r="LOT124" s="511"/>
      <c r="LOU124" s="511"/>
      <c r="LOV124" s="511"/>
      <c r="LOW124" s="511"/>
      <c r="LOX124" s="511"/>
      <c r="LOY124" s="511"/>
      <c r="LOZ124" s="511"/>
      <c r="LPA124" s="511"/>
      <c r="LPB124" s="511"/>
      <c r="LPC124" s="511"/>
      <c r="LPD124" s="511"/>
      <c r="LPE124" s="511"/>
      <c r="LPF124" s="511"/>
      <c r="LPG124" s="511"/>
      <c r="LPH124" s="511"/>
      <c r="LPI124" s="511"/>
      <c r="LPJ124" s="511"/>
      <c r="LPK124" s="511"/>
      <c r="LPL124" s="511"/>
      <c r="LPM124" s="511"/>
      <c r="LPN124" s="511"/>
      <c r="LPO124" s="511"/>
      <c r="LPP124" s="511"/>
      <c r="LPQ124" s="511"/>
      <c r="LPR124" s="511"/>
      <c r="LPS124" s="511"/>
      <c r="LPT124" s="511"/>
      <c r="LPU124" s="511"/>
      <c r="LPV124" s="511"/>
      <c r="LPW124" s="511"/>
      <c r="LPX124" s="511"/>
      <c r="LPY124" s="511"/>
      <c r="LPZ124" s="511"/>
      <c r="LQA124" s="511"/>
      <c r="LQB124" s="511"/>
      <c r="LQC124" s="511"/>
      <c r="LQD124" s="511"/>
      <c r="LQE124" s="511"/>
      <c r="LQF124" s="511"/>
      <c r="LQG124" s="511"/>
      <c r="LQH124" s="511"/>
      <c r="LQI124" s="511"/>
      <c r="LQJ124" s="511"/>
      <c r="LQK124" s="511"/>
      <c r="LQL124" s="511"/>
      <c r="LQM124" s="511"/>
      <c r="LQN124" s="511"/>
      <c r="LQO124" s="511"/>
      <c r="LQP124" s="511"/>
      <c r="LQQ124" s="511"/>
      <c r="LQR124" s="511"/>
      <c r="LQS124" s="511"/>
      <c r="LQT124" s="511"/>
      <c r="LQU124" s="511"/>
      <c r="LQV124" s="511"/>
      <c r="LQW124" s="511"/>
      <c r="LQX124" s="511"/>
      <c r="LQY124" s="511"/>
      <c r="LQZ124" s="511"/>
      <c r="LRA124" s="511"/>
      <c r="LRB124" s="511"/>
      <c r="LRC124" s="511"/>
      <c r="LRD124" s="511"/>
      <c r="LRE124" s="511"/>
      <c r="LRF124" s="511"/>
      <c r="LRG124" s="511"/>
      <c r="LRH124" s="511"/>
      <c r="LRI124" s="511"/>
      <c r="LRJ124" s="511"/>
      <c r="LRK124" s="511"/>
      <c r="LRL124" s="511"/>
      <c r="LRM124" s="511"/>
      <c r="LRN124" s="511"/>
      <c r="LRO124" s="511"/>
      <c r="LRP124" s="511"/>
      <c r="LRQ124" s="511"/>
      <c r="LRR124" s="511"/>
      <c r="LRS124" s="511"/>
      <c r="LRT124" s="511"/>
      <c r="LRU124" s="511"/>
      <c r="LRV124" s="511"/>
      <c r="LRW124" s="511"/>
      <c r="LRX124" s="511"/>
      <c r="LRY124" s="511"/>
      <c r="LRZ124" s="511"/>
      <c r="LSA124" s="511"/>
      <c r="LSB124" s="511"/>
      <c r="LSC124" s="511"/>
      <c r="LSD124" s="511"/>
      <c r="LSE124" s="511"/>
      <c r="LSF124" s="511"/>
      <c r="LSG124" s="511"/>
      <c r="LSH124" s="511"/>
      <c r="LSI124" s="511"/>
      <c r="LSJ124" s="511"/>
      <c r="LSK124" s="511"/>
      <c r="LSL124" s="511"/>
      <c r="LSM124" s="511"/>
      <c r="LSN124" s="511"/>
      <c r="LSO124" s="511"/>
      <c r="LSP124" s="511"/>
      <c r="LSQ124" s="511"/>
      <c r="LSR124" s="511"/>
      <c r="LSS124" s="511"/>
      <c r="LST124" s="511"/>
      <c r="LSU124" s="511"/>
      <c r="LSV124" s="511"/>
      <c r="LSW124" s="511"/>
      <c r="LSX124" s="511"/>
      <c r="LSY124" s="511"/>
      <c r="LSZ124" s="511"/>
      <c r="LTA124" s="511"/>
      <c r="LTB124" s="511"/>
      <c r="LTC124" s="511"/>
      <c r="LTD124" s="511"/>
      <c r="LTE124" s="511"/>
      <c r="LTF124" s="511"/>
      <c r="LTG124" s="511"/>
      <c r="LTH124" s="511"/>
      <c r="LTI124" s="511"/>
      <c r="LTJ124" s="511"/>
      <c r="LTK124" s="511"/>
      <c r="LTL124" s="511"/>
      <c r="LTM124" s="511"/>
      <c r="LTN124" s="511"/>
      <c r="LTO124" s="511"/>
      <c r="LTP124" s="511"/>
      <c r="LTQ124" s="511"/>
      <c r="LTR124" s="511"/>
      <c r="LTS124" s="511"/>
      <c r="LTT124" s="511"/>
      <c r="LTU124" s="511"/>
      <c r="LTV124" s="511"/>
      <c r="LTW124" s="511"/>
      <c r="LTX124" s="511"/>
      <c r="LTY124" s="511"/>
      <c r="LTZ124" s="511"/>
      <c r="LUA124" s="511"/>
      <c r="LUB124" s="511"/>
      <c r="LUC124" s="511"/>
      <c r="LUD124" s="511"/>
      <c r="LUE124" s="511"/>
      <c r="LUF124" s="511"/>
      <c r="LUG124" s="511"/>
      <c r="LUH124" s="511"/>
      <c r="LUI124" s="511"/>
      <c r="LUJ124" s="511"/>
      <c r="LUK124" s="511"/>
      <c r="LUL124" s="511"/>
      <c r="LUM124" s="511"/>
      <c r="LUN124" s="511"/>
      <c r="LUO124" s="511"/>
      <c r="LUP124" s="511"/>
      <c r="LUQ124" s="511"/>
      <c r="LUR124" s="511"/>
      <c r="LUS124" s="511"/>
      <c r="LUT124" s="511"/>
      <c r="LUU124" s="511"/>
      <c r="LUV124" s="511"/>
      <c r="LUW124" s="511"/>
      <c r="LUX124" s="511"/>
      <c r="LUY124" s="511"/>
      <c r="LUZ124" s="511"/>
      <c r="LVA124" s="511"/>
      <c r="LVB124" s="511"/>
      <c r="LVC124" s="511"/>
      <c r="LVD124" s="511"/>
      <c r="LVE124" s="511"/>
      <c r="LVF124" s="511"/>
      <c r="LVG124" s="511"/>
      <c r="LVH124" s="511"/>
      <c r="LVI124" s="511"/>
      <c r="LVJ124" s="511"/>
      <c r="LVK124" s="511"/>
      <c r="LVL124" s="511"/>
      <c r="LVM124" s="511"/>
      <c r="LVN124" s="511"/>
      <c r="LVO124" s="511"/>
      <c r="LVP124" s="511"/>
      <c r="LVQ124" s="511"/>
      <c r="LVR124" s="511"/>
      <c r="LVS124" s="511"/>
      <c r="LVT124" s="511"/>
      <c r="LVU124" s="511"/>
      <c r="LVV124" s="511"/>
      <c r="LVW124" s="511"/>
      <c r="LVX124" s="511"/>
      <c r="LVY124" s="511"/>
      <c r="LVZ124" s="511"/>
      <c r="LWA124" s="511"/>
      <c r="LWB124" s="511"/>
      <c r="LWC124" s="511"/>
      <c r="LWD124" s="511"/>
      <c r="LWE124" s="511"/>
      <c r="LWF124" s="511"/>
      <c r="LWG124" s="511"/>
      <c r="LWH124" s="511"/>
      <c r="LWI124" s="511"/>
      <c r="LWJ124" s="511"/>
      <c r="LWK124" s="511"/>
      <c r="LWL124" s="511"/>
      <c r="LWM124" s="511"/>
      <c r="LWN124" s="511"/>
      <c r="LWO124" s="511"/>
      <c r="LWP124" s="511"/>
      <c r="LWQ124" s="511"/>
      <c r="LWR124" s="511"/>
      <c r="LWS124" s="511"/>
      <c r="LWT124" s="511"/>
      <c r="LWU124" s="511"/>
      <c r="LWV124" s="511"/>
      <c r="LWW124" s="511"/>
      <c r="LWX124" s="511"/>
      <c r="LWY124" s="511"/>
      <c r="LWZ124" s="511"/>
      <c r="LXA124" s="511"/>
      <c r="LXB124" s="511"/>
      <c r="LXC124" s="511"/>
      <c r="LXD124" s="511"/>
      <c r="LXE124" s="511"/>
      <c r="LXF124" s="511"/>
      <c r="LXG124" s="511"/>
      <c r="LXH124" s="511"/>
      <c r="LXI124" s="511"/>
      <c r="LXJ124" s="511"/>
      <c r="LXK124" s="511"/>
      <c r="LXL124" s="511"/>
      <c r="LXM124" s="511"/>
      <c r="LXN124" s="511"/>
      <c r="LXO124" s="511"/>
      <c r="LXP124" s="511"/>
      <c r="LXQ124" s="511"/>
      <c r="LXR124" s="511"/>
      <c r="LXS124" s="511"/>
      <c r="LXT124" s="511"/>
      <c r="LXU124" s="511"/>
      <c r="LXV124" s="511"/>
      <c r="LXW124" s="511"/>
      <c r="LXX124" s="511"/>
      <c r="LXY124" s="511"/>
      <c r="LXZ124" s="511"/>
      <c r="LYA124" s="511"/>
      <c r="LYB124" s="511"/>
      <c r="LYC124" s="511"/>
      <c r="LYD124" s="511"/>
      <c r="LYE124" s="511"/>
      <c r="LYF124" s="511"/>
      <c r="LYG124" s="511"/>
      <c r="LYH124" s="511"/>
      <c r="LYI124" s="511"/>
      <c r="LYJ124" s="511"/>
      <c r="LYK124" s="511"/>
      <c r="LYL124" s="511"/>
      <c r="LYM124" s="511"/>
      <c r="LYN124" s="511"/>
      <c r="LYO124" s="511"/>
      <c r="LYP124" s="511"/>
      <c r="LYQ124" s="511"/>
      <c r="LYR124" s="511"/>
      <c r="LYS124" s="511"/>
      <c r="LYT124" s="511"/>
      <c r="LYU124" s="511"/>
      <c r="LYV124" s="511"/>
      <c r="LYW124" s="511"/>
      <c r="LYX124" s="511"/>
      <c r="LYY124" s="511"/>
      <c r="LYZ124" s="511"/>
      <c r="LZA124" s="511"/>
      <c r="LZB124" s="511"/>
      <c r="LZC124" s="511"/>
      <c r="LZD124" s="511"/>
      <c r="LZE124" s="511"/>
      <c r="LZF124" s="511"/>
      <c r="LZG124" s="511"/>
      <c r="LZH124" s="511"/>
      <c r="LZI124" s="511"/>
      <c r="LZJ124" s="511"/>
      <c r="LZK124" s="511"/>
      <c r="LZL124" s="511"/>
      <c r="LZM124" s="511"/>
      <c r="LZN124" s="511"/>
      <c r="LZO124" s="511"/>
      <c r="LZP124" s="511"/>
      <c r="LZQ124" s="511"/>
      <c r="LZR124" s="511"/>
      <c r="LZS124" s="511"/>
      <c r="LZT124" s="511"/>
      <c r="LZU124" s="511"/>
      <c r="LZV124" s="511"/>
      <c r="LZW124" s="511"/>
      <c r="LZX124" s="511"/>
      <c r="LZY124" s="511"/>
      <c r="LZZ124" s="511"/>
      <c r="MAA124" s="511"/>
      <c r="MAB124" s="511"/>
      <c r="MAC124" s="511"/>
      <c r="MAD124" s="511"/>
      <c r="MAE124" s="511"/>
      <c r="MAF124" s="511"/>
      <c r="MAG124" s="511"/>
      <c r="MAH124" s="511"/>
      <c r="MAI124" s="511"/>
      <c r="MAJ124" s="511"/>
      <c r="MAK124" s="511"/>
      <c r="MAL124" s="511"/>
      <c r="MAM124" s="511"/>
      <c r="MAN124" s="511"/>
      <c r="MAO124" s="511"/>
      <c r="MAP124" s="511"/>
      <c r="MAQ124" s="511"/>
      <c r="MAR124" s="511"/>
      <c r="MAS124" s="511"/>
      <c r="MAT124" s="511"/>
      <c r="MAU124" s="511"/>
      <c r="MAV124" s="511"/>
      <c r="MAW124" s="511"/>
      <c r="MAX124" s="511"/>
      <c r="MAY124" s="511"/>
      <c r="MAZ124" s="511"/>
      <c r="MBA124" s="511"/>
      <c r="MBB124" s="511"/>
      <c r="MBC124" s="511"/>
      <c r="MBD124" s="511"/>
      <c r="MBE124" s="511"/>
      <c r="MBF124" s="511"/>
      <c r="MBG124" s="511"/>
      <c r="MBH124" s="511"/>
      <c r="MBI124" s="511"/>
      <c r="MBJ124" s="511"/>
      <c r="MBK124" s="511"/>
      <c r="MBL124" s="511"/>
      <c r="MBM124" s="511"/>
      <c r="MBN124" s="511"/>
      <c r="MBO124" s="511"/>
      <c r="MBP124" s="511"/>
      <c r="MBQ124" s="511"/>
      <c r="MBR124" s="511"/>
      <c r="MBS124" s="511"/>
      <c r="MBT124" s="511"/>
      <c r="MBU124" s="511"/>
      <c r="MBV124" s="511"/>
      <c r="MBW124" s="511"/>
      <c r="MBX124" s="511"/>
      <c r="MBY124" s="511"/>
      <c r="MBZ124" s="511"/>
      <c r="MCA124" s="511"/>
      <c r="MCB124" s="511"/>
      <c r="MCC124" s="511"/>
      <c r="MCD124" s="511"/>
      <c r="MCE124" s="511"/>
      <c r="MCF124" s="511"/>
      <c r="MCG124" s="511"/>
      <c r="MCH124" s="511"/>
      <c r="MCI124" s="511"/>
      <c r="MCJ124" s="511"/>
      <c r="MCK124" s="511"/>
      <c r="MCL124" s="511"/>
      <c r="MCM124" s="511"/>
      <c r="MCN124" s="511"/>
      <c r="MCO124" s="511"/>
      <c r="MCP124" s="511"/>
      <c r="MCQ124" s="511"/>
      <c r="MCR124" s="511"/>
      <c r="MCS124" s="511"/>
      <c r="MCT124" s="511"/>
      <c r="MCU124" s="511"/>
      <c r="MCV124" s="511"/>
      <c r="MCW124" s="511"/>
      <c r="MCX124" s="511"/>
      <c r="MCY124" s="511"/>
      <c r="MCZ124" s="511"/>
      <c r="MDA124" s="511"/>
      <c r="MDB124" s="511"/>
      <c r="MDC124" s="511"/>
      <c r="MDD124" s="511"/>
      <c r="MDE124" s="511"/>
      <c r="MDF124" s="511"/>
      <c r="MDG124" s="511"/>
      <c r="MDH124" s="511"/>
      <c r="MDI124" s="511"/>
      <c r="MDJ124" s="511"/>
      <c r="MDK124" s="511"/>
      <c r="MDL124" s="511"/>
      <c r="MDM124" s="511"/>
      <c r="MDN124" s="511"/>
      <c r="MDO124" s="511"/>
      <c r="MDP124" s="511"/>
      <c r="MDQ124" s="511"/>
      <c r="MDR124" s="511"/>
      <c r="MDS124" s="511"/>
      <c r="MDT124" s="511"/>
      <c r="MDU124" s="511"/>
      <c r="MDV124" s="511"/>
      <c r="MDW124" s="511"/>
      <c r="MDX124" s="511"/>
      <c r="MDY124" s="511"/>
      <c r="MDZ124" s="511"/>
      <c r="MEA124" s="511"/>
      <c r="MEB124" s="511"/>
      <c r="MEC124" s="511"/>
      <c r="MED124" s="511"/>
      <c r="MEE124" s="511"/>
      <c r="MEF124" s="511"/>
      <c r="MEG124" s="511"/>
      <c r="MEH124" s="511"/>
      <c r="MEI124" s="511"/>
      <c r="MEJ124" s="511"/>
      <c r="MEK124" s="511"/>
      <c r="MEL124" s="511"/>
      <c r="MEM124" s="511"/>
      <c r="MEN124" s="511"/>
      <c r="MEO124" s="511"/>
      <c r="MEP124" s="511"/>
      <c r="MEQ124" s="511"/>
      <c r="MER124" s="511"/>
      <c r="MES124" s="511"/>
      <c r="MET124" s="511"/>
      <c r="MEU124" s="511"/>
      <c r="MEV124" s="511"/>
      <c r="MEW124" s="511"/>
      <c r="MEX124" s="511"/>
      <c r="MEY124" s="511"/>
      <c r="MEZ124" s="511"/>
      <c r="MFA124" s="511"/>
      <c r="MFB124" s="511"/>
      <c r="MFC124" s="511"/>
      <c r="MFD124" s="511"/>
      <c r="MFE124" s="511"/>
      <c r="MFF124" s="511"/>
      <c r="MFG124" s="511"/>
      <c r="MFH124" s="511"/>
      <c r="MFI124" s="511"/>
      <c r="MFJ124" s="511"/>
      <c r="MFK124" s="511"/>
      <c r="MFL124" s="511"/>
      <c r="MFM124" s="511"/>
      <c r="MFN124" s="511"/>
      <c r="MFO124" s="511"/>
      <c r="MFP124" s="511"/>
      <c r="MFQ124" s="511"/>
      <c r="MFR124" s="511"/>
      <c r="MFS124" s="511"/>
      <c r="MFT124" s="511"/>
      <c r="MFU124" s="511"/>
      <c r="MFV124" s="511"/>
      <c r="MFW124" s="511"/>
      <c r="MFX124" s="511"/>
      <c r="MFY124" s="511"/>
      <c r="MFZ124" s="511"/>
      <c r="MGA124" s="511"/>
      <c r="MGB124" s="511"/>
      <c r="MGC124" s="511"/>
      <c r="MGD124" s="511"/>
      <c r="MGE124" s="511"/>
      <c r="MGF124" s="511"/>
      <c r="MGG124" s="511"/>
      <c r="MGH124" s="511"/>
      <c r="MGI124" s="511"/>
      <c r="MGJ124" s="511"/>
      <c r="MGK124" s="511"/>
      <c r="MGL124" s="511"/>
      <c r="MGM124" s="511"/>
      <c r="MGN124" s="511"/>
      <c r="MGO124" s="511"/>
      <c r="MGP124" s="511"/>
      <c r="MGQ124" s="511"/>
      <c r="MGR124" s="511"/>
      <c r="MGS124" s="511"/>
      <c r="MGT124" s="511"/>
      <c r="MGU124" s="511"/>
      <c r="MGV124" s="511"/>
      <c r="MGW124" s="511"/>
      <c r="MGX124" s="511"/>
      <c r="MGY124" s="511"/>
      <c r="MGZ124" s="511"/>
      <c r="MHA124" s="511"/>
      <c r="MHB124" s="511"/>
      <c r="MHC124" s="511"/>
      <c r="MHD124" s="511"/>
      <c r="MHE124" s="511"/>
      <c r="MHF124" s="511"/>
      <c r="MHG124" s="511"/>
      <c r="MHH124" s="511"/>
      <c r="MHI124" s="511"/>
      <c r="MHJ124" s="511"/>
      <c r="MHK124" s="511"/>
      <c r="MHL124" s="511"/>
      <c r="MHM124" s="511"/>
      <c r="MHN124" s="511"/>
      <c r="MHO124" s="511"/>
      <c r="MHP124" s="511"/>
      <c r="MHQ124" s="511"/>
      <c r="MHR124" s="511"/>
      <c r="MHS124" s="511"/>
      <c r="MHT124" s="511"/>
      <c r="MHU124" s="511"/>
      <c r="MHV124" s="511"/>
      <c r="MHW124" s="511"/>
      <c r="MHX124" s="511"/>
      <c r="MHY124" s="511"/>
      <c r="MHZ124" s="511"/>
      <c r="MIA124" s="511"/>
      <c r="MIB124" s="511"/>
      <c r="MIC124" s="511"/>
      <c r="MID124" s="511"/>
      <c r="MIE124" s="511"/>
      <c r="MIF124" s="511"/>
      <c r="MIG124" s="511"/>
      <c r="MIH124" s="511"/>
      <c r="MII124" s="511"/>
      <c r="MIJ124" s="511"/>
      <c r="MIK124" s="511"/>
      <c r="MIL124" s="511"/>
      <c r="MIM124" s="511"/>
      <c r="MIN124" s="511"/>
      <c r="MIO124" s="511"/>
      <c r="MIP124" s="511"/>
      <c r="MIQ124" s="511"/>
      <c r="MIR124" s="511"/>
      <c r="MIS124" s="511"/>
      <c r="MIT124" s="511"/>
      <c r="MIU124" s="511"/>
      <c r="MIV124" s="511"/>
      <c r="MIW124" s="511"/>
      <c r="MIX124" s="511"/>
      <c r="MIY124" s="511"/>
      <c r="MIZ124" s="511"/>
      <c r="MJA124" s="511"/>
      <c r="MJB124" s="511"/>
      <c r="MJC124" s="511"/>
      <c r="MJD124" s="511"/>
      <c r="MJE124" s="511"/>
      <c r="MJF124" s="511"/>
      <c r="MJG124" s="511"/>
      <c r="MJH124" s="511"/>
      <c r="MJI124" s="511"/>
      <c r="MJJ124" s="511"/>
      <c r="MJK124" s="511"/>
      <c r="MJL124" s="511"/>
      <c r="MJM124" s="511"/>
      <c r="MJN124" s="511"/>
      <c r="MJO124" s="511"/>
      <c r="MJP124" s="511"/>
      <c r="MJQ124" s="511"/>
      <c r="MJR124" s="511"/>
      <c r="MJS124" s="511"/>
      <c r="MJT124" s="511"/>
      <c r="MJU124" s="511"/>
      <c r="MJV124" s="511"/>
      <c r="MJW124" s="511"/>
      <c r="MJX124" s="511"/>
      <c r="MJY124" s="511"/>
      <c r="MJZ124" s="511"/>
      <c r="MKA124" s="511"/>
      <c r="MKB124" s="511"/>
      <c r="MKC124" s="511"/>
      <c r="MKD124" s="511"/>
      <c r="MKE124" s="511"/>
      <c r="MKF124" s="511"/>
      <c r="MKG124" s="511"/>
      <c r="MKH124" s="511"/>
      <c r="MKI124" s="511"/>
      <c r="MKJ124" s="511"/>
      <c r="MKK124" s="511"/>
      <c r="MKL124" s="511"/>
      <c r="MKM124" s="511"/>
      <c r="MKN124" s="511"/>
      <c r="MKO124" s="511"/>
      <c r="MKP124" s="511"/>
      <c r="MKQ124" s="511"/>
      <c r="MKR124" s="511"/>
      <c r="MKS124" s="511"/>
      <c r="MKT124" s="511"/>
      <c r="MKU124" s="511"/>
      <c r="MKV124" s="511"/>
      <c r="MKW124" s="511"/>
      <c r="MKX124" s="511"/>
      <c r="MKY124" s="511"/>
      <c r="MKZ124" s="511"/>
      <c r="MLA124" s="511"/>
      <c r="MLB124" s="511"/>
      <c r="MLC124" s="511"/>
      <c r="MLD124" s="511"/>
      <c r="MLE124" s="511"/>
      <c r="MLF124" s="511"/>
      <c r="MLG124" s="511"/>
      <c r="MLH124" s="511"/>
      <c r="MLI124" s="511"/>
      <c r="MLJ124" s="511"/>
      <c r="MLK124" s="511"/>
      <c r="MLL124" s="511"/>
      <c r="MLM124" s="511"/>
      <c r="MLN124" s="511"/>
      <c r="MLO124" s="511"/>
      <c r="MLP124" s="511"/>
      <c r="MLQ124" s="511"/>
      <c r="MLR124" s="511"/>
      <c r="MLS124" s="511"/>
      <c r="MLT124" s="511"/>
      <c r="MLU124" s="511"/>
      <c r="MLV124" s="511"/>
      <c r="MLW124" s="511"/>
      <c r="MLX124" s="511"/>
      <c r="MLY124" s="511"/>
      <c r="MLZ124" s="511"/>
      <c r="MMA124" s="511"/>
      <c r="MMB124" s="511"/>
      <c r="MMC124" s="511"/>
      <c r="MMD124" s="511"/>
      <c r="MME124" s="511"/>
      <c r="MMF124" s="511"/>
      <c r="MMG124" s="511"/>
      <c r="MMH124" s="511"/>
      <c r="MMI124" s="511"/>
      <c r="MMJ124" s="511"/>
      <c r="MMK124" s="511"/>
      <c r="MML124" s="511"/>
      <c r="MMM124" s="511"/>
      <c r="MMN124" s="511"/>
      <c r="MMO124" s="511"/>
      <c r="MMP124" s="511"/>
      <c r="MMQ124" s="511"/>
      <c r="MMR124" s="511"/>
      <c r="MMS124" s="511"/>
      <c r="MMT124" s="511"/>
      <c r="MMU124" s="511"/>
      <c r="MMV124" s="511"/>
      <c r="MMW124" s="511"/>
      <c r="MMX124" s="511"/>
      <c r="MMY124" s="511"/>
      <c r="MMZ124" s="511"/>
      <c r="MNA124" s="511"/>
      <c r="MNB124" s="511"/>
      <c r="MNC124" s="511"/>
      <c r="MND124" s="511"/>
      <c r="MNE124" s="511"/>
      <c r="MNF124" s="511"/>
      <c r="MNG124" s="511"/>
      <c r="MNH124" s="511"/>
      <c r="MNI124" s="511"/>
      <c r="MNJ124" s="511"/>
      <c r="MNK124" s="511"/>
      <c r="MNL124" s="511"/>
      <c r="MNM124" s="511"/>
      <c r="MNN124" s="511"/>
      <c r="MNO124" s="511"/>
      <c r="MNP124" s="511"/>
      <c r="MNQ124" s="511"/>
      <c r="MNR124" s="511"/>
      <c r="MNS124" s="511"/>
      <c r="MNT124" s="511"/>
      <c r="MNU124" s="511"/>
      <c r="MNV124" s="511"/>
      <c r="MNW124" s="511"/>
      <c r="MNX124" s="511"/>
      <c r="MNY124" s="511"/>
      <c r="MNZ124" s="511"/>
      <c r="MOA124" s="511"/>
      <c r="MOB124" s="511"/>
      <c r="MOC124" s="511"/>
      <c r="MOD124" s="511"/>
      <c r="MOE124" s="511"/>
      <c r="MOF124" s="511"/>
      <c r="MOG124" s="511"/>
      <c r="MOH124" s="511"/>
      <c r="MOI124" s="511"/>
      <c r="MOJ124" s="511"/>
      <c r="MOK124" s="511"/>
      <c r="MOL124" s="511"/>
      <c r="MOM124" s="511"/>
      <c r="MON124" s="511"/>
      <c r="MOO124" s="511"/>
      <c r="MOP124" s="511"/>
      <c r="MOQ124" s="511"/>
      <c r="MOR124" s="511"/>
      <c r="MOS124" s="511"/>
      <c r="MOT124" s="511"/>
      <c r="MOU124" s="511"/>
      <c r="MOV124" s="511"/>
      <c r="MOW124" s="511"/>
      <c r="MOX124" s="511"/>
      <c r="MOY124" s="511"/>
      <c r="MOZ124" s="511"/>
      <c r="MPA124" s="511"/>
      <c r="MPB124" s="511"/>
      <c r="MPC124" s="511"/>
      <c r="MPD124" s="511"/>
      <c r="MPE124" s="511"/>
      <c r="MPF124" s="511"/>
      <c r="MPG124" s="511"/>
      <c r="MPH124" s="511"/>
      <c r="MPI124" s="511"/>
      <c r="MPJ124" s="511"/>
      <c r="MPK124" s="511"/>
      <c r="MPL124" s="511"/>
      <c r="MPM124" s="511"/>
      <c r="MPN124" s="511"/>
      <c r="MPO124" s="511"/>
      <c r="MPP124" s="511"/>
      <c r="MPQ124" s="511"/>
      <c r="MPR124" s="511"/>
      <c r="MPS124" s="511"/>
      <c r="MPT124" s="511"/>
      <c r="MPU124" s="511"/>
      <c r="MPV124" s="511"/>
      <c r="MPW124" s="511"/>
      <c r="MPX124" s="511"/>
      <c r="MPY124" s="511"/>
      <c r="MPZ124" s="511"/>
      <c r="MQA124" s="511"/>
      <c r="MQB124" s="511"/>
      <c r="MQC124" s="511"/>
      <c r="MQD124" s="511"/>
      <c r="MQE124" s="511"/>
      <c r="MQF124" s="511"/>
      <c r="MQG124" s="511"/>
      <c r="MQH124" s="511"/>
      <c r="MQI124" s="511"/>
      <c r="MQJ124" s="511"/>
      <c r="MQK124" s="511"/>
      <c r="MQL124" s="511"/>
      <c r="MQM124" s="511"/>
      <c r="MQN124" s="511"/>
      <c r="MQO124" s="511"/>
      <c r="MQP124" s="511"/>
      <c r="MQQ124" s="511"/>
      <c r="MQR124" s="511"/>
      <c r="MQS124" s="511"/>
      <c r="MQT124" s="511"/>
      <c r="MQU124" s="511"/>
      <c r="MQV124" s="511"/>
      <c r="MQW124" s="511"/>
      <c r="MQX124" s="511"/>
      <c r="MQY124" s="511"/>
      <c r="MQZ124" s="511"/>
      <c r="MRA124" s="511"/>
      <c r="MRB124" s="511"/>
      <c r="MRC124" s="511"/>
      <c r="MRD124" s="511"/>
      <c r="MRE124" s="511"/>
      <c r="MRF124" s="511"/>
      <c r="MRG124" s="511"/>
      <c r="MRH124" s="511"/>
      <c r="MRI124" s="511"/>
      <c r="MRJ124" s="511"/>
      <c r="MRK124" s="511"/>
      <c r="MRL124" s="511"/>
      <c r="MRM124" s="511"/>
      <c r="MRN124" s="511"/>
      <c r="MRO124" s="511"/>
      <c r="MRP124" s="511"/>
      <c r="MRQ124" s="511"/>
      <c r="MRR124" s="511"/>
      <c r="MRS124" s="511"/>
      <c r="MRT124" s="511"/>
      <c r="MRU124" s="511"/>
      <c r="MRV124" s="511"/>
      <c r="MRW124" s="511"/>
      <c r="MRX124" s="511"/>
      <c r="MRY124" s="511"/>
      <c r="MRZ124" s="511"/>
      <c r="MSA124" s="511"/>
      <c r="MSB124" s="511"/>
      <c r="MSC124" s="511"/>
      <c r="MSD124" s="511"/>
      <c r="MSE124" s="511"/>
      <c r="MSF124" s="511"/>
      <c r="MSG124" s="511"/>
      <c r="MSH124" s="511"/>
      <c r="MSI124" s="511"/>
      <c r="MSJ124" s="511"/>
      <c r="MSK124" s="511"/>
      <c r="MSL124" s="511"/>
      <c r="MSM124" s="511"/>
      <c r="MSN124" s="511"/>
      <c r="MSO124" s="511"/>
      <c r="MSP124" s="511"/>
      <c r="MSQ124" s="511"/>
      <c r="MSR124" s="511"/>
      <c r="MSS124" s="511"/>
      <c r="MST124" s="511"/>
      <c r="MSU124" s="511"/>
      <c r="MSV124" s="511"/>
      <c r="MSW124" s="511"/>
      <c r="MSX124" s="511"/>
      <c r="MSY124" s="511"/>
      <c r="MSZ124" s="511"/>
      <c r="MTA124" s="511"/>
      <c r="MTB124" s="511"/>
      <c r="MTC124" s="511"/>
      <c r="MTD124" s="511"/>
      <c r="MTE124" s="511"/>
      <c r="MTF124" s="511"/>
      <c r="MTG124" s="511"/>
      <c r="MTH124" s="511"/>
      <c r="MTI124" s="511"/>
      <c r="MTJ124" s="511"/>
      <c r="MTK124" s="511"/>
      <c r="MTL124" s="511"/>
      <c r="MTM124" s="511"/>
      <c r="MTN124" s="511"/>
      <c r="MTO124" s="511"/>
      <c r="MTP124" s="511"/>
      <c r="MTQ124" s="511"/>
      <c r="MTR124" s="511"/>
      <c r="MTS124" s="511"/>
      <c r="MTT124" s="511"/>
      <c r="MTU124" s="511"/>
      <c r="MTV124" s="511"/>
      <c r="MTW124" s="511"/>
      <c r="MTX124" s="511"/>
      <c r="MTY124" s="511"/>
      <c r="MTZ124" s="511"/>
      <c r="MUA124" s="511"/>
      <c r="MUB124" s="511"/>
      <c r="MUC124" s="511"/>
      <c r="MUD124" s="511"/>
      <c r="MUE124" s="511"/>
      <c r="MUF124" s="511"/>
      <c r="MUG124" s="511"/>
      <c r="MUH124" s="511"/>
      <c r="MUI124" s="511"/>
      <c r="MUJ124" s="511"/>
      <c r="MUK124" s="511"/>
      <c r="MUL124" s="511"/>
      <c r="MUM124" s="511"/>
      <c r="MUN124" s="511"/>
      <c r="MUO124" s="511"/>
      <c r="MUP124" s="511"/>
      <c r="MUQ124" s="511"/>
      <c r="MUR124" s="511"/>
      <c r="MUS124" s="511"/>
      <c r="MUT124" s="511"/>
      <c r="MUU124" s="511"/>
      <c r="MUV124" s="511"/>
      <c r="MUW124" s="511"/>
      <c r="MUX124" s="511"/>
      <c r="MUY124" s="511"/>
      <c r="MUZ124" s="511"/>
      <c r="MVA124" s="511"/>
      <c r="MVB124" s="511"/>
      <c r="MVC124" s="511"/>
      <c r="MVD124" s="511"/>
      <c r="MVE124" s="511"/>
      <c r="MVF124" s="511"/>
      <c r="MVG124" s="511"/>
      <c r="MVH124" s="511"/>
      <c r="MVI124" s="511"/>
      <c r="MVJ124" s="511"/>
      <c r="MVK124" s="511"/>
      <c r="MVL124" s="511"/>
      <c r="MVM124" s="511"/>
      <c r="MVN124" s="511"/>
      <c r="MVO124" s="511"/>
      <c r="MVP124" s="511"/>
      <c r="MVQ124" s="511"/>
      <c r="MVR124" s="511"/>
      <c r="MVS124" s="511"/>
      <c r="MVT124" s="511"/>
      <c r="MVU124" s="511"/>
      <c r="MVV124" s="511"/>
      <c r="MVW124" s="511"/>
      <c r="MVX124" s="511"/>
      <c r="MVY124" s="511"/>
      <c r="MVZ124" s="511"/>
      <c r="MWA124" s="511"/>
      <c r="MWB124" s="511"/>
      <c r="MWC124" s="511"/>
      <c r="MWD124" s="511"/>
      <c r="MWE124" s="511"/>
      <c r="MWF124" s="511"/>
      <c r="MWG124" s="511"/>
      <c r="MWH124" s="511"/>
      <c r="MWI124" s="511"/>
      <c r="MWJ124" s="511"/>
      <c r="MWK124" s="511"/>
      <c r="MWL124" s="511"/>
      <c r="MWM124" s="511"/>
      <c r="MWN124" s="511"/>
      <c r="MWO124" s="511"/>
      <c r="MWP124" s="511"/>
      <c r="MWQ124" s="511"/>
      <c r="MWR124" s="511"/>
      <c r="MWS124" s="511"/>
      <c r="MWT124" s="511"/>
      <c r="MWU124" s="511"/>
      <c r="MWV124" s="511"/>
      <c r="MWW124" s="511"/>
      <c r="MWX124" s="511"/>
      <c r="MWY124" s="511"/>
      <c r="MWZ124" s="511"/>
      <c r="MXA124" s="511"/>
      <c r="MXB124" s="511"/>
      <c r="MXC124" s="511"/>
      <c r="MXD124" s="511"/>
      <c r="MXE124" s="511"/>
      <c r="MXF124" s="511"/>
      <c r="MXG124" s="511"/>
      <c r="MXH124" s="511"/>
      <c r="MXI124" s="511"/>
      <c r="MXJ124" s="511"/>
      <c r="MXK124" s="511"/>
      <c r="MXL124" s="511"/>
      <c r="MXM124" s="511"/>
      <c r="MXN124" s="511"/>
      <c r="MXO124" s="511"/>
      <c r="MXP124" s="511"/>
      <c r="MXQ124" s="511"/>
      <c r="MXR124" s="511"/>
      <c r="MXS124" s="511"/>
      <c r="MXT124" s="511"/>
      <c r="MXU124" s="511"/>
      <c r="MXV124" s="511"/>
      <c r="MXW124" s="511"/>
      <c r="MXX124" s="511"/>
      <c r="MXY124" s="511"/>
      <c r="MXZ124" s="511"/>
      <c r="MYA124" s="511"/>
      <c r="MYB124" s="511"/>
      <c r="MYC124" s="511"/>
      <c r="MYD124" s="511"/>
      <c r="MYE124" s="511"/>
      <c r="MYF124" s="511"/>
      <c r="MYG124" s="511"/>
      <c r="MYH124" s="511"/>
      <c r="MYI124" s="511"/>
      <c r="MYJ124" s="511"/>
      <c r="MYK124" s="511"/>
      <c r="MYL124" s="511"/>
      <c r="MYM124" s="511"/>
      <c r="MYN124" s="511"/>
      <c r="MYO124" s="511"/>
      <c r="MYP124" s="511"/>
      <c r="MYQ124" s="511"/>
      <c r="MYR124" s="511"/>
      <c r="MYS124" s="511"/>
      <c r="MYT124" s="511"/>
      <c r="MYU124" s="511"/>
      <c r="MYV124" s="511"/>
      <c r="MYW124" s="511"/>
      <c r="MYX124" s="511"/>
      <c r="MYY124" s="511"/>
      <c r="MYZ124" s="511"/>
      <c r="MZA124" s="511"/>
      <c r="MZB124" s="511"/>
      <c r="MZC124" s="511"/>
      <c r="MZD124" s="511"/>
      <c r="MZE124" s="511"/>
      <c r="MZF124" s="511"/>
      <c r="MZG124" s="511"/>
      <c r="MZH124" s="511"/>
      <c r="MZI124" s="511"/>
      <c r="MZJ124" s="511"/>
      <c r="MZK124" s="511"/>
      <c r="MZL124" s="511"/>
      <c r="MZM124" s="511"/>
      <c r="MZN124" s="511"/>
      <c r="MZO124" s="511"/>
      <c r="MZP124" s="511"/>
      <c r="MZQ124" s="511"/>
      <c r="MZR124" s="511"/>
      <c r="MZS124" s="511"/>
      <c r="MZT124" s="511"/>
      <c r="MZU124" s="511"/>
      <c r="MZV124" s="511"/>
      <c r="MZW124" s="511"/>
      <c r="MZX124" s="511"/>
      <c r="MZY124" s="511"/>
      <c r="MZZ124" s="511"/>
      <c r="NAA124" s="511"/>
      <c r="NAB124" s="511"/>
      <c r="NAC124" s="511"/>
      <c r="NAD124" s="511"/>
      <c r="NAE124" s="511"/>
      <c r="NAF124" s="511"/>
      <c r="NAG124" s="511"/>
      <c r="NAH124" s="511"/>
      <c r="NAI124" s="511"/>
      <c r="NAJ124" s="511"/>
      <c r="NAK124" s="511"/>
      <c r="NAL124" s="511"/>
      <c r="NAM124" s="511"/>
      <c r="NAN124" s="511"/>
      <c r="NAO124" s="511"/>
      <c r="NAP124" s="511"/>
      <c r="NAQ124" s="511"/>
      <c r="NAR124" s="511"/>
      <c r="NAS124" s="511"/>
      <c r="NAT124" s="511"/>
      <c r="NAU124" s="511"/>
      <c r="NAV124" s="511"/>
      <c r="NAW124" s="511"/>
      <c r="NAX124" s="511"/>
      <c r="NAY124" s="511"/>
      <c r="NAZ124" s="511"/>
      <c r="NBA124" s="511"/>
      <c r="NBB124" s="511"/>
      <c r="NBC124" s="511"/>
      <c r="NBD124" s="511"/>
      <c r="NBE124" s="511"/>
      <c r="NBF124" s="511"/>
      <c r="NBG124" s="511"/>
      <c r="NBH124" s="511"/>
      <c r="NBI124" s="511"/>
      <c r="NBJ124" s="511"/>
      <c r="NBK124" s="511"/>
      <c r="NBL124" s="511"/>
      <c r="NBM124" s="511"/>
      <c r="NBN124" s="511"/>
      <c r="NBO124" s="511"/>
      <c r="NBP124" s="511"/>
      <c r="NBQ124" s="511"/>
      <c r="NBR124" s="511"/>
      <c r="NBS124" s="511"/>
      <c r="NBT124" s="511"/>
      <c r="NBU124" s="511"/>
      <c r="NBV124" s="511"/>
      <c r="NBW124" s="511"/>
      <c r="NBX124" s="511"/>
      <c r="NBY124" s="511"/>
      <c r="NBZ124" s="511"/>
      <c r="NCA124" s="511"/>
      <c r="NCB124" s="511"/>
      <c r="NCC124" s="511"/>
      <c r="NCD124" s="511"/>
      <c r="NCE124" s="511"/>
      <c r="NCF124" s="511"/>
      <c r="NCG124" s="511"/>
      <c r="NCH124" s="511"/>
      <c r="NCI124" s="511"/>
      <c r="NCJ124" s="511"/>
      <c r="NCK124" s="511"/>
      <c r="NCL124" s="511"/>
      <c r="NCM124" s="511"/>
      <c r="NCN124" s="511"/>
      <c r="NCO124" s="511"/>
      <c r="NCP124" s="511"/>
      <c r="NCQ124" s="511"/>
      <c r="NCR124" s="511"/>
      <c r="NCS124" s="511"/>
      <c r="NCT124" s="511"/>
      <c r="NCU124" s="511"/>
      <c r="NCV124" s="511"/>
      <c r="NCW124" s="511"/>
      <c r="NCX124" s="511"/>
      <c r="NCY124" s="511"/>
      <c r="NCZ124" s="511"/>
      <c r="NDA124" s="511"/>
      <c r="NDB124" s="511"/>
      <c r="NDC124" s="511"/>
      <c r="NDD124" s="511"/>
      <c r="NDE124" s="511"/>
      <c r="NDF124" s="511"/>
      <c r="NDG124" s="511"/>
      <c r="NDH124" s="511"/>
      <c r="NDI124" s="511"/>
      <c r="NDJ124" s="511"/>
      <c r="NDK124" s="511"/>
      <c r="NDL124" s="511"/>
      <c r="NDM124" s="511"/>
      <c r="NDN124" s="511"/>
      <c r="NDO124" s="511"/>
      <c r="NDP124" s="511"/>
      <c r="NDQ124" s="511"/>
      <c r="NDR124" s="511"/>
      <c r="NDS124" s="511"/>
      <c r="NDT124" s="511"/>
      <c r="NDU124" s="511"/>
      <c r="NDV124" s="511"/>
      <c r="NDW124" s="511"/>
      <c r="NDX124" s="511"/>
      <c r="NDY124" s="511"/>
      <c r="NDZ124" s="511"/>
      <c r="NEA124" s="511"/>
      <c r="NEB124" s="511"/>
      <c r="NEC124" s="511"/>
      <c r="NED124" s="511"/>
      <c r="NEE124" s="511"/>
      <c r="NEF124" s="511"/>
      <c r="NEG124" s="511"/>
      <c r="NEH124" s="511"/>
      <c r="NEI124" s="511"/>
      <c r="NEJ124" s="511"/>
      <c r="NEK124" s="511"/>
      <c r="NEL124" s="511"/>
      <c r="NEM124" s="511"/>
      <c r="NEN124" s="511"/>
      <c r="NEO124" s="511"/>
      <c r="NEP124" s="511"/>
      <c r="NEQ124" s="511"/>
      <c r="NER124" s="511"/>
      <c r="NES124" s="511"/>
      <c r="NET124" s="511"/>
      <c r="NEU124" s="511"/>
      <c r="NEV124" s="511"/>
      <c r="NEW124" s="511"/>
      <c r="NEX124" s="511"/>
      <c r="NEY124" s="511"/>
      <c r="NEZ124" s="511"/>
      <c r="NFA124" s="511"/>
      <c r="NFB124" s="511"/>
      <c r="NFC124" s="511"/>
      <c r="NFD124" s="511"/>
      <c r="NFE124" s="511"/>
      <c r="NFF124" s="511"/>
      <c r="NFG124" s="511"/>
      <c r="NFH124" s="511"/>
      <c r="NFI124" s="511"/>
      <c r="NFJ124" s="511"/>
      <c r="NFK124" s="511"/>
      <c r="NFL124" s="511"/>
      <c r="NFM124" s="511"/>
      <c r="NFN124" s="511"/>
      <c r="NFO124" s="511"/>
      <c r="NFP124" s="511"/>
      <c r="NFQ124" s="511"/>
      <c r="NFR124" s="511"/>
      <c r="NFS124" s="511"/>
      <c r="NFT124" s="511"/>
      <c r="NFU124" s="511"/>
      <c r="NFV124" s="511"/>
      <c r="NFW124" s="511"/>
      <c r="NFX124" s="511"/>
      <c r="NFY124" s="511"/>
      <c r="NFZ124" s="511"/>
      <c r="NGA124" s="511"/>
      <c r="NGB124" s="511"/>
      <c r="NGC124" s="511"/>
      <c r="NGD124" s="511"/>
      <c r="NGE124" s="511"/>
      <c r="NGF124" s="511"/>
      <c r="NGG124" s="511"/>
      <c r="NGH124" s="511"/>
      <c r="NGI124" s="511"/>
      <c r="NGJ124" s="511"/>
      <c r="NGK124" s="511"/>
      <c r="NGL124" s="511"/>
      <c r="NGM124" s="511"/>
      <c r="NGN124" s="511"/>
      <c r="NGO124" s="511"/>
      <c r="NGP124" s="511"/>
      <c r="NGQ124" s="511"/>
      <c r="NGR124" s="511"/>
      <c r="NGS124" s="511"/>
      <c r="NGT124" s="511"/>
      <c r="NGU124" s="511"/>
      <c r="NGV124" s="511"/>
      <c r="NGW124" s="511"/>
      <c r="NGX124" s="511"/>
      <c r="NGY124" s="511"/>
      <c r="NGZ124" s="511"/>
      <c r="NHA124" s="511"/>
      <c r="NHB124" s="511"/>
      <c r="NHC124" s="511"/>
      <c r="NHD124" s="511"/>
      <c r="NHE124" s="511"/>
      <c r="NHF124" s="511"/>
      <c r="NHG124" s="511"/>
      <c r="NHH124" s="511"/>
      <c r="NHI124" s="511"/>
      <c r="NHJ124" s="511"/>
      <c r="NHK124" s="511"/>
      <c r="NHL124" s="511"/>
      <c r="NHM124" s="511"/>
      <c r="NHN124" s="511"/>
      <c r="NHO124" s="511"/>
      <c r="NHP124" s="511"/>
      <c r="NHQ124" s="511"/>
      <c r="NHR124" s="511"/>
      <c r="NHS124" s="511"/>
      <c r="NHT124" s="511"/>
      <c r="NHU124" s="511"/>
      <c r="NHV124" s="511"/>
      <c r="NHW124" s="511"/>
      <c r="NHX124" s="511"/>
      <c r="NHY124" s="511"/>
      <c r="NHZ124" s="511"/>
      <c r="NIA124" s="511"/>
      <c r="NIB124" s="511"/>
      <c r="NIC124" s="511"/>
      <c r="NID124" s="511"/>
      <c r="NIE124" s="511"/>
      <c r="NIF124" s="511"/>
      <c r="NIG124" s="511"/>
      <c r="NIH124" s="511"/>
      <c r="NII124" s="511"/>
      <c r="NIJ124" s="511"/>
      <c r="NIK124" s="511"/>
      <c r="NIL124" s="511"/>
      <c r="NIM124" s="511"/>
      <c r="NIN124" s="511"/>
      <c r="NIO124" s="511"/>
      <c r="NIP124" s="511"/>
      <c r="NIQ124" s="511"/>
      <c r="NIR124" s="511"/>
      <c r="NIS124" s="511"/>
      <c r="NIT124" s="511"/>
      <c r="NIU124" s="511"/>
      <c r="NIV124" s="511"/>
      <c r="NIW124" s="511"/>
      <c r="NIX124" s="511"/>
      <c r="NIY124" s="511"/>
      <c r="NIZ124" s="511"/>
      <c r="NJA124" s="511"/>
      <c r="NJB124" s="511"/>
      <c r="NJC124" s="511"/>
      <c r="NJD124" s="511"/>
      <c r="NJE124" s="511"/>
      <c r="NJF124" s="511"/>
      <c r="NJG124" s="511"/>
      <c r="NJH124" s="511"/>
      <c r="NJI124" s="511"/>
      <c r="NJJ124" s="511"/>
      <c r="NJK124" s="511"/>
      <c r="NJL124" s="511"/>
      <c r="NJM124" s="511"/>
      <c r="NJN124" s="511"/>
      <c r="NJO124" s="511"/>
      <c r="NJP124" s="511"/>
      <c r="NJQ124" s="511"/>
      <c r="NJR124" s="511"/>
      <c r="NJS124" s="511"/>
      <c r="NJT124" s="511"/>
      <c r="NJU124" s="511"/>
      <c r="NJV124" s="511"/>
      <c r="NJW124" s="511"/>
      <c r="NJX124" s="511"/>
      <c r="NJY124" s="511"/>
      <c r="NJZ124" s="511"/>
      <c r="NKA124" s="511"/>
      <c r="NKB124" s="511"/>
      <c r="NKC124" s="511"/>
      <c r="NKD124" s="511"/>
      <c r="NKE124" s="511"/>
      <c r="NKF124" s="511"/>
      <c r="NKG124" s="511"/>
      <c r="NKH124" s="511"/>
      <c r="NKI124" s="511"/>
      <c r="NKJ124" s="511"/>
      <c r="NKK124" s="511"/>
      <c r="NKL124" s="511"/>
      <c r="NKM124" s="511"/>
      <c r="NKN124" s="511"/>
      <c r="NKO124" s="511"/>
      <c r="NKP124" s="511"/>
      <c r="NKQ124" s="511"/>
      <c r="NKR124" s="511"/>
      <c r="NKS124" s="511"/>
      <c r="NKT124" s="511"/>
      <c r="NKU124" s="511"/>
      <c r="NKV124" s="511"/>
      <c r="NKW124" s="511"/>
      <c r="NKX124" s="511"/>
      <c r="NKY124" s="511"/>
      <c r="NKZ124" s="511"/>
      <c r="NLA124" s="511"/>
      <c r="NLB124" s="511"/>
      <c r="NLC124" s="511"/>
      <c r="NLD124" s="511"/>
      <c r="NLE124" s="511"/>
      <c r="NLF124" s="511"/>
      <c r="NLG124" s="511"/>
      <c r="NLH124" s="511"/>
      <c r="NLI124" s="511"/>
      <c r="NLJ124" s="511"/>
      <c r="NLK124" s="511"/>
      <c r="NLL124" s="511"/>
      <c r="NLM124" s="511"/>
      <c r="NLN124" s="511"/>
      <c r="NLO124" s="511"/>
      <c r="NLP124" s="511"/>
      <c r="NLQ124" s="511"/>
      <c r="NLR124" s="511"/>
      <c r="NLS124" s="511"/>
      <c r="NLT124" s="511"/>
      <c r="NLU124" s="511"/>
      <c r="NLV124" s="511"/>
      <c r="NLW124" s="511"/>
      <c r="NLX124" s="511"/>
      <c r="NLY124" s="511"/>
      <c r="NLZ124" s="511"/>
      <c r="NMA124" s="511"/>
      <c r="NMB124" s="511"/>
      <c r="NMC124" s="511"/>
      <c r="NMD124" s="511"/>
      <c r="NME124" s="511"/>
      <c r="NMF124" s="511"/>
      <c r="NMG124" s="511"/>
      <c r="NMH124" s="511"/>
      <c r="NMI124" s="511"/>
      <c r="NMJ124" s="511"/>
      <c r="NMK124" s="511"/>
      <c r="NML124" s="511"/>
      <c r="NMM124" s="511"/>
      <c r="NMN124" s="511"/>
      <c r="NMO124" s="511"/>
      <c r="NMP124" s="511"/>
      <c r="NMQ124" s="511"/>
      <c r="NMR124" s="511"/>
      <c r="NMS124" s="511"/>
      <c r="NMT124" s="511"/>
      <c r="NMU124" s="511"/>
      <c r="NMV124" s="511"/>
      <c r="NMW124" s="511"/>
      <c r="NMX124" s="511"/>
      <c r="NMY124" s="511"/>
      <c r="NMZ124" s="511"/>
      <c r="NNA124" s="511"/>
      <c r="NNB124" s="511"/>
      <c r="NNC124" s="511"/>
      <c r="NND124" s="511"/>
      <c r="NNE124" s="511"/>
      <c r="NNF124" s="511"/>
      <c r="NNG124" s="511"/>
      <c r="NNH124" s="511"/>
      <c r="NNI124" s="511"/>
      <c r="NNJ124" s="511"/>
      <c r="NNK124" s="511"/>
      <c r="NNL124" s="511"/>
      <c r="NNM124" s="511"/>
      <c r="NNN124" s="511"/>
      <c r="NNO124" s="511"/>
      <c r="NNP124" s="511"/>
      <c r="NNQ124" s="511"/>
      <c r="NNR124" s="511"/>
      <c r="NNS124" s="511"/>
      <c r="NNT124" s="511"/>
      <c r="NNU124" s="511"/>
      <c r="NNV124" s="511"/>
      <c r="NNW124" s="511"/>
      <c r="NNX124" s="511"/>
      <c r="NNY124" s="511"/>
      <c r="NNZ124" s="511"/>
      <c r="NOA124" s="511"/>
      <c r="NOB124" s="511"/>
      <c r="NOC124" s="511"/>
      <c r="NOD124" s="511"/>
      <c r="NOE124" s="511"/>
      <c r="NOF124" s="511"/>
      <c r="NOG124" s="511"/>
      <c r="NOH124" s="511"/>
      <c r="NOI124" s="511"/>
      <c r="NOJ124" s="511"/>
      <c r="NOK124" s="511"/>
      <c r="NOL124" s="511"/>
      <c r="NOM124" s="511"/>
      <c r="NON124" s="511"/>
      <c r="NOO124" s="511"/>
      <c r="NOP124" s="511"/>
      <c r="NOQ124" s="511"/>
      <c r="NOR124" s="511"/>
      <c r="NOS124" s="511"/>
      <c r="NOT124" s="511"/>
      <c r="NOU124" s="511"/>
      <c r="NOV124" s="511"/>
      <c r="NOW124" s="511"/>
      <c r="NOX124" s="511"/>
      <c r="NOY124" s="511"/>
      <c r="NOZ124" s="511"/>
      <c r="NPA124" s="511"/>
      <c r="NPB124" s="511"/>
      <c r="NPC124" s="511"/>
      <c r="NPD124" s="511"/>
      <c r="NPE124" s="511"/>
      <c r="NPF124" s="511"/>
      <c r="NPG124" s="511"/>
      <c r="NPH124" s="511"/>
      <c r="NPI124" s="511"/>
      <c r="NPJ124" s="511"/>
      <c r="NPK124" s="511"/>
      <c r="NPL124" s="511"/>
      <c r="NPM124" s="511"/>
      <c r="NPN124" s="511"/>
      <c r="NPO124" s="511"/>
      <c r="NPP124" s="511"/>
      <c r="NPQ124" s="511"/>
      <c r="NPR124" s="511"/>
      <c r="NPS124" s="511"/>
      <c r="NPT124" s="511"/>
      <c r="NPU124" s="511"/>
      <c r="NPV124" s="511"/>
      <c r="NPW124" s="511"/>
      <c r="NPX124" s="511"/>
      <c r="NPY124" s="511"/>
      <c r="NPZ124" s="511"/>
      <c r="NQA124" s="511"/>
      <c r="NQB124" s="511"/>
      <c r="NQC124" s="511"/>
      <c r="NQD124" s="511"/>
      <c r="NQE124" s="511"/>
      <c r="NQF124" s="511"/>
      <c r="NQG124" s="511"/>
      <c r="NQH124" s="511"/>
      <c r="NQI124" s="511"/>
      <c r="NQJ124" s="511"/>
      <c r="NQK124" s="511"/>
      <c r="NQL124" s="511"/>
      <c r="NQM124" s="511"/>
      <c r="NQN124" s="511"/>
      <c r="NQO124" s="511"/>
      <c r="NQP124" s="511"/>
      <c r="NQQ124" s="511"/>
      <c r="NQR124" s="511"/>
      <c r="NQS124" s="511"/>
      <c r="NQT124" s="511"/>
      <c r="NQU124" s="511"/>
      <c r="NQV124" s="511"/>
      <c r="NQW124" s="511"/>
      <c r="NQX124" s="511"/>
      <c r="NQY124" s="511"/>
      <c r="NQZ124" s="511"/>
      <c r="NRA124" s="511"/>
      <c r="NRB124" s="511"/>
      <c r="NRC124" s="511"/>
      <c r="NRD124" s="511"/>
      <c r="NRE124" s="511"/>
      <c r="NRF124" s="511"/>
      <c r="NRG124" s="511"/>
      <c r="NRH124" s="511"/>
      <c r="NRI124" s="511"/>
      <c r="NRJ124" s="511"/>
      <c r="NRK124" s="511"/>
      <c r="NRL124" s="511"/>
      <c r="NRM124" s="511"/>
      <c r="NRN124" s="511"/>
      <c r="NRO124" s="511"/>
      <c r="NRP124" s="511"/>
      <c r="NRQ124" s="511"/>
      <c r="NRR124" s="511"/>
      <c r="NRS124" s="511"/>
      <c r="NRT124" s="511"/>
      <c r="NRU124" s="511"/>
      <c r="NRV124" s="511"/>
      <c r="NRW124" s="511"/>
      <c r="NRX124" s="511"/>
      <c r="NRY124" s="511"/>
      <c r="NRZ124" s="511"/>
      <c r="NSA124" s="511"/>
      <c r="NSB124" s="511"/>
      <c r="NSC124" s="511"/>
      <c r="NSD124" s="511"/>
      <c r="NSE124" s="511"/>
      <c r="NSF124" s="511"/>
      <c r="NSG124" s="511"/>
      <c r="NSH124" s="511"/>
      <c r="NSI124" s="511"/>
      <c r="NSJ124" s="511"/>
      <c r="NSK124" s="511"/>
      <c r="NSL124" s="511"/>
      <c r="NSM124" s="511"/>
      <c r="NSN124" s="511"/>
      <c r="NSO124" s="511"/>
      <c r="NSP124" s="511"/>
      <c r="NSQ124" s="511"/>
      <c r="NSR124" s="511"/>
      <c r="NSS124" s="511"/>
      <c r="NST124" s="511"/>
      <c r="NSU124" s="511"/>
      <c r="NSV124" s="511"/>
      <c r="NSW124" s="511"/>
      <c r="NSX124" s="511"/>
      <c r="NSY124" s="511"/>
      <c r="NSZ124" s="511"/>
      <c r="NTA124" s="511"/>
      <c r="NTB124" s="511"/>
      <c r="NTC124" s="511"/>
      <c r="NTD124" s="511"/>
      <c r="NTE124" s="511"/>
      <c r="NTF124" s="511"/>
      <c r="NTG124" s="511"/>
      <c r="NTH124" s="511"/>
      <c r="NTI124" s="511"/>
      <c r="NTJ124" s="511"/>
      <c r="NTK124" s="511"/>
      <c r="NTL124" s="511"/>
      <c r="NTM124" s="511"/>
      <c r="NTN124" s="511"/>
      <c r="NTO124" s="511"/>
      <c r="NTP124" s="511"/>
      <c r="NTQ124" s="511"/>
      <c r="NTR124" s="511"/>
      <c r="NTS124" s="511"/>
      <c r="NTT124" s="511"/>
      <c r="NTU124" s="511"/>
      <c r="NTV124" s="511"/>
      <c r="NTW124" s="511"/>
      <c r="NTX124" s="511"/>
      <c r="NTY124" s="511"/>
      <c r="NTZ124" s="511"/>
      <c r="NUA124" s="511"/>
      <c r="NUB124" s="511"/>
      <c r="NUC124" s="511"/>
      <c r="NUD124" s="511"/>
      <c r="NUE124" s="511"/>
      <c r="NUF124" s="511"/>
      <c r="NUG124" s="511"/>
      <c r="NUH124" s="511"/>
      <c r="NUI124" s="511"/>
      <c r="NUJ124" s="511"/>
      <c r="NUK124" s="511"/>
      <c r="NUL124" s="511"/>
      <c r="NUM124" s="511"/>
      <c r="NUN124" s="511"/>
      <c r="NUO124" s="511"/>
      <c r="NUP124" s="511"/>
      <c r="NUQ124" s="511"/>
      <c r="NUR124" s="511"/>
      <c r="NUS124" s="511"/>
      <c r="NUT124" s="511"/>
      <c r="NUU124" s="511"/>
      <c r="NUV124" s="511"/>
      <c r="NUW124" s="511"/>
      <c r="NUX124" s="511"/>
      <c r="NUY124" s="511"/>
      <c r="NUZ124" s="511"/>
      <c r="NVA124" s="511"/>
      <c r="NVB124" s="511"/>
      <c r="NVC124" s="511"/>
      <c r="NVD124" s="511"/>
      <c r="NVE124" s="511"/>
      <c r="NVF124" s="511"/>
      <c r="NVG124" s="511"/>
      <c r="NVH124" s="511"/>
      <c r="NVI124" s="511"/>
      <c r="NVJ124" s="511"/>
      <c r="NVK124" s="511"/>
      <c r="NVL124" s="511"/>
      <c r="NVM124" s="511"/>
      <c r="NVN124" s="511"/>
      <c r="NVO124" s="511"/>
      <c r="NVP124" s="511"/>
      <c r="NVQ124" s="511"/>
      <c r="NVR124" s="511"/>
      <c r="NVS124" s="511"/>
      <c r="NVT124" s="511"/>
      <c r="NVU124" s="511"/>
      <c r="NVV124" s="511"/>
      <c r="NVW124" s="511"/>
      <c r="NVX124" s="511"/>
      <c r="NVY124" s="511"/>
      <c r="NVZ124" s="511"/>
      <c r="NWA124" s="511"/>
      <c r="NWB124" s="511"/>
      <c r="NWC124" s="511"/>
      <c r="NWD124" s="511"/>
      <c r="NWE124" s="511"/>
      <c r="NWF124" s="511"/>
      <c r="NWG124" s="511"/>
      <c r="NWH124" s="511"/>
      <c r="NWI124" s="511"/>
      <c r="NWJ124" s="511"/>
      <c r="NWK124" s="511"/>
      <c r="NWL124" s="511"/>
      <c r="NWM124" s="511"/>
      <c r="NWN124" s="511"/>
      <c r="NWO124" s="511"/>
      <c r="NWP124" s="511"/>
      <c r="NWQ124" s="511"/>
      <c r="NWR124" s="511"/>
      <c r="NWS124" s="511"/>
      <c r="NWT124" s="511"/>
      <c r="NWU124" s="511"/>
      <c r="NWV124" s="511"/>
      <c r="NWW124" s="511"/>
      <c r="NWX124" s="511"/>
      <c r="NWY124" s="511"/>
      <c r="NWZ124" s="511"/>
      <c r="NXA124" s="511"/>
      <c r="NXB124" s="511"/>
      <c r="NXC124" s="511"/>
      <c r="NXD124" s="511"/>
      <c r="NXE124" s="511"/>
      <c r="NXF124" s="511"/>
      <c r="NXG124" s="511"/>
      <c r="NXH124" s="511"/>
      <c r="NXI124" s="511"/>
      <c r="NXJ124" s="511"/>
      <c r="NXK124" s="511"/>
      <c r="NXL124" s="511"/>
      <c r="NXM124" s="511"/>
      <c r="NXN124" s="511"/>
      <c r="NXO124" s="511"/>
      <c r="NXP124" s="511"/>
      <c r="NXQ124" s="511"/>
      <c r="NXR124" s="511"/>
      <c r="NXS124" s="511"/>
      <c r="NXT124" s="511"/>
      <c r="NXU124" s="511"/>
      <c r="NXV124" s="511"/>
      <c r="NXW124" s="511"/>
      <c r="NXX124" s="511"/>
      <c r="NXY124" s="511"/>
      <c r="NXZ124" s="511"/>
      <c r="NYA124" s="511"/>
      <c r="NYB124" s="511"/>
      <c r="NYC124" s="511"/>
      <c r="NYD124" s="511"/>
      <c r="NYE124" s="511"/>
      <c r="NYF124" s="511"/>
      <c r="NYG124" s="511"/>
      <c r="NYH124" s="511"/>
      <c r="NYI124" s="511"/>
      <c r="NYJ124" s="511"/>
      <c r="NYK124" s="511"/>
      <c r="NYL124" s="511"/>
      <c r="NYM124" s="511"/>
      <c r="NYN124" s="511"/>
      <c r="NYO124" s="511"/>
      <c r="NYP124" s="511"/>
      <c r="NYQ124" s="511"/>
      <c r="NYR124" s="511"/>
      <c r="NYS124" s="511"/>
      <c r="NYT124" s="511"/>
      <c r="NYU124" s="511"/>
      <c r="NYV124" s="511"/>
      <c r="NYW124" s="511"/>
      <c r="NYX124" s="511"/>
      <c r="NYY124" s="511"/>
      <c r="NYZ124" s="511"/>
      <c r="NZA124" s="511"/>
      <c r="NZB124" s="511"/>
      <c r="NZC124" s="511"/>
      <c r="NZD124" s="511"/>
      <c r="NZE124" s="511"/>
      <c r="NZF124" s="511"/>
      <c r="NZG124" s="511"/>
      <c r="NZH124" s="511"/>
      <c r="NZI124" s="511"/>
      <c r="NZJ124" s="511"/>
      <c r="NZK124" s="511"/>
      <c r="NZL124" s="511"/>
      <c r="NZM124" s="511"/>
      <c r="NZN124" s="511"/>
      <c r="NZO124" s="511"/>
      <c r="NZP124" s="511"/>
      <c r="NZQ124" s="511"/>
      <c r="NZR124" s="511"/>
      <c r="NZS124" s="511"/>
      <c r="NZT124" s="511"/>
      <c r="NZU124" s="511"/>
      <c r="NZV124" s="511"/>
      <c r="NZW124" s="511"/>
      <c r="NZX124" s="511"/>
      <c r="NZY124" s="511"/>
      <c r="NZZ124" s="511"/>
      <c r="OAA124" s="511"/>
      <c r="OAB124" s="511"/>
      <c r="OAC124" s="511"/>
      <c r="OAD124" s="511"/>
      <c r="OAE124" s="511"/>
      <c r="OAF124" s="511"/>
      <c r="OAG124" s="511"/>
      <c r="OAH124" s="511"/>
      <c r="OAI124" s="511"/>
      <c r="OAJ124" s="511"/>
      <c r="OAK124" s="511"/>
      <c r="OAL124" s="511"/>
      <c r="OAM124" s="511"/>
      <c r="OAN124" s="511"/>
      <c r="OAO124" s="511"/>
      <c r="OAP124" s="511"/>
      <c r="OAQ124" s="511"/>
      <c r="OAR124" s="511"/>
      <c r="OAS124" s="511"/>
      <c r="OAT124" s="511"/>
      <c r="OAU124" s="511"/>
      <c r="OAV124" s="511"/>
      <c r="OAW124" s="511"/>
      <c r="OAX124" s="511"/>
      <c r="OAY124" s="511"/>
      <c r="OAZ124" s="511"/>
      <c r="OBA124" s="511"/>
      <c r="OBB124" s="511"/>
      <c r="OBC124" s="511"/>
      <c r="OBD124" s="511"/>
      <c r="OBE124" s="511"/>
      <c r="OBF124" s="511"/>
      <c r="OBG124" s="511"/>
      <c r="OBH124" s="511"/>
      <c r="OBI124" s="511"/>
      <c r="OBJ124" s="511"/>
      <c r="OBK124" s="511"/>
      <c r="OBL124" s="511"/>
      <c r="OBM124" s="511"/>
      <c r="OBN124" s="511"/>
      <c r="OBO124" s="511"/>
      <c r="OBP124" s="511"/>
      <c r="OBQ124" s="511"/>
      <c r="OBR124" s="511"/>
      <c r="OBS124" s="511"/>
      <c r="OBT124" s="511"/>
      <c r="OBU124" s="511"/>
      <c r="OBV124" s="511"/>
      <c r="OBW124" s="511"/>
      <c r="OBX124" s="511"/>
      <c r="OBY124" s="511"/>
      <c r="OBZ124" s="511"/>
      <c r="OCA124" s="511"/>
      <c r="OCB124" s="511"/>
      <c r="OCC124" s="511"/>
      <c r="OCD124" s="511"/>
      <c r="OCE124" s="511"/>
      <c r="OCF124" s="511"/>
      <c r="OCG124" s="511"/>
      <c r="OCH124" s="511"/>
      <c r="OCI124" s="511"/>
      <c r="OCJ124" s="511"/>
      <c r="OCK124" s="511"/>
      <c r="OCL124" s="511"/>
      <c r="OCM124" s="511"/>
      <c r="OCN124" s="511"/>
      <c r="OCO124" s="511"/>
      <c r="OCP124" s="511"/>
      <c r="OCQ124" s="511"/>
      <c r="OCR124" s="511"/>
      <c r="OCS124" s="511"/>
      <c r="OCT124" s="511"/>
      <c r="OCU124" s="511"/>
      <c r="OCV124" s="511"/>
      <c r="OCW124" s="511"/>
      <c r="OCX124" s="511"/>
      <c r="OCY124" s="511"/>
      <c r="OCZ124" s="511"/>
      <c r="ODA124" s="511"/>
      <c r="ODB124" s="511"/>
      <c r="ODC124" s="511"/>
      <c r="ODD124" s="511"/>
      <c r="ODE124" s="511"/>
      <c r="ODF124" s="511"/>
      <c r="ODG124" s="511"/>
      <c r="ODH124" s="511"/>
      <c r="ODI124" s="511"/>
      <c r="ODJ124" s="511"/>
      <c r="ODK124" s="511"/>
      <c r="ODL124" s="511"/>
      <c r="ODM124" s="511"/>
      <c r="ODN124" s="511"/>
      <c r="ODO124" s="511"/>
      <c r="ODP124" s="511"/>
      <c r="ODQ124" s="511"/>
      <c r="ODR124" s="511"/>
      <c r="ODS124" s="511"/>
      <c r="ODT124" s="511"/>
      <c r="ODU124" s="511"/>
      <c r="ODV124" s="511"/>
      <c r="ODW124" s="511"/>
      <c r="ODX124" s="511"/>
      <c r="ODY124" s="511"/>
      <c r="ODZ124" s="511"/>
      <c r="OEA124" s="511"/>
      <c r="OEB124" s="511"/>
      <c r="OEC124" s="511"/>
      <c r="OED124" s="511"/>
      <c r="OEE124" s="511"/>
      <c r="OEF124" s="511"/>
      <c r="OEG124" s="511"/>
      <c r="OEH124" s="511"/>
      <c r="OEI124" s="511"/>
      <c r="OEJ124" s="511"/>
      <c r="OEK124" s="511"/>
      <c r="OEL124" s="511"/>
      <c r="OEM124" s="511"/>
      <c r="OEN124" s="511"/>
      <c r="OEO124" s="511"/>
      <c r="OEP124" s="511"/>
      <c r="OEQ124" s="511"/>
      <c r="OER124" s="511"/>
      <c r="OES124" s="511"/>
      <c r="OET124" s="511"/>
      <c r="OEU124" s="511"/>
      <c r="OEV124" s="511"/>
      <c r="OEW124" s="511"/>
      <c r="OEX124" s="511"/>
      <c r="OEY124" s="511"/>
      <c r="OEZ124" s="511"/>
      <c r="OFA124" s="511"/>
      <c r="OFB124" s="511"/>
      <c r="OFC124" s="511"/>
      <c r="OFD124" s="511"/>
      <c r="OFE124" s="511"/>
      <c r="OFF124" s="511"/>
      <c r="OFG124" s="511"/>
      <c r="OFH124" s="511"/>
      <c r="OFI124" s="511"/>
      <c r="OFJ124" s="511"/>
      <c r="OFK124" s="511"/>
      <c r="OFL124" s="511"/>
      <c r="OFM124" s="511"/>
      <c r="OFN124" s="511"/>
      <c r="OFO124" s="511"/>
      <c r="OFP124" s="511"/>
      <c r="OFQ124" s="511"/>
      <c r="OFR124" s="511"/>
      <c r="OFS124" s="511"/>
      <c r="OFT124" s="511"/>
      <c r="OFU124" s="511"/>
      <c r="OFV124" s="511"/>
      <c r="OFW124" s="511"/>
      <c r="OFX124" s="511"/>
      <c r="OFY124" s="511"/>
      <c r="OFZ124" s="511"/>
      <c r="OGA124" s="511"/>
      <c r="OGB124" s="511"/>
      <c r="OGC124" s="511"/>
      <c r="OGD124" s="511"/>
      <c r="OGE124" s="511"/>
      <c r="OGF124" s="511"/>
      <c r="OGG124" s="511"/>
      <c r="OGH124" s="511"/>
      <c r="OGI124" s="511"/>
      <c r="OGJ124" s="511"/>
      <c r="OGK124" s="511"/>
      <c r="OGL124" s="511"/>
      <c r="OGM124" s="511"/>
      <c r="OGN124" s="511"/>
      <c r="OGO124" s="511"/>
      <c r="OGP124" s="511"/>
      <c r="OGQ124" s="511"/>
      <c r="OGR124" s="511"/>
      <c r="OGS124" s="511"/>
      <c r="OGT124" s="511"/>
      <c r="OGU124" s="511"/>
      <c r="OGV124" s="511"/>
      <c r="OGW124" s="511"/>
      <c r="OGX124" s="511"/>
      <c r="OGY124" s="511"/>
      <c r="OGZ124" s="511"/>
      <c r="OHA124" s="511"/>
      <c r="OHB124" s="511"/>
      <c r="OHC124" s="511"/>
      <c r="OHD124" s="511"/>
      <c r="OHE124" s="511"/>
      <c r="OHF124" s="511"/>
      <c r="OHG124" s="511"/>
      <c r="OHH124" s="511"/>
      <c r="OHI124" s="511"/>
      <c r="OHJ124" s="511"/>
      <c r="OHK124" s="511"/>
      <c r="OHL124" s="511"/>
      <c r="OHM124" s="511"/>
      <c r="OHN124" s="511"/>
      <c r="OHO124" s="511"/>
      <c r="OHP124" s="511"/>
      <c r="OHQ124" s="511"/>
      <c r="OHR124" s="511"/>
      <c r="OHS124" s="511"/>
      <c r="OHT124" s="511"/>
      <c r="OHU124" s="511"/>
      <c r="OHV124" s="511"/>
      <c r="OHW124" s="511"/>
      <c r="OHX124" s="511"/>
      <c r="OHY124" s="511"/>
      <c r="OHZ124" s="511"/>
      <c r="OIA124" s="511"/>
      <c r="OIB124" s="511"/>
      <c r="OIC124" s="511"/>
      <c r="OID124" s="511"/>
      <c r="OIE124" s="511"/>
      <c r="OIF124" s="511"/>
      <c r="OIG124" s="511"/>
      <c r="OIH124" s="511"/>
      <c r="OII124" s="511"/>
      <c r="OIJ124" s="511"/>
      <c r="OIK124" s="511"/>
      <c r="OIL124" s="511"/>
      <c r="OIM124" s="511"/>
      <c r="OIN124" s="511"/>
      <c r="OIO124" s="511"/>
      <c r="OIP124" s="511"/>
      <c r="OIQ124" s="511"/>
      <c r="OIR124" s="511"/>
      <c r="OIS124" s="511"/>
      <c r="OIT124" s="511"/>
      <c r="OIU124" s="511"/>
      <c r="OIV124" s="511"/>
      <c r="OIW124" s="511"/>
      <c r="OIX124" s="511"/>
      <c r="OIY124" s="511"/>
      <c r="OIZ124" s="511"/>
      <c r="OJA124" s="511"/>
      <c r="OJB124" s="511"/>
      <c r="OJC124" s="511"/>
      <c r="OJD124" s="511"/>
      <c r="OJE124" s="511"/>
      <c r="OJF124" s="511"/>
      <c r="OJG124" s="511"/>
      <c r="OJH124" s="511"/>
      <c r="OJI124" s="511"/>
      <c r="OJJ124" s="511"/>
      <c r="OJK124" s="511"/>
      <c r="OJL124" s="511"/>
      <c r="OJM124" s="511"/>
      <c r="OJN124" s="511"/>
      <c r="OJO124" s="511"/>
      <c r="OJP124" s="511"/>
      <c r="OJQ124" s="511"/>
      <c r="OJR124" s="511"/>
      <c r="OJS124" s="511"/>
      <c r="OJT124" s="511"/>
      <c r="OJU124" s="511"/>
      <c r="OJV124" s="511"/>
      <c r="OJW124" s="511"/>
      <c r="OJX124" s="511"/>
      <c r="OJY124" s="511"/>
      <c r="OJZ124" s="511"/>
      <c r="OKA124" s="511"/>
      <c r="OKB124" s="511"/>
      <c r="OKC124" s="511"/>
      <c r="OKD124" s="511"/>
      <c r="OKE124" s="511"/>
      <c r="OKF124" s="511"/>
      <c r="OKG124" s="511"/>
      <c r="OKH124" s="511"/>
      <c r="OKI124" s="511"/>
      <c r="OKJ124" s="511"/>
      <c r="OKK124" s="511"/>
      <c r="OKL124" s="511"/>
      <c r="OKM124" s="511"/>
      <c r="OKN124" s="511"/>
      <c r="OKO124" s="511"/>
      <c r="OKP124" s="511"/>
      <c r="OKQ124" s="511"/>
      <c r="OKR124" s="511"/>
      <c r="OKS124" s="511"/>
      <c r="OKT124" s="511"/>
      <c r="OKU124" s="511"/>
      <c r="OKV124" s="511"/>
      <c r="OKW124" s="511"/>
      <c r="OKX124" s="511"/>
      <c r="OKY124" s="511"/>
      <c r="OKZ124" s="511"/>
      <c r="OLA124" s="511"/>
      <c r="OLB124" s="511"/>
      <c r="OLC124" s="511"/>
      <c r="OLD124" s="511"/>
      <c r="OLE124" s="511"/>
      <c r="OLF124" s="511"/>
      <c r="OLG124" s="511"/>
      <c r="OLH124" s="511"/>
      <c r="OLI124" s="511"/>
      <c r="OLJ124" s="511"/>
      <c r="OLK124" s="511"/>
      <c r="OLL124" s="511"/>
      <c r="OLM124" s="511"/>
      <c r="OLN124" s="511"/>
      <c r="OLO124" s="511"/>
      <c r="OLP124" s="511"/>
      <c r="OLQ124" s="511"/>
      <c r="OLR124" s="511"/>
      <c r="OLS124" s="511"/>
      <c r="OLT124" s="511"/>
      <c r="OLU124" s="511"/>
      <c r="OLV124" s="511"/>
      <c r="OLW124" s="511"/>
      <c r="OLX124" s="511"/>
      <c r="OLY124" s="511"/>
      <c r="OLZ124" s="511"/>
      <c r="OMA124" s="511"/>
      <c r="OMB124" s="511"/>
      <c r="OMC124" s="511"/>
      <c r="OMD124" s="511"/>
      <c r="OME124" s="511"/>
      <c r="OMF124" s="511"/>
      <c r="OMG124" s="511"/>
      <c r="OMH124" s="511"/>
      <c r="OMI124" s="511"/>
      <c r="OMJ124" s="511"/>
      <c r="OMK124" s="511"/>
      <c r="OML124" s="511"/>
      <c r="OMM124" s="511"/>
      <c r="OMN124" s="511"/>
      <c r="OMO124" s="511"/>
      <c r="OMP124" s="511"/>
      <c r="OMQ124" s="511"/>
      <c r="OMR124" s="511"/>
      <c r="OMS124" s="511"/>
      <c r="OMT124" s="511"/>
      <c r="OMU124" s="511"/>
      <c r="OMV124" s="511"/>
      <c r="OMW124" s="511"/>
      <c r="OMX124" s="511"/>
      <c r="OMY124" s="511"/>
      <c r="OMZ124" s="511"/>
      <c r="ONA124" s="511"/>
      <c r="ONB124" s="511"/>
      <c r="ONC124" s="511"/>
      <c r="OND124" s="511"/>
      <c r="ONE124" s="511"/>
      <c r="ONF124" s="511"/>
      <c r="ONG124" s="511"/>
      <c r="ONH124" s="511"/>
      <c r="ONI124" s="511"/>
      <c r="ONJ124" s="511"/>
      <c r="ONK124" s="511"/>
      <c r="ONL124" s="511"/>
      <c r="ONM124" s="511"/>
      <c r="ONN124" s="511"/>
      <c r="ONO124" s="511"/>
      <c r="ONP124" s="511"/>
      <c r="ONQ124" s="511"/>
      <c r="ONR124" s="511"/>
      <c r="ONS124" s="511"/>
      <c r="ONT124" s="511"/>
      <c r="ONU124" s="511"/>
      <c r="ONV124" s="511"/>
      <c r="ONW124" s="511"/>
      <c r="ONX124" s="511"/>
      <c r="ONY124" s="511"/>
      <c r="ONZ124" s="511"/>
      <c r="OOA124" s="511"/>
      <c r="OOB124" s="511"/>
      <c r="OOC124" s="511"/>
      <c r="OOD124" s="511"/>
      <c r="OOE124" s="511"/>
      <c r="OOF124" s="511"/>
      <c r="OOG124" s="511"/>
      <c r="OOH124" s="511"/>
      <c r="OOI124" s="511"/>
      <c r="OOJ124" s="511"/>
      <c r="OOK124" s="511"/>
      <c r="OOL124" s="511"/>
      <c r="OOM124" s="511"/>
      <c r="OON124" s="511"/>
      <c r="OOO124" s="511"/>
      <c r="OOP124" s="511"/>
      <c r="OOQ124" s="511"/>
      <c r="OOR124" s="511"/>
      <c r="OOS124" s="511"/>
      <c r="OOT124" s="511"/>
      <c r="OOU124" s="511"/>
      <c r="OOV124" s="511"/>
      <c r="OOW124" s="511"/>
      <c r="OOX124" s="511"/>
      <c r="OOY124" s="511"/>
      <c r="OOZ124" s="511"/>
      <c r="OPA124" s="511"/>
      <c r="OPB124" s="511"/>
      <c r="OPC124" s="511"/>
      <c r="OPD124" s="511"/>
      <c r="OPE124" s="511"/>
      <c r="OPF124" s="511"/>
      <c r="OPG124" s="511"/>
      <c r="OPH124" s="511"/>
      <c r="OPI124" s="511"/>
      <c r="OPJ124" s="511"/>
      <c r="OPK124" s="511"/>
      <c r="OPL124" s="511"/>
      <c r="OPM124" s="511"/>
      <c r="OPN124" s="511"/>
      <c r="OPO124" s="511"/>
      <c r="OPP124" s="511"/>
      <c r="OPQ124" s="511"/>
      <c r="OPR124" s="511"/>
      <c r="OPS124" s="511"/>
      <c r="OPT124" s="511"/>
      <c r="OPU124" s="511"/>
      <c r="OPV124" s="511"/>
      <c r="OPW124" s="511"/>
      <c r="OPX124" s="511"/>
      <c r="OPY124" s="511"/>
      <c r="OPZ124" s="511"/>
      <c r="OQA124" s="511"/>
      <c r="OQB124" s="511"/>
      <c r="OQC124" s="511"/>
      <c r="OQD124" s="511"/>
      <c r="OQE124" s="511"/>
      <c r="OQF124" s="511"/>
      <c r="OQG124" s="511"/>
      <c r="OQH124" s="511"/>
      <c r="OQI124" s="511"/>
      <c r="OQJ124" s="511"/>
      <c r="OQK124" s="511"/>
      <c r="OQL124" s="511"/>
      <c r="OQM124" s="511"/>
      <c r="OQN124" s="511"/>
      <c r="OQO124" s="511"/>
      <c r="OQP124" s="511"/>
      <c r="OQQ124" s="511"/>
      <c r="OQR124" s="511"/>
      <c r="OQS124" s="511"/>
      <c r="OQT124" s="511"/>
      <c r="OQU124" s="511"/>
      <c r="OQV124" s="511"/>
      <c r="OQW124" s="511"/>
      <c r="OQX124" s="511"/>
      <c r="OQY124" s="511"/>
      <c r="OQZ124" s="511"/>
      <c r="ORA124" s="511"/>
      <c r="ORB124" s="511"/>
      <c r="ORC124" s="511"/>
      <c r="ORD124" s="511"/>
      <c r="ORE124" s="511"/>
      <c r="ORF124" s="511"/>
      <c r="ORG124" s="511"/>
      <c r="ORH124" s="511"/>
      <c r="ORI124" s="511"/>
      <c r="ORJ124" s="511"/>
      <c r="ORK124" s="511"/>
      <c r="ORL124" s="511"/>
      <c r="ORM124" s="511"/>
      <c r="ORN124" s="511"/>
      <c r="ORO124" s="511"/>
      <c r="ORP124" s="511"/>
      <c r="ORQ124" s="511"/>
      <c r="ORR124" s="511"/>
      <c r="ORS124" s="511"/>
      <c r="ORT124" s="511"/>
      <c r="ORU124" s="511"/>
      <c r="ORV124" s="511"/>
      <c r="ORW124" s="511"/>
      <c r="ORX124" s="511"/>
      <c r="ORY124" s="511"/>
      <c r="ORZ124" s="511"/>
      <c r="OSA124" s="511"/>
      <c r="OSB124" s="511"/>
      <c r="OSC124" s="511"/>
      <c r="OSD124" s="511"/>
      <c r="OSE124" s="511"/>
      <c r="OSF124" s="511"/>
      <c r="OSG124" s="511"/>
      <c r="OSH124" s="511"/>
      <c r="OSI124" s="511"/>
      <c r="OSJ124" s="511"/>
      <c r="OSK124" s="511"/>
      <c r="OSL124" s="511"/>
      <c r="OSM124" s="511"/>
      <c r="OSN124" s="511"/>
      <c r="OSO124" s="511"/>
      <c r="OSP124" s="511"/>
      <c r="OSQ124" s="511"/>
      <c r="OSR124" s="511"/>
      <c r="OSS124" s="511"/>
      <c r="OST124" s="511"/>
      <c r="OSU124" s="511"/>
      <c r="OSV124" s="511"/>
      <c r="OSW124" s="511"/>
      <c r="OSX124" s="511"/>
      <c r="OSY124" s="511"/>
      <c r="OSZ124" s="511"/>
      <c r="OTA124" s="511"/>
      <c r="OTB124" s="511"/>
      <c r="OTC124" s="511"/>
      <c r="OTD124" s="511"/>
      <c r="OTE124" s="511"/>
      <c r="OTF124" s="511"/>
      <c r="OTG124" s="511"/>
      <c r="OTH124" s="511"/>
      <c r="OTI124" s="511"/>
      <c r="OTJ124" s="511"/>
      <c r="OTK124" s="511"/>
      <c r="OTL124" s="511"/>
      <c r="OTM124" s="511"/>
      <c r="OTN124" s="511"/>
      <c r="OTO124" s="511"/>
      <c r="OTP124" s="511"/>
      <c r="OTQ124" s="511"/>
      <c r="OTR124" s="511"/>
      <c r="OTS124" s="511"/>
      <c r="OTT124" s="511"/>
      <c r="OTU124" s="511"/>
      <c r="OTV124" s="511"/>
      <c r="OTW124" s="511"/>
      <c r="OTX124" s="511"/>
      <c r="OTY124" s="511"/>
      <c r="OTZ124" s="511"/>
      <c r="OUA124" s="511"/>
      <c r="OUB124" s="511"/>
      <c r="OUC124" s="511"/>
      <c r="OUD124" s="511"/>
      <c r="OUE124" s="511"/>
      <c r="OUF124" s="511"/>
      <c r="OUG124" s="511"/>
      <c r="OUH124" s="511"/>
      <c r="OUI124" s="511"/>
      <c r="OUJ124" s="511"/>
      <c r="OUK124" s="511"/>
      <c r="OUL124" s="511"/>
      <c r="OUM124" s="511"/>
      <c r="OUN124" s="511"/>
      <c r="OUO124" s="511"/>
      <c r="OUP124" s="511"/>
      <c r="OUQ124" s="511"/>
      <c r="OUR124" s="511"/>
      <c r="OUS124" s="511"/>
      <c r="OUT124" s="511"/>
      <c r="OUU124" s="511"/>
      <c r="OUV124" s="511"/>
      <c r="OUW124" s="511"/>
      <c r="OUX124" s="511"/>
      <c r="OUY124" s="511"/>
      <c r="OUZ124" s="511"/>
      <c r="OVA124" s="511"/>
      <c r="OVB124" s="511"/>
      <c r="OVC124" s="511"/>
      <c r="OVD124" s="511"/>
      <c r="OVE124" s="511"/>
      <c r="OVF124" s="511"/>
      <c r="OVG124" s="511"/>
      <c r="OVH124" s="511"/>
      <c r="OVI124" s="511"/>
      <c r="OVJ124" s="511"/>
      <c r="OVK124" s="511"/>
      <c r="OVL124" s="511"/>
      <c r="OVM124" s="511"/>
      <c r="OVN124" s="511"/>
      <c r="OVO124" s="511"/>
      <c r="OVP124" s="511"/>
      <c r="OVQ124" s="511"/>
      <c r="OVR124" s="511"/>
      <c r="OVS124" s="511"/>
      <c r="OVT124" s="511"/>
      <c r="OVU124" s="511"/>
      <c r="OVV124" s="511"/>
      <c r="OVW124" s="511"/>
      <c r="OVX124" s="511"/>
      <c r="OVY124" s="511"/>
      <c r="OVZ124" s="511"/>
      <c r="OWA124" s="511"/>
      <c r="OWB124" s="511"/>
      <c r="OWC124" s="511"/>
      <c r="OWD124" s="511"/>
      <c r="OWE124" s="511"/>
      <c r="OWF124" s="511"/>
      <c r="OWG124" s="511"/>
      <c r="OWH124" s="511"/>
      <c r="OWI124" s="511"/>
      <c r="OWJ124" s="511"/>
      <c r="OWK124" s="511"/>
      <c r="OWL124" s="511"/>
      <c r="OWM124" s="511"/>
      <c r="OWN124" s="511"/>
      <c r="OWO124" s="511"/>
      <c r="OWP124" s="511"/>
      <c r="OWQ124" s="511"/>
      <c r="OWR124" s="511"/>
      <c r="OWS124" s="511"/>
      <c r="OWT124" s="511"/>
      <c r="OWU124" s="511"/>
      <c r="OWV124" s="511"/>
      <c r="OWW124" s="511"/>
      <c r="OWX124" s="511"/>
      <c r="OWY124" s="511"/>
      <c r="OWZ124" s="511"/>
      <c r="OXA124" s="511"/>
      <c r="OXB124" s="511"/>
      <c r="OXC124" s="511"/>
      <c r="OXD124" s="511"/>
      <c r="OXE124" s="511"/>
      <c r="OXF124" s="511"/>
      <c r="OXG124" s="511"/>
      <c r="OXH124" s="511"/>
      <c r="OXI124" s="511"/>
      <c r="OXJ124" s="511"/>
      <c r="OXK124" s="511"/>
      <c r="OXL124" s="511"/>
      <c r="OXM124" s="511"/>
      <c r="OXN124" s="511"/>
      <c r="OXO124" s="511"/>
      <c r="OXP124" s="511"/>
      <c r="OXQ124" s="511"/>
      <c r="OXR124" s="511"/>
      <c r="OXS124" s="511"/>
      <c r="OXT124" s="511"/>
      <c r="OXU124" s="511"/>
      <c r="OXV124" s="511"/>
      <c r="OXW124" s="511"/>
      <c r="OXX124" s="511"/>
      <c r="OXY124" s="511"/>
      <c r="OXZ124" s="511"/>
      <c r="OYA124" s="511"/>
      <c r="OYB124" s="511"/>
      <c r="OYC124" s="511"/>
      <c r="OYD124" s="511"/>
      <c r="OYE124" s="511"/>
      <c r="OYF124" s="511"/>
      <c r="OYG124" s="511"/>
      <c r="OYH124" s="511"/>
      <c r="OYI124" s="511"/>
      <c r="OYJ124" s="511"/>
      <c r="OYK124" s="511"/>
      <c r="OYL124" s="511"/>
      <c r="OYM124" s="511"/>
      <c r="OYN124" s="511"/>
      <c r="OYO124" s="511"/>
      <c r="OYP124" s="511"/>
      <c r="OYQ124" s="511"/>
      <c r="OYR124" s="511"/>
      <c r="OYS124" s="511"/>
      <c r="OYT124" s="511"/>
      <c r="OYU124" s="511"/>
      <c r="OYV124" s="511"/>
      <c r="OYW124" s="511"/>
      <c r="OYX124" s="511"/>
      <c r="OYY124" s="511"/>
      <c r="OYZ124" s="511"/>
      <c r="OZA124" s="511"/>
      <c r="OZB124" s="511"/>
      <c r="OZC124" s="511"/>
      <c r="OZD124" s="511"/>
      <c r="OZE124" s="511"/>
      <c r="OZF124" s="511"/>
      <c r="OZG124" s="511"/>
      <c r="OZH124" s="511"/>
      <c r="OZI124" s="511"/>
      <c r="OZJ124" s="511"/>
      <c r="OZK124" s="511"/>
      <c r="OZL124" s="511"/>
      <c r="OZM124" s="511"/>
      <c r="OZN124" s="511"/>
      <c r="OZO124" s="511"/>
      <c r="OZP124" s="511"/>
      <c r="OZQ124" s="511"/>
      <c r="OZR124" s="511"/>
      <c r="OZS124" s="511"/>
      <c r="OZT124" s="511"/>
      <c r="OZU124" s="511"/>
      <c r="OZV124" s="511"/>
      <c r="OZW124" s="511"/>
      <c r="OZX124" s="511"/>
      <c r="OZY124" s="511"/>
      <c r="OZZ124" s="511"/>
      <c r="PAA124" s="511"/>
      <c r="PAB124" s="511"/>
      <c r="PAC124" s="511"/>
      <c r="PAD124" s="511"/>
      <c r="PAE124" s="511"/>
      <c r="PAF124" s="511"/>
      <c r="PAG124" s="511"/>
      <c r="PAH124" s="511"/>
      <c r="PAI124" s="511"/>
      <c r="PAJ124" s="511"/>
      <c r="PAK124" s="511"/>
      <c r="PAL124" s="511"/>
      <c r="PAM124" s="511"/>
      <c r="PAN124" s="511"/>
      <c r="PAO124" s="511"/>
      <c r="PAP124" s="511"/>
      <c r="PAQ124" s="511"/>
      <c r="PAR124" s="511"/>
      <c r="PAS124" s="511"/>
      <c r="PAT124" s="511"/>
      <c r="PAU124" s="511"/>
      <c r="PAV124" s="511"/>
      <c r="PAW124" s="511"/>
      <c r="PAX124" s="511"/>
      <c r="PAY124" s="511"/>
      <c r="PAZ124" s="511"/>
      <c r="PBA124" s="511"/>
      <c r="PBB124" s="511"/>
      <c r="PBC124" s="511"/>
      <c r="PBD124" s="511"/>
      <c r="PBE124" s="511"/>
      <c r="PBF124" s="511"/>
      <c r="PBG124" s="511"/>
      <c r="PBH124" s="511"/>
      <c r="PBI124" s="511"/>
      <c r="PBJ124" s="511"/>
      <c r="PBK124" s="511"/>
      <c r="PBL124" s="511"/>
      <c r="PBM124" s="511"/>
      <c r="PBN124" s="511"/>
      <c r="PBO124" s="511"/>
      <c r="PBP124" s="511"/>
      <c r="PBQ124" s="511"/>
      <c r="PBR124" s="511"/>
      <c r="PBS124" s="511"/>
      <c r="PBT124" s="511"/>
      <c r="PBU124" s="511"/>
      <c r="PBV124" s="511"/>
      <c r="PBW124" s="511"/>
      <c r="PBX124" s="511"/>
      <c r="PBY124" s="511"/>
      <c r="PBZ124" s="511"/>
      <c r="PCA124" s="511"/>
      <c r="PCB124" s="511"/>
      <c r="PCC124" s="511"/>
      <c r="PCD124" s="511"/>
      <c r="PCE124" s="511"/>
      <c r="PCF124" s="511"/>
      <c r="PCG124" s="511"/>
      <c r="PCH124" s="511"/>
      <c r="PCI124" s="511"/>
      <c r="PCJ124" s="511"/>
      <c r="PCK124" s="511"/>
      <c r="PCL124" s="511"/>
      <c r="PCM124" s="511"/>
      <c r="PCN124" s="511"/>
      <c r="PCO124" s="511"/>
      <c r="PCP124" s="511"/>
      <c r="PCQ124" s="511"/>
      <c r="PCR124" s="511"/>
      <c r="PCS124" s="511"/>
      <c r="PCT124" s="511"/>
      <c r="PCU124" s="511"/>
      <c r="PCV124" s="511"/>
      <c r="PCW124" s="511"/>
      <c r="PCX124" s="511"/>
      <c r="PCY124" s="511"/>
      <c r="PCZ124" s="511"/>
      <c r="PDA124" s="511"/>
      <c r="PDB124" s="511"/>
      <c r="PDC124" s="511"/>
      <c r="PDD124" s="511"/>
      <c r="PDE124" s="511"/>
      <c r="PDF124" s="511"/>
      <c r="PDG124" s="511"/>
      <c r="PDH124" s="511"/>
      <c r="PDI124" s="511"/>
      <c r="PDJ124" s="511"/>
      <c r="PDK124" s="511"/>
      <c r="PDL124" s="511"/>
      <c r="PDM124" s="511"/>
      <c r="PDN124" s="511"/>
      <c r="PDO124" s="511"/>
      <c r="PDP124" s="511"/>
      <c r="PDQ124" s="511"/>
      <c r="PDR124" s="511"/>
      <c r="PDS124" s="511"/>
      <c r="PDT124" s="511"/>
      <c r="PDU124" s="511"/>
      <c r="PDV124" s="511"/>
      <c r="PDW124" s="511"/>
      <c r="PDX124" s="511"/>
      <c r="PDY124" s="511"/>
      <c r="PDZ124" s="511"/>
      <c r="PEA124" s="511"/>
      <c r="PEB124" s="511"/>
      <c r="PEC124" s="511"/>
      <c r="PED124" s="511"/>
      <c r="PEE124" s="511"/>
      <c r="PEF124" s="511"/>
      <c r="PEG124" s="511"/>
      <c r="PEH124" s="511"/>
      <c r="PEI124" s="511"/>
      <c r="PEJ124" s="511"/>
      <c r="PEK124" s="511"/>
      <c r="PEL124" s="511"/>
      <c r="PEM124" s="511"/>
      <c r="PEN124" s="511"/>
      <c r="PEO124" s="511"/>
      <c r="PEP124" s="511"/>
      <c r="PEQ124" s="511"/>
      <c r="PER124" s="511"/>
      <c r="PES124" s="511"/>
      <c r="PET124" s="511"/>
      <c r="PEU124" s="511"/>
      <c r="PEV124" s="511"/>
      <c r="PEW124" s="511"/>
      <c r="PEX124" s="511"/>
      <c r="PEY124" s="511"/>
      <c r="PEZ124" s="511"/>
      <c r="PFA124" s="511"/>
      <c r="PFB124" s="511"/>
      <c r="PFC124" s="511"/>
      <c r="PFD124" s="511"/>
      <c r="PFE124" s="511"/>
      <c r="PFF124" s="511"/>
      <c r="PFG124" s="511"/>
      <c r="PFH124" s="511"/>
      <c r="PFI124" s="511"/>
      <c r="PFJ124" s="511"/>
      <c r="PFK124" s="511"/>
      <c r="PFL124" s="511"/>
      <c r="PFM124" s="511"/>
      <c r="PFN124" s="511"/>
      <c r="PFO124" s="511"/>
      <c r="PFP124" s="511"/>
      <c r="PFQ124" s="511"/>
      <c r="PFR124" s="511"/>
      <c r="PFS124" s="511"/>
      <c r="PFT124" s="511"/>
      <c r="PFU124" s="511"/>
      <c r="PFV124" s="511"/>
      <c r="PFW124" s="511"/>
      <c r="PFX124" s="511"/>
      <c r="PFY124" s="511"/>
      <c r="PFZ124" s="511"/>
      <c r="PGA124" s="511"/>
      <c r="PGB124" s="511"/>
      <c r="PGC124" s="511"/>
      <c r="PGD124" s="511"/>
      <c r="PGE124" s="511"/>
      <c r="PGF124" s="511"/>
      <c r="PGG124" s="511"/>
      <c r="PGH124" s="511"/>
      <c r="PGI124" s="511"/>
      <c r="PGJ124" s="511"/>
      <c r="PGK124" s="511"/>
      <c r="PGL124" s="511"/>
      <c r="PGM124" s="511"/>
      <c r="PGN124" s="511"/>
      <c r="PGO124" s="511"/>
      <c r="PGP124" s="511"/>
      <c r="PGQ124" s="511"/>
      <c r="PGR124" s="511"/>
      <c r="PGS124" s="511"/>
      <c r="PGT124" s="511"/>
      <c r="PGU124" s="511"/>
      <c r="PGV124" s="511"/>
      <c r="PGW124" s="511"/>
      <c r="PGX124" s="511"/>
      <c r="PGY124" s="511"/>
      <c r="PGZ124" s="511"/>
      <c r="PHA124" s="511"/>
      <c r="PHB124" s="511"/>
      <c r="PHC124" s="511"/>
      <c r="PHD124" s="511"/>
      <c r="PHE124" s="511"/>
      <c r="PHF124" s="511"/>
      <c r="PHG124" s="511"/>
      <c r="PHH124" s="511"/>
      <c r="PHI124" s="511"/>
      <c r="PHJ124" s="511"/>
      <c r="PHK124" s="511"/>
      <c r="PHL124" s="511"/>
      <c r="PHM124" s="511"/>
      <c r="PHN124" s="511"/>
      <c r="PHO124" s="511"/>
      <c r="PHP124" s="511"/>
      <c r="PHQ124" s="511"/>
      <c r="PHR124" s="511"/>
      <c r="PHS124" s="511"/>
      <c r="PHT124" s="511"/>
      <c r="PHU124" s="511"/>
      <c r="PHV124" s="511"/>
      <c r="PHW124" s="511"/>
      <c r="PHX124" s="511"/>
      <c r="PHY124" s="511"/>
      <c r="PHZ124" s="511"/>
      <c r="PIA124" s="511"/>
      <c r="PIB124" s="511"/>
      <c r="PIC124" s="511"/>
      <c r="PID124" s="511"/>
      <c r="PIE124" s="511"/>
      <c r="PIF124" s="511"/>
      <c r="PIG124" s="511"/>
      <c r="PIH124" s="511"/>
      <c r="PII124" s="511"/>
      <c r="PIJ124" s="511"/>
      <c r="PIK124" s="511"/>
      <c r="PIL124" s="511"/>
      <c r="PIM124" s="511"/>
      <c r="PIN124" s="511"/>
      <c r="PIO124" s="511"/>
      <c r="PIP124" s="511"/>
      <c r="PIQ124" s="511"/>
      <c r="PIR124" s="511"/>
      <c r="PIS124" s="511"/>
      <c r="PIT124" s="511"/>
      <c r="PIU124" s="511"/>
      <c r="PIV124" s="511"/>
      <c r="PIW124" s="511"/>
      <c r="PIX124" s="511"/>
      <c r="PIY124" s="511"/>
      <c r="PIZ124" s="511"/>
      <c r="PJA124" s="511"/>
      <c r="PJB124" s="511"/>
      <c r="PJC124" s="511"/>
      <c r="PJD124" s="511"/>
      <c r="PJE124" s="511"/>
      <c r="PJF124" s="511"/>
      <c r="PJG124" s="511"/>
      <c r="PJH124" s="511"/>
      <c r="PJI124" s="511"/>
      <c r="PJJ124" s="511"/>
      <c r="PJK124" s="511"/>
      <c r="PJL124" s="511"/>
      <c r="PJM124" s="511"/>
      <c r="PJN124" s="511"/>
      <c r="PJO124" s="511"/>
      <c r="PJP124" s="511"/>
      <c r="PJQ124" s="511"/>
      <c r="PJR124" s="511"/>
      <c r="PJS124" s="511"/>
      <c r="PJT124" s="511"/>
      <c r="PJU124" s="511"/>
      <c r="PJV124" s="511"/>
      <c r="PJW124" s="511"/>
      <c r="PJX124" s="511"/>
      <c r="PJY124" s="511"/>
      <c r="PJZ124" s="511"/>
      <c r="PKA124" s="511"/>
      <c r="PKB124" s="511"/>
      <c r="PKC124" s="511"/>
      <c r="PKD124" s="511"/>
      <c r="PKE124" s="511"/>
      <c r="PKF124" s="511"/>
      <c r="PKG124" s="511"/>
      <c r="PKH124" s="511"/>
      <c r="PKI124" s="511"/>
      <c r="PKJ124" s="511"/>
      <c r="PKK124" s="511"/>
      <c r="PKL124" s="511"/>
      <c r="PKM124" s="511"/>
      <c r="PKN124" s="511"/>
      <c r="PKO124" s="511"/>
      <c r="PKP124" s="511"/>
      <c r="PKQ124" s="511"/>
      <c r="PKR124" s="511"/>
      <c r="PKS124" s="511"/>
      <c r="PKT124" s="511"/>
      <c r="PKU124" s="511"/>
      <c r="PKV124" s="511"/>
      <c r="PKW124" s="511"/>
      <c r="PKX124" s="511"/>
      <c r="PKY124" s="511"/>
      <c r="PKZ124" s="511"/>
      <c r="PLA124" s="511"/>
      <c r="PLB124" s="511"/>
      <c r="PLC124" s="511"/>
      <c r="PLD124" s="511"/>
      <c r="PLE124" s="511"/>
      <c r="PLF124" s="511"/>
      <c r="PLG124" s="511"/>
      <c r="PLH124" s="511"/>
      <c r="PLI124" s="511"/>
      <c r="PLJ124" s="511"/>
      <c r="PLK124" s="511"/>
      <c r="PLL124" s="511"/>
      <c r="PLM124" s="511"/>
      <c r="PLN124" s="511"/>
      <c r="PLO124" s="511"/>
      <c r="PLP124" s="511"/>
      <c r="PLQ124" s="511"/>
      <c r="PLR124" s="511"/>
      <c r="PLS124" s="511"/>
      <c r="PLT124" s="511"/>
      <c r="PLU124" s="511"/>
      <c r="PLV124" s="511"/>
      <c r="PLW124" s="511"/>
      <c r="PLX124" s="511"/>
      <c r="PLY124" s="511"/>
      <c r="PLZ124" s="511"/>
      <c r="PMA124" s="511"/>
      <c r="PMB124" s="511"/>
      <c r="PMC124" s="511"/>
      <c r="PMD124" s="511"/>
      <c r="PME124" s="511"/>
      <c r="PMF124" s="511"/>
      <c r="PMG124" s="511"/>
      <c r="PMH124" s="511"/>
      <c r="PMI124" s="511"/>
      <c r="PMJ124" s="511"/>
      <c r="PMK124" s="511"/>
      <c r="PML124" s="511"/>
      <c r="PMM124" s="511"/>
      <c r="PMN124" s="511"/>
      <c r="PMO124" s="511"/>
      <c r="PMP124" s="511"/>
      <c r="PMQ124" s="511"/>
      <c r="PMR124" s="511"/>
      <c r="PMS124" s="511"/>
      <c r="PMT124" s="511"/>
      <c r="PMU124" s="511"/>
      <c r="PMV124" s="511"/>
      <c r="PMW124" s="511"/>
      <c r="PMX124" s="511"/>
      <c r="PMY124" s="511"/>
      <c r="PMZ124" s="511"/>
      <c r="PNA124" s="511"/>
      <c r="PNB124" s="511"/>
      <c r="PNC124" s="511"/>
      <c r="PND124" s="511"/>
      <c r="PNE124" s="511"/>
      <c r="PNF124" s="511"/>
      <c r="PNG124" s="511"/>
      <c r="PNH124" s="511"/>
      <c r="PNI124" s="511"/>
      <c r="PNJ124" s="511"/>
      <c r="PNK124" s="511"/>
      <c r="PNL124" s="511"/>
      <c r="PNM124" s="511"/>
      <c r="PNN124" s="511"/>
      <c r="PNO124" s="511"/>
      <c r="PNP124" s="511"/>
      <c r="PNQ124" s="511"/>
      <c r="PNR124" s="511"/>
      <c r="PNS124" s="511"/>
      <c r="PNT124" s="511"/>
      <c r="PNU124" s="511"/>
      <c r="PNV124" s="511"/>
      <c r="PNW124" s="511"/>
      <c r="PNX124" s="511"/>
      <c r="PNY124" s="511"/>
      <c r="PNZ124" s="511"/>
      <c r="POA124" s="511"/>
      <c r="POB124" s="511"/>
      <c r="POC124" s="511"/>
      <c r="POD124" s="511"/>
      <c r="POE124" s="511"/>
      <c r="POF124" s="511"/>
      <c r="POG124" s="511"/>
      <c r="POH124" s="511"/>
      <c r="POI124" s="511"/>
      <c r="POJ124" s="511"/>
      <c r="POK124" s="511"/>
      <c r="POL124" s="511"/>
      <c r="POM124" s="511"/>
      <c r="PON124" s="511"/>
      <c r="POO124" s="511"/>
      <c r="POP124" s="511"/>
      <c r="POQ124" s="511"/>
      <c r="POR124" s="511"/>
      <c r="POS124" s="511"/>
      <c r="POT124" s="511"/>
      <c r="POU124" s="511"/>
      <c r="POV124" s="511"/>
      <c r="POW124" s="511"/>
      <c r="POX124" s="511"/>
      <c r="POY124" s="511"/>
      <c r="POZ124" s="511"/>
      <c r="PPA124" s="511"/>
      <c r="PPB124" s="511"/>
      <c r="PPC124" s="511"/>
      <c r="PPD124" s="511"/>
      <c r="PPE124" s="511"/>
      <c r="PPF124" s="511"/>
      <c r="PPG124" s="511"/>
      <c r="PPH124" s="511"/>
      <c r="PPI124" s="511"/>
      <c r="PPJ124" s="511"/>
      <c r="PPK124" s="511"/>
      <c r="PPL124" s="511"/>
      <c r="PPM124" s="511"/>
      <c r="PPN124" s="511"/>
      <c r="PPO124" s="511"/>
      <c r="PPP124" s="511"/>
      <c r="PPQ124" s="511"/>
      <c r="PPR124" s="511"/>
      <c r="PPS124" s="511"/>
      <c r="PPT124" s="511"/>
      <c r="PPU124" s="511"/>
      <c r="PPV124" s="511"/>
      <c r="PPW124" s="511"/>
      <c r="PPX124" s="511"/>
      <c r="PPY124" s="511"/>
      <c r="PPZ124" s="511"/>
      <c r="PQA124" s="511"/>
      <c r="PQB124" s="511"/>
      <c r="PQC124" s="511"/>
      <c r="PQD124" s="511"/>
      <c r="PQE124" s="511"/>
      <c r="PQF124" s="511"/>
      <c r="PQG124" s="511"/>
      <c r="PQH124" s="511"/>
      <c r="PQI124" s="511"/>
      <c r="PQJ124" s="511"/>
      <c r="PQK124" s="511"/>
      <c r="PQL124" s="511"/>
      <c r="PQM124" s="511"/>
      <c r="PQN124" s="511"/>
      <c r="PQO124" s="511"/>
      <c r="PQP124" s="511"/>
      <c r="PQQ124" s="511"/>
      <c r="PQR124" s="511"/>
      <c r="PQS124" s="511"/>
      <c r="PQT124" s="511"/>
      <c r="PQU124" s="511"/>
      <c r="PQV124" s="511"/>
      <c r="PQW124" s="511"/>
      <c r="PQX124" s="511"/>
      <c r="PQY124" s="511"/>
      <c r="PQZ124" s="511"/>
      <c r="PRA124" s="511"/>
      <c r="PRB124" s="511"/>
      <c r="PRC124" s="511"/>
      <c r="PRD124" s="511"/>
      <c r="PRE124" s="511"/>
      <c r="PRF124" s="511"/>
      <c r="PRG124" s="511"/>
      <c r="PRH124" s="511"/>
      <c r="PRI124" s="511"/>
      <c r="PRJ124" s="511"/>
      <c r="PRK124" s="511"/>
      <c r="PRL124" s="511"/>
      <c r="PRM124" s="511"/>
      <c r="PRN124" s="511"/>
      <c r="PRO124" s="511"/>
      <c r="PRP124" s="511"/>
      <c r="PRQ124" s="511"/>
      <c r="PRR124" s="511"/>
      <c r="PRS124" s="511"/>
      <c r="PRT124" s="511"/>
      <c r="PRU124" s="511"/>
      <c r="PRV124" s="511"/>
      <c r="PRW124" s="511"/>
      <c r="PRX124" s="511"/>
      <c r="PRY124" s="511"/>
      <c r="PRZ124" s="511"/>
      <c r="PSA124" s="511"/>
      <c r="PSB124" s="511"/>
      <c r="PSC124" s="511"/>
      <c r="PSD124" s="511"/>
      <c r="PSE124" s="511"/>
      <c r="PSF124" s="511"/>
      <c r="PSG124" s="511"/>
      <c r="PSH124" s="511"/>
      <c r="PSI124" s="511"/>
      <c r="PSJ124" s="511"/>
      <c r="PSK124" s="511"/>
      <c r="PSL124" s="511"/>
      <c r="PSM124" s="511"/>
      <c r="PSN124" s="511"/>
      <c r="PSO124" s="511"/>
      <c r="PSP124" s="511"/>
      <c r="PSQ124" s="511"/>
      <c r="PSR124" s="511"/>
      <c r="PSS124" s="511"/>
      <c r="PST124" s="511"/>
      <c r="PSU124" s="511"/>
      <c r="PSV124" s="511"/>
      <c r="PSW124" s="511"/>
      <c r="PSX124" s="511"/>
      <c r="PSY124" s="511"/>
      <c r="PSZ124" s="511"/>
      <c r="PTA124" s="511"/>
      <c r="PTB124" s="511"/>
      <c r="PTC124" s="511"/>
      <c r="PTD124" s="511"/>
      <c r="PTE124" s="511"/>
      <c r="PTF124" s="511"/>
      <c r="PTG124" s="511"/>
      <c r="PTH124" s="511"/>
      <c r="PTI124" s="511"/>
      <c r="PTJ124" s="511"/>
      <c r="PTK124" s="511"/>
      <c r="PTL124" s="511"/>
      <c r="PTM124" s="511"/>
      <c r="PTN124" s="511"/>
      <c r="PTO124" s="511"/>
      <c r="PTP124" s="511"/>
      <c r="PTQ124" s="511"/>
      <c r="PTR124" s="511"/>
      <c r="PTS124" s="511"/>
      <c r="PTT124" s="511"/>
      <c r="PTU124" s="511"/>
      <c r="PTV124" s="511"/>
      <c r="PTW124" s="511"/>
      <c r="PTX124" s="511"/>
      <c r="PTY124" s="511"/>
      <c r="PTZ124" s="511"/>
      <c r="PUA124" s="511"/>
      <c r="PUB124" s="511"/>
      <c r="PUC124" s="511"/>
      <c r="PUD124" s="511"/>
      <c r="PUE124" s="511"/>
      <c r="PUF124" s="511"/>
      <c r="PUG124" s="511"/>
      <c r="PUH124" s="511"/>
      <c r="PUI124" s="511"/>
      <c r="PUJ124" s="511"/>
      <c r="PUK124" s="511"/>
      <c r="PUL124" s="511"/>
      <c r="PUM124" s="511"/>
      <c r="PUN124" s="511"/>
      <c r="PUO124" s="511"/>
      <c r="PUP124" s="511"/>
      <c r="PUQ124" s="511"/>
      <c r="PUR124" s="511"/>
      <c r="PUS124" s="511"/>
      <c r="PUT124" s="511"/>
      <c r="PUU124" s="511"/>
      <c r="PUV124" s="511"/>
      <c r="PUW124" s="511"/>
      <c r="PUX124" s="511"/>
      <c r="PUY124" s="511"/>
      <c r="PUZ124" s="511"/>
      <c r="PVA124" s="511"/>
      <c r="PVB124" s="511"/>
      <c r="PVC124" s="511"/>
      <c r="PVD124" s="511"/>
      <c r="PVE124" s="511"/>
      <c r="PVF124" s="511"/>
      <c r="PVG124" s="511"/>
      <c r="PVH124" s="511"/>
      <c r="PVI124" s="511"/>
      <c r="PVJ124" s="511"/>
      <c r="PVK124" s="511"/>
      <c r="PVL124" s="511"/>
      <c r="PVM124" s="511"/>
      <c r="PVN124" s="511"/>
      <c r="PVO124" s="511"/>
      <c r="PVP124" s="511"/>
      <c r="PVQ124" s="511"/>
      <c r="PVR124" s="511"/>
      <c r="PVS124" s="511"/>
      <c r="PVT124" s="511"/>
      <c r="PVU124" s="511"/>
      <c r="PVV124" s="511"/>
      <c r="PVW124" s="511"/>
      <c r="PVX124" s="511"/>
      <c r="PVY124" s="511"/>
      <c r="PVZ124" s="511"/>
      <c r="PWA124" s="511"/>
      <c r="PWB124" s="511"/>
      <c r="PWC124" s="511"/>
      <c r="PWD124" s="511"/>
      <c r="PWE124" s="511"/>
      <c r="PWF124" s="511"/>
      <c r="PWG124" s="511"/>
      <c r="PWH124" s="511"/>
      <c r="PWI124" s="511"/>
      <c r="PWJ124" s="511"/>
      <c r="PWK124" s="511"/>
      <c r="PWL124" s="511"/>
      <c r="PWM124" s="511"/>
      <c r="PWN124" s="511"/>
      <c r="PWO124" s="511"/>
      <c r="PWP124" s="511"/>
      <c r="PWQ124" s="511"/>
      <c r="PWR124" s="511"/>
      <c r="PWS124" s="511"/>
      <c r="PWT124" s="511"/>
      <c r="PWU124" s="511"/>
      <c r="PWV124" s="511"/>
      <c r="PWW124" s="511"/>
      <c r="PWX124" s="511"/>
      <c r="PWY124" s="511"/>
      <c r="PWZ124" s="511"/>
      <c r="PXA124" s="511"/>
      <c r="PXB124" s="511"/>
      <c r="PXC124" s="511"/>
      <c r="PXD124" s="511"/>
      <c r="PXE124" s="511"/>
      <c r="PXF124" s="511"/>
      <c r="PXG124" s="511"/>
      <c r="PXH124" s="511"/>
      <c r="PXI124" s="511"/>
      <c r="PXJ124" s="511"/>
      <c r="PXK124" s="511"/>
      <c r="PXL124" s="511"/>
      <c r="PXM124" s="511"/>
      <c r="PXN124" s="511"/>
      <c r="PXO124" s="511"/>
      <c r="PXP124" s="511"/>
      <c r="PXQ124" s="511"/>
      <c r="PXR124" s="511"/>
      <c r="PXS124" s="511"/>
      <c r="PXT124" s="511"/>
      <c r="PXU124" s="511"/>
      <c r="PXV124" s="511"/>
      <c r="PXW124" s="511"/>
      <c r="PXX124" s="511"/>
      <c r="PXY124" s="511"/>
      <c r="PXZ124" s="511"/>
      <c r="PYA124" s="511"/>
      <c r="PYB124" s="511"/>
      <c r="PYC124" s="511"/>
      <c r="PYD124" s="511"/>
      <c r="PYE124" s="511"/>
      <c r="PYF124" s="511"/>
      <c r="PYG124" s="511"/>
      <c r="PYH124" s="511"/>
      <c r="PYI124" s="511"/>
      <c r="PYJ124" s="511"/>
      <c r="PYK124" s="511"/>
      <c r="PYL124" s="511"/>
      <c r="PYM124" s="511"/>
      <c r="PYN124" s="511"/>
      <c r="PYO124" s="511"/>
      <c r="PYP124" s="511"/>
      <c r="PYQ124" s="511"/>
      <c r="PYR124" s="511"/>
      <c r="PYS124" s="511"/>
      <c r="PYT124" s="511"/>
      <c r="PYU124" s="511"/>
      <c r="PYV124" s="511"/>
      <c r="PYW124" s="511"/>
      <c r="PYX124" s="511"/>
      <c r="PYY124" s="511"/>
      <c r="PYZ124" s="511"/>
      <c r="PZA124" s="511"/>
      <c r="PZB124" s="511"/>
      <c r="PZC124" s="511"/>
      <c r="PZD124" s="511"/>
      <c r="PZE124" s="511"/>
      <c r="PZF124" s="511"/>
      <c r="PZG124" s="511"/>
      <c r="PZH124" s="511"/>
      <c r="PZI124" s="511"/>
      <c r="PZJ124" s="511"/>
      <c r="PZK124" s="511"/>
      <c r="PZL124" s="511"/>
      <c r="PZM124" s="511"/>
      <c r="PZN124" s="511"/>
      <c r="PZO124" s="511"/>
      <c r="PZP124" s="511"/>
      <c r="PZQ124" s="511"/>
      <c r="PZR124" s="511"/>
      <c r="PZS124" s="511"/>
      <c r="PZT124" s="511"/>
      <c r="PZU124" s="511"/>
      <c r="PZV124" s="511"/>
      <c r="PZW124" s="511"/>
      <c r="PZX124" s="511"/>
      <c r="PZY124" s="511"/>
      <c r="PZZ124" s="511"/>
      <c r="QAA124" s="511"/>
      <c r="QAB124" s="511"/>
      <c r="QAC124" s="511"/>
      <c r="QAD124" s="511"/>
      <c r="QAE124" s="511"/>
      <c r="QAF124" s="511"/>
      <c r="QAG124" s="511"/>
      <c r="QAH124" s="511"/>
      <c r="QAI124" s="511"/>
      <c r="QAJ124" s="511"/>
      <c r="QAK124" s="511"/>
      <c r="QAL124" s="511"/>
      <c r="QAM124" s="511"/>
      <c r="QAN124" s="511"/>
      <c r="QAO124" s="511"/>
      <c r="QAP124" s="511"/>
      <c r="QAQ124" s="511"/>
      <c r="QAR124" s="511"/>
      <c r="QAS124" s="511"/>
      <c r="QAT124" s="511"/>
      <c r="QAU124" s="511"/>
      <c r="QAV124" s="511"/>
      <c r="QAW124" s="511"/>
      <c r="QAX124" s="511"/>
      <c r="QAY124" s="511"/>
      <c r="QAZ124" s="511"/>
      <c r="QBA124" s="511"/>
      <c r="QBB124" s="511"/>
      <c r="QBC124" s="511"/>
      <c r="QBD124" s="511"/>
      <c r="QBE124" s="511"/>
      <c r="QBF124" s="511"/>
      <c r="QBG124" s="511"/>
      <c r="QBH124" s="511"/>
      <c r="QBI124" s="511"/>
      <c r="QBJ124" s="511"/>
      <c r="QBK124" s="511"/>
      <c r="QBL124" s="511"/>
      <c r="QBM124" s="511"/>
      <c r="QBN124" s="511"/>
      <c r="QBO124" s="511"/>
      <c r="QBP124" s="511"/>
      <c r="QBQ124" s="511"/>
      <c r="QBR124" s="511"/>
      <c r="QBS124" s="511"/>
      <c r="QBT124" s="511"/>
      <c r="QBU124" s="511"/>
      <c r="QBV124" s="511"/>
      <c r="QBW124" s="511"/>
      <c r="QBX124" s="511"/>
      <c r="QBY124" s="511"/>
      <c r="QBZ124" s="511"/>
      <c r="QCA124" s="511"/>
      <c r="QCB124" s="511"/>
      <c r="QCC124" s="511"/>
      <c r="QCD124" s="511"/>
      <c r="QCE124" s="511"/>
      <c r="QCF124" s="511"/>
      <c r="QCG124" s="511"/>
      <c r="QCH124" s="511"/>
      <c r="QCI124" s="511"/>
      <c r="QCJ124" s="511"/>
      <c r="QCK124" s="511"/>
      <c r="QCL124" s="511"/>
      <c r="QCM124" s="511"/>
      <c r="QCN124" s="511"/>
      <c r="QCO124" s="511"/>
      <c r="QCP124" s="511"/>
      <c r="QCQ124" s="511"/>
      <c r="QCR124" s="511"/>
      <c r="QCS124" s="511"/>
      <c r="QCT124" s="511"/>
      <c r="QCU124" s="511"/>
      <c r="QCV124" s="511"/>
      <c r="QCW124" s="511"/>
      <c r="QCX124" s="511"/>
      <c r="QCY124" s="511"/>
      <c r="QCZ124" s="511"/>
      <c r="QDA124" s="511"/>
      <c r="QDB124" s="511"/>
      <c r="QDC124" s="511"/>
      <c r="QDD124" s="511"/>
      <c r="QDE124" s="511"/>
      <c r="QDF124" s="511"/>
      <c r="QDG124" s="511"/>
      <c r="QDH124" s="511"/>
      <c r="QDI124" s="511"/>
      <c r="QDJ124" s="511"/>
      <c r="QDK124" s="511"/>
      <c r="QDL124" s="511"/>
      <c r="QDM124" s="511"/>
      <c r="QDN124" s="511"/>
      <c r="QDO124" s="511"/>
      <c r="QDP124" s="511"/>
      <c r="QDQ124" s="511"/>
      <c r="QDR124" s="511"/>
      <c r="QDS124" s="511"/>
      <c r="QDT124" s="511"/>
      <c r="QDU124" s="511"/>
      <c r="QDV124" s="511"/>
      <c r="QDW124" s="511"/>
      <c r="QDX124" s="511"/>
      <c r="QDY124" s="511"/>
      <c r="QDZ124" s="511"/>
      <c r="QEA124" s="511"/>
      <c r="QEB124" s="511"/>
      <c r="QEC124" s="511"/>
      <c r="QED124" s="511"/>
      <c r="QEE124" s="511"/>
      <c r="QEF124" s="511"/>
      <c r="QEG124" s="511"/>
      <c r="QEH124" s="511"/>
      <c r="QEI124" s="511"/>
      <c r="QEJ124" s="511"/>
      <c r="QEK124" s="511"/>
      <c r="QEL124" s="511"/>
      <c r="QEM124" s="511"/>
      <c r="QEN124" s="511"/>
      <c r="QEO124" s="511"/>
      <c r="QEP124" s="511"/>
      <c r="QEQ124" s="511"/>
      <c r="QER124" s="511"/>
      <c r="QES124" s="511"/>
      <c r="QET124" s="511"/>
      <c r="QEU124" s="511"/>
      <c r="QEV124" s="511"/>
      <c r="QEW124" s="511"/>
      <c r="QEX124" s="511"/>
      <c r="QEY124" s="511"/>
      <c r="QEZ124" s="511"/>
      <c r="QFA124" s="511"/>
      <c r="QFB124" s="511"/>
      <c r="QFC124" s="511"/>
      <c r="QFD124" s="511"/>
      <c r="QFE124" s="511"/>
      <c r="QFF124" s="511"/>
      <c r="QFG124" s="511"/>
      <c r="QFH124" s="511"/>
      <c r="QFI124" s="511"/>
      <c r="QFJ124" s="511"/>
      <c r="QFK124" s="511"/>
      <c r="QFL124" s="511"/>
      <c r="QFM124" s="511"/>
      <c r="QFN124" s="511"/>
      <c r="QFO124" s="511"/>
      <c r="QFP124" s="511"/>
      <c r="QFQ124" s="511"/>
      <c r="QFR124" s="511"/>
      <c r="QFS124" s="511"/>
      <c r="QFT124" s="511"/>
      <c r="QFU124" s="511"/>
      <c r="QFV124" s="511"/>
      <c r="QFW124" s="511"/>
      <c r="QFX124" s="511"/>
      <c r="QFY124" s="511"/>
      <c r="QFZ124" s="511"/>
      <c r="QGA124" s="511"/>
      <c r="QGB124" s="511"/>
      <c r="QGC124" s="511"/>
      <c r="QGD124" s="511"/>
      <c r="QGE124" s="511"/>
      <c r="QGF124" s="511"/>
      <c r="QGG124" s="511"/>
      <c r="QGH124" s="511"/>
      <c r="QGI124" s="511"/>
      <c r="QGJ124" s="511"/>
      <c r="QGK124" s="511"/>
      <c r="QGL124" s="511"/>
      <c r="QGM124" s="511"/>
      <c r="QGN124" s="511"/>
      <c r="QGO124" s="511"/>
      <c r="QGP124" s="511"/>
      <c r="QGQ124" s="511"/>
      <c r="QGR124" s="511"/>
      <c r="QGS124" s="511"/>
      <c r="QGT124" s="511"/>
      <c r="QGU124" s="511"/>
      <c r="QGV124" s="511"/>
      <c r="QGW124" s="511"/>
      <c r="QGX124" s="511"/>
      <c r="QGY124" s="511"/>
      <c r="QGZ124" s="511"/>
      <c r="QHA124" s="511"/>
      <c r="QHB124" s="511"/>
      <c r="QHC124" s="511"/>
      <c r="QHD124" s="511"/>
      <c r="QHE124" s="511"/>
      <c r="QHF124" s="511"/>
      <c r="QHG124" s="511"/>
      <c r="QHH124" s="511"/>
      <c r="QHI124" s="511"/>
      <c r="QHJ124" s="511"/>
      <c r="QHK124" s="511"/>
      <c r="QHL124" s="511"/>
      <c r="QHM124" s="511"/>
      <c r="QHN124" s="511"/>
      <c r="QHO124" s="511"/>
      <c r="QHP124" s="511"/>
      <c r="QHQ124" s="511"/>
      <c r="QHR124" s="511"/>
      <c r="QHS124" s="511"/>
      <c r="QHT124" s="511"/>
      <c r="QHU124" s="511"/>
      <c r="QHV124" s="511"/>
      <c r="QHW124" s="511"/>
      <c r="QHX124" s="511"/>
      <c r="QHY124" s="511"/>
      <c r="QHZ124" s="511"/>
      <c r="QIA124" s="511"/>
      <c r="QIB124" s="511"/>
      <c r="QIC124" s="511"/>
      <c r="QID124" s="511"/>
      <c r="QIE124" s="511"/>
      <c r="QIF124" s="511"/>
      <c r="QIG124" s="511"/>
      <c r="QIH124" s="511"/>
      <c r="QII124" s="511"/>
      <c r="QIJ124" s="511"/>
      <c r="QIK124" s="511"/>
      <c r="QIL124" s="511"/>
      <c r="QIM124" s="511"/>
      <c r="QIN124" s="511"/>
      <c r="QIO124" s="511"/>
      <c r="QIP124" s="511"/>
      <c r="QIQ124" s="511"/>
      <c r="QIR124" s="511"/>
      <c r="QIS124" s="511"/>
      <c r="QIT124" s="511"/>
      <c r="QIU124" s="511"/>
      <c r="QIV124" s="511"/>
      <c r="QIW124" s="511"/>
      <c r="QIX124" s="511"/>
      <c r="QIY124" s="511"/>
      <c r="QIZ124" s="511"/>
      <c r="QJA124" s="511"/>
      <c r="QJB124" s="511"/>
      <c r="QJC124" s="511"/>
      <c r="QJD124" s="511"/>
      <c r="QJE124" s="511"/>
      <c r="QJF124" s="511"/>
      <c r="QJG124" s="511"/>
      <c r="QJH124" s="511"/>
      <c r="QJI124" s="511"/>
      <c r="QJJ124" s="511"/>
      <c r="QJK124" s="511"/>
      <c r="QJL124" s="511"/>
      <c r="QJM124" s="511"/>
      <c r="QJN124" s="511"/>
      <c r="QJO124" s="511"/>
      <c r="QJP124" s="511"/>
      <c r="QJQ124" s="511"/>
      <c r="QJR124" s="511"/>
      <c r="QJS124" s="511"/>
      <c r="QJT124" s="511"/>
      <c r="QJU124" s="511"/>
      <c r="QJV124" s="511"/>
      <c r="QJW124" s="511"/>
      <c r="QJX124" s="511"/>
      <c r="QJY124" s="511"/>
      <c r="QJZ124" s="511"/>
      <c r="QKA124" s="511"/>
      <c r="QKB124" s="511"/>
      <c r="QKC124" s="511"/>
      <c r="QKD124" s="511"/>
      <c r="QKE124" s="511"/>
      <c r="QKF124" s="511"/>
      <c r="QKG124" s="511"/>
      <c r="QKH124" s="511"/>
      <c r="QKI124" s="511"/>
      <c r="QKJ124" s="511"/>
      <c r="QKK124" s="511"/>
      <c r="QKL124" s="511"/>
      <c r="QKM124" s="511"/>
      <c r="QKN124" s="511"/>
      <c r="QKO124" s="511"/>
      <c r="QKP124" s="511"/>
      <c r="QKQ124" s="511"/>
      <c r="QKR124" s="511"/>
      <c r="QKS124" s="511"/>
      <c r="QKT124" s="511"/>
      <c r="QKU124" s="511"/>
      <c r="QKV124" s="511"/>
      <c r="QKW124" s="511"/>
      <c r="QKX124" s="511"/>
      <c r="QKY124" s="511"/>
      <c r="QKZ124" s="511"/>
      <c r="QLA124" s="511"/>
      <c r="QLB124" s="511"/>
      <c r="QLC124" s="511"/>
      <c r="QLD124" s="511"/>
      <c r="QLE124" s="511"/>
      <c r="QLF124" s="511"/>
      <c r="QLG124" s="511"/>
      <c r="QLH124" s="511"/>
      <c r="QLI124" s="511"/>
      <c r="QLJ124" s="511"/>
      <c r="QLK124" s="511"/>
      <c r="QLL124" s="511"/>
      <c r="QLM124" s="511"/>
      <c r="QLN124" s="511"/>
      <c r="QLO124" s="511"/>
      <c r="QLP124" s="511"/>
      <c r="QLQ124" s="511"/>
      <c r="QLR124" s="511"/>
      <c r="QLS124" s="511"/>
      <c r="QLT124" s="511"/>
      <c r="QLU124" s="511"/>
      <c r="QLV124" s="511"/>
      <c r="QLW124" s="511"/>
      <c r="QLX124" s="511"/>
      <c r="QLY124" s="511"/>
      <c r="QLZ124" s="511"/>
      <c r="QMA124" s="511"/>
      <c r="QMB124" s="511"/>
      <c r="QMC124" s="511"/>
      <c r="QMD124" s="511"/>
      <c r="QME124" s="511"/>
      <c r="QMF124" s="511"/>
      <c r="QMG124" s="511"/>
      <c r="QMH124" s="511"/>
      <c r="QMI124" s="511"/>
      <c r="QMJ124" s="511"/>
      <c r="QMK124" s="511"/>
      <c r="QML124" s="511"/>
      <c r="QMM124" s="511"/>
      <c r="QMN124" s="511"/>
      <c r="QMO124" s="511"/>
      <c r="QMP124" s="511"/>
      <c r="QMQ124" s="511"/>
      <c r="QMR124" s="511"/>
      <c r="QMS124" s="511"/>
      <c r="QMT124" s="511"/>
      <c r="QMU124" s="511"/>
      <c r="QMV124" s="511"/>
      <c r="QMW124" s="511"/>
      <c r="QMX124" s="511"/>
      <c r="QMY124" s="511"/>
      <c r="QMZ124" s="511"/>
      <c r="QNA124" s="511"/>
      <c r="QNB124" s="511"/>
      <c r="QNC124" s="511"/>
      <c r="QND124" s="511"/>
      <c r="QNE124" s="511"/>
      <c r="QNF124" s="511"/>
      <c r="QNG124" s="511"/>
      <c r="QNH124" s="511"/>
      <c r="QNI124" s="511"/>
      <c r="QNJ124" s="511"/>
      <c r="QNK124" s="511"/>
      <c r="QNL124" s="511"/>
      <c r="QNM124" s="511"/>
      <c r="QNN124" s="511"/>
      <c r="QNO124" s="511"/>
      <c r="QNP124" s="511"/>
      <c r="QNQ124" s="511"/>
      <c r="QNR124" s="511"/>
      <c r="QNS124" s="511"/>
      <c r="QNT124" s="511"/>
      <c r="QNU124" s="511"/>
      <c r="QNV124" s="511"/>
      <c r="QNW124" s="511"/>
      <c r="QNX124" s="511"/>
      <c r="QNY124" s="511"/>
      <c r="QNZ124" s="511"/>
      <c r="QOA124" s="511"/>
      <c r="QOB124" s="511"/>
      <c r="QOC124" s="511"/>
      <c r="QOD124" s="511"/>
      <c r="QOE124" s="511"/>
      <c r="QOF124" s="511"/>
      <c r="QOG124" s="511"/>
      <c r="QOH124" s="511"/>
      <c r="QOI124" s="511"/>
      <c r="QOJ124" s="511"/>
      <c r="QOK124" s="511"/>
      <c r="QOL124" s="511"/>
      <c r="QOM124" s="511"/>
      <c r="QON124" s="511"/>
      <c r="QOO124" s="511"/>
      <c r="QOP124" s="511"/>
      <c r="QOQ124" s="511"/>
      <c r="QOR124" s="511"/>
      <c r="QOS124" s="511"/>
      <c r="QOT124" s="511"/>
      <c r="QOU124" s="511"/>
      <c r="QOV124" s="511"/>
      <c r="QOW124" s="511"/>
      <c r="QOX124" s="511"/>
      <c r="QOY124" s="511"/>
      <c r="QOZ124" s="511"/>
      <c r="QPA124" s="511"/>
      <c r="QPB124" s="511"/>
      <c r="QPC124" s="511"/>
      <c r="QPD124" s="511"/>
      <c r="QPE124" s="511"/>
      <c r="QPF124" s="511"/>
      <c r="QPG124" s="511"/>
      <c r="QPH124" s="511"/>
      <c r="QPI124" s="511"/>
      <c r="QPJ124" s="511"/>
      <c r="QPK124" s="511"/>
      <c r="QPL124" s="511"/>
      <c r="QPM124" s="511"/>
      <c r="QPN124" s="511"/>
      <c r="QPO124" s="511"/>
      <c r="QPP124" s="511"/>
      <c r="QPQ124" s="511"/>
      <c r="QPR124" s="511"/>
      <c r="QPS124" s="511"/>
      <c r="QPT124" s="511"/>
      <c r="QPU124" s="511"/>
      <c r="QPV124" s="511"/>
      <c r="QPW124" s="511"/>
      <c r="QPX124" s="511"/>
      <c r="QPY124" s="511"/>
      <c r="QPZ124" s="511"/>
      <c r="QQA124" s="511"/>
      <c r="QQB124" s="511"/>
      <c r="QQC124" s="511"/>
      <c r="QQD124" s="511"/>
      <c r="QQE124" s="511"/>
      <c r="QQF124" s="511"/>
      <c r="QQG124" s="511"/>
      <c r="QQH124" s="511"/>
      <c r="QQI124" s="511"/>
      <c r="QQJ124" s="511"/>
      <c r="QQK124" s="511"/>
      <c r="QQL124" s="511"/>
      <c r="QQM124" s="511"/>
      <c r="QQN124" s="511"/>
      <c r="QQO124" s="511"/>
      <c r="QQP124" s="511"/>
      <c r="QQQ124" s="511"/>
      <c r="QQR124" s="511"/>
      <c r="QQS124" s="511"/>
      <c r="QQT124" s="511"/>
      <c r="QQU124" s="511"/>
      <c r="QQV124" s="511"/>
      <c r="QQW124" s="511"/>
      <c r="QQX124" s="511"/>
      <c r="QQY124" s="511"/>
      <c r="QQZ124" s="511"/>
      <c r="QRA124" s="511"/>
      <c r="QRB124" s="511"/>
      <c r="QRC124" s="511"/>
      <c r="QRD124" s="511"/>
      <c r="QRE124" s="511"/>
      <c r="QRF124" s="511"/>
      <c r="QRG124" s="511"/>
      <c r="QRH124" s="511"/>
      <c r="QRI124" s="511"/>
      <c r="QRJ124" s="511"/>
      <c r="QRK124" s="511"/>
      <c r="QRL124" s="511"/>
      <c r="QRM124" s="511"/>
      <c r="QRN124" s="511"/>
      <c r="QRO124" s="511"/>
      <c r="QRP124" s="511"/>
      <c r="QRQ124" s="511"/>
      <c r="QRR124" s="511"/>
      <c r="QRS124" s="511"/>
      <c r="QRT124" s="511"/>
      <c r="QRU124" s="511"/>
      <c r="QRV124" s="511"/>
      <c r="QRW124" s="511"/>
      <c r="QRX124" s="511"/>
      <c r="QRY124" s="511"/>
      <c r="QRZ124" s="511"/>
      <c r="QSA124" s="511"/>
      <c r="QSB124" s="511"/>
      <c r="QSC124" s="511"/>
      <c r="QSD124" s="511"/>
      <c r="QSE124" s="511"/>
      <c r="QSF124" s="511"/>
      <c r="QSG124" s="511"/>
      <c r="QSH124" s="511"/>
      <c r="QSI124" s="511"/>
      <c r="QSJ124" s="511"/>
      <c r="QSK124" s="511"/>
      <c r="QSL124" s="511"/>
      <c r="QSM124" s="511"/>
      <c r="QSN124" s="511"/>
      <c r="QSO124" s="511"/>
      <c r="QSP124" s="511"/>
      <c r="QSQ124" s="511"/>
      <c r="QSR124" s="511"/>
      <c r="QSS124" s="511"/>
      <c r="QST124" s="511"/>
      <c r="QSU124" s="511"/>
      <c r="QSV124" s="511"/>
      <c r="QSW124" s="511"/>
      <c r="QSX124" s="511"/>
      <c r="QSY124" s="511"/>
      <c r="QSZ124" s="511"/>
      <c r="QTA124" s="511"/>
      <c r="QTB124" s="511"/>
      <c r="QTC124" s="511"/>
      <c r="QTD124" s="511"/>
      <c r="QTE124" s="511"/>
      <c r="QTF124" s="511"/>
      <c r="QTG124" s="511"/>
      <c r="QTH124" s="511"/>
      <c r="QTI124" s="511"/>
      <c r="QTJ124" s="511"/>
      <c r="QTK124" s="511"/>
      <c r="QTL124" s="511"/>
      <c r="QTM124" s="511"/>
      <c r="QTN124" s="511"/>
      <c r="QTO124" s="511"/>
      <c r="QTP124" s="511"/>
      <c r="QTQ124" s="511"/>
      <c r="QTR124" s="511"/>
      <c r="QTS124" s="511"/>
      <c r="QTT124" s="511"/>
      <c r="QTU124" s="511"/>
      <c r="QTV124" s="511"/>
      <c r="QTW124" s="511"/>
      <c r="QTX124" s="511"/>
      <c r="QTY124" s="511"/>
      <c r="QTZ124" s="511"/>
      <c r="QUA124" s="511"/>
      <c r="QUB124" s="511"/>
      <c r="QUC124" s="511"/>
      <c r="QUD124" s="511"/>
      <c r="QUE124" s="511"/>
      <c r="QUF124" s="511"/>
      <c r="QUG124" s="511"/>
      <c r="QUH124" s="511"/>
      <c r="QUI124" s="511"/>
      <c r="QUJ124" s="511"/>
      <c r="QUK124" s="511"/>
      <c r="QUL124" s="511"/>
      <c r="QUM124" s="511"/>
      <c r="QUN124" s="511"/>
      <c r="QUO124" s="511"/>
      <c r="QUP124" s="511"/>
      <c r="QUQ124" s="511"/>
      <c r="QUR124" s="511"/>
      <c r="QUS124" s="511"/>
      <c r="QUT124" s="511"/>
      <c r="QUU124" s="511"/>
      <c r="QUV124" s="511"/>
      <c r="QUW124" s="511"/>
      <c r="QUX124" s="511"/>
      <c r="QUY124" s="511"/>
      <c r="QUZ124" s="511"/>
      <c r="QVA124" s="511"/>
      <c r="QVB124" s="511"/>
      <c r="QVC124" s="511"/>
      <c r="QVD124" s="511"/>
      <c r="QVE124" s="511"/>
      <c r="QVF124" s="511"/>
      <c r="QVG124" s="511"/>
      <c r="QVH124" s="511"/>
      <c r="QVI124" s="511"/>
      <c r="QVJ124" s="511"/>
      <c r="QVK124" s="511"/>
      <c r="QVL124" s="511"/>
      <c r="QVM124" s="511"/>
      <c r="QVN124" s="511"/>
      <c r="QVO124" s="511"/>
      <c r="QVP124" s="511"/>
      <c r="QVQ124" s="511"/>
      <c r="QVR124" s="511"/>
      <c r="QVS124" s="511"/>
      <c r="QVT124" s="511"/>
      <c r="QVU124" s="511"/>
      <c r="QVV124" s="511"/>
      <c r="QVW124" s="511"/>
      <c r="QVX124" s="511"/>
      <c r="QVY124" s="511"/>
      <c r="QVZ124" s="511"/>
      <c r="QWA124" s="511"/>
      <c r="QWB124" s="511"/>
      <c r="QWC124" s="511"/>
      <c r="QWD124" s="511"/>
      <c r="QWE124" s="511"/>
      <c r="QWF124" s="511"/>
      <c r="QWG124" s="511"/>
      <c r="QWH124" s="511"/>
      <c r="QWI124" s="511"/>
      <c r="QWJ124" s="511"/>
      <c r="QWK124" s="511"/>
      <c r="QWL124" s="511"/>
      <c r="QWM124" s="511"/>
      <c r="QWN124" s="511"/>
      <c r="QWO124" s="511"/>
      <c r="QWP124" s="511"/>
      <c r="QWQ124" s="511"/>
      <c r="QWR124" s="511"/>
      <c r="QWS124" s="511"/>
      <c r="QWT124" s="511"/>
      <c r="QWU124" s="511"/>
      <c r="QWV124" s="511"/>
      <c r="QWW124" s="511"/>
      <c r="QWX124" s="511"/>
      <c r="QWY124" s="511"/>
      <c r="QWZ124" s="511"/>
      <c r="QXA124" s="511"/>
      <c r="QXB124" s="511"/>
      <c r="QXC124" s="511"/>
      <c r="QXD124" s="511"/>
      <c r="QXE124" s="511"/>
      <c r="QXF124" s="511"/>
      <c r="QXG124" s="511"/>
      <c r="QXH124" s="511"/>
      <c r="QXI124" s="511"/>
      <c r="QXJ124" s="511"/>
      <c r="QXK124" s="511"/>
      <c r="QXL124" s="511"/>
      <c r="QXM124" s="511"/>
      <c r="QXN124" s="511"/>
      <c r="QXO124" s="511"/>
      <c r="QXP124" s="511"/>
      <c r="QXQ124" s="511"/>
      <c r="QXR124" s="511"/>
      <c r="QXS124" s="511"/>
      <c r="QXT124" s="511"/>
      <c r="QXU124" s="511"/>
      <c r="QXV124" s="511"/>
      <c r="QXW124" s="511"/>
      <c r="QXX124" s="511"/>
      <c r="QXY124" s="511"/>
      <c r="QXZ124" s="511"/>
      <c r="QYA124" s="511"/>
      <c r="QYB124" s="511"/>
      <c r="QYC124" s="511"/>
      <c r="QYD124" s="511"/>
      <c r="QYE124" s="511"/>
      <c r="QYF124" s="511"/>
      <c r="QYG124" s="511"/>
      <c r="QYH124" s="511"/>
      <c r="QYI124" s="511"/>
      <c r="QYJ124" s="511"/>
      <c r="QYK124" s="511"/>
      <c r="QYL124" s="511"/>
      <c r="QYM124" s="511"/>
      <c r="QYN124" s="511"/>
      <c r="QYO124" s="511"/>
      <c r="QYP124" s="511"/>
      <c r="QYQ124" s="511"/>
      <c r="QYR124" s="511"/>
      <c r="QYS124" s="511"/>
      <c r="QYT124" s="511"/>
      <c r="QYU124" s="511"/>
      <c r="QYV124" s="511"/>
      <c r="QYW124" s="511"/>
      <c r="QYX124" s="511"/>
      <c r="QYY124" s="511"/>
      <c r="QYZ124" s="511"/>
      <c r="QZA124" s="511"/>
      <c r="QZB124" s="511"/>
      <c r="QZC124" s="511"/>
      <c r="QZD124" s="511"/>
      <c r="QZE124" s="511"/>
      <c r="QZF124" s="511"/>
      <c r="QZG124" s="511"/>
      <c r="QZH124" s="511"/>
      <c r="QZI124" s="511"/>
      <c r="QZJ124" s="511"/>
      <c r="QZK124" s="511"/>
      <c r="QZL124" s="511"/>
      <c r="QZM124" s="511"/>
      <c r="QZN124" s="511"/>
      <c r="QZO124" s="511"/>
      <c r="QZP124" s="511"/>
      <c r="QZQ124" s="511"/>
      <c r="QZR124" s="511"/>
      <c r="QZS124" s="511"/>
      <c r="QZT124" s="511"/>
      <c r="QZU124" s="511"/>
      <c r="QZV124" s="511"/>
      <c r="QZW124" s="511"/>
      <c r="QZX124" s="511"/>
      <c r="QZY124" s="511"/>
      <c r="QZZ124" s="511"/>
      <c r="RAA124" s="511"/>
      <c r="RAB124" s="511"/>
      <c r="RAC124" s="511"/>
      <c r="RAD124" s="511"/>
      <c r="RAE124" s="511"/>
      <c r="RAF124" s="511"/>
      <c r="RAG124" s="511"/>
      <c r="RAH124" s="511"/>
      <c r="RAI124" s="511"/>
      <c r="RAJ124" s="511"/>
      <c r="RAK124" s="511"/>
      <c r="RAL124" s="511"/>
      <c r="RAM124" s="511"/>
      <c r="RAN124" s="511"/>
      <c r="RAO124" s="511"/>
      <c r="RAP124" s="511"/>
      <c r="RAQ124" s="511"/>
      <c r="RAR124" s="511"/>
      <c r="RAS124" s="511"/>
      <c r="RAT124" s="511"/>
      <c r="RAU124" s="511"/>
      <c r="RAV124" s="511"/>
      <c r="RAW124" s="511"/>
      <c r="RAX124" s="511"/>
      <c r="RAY124" s="511"/>
      <c r="RAZ124" s="511"/>
      <c r="RBA124" s="511"/>
      <c r="RBB124" s="511"/>
      <c r="RBC124" s="511"/>
      <c r="RBD124" s="511"/>
      <c r="RBE124" s="511"/>
      <c r="RBF124" s="511"/>
      <c r="RBG124" s="511"/>
      <c r="RBH124" s="511"/>
      <c r="RBI124" s="511"/>
      <c r="RBJ124" s="511"/>
      <c r="RBK124" s="511"/>
      <c r="RBL124" s="511"/>
      <c r="RBM124" s="511"/>
      <c r="RBN124" s="511"/>
      <c r="RBO124" s="511"/>
      <c r="RBP124" s="511"/>
      <c r="RBQ124" s="511"/>
      <c r="RBR124" s="511"/>
      <c r="RBS124" s="511"/>
      <c r="RBT124" s="511"/>
      <c r="RBU124" s="511"/>
      <c r="RBV124" s="511"/>
      <c r="RBW124" s="511"/>
      <c r="RBX124" s="511"/>
      <c r="RBY124" s="511"/>
      <c r="RBZ124" s="511"/>
      <c r="RCA124" s="511"/>
      <c r="RCB124" s="511"/>
      <c r="RCC124" s="511"/>
      <c r="RCD124" s="511"/>
      <c r="RCE124" s="511"/>
      <c r="RCF124" s="511"/>
      <c r="RCG124" s="511"/>
      <c r="RCH124" s="511"/>
      <c r="RCI124" s="511"/>
      <c r="RCJ124" s="511"/>
      <c r="RCK124" s="511"/>
      <c r="RCL124" s="511"/>
      <c r="RCM124" s="511"/>
      <c r="RCN124" s="511"/>
      <c r="RCO124" s="511"/>
      <c r="RCP124" s="511"/>
      <c r="RCQ124" s="511"/>
      <c r="RCR124" s="511"/>
      <c r="RCS124" s="511"/>
      <c r="RCT124" s="511"/>
      <c r="RCU124" s="511"/>
      <c r="RCV124" s="511"/>
      <c r="RCW124" s="511"/>
      <c r="RCX124" s="511"/>
      <c r="RCY124" s="511"/>
      <c r="RCZ124" s="511"/>
      <c r="RDA124" s="511"/>
      <c r="RDB124" s="511"/>
      <c r="RDC124" s="511"/>
      <c r="RDD124" s="511"/>
      <c r="RDE124" s="511"/>
      <c r="RDF124" s="511"/>
      <c r="RDG124" s="511"/>
      <c r="RDH124" s="511"/>
      <c r="RDI124" s="511"/>
      <c r="RDJ124" s="511"/>
      <c r="RDK124" s="511"/>
      <c r="RDL124" s="511"/>
      <c r="RDM124" s="511"/>
      <c r="RDN124" s="511"/>
      <c r="RDO124" s="511"/>
      <c r="RDP124" s="511"/>
      <c r="RDQ124" s="511"/>
      <c r="RDR124" s="511"/>
      <c r="RDS124" s="511"/>
      <c r="RDT124" s="511"/>
      <c r="RDU124" s="511"/>
      <c r="RDV124" s="511"/>
      <c r="RDW124" s="511"/>
      <c r="RDX124" s="511"/>
      <c r="RDY124" s="511"/>
      <c r="RDZ124" s="511"/>
      <c r="REA124" s="511"/>
      <c r="REB124" s="511"/>
      <c r="REC124" s="511"/>
      <c r="RED124" s="511"/>
      <c r="REE124" s="511"/>
      <c r="REF124" s="511"/>
      <c r="REG124" s="511"/>
      <c r="REH124" s="511"/>
      <c r="REI124" s="511"/>
      <c r="REJ124" s="511"/>
      <c r="REK124" s="511"/>
      <c r="REL124" s="511"/>
      <c r="REM124" s="511"/>
      <c r="REN124" s="511"/>
      <c r="REO124" s="511"/>
      <c r="REP124" s="511"/>
      <c r="REQ124" s="511"/>
      <c r="RER124" s="511"/>
      <c r="RES124" s="511"/>
      <c r="RET124" s="511"/>
      <c r="REU124" s="511"/>
      <c r="REV124" s="511"/>
      <c r="REW124" s="511"/>
      <c r="REX124" s="511"/>
      <c r="REY124" s="511"/>
      <c r="REZ124" s="511"/>
      <c r="RFA124" s="511"/>
      <c r="RFB124" s="511"/>
      <c r="RFC124" s="511"/>
      <c r="RFD124" s="511"/>
      <c r="RFE124" s="511"/>
      <c r="RFF124" s="511"/>
      <c r="RFG124" s="511"/>
      <c r="RFH124" s="511"/>
      <c r="RFI124" s="511"/>
      <c r="RFJ124" s="511"/>
      <c r="RFK124" s="511"/>
      <c r="RFL124" s="511"/>
      <c r="RFM124" s="511"/>
      <c r="RFN124" s="511"/>
      <c r="RFO124" s="511"/>
      <c r="RFP124" s="511"/>
      <c r="RFQ124" s="511"/>
      <c r="RFR124" s="511"/>
      <c r="RFS124" s="511"/>
      <c r="RFT124" s="511"/>
      <c r="RFU124" s="511"/>
      <c r="RFV124" s="511"/>
      <c r="RFW124" s="511"/>
      <c r="RFX124" s="511"/>
      <c r="RFY124" s="511"/>
      <c r="RFZ124" s="511"/>
      <c r="RGA124" s="511"/>
      <c r="RGB124" s="511"/>
      <c r="RGC124" s="511"/>
      <c r="RGD124" s="511"/>
      <c r="RGE124" s="511"/>
      <c r="RGF124" s="511"/>
      <c r="RGG124" s="511"/>
      <c r="RGH124" s="511"/>
      <c r="RGI124" s="511"/>
      <c r="RGJ124" s="511"/>
      <c r="RGK124" s="511"/>
      <c r="RGL124" s="511"/>
      <c r="RGM124" s="511"/>
      <c r="RGN124" s="511"/>
      <c r="RGO124" s="511"/>
      <c r="RGP124" s="511"/>
      <c r="RGQ124" s="511"/>
      <c r="RGR124" s="511"/>
      <c r="RGS124" s="511"/>
      <c r="RGT124" s="511"/>
      <c r="RGU124" s="511"/>
      <c r="RGV124" s="511"/>
      <c r="RGW124" s="511"/>
      <c r="RGX124" s="511"/>
      <c r="RGY124" s="511"/>
      <c r="RGZ124" s="511"/>
      <c r="RHA124" s="511"/>
      <c r="RHB124" s="511"/>
      <c r="RHC124" s="511"/>
      <c r="RHD124" s="511"/>
      <c r="RHE124" s="511"/>
      <c r="RHF124" s="511"/>
      <c r="RHG124" s="511"/>
      <c r="RHH124" s="511"/>
      <c r="RHI124" s="511"/>
      <c r="RHJ124" s="511"/>
      <c r="RHK124" s="511"/>
      <c r="RHL124" s="511"/>
      <c r="RHM124" s="511"/>
      <c r="RHN124" s="511"/>
      <c r="RHO124" s="511"/>
      <c r="RHP124" s="511"/>
      <c r="RHQ124" s="511"/>
      <c r="RHR124" s="511"/>
      <c r="RHS124" s="511"/>
      <c r="RHT124" s="511"/>
      <c r="RHU124" s="511"/>
      <c r="RHV124" s="511"/>
      <c r="RHW124" s="511"/>
      <c r="RHX124" s="511"/>
      <c r="RHY124" s="511"/>
      <c r="RHZ124" s="511"/>
      <c r="RIA124" s="511"/>
      <c r="RIB124" s="511"/>
      <c r="RIC124" s="511"/>
      <c r="RID124" s="511"/>
      <c r="RIE124" s="511"/>
      <c r="RIF124" s="511"/>
      <c r="RIG124" s="511"/>
      <c r="RIH124" s="511"/>
      <c r="RII124" s="511"/>
      <c r="RIJ124" s="511"/>
      <c r="RIK124" s="511"/>
      <c r="RIL124" s="511"/>
      <c r="RIM124" s="511"/>
      <c r="RIN124" s="511"/>
      <c r="RIO124" s="511"/>
      <c r="RIP124" s="511"/>
      <c r="RIQ124" s="511"/>
      <c r="RIR124" s="511"/>
      <c r="RIS124" s="511"/>
      <c r="RIT124" s="511"/>
      <c r="RIU124" s="511"/>
      <c r="RIV124" s="511"/>
      <c r="RIW124" s="511"/>
      <c r="RIX124" s="511"/>
      <c r="RIY124" s="511"/>
      <c r="RIZ124" s="511"/>
      <c r="RJA124" s="511"/>
      <c r="RJB124" s="511"/>
      <c r="RJC124" s="511"/>
      <c r="RJD124" s="511"/>
      <c r="RJE124" s="511"/>
      <c r="RJF124" s="511"/>
      <c r="RJG124" s="511"/>
      <c r="RJH124" s="511"/>
      <c r="RJI124" s="511"/>
      <c r="RJJ124" s="511"/>
      <c r="RJK124" s="511"/>
      <c r="RJL124" s="511"/>
      <c r="RJM124" s="511"/>
      <c r="RJN124" s="511"/>
      <c r="RJO124" s="511"/>
      <c r="RJP124" s="511"/>
      <c r="RJQ124" s="511"/>
      <c r="RJR124" s="511"/>
      <c r="RJS124" s="511"/>
      <c r="RJT124" s="511"/>
      <c r="RJU124" s="511"/>
      <c r="RJV124" s="511"/>
      <c r="RJW124" s="511"/>
      <c r="RJX124" s="511"/>
      <c r="RJY124" s="511"/>
      <c r="RJZ124" s="511"/>
      <c r="RKA124" s="511"/>
      <c r="RKB124" s="511"/>
      <c r="RKC124" s="511"/>
      <c r="RKD124" s="511"/>
      <c r="RKE124" s="511"/>
      <c r="RKF124" s="511"/>
      <c r="RKG124" s="511"/>
      <c r="RKH124" s="511"/>
      <c r="RKI124" s="511"/>
      <c r="RKJ124" s="511"/>
      <c r="RKK124" s="511"/>
      <c r="RKL124" s="511"/>
      <c r="RKM124" s="511"/>
      <c r="RKN124" s="511"/>
      <c r="RKO124" s="511"/>
      <c r="RKP124" s="511"/>
      <c r="RKQ124" s="511"/>
      <c r="RKR124" s="511"/>
      <c r="RKS124" s="511"/>
      <c r="RKT124" s="511"/>
      <c r="RKU124" s="511"/>
      <c r="RKV124" s="511"/>
      <c r="RKW124" s="511"/>
      <c r="RKX124" s="511"/>
      <c r="RKY124" s="511"/>
      <c r="RKZ124" s="511"/>
      <c r="RLA124" s="511"/>
      <c r="RLB124" s="511"/>
      <c r="RLC124" s="511"/>
      <c r="RLD124" s="511"/>
      <c r="RLE124" s="511"/>
      <c r="RLF124" s="511"/>
      <c r="RLG124" s="511"/>
      <c r="RLH124" s="511"/>
      <c r="RLI124" s="511"/>
      <c r="RLJ124" s="511"/>
      <c r="RLK124" s="511"/>
      <c r="RLL124" s="511"/>
      <c r="RLM124" s="511"/>
      <c r="RLN124" s="511"/>
      <c r="RLO124" s="511"/>
      <c r="RLP124" s="511"/>
      <c r="RLQ124" s="511"/>
      <c r="RLR124" s="511"/>
      <c r="RLS124" s="511"/>
      <c r="RLT124" s="511"/>
      <c r="RLU124" s="511"/>
      <c r="RLV124" s="511"/>
      <c r="RLW124" s="511"/>
      <c r="RLX124" s="511"/>
      <c r="RLY124" s="511"/>
      <c r="RLZ124" s="511"/>
      <c r="RMA124" s="511"/>
      <c r="RMB124" s="511"/>
      <c r="RMC124" s="511"/>
      <c r="RMD124" s="511"/>
      <c r="RME124" s="511"/>
      <c r="RMF124" s="511"/>
      <c r="RMG124" s="511"/>
      <c r="RMH124" s="511"/>
      <c r="RMI124" s="511"/>
      <c r="RMJ124" s="511"/>
      <c r="RMK124" s="511"/>
      <c r="RML124" s="511"/>
      <c r="RMM124" s="511"/>
      <c r="RMN124" s="511"/>
      <c r="RMO124" s="511"/>
      <c r="RMP124" s="511"/>
      <c r="RMQ124" s="511"/>
      <c r="RMR124" s="511"/>
      <c r="RMS124" s="511"/>
      <c r="RMT124" s="511"/>
      <c r="RMU124" s="511"/>
      <c r="RMV124" s="511"/>
      <c r="RMW124" s="511"/>
      <c r="RMX124" s="511"/>
      <c r="RMY124" s="511"/>
      <c r="RMZ124" s="511"/>
      <c r="RNA124" s="511"/>
      <c r="RNB124" s="511"/>
      <c r="RNC124" s="511"/>
      <c r="RND124" s="511"/>
      <c r="RNE124" s="511"/>
      <c r="RNF124" s="511"/>
      <c r="RNG124" s="511"/>
      <c r="RNH124" s="511"/>
      <c r="RNI124" s="511"/>
      <c r="RNJ124" s="511"/>
      <c r="RNK124" s="511"/>
      <c r="RNL124" s="511"/>
      <c r="RNM124" s="511"/>
      <c r="RNN124" s="511"/>
      <c r="RNO124" s="511"/>
      <c r="RNP124" s="511"/>
      <c r="RNQ124" s="511"/>
      <c r="RNR124" s="511"/>
      <c r="RNS124" s="511"/>
      <c r="RNT124" s="511"/>
      <c r="RNU124" s="511"/>
      <c r="RNV124" s="511"/>
      <c r="RNW124" s="511"/>
      <c r="RNX124" s="511"/>
      <c r="RNY124" s="511"/>
      <c r="RNZ124" s="511"/>
      <c r="ROA124" s="511"/>
      <c r="ROB124" s="511"/>
      <c r="ROC124" s="511"/>
      <c r="ROD124" s="511"/>
      <c r="ROE124" s="511"/>
      <c r="ROF124" s="511"/>
      <c r="ROG124" s="511"/>
      <c r="ROH124" s="511"/>
      <c r="ROI124" s="511"/>
      <c r="ROJ124" s="511"/>
      <c r="ROK124" s="511"/>
      <c r="ROL124" s="511"/>
      <c r="ROM124" s="511"/>
      <c r="RON124" s="511"/>
      <c r="ROO124" s="511"/>
      <c r="ROP124" s="511"/>
      <c r="ROQ124" s="511"/>
      <c r="ROR124" s="511"/>
      <c r="ROS124" s="511"/>
      <c r="ROT124" s="511"/>
      <c r="ROU124" s="511"/>
      <c r="ROV124" s="511"/>
      <c r="ROW124" s="511"/>
      <c r="ROX124" s="511"/>
      <c r="ROY124" s="511"/>
      <c r="ROZ124" s="511"/>
      <c r="RPA124" s="511"/>
      <c r="RPB124" s="511"/>
      <c r="RPC124" s="511"/>
      <c r="RPD124" s="511"/>
      <c r="RPE124" s="511"/>
      <c r="RPF124" s="511"/>
      <c r="RPG124" s="511"/>
      <c r="RPH124" s="511"/>
      <c r="RPI124" s="511"/>
      <c r="RPJ124" s="511"/>
      <c r="RPK124" s="511"/>
      <c r="RPL124" s="511"/>
      <c r="RPM124" s="511"/>
      <c r="RPN124" s="511"/>
      <c r="RPO124" s="511"/>
      <c r="RPP124" s="511"/>
      <c r="RPQ124" s="511"/>
      <c r="RPR124" s="511"/>
      <c r="RPS124" s="511"/>
      <c r="RPT124" s="511"/>
      <c r="RPU124" s="511"/>
      <c r="RPV124" s="511"/>
      <c r="RPW124" s="511"/>
      <c r="RPX124" s="511"/>
      <c r="RPY124" s="511"/>
      <c r="RPZ124" s="511"/>
      <c r="RQA124" s="511"/>
      <c r="RQB124" s="511"/>
      <c r="RQC124" s="511"/>
      <c r="RQD124" s="511"/>
      <c r="RQE124" s="511"/>
      <c r="RQF124" s="511"/>
      <c r="RQG124" s="511"/>
      <c r="RQH124" s="511"/>
      <c r="RQI124" s="511"/>
      <c r="RQJ124" s="511"/>
      <c r="RQK124" s="511"/>
      <c r="RQL124" s="511"/>
      <c r="RQM124" s="511"/>
      <c r="RQN124" s="511"/>
      <c r="RQO124" s="511"/>
      <c r="RQP124" s="511"/>
      <c r="RQQ124" s="511"/>
      <c r="RQR124" s="511"/>
      <c r="RQS124" s="511"/>
      <c r="RQT124" s="511"/>
      <c r="RQU124" s="511"/>
      <c r="RQV124" s="511"/>
      <c r="RQW124" s="511"/>
      <c r="RQX124" s="511"/>
      <c r="RQY124" s="511"/>
      <c r="RQZ124" s="511"/>
      <c r="RRA124" s="511"/>
      <c r="RRB124" s="511"/>
      <c r="RRC124" s="511"/>
      <c r="RRD124" s="511"/>
      <c r="RRE124" s="511"/>
      <c r="RRF124" s="511"/>
      <c r="RRG124" s="511"/>
      <c r="RRH124" s="511"/>
      <c r="RRI124" s="511"/>
      <c r="RRJ124" s="511"/>
      <c r="RRK124" s="511"/>
      <c r="RRL124" s="511"/>
      <c r="RRM124" s="511"/>
      <c r="RRN124" s="511"/>
      <c r="RRO124" s="511"/>
      <c r="RRP124" s="511"/>
      <c r="RRQ124" s="511"/>
      <c r="RRR124" s="511"/>
      <c r="RRS124" s="511"/>
      <c r="RRT124" s="511"/>
      <c r="RRU124" s="511"/>
      <c r="RRV124" s="511"/>
      <c r="RRW124" s="511"/>
      <c r="RRX124" s="511"/>
      <c r="RRY124" s="511"/>
      <c r="RRZ124" s="511"/>
      <c r="RSA124" s="511"/>
      <c r="RSB124" s="511"/>
      <c r="RSC124" s="511"/>
      <c r="RSD124" s="511"/>
      <c r="RSE124" s="511"/>
      <c r="RSF124" s="511"/>
      <c r="RSG124" s="511"/>
      <c r="RSH124" s="511"/>
      <c r="RSI124" s="511"/>
      <c r="RSJ124" s="511"/>
      <c r="RSK124" s="511"/>
      <c r="RSL124" s="511"/>
      <c r="RSM124" s="511"/>
      <c r="RSN124" s="511"/>
      <c r="RSO124" s="511"/>
      <c r="RSP124" s="511"/>
      <c r="RSQ124" s="511"/>
      <c r="RSR124" s="511"/>
      <c r="RSS124" s="511"/>
      <c r="RST124" s="511"/>
      <c r="RSU124" s="511"/>
      <c r="RSV124" s="511"/>
      <c r="RSW124" s="511"/>
      <c r="RSX124" s="511"/>
      <c r="RSY124" s="511"/>
      <c r="RSZ124" s="511"/>
      <c r="RTA124" s="511"/>
      <c r="RTB124" s="511"/>
      <c r="RTC124" s="511"/>
      <c r="RTD124" s="511"/>
      <c r="RTE124" s="511"/>
      <c r="RTF124" s="511"/>
      <c r="RTG124" s="511"/>
      <c r="RTH124" s="511"/>
      <c r="RTI124" s="511"/>
      <c r="RTJ124" s="511"/>
      <c r="RTK124" s="511"/>
      <c r="RTL124" s="511"/>
      <c r="RTM124" s="511"/>
      <c r="RTN124" s="511"/>
      <c r="RTO124" s="511"/>
      <c r="RTP124" s="511"/>
      <c r="RTQ124" s="511"/>
      <c r="RTR124" s="511"/>
      <c r="RTS124" s="511"/>
      <c r="RTT124" s="511"/>
      <c r="RTU124" s="511"/>
      <c r="RTV124" s="511"/>
      <c r="RTW124" s="511"/>
      <c r="RTX124" s="511"/>
      <c r="RTY124" s="511"/>
      <c r="RTZ124" s="511"/>
      <c r="RUA124" s="511"/>
      <c r="RUB124" s="511"/>
      <c r="RUC124" s="511"/>
      <c r="RUD124" s="511"/>
      <c r="RUE124" s="511"/>
      <c r="RUF124" s="511"/>
      <c r="RUG124" s="511"/>
      <c r="RUH124" s="511"/>
      <c r="RUI124" s="511"/>
      <c r="RUJ124" s="511"/>
      <c r="RUK124" s="511"/>
      <c r="RUL124" s="511"/>
      <c r="RUM124" s="511"/>
      <c r="RUN124" s="511"/>
      <c r="RUO124" s="511"/>
      <c r="RUP124" s="511"/>
      <c r="RUQ124" s="511"/>
      <c r="RUR124" s="511"/>
      <c r="RUS124" s="511"/>
      <c r="RUT124" s="511"/>
      <c r="RUU124" s="511"/>
      <c r="RUV124" s="511"/>
      <c r="RUW124" s="511"/>
      <c r="RUX124" s="511"/>
      <c r="RUY124" s="511"/>
      <c r="RUZ124" s="511"/>
      <c r="RVA124" s="511"/>
      <c r="RVB124" s="511"/>
      <c r="RVC124" s="511"/>
      <c r="RVD124" s="511"/>
      <c r="RVE124" s="511"/>
      <c r="RVF124" s="511"/>
      <c r="RVG124" s="511"/>
      <c r="RVH124" s="511"/>
      <c r="RVI124" s="511"/>
      <c r="RVJ124" s="511"/>
      <c r="RVK124" s="511"/>
      <c r="RVL124" s="511"/>
      <c r="RVM124" s="511"/>
      <c r="RVN124" s="511"/>
      <c r="RVO124" s="511"/>
      <c r="RVP124" s="511"/>
      <c r="RVQ124" s="511"/>
      <c r="RVR124" s="511"/>
      <c r="RVS124" s="511"/>
      <c r="RVT124" s="511"/>
      <c r="RVU124" s="511"/>
      <c r="RVV124" s="511"/>
      <c r="RVW124" s="511"/>
      <c r="RVX124" s="511"/>
      <c r="RVY124" s="511"/>
      <c r="RVZ124" s="511"/>
      <c r="RWA124" s="511"/>
      <c r="RWB124" s="511"/>
      <c r="RWC124" s="511"/>
      <c r="RWD124" s="511"/>
      <c r="RWE124" s="511"/>
      <c r="RWF124" s="511"/>
      <c r="RWG124" s="511"/>
      <c r="RWH124" s="511"/>
      <c r="RWI124" s="511"/>
      <c r="RWJ124" s="511"/>
      <c r="RWK124" s="511"/>
      <c r="RWL124" s="511"/>
      <c r="RWM124" s="511"/>
      <c r="RWN124" s="511"/>
      <c r="RWO124" s="511"/>
      <c r="RWP124" s="511"/>
      <c r="RWQ124" s="511"/>
      <c r="RWR124" s="511"/>
      <c r="RWS124" s="511"/>
      <c r="RWT124" s="511"/>
      <c r="RWU124" s="511"/>
      <c r="RWV124" s="511"/>
      <c r="RWW124" s="511"/>
      <c r="RWX124" s="511"/>
      <c r="RWY124" s="511"/>
      <c r="RWZ124" s="511"/>
      <c r="RXA124" s="511"/>
      <c r="RXB124" s="511"/>
      <c r="RXC124" s="511"/>
      <c r="RXD124" s="511"/>
      <c r="RXE124" s="511"/>
      <c r="RXF124" s="511"/>
      <c r="RXG124" s="511"/>
      <c r="RXH124" s="511"/>
      <c r="RXI124" s="511"/>
      <c r="RXJ124" s="511"/>
      <c r="RXK124" s="511"/>
      <c r="RXL124" s="511"/>
      <c r="RXM124" s="511"/>
      <c r="RXN124" s="511"/>
      <c r="RXO124" s="511"/>
      <c r="RXP124" s="511"/>
      <c r="RXQ124" s="511"/>
      <c r="RXR124" s="511"/>
      <c r="RXS124" s="511"/>
      <c r="RXT124" s="511"/>
      <c r="RXU124" s="511"/>
      <c r="RXV124" s="511"/>
      <c r="RXW124" s="511"/>
      <c r="RXX124" s="511"/>
      <c r="RXY124" s="511"/>
      <c r="RXZ124" s="511"/>
      <c r="RYA124" s="511"/>
      <c r="RYB124" s="511"/>
      <c r="RYC124" s="511"/>
      <c r="RYD124" s="511"/>
      <c r="RYE124" s="511"/>
      <c r="RYF124" s="511"/>
      <c r="RYG124" s="511"/>
      <c r="RYH124" s="511"/>
      <c r="RYI124" s="511"/>
      <c r="RYJ124" s="511"/>
      <c r="RYK124" s="511"/>
      <c r="RYL124" s="511"/>
      <c r="RYM124" s="511"/>
      <c r="RYN124" s="511"/>
      <c r="RYO124" s="511"/>
      <c r="RYP124" s="511"/>
      <c r="RYQ124" s="511"/>
      <c r="RYR124" s="511"/>
      <c r="RYS124" s="511"/>
      <c r="RYT124" s="511"/>
      <c r="RYU124" s="511"/>
      <c r="RYV124" s="511"/>
      <c r="RYW124" s="511"/>
      <c r="RYX124" s="511"/>
      <c r="RYY124" s="511"/>
      <c r="RYZ124" s="511"/>
      <c r="RZA124" s="511"/>
      <c r="RZB124" s="511"/>
      <c r="RZC124" s="511"/>
      <c r="RZD124" s="511"/>
      <c r="RZE124" s="511"/>
      <c r="RZF124" s="511"/>
      <c r="RZG124" s="511"/>
      <c r="RZH124" s="511"/>
      <c r="RZI124" s="511"/>
      <c r="RZJ124" s="511"/>
      <c r="RZK124" s="511"/>
      <c r="RZL124" s="511"/>
      <c r="RZM124" s="511"/>
      <c r="RZN124" s="511"/>
      <c r="RZO124" s="511"/>
      <c r="RZP124" s="511"/>
      <c r="RZQ124" s="511"/>
      <c r="RZR124" s="511"/>
      <c r="RZS124" s="511"/>
      <c r="RZT124" s="511"/>
      <c r="RZU124" s="511"/>
      <c r="RZV124" s="511"/>
      <c r="RZW124" s="511"/>
      <c r="RZX124" s="511"/>
      <c r="RZY124" s="511"/>
      <c r="RZZ124" s="511"/>
      <c r="SAA124" s="511"/>
      <c r="SAB124" s="511"/>
      <c r="SAC124" s="511"/>
      <c r="SAD124" s="511"/>
      <c r="SAE124" s="511"/>
      <c r="SAF124" s="511"/>
      <c r="SAG124" s="511"/>
      <c r="SAH124" s="511"/>
      <c r="SAI124" s="511"/>
      <c r="SAJ124" s="511"/>
      <c r="SAK124" s="511"/>
      <c r="SAL124" s="511"/>
      <c r="SAM124" s="511"/>
      <c r="SAN124" s="511"/>
      <c r="SAO124" s="511"/>
      <c r="SAP124" s="511"/>
      <c r="SAQ124" s="511"/>
      <c r="SAR124" s="511"/>
      <c r="SAS124" s="511"/>
      <c r="SAT124" s="511"/>
      <c r="SAU124" s="511"/>
      <c r="SAV124" s="511"/>
      <c r="SAW124" s="511"/>
      <c r="SAX124" s="511"/>
      <c r="SAY124" s="511"/>
      <c r="SAZ124" s="511"/>
      <c r="SBA124" s="511"/>
      <c r="SBB124" s="511"/>
      <c r="SBC124" s="511"/>
      <c r="SBD124" s="511"/>
      <c r="SBE124" s="511"/>
      <c r="SBF124" s="511"/>
      <c r="SBG124" s="511"/>
      <c r="SBH124" s="511"/>
      <c r="SBI124" s="511"/>
      <c r="SBJ124" s="511"/>
      <c r="SBK124" s="511"/>
      <c r="SBL124" s="511"/>
      <c r="SBM124" s="511"/>
      <c r="SBN124" s="511"/>
      <c r="SBO124" s="511"/>
      <c r="SBP124" s="511"/>
      <c r="SBQ124" s="511"/>
      <c r="SBR124" s="511"/>
      <c r="SBS124" s="511"/>
      <c r="SBT124" s="511"/>
      <c r="SBU124" s="511"/>
      <c r="SBV124" s="511"/>
      <c r="SBW124" s="511"/>
      <c r="SBX124" s="511"/>
      <c r="SBY124" s="511"/>
      <c r="SBZ124" s="511"/>
      <c r="SCA124" s="511"/>
      <c r="SCB124" s="511"/>
      <c r="SCC124" s="511"/>
      <c r="SCD124" s="511"/>
      <c r="SCE124" s="511"/>
      <c r="SCF124" s="511"/>
      <c r="SCG124" s="511"/>
      <c r="SCH124" s="511"/>
      <c r="SCI124" s="511"/>
      <c r="SCJ124" s="511"/>
      <c r="SCK124" s="511"/>
      <c r="SCL124" s="511"/>
      <c r="SCM124" s="511"/>
      <c r="SCN124" s="511"/>
      <c r="SCO124" s="511"/>
      <c r="SCP124" s="511"/>
      <c r="SCQ124" s="511"/>
      <c r="SCR124" s="511"/>
      <c r="SCS124" s="511"/>
      <c r="SCT124" s="511"/>
      <c r="SCU124" s="511"/>
      <c r="SCV124" s="511"/>
      <c r="SCW124" s="511"/>
      <c r="SCX124" s="511"/>
      <c r="SCY124" s="511"/>
      <c r="SCZ124" s="511"/>
      <c r="SDA124" s="511"/>
      <c r="SDB124" s="511"/>
      <c r="SDC124" s="511"/>
      <c r="SDD124" s="511"/>
      <c r="SDE124" s="511"/>
      <c r="SDF124" s="511"/>
      <c r="SDG124" s="511"/>
      <c r="SDH124" s="511"/>
      <c r="SDI124" s="511"/>
      <c r="SDJ124" s="511"/>
      <c r="SDK124" s="511"/>
      <c r="SDL124" s="511"/>
      <c r="SDM124" s="511"/>
      <c r="SDN124" s="511"/>
      <c r="SDO124" s="511"/>
      <c r="SDP124" s="511"/>
      <c r="SDQ124" s="511"/>
      <c r="SDR124" s="511"/>
      <c r="SDS124" s="511"/>
      <c r="SDT124" s="511"/>
      <c r="SDU124" s="511"/>
      <c r="SDV124" s="511"/>
      <c r="SDW124" s="511"/>
      <c r="SDX124" s="511"/>
      <c r="SDY124" s="511"/>
      <c r="SDZ124" s="511"/>
      <c r="SEA124" s="511"/>
      <c r="SEB124" s="511"/>
      <c r="SEC124" s="511"/>
      <c r="SED124" s="511"/>
      <c r="SEE124" s="511"/>
      <c r="SEF124" s="511"/>
      <c r="SEG124" s="511"/>
      <c r="SEH124" s="511"/>
      <c r="SEI124" s="511"/>
      <c r="SEJ124" s="511"/>
      <c r="SEK124" s="511"/>
      <c r="SEL124" s="511"/>
      <c r="SEM124" s="511"/>
      <c r="SEN124" s="511"/>
      <c r="SEO124" s="511"/>
      <c r="SEP124" s="511"/>
      <c r="SEQ124" s="511"/>
      <c r="SER124" s="511"/>
      <c r="SES124" s="511"/>
      <c r="SET124" s="511"/>
      <c r="SEU124" s="511"/>
      <c r="SEV124" s="511"/>
      <c r="SEW124" s="511"/>
      <c r="SEX124" s="511"/>
      <c r="SEY124" s="511"/>
      <c r="SEZ124" s="511"/>
      <c r="SFA124" s="511"/>
      <c r="SFB124" s="511"/>
      <c r="SFC124" s="511"/>
      <c r="SFD124" s="511"/>
      <c r="SFE124" s="511"/>
      <c r="SFF124" s="511"/>
      <c r="SFG124" s="511"/>
      <c r="SFH124" s="511"/>
      <c r="SFI124" s="511"/>
      <c r="SFJ124" s="511"/>
      <c r="SFK124" s="511"/>
      <c r="SFL124" s="511"/>
      <c r="SFM124" s="511"/>
      <c r="SFN124" s="511"/>
      <c r="SFO124" s="511"/>
      <c r="SFP124" s="511"/>
      <c r="SFQ124" s="511"/>
      <c r="SFR124" s="511"/>
      <c r="SFS124" s="511"/>
      <c r="SFT124" s="511"/>
      <c r="SFU124" s="511"/>
      <c r="SFV124" s="511"/>
      <c r="SFW124" s="511"/>
      <c r="SFX124" s="511"/>
      <c r="SFY124" s="511"/>
      <c r="SFZ124" s="511"/>
      <c r="SGA124" s="511"/>
      <c r="SGB124" s="511"/>
      <c r="SGC124" s="511"/>
      <c r="SGD124" s="511"/>
      <c r="SGE124" s="511"/>
      <c r="SGF124" s="511"/>
      <c r="SGG124" s="511"/>
      <c r="SGH124" s="511"/>
      <c r="SGI124" s="511"/>
      <c r="SGJ124" s="511"/>
      <c r="SGK124" s="511"/>
      <c r="SGL124" s="511"/>
      <c r="SGM124" s="511"/>
      <c r="SGN124" s="511"/>
      <c r="SGO124" s="511"/>
      <c r="SGP124" s="511"/>
      <c r="SGQ124" s="511"/>
      <c r="SGR124" s="511"/>
      <c r="SGS124" s="511"/>
      <c r="SGT124" s="511"/>
      <c r="SGU124" s="511"/>
      <c r="SGV124" s="511"/>
      <c r="SGW124" s="511"/>
      <c r="SGX124" s="511"/>
      <c r="SGY124" s="511"/>
      <c r="SGZ124" s="511"/>
      <c r="SHA124" s="511"/>
      <c r="SHB124" s="511"/>
      <c r="SHC124" s="511"/>
      <c r="SHD124" s="511"/>
      <c r="SHE124" s="511"/>
      <c r="SHF124" s="511"/>
      <c r="SHG124" s="511"/>
      <c r="SHH124" s="511"/>
      <c r="SHI124" s="511"/>
      <c r="SHJ124" s="511"/>
      <c r="SHK124" s="511"/>
      <c r="SHL124" s="511"/>
      <c r="SHM124" s="511"/>
      <c r="SHN124" s="511"/>
      <c r="SHO124" s="511"/>
      <c r="SHP124" s="511"/>
      <c r="SHQ124" s="511"/>
      <c r="SHR124" s="511"/>
      <c r="SHS124" s="511"/>
      <c r="SHT124" s="511"/>
      <c r="SHU124" s="511"/>
      <c r="SHV124" s="511"/>
      <c r="SHW124" s="511"/>
      <c r="SHX124" s="511"/>
      <c r="SHY124" s="511"/>
      <c r="SHZ124" s="511"/>
      <c r="SIA124" s="511"/>
      <c r="SIB124" s="511"/>
      <c r="SIC124" s="511"/>
      <c r="SID124" s="511"/>
      <c r="SIE124" s="511"/>
      <c r="SIF124" s="511"/>
      <c r="SIG124" s="511"/>
      <c r="SIH124" s="511"/>
      <c r="SII124" s="511"/>
      <c r="SIJ124" s="511"/>
      <c r="SIK124" s="511"/>
      <c r="SIL124" s="511"/>
      <c r="SIM124" s="511"/>
      <c r="SIN124" s="511"/>
      <c r="SIO124" s="511"/>
      <c r="SIP124" s="511"/>
      <c r="SIQ124" s="511"/>
      <c r="SIR124" s="511"/>
      <c r="SIS124" s="511"/>
      <c r="SIT124" s="511"/>
      <c r="SIU124" s="511"/>
      <c r="SIV124" s="511"/>
      <c r="SIW124" s="511"/>
      <c r="SIX124" s="511"/>
      <c r="SIY124" s="511"/>
      <c r="SIZ124" s="511"/>
      <c r="SJA124" s="511"/>
      <c r="SJB124" s="511"/>
      <c r="SJC124" s="511"/>
      <c r="SJD124" s="511"/>
      <c r="SJE124" s="511"/>
      <c r="SJF124" s="511"/>
      <c r="SJG124" s="511"/>
      <c r="SJH124" s="511"/>
      <c r="SJI124" s="511"/>
      <c r="SJJ124" s="511"/>
      <c r="SJK124" s="511"/>
      <c r="SJL124" s="511"/>
      <c r="SJM124" s="511"/>
      <c r="SJN124" s="511"/>
      <c r="SJO124" s="511"/>
      <c r="SJP124" s="511"/>
      <c r="SJQ124" s="511"/>
      <c r="SJR124" s="511"/>
      <c r="SJS124" s="511"/>
      <c r="SJT124" s="511"/>
      <c r="SJU124" s="511"/>
      <c r="SJV124" s="511"/>
      <c r="SJW124" s="511"/>
      <c r="SJX124" s="511"/>
      <c r="SJY124" s="511"/>
      <c r="SJZ124" s="511"/>
      <c r="SKA124" s="511"/>
      <c r="SKB124" s="511"/>
      <c r="SKC124" s="511"/>
      <c r="SKD124" s="511"/>
      <c r="SKE124" s="511"/>
      <c r="SKF124" s="511"/>
      <c r="SKG124" s="511"/>
      <c r="SKH124" s="511"/>
      <c r="SKI124" s="511"/>
      <c r="SKJ124" s="511"/>
      <c r="SKK124" s="511"/>
      <c r="SKL124" s="511"/>
      <c r="SKM124" s="511"/>
      <c r="SKN124" s="511"/>
      <c r="SKO124" s="511"/>
      <c r="SKP124" s="511"/>
      <c r="SKQ124" s="511"/>
      <c r="SKR124" s="511"/>
      <c r="SKS124" s="511"/>
      <c r="SKT124" s="511"/>
      <c r="SKU124" s="511"/>
      <c r="SKV124" s="511"/>
      <c r="SKW124" s="511"/>
      <c r="SKX124" s="511"/>
      <c r="SKY124" s="511"/>
      <c r="SKZ124" s="511"/>
      <c r="SLA124" s="511"/>
      <c r="SLB124" s="511"/>
      <c r="SLC124" s="511"/>
      <c r="SLD124" s="511"/>
      <c r="SLE124" s="511"/>
      <c r="SLF124" s="511"/>
      <c r="SLG124" s="511"/>
      <c r="SLH124" s="511"/>
      <c r="SLI124" s="511"/>
      <c r="SLJ124" s="511"/>
      <c r="SLK124" s="511"/>
      <c r="SLL124" s="511"/>
      <c r="SLM124" s="511"/>
      <c r="SLN124" s="511"/>
      <c r="SLO124" s="511"/>
      <c r="SLP124" s="511"/>
      <c r="SLQ124" s="511"/>
      <c r="SLR124" s="511"/>
      <c r="SLS124" s="511"/>
      <c r="SLT124" s="511"/>
      <c r="SLU124" s="511"/>
      <c r="SLV124" s="511"/>
      <c r="SLW124" s="511"/>
      <c r="SLX124" s="511"/>
      <c r="SLY124" s="511"/>
      <c r="SLZ124" s="511"/>
      <c r="SMA124" s="511"/>
      <c r="SMB124" s="511"/>
      <c r="SMC124" s="511"/>
      <c r="SMD124" s="511"/>
      <c r="SME124" s="511"/>
      <c r="SMF124" s="511"/>
      <c r="SMG124" s="511"/>
      <c r="SMH124" s="511"/>
      <c r="SMI124" s="511"/>
      <c r="SMJ124" s="511"/>
      <c r="SMK124" s="511"/>
      <c r="SML124" s="511"/>
      <c r="SMM124" s="511"/>
      <c r="SMN124" s="511"/>
      <c r="SMO124" s="511"/>
      <c r="SMP124" s="511"/>
      <c r="SMQ124" s="511"/>
      <c r="SMR124" s="511"/>
      <c r="SMS124" s="511"/>
      <c r="SMT124" s="511"/>
      <c r="SMU124" s="511"/>
      <c r="SMV124" s="511"/>
      <c r="SMW124" s="511"/>
      <c r="SMX124" s="511"/>
      <c r="SMY124" s="511"/>
      <c r="SMZ124" s="511"/>
      <c r="SNA124" s="511"/>
      <c r="SNB124" s="511"/>
      <c r="SNC124" s="511"/>
      <c r="SND124" s="511"/>
      <c r="SNE124" s="511"/>
      <c r="SNF124" s="511"/>
      <c r="SNG124" s="511"/>
      <c r="SNH124" s="511"/>
      <c r="SNI124" s="511"/>
      <c r="SNJ124" s="511"/>
      <c r="SNK124" s="511"/>
      <c r="SNL124" s="511"/>
      <c r="SNM124" s="511"/>
      <c r="SNN124" s="511"/>
      <c r="SNO124" s="511"/>
      <c r="SNP124" s="511"/>
      <c r="SNQ124" s="511"/>
      <c r="SNR124" s="511"/>
      <c r="SNS124" s="511"/>
      <c r="SNT124" s="511"/>
      <c r="SNU124" s="511"/>
      <c r="SNV124" s="511"/>
      <c r="SNW124" s="511"/>
      <c r="SNX124" s="511"/>
      <c r="SNY124" s="511"/>
      <c r="SNZ124" s="511"/>
      <c r="SOA124" s="511"/>
      <c r="SOB124" s="511"/>
      <c r="SOC124" s="511"/>
      <c r="SOD124" s="511"/>
      <c r="SOE124" s="511"/>
      <c r="SOF124" s="511"/>
      <c r="SOG124" s="511"/>
      <c r="SOH124" s="511"/>
      <c r="SOI124" s="511"/>
      <c r="SOJ124" s="511"/>
      <c r="SOK124" s="511"/>
      <c r="SOL124" s="511"/>
      <c r="SOM124" s="511"/>
      <c r="SON124" s="511"/>
      <c r="SOO124" s="511"/>
      <c r="SOP124" s="511"/>
      <c r="SOQ124" s="511"/>
      <c r="SOR124" s="511"/>
      <c r="SOS124" s="511"/>
      <c r="SOT124" s="511"/>
      <c r="SOU124" s="511"/>
      <c r="SOV124" s="511"/>
      <c r="SOW124" s="511"/>
      <c r="SOX124" s="511"/>
      <c r="SOY124" s="511"/>
      <c r="SOZ124" s="511"/>
      <c r="SPA124" s="511"/>
      <c r="SPB124" s="511"/>
      <c r="SPC124" s="511"/>
      <c r="SPD124" s="511"/>
      <c r="SPE124" s="511"/>
      <c r="SPF124" s="511"/>
      <c r="SPG124" s="511"/>
      <c r="SPH124" s="511"/>
      <c r="SPI124" s="511"/>
      <c r="SPJ124" s="511"/>
      <c r="SPK124" s="511"/>
      <c r="SPL124" s="511"/>
      <c r="SPM124" s="511"/>
      <c r="SPN124" s="511"/>
      <c r="SPO124" s="511"/>
      <c r="SPP124" s="511"/>
      <c r="SPQ124" s="511"/>
      <c r="SPR124" s="511"/>
      <c r="SPS124" s="511"/>
      <c r="SPT124" s="511"/>
      <c r="SPU124" s="511"/>
      <c r="SPV124" s="511"/>
      <c r="SPW124" s="511"/>
      <c r="SPX124" s="511"/>
      <c r="SPY124" s="511"/>
      <c r="SPZ124" s="511"/>
      <c r="SQA124" s="511"/>
      <c r="SQB124" s="511"/>
      <c r="SQC124" s="511"/>
      <c r="SQD124" s="511"/>
      <c r="SQE124" s="511"/>
      <c r="SQF124" s="511"/>
      <c r="SQG124" s="511"/>
      <c r="SQH124" s="511"/>
      <c r="SQI124" s="511"/>
      <c r="SQJ124" s="511"/>
      <c r="SQK124" s="511"/>
      <c r="SQL124" s="511"/>
      <c r="SQM124" s="511"/>
      <c r="SQN124" s="511"/>
      <c r="SQO124" s="511"/>
      <c r="SQP124" s="511"/>
      <c r="SQQ124" s="511"/>
      <c r="SQR124" s="511"/>
      <c r="SQS124" s="511"/>
      <c r="SQT124" s="511"/>
      <c r="SQU124" s="511"/>
      <c r="SQV124" s="511"/>
      <c r="SQW124" s="511"/>
      <c r="SQX124" s="511"/>
      <c r="SQY124" s="511"/>
      <c r="SQZ124" s="511"/>
      <c r="SRA124" s="511"/>
      <c r="SRB124" s="511"/>
      <c r="SRC124" s="511"/>
      <c r="SRD124" s="511"/>
      <c r="SRE124" s="511"/>
      <c r="SRF124" s="511"/>
      <c r="SRG124" s="511"/>
      <c r="SRH124" s="511"/>
      <c r="SRI124" s="511"/>
      <c r="SRJ124" s="511"/>
      <c r="SRK124" s="511"/>
      <c r="SRL124" s="511"/>
      <c r="SRM124" s="511"/>
      <c r="SRN124" s="511"/>
      <c r="SRO124" s="511"/>
      <c r="SRP124" s="511"/>
      <c r="SRQ124" s="511"/>
      <c r="SRR124" s="511"/>
      <c r="SRS124" s="511"/>
      <c r="SRT124" s="511"/>
      <c r="SRU124" s="511"/>
      <c r="SRV124" s="511"/>
      <c r="SRW124" s="511"/>
      <c r="SRX124" s="511"/>
      <c r="SRY124" s="511"/>
      <c r="SRZ124" s="511"/>
      <c r="SSA124" s="511"/>
      <c r="SSB124" s="511"/>
      <c r="SSC124" s="511"/>
      <c r="SSD124" s="511"/>
      <c r="SSE124" s="511"/>
      <c r="SSF124" s="511"/>
      <c r="SSG124" s="511"/>
      <c r="SSH124" s="511"/>
      <c r="SSI124" s="511"/>
      <c r="SSJ124" s="511"/>
      <c r="SSK124" s="511"/>
      <c r="SSL124" s="511"/>
      <c r="SSM124" s="511"/>
      <c r="SSN124" s="511"/>
      <c r="SSO124" s="511"/>
      <c r="SSP124" s="511"/>
      <c r="SSQ124" s="511"/>
      <c r="SSR124" s="511"/>
      <c r="SSS124" s="511"/>
      <c r="SST124" s="511"/>
      <c r="SSU124" s="511"/>
      <c r="SSV124" s="511"/>
      <c r="SSW124" s="511"/>
      <c r="SSX124" s="511"/>
      <c r="SSY124" s="511"/>
      <c r="SSZ124" s="511"/>
      <c r="STA124" s="511"/>
      <c r="STB124" s="511"/>
      <c r="STC124" s="511"/>
      <c r="STD124" s="511"/>
      <c r="STE124" s="511"/>
      <c r="STF124" s="511"/>
      <c r="STG124" s="511"/>
      <c r="STH124" s="511"/>
      <c r="STI124" s="511"/>
      <c r="STJ124" s="511"/>
      <c r="STK124" s="511"/>
      <c r="STL124" s="511"/>
      <c r="STM124" s="511"/>
      <c r="STN124" s="511"/>
      <c r="STO124" s="511"/>
      <c r="STP124" s="511"/>
      <c r="STQ124" s="511"/>
      <c r="STR124" s="511"/>
      <c r="STS124" s="511"/>
      <c r="STT124" s="511"/>
      <c r="STU124" s="511"/>
      <c r="STV124" s="511"/>
      <c r="STW124" s="511"/>
      <c r="STX124" s="511"/>
      <c r="STY124" s="511"/>
      <c r="STZ124" s="511"/>
      <c r="SUA124" s="511"/>
      <c r="SUB124" s="511"/>
      <c r="SUC124" s="511"/>
      <c r="SUD124" s="511"/>
      <c r="SUE124" s="511"/>
      <c r="SUF124" s="511"/>
      <c r="SUG124" s="511"/>
      <c r="SUH124" s="511"/>
      <c r="SUI124" s="511"/>
      <c r="SUJ124" s="511"/>
      <c r="SUK124" s="511"/>
      <c r="SUL124" s="511"/>
      <c r="SUM124" s="511"/>
      <c r="SUN124" s="511"/>
      <c r="SUO124" s="511"/>
      <c r="SUP124" s="511"/>
      <c r="SUQ124" s="511"/>
      <c r="SUR124" s="511"/>
      <c r="SUS124" s="511"/>
      <c r="SUT124" s="511"/>
      <c r="SUU124" s="511"/>
      <c r="SUV124" s="511"/>
      <c r="SUW124" s="511"/>
      <c r="SUX124" s="511"/>
      <c r="SUY124" s="511"/>
      <c r="SUZ124" s="511"/>
      <c r="SVA124" s="511"/>
      <c r="SVB124" s="511"/>
      <c r="SVC124" s="511"/>
      <c r="SVD124" s="511"/>
      <c r="SVE124" s="511"/>
      <c r="SVF124" s="511"/>
      <c r="SVG124" s="511"/>
      <c r="SVH124" s="511"/>
      <c r="SVI124" s="511"/>
      <c r="SVJ124" s="511"/>
      <c r="SVK124" s="511"/>
      <c r="SVL124" s="511"/>
      <c r="SVM124" s="511"/>
      <c r="SVN124" s="511"/>
      <c r="SVO124" s="511"/>
      <c r="SVP124" s="511"/>
      <c r="SVQ124" s="511"/>
      <c r="SVR124" s="511"/>
      <c r="SVS124" s="511"/>
      <c r="SVT124" s="511"/>
      <c r="SVU124" s="511"/>
      <c r="SVV124" s="511"/>
      <c r="SVW124" s="511"/>
      <c r="SVX124" s="511"/>
      <c r="SVY124" s="511"/>
      <c r="SVZ124" s="511"/>
      <c r="SWA124" s="511"/>
      <c r="SWB124" s="511"/>
      <c r="SWC124" s="511"/>
      <c r="SWD124" s="511"/>
      <c r="SWE124" s="511"/>
      <c r="SWF124" s="511"/>
      <c r="SWG124" s="511"/>
      <c r="SWH124" s="511"/>
      <c r="SWI124" s="511"/>
      <c r="SWJ124" s="511"/>
      <c r="SWK124" s="511"/>
      <c r="SWL124" s="511"/>
      <c r="SWM124" s="511"/>
      <c r="SWN124" s="511"/>
      <c r="SWO124" s="511"/>
      <c r="SWP124" s="511"/>
      <c r="SWQ124" s="511"/>
      <c r="SWR124" s="511"/>
      <c r="SWS124" s="511"/>
      <c r="SWT124" s="511"/>
      <c r="SWU124" s="511"/>
      <c r="SWV124" s="511"/>
      <c r="SWW124" s="511"/>
      <c r="SWX124" s="511"/>
      <c r="SWY124" s="511"/>
      <c r="SWZ124" s="511"/>
      <c r="SXA124" s="511"/>
      <c r="SXB124" s="511"/>
      <c r="SXC124" s="511"/>
      <c r="SXD124" s="511"/>
      <c r="SXE124" s="511"/>
      <c r="SXF124" s="511"/>
      <c r="SXG124" s="511"/>
      <c r="SXH124" s="511"/>
      <c r="SXI124" s="511"/>
      <c r="SXJ124" s="511"/>
      <c r="SXK124" s="511"/>
      <c r="SXL124" s="511"/>
      <c r="SXM124" s="511"/>
      <c r="SXN124" s="511"/>
      <c r="SXO124" s="511"/>
      <c r="SXP124" s="511"/>
      <c r="SXQ124" s="511"/>
      <c r="SXR124" s="511"/>
      <c r="SXS124" s="511"/>
      <c r="SXT124" s="511"/>
      <c r="SXU124" s="511"/>
      <c r="SXV124" s="511"/>
      <c r="SXW124" s="511"/>
      <c r="SXX124" s="511"/>
      <c r="SXY124" s="511"/>
      <c r="SXZ124" s="511"/>
      <c r="SYA124" s="511"/>
      <c r="SYB124" s="511"/>
      <c r="SYC124" s="511"/>
      <c r="SYD124" s="511"/>
      <c r="SYE124" s="511"/>
      <c r="SYF124" s="511"/>
      <c r="SYG124" s="511"/>
      <c r="SYH124" s="511"/>
      <c r="SYI124" s="511"/>
      <c r="SYJ124" s="511"/>
      <c r="SYK124" s="511"/>
      <c r="SYL124" s="511"/>
      <c r="SYM124" s="511"/>
      <c r="SYN124" s="511"/>
      <c r="SYO124" s="511"/>
      <c r="SYP124" s="511"/>
      <c r="SYQ124" s="511"/>
      <c r="SYR124" s="511"/>
      <c r="SYS124" s="511"/>
      <c r="SYT124" s="511"/>
      <c r="SYU124" s="511"/>
      <c r="SYV124" s="511"/>
      <c r="SYW124" s="511"/>
      <c r="SYX124" s="511"/>
      <c r="SYY124" s="511"/>
      <c r="SYZ124" s="511"/>
      <c r="SZA124" s="511"/>
      <c r="SZB124" s="511"/>
      <c r="SZC124" s="511"/>
      <c r="SZD124" s="511"/>
      <c r="SZE124" s="511"/>
      <c r="SZF124" s="511"/>
      <c r="SZG124" s="511"/>
      <c r="SZH124" s="511"/>
      <c r="SZI124" s="511"/>
      <c r="SZJ124" s="511"/>
      <c r="SZK124" s="511"/>
      <c r="SZL124" s="511"/>
      <c r="SZM124" s="511"/>
      <c r="SZN124" s="511"/>
      <c r="SZO124" s="511"/>
      <c r="SZP124" s="511"/>
      <c r="SZQ124" s="511"/>
      <c r="SZR124" s="511"/>
      <c r="SZS124" s="511"/>
      <c r="SZT124" s="511"/>
      <c r="SZU124" s="511"/>
      <c r="SZV124" s="511"/>
      <c r="SZW124" s="511"/>
      <c r="SZX124" s="511"/>
      <c r="SZY124" s="511"/>
      <c r="SZZ124" s="511"/>
      <c r="TAA124" s="511"/>
      <c r="TAB124" s="511"/>
      <c r="TAC124" s="511"/>
      <c r="TAD124" s="511"/>
      <c r="TAE124" s="511"/>
      <c r="TAF124" s="511"/>
      <c r="TAG124" s="511"/>
      <c r="TAH124" s="511"/>
      <c r="TAI124" s="511"/>
      <c r="TAJ124" s="511"/>
      <c r="TAK124" s="511"/>
      <c r="TAL124" s="511"/>
      <c r="TAM124" s="511"/>
      <c r="TAN124" s="511"/>
      <c r="TAO124" s="511"/>
      <c r="TAP124" s="511"/>
      <c r="TAQ124" s="511"/>
      <c r="TAR124" s="511"/>
      <c r="TAS124" s="511"/>
      <c r="TAT124" s="511"/>
      <c r="TAU124" s="511"/>
      <c r="TAV124" s="511"/>
      <c r="TAW124" s="511"/>
      <c r="TAX124" s="511"/>
      <c r="TAY124" s="511"/>
      <c r="TAZ124" s="511"/>
      <c r="TBA124" s="511"/>
      <c r="TBB124" s="511"/>
      <c r="TBC124" s="511"/>
      <c r="TBD124" s="511"/>
      <c r="TBE124" s="511"/>
      <c r="TBF124" s="511"/>
      <c r="TBG124" s="511"/>
      <c r="TBH124" s="511"/>
      <c r="TBI124" s="511"/>
      <c r="TBJ124" s="511"/>
      <c r="TBK124" s="511"/>
      <c r="TBL124" s="511"/>
      <c r="TBM124" s="511"/>
      <c r="TBN124" s="511"/>
      <c r="TBO124" s="511"/>
      <c r="TBP124" s="511"/>
      <c r="TBQ124" s="511"/>
      <c r="TBR124" s="511"/>
      <c r="TBS124" s="511"/>
      <c r="TBT124" s="511"/>
      <c r="TBU124" s="511"/>
      <c r="TBV124" s="511"/>
      <c r="TBW124" s="511"/>
      <c r="TBX124" s="511"/>
      <c r="TBY124" s="511"/>
      <c r="TBZ124" s="511"/>
      <c r="TCA124" s="511"/>
      <c r="TCB124" s="511"/>
      <c r="TCC124" s="511"/>
      <c r="TCD124" s="511"/>
      <c r="TCE124" s="511"/>
      <c r="TCF124" s="511"/>
      <c r="TCG124" s="511"/>
      <c r="TCH124" s="511"/>
      <c r="TCI124" s="511"/>
      <c r="TCJ124" s="511"/>
      <c r="TCK124" s="511"/>
      <c r="TCL124" s="511"/>
      <c r="TCM124" s="511"/>
      <c r="TCN124" s="511"/>
      <c r="TCO124" s="511"/>
      <c r="TCP124" s="511"/>
      <c r="TCQ124" s="511"/>
      <c r="TCR124" s="511"/>
      <c r="TCS124" s="511"/>
      <c r="TCT124" s="511"/>
      <c r="TCU124" s="511"/>
      <c r="TCV124" s="511"/>
      <c r="TCW124" s="511"/>
      <c r="TCX124" s="511"/>
      <c r="TCY124" s="511"/>
      <c r="TCZ124" s="511"/>
      <c r="TDA124" s="511"/>
      <c r="TDB124" s="511"/>
      <c r="TDC124" s="511"/>
      <c r="TDD124" s="511"/>
      <c r="TDE124" s="511"/>
      <c r="TDF124" s="511"/>
      <c r="TDG124" s="511"/>
      <c r="TDH124" s="511"/>
      <c r="TDI124" s="511"/>
      <c r="TDJ124" s="511"/>
      <c r="TDK124" s="511"/>
      <c r="TDL124" s="511"/>
      <c r="TDM124" s="511"/>
      <c r="TDN124" s="511"/>
      <c r="TDO124" s="511"/>
      <c r="TDP124" s="511"/>
      <c r="TDQ124" s="511"/>
      <c r="TDR124" s="511"/>
      <c r="TDS124" s="511"/>
      <c r="TDT124" s="511"/>
      <c r="TDU124" s="511"/>
      <c r="TDV124" s="511"/>
      <c r="TDW124" s="511"/>
      <c r="TDX124" s="511"/>
      <c r="TDY124" s="511"/>
      <c r="TDZ124" s="511"/>
      <c r="TEA124" s="511"/>
      <c r="TEB124" s="511"/>
      <c r="TEC124" s="511"/>
      <c r="TED124" s="511"/>
      <c r="TEE124" s="511"/>
      <c r="TEF124" s="511"/>
      <c r="TEG124" s="511"/>
      <c r="TEH124" s="511"/>
      <c r="TEI124" s="511"/>
      <c r="TEJ124" s="511"/>
      <c r="TEK124" s="511"/>
      <c r="TEL124" s="511"/>
      <c r="TEM124" s="511"/>
      <c r="TEN124" s="511"/>
      <c r="TEO124" s="511"/>
      <c r="TEP124" s="511"/>
      <c r="TEQ124" s="511"/>
      <c r="TER124" s="511"/>
      <c r="TES124" s="511"/>
      <c r="TET124" s="511"/>
      <c r="TEU124" s="511"/>
      <c r="TEV124" s="511"/>
      <c r="TEW124" s="511"/>
      <c r="TEX124" s="511"/>
      <c r="TEY124" s="511"/>
      <c r="TEZ124" s="511"/>
      <c r="TFA124" s="511"/>
      <c r="TFB124" s="511"/>
      <c r="TFC124" s="511"/>
      <c r="TFD124" s="511"/>
      <c r="TFE124" s="511"/>
      <c r="TFF124" s="511"/>
      <c r="TFG124" s="511"/>
      <c r="TFH124" s="511"/>
      <c r="TFI124" s="511"/>
      <c r="TFJ124" s="511"/>
      <c r="TFK124" s="511"/>
      <c r="TFL124" s="511"/>
      <c r="TFM124" s="511"/>
      <c r="TFN124" s="511"/>
      <c r="TFO124" s="511"/>
      <c r="TFP124" s="511"/>
      <c r="TFQ124" s="511"/>
      <c r="TFR124" s="511"/>
      <c r="TFS124" s="511"/>
      <c r="TFT124" s="511"/>
      <c r="TFU124" s="511"/>
      <c r="TFV124" s="511"/>
      <c r="TFW124" s="511"/>
      <c r="TFX124" s="511"/>
      <c r="TFY124" s="511"/>
      <c r="TFZ124" s="511"/>
      <c r="TGA124" s="511"/>
      <c r="TGB124" s="511"/>
      <c r="TGC124" s="511"/>
      <c r="TGD124" s="511"/>
      <c r="TGE124" s="511"/>
      <c r="TGF124" s="511"/>
      <c r="TGG124" s="511"/>
      <c r="TGH124" s="511"/>
      <c r="TGI124" s="511"/>
      <c r="TGJ124" s="511"/>
      <c r="TGK124" s="511"/>
      <c r="TGL124" s="511"/>
      <c r="TGM124" s="511"/>
      <c r="TGN124" s="511"/>
      <c r="TGO124" s="511"/>
      <c r="TGP124" s="511"/>
      <c r="TGQ124" s="511"/>
      <c r="TGR124" s="511"/>
      <c r="TGS124" s="511"/>
      <c r="TGT124" s="511"/>
      <c r="TGU124" s="511"/>
      <c r="TGV124" s="511"/>
      <c r="TGW124" s="511"/>
      <c r="TGX124" s="511"/>
      <c r="TGY124" s="511"/>
      <c r="TGZ124" s="511"/>
      <c r="THA124" s="511"/>
      <c r="THB124" s="511"/>
      <c r="THC124" s="511"/>
      <c r="THD124" s="511"/>
      <c r="THE124" s="511"/>
      <c r="THF124" s="511"/>
      <c r="THG124" s="511"/>
      <c r="THH124" s="511"/>
      <c r="THI124" s="511"/>
      <c r="THJ124" s="511"/>
      <c r="THK124" s="511"/>
      <c r="THL124" s="511"/>
      <c r="THM124" s="511"/>
      <c r="THN124" s="511"/>
      <c r="THO124" s="511"/>
      <c r="THP124" s="511"/>
      <c r="THQ124" s="511"/>
      <c r="THR124" s="511"/>
      <c r="THS124" s="511"/>
      <c r="THT124" s="511"/>
      <c r="THU124" s="511"/>
      <c r="THV124" s="511"/>
      <c r="THW124" s="511"/>
      <c r="THX124" s="511"/>
      <c r="THY124" s="511"/>
      <c r="THZ124" s="511"/>
      <c r="TIA124" s="511"/>
      <c r="TIB124" s="511"/>
      <c r="TIC124" s="511"/>
      <c r="TID124" s="511"/>
      <c r="TIE124" s="511"/>
      <c r="TIF124" s="511"/>
      <c r="TIG124" s="511"/>
      <c r="TIH124" s="511"/>
      <c r="TII124" s="511"/>
      <c r="TIJ124" s="511"/>
      <c r="TIK124" s="511"/>
      <c r="TIL124" s="511"/>
      <c r="TIM124" s="511"/>
      <c r="TIN124" s="511"/>
      <c r="TIO124" s="511"/>
      <c r="TIP124" s="511"/>
      <c r="TIQ124" s="511"/>
      <c r="TIR124" s="511"/>
      <c r="TIS124" s="511"/>
      <c r="TIT124" s="511"/>
      <c r="TIU124" s="511"/>
      <c r="TIV124" s="511"/>
      <c r="TIW124" s="511"/>
      <c r="TIX124" s="511"/>
      <c r="TIY124" s="511"/>
      <c r="TIZ124" s="511"/>
      <c r="TJA124" s="511"/>
      <c r="TJB124" s="511"/>
      <c r="TJC124" s="511"/>
      <c r="TJD124" s="511"/>
      <c r="TJE124" s="511"/>
      <c r="TJF124" s="511"/>
      <c r="TJG124" s="511"/>
      <c r="TJH124" s="511"/>
      <c r="TJI124" s="511"/>
      <c r="TJJ124" s="511"/>
      <c r="TJK124" s="511"/>
      <c r="TJL124" s="511"/>
      <c r="TJM124" s="511"/>
      <c r="TJN124" s="511"/>
      <c r="TJO124" s="511"/>
      <c r="TJP124" s="511"/>
      <c r="TJQ124" s="511"/>
      <c r="TJR124" s="511"/>
      <c r="TJS124" s="511"/>
      <c r="TJT124" s="511"/>
      <c r="TJU124" s="511"/>
      <c r="TJV124" s="511"/>
      <c r="TJW124" s="511"/>
      <c r="TJX124" s="511"/>
      <c r="TJY124" s="511"/>
      <c r="TJZ124" s="511"/>
      <c r="TKA124" s="511"/>
      <c r="TKB124" s="511"/>
      <c r="TKC124" s="511"/>
      <c r="TKD124" s="511"/>
      <c r="TKE124" s="511"/>
      <c r="TKF124" s="511"/>
      <c r="TKG124" s="511"/>
      <c r="TKH124" s="511"/>
      <c r="TKI124" s="511"/>
      <c r="TKJ124" s="511"/>
      <c r="TKK124" s="511"/>
      <c r="TKL124" s="511"/>
      <c r="TKM124" s="511"/>
      <c r="TKN124" s="511"/>
      <c r="TKO124" s="511"/>
      <c r="TKP124" s="511"/>
      <c r="TKQ124" s="511"/>
      <c r="TKR124" s="511"/>
      <c r="TKS124" s="511"/>
      <c r="TKT124" s="511"/>
      <c r="TKU124" s="511"/>
      <c r="TKV124" s="511"/>
      <c r="TKW124" s="511"/>
      <c r="TKX124" s="511"/>
      <c r="TKY124" s="511"/>
      <c r="TKZ124" s="511"/>
      <c r="TLA124" s="511"/>
      <c r="TLB124" s="511"/>
      <c r="TLC124" s="511"/>
      <c r="TLD124" s="511"/>
      <c r="TLE124" s="511"/>
      <c r="TLF124" s="511"/>
      <c r="TLG124" s="511"/>
      <c r="TLH124" s="511"/>
      <c r="TLI124" s="511"/>
      <c r="TLJ124" s="511"/>
      <c r="TLK124" s="511"/>
      <c r="TLL124" s="511"/>
      <c r="TLM124" s="511"/>
      <c r="TLN124" s="511"/>
      <c r="TLO124" s="511"/>
      <c r="TLP124" s="511"/>
      <c r="TLQ124" s="511"/>
      <c r="TLR124" s="511"/>
      <c r="TLS124" s="511"/>
      <c r="TLT124" s="511"/>
      <c r="TLU124" s="511"/>
      <c r="TLV124" s="511"/>
      <c r="TLW124" s="511"/>
      <c r="TLX124" s="511"/>
      <c r="TLY124" s="511"/>
      <c r="TLZ124" s="511"/>
      <c r="TMA124" s="511"/>
      <c r="TMB124" s="511"/>
      <c r="TMC124" s="511"/>
      <c r="TMD124" s="511"/>
      <c r="TME124" s="511"/>
      <c r="TMF124" s="511"/>
      <c r="TMG124" s="511"/>
      <c r="TMH124" s="511"/>
      <c r="TMI124" s="511"/>
      <c r="TMJ124" s="511"/>
      <c r="TMK124" s="511"/>
      <c r="TML124" s="511"/>
      <c r="TMM124" s="511"/>
      <c r="TMN124" s="511"/>
      <c r="TMO124" s="511"/>
      <c r="TMP124" s="511"/>
      <c r="TMQ124" s="511"/>
      <c r="TMR124" s="511"/>
      <c r="TMS124" s="511"/>
      <c r="TMT124" s="511"/>
      <c r="TMU124" s="511"/>
      <c r="TMV124" s="511"/>
      <c r="TMW124" s="511"/>
      <c r="TMX124" s="511"/>
      <c r="TMY124" s="511"/>
      <c r="TMZ124" s="511"/>
      <c r="TNA124" s="511"/>
      <c r="TNB124" s="511"/>
      <c r="TNC124" s="511"/>
      <c r="TND124" s="511"/>
      <c r="TNE124" s="511"/>
      <c r="TNF124" s="511"/>
      <c r="TNG124" s="511"/>
      <c r="TNH124" s="511"/>
      <c r="TNI124" s="511"/>
      <c r="TNJ124" s="511"/>
      <c r="TNK124" s="511"/>
      <c r="TNL124" s="511"/>
      <c r="TNM124" s="511"/>
      <c r="TNN124" s="511"/>
      <c r="TNO124" s="511"/>
      <c r="TNP124" s="511"/>
      <c r="TNQ124" s="511"/>
      <c r="TNR124" s="511"/>
      <c r="TNS124" s="511"/>
      <c r="TNT124" s="511"/>
      <c r="TNU124" s="511"/>
      <c r="TNV124" s="511"/>
      <c r="TNW124" s="511"/>
      <c r="TNX124" s="511"/>
      <c r="TNY124" s="511"/>
      <c r="TNZ124" s="511"/>
      <c r="TOA124" s="511"/>
      <c r="TOB124" s="511"/>
      <c r="TOC124" s="511"/>
      <c r="TOD124" s="511"/>
      <c r="TOE124" s="511"/>
      <c r="TOF124" s="511"/>
      <c r="TOG124" s="511"/>
      <c r="TOH124" s="511"/>
      <c r="TOI124" s="511"/>
      <c r="TOJ124" s="511"/>
      <c r="TOK124" s="511"/>
      <c r="TOL124" s="511"/>
      <c r="TOM124" s="511"/>
      <c r="TON124" s="511"/>
      <c r="TOO124" s="511"/>
      <c r="TOP124" s="511"/>
      <c r="TOQ124" s="511"/>
      <c r="TOR124" s="511"/>
      <c r="TOS124" s="511"/>
      <c r="TOT124" s="511"/>
      <c r="TOU124" s="511"/>
      <c r="TOV124" s="511"/>
      <c r="TOW124" s="511"/>
      <c r="TOX124" s="511"/>
      <c r="TOY124" s="511"/>
      <c r="TOZ124" s="511"/>
      <c r="TPA124" s="511"/>
      <c r="TPB124" s="511"/>
      <c r="TPC124" s="511"/>
      <c r="TPD124" s="511"/>
      <c r="TPE124" s="511"/>
      <c r="TPF124" s="511"/>
      <c r="TPG124" s="511"/>
      <c r="TPH124" s="511"/>
      <c r="TPI124" s="511"/>
      <c r="TPJ124" s="511"/>
      <c r="TPK124" s="511"/>
      <c r="TPL124" s="511"/>
      <c r="TPM124" s="511"/>
      <c r="TPN124" s="511"/>
      <c r="TPO124" s="511"/>
      <c r="TPP124" s="511"/>
      <c r="TPQ124" s="511"/>
      <c r="TPR124" s="511"/>
      <c r="TPS124" s="511"/>
      <c r="TPT124" s="511"/>
      <c r="TPU124" s="511"/>
      <c r="TPV124" s="511"/>
      <c r="TPW124" s="511"/>
      <c r="TPX124" s="511"/>
      <c r="TPY124" s="511"/>
      <c r="TPZ124" s="511"/>
      <c r="TQA124" s="511"/>
      <c r="TQB124" s="511"/>
      <c r="TQC124" s="511"/>
      <c r="TQD124" s="511"/>
      <c r="TQE124" s="511"/>
      <c r="TQF124" s="511"/>
      <c r="TQG124" s="511"/>
      <c r="TQH124" s="511"/>
      <c r="TQI124" s="511"/>
      <c r="TQJ124" s="511"/>
      <c r="TQK124" s="511"/>
      <c r="TQL124" s="511"/>
      <c r="TQM124" s="511"/>
      <c r="TQN124" s="511"/>
      <c r="TQO124" s="511"/>
      <c r="TQP124" s="511"/>
      <c r="TQQ124" s="511"/>
      <c r="TQR124" s="511"/>
      <c r="TQS124" s="511"/>
      <c r="TQT124" s="511"/>
      <c r="TQU124" s="511"/>
      <c r="TQV124" s="511"/>
      <c r="TQW124" s="511"/>
      <c r="TQX124" s="511"/>
      <c r="TQY124" s="511"/>
      <c r="TQZ124" s="511"/>
      <c r="TRA124" s="511"/>
      <c r="TRB124" s="511"/>
      <c r="TRC124" s="511"/>
      <c r="TRD124" s="511"/>
      <c r="TRE124" s="511"/>
      <c r="TRF124" s="511"/>
      <c r="TRG124" s="511"/>
      <c r="TRH124" s="511"/>
      <c r="TRI124" s="511"/>
      <c r="TRJ124" s="511"/>
      <c r="TRK124" s="511"/>
      <c r="TRL124" s="511"/>
      <c r="TRM124" s="511"/>
      <c r="TRN124" s="511"/>
      <c r="TRO124" s="511"/>
      <c r="TRP124" s="511"/>
      <c r="TRQ124" s="511"/>
      <c r="TRR124" s="511"/>
      <c r="TRS124" s="511"/>
      <c r="TRT124" s="511"/>
      <c r="TRU124" s="511"/>
      <c r="TRV124" s="511"/>
      <c r="TRW124" s="511"/>
      <c r="TRX124" s="511"/>
      <c r="TRY124" s="511"/>
      <c r="TRZ124" s="511"/>
      <c r="TSA124" s="511"/>
      <c r="TSB124" s="511"/>
      <c r="TSC124" s="511"/>
      <c r="TSD124" s="511"/>
      <c r="TSE124" s="511"/>
      <c r="TSF124" s="511"/>
      <c r="TSG124" s="511"/>
      <c r="TSH124" s="511"/>
      <c r="TSI124" s="511"/>
      <c r="TSJ124" s="511"/>
      <c r="TSK124" s="511"/>
      <c r="TSL124" s="511"/>
      <c r="TSM124" s="511"/>
      <c r="TSN124" s="511"/>
      <c r="TSO124" s="511"/>
      <c r="TSP124" s="511"/>
      <c r="TSQ124" s="511"/>
      <c r="TSR124" s="511"/>
      <c r="TSS124" s="511"/>
      <c r="TST124" s="511"/>
      <c r="TSU124" s="511"/>
      <c r="TSV124" s="511"/>
      <c r="TSW124" s="511"/>
      <c r="TSX124" s="511"/>
      <c r="TSY124" s="511"/>
      <c r="TSZ124" s="511"/>
      <c r="TTA124" s="511"/>
      <c r="TTB124" s="511"/>
      <c r="TTC124" s="511"/>
      <c r="TTD124" s="511"/>
      <c r="TTE124" s="511"/>
      <c r="TTF124" s="511"/>
      <c r="TTG124" s="511"/>
      <c r="TTH124" s="511"/>
      <c r="TTI124" s="511"/>
      <c r="TTJ124" s="511"/>
      <c r="TTK124" s="511"/>
      <c r="TTL124" s="511"/>
      <c r="TTM124" s="511"/>
      <c r="TTN124" s="511"/>
      <c r="TTO124" s="511"/>
      <c r="TTP124" s="511"/>
      <c r="TTQ124" s="511"/>
      <c r="TTR124" s="511"/>
      <c r="TTS124" s="511"/>
      <c r="TTT124" s="511"/>
      <c r="TTU124" s="511"/>
      <c r="TTV124" s="511"/>
      <c r="TTW124" s="511"/>
      <c r="TTX124" s="511"/>
      <c r="TTY124" s="511"/>
      <c r="TTZ124" s="511"/>
      <c r="TUA124" s="511"/>
      <c r="TUB124" s="511"/>
      <c r="TUC124" s="511"/>
      <c r="TUD124" s="511"/>
      <c r="TUE124" s="511"/>
      <c r="TUF124" s="511"/>
      <c r="TUG124" s="511"/>
      <c r="TUH124" s="511"/>
      <c r="TUI124" s="511"/>
      <c r="TUJ124" s="511"/>
      <c r="TUK124" s="511"/>
      <c r="TUL124" s="511"/>
      <c r="TUM124" s="511"/>
      <c r="TUN124" s="511"/>
      <c r="TUO124" s="511"/>
      <c r="TUP124" s="511"/>
      <c r="TUQ124" s="511"/>
      <c r="TUR124" s="511"/>
      <c r="TUS124" s="511"/>
      <c r="TUT124" s="511"/>
      <c r="TUU124" s="511"/>
      <c r="TUV124" s="511"/>
      <c r="TUW124" s="511"/>
      <c r="TUX124" s="511"/>
      <c r="TUY124" s="511"/>
      <c r="TUZ124" s="511"/>
      <c r="TVA124" s="511"/>
      <c r="TVB124" s="511"/>
      <c r="TVC124" s="511"/>
      <c r="TVD124" s="511"/>
      <c r="TVE124" s="511"/>
      <c r="TVF124" s="511"/>
      <c r="TVG124" s="511"/>
      <c r="TVH124" s="511"/>
      <c r="TVI124" s="511"/>
      <c r="TVJ124" s="511"/>
      <c r="TVK124" s="511"/>
      <c r="TVL124" s="511"/>
      <c r="TVM124" s="511"/>
      <c r="TVN124" s="511"/>
      <c r="TVO124" s="511"/>
      <c r="TVP124" s="511"/>
      <c r="TVQ124" s="511"/>
      <c r="TVR124" s="511"/>
      <c r="TVS124" s="511"/>
      <c r="TVT124" s="511"/>
      <c r="TVU124" s="511"/>
      <c r="TVV124" s="511"/>
      <c r="TVW124" s="511"/>
      <c r="TVX124" s="511"/>
      <c r="TVY124" s="511"/>
      <c r="TVZ124" s="511"/>
      <c r="TWA124" s="511"/>
      <c r="TWB124" s="511"/>
      <c r="TWC124" s="511"/>
      <c r="TWD124" s="511"/>
      <c r="TWE124" s="511"/>
      <c r="TWF124" s="511"/>
      <c r="TWG124" s="511"/>
      <c r="TWH124" s="511"/>
      <c r="TWI124" s="511"/>
      <c r="TWJ124" s="511"/>
      <c r="TWK124" s="511"/>
      <c r="TWL124" s="511"/>
      <c r="TWM124" s="511"/>
      <c r="TWN124" s="511"/>
      <c r="TWO124" s="511"/>
      <c r="TWP124" s="511"/>
      <c r="TWQ124" s="511"/>
      <c r="TWR124" s="511"/>
      <c r="TWS124" s="511"/>
      <c r="TWT124" s="511"/>
      <c r="TWU124" s="511"/>
      <c r="TWV124" s="511"/>
      <c r="TWW124" s="511"/>
      <c r="TWX124" s="511"/>
      <c r="TWY124" s="511"/>
      <c r="TWZ124" s="511"/>
      <c r="TXA124" s="511"/>
      <c r="TXB124" s="511"/>
      <c r="TXC124" s="511"/>
      <c r="TXD124" s="511"/>
      <c r="TXE124" s="511"/>
      <c r="TXF124" s="511"/>
      <c r="TXG124" s="511"/>
      <c r="TXH124" s="511"/>
      <c r="TXI124" s="511"/>
      <c r="TXJ124" s="511"/>
      <c r="TXK124" s="511"/>
      <c r="TXL124" s="511"/>
      <c r="TXM124" s="511"/>
      <c r="TXN124" s="511"/>
      <c r="TXO124" s="511"/>
      <c r="TXP124" s="511"/>
      <c r="TXQ124" s="511"/>
      <c r="TXR124" s="511"/>
      <c r="TXS124" s="511"/>
      <c r="TXT124" s="511"/>
      <c r="TXU124" s="511"/>
      <c r="TXV124" s="511"/>
      <c r="TXW124" s="511"/>
      <c r="TXX124" s="511"/>
      <c r="TXY124" s="511"/>
      <c r="TXZ124" s="511"/>
      <c r="TYA124" s="511"/>
      <c r="TYB124" s="511"/>
      <c r="TYC124" s="511"/>
      <c r="TYD124" s="511"/>
      <c r="TYE124" s="511"/>
      <c r="TYF124" s="511"/>
      <c r="TYG124" s="511"/>
      <c r="TYH124" s="511"/>
      <c r="TYI124" s="511"/>
      <c r="TYJ124" s="511"/>
      <c r="TYK124" s="511"/>
      <c r="TYL124" s="511"/>
      <c r="TYM124" s="511"/>
      <c r="TYN124" s="511"/>
      <c r="TYO124" s="511"/>
      <c r="TYP124" s="511"/>
      <c r="TYQ124" s="511"/>
      <c r="TYR124" s="511"/>
      <c r="TYS124" s="511"/>
      <c r="TYT124" s="511"/>
      <c r="TYU124" s="511"/>
      <c r="TYV124" s="511"/>
      <c r="TYW124" s="511"/>
      <c r="TYX124" s="511"/>
      <c r="TYY124" s="511"/>
      <c r="TYZ124" s="511"/>
      <c r="TZA124" s="511"/>
      <c r="TZB124" s="511"/>
      <c r="TZC124" s="511"/>
      <c r="TZD124" s="511"/>
      <c r="TZE124" s="511"/>
      <c r="TZF124" s="511"/>
      <c r="TZG124" s="511"/>
      <c r="TZH124" s="511"/>
      <c r="TZI124" s="511"/>
      <c r="TZJ124" s="511"/>
      <c r="TZK124" s="511"/>
      <c r="TZL124" s="511"/>
      <c r="TZM124" s="511"/>
      <c r="TZN124" s="511"/>
      <c r="TZO124" s="511"/>
      <c r="TZP124" s="511"/>
      <c r="TZQ124" s="511"/>
      <c r="TZR124" s="511"/>
      <c r="TZS124" s="511"/>
      <c r="TZT124" s="511"/>
      <c r="TZU124" s="511"/>
      <c r="TZV124" s="511"/>
      <c r="TZW124" s="511"/>
      <c r="TZX124" s="511"/>
      <c r="TZY124" s="511"/>
      <c r="TZZ124" s="511"/>
      <c r="UAA124" s="511"/>
      <c r="UAB124" s="511"/>
      <c r="UAC124" s="511"/>
      <c r="UAD124" s="511"/>
      <c r="UAE124" s="511"/>
      <c r="UAF124" s="511"/>
      <c r="UAG124" s="511"/>
      <c r="UAH124" s="511"/>
      <c r="UAI124" s="511"/>
      <c r="UAJ124" s="511"/>
      <c r="UAK124" s="511"/>
      <c r="UAL124" s="511"/>
      <c r="UAM124" s="511"/>
      <c r="UAN124" s="511"/>
      <c r="UAO124" s="511"/>
      <c r="UAP124" s="511"/>
      <c r="UAQ124" s="511"/>
      <c r="UAR124" s="511"/>
      <c r="UAS124" s="511"/>
      <c r="UAT124" s="511"/>
      <c r="UAU124" s="511"/>
      <c r="UAV124" s="511"/>
      <c r="UAW124" s="511"/>
      <c r="UAX124" s="511"/>
      <c r="UAY124" s="511"/>
      <c r="UAZ124" s="511"/>
      <c r="UBA124" s="511"/>
      <c r="UBB124" s="511"/>
      <c r="UBC124" s="511"/>
      <c r="UBD124" s="511"/>
      <c r="UBE124" s="511"/>
      <c r="UBF124" s="511"/>
      <c r="UBG124" s="511"/>
      <c r="UBH124" s="511"/>
      <c r="UBI124" s="511"/>
      <c r="UBJ124" s="511"/>
      <c r="UBK124" s="511"/>
      <c r="UBL124" s="511"/>
      <c r="UBM124" s="511"/>
      <c r="UBN124" s="511"/>
      <c r="UBO124" s="511"/>
      <c r="UBP124" s="511"/>
      <c r="UBQ124" s="511"/>
      <c r="UBR124" s="511"/>
      <c r="UBS124" s="511"/>
      <c r="UBT124" s="511"/>
      <c r="UBU124" s="511"/>
      <c r="UBV124" s="511"/>
      <c r="UBW124" s="511"/>
      <c r="UBX124" s="511"/>
      <c r="UBY124" s="511"/>
      <c r="UBZ124" s="511"/>
      <c r="UCA124" s="511"/>
      <c r="UCB124" s="511"/>
      <c r="UCC124" s="511"/>
      <c r="UCD124" s="511"/>
      <c r="UCE124" s="511"/>
      <c r="UCF124" s="511"/>
      <c r="UCG124" s="511"/>
      <c r="UCH124" s="511"/>
      <c r="UCI124" s="511"/>
      <c r="UCJ124" s="511"/>
      <c r="UCK124" s="511"/>
      <c r="UCL124" s="511"/>
      <c r="UCM124" s="511"/>
      <c r="UCN124" s="511"/>
      <c r="UCO124" s="511"/>
      <c r="UCP124" s="511"/>
      <c r="UCQ124" s="511"/>
      <c r="UCR124" s="511"/>
      <c r="UCS124" s="511"/>
      <c r="UCT124" s="511"/>
      <c r="UCU124" s="511"/>
      <c r="UCV124" s="511"/>
      <c r="UCW124" s="511"/>
      <c r="UCX124" s="511"/>
      <c r="UCY124" s="511"/>
      <c r="UCZ124" s="511"/>
      <c r="UDA124" s="511"/>
      <c r="UDB124" s="511"/>
      <c r="UDC124" s="511"/>
      <c r="UDD124" s="511"/>
      <c r="UDE124" s="511"/>
      <c r="UDF124" s="511"/>
      <c r="UDG124" s="511"/>
      <c r="UDH124" s="511"/>
      <c r="UDI124" s="511"/>
      <c r="UDJ124" s="511"/>
      <c r="UDK124" s="511"/>
      <c r="UDL124" s="511"/>
      <c r="UDM124" s="511"/>
      <c r="UDN124" s="511"/>
      <c r="UDO124" s="511"/>
      <c r="UDP124" s="511"/>
      <c r="UDQ124" s="511"/>
      <c r="UDR124" s="511"/>
      <c r="UDS124" s="511"/>
      <c r="UDT124" s="511"/>
      <c r="UDU124" s="511"/>
      <c r="UDV124" s="511"/>
      <c r="UDW124" s="511"/>
      <c r="UDX124" s="511"/>
      <c r="UDY124" s="511"/>
      <c r="UDZ124" s="511"/>
      <c r="UEA124" s="511"/>
      <c r="UEB124" s="511"/>
      <c r="UEC124" s="511"/>
      <c r="UED124" s="511"/>
      <c r="UEE124" s="511"/>
      <c r="UEF124" s="511"/>
      <c r="UEG124" s="511"/>
      <c r="UEH124" s="511"/>
      <c r="UEI124" s="511"/>
      <c r="UEJ124" s="511"/>
      <c r="UEK124" s="511"/>
      <c r="UEL124" s="511"/>
      <c r="UEM124" s="511"/>
      <c r="UEN124" s="511"/>
      <c r="UEO124" s="511"/>
      <c r="UEP124" s="511"/>
      <c r="UEQ124" s="511"/>
      <c r="UER124" s="511"/>
      <c r="UES124" s="511"/>
      <c r="UET124" s="511"/>
      <c r="UEU124" s="511"/>
      <c r="UEV124" s="511"/>
      <c r="UEW124" s="511"/>
      <c r="UEX124" s="511"/>
      <c r="UEY124" s="511"/>
      <c r="UEZ124" s="511"/>
      <c r="UFA124" s="511"/>
      <c r="UFB124" s="511"/>
      <c r="UFC124" s="511"/>
      <c r="UFD124" s="511"/>
      <c r="UFE124" s="511"/>
      <c r="UFF124" s="511"/>
      <c r="UFG124" s="511"/>
      <c r="UFH124" s="511"/>
      <c r="UFI124" s="511"/>
      <c r="UFJ124" s="511"/>
      <c r="UFK124" s="511"/>
      <c r="UFL124" s="511"/>
      <c r="UFM124" s="511"/>
      <c r="UFN124" s="511"/>
      <c r="UFO124" s="511"/>
      <c r="UFP124" s="511"/>
      <c r="UFQ124" s="511"/>
      <c r="UFR124" s="511"/>
      <c r="UFS124" s="511"/>
      <c r="UFT124" s="511"/>
      <c r="UFU124" s="511"/>
      <c r="UFV124" s="511"/>
      <c r="UFW124" s="511"/>
      <c r="UFX124" s="511"/>
      <c r="UFY124" s="511"/>
      <c r="UFZ124" s="511"/>
      <c r="UGA124" s="511"/>
      <c r="UGB124" s="511"/>
      <c r="UGC124" s="511"/>
      <c r="UGD124" s="511"/>
      <c r="UGE124" s="511"/>
      <c r="UGF124" s="511"/>
      <c r="UGG124" s="511"/>
      <c r="UGH124" s="511"/>
      <c r="UGI124" s="511"/>
      <c r="UGJ124" s="511"/>
      <c r="UGK124" s="511"/>
      <c r="UGL124" s="511"/>
      <c r="UGM124" s="511"/>
      <c r="UGN124" s="511"/>
      <c r="UGO124" s="511"/>
      <c r="UGP124" s="511"/>
      <c r="UGQ124" s="511"/>
      <c r="UGR124" s="511"/>
      <c r="UGS124" s="511"/>
      <c r="UGT124" s="511"/>
      <c r="UGU124" s="511"/>
      <c r="UGV124" s="511"/>
      <c r="UGW124" s="511"/>
      <c r="UGX124" s="511"/>
      <c r="UGY124" s="511"/>
      <c r="UGZ124" s="511"/>
      <c r="UHA124" s="511"/>
      <c r="UHB124" s="511"/>
      <c r="UHC124" s="511"/>
      <c r="UHD124" s="511"/>
      <c r="UHE124" s="511"/>
      <c r="UHF124" s="511"/>
      <c r="UHG124" s="511"/>
      <c r="UHH124" s="511"/>
      <c r="UHI124" s="511"/>
      <c r="UHJ124" s="511"/>
      <c r="UHK124" s="511"/>
      <c r="UHL124" s="511"/>
      <c r="UHM124" s="511"/>
      <c r="UHN124" s="511"/>
      <c r="UHO124" s="511"/>
      <c r="UHP124" s="511"/>
      <c r="UHQ124" s="511"/>
      <c r="UHR124" s="511"/>
      <c r="UHS124" s="511"/>
      <c r="UHT124" s="511"/>
      <c r="UHU124" s="511"/>
      <c r="UHV124" s="511"/>
      <c r="UHW124" s="511"/>
      <c r="UHX124" s="511"/>
      <c r="UHY124" s="511"/>
      <c r="UHZ124" s="511"/>
      <c r="UIA124" s="511"/>
      <c r="UIB124" s="511"/>
      <c r="UIC124" s="511"/>
      <c r="UID124" s="511"/>
      <c r="UIE124" s="511"/>
      <c r="UIF124" s="511"/>
      <c r="UIG124" s="511"/>
      <c r="UIH124" s="511"/>
      <c r="UII124" s="511"/>
      <c r="UIJ124" s="511"/>
      <c r="UIK124" s="511"/>
      <c r="UIL124" s="511"/>
      <c r="UIM124" s="511"/>
      <c r="UIN124" s="511"/>
      <c r="UIO124" s="511"/>
      <c r="UIP124" s="511"/>
      <c r="UIQ124" s="511"/>
      <c r="UIR124" s="511"/>
      <c r="UIS124" s="511"/>
      <c r="UIT124" s="511"/>
      <c r="UIU124" s="511"/>
      <c r="UIV124" s="511"/>
      <c r="UIW124" s="511"/>
      <c r="UIX124" s="511"/>
      <c r="UIY124" s="511"/>
      <c r="UIZ124" s="511"/>
      <c r="UJA124" s="511"/>
      <c r="UJB124" s="511"/>
      <c r="UJC124" s="511"/>
      <c r="UJD124" s="511"/>
      <c r="UJE124" s="511"/>
      <c r="UJF124" s="511"/>
      <c r="UJG124" s="511"/>
      <c r="UJH124" s="511"/>
      <c r="UJI124" s="511"/>
      <c r="UJJ124" s="511"/>
      <c r="UJK124" s="511"/>
      <c r="UJL124" s="511"/>
      <c r="UJM124" s="511"/>
      <c r="UJN124" s="511"/>
      <c r="UJO124" s="511"/>
      <c r="UJP124" s="511"/>
      <c r="UJQ124" s="511"/>
      <c r="UJR124" s="511"/>
      <c r="UJS124" s="511"/>
      <c r="UJT124" s="511"/>
      <c r="UJU124" s="511"/>
      <c r="UJV124" s="511"/>
      <c r="UJW124" s="511"/>
      <c r="UJX124" s="511"/>
      <c r="UJY124" s="511"/>
      <c r="UJZ124" s="511"/>
      <c r="UKA124" s="511"/>
      <c r="UKB124" s="511"/>
      <c r="UKC124" s="511"/>
      <c r="UKD124" s="511"/>
      <c r="UKE124" s="511"/>
      <c r="UKF124" s="511"/>
      <c r="UKG124" s="511"/>
      <c r="UKH124" s="511"/>
      <c r="UKI124" s="511"/>
      <c r="UKJ124" s="511"/>
      <c r="UKK124" s="511"/>
      <c r="UKL124" s="511"/>
      <c r="UKM124" s="511"/>
      <c r="UKN124" s="511"/>
      <c r="UKO124" s="511"/>
      <c r="UKP124" s="511"/>
      <c r="UKQ124" s="511"/>
      <c r="UKR124" s="511"/>
      <c r="UKS124" s="511"/>
      <c r="UKT124" s="511"/>
      <c r="UKU124" s="511"/>
      <c r="UKV124" s="511"/>
      <c r="UKW124" s="511"/>
      <c r="UKX124" s="511"/>
      <c r="UKY124" s="511"/>
      <c r="UKZ124" s="511"/>
      <c r="ULA124" s="511"/>
      <c r="ULB124" s="511"/>
      <c r="ULC124" s="511"/>
      <c r="ULD124" s="511"/>
      <c r="ULE124" s="511"/>
      <c r="ULF124" s="511"/>
      <c r="ULG124" s="511"/>
      <c r="ULH124" s="511"/>
      <c r="ULI124" s="511"/>
      <c r="ULJ124" s="511"/>
      <c r="ULK124" s="511"/>
      <c r="ULL124" s="511"/>
      <c r="ULM124" s="511"/>
      <c r="ULN124" s="511"/>
      <c r="ULO124" s="511"/>
      <c r="ULP124" s="511"/>
      <c r="ULQ124" s="511"/>
      <c r="ULR124" s="511"/>
      <c r="ULS124" s="511"/>
      <c r="ULT124" s="511"/>
      <c r="ULU124" s="511"/>
      <c r="ULV124" s="511"/>
      <c r="ULW124" s="511"/>
      <c r="ULX124" s="511"/>
      <c r="ULY124" s="511"/>
      <c r="ULZ124" s="511"/>
      <c r="UMA124" s="511"/>
      <c r="UMB124" s="511"/>
      <c r="UMC124" s="511"/>
      <c r="UMD124" s="511"/>
      <c r="UME124" s="511"/>
      <c r="UMF124" s="511"/>
      <c r="UMG124" s="511"/>
      <c r="UMH124" s="511"/>
      <c r="UMI124" s="511"/>
      <c r="UMJ124" s="511"/>
      <c r="UMK124" s="511"/>
      <c r="UML124" s="511"/>
      <c r="UMM124" s="511"/>
      <c r="UMN124" s="511"/>
      <c r="UMO124" s="511"/>
      <c r="UMP124" s="511"/>
      <c r="UMQ124" s="511"/>
      <c r="UMR124" s="511"/>
      <c r="UMS124" s="511"/>
      <c r="UMT124" s="511"/>
      <c r="UMU124" s="511"/>
      <c r="UMV124" s="511"/>
      <c r="UMW124" s="511"/>
      <c r="UMX124" s="511"/>
      <c r="UMY124" s="511"/>
      <c r="UMZ124" s="511"/>
      <c r="UNA124" s="511"/>
      <c r="UNB124" s="511"/>
      <c r="UNC124" s="511"/>
      <c r="UND124" s="511"/>
      <c r="UNE124" s="511"/>
      <c r="UNF124" s="511"/>
      <c r="UNG124" s="511"/>
      <c r="UNH124" s="511"/>
      <c r="UNI124" s="511"/>
      <c r="UNJ124" s="511"/>
      <c r="UNK124" s="511"/>
      <c r="UNL124" s="511"/>
      <c r="UNM124" s="511"/>
      <c r="UNN124" s="511"/>
      <c r="UNO124" s="511"/>
      <c r="UNP124" s="511"/>
      <c r="UNQ124" s="511"/>
      <c r="UNR124" s="511"/>
      <c r="UNS124" s="511"/>
      <c r="UNT124" s="511"/>
      <c r="UNU124" s="511"/>
      <c r="UNV124" s="511"/>
      <c r="UNW124" s="511"/>
      <c r="UNX124" s="511"/>
      <c r="UNY124" s="511"/>
      <c r="UNZ124" s="511"/>
      <c r="UOA124" s="511"/>
      <c r="UOB124" s="511"/>
      <c r="UOC124" s="511"/>
      <c r="UOD124" s="511"/>
      <c r="UOE124" s="511"/>
      <c r="UOF124" s="511"/>
      <c r="UOG124" s="511"/>
      <c r="UOH124" s="511"/>
      <c r="UOI124" s="511"/>
      <c r="UOJ124" s="511"/>
      <c r="UOK124" s="511"/>
      <c r="UOL124" s="511"/>
      <c r="UOM124" s="511"/>
      <c r="UON124" s="511"/>
      <c r="UOO124" s="511"/>
      <c r="UOP124" s="511"/>
      <c r="UOQ124" s="511"/>
      <c r="UOR124" s="511"/>
      <c r="UOS124" s="511"/>
      <c r="UOT124" s="511"/>
      <c r="UOU124" s="511"/>
      <c r="UOV124" s="511"/>
      <c r="UOW124" s="511"/>
      <c r="UOX124" s="511"/>
      <c r="UOY124" s="511"/>
      <c r="UOZ124" s="511"/>
      <c r="UPA124" s="511"/>
      <c r="UPB124" s="511"/>
      <c r="UPC124" s="511"/>
      <c r="UPD124" s="511"/>
      <c r="UPE124" s="511"/>
      <c r="UPF124" s="511"/>
      <c r="UPG124" s="511"/>
      <c r="UPH124" s="511"/>
      <c r="UPI124" s="511"/>
      <c r="UPJ124" s="511"/>
      <c r="UPK124" s="511"/>
      <c r="UPL124" s="511"/>
      <c r="UPM124" s="511"/>
      <c r="UPN124" s="511"/>
      <c r="UPO124" s="511"/>
      <c r="UPP124" s="511"/>
      <c r="UPQ124" s="511"/>
      <c r="UPR124" s="511"/>
      <c r="UPS124" s="511"/>
      <c r="UPT124" s="511"/>
      <c r="UPU124" s="511"/>
      <c r="UPV124" s="511"/>
      <c r="UPW124" s="511"/>
      <c r="UPX124" s="511"/>
      <c r="UPY124" s="511"/>
      <c r="UPZ124" s="511"/>
      <c r="UQA124" s="511"/>
      <c r="UQB124" s="511"/>
      <c r="UQC124" s="511"/>
      <c r="UQD124" s="511"/>
      <c r="UQE124" s="511"/>
      <c r="UQF124" s="511"/>
      <c r="UQG124" s="511"/>
      <c r="UQH124" s="511"/>
      <c r="UQI124" s="511"/>
      <c r="UQJ124" s="511"/>
      <c r="UQK124" s="511"/>
      <c r="UQL124" s="511"/>
      <c r="UQM124" s="511"/>
      <c r="UQN124" s="511"/>
      <c r="UQO124" s="511"/>
      <c r="UQP124" s="511"/>
      <c r="UQQ124" s="511"/>
      <c r="UQR124" s="511"/>
      <c r="UQS124" s="511"/>
      <c r="UQT124" s="511"/>
      <c r="UQU124" s="511"/>
      <c r="UQV124" s="511"/>
      <c r="UQW124" s="511"/>
      <c r="UQX124" s="511"/>
      <c r="UQY124" s="511"/>
      <c r="UQZ124" s="511"/>
      <c r="URA124" s="511"/>
      <c r="URB124" s="511"/>
      <c r="URC124" s="511"/>
      <c r="URD124" s="511"/>
      <c r="URE124" s="511"/>
      <c r="URF124" s="511"/>
      <c r="URG124" s="511"/>
      <c r="URH124" s="511"/>
      <c r="URI124" s="511"/>
      <c r="URJ124" s="511"/>
      <c r="URK124" s="511"/>
      <c r="URL124" s="511"/>
      <c r="URM124" s="511"/>
      <c r="URN124" s="511"/>
      <c r="URO124" s="511"/>
      <c r="URP124" s="511"/>
      <c r="URQ124" s="511"/>
      <c r="URR124" s="511"/>
      <c r="URS124" s="511"/>
      <c r="URT124" s="511"/>
      <c r="URU124" s="511"/>
      <c r="URV124" s="511"/>
      <c r="URW124" s="511"/>
      <c r="URX124" s="511"/>
      <c r="URY124" s="511"/>
      <c r="URZ124" s="511"/>
      <c r="USA124" s="511"/>
      <c r="USB124" s="511"/>
      <c r="USC124" s="511"/>
      <c r="USD124" s="511"/>
      <c r="USE124" s="511"/>
      <c r="USF124" s="511"/>
      <c r="USG124" s="511"/>
      <c r="USH124" s="511"/>
      <c r="USI124" s="511"/>
      <c r="USJ124" s="511"/>
      <c r="USK124" s="511"/>
      <c r="USL124" s="511"/>
      <c r="USM124" s="511"/>
      <c r="USN124" s="511"/>
      <c r="USO124" s="511"/>
      <c r="USP124" s="511"/>
      <c r="USQ124" s="511"/>
      <c r="USR124" s="511"/>
      <c r="USS124" s="511"/>
      <c r="UST124" s="511"/>
      <c r="USU124" s="511"/>
      <c r="USV124" s="511"/>
      <c r="USW124" s="511"/>
      <c r="USX124" s="511"/>
      <c r="USY124" s="511"/>
      <c r="USZ124" s="511"/>
      <c r="UTA124" s="511"/>
      <c r="UTB124" s="511"/>
      <c r="UTC124" s="511"/>
      <c r="UTD124" s="511"/>
      <c r="UTE124" s="511"/>
      <c r="UTF124" s="511"/>
      <c r="UTG124" s="511"/>
      <c r="UTH124" s="511"/>
      <c r="UTI124" s="511"/>
      <c r="UTJ124" s="511"/>
      <c r="UTK124" s="511"/>
      <c r="UTL124" s="511"/>
      <c r="UTM124" s="511"/>
      <c r="UTN124" s="511"/>
      <c r="UTO124" s="511"/>
      <c r="UTP124" s="511"/>
      <c r="UTQ124" s="511"/>
      <c r="UTR124" s="511"/>
      <c r="UTS124" s="511"/>
      <c r="UTT124" s="511"/>
      <c r="UTU124" s="511"/>
      <c r="UTV124" s="511"/>
      <c r="UTW124" s="511"/>
      <c r="UTX124" s="511"/>
      <c r="UTY124" s="511"/>
      <c r="UTZ124" s="511"/>
      <c r="UUA124" s="511"/>
      <c r="UUB124" s="511"/>
      <c r="UUC124" s="511"/>
      <c r="UUD124" s="511"/>
      <c r="UUE124" s="511"/>
      <c r="UUF124" s="511"/>
      <c r="UUG124" s="511"/>
      <c r="UUH124" s="511"/>
      <c r="UUI124" s="511"/>
      <c r="UUJ124" s="511"/>
      <c r="UUK124" s="511"/>
      <c r="UUL124" s="511"/>
      <c r="UUM124" s="511"/>
      <c r="UUN124" s="511"/>
      <c r="UUO124" s="511"/>
      <c r="UUP124" s="511"/>
      <c r="UUQ124" s="511"/>
      <c r="UUR124" s="511"/>
      <c r="UUS124" s="511"/>
      <c r="UUT124" s="511"/>
      <c r="UUU124" s="511"/>
      <c r="UUV124" s="511"/>
      <c r="UUW124" s="511"/>
      <c r="UUX124" s="511"/>
      <c r="UUY124" s="511"/>
      <c r="UUZ124" s="511"/>
      <c r="UVA124" s="511"/>
      <c r="UVB124" s="511"/>
      <c r="UVC124" s="511"/>
      <c r="UVD124" s="511"/>
      <c r="UVE124" s="511"/>
      <c r="UVF124" s="511"/>
      <c r="UVG124" s="511"/>
      <c r="UVH124" s="511"/>
      <c r="UVI124" s="511"/>
      <c r="UVJ124" s="511"/>
      <c r="UVK124" s="511"/>
      <c r="UVL124" s="511"/>
      <c r="UVM124" s="511"/>
      <c r="UVN124" s="511"/>
      <c r="UVO124" s="511"/>
      <c r="UVP124" s="511"/>
      <c r="UVQ124" s="511"/>
      <c r="UVR124" s="511"/>
      <c r="UVS124" s="511"/>
      <c r="UVT124" s="511"/>
      <c r="UVU124" s="511"/>
      <c r="UVV124" s="511"/>
      <c r="UVW124" s="511"/>
      <c r="UVX124" s="511"/>
      <c r="UVY124" s="511"/>
      <c r="UVZ124" s="511"/>
      <c r="UWA124" s="511"/>
      <c r="UWB124" s="511"/>
      <c r="UWC124" s="511"/>
      <c r="UWD124" s="511"/>
      <c r="UWE124" s="511"/>
      <c r="UWF124" s="511"/>
      <c r="UWG124" s="511"/>
      <c r="UWH124" s="511"/>
      <c r="UWI124" s="511"/>
      <c r="UWJ124" s="511"/>
      <c r="UWK124" s="511"/>
      <c r="UWL124" s="511"/>
      <c r="UWM124" s="511"/>
      <c r="UWN124" s="511"/>
      <c r="UWO124" s="511"/>
      <c r="UWP124" s="511"/>
      <c r="UWQ124" s="511"/>
      <c r="UWR124" s="511"/>
      <c r="UWS124" s="511"/>
      <c r="UWT124" s="511"/>
      <c r="UWU124" s="511"/>
      <c r="UWV124" s="511"/>
      <c r="UWW124" s="511"/>
      <c r="UWX124" s="511"/>
      <c r="UWY124" s="511"/>
      <c r="UWZ124" s="511"/>
      <c r="UXA124" s="511"/>
      <c r="UXB124" s="511"/>
      <c r="UXC124" s="511"/>
      <c r="UXD124" s="511"/>
      <c r="UXE124" s="511"/>
      <c r="UXF124" s="511"/>
      <c r="UXG124" s="511"/>
      <c r="UXH124" s="511"/>
      <c r="UXI124" s="511"/>
      <c r="UXJ124" s="511"/>
      <c r="UXK124" s="511"/>
      <c r="UXL124" s="511"/>
      <c r="UXM124" s="511"/>
      <c r="UXN124" s="511"/>
      <c r="UXO124" s="511"/>
      <c r="UXP124" s="511"/>
      <c r="UXQ124" s="511"/>
      <c r="UXR124" s="511"/>
      <c r="UXS124" s="511"/>
      <c r="UXT124" s="511"/>
      <c r="UXU124" s="511"/>
      <c r="UXV124" s="511"/>
      <c r="UXW124" s="511"/>
      <c r="UXX124" s="511"/>
      <c r="UXY124" s="511"/>
      <c r="UXZ124" s="511"/>
      <c r="UYA124" s="511"/>
      <c r="UYB124" s="511"/>
      <c r="UYC124" s="511"/>
      <c r="UYD124" s="511"/>
      <c r="UYE124" s="511"/>
      <c r="UYF124" s="511"/>
      <c r="UYG124" s="511"/>
      <c r="UYH124" s="511"/>
      <c r="UYI124" s="511"/>
      <c r="UYJ124" s="511"/>
      <c r="UYK124" s="511"/>
      <c r="UYL124" s="511"/>
      <c r="UYM124" s="511"/>
      <c r="UYN124" s="511"/>
      <c r="UYO124" s="511"/>
      <c r="UYP124" s="511"/>
      <c r="UYQ124" s="511"/>
      <c r="UYR124" s="511"/>
      <c r="UYS124" s="511"/>
      <c r="UYT124" s="511"/>
      <c r="UYU124" s="511"/>
      <c r="UYV124" s="511"/>
      <c r="UYW124" s="511"/>
      <c r="UYX124" s="511"/>
      <c r="UYY124" s="511"/>
      <c r="UYZ124" s="511"/>
      <c r="UZA124" s="511"/>
      <c r="UZB124" s="511"/>
      <c r="UZC124" s="511"/>
      <c r="UZD124" s="511"/>
      <c r="UZE124" s="511"/>
      <c r="UZF124" s="511"/>
      <c r="UZG124" s="511"/>
      <c r="UZH124" s="511"/>
      <c r="UZI124" s="511"/>
      <c r="UZJ124" s="511"/>
      <c r="UZK124" s="511"/>
      <c r="UZL124" s="511"/>
      <c r="UZM124" s="511"/>
      <c r="UZN124" s="511"/>
      <c r="UZO124" s="511"/>
      <c r="UZP124" s="511"/>
      <c r="UZQ124" s="511"/>
      <c r="UZR124" s="511"/>
      <c r="UZS124" s="511"/>
      <c r="UZT124" s="511"/>
      <c r="UZU124" s="511"/>
      <c r="UZV124" s="511"/>
      <c r="UZW124" s="511"/>
      <c r="UZX124" s="511"/>
      <c r="UZY124" s="511"/>
      <c r="UZZ124" s="511"/>
      <c r="VAA124" s="511"/>
      <c r="VAB124" s="511"/>
      <c r="VAC124" s="511"/>
      <c r="VAD124" s="511"/>
      <c r="VAE124" s="511"/>
      <c r="VAF124" s="511"/>
      <c r="VAG124" s="511"/>
      <c r="VAH124" s="511"/>
      <c r="VAI124" s="511"/>
      <c r="VAJ124" s="511"/>
      <c r="VAK124" s="511"/>
      <c r="VAL124" s="511"/>
      <c r="VAM124" s="511"/>
      <c r="VAN124" s="511"/>
      <c r="VAO124" s="511"/>
      <c r="VAP124" s="511"/>
      <c r="VAQ124" s="511"/>
      <c r="VAR124" s="511"/>
      <c r="VAS124" s="511"/>
      <c r="VAT124" s="511"/>
      <c r="VAU124" s="511"/>
      <c r="VAV124" s="511"/>
      <c r="VAW124" s="511"/>
      <c r="VAX124" s="511"/>
      <c r="VAY124" s="511"/>
      <c r="VAZ124" s="511"/>
      <c r="VBA124" s="511"/>
      <c r="VBB124" s="511"/>
      <c r="VBC124" s="511"/>
      <c r="VBD124" s="511"/>
      <c r="VBE124" s="511"/>
      <c r="VBF124" s="511"/>
      <c r="VBG124" s="511"/>
      <c r="VBH124" s="511"/>
      <c r="VBI124" s="511"/>
      <c r="VBJ124" s="511"/>
      <c r="VBK124" s="511"/>
      <c r="VBL124" s="511"/>
      <c r="VBM124" s="511"/>
      <c r="VBN124" s="511"/>
      <c r="VBO124" s="511"/>
      <c r="VBP124" s="511"/>
      <c r="VBQ124" s="511"/>
      <c r="VBR124" s="511"/>
      <c r="VBS124" s="511"/>
      <c r="VBT124" s="511"/>
      <c r="VBU124" s="511"/>
      <c r="VBV124" s="511"/>
      <c r="VBW124" s="511"/>
      <c r="VBX124" s="511"/>
      <c r="VBY124" s="511"/>
      <c r="VBZ124" s="511"/>
      <c r="VCA124" s="511"/>
      <c r="VCB124" s="511"/>
      <c r="VCC124" s="511"/>
      <c r="VCD124" s="511"/>
      <c r="VCE124" s="511"/>
      <c r="VCF124" s="511"/>
      <c r="VCG124" s="511"/>
      <c r="VCH124" s="511"/>
      <c r="VCI124" s="511"/>
      <c r="VCJ124" s="511"/>
      <c r="VCK124" s="511"/>
      <c r="VCL124" s="511"/>
      <c r="VCM124" s="511"/>
      <c r="VCN124" s="511"/>
      <c r="VCO124" s="511"/>
      <c r="VCP124" s="511"/>
      <c r="VCQ124" s="511"/>
      <c r="VCR124" s="511"/>
      <c r="VCS124" s="511"/>
      <c r="VCT124" s="511"/>
      <c r="VCU124" s="511"/>
      <c r="VCV124" s="511"/>
      <c r="VCW124" s="511"/>
      <c r="VCX124" s="511"/>
      <c r="VCY124" s="511"/>
      <c r="VCZ124" s="511"/>
      <c r="VDA124" s="511"/>
      <c r="VDB124" s="511"/>
      <c r="VDC124" s="511"/>
      <c r="VDD124" s="511"/>
      <c r="VDE124" s="511"/>
      <c r="VDF124" s="511"/>
      <c r="VDG124" s="511"/>
      <c r="VDH124" s="511"/>
      <c r="VDI124" s="511"/>
      <c r="VDJ124" s="511"/>
      <c r="VDK124" s="511"/>
      <c r="VDL124" s="511"/>
      <c r="VDM124" s="511"/>
      <c r="VDN124" s="511"/>
      <c r="VDO124" s="511"/>
      <c r="VDP124" s="511"/>
      <c r="VDQ124" s="511"/>
      <c r="VDR124" s="511"/>
      <c r="VDS124" s="511"/>
      <c r="VDT124" s="511"/>
      <c r="VDU124" s="511"/>
      <c r="VDV124" s="511"/>
      <c r="VDW124" s="511"/>
      <c r="VDX124" s="511"/>
      <c r="VDY124" s="511"/>
      <c r="VDZ124" s="511"/>
      <c r="VEA124" s="511"/>
      <c r="VEB124" s="511"/>
      <c r="VEC124" s="511"/>
      <c r="VED124" s="511"/>
      <c r="VEE124" s="511"/>
      <c r="VEF124" s="511"/>
      <c r="VEG124" s="511"/>
      <c r="VEH124" s="511"/>
      <c r="VEI124" s="511"/>
      <c r="VEJ124" s="511"/>
      <c r="VEK124" s="511"/>
      <c r="VEL124" s="511"/>
      <c r="VEM124" s="511"/>
      <c r="VEN124" s="511"/>
      <c r="VEO124" s="511"/>
      <c r="VEP124" s="511"/>
      <c r="VEQ124" s="511"/>
      <c r="VER124" s="511"/>
      <c r="VES124" s="511"/>
      <c r="VET124" s="511"/>
      <c r="VEU124" s="511"/>
      <c r="VEV124" s="511"/>
      <c r="VEW124" s="511"/>
      <c r="VEX124" s="511"/>
      <c r="VEY124" s="511"/>
      <c r="VEZ124" s="511"/>
      <c r="VFA124" s="511"/>
      <c r="VFB124" s="511"/>
      <c r="VFC124" s="511"/>
      <c r="VFD124" s="511"/>
      <c r="VFE124" s="511"/>
      <c r="VFF124" s="511"/>
      <c r="VFG124" s="511"/>
      <c r="VFH124" s="511"/>
      <c r="VFI124" s="511"/>
      <c r="VFJ124" s="511"/>
      <c r="VFK124" s="511"/>
      <c r="VFL124" s="511"/>
      <c r="VFM124" s="511"/>
      <c r="VFN124" s="511"/>
      <c r="VFO124" s="511"/>
      <c r="VFP124" s="511"/>
      <c r="VFQ124" s="511"/>
      <c r="VFR124" s="511"/>
      <c r="VFS124" s="511"/>
      <c r="VFT124" s="511"/>
      <c r="VFU124" s="511"/>
      <c r="VFV124" s="511"/>
      <c r="VFW124" s="511"/>
      <c r="VFX124" s="511"/>
      <c r="VFY124" s="511"/>
      <c r="VFZ124" s="511"/>
      <c r="VGA124" s="511"/>
      <c r="VGB124" s="511"/>
      <c r="VGC124" s="511"/>
      <c r="VGD124" s="511"/>
      <c r="VGE124" s="511"/>
      <c r="VGF124" s="511"/>
      <c r="VGG124" s="511"/>
      <c r="VGH124" s="511"/>
      <c r="VGI124" s="511"/>
      <c r="VGJ124" s="511"/>
      <c r="VGK124" s="511"/>
      <c r="VGL124" s="511"/>
      <c r="VGM124" s="511"/>
      <c r="VGN124" s="511"/>
      <c r="VGO124" s="511"/>
      <c r="VGP124" s="511"/>
      <c r="VGQ124" s="511"/>
      <c r="VGR124" s="511"/>
      <c r="VGS124" s="511"/>
      <c r="VGT124" s="511"/>
      <c r="VGU124" s="511"/>
      <c r="VGV124" s="511"/>
      <c r="VGW124" s="511"/>
      <c r="VGX124" s="511"/>
      <c r="VGY124" s="511"/>
      <c r="VGZ124" s="511"/>
      <c r="VHA124" s="511"/>
      <c r="VHB124" s="511"/>
      <c r="VHC124" s="511"/>
      <c r="VHD124" s="511"/>
      <c r="VHE124" s="511"/>
      <c r="VHF124" s="511"/>
      <c r="VHG124" s="511"/>
      <c r="VHH124" s="511"/>
      <c r="VHI124" s="511"/>
      <c r="VHJ124" s="511"/>
      <c r="VHK124" s="511"/>
      <c r="VHL124" s="511"/>
      <c r="VHM124" s="511"/>
      <c r="VHN124" s="511"/>
      <c r="VHO124" s="511"/>
      <c r="VHP124" s="511"/>
      <c r="VHQ124" s="511"/>
      <c r="VHR124" s="511"/>
      <c r="VHS124" s="511"/>
      <c r="VHT124" s="511"/>
      <c r="VHU124" s="511"/>
      <c r="VHV124" s="511"/>
      <c r="VHW124" s="511"/>
      <c r="VHX124" s="511"/>
      <c r="VHY124" s="511"/>
      <c r="VHZ124" s="511"/>
      <c r="VIA124" s="511"/>
      <c r="VIB124" s="511"/>
      <c r="VIC124" s="511"/>
      <c r="VID124" s="511"/>
      <c r="VIE124" s="511"/>
      <c r="VIF124" s="511"/>
      <c r="VIG124" s="511"/>
      <c r="VIH124" s="511"/>
      <c r="VII124" s="511"/>
      <c r="VIJ124" s="511"/>
      <c r="VIK124" s="511"/>
      <c r="VIL124" s="511"/>
      <c r="VIM124" s="511"/>
      <c r="VIN124" s="511"/>
      <c r="VIO124" s="511"/>
      <c r="VIP124" s="511"/>
      <c r="VIQ124" s="511"/>
      <c r="VIR124" s="511"/>
      <c r="VIS124" s="511"/>
      <c r="VIT124" s="511"/>
      <c r="VIU124" s="511"/>
      <c r="VIV124" s="511"/>
      <c r="VIW124" s="511"/>
      <c r="VIX124" s="511"/>
      <c r="VIY124" s="511"/>
      <c r="VIZ124" s="511"/>
      <c r="VJA124" s="511"/>
      <c r="VJB124" s="511"/>
      <c r="VJC124" s="511"/>
      <c r="VJD124" s="511"/>
      <c r="VJE124" s="511"/>
      <c r="VJF124" s="511"/>
      <c r="VJG124" s="511"/>
      <c r="VJH124" s="511"/>
      <c r="VJI124" s="511"/>
      <c r="VJJ124" s="511"/>
      <c r="VJK124" s="511"/>
      <c r="VJL124" s="511"/>
      <c r="VJM124" s="511"/>
      <c r="VJN124" s="511"/>
      <c r="VJO124" s="511"/>
      <c r="VJP124" s="511"/>
      <c r="VJQ124" s="511"/>
      <c r="VJR124" s="511"/>
      <c r="VJS124" s="511"/>
      <c r="VJT124" s="511"/>
      <c r="VJU124" s="511"/>
      <c r="VJV124" s="511"/>
      <c r="VJW124" s="511"/>
      <c r="VJX124" s="511"/>
      <c r="VJY124" s="511"/>
      <c r="VJZ124" s="511"/>
      <c r="VKA124" s="511"/>
      <c r="VKB124" s="511"/>
      <c r="VKC124" s="511"/>
      <c r="VKD124" s="511"/>
      <c r="VKE124" s="511"/>
      <c r="VKF124" s="511"/>
      <c r="VKG124" s="511"/>
      <c r="VKH124" s="511"/>
      <c r="VKI124" s="511"/>
      <c r="VKJ124" s="511"/>
      <c r="VKK124" s="511"/>
      <c r="VKL124" s="511"/>
      <c r="VKM124" s="511"/>
      <c r="VKN124" s="511"/>
      <c r="VKO124" s="511"/>
      <c r="VKP124" s="511"/>
      <c r="VKQ124" s="511"/>
      <c r="VKR124" s="511"/>
      <c r="VKS124" s="511"/>
      <c r="VKT124" s="511"/>
      <c r="VKU124" s="511"/>
      <c r="VKV124" s="511"/>
      <c r="VKW124" s="511"/>
      <c r="VKX124" s="511"/>
      <c r="VKY124" s="511"/>
      <c r="VKZ124" s="511"/>
      <c r="VLA124" s="511"/>
      <c r="VLB124" s="511"/>
      <c r="VLC124" s="511"/>
      <c r="VLD124" s="511"/>
      <c r="VLE124" s="511"/>
      <c r="VLF124" s="511"/>
      <c r="VLG124" s="511"/>
      <c r="VLH124" s="511"/>
      <c r="VLI124" s="511"/>
      <c r="VLJ124" s="511"/>
      <c r="VLK124" s="511"/>
      <c r="VLL124" s="511"/>
      <c r="VLM124" s="511"/>
      <c r="VLN124" s="511"/>
      <c r="VLO124" s="511"/>
      <c r="VLP124" s="511"/>
      <c r="VLQ124" s="511"/>
      <c r="VLR124" s="511"/>
      <c r="VLS124" s="511"/>
      <c r="VLT124" s="511"/>
      <c r="VLU124" s="511"/>
      <c r="VLV124" s="511"/>
      <c r="VLW124" s="511"/>
      <c r="VLX124" s="511"/>
      <c r="VLY124" s="511"/>
      <c r="VLZ124" s="511"/>
      <c r="VMA124" s="511"/>
      <c r="VMB124" s="511"/>
      <c r="VMC124" s="511"/>
      <c r="VMD124" s="511"/>
      <c r="VME124" s="511"/>
      <c r="VMF124" s="511"/>
      <c r="VMG124" s="511"/>
      <c r="VMH124" s="511"/>
      <c r="VMI124" s="511"/>
      <c r="VMJ124" s="511"/>
      <c r="VMK124" s="511"/>
      <c r="VML124" s="511"/>
      <c r="VMM124" s="511"/>
      <c r="VMN124" s="511"/>
      <c r="VMO124" s="511"/>
      <c r="VMP124" s="511"/>
      <c r="VMQ124" s="511"/>
      <c r="VMR124" s="511"/>
      <c r="VMS124" s="511"/>
      <c r="VMT124" s="511"/>
      <c r="VMU124" s="511"/>
      <c r="VMV124" s="511"/>
      <c r="VMW124" s="511"/>
      <c r="VMX124" s="511"/>
      <c r="VMY124" s="511"/>
      <c r="VMZ124" s="511"/>
      <c r="VNA124" s="511"/>
      <c r="VNB124" s="511"/>
      <c r="VNC124" s="511"/>
      <c r="VND124" s="511"/>
      <c r="VNE124" s="511"/>
      <c r="VNF124" s="511"/>
      <c r="VNG124" s="511"/>
      <c r="VNH124" s="511"/>
      <c r="VNI124" s="511"/>
      <c r="VNJ124" s="511"/>
      <c r="VNK124" s="511"/>
      <c r="VNL124" s="511"/>
      <c r="VNM124" s="511"/>
      <c r="VNN124" s="511"/>
      <c r="VNO124" s="511"/>
      <c r="VNP124" s="511"/>
      <c r="VNQ124" s="511"/>
      <c r="VNR124" s="511"/>
      <c r="VNS124" s="511"/>
      <c r="VNT124" s="511"/>
      <c r="VNU124" s="511"/>
      <c r="VNV124" s="511"/>
      <c r="VNW124" s="511"/>
      <c r="VNX124" s="511"/>
      <c r="VNY124" s="511"/>
      <c r="VNZ124" s="511"/>
      <c r="VOA124" s="511"/>
      <c r="VOB124" s="511"/>
      <c r="VOC124" s="511"/>
      <c r="VOD124" s="511"/>
      <c r="VOE124" s="511"/>
      <c r="VOF124" s="511"/>
      <c r="VOG124" s="511"/>
      <c r="VOH124" s="511"/>
      <c r="VOI124" s="511"/>
      <c r="VOJ124" s="511"/>
      <c r="VOK124" s="511"/>
      <c r="VOL124" s="511"/>
      <c r="VOM124" s="511"/>
      <c r="VON124" s="511"/>
      <c r="VOO124" s="511"/>
      <c r="VOP124" s="511"/>
      <c r="VOQ124" s="511"/>
      <c r="VOR124" s="511"/>
      <c r="VOS124" s="511"/>
      <c r="VOT124" s="511"/>
      <c r="VOU124" s="511"/>
      <c r="VOV124" s="511"/>
      <c r="VOW124" s="511"/>
      <c r="VOX124" s="511"/>
      <c r="VOY124" s="511"/>
      <c r="VOZ124" s="511"/>
      <c r="VPA124" s="511"/>
      <c r="VPB124" s="511"/>
      <c r="VPC124" s="511"/>
      <c r="VPD124" s="511"/>
      <c r="VPE124" s="511"/>
      <c r="VPF124" s="511"/>
      <c r="VPG124" s="511"/>
      <c r="VPH124" s="511"/>
      <c r="VPI124" s="511"/>
      <c r="VPJ124" s="511"/>
      <c r="VPK124" s="511"/>
      <c r="VPL124" s="511"/>
      <c r="VPM124" s="511"/>
      <c r="VPN124" s="511"/>
      <c r="VPO124" s="511"/>
      <c r="VPP124" s="511"/>
      <c r="VPQ124" s="511"/>
      <c r="VPR124" s="511"/>
      <c r="VPS124" s="511"/>
      <c r="VPT124" s="511"/>
      <c r="VPU124" s="511"/>
      <c r="VPV124" s="511"/>
      <c r="VPW124" s="511"/>
      <c r="VPX124" s="511"/>
      <c r="VPY124" s="511"/>
      <c r="VPZ124" s="511"/>
      <c r="VQA124" s="511"/>
      <c r="VQB124" s="511"/>
      <c r="VQC124" s="511"/>
      <c r="VQD124" s="511"/>
      <c r="VQE124" s="511"/>
      <c r="VQF124" s="511"/>
      <c r="VQG124" s="511"/>
      <c r="VQH124" s="511"/>
      <c r="VQI124" s="511"/>
      <c r="VQJ124" s="511"/>
      <c r="VQK124" s="511"/>
      <c r="VQL124" s="511"/>
      <c r="VQM124" s="511"/>
      <c r="VQN124" s="511"/>
      <c r="VQO124" s="511"/>
      <c r="VQP124" s="511"/>
      <c r="VQQ124" s="511"/>
      <c r="VQR124" s="511"/>
      <c r="VQS124" s="511"/>
      <c r="VQT124" s="511"/>
      <c r="VQU124" s="511"/>
      <c r="VQV124" s="511"/>
      <c r="VQW124" s="511"/>
      <c r="VQX124" s="511"/>
      <c r="VQY124" s="511"/>
      <c r="VQZ124" s="511"/>
      <c r="VRA124" s="511"/>
      <c r="VRB124" s="511"/>
      <c r="VRC124" s="511"/>
      <c r="VRD124" s="511"/>
      <c r="VRE124" s="511"/>
      <c r="VRF124" s="511"/>
      <c r="VRG124" s="511"/>
      <c r="VRH124" s="511"/>
      <c r="VRI124" s="511"/>
      <c r="VRJ124" s="511"/>
      <c r="VRK124" s="511"/>
      <c r="VRL124" s="511"/>
      <c r="VRM124" s="511"/>
      <c r="VRN124" s="511"/>
      <c r="VRO124" s="511"/>
      <c r="VRP124" s="511"/>
      <c r="VRQ124" s="511"/>
      <c r="VRR124" s="511"/>
      <c r="VRS124" s="511"/>
      <c r="VRT124" s="511"/>
      <c r="VRU124" s="511"/>
      <c r="VRV124" s="511"/>
      <c r="VRW124" s="511"/>
      <c r="VRX124" s="511"/>
      <c r="VRY124" s="511"/>
      <c r="VRZ124" s="511"/>
      <c r="VSA124" s="511"/>
      <c r="VSB124" s="511"/>
      <c r="VSC124" s="511"/>
      <c r="VSD124" s="511"/>
      <c r="VSE124" s="511"/>
      <c r="VSF124" s="511"/>
      <c r="VSG124" s="511"/>
      <c r="VSH124" s="511"/>
      <c r="VSI124" s="511"/>
      <c r="VSJ124" s="511"/>
      <c r="VSK124" s="511"/>
      <c r="VSL124" s="511"/>
      <c r="VSM124" s="511"/>
      <c r="VSN124" s="511"/>
      <c r="VSO124" s="511"/>
      <c r="VSP124" s="511"/>
      <c r="VSQ124" s="511"/>
      <c r="VSR124" s="511"/>
      <c r="VSS124" s="511"/>
      <c r="VST124" s="511"/>
      <c r="VSU124" s="511"/>
      <c r="VSV124" s="511"/>
      <c r="VSW124" s="511"/>
      <c r="VSX124" s="511"/>
      <c r="VSY124" s="511"/>
      <c r="VSZ124" s="511"/>
      <c r="VTA124" s="511"/>
      <c r="VTB124" s="511"/>
      <c r="VTC124" s="511"/>
      <c r="VTD124" s="511"/>
      <c r="VTE124" s="511"/>
      <c r="VTF124" s="511"/>
      <c r="VTG124" s="511"/>
      <c r="VTH124" s="511"/>
      <c r="VTI124" s="511"/>
      <c r="VTJ124" s="511"/>
      <c r="VTK124" s="511"/>
      <c r="VTL124" s="511"/>
      <c r="VTM124" s="511"/>
      <c r="VTN124" s="511"/>
      <c r="VTO124" s="511"/>
      <c r="VTP124" s="511"/>
      <c r="VTQ124" s="511"/>
      <c r="VTR124" s="511"/>
      <c r="VTS124" s="511"/>
      <c r="VTT124" s="511"/>
      <c r="VTU124" s="511"/>
      <c r="VTV124" s="511"/>
      <c r="VTW124" s="511"/>
      <c r="VTX124" s="511"/>
      <c r="VTY124" s="511"/>
      <c r="VTZ124" s="511"/>
      <c r="VUA124" s="511"/>
      <c r="VUB124" s="511"/>
      <c r="VUC124" s="511"/>
      <c r="VUD124" s="511"/>
      <c r="VUE124" s="511"/>
      <c r="VUF124" s="511"/>
      <c r="VUG124" s="511"/>
      <c r="VUH124" s="511"/>
      <c r="VUI124" s="511"/>
      <c r="VUJ124" s="511"/>
      <c r="VUK124" s="511"/>
      <c r="VUL124" s="511"/>
      <c r="VUM124" s="511"/>
      <c r="VUN124" s="511"/>
      <c r="VUO124" s="511"/>
      <c r="VUP124" s="511"/>
      <c r="VUQ124" s="511"/>
      <c r="VUR124" s="511"/>
      <c r="VUS124" s="511"/>
      <c r="VUT124" s="511"/>
      <c r="VUU124" s="511"/>
      <c r="VUV124" s="511"/>
      <c r="VUW124" s="511"/>
      <c r="VUX124" s="511"/>
      <c r="VUY124" s="511"/>
      <c r="VUZ124" s="511"/>
      <c r="VVA124" s="511"/>
      <c r="VVB124" s="511"/>
      <c r="VVC124" s="511"/>
      <c r="VVD124" s="511"/>
      <c r="VVE124" s="511"/>
      <c r="VVF124" s="511"/>
      <c r="VVG124" s="511"/>
      <c r="VVH124" s="511"/>
      <c r="VVI124" s="511"/>
      <c r="VVJ124" s="511"/>
      <c r="VVK124" s="511"/>
      <c r="VVL124" s="511"/>
      <c r="VVM124" s="511"/>
      <c r="VVN124" s="511"/>
      <c r="VVO124" s="511"/>
      <c r="VVP124" s="511"/>
      <c r="VVQ124" s="511"/>
      <c r="VVR124" s="511"/>
      <c r="VVS124" s="511"/>
      <c r="VVT124" s="511"/>
      <c r="VVU124" s="511"/>
      <c r="VVV124" s="511"/>
      <c r="VVW124" s="511"/>
      <c r="VVX124" s="511"/>
      <c r="VVY124" s="511"/>
      <c r="VVZ124" s="511"/>
      <c r="VWA124" s="511"/>
      <c r="VWB124" s="511"/>
      <c r="VWC124" s="511"/>
      <c r="VWD124" s="511"/>
      <c r="VWE124" s="511"/>
      <c r="VWF124" s="511"/>
      <c r="VWG124" s="511"/>
      <c r="VWH124" s="511"/>
      <c r="VWI124" s="511"/>
      <c r="VWJ124" s="511"/>
      <c r="VWK124" s="511"/>
      <c r="VWL124" s="511"/>
      <c r="VWM124" s="511"/>
      <c r="VWN124" s="511"/>
      <c r="VWO124" s="511"/>
      <c r="VWP124" s="511"/>
      <c r="VWQ124" s="511"/>
      <c r="VWR124" s="511"/>
      <c r="VWS124" s="511"/>
      <c r="VWT124" s="511"/>
      <c r="VWU124" s="511"/>
      <c r="VWV124" s="511"/>
      <c r="VWW124" s="511"/>
      <c r="VWX124" s="511"/>
      <c r="VWY124" s="511"/>
      <c r="VWZ124" s="511"/>
      <c r="VXA124" s="511"/>
      <c r="VXB124" s="511"/>
      <c r="VXC124" s="511"/>
      <c r="VXD124" s="511"/>
      <c r="VXE124" s="511"/>
      <c r="VXF124" s="511"/>
      <c r="VXG124" s="511"/>
      <c r="VXH124" s="511"/>
      <c r="VXI124" s="511"/>
      <c r="VXJ124" s="511"/>
      <c r="VXK124" s="511"/>
      <c r="VXL124" s="511"/>
      <c r="VXM124" s="511"/>
      <c r="VXN124" s="511"/>
      <c r="VXO124" s="511"/>
      <c r="VXP124" s="511"/>
      <c r="VXQ124" s="511"/>
      <c r="VXR124" s="511"/>
      <c r="VXS124" s="511"/>
      <c r="VXT124" s="511"/>
      <c r="VXU124" s="511"/>
      <c r="VXV124" s="511"/>
      <c r="VXW124" s="511"/>
      <c r="VXX124" s="511"/>
      <c r="VXY124" s="511"/>
      <c r="VXZ124" s="511"/>
      <c r="VYA124" s="511"/>
      <c r="VYB124" s="511"/>
      <c r="VYC124" s="511"/>
      <c r="VYD124" s="511"/>
      <c r="VYE124" s="511"/>
      <c r="VYF124" s="511"/>
      <c r="VYG124" s="511"/>
      <c r="VYH124" s="511"/>
      <c r="VYI124" s="511"/>
      <c r="VYJ124" s="511"/>
      <c r="VYK124" s="511"/>
      <c r="VYL124" s="511"/>
      <c r="VYM124" s="511"/>
      <c r="VYN124" s="511"/>
      <c r="VYO124" s="511"/>
      <c r="VYP124" s="511"/>
      <c r="VYQ124" s="511"/>
      <c r="VYR124" s="511"/>
      <c r="VYS124" s="511"/>
      <c r="VYT124" s="511"/>
      <c r="VYU124" s="511"/>
      <c r="VYV124" s="511"/>
      <c r="VYW124" s="511"/>
      <c r="VYX124" s="511"/>
      <c r="VYY124" s="511"/>
      <c r="VYZ124" s="511"/>
      <c r="VZA124" s="511"/>
      <c r="VZB124" s="511"/>
      <c r="VZC124" s="511"/>
      <c r="VZD124" s="511"/>
      <c r="VZE124" s="511"/>
      <c r="VZF124" s="511"/>
      <c r="VZG124" s="511"/>
      <c r="VZH124" s="511"/>
      <c r="VZI124" s="511"/>
      <c r="VZJ124" s="511"/>
      <c r="VZK124" s="511"/>
      <c r="VZL124" s="511"/>
      <c r="VZM124" s="511"/>
      <c r="VZN124" s="511"/>
      <c r="VZO124" s="511"/>
      <c r="VZP124" s="511"/>
      <c r="VZQ124" s="511"/>
      <c r="VZR124" s="511"/>
      <c r="VZS124" s="511"/>
      <c r="VZT124" s="511"/>
      <c r="VZU124" s="511"/>
      <c r="VZV124" s="511"/>
      <c r="VZW124" s="511"/>
      <c r="VZX124" s="511"/>
      <c r="VZY124" s="511"/>
      <c r="VZZ124" s="511"/>
      <c r="WAA124" s="511"/>
      <c r="WAB124" s="511"/>
      <c r="WAC124" s="511"/>
      <c r="WAD124" s="511"/>
      <c r="WAE124" s="511"/>
      <c r="WAF124" s="511"/>
      <c r="WAG124" s="511"/>
      <c r="WAH124" s="511"/>
      <c r="WAI124" s="511"/>
      <c r="WAJ124" s="511"/>
      <c r="WAK124" s="511"/>
      <c r="WAL124" s="511"/>
      <c r="WAM124" s="511"/>
      <c r="WAN124" s="511"/>
      <c r="WAO124" s="511"/>
      <c r="WAP124" s="511"/>
      <c r="WAQ124" s="511"/>
      <c r="WAR124" s="511"/>
      <c r="WAS124" s="511"/>
      <c r="WAT124" s="511"/>
      <c r="WAU124" s="511"/>
      <c r="WAV124" s="511"/>
      <c r="WAW124" s="511"/>
      <c r="WAX124" s="511"/>
      <c r="WAY124" s="511"/>
      <c r="WAZ124" s="511"/>
      <c r="WBA124" s="511"/>
      <c r="WBB124" s="511"/>
      <c r="WBC124" s="511"/>
      <c r="WBD124" s="511"/>
      <c r="WBE124" s="511"/>
      <c r="WBF124" s="511"/>
      <c r="WBG124" s="511"/>
      <c r="WBH124" s="511"/>
      <c r="WBI124" s="511"/>
      <c r="WBJ124" s="511"/>
      <c r="WBK124" s="511"/>
      <c r="WBL124" s="511"/>
      <c r="WBM124" s="511"/>
      <c r="WBN124" s="511"/>
      <c r="WBO124" s="511"/>
      <c r="WBP124" s="511"/>
      <c r="WBQ124" s="511"/>
      <c r="WBR124" s="511"/>
      <c r="WBS124" s="511"/>
      <c r="WBT124" s="511"/>
      <c r="WBU124" s="511"/>
      <c r="WBV124" s="511"/>
      <c r="WBW124" s="511"/>
      <c r="WBX124" s="511"/>
      <c r="WBY124" s="511"/>
      <c r="WBZ124" s="511"/>
      <c r="WCA124" s="511"/>
      <c r="WCB124" s="511"/>
      <c r="WCC124" s="511"/>
      <c r="WCD124" s="511"/>
      <c r="WCE124" s="511"/>
      <c r="WCF124" s="511"/>
      <c r="WCG124" s="511"/>
      <c r="WCH124" s="511"/>
      <c r="WCI124" s="511"/>
      <c r="WCJ124" s="511"/>
      <c r="WCK124" s="511"/>
      <c r="WCL124" s="511"/>
      <c r="WCM124" s="511"/>
      <c r="WCN124" s="511"/>
      <c r="WCO124" s="511"/>
      <c r="WCP124" s="511"/>
      <c r="WCQ124" s="511"/>
      <c r="WCR124" s="511"/>
      <c r="WCS124" s="511"/>
      <c r="WCT124" s="511"/>
      <c r="WCU124" s="511"/>
      <c r="WCV124" s="511"/>
      <c r="WCW124" s="511"/>
      <c r="WCX124" s="511"/>
      <c r="WCY124" s="511"/>
      <c r="WCZ124" s="511"/>
      <c r="WDA124" s="511"/>
      <c r="WDB124" s="511"/>
      <c r="WDC124" s="511"/>
      <c r="WDD124" s="511"/>
      <c r="WDE124" s="511"/>
      <c r="WDF124" s="511"/>
      <c r="WDG124" s="511"/>
      <c r="WDH124" s="511"/>
      <c r="WDI124" s="511"/>
      <c r="WDJ124" s="511"/>
      <c r="WDK124" s="511"/>
      <c r="WDL124" s="511"/>
      <c r="WDM124" s="511"/>
      <c r="WDN124" s="511"/>
      <c r="WDO124" s="511"/>
      <c r="WDP124" s="511"/>
      <c r="WDQ124" s="511"/>
      <c r="WDR124" s="511"/>
      <c r="WDS124" s="511"/>
      <c r="WDT124" s="511"/>
      <c r="WDU124" s="511"/>
      <c r="WDV124" s="511"/>
      <c r="WDW124" s="511"/>
      <c r="WDX124" s="511"/>
      <c r="WDY124" s="511"/>
      <c r="WDZ124" s="511"/>
      <c r="WEA124" s="511"/>
      <c r="WEB124" s="511"/>
      <c r="WEC124" s="511"/>
      <c r="WED124" s="511"/>
      <c r="WEE124" s="511"/>
      <c r="WEF124" s="511"/>
      <c r="WEG124" s="511"/>
      <c r="WEH124" s="511"/>
      <c r="WEI124" s="511"/>
      <c r="WEJ124" s="511"/>
      <c r="WEK124" s="511"/>
      <c r="WEL124" s="511"/>
      <c r="WEM124" s="511"/>
      <c r="WEN124" s="511"/>
      <c r="WEO124" s="511"/>
      <c r="WEP124" s="511"/>
      <c r="WEQ124" s="511"/>
      <c r="WER124" s="511"/>
      <c r="WES124" s="511"/>
      <c r="WET124" s="511"/>
      <c r="WEU124" s="511"/>
      <c r="WEV124" s="511"/>
      <c r="WEW124" s="511"/>
      <c r="WEX124" s="511"/>
      <c r="WEY124" s="511"/>
      <c r="WEZ124" s="511"/>
      <c r="WFA124" s="511"/>
      <c r="WFB124" s="511"/>
      <c r="WFC124" s="511"/>
      <c r="WFD124" s="511"/>
      <c r="WFE124" s="511"/>
      <c r="WFF124" s="511"/>
      <c r="WFG124" s="511"/>
      <c r="WFH124" s="511"/>
      <c r="WFI124" s="511"/>
      <c r="WFJ124" s="511"/>
      <c r="WFK124" s="511"/>
      <c r="WFL124" s="511"/>
      <c r="WFM124" s="511"/>
      <c r="WFN124" s="511"/>
      <c r="WFO124" s="511"/>
      <c r="WFP124" s="511"/>
      <c r="WFQ124" s="511"/>
      <c r="WFR124" s="511"/>
      <c r="WFS124" s="511"/>
      <c r="WFT124" s="511"/>
      <c r="WFU124" s="511"/>
      <c r="WFV124" s="511"/>
      <c r="WFW124" s="511"/>
      <c r="WFX124" s="511"/>
      <c r="WFY124" s="511"/>
      <c r="WFZ124" s="511"/>
      <c r="WGA124" s="511"/>
      <c r="WGB124" s="511"/>
      <c r="WGC124" s="511"/>
      <c r="WGD124" s="511"/>
      <c r="WGE124" s="511"/>
      <c r="WGF124" s="511"/>
      <c r="WGG124" s="511"/>
      <c r="WGH124" s="511"/>
      <c r="WGI124" s="511"/>
      <c r="WGJ124" s="511"/>
      <c r="WGK124" s="511"/>
      <c r="WGL124" s="511"/>
      <c r="WGM124" s="511"/>
      <c r="WGN124" s="511"/>
      <c r="WGO124" s="511"/>
      <c r="WGP124" s="511"/>
      <c r="WGQ124" s="511"/>
      <c r="WGR124" s="511"/>
      <c r="WGS124" s="511"/>
      <c r="WGT124" s="511"/>
      <c r="WGU124" s="511"/>
      <c r="WGV124" s="511"/>
      <c r="WGW124" s="511"/>
      <c r="WGX124" s="511"/>
      <c r="WGY124" s="511"/>
      <c r="WGZ124" s="511"/>
      <c r="WHA124" s="511"/>
      <c r="WHB124" s="511"/>
      <c r="WHC124" s="511"/>
      <c r="WHD124" s="511"/>
      <c r="WHE124" s="511"/>
      <c r="WHF124" s="511"/>
      <c r="WHG124" s="511"/>
      <c r="WHH124" s="511"/>
      <c r="WHI124" s="511"/>
      <c r="WHJ124" s="511"/>
      <c r="WHK124" s="511"/>
      <c r="WHL124" s="511"/>
      <c r="WHM124" s="511"/>
      <c r="WHN124" s="511"/>
      <c r="WHO124" s="511"/>
      <c r="WHP124" s="511"/>
      <c r="WHQ124" s="511"/>
      <c r="WHR124" s="511"/>
      <c r="WHS124" s="511"/>
      <c r="WHT124" s="511"/>
      <c r="WHU124" s="511"/>
      <c r="WHV124" s="511"/>
      <c r="WHW124" s="511"/>
      <c r="WHX124" s="511"/>
      <c r="WHY124" s="511"/>
      <c r="WHZ124" s="511"/>
      <c r="WIA124" s="511"/>
      <c r="WIB124" s="511"/>
      <c r="WIC124" s="511"/>
      <c r="WID124" s="511"/>
      <c r="WIE124" s="511"/>
      <c r="WIF124" s="511"/>
      <c r="WIG124" s="511"/>
      <c r="WIH124" s="511"/>
      <c r="WII124" s="511"/>
      <c r="WIJ124" s="511"/>
      <c r="WIK124" s="511"/>
      <c r="WIL124" s="511"/>
      <c r="WIM124" s="511"/>
      <c r="WIN124" s="511"/>
      <c r="WIO124" s="511"/>
      <c r="WIP124" s="511"/>
      <c r="WIQ124" s="511"/>
      <c r="WIR124" s="511"/>
      <c r="WIS124" s="511"/>
      <c r="WIT124" s="511"/>
      <c r="WIU124" s="511"/>
      <c r="WIV124" s="511"/>
      <c r="WIW124" s="511"/>
      <c r="WIX124" s="511"/>
      <c r="WIY124" s="511"/>
      <c r="WIZ124" s="511"/>
      <c r="WJA124" s="511"/>
      <c r="WJB124" s="511"/>
      <c r="WJC124" s="511"/>
      <c r="WJD124" s="511"/>
      <c r="WJE124" s="511"/>
      <c r="WJF124" s="511"/>
      <c r="WJG124" s="511"/>
      <c r="WJH124" s="511"/>
      <c r="WJI124" s="511"/>
      <c r="WJJ124" s="511"/>
      <c r="WJK124" s="511"/>
      <c r="WJL124" s="511"/>
      <c r="WJM124" s="511"/>
      <c r="WJN124" s="511"/>
      <c r="WJO124" s="511"/>
      <c r="WJP124" s="511"/>
      <c r="WJQ124" s="511"/>
      <c r="WJR124" s="511"/>
      <c r="WJS124" s="511"/>
      <c r="WJT124" s="511"/>
      <c r="WJU124" s="511"/>
      <c r="WJV124" s="511"/>
      <c r="WJW124" s="511"/>
      <c r="WJX124" s="511"/>
      <c r="WJY124" s="511"/>
      <c r="WJZ124" s="511"/>
      <c r="WKA124" s="511"/>
      <c r="WKB124" s="511"/>
      <c r="WKC124" s="511"/>
      <c r="WKD124" s="511"/>
      <c r="WKE124" s="511"/>
      <c r="WKF124" s="511"/>
      <c r="WKG124" s="511"/>
      <c r="WKH124" s="511"/>
      <c r="WKI124" s="511"/>
      <c r="WKJ124" s="511"/>
      <c r="WKK124" s="511"/>
      <c r="WKL124" s="511"/>
      <c r="WKM124" s="511"/>
      <c r="WKN124" s="511"/>
      <c r="WKO124" s="511"/>
      <c r="WKP124" s="511"/>
      <c r="WKQ124" s="511"/>
      <c r="WKR124" s="511"/>
      <c r="WKS124" s="511"/>
      <c r="WKT124" s="511"/>
      <c r="WKU124" s="511"/>
      <c r="WKV124" s="511"/>
      <c r="WKW124" s="511"/>
      <c r="WKX124" s="511"/>
      <c r="WKY124" s="511"/>
      <c r="WKZ124" s="511"/>
      <c r="WLA124" s="511"/>
      <c r="WLB124" s="511"/>
      <c r="WLC124" s="511"/>
      <c r="WLD124" s="511"/>
      <c r="WLE124" s="511"/>
      <c r="WLF124" s="511"/>
      <c r="WLG124" s="511"/>
      <c r="WLH124" s="511"/>
      <c r="WLI124" s="511"/>
      <c r="WLJ124" s="511"/>
      <c r="WLK124" s="511"/>
      <c r="WLL124" s="511"/>
      <c r="WLM124" s="511"/>
      <c r="WLN124" s="511"/>
      <c r="WLO124" s="511"/>
      <c r="WLP124" s="511"/>
      <c r="WLQ124" s="511"/>
      <c r="WLR124" s="511"/>
      <c r="WLS124" s="511"/>
      <c r="WLT124" s="511"/>
      <c r="WLU124" s="511"/>
      <c r="WLV124" s="511"/>
      <c r="WLW124" s="511"/>
      <c r="WLX124" s="511"/>
      <c r="WLY124" s="511"/>
      <c r="WLZ124" s="511"/>
      <c r="WMA124" s="511"/>
      <c r="WMB124" s="511"/>
      <c r="WMC124" s="511"/>
      <c r="WMD124" s="511"/>
      <c r="WME124" s="511"/>
      <c r="WMF124" s="511"/>
      <c r="WMG124" s="511"/>
      <c r="WMH124" s="511"/>
      <c r="WMI124" s="511"/>
      <c r="WMJ124" s="511"/>
      <c r="WMK124" s="511"/>
      <c r="WML124" s="511"/>
      <c r="WMM124" s="511"/>
      <c r="WMN124" s="511"/>
      <c r="WMO124" s="511"/>
      <c r="WMP124" s="511"/>
      <c r="WMQ124" s="511"/>
      <c r="WMR124" s="511"/>
      <c r="WMS124" s="511"/>
      <c r="WMT124" s="511"/>
      <c r="WMU124" s="511"/>
      <c r="WMV124" s="511"/>
      <c r="WMW124" s="511"/>
      <c r="WMX124" s="511"/>
      <c r="WMY124" s="511"/>
      <c r="WMZ124" s="511"/>
      <c r="WNA124" s="511"/>
      <c r="WNB124" s="511"/>
      <c r="WNC124" s="511"/>
      <c r="WND124" s="511"/>
      <c r="WNE124" s="511"/>
      <c r="WNF124" s="511"/>
      <c r="WNG124" s="511"/>
      <c r="WNH124" s="511"/>
      <c r="WNI124" s="511"/>
      <c r="WNJ124" s="511"/>
      <c r="WNK124" s="511"/>
      <c r="WNL124" s="511"/>
      <c r="WNM124" s="511"/>
      <c r="WNN124" s="511"/>
      <c r="WNO124" s="511"/>
      <c r="WNP124" s="511"/>
      <c r="WNQ124" s="511"/>
      <c r="WNR124" s="511"/>
      <c r="WNS124" s="511"/>
      <c r="WNT124" s="511"/>
      <c r="WNU124" s="511"/>
      <c r="WNV124" s="511"/>
      <c r="WNW124" s="511"/>
      <c r="WNX124" s="511"/>
      <c r="WNY124" s="511"/>
      <c r="WNZ124" s="511"/>
      <c r="WOA124" s="511"/>
      <c r="WOB124" s="511"/>
      <c r="WOC124" s="511"/>
      <c r="WOD124" s="511"/>
      <c r="WOE124" s="511"/>
      <c r="WOF124" s="511"/>
      <c r="WOG124" s="511"/>
      <c r="WOH124" s="511"/>
      <c r="WOI124" s="511"/>
      <c r="WOJ124" s="511"/>
      <c r="WOK124" s="511"/>
      <c r="WOL124" s="511"/>
      <c r="WOM124" s="511"/>
      <c r="WON124" s="511"/>
      <c r="WOO124" s="511"/>
      <c r="WOP124" s="511"/>
      <c r="WOQ124" s="511"/>
      <c r="WOR124" s="511"/>
      <c r="WOS124" s="511"/>
      <c r="WOT124" s="511"/>
      <c r="WOU124" s="511"/>
      <c r="WOV124" s="511"/>
      <c r="WOW124" s="511"/>
      <c r="WOX124" s="511"/>
      <c r="WOY124" s="511"/>
      <c r="WOZ124" s="511"/>
      <c r="WPA124" s="511"/>
      <c r="WPB124" s="511"/>
      <c r="WPC124" s="511"/>
      <c r="WPD124" s="511"/>
      <c r="WPE124" s="511"/>
      <c r="WPF124" s="511"/>
      <c r="WPG124" s="511"/>
      <c r="WPH124" s="511"/>
      <c r="WPI124" s="511"/>
      <c r="WPJ124" s="511"/>
      <c r="WPK124" s="511"/>
      <c r="WPL124" s="511"/>
      <c r="WPM124" s="511"/>
      <c r="WPN124" s="511"/>
      <c r="WPO124" s="511"/>
      <c r="WPP124" s="511"/>
      <c r="WPQ124" s="511"/>
      <c r="WPR124" s="511"/>
      <c r="WPS124" s="511"/>
      <c r="WPT124" s="511"/>
      <c r="WPU124" s="511"/>
      <c r="WPV124" s="511"/>
      <c r="WPW124" s="511"/>
      <c r="WPX124" s="511"/>
      <c r="WPY124" s="511"/>
      <c r="WPZ124" s="511"/>
      <c r="WQA124" s="511"/>
      <c r="WQB124" s="511"/>
      <c r="WQC124" s="511"/>
      <c r="WQD124" s="511"/>
      <c r="WQE124" s="511"/>
      <c r="WQF124" s="511"/>
      <c r="WQG124" s="511"/>
      <c r="WQH124" s="511"/>
      <c r="WQI124" s="511"/>
      <c r="WQJ124" s="511"/>
      <c r="WQK124" s="511"/>
      <c r="WQL124" s="511"/>
      <c r="WQM124" s="511"/>
      <c r="WQN124" s="511"/>
      <c r="WQO124" s="511"/>
      <c r="WQP124" s="511"/>
      <c r="WQQ124" s="511"/>
      <c r="WQR124" s="511"/>
      <c r="WQS124" s="511"/>
      <c r="WQT124" s="511"/>
      <c r="WQU124" s="511"/>
      <c r="WQV124" s="511"/>
      <c r="WQW124" s="511"/>
      <c r="WQX124" s="511"/>
      <c r="WQY124" s="511"/>
      <c r="WQZ124" s="511"/>
      <c r="WRA124" s="511"/>
      <c r="WRB124" s="511"/>
      <c r="WRC124" s="511"/>
      <c r="WRD124" s="511"/>
      <c r="WRE124" s="511"/>
      <c r="WRF124" s="511"/>
      <c r="WRG124" s="511"/>
      <c r="WRH124" s="511"/>
      <c r="WRI124" s="511"/>
      <c r="WRJ124" s="511"/>
      <c r="WRK124" s="511"/>
      <c r="WRL124" s="511"/>
      <c r="WRM124" s="511"/>
      <c r="WRN124" s="511"/>
      <c r="WRO124" s="511"/>
      <c r="WRP124" s="511"/>
      <c r="WRQ124" s="511"/>
      <c r="WRR124" s="511"/>
      <c r="WRS124" s="511"/>
      <c r="WRT124" s="511"/>
      <c r="WRU124" s="511"/>
      <c r="WRV124" s="511"/>
      <c r="WRW124" s="511"/>
      <c r="WRX124" s="511"/>
      <c r="WRY124" s="511"/>
      <c r="WRZ124" s="511"/>
      <c r="WSA124" s="511"/>
      <c r="WSB124" s="511"/>
      <c r="WSC124" s="511"/>
      <c r="WSD124" s="511"/>
      <c r="WSE124" s="511"/>
      <c r="WSF124" s="511"/>
      <c r="WSG124" s="511"/>
      <c r="WSH124" s="511"/>
      <c r="WSI124" s="511"/>
      <c r="WSJ124" s="511"/>
      <c r="WSK124" s="511"/>
      <c r="WSL124" s="511"/>
      <c r="WSM124" s="511"/>
      <c r="WSN124" s="511"/>
      <c r="WSO124" s="511"/>
      <c r="WSP124" s="511"/>
      <c r="WSQ124" s="511"/>
      <c r="WSR124" s="511"/>
      <c r="WSS124" s="511"/>
      <c r="WST124" s="511"/>
      <c r="WSU124" s="511"/>
      <c r="WSV124" s="511"/>
      <c r="WSW124" s="511"/>
      <c r="WSX124" s="511"/>
      <c r="WSY124" s="511"/>
      <c r="WSZ124" s="511"/>
      <c r="WTA124" s="511"/>
      <c r="WTB124" s="511"/>
      <c r="WTC124" s="511"/>
      <c r="WTD124" s="511"/>
      <c r="WTE124" s="511"/>
      <c r="WTF124" s="511"/>
      <c r="WTG124" s="511"/>
      <c r="WTH124" s="511"/>
      <c r="WTI124" s="511"/>
      <c r="WTJ124" s="511"/>
      <c r="WTK124" s="511"/>
      <c r="WTL124" s="511"/>
      <c r="WTM124" s="511"/>
      <c r="WTN124" s="511"/>
      <c r="WTO124" s="511"/>
      <c r="WTP124" s="511"/>
      <c r="WTQ124" s="511"/>
      <c r="WTR124" s="511"/>
      <c r="WTS124" s="511"/>
      <c r="WTT124" s="511"/>
      <c r="WTU124" s="511"/>
      <c r="WTV124" s="511"/>
      <c r="WTW124" s="511"/>
      <c r="WTX124" s="511"/>
      <c r="WTY124" s="511"/>
      <c r="WTZ124" s="511"/>
      <c r="WUA124" s="511"/>
      <c r="WUB124" s="511"/>
      <c r="WUC124" s="511"/>
      <c r="WUD124" s="511"/>
      <c r="WUE124" s="511"/>
      <c r="WUF124" s="511"/>
      <c r="WUG124" s="511"/>
      <c r="WUH124" s="511"/>
      <c r="WUI124" s="511"/>
      <c r="WUJ124" s="511"/>
      <c r="WUK124" s="511"/>
      <c r="WUL124" s="511"/>
      <c r="WUM124" s="511"/>
      <c r="WUN124" s="511"/>
      <c r="WUO124" s="511"/>
      <c r="WUP124" s="511"/>
      <c r="WUQ124" s="511"/>
      <c r="WUR124" s="511"/>
      <c r="WUS124" s="511"/>
      <c r="WUT124" s="511"/>
      <c r="WUU124" s="511"/>
      <c r="WUV124" s="511"/>
      <c r="WUW124" s="511"/>
      <c r="WUX124" s="511"/>
      <c r="WUY124" s="511"/>
      <c r="WUZ124" s="511"/>
      <c r="WVA124" s="511"/>
      <c r="WVB124" s="511"/>
      <c r="WVC124" s="511"/>
      <c r="WVD124" s="511"/>
      <c r="WVE124" s="511"/>
      <c r="WVF124" s="511"/>
      <c r="WVG124" s="511"/>
      <c r="WVH124" s="511"/>
      <c r="WVI124" s="511"/>
      <c r="WVJ124" s="511"/>
      <c r="WVK124" s="511"/>
      <c r="WVL124" s="511"/>
      <c r="WVM124" s="511"/>
      <c r="WVN124" s="511"/>
      <c r="WVO124" s="511"/>
      <c r="WVP124" s="511"/>
      <c r="WVQ124" s="511"/>
      <c r="WVR124" s="511"/>
      <c r="WVS124" s="511"/>
      <c r="WVT124" s="511"/>
      <c r="WVU124" s="511"/>
      <c r="WVV124" s="511"/>
      <c r="WVW124" s="511"/>
      <c r="WVX124" s="511"/>
      <c r="WVY124" s="511"/>
      <c r="WVZ124" s="511"/>
      <c r="WWA124" s="511"/>
      <c r="WWB124" s="511"/>
      <c r="WWC124" s="511"/>
      <c r="WWD124" s="511"/>
      <c r="WWE124" s="511"/>
      <c r="WWF124" s="511"/>
      <c r="WWG124" s="511"/>
      <c r="WWH124" s="511"/>
      <c r="WWI124" s="511"/>
      <c r="WWJ124" s="511"/>
      <c r="WWK124" s="511"/>
      <c r="WWL124" s="511"/>
      <c r="WWM124" s="511"/>
      <c r="WWN124" s="511"/>
      <c r="WWO124" s="511"/>
      <c r="WWP124" s="511"/>
      <c r="WWQ124" s="511"/>
      <c r="WWR124" s="511"/>
      <c r="WWS124" s="511"/>
      <c r="WWT124" s="511"/>
      <c r="WWU124" s="511"/>
      <c r="WWV124" s="511"/>
      <c r="WWW124" s="511"/>
      <c r="WWX124" s="511"/>
      <c r="WWY124" s="511"/>
      <c r="WWZ124" s="511"/>
      <c r="WXA124" s="511"/>
      <c r="WXB124" s="511"/>
      <c r="WXC124" s="511"/>
      <c r="WXD124" s="511"/>
      <c r="WXE124" s="511"/>
      <c r="WXF124" s="511"/>
      <c r="WXG124" s="511"/>
      <c r="WXH124" s="511"/>
      <c r="WXI124" s="511"/>
      <c r="WXJ124" s="511"/>
      <c r="WXK124" s="511"/>
      <c r="WXL124" s="511"/>
      <c r="WXM124" s="511"/>
      <c r="WXN124" s="511"/>
      <c r="WXO124" s="511"/>
      <c r="WXP124" s="511"/>
      <c r="WXQ124" s="511"/>
      <c r="WXR124" s="511"/>
      <c r="WXS124" s="511"/>
      <c r="WXT124" s="511"/>
      <c r="WXU124" s="511"/>
      <c r="WXV124" s="511"/>
      <c r="WXW124" s="511"/>
      <c r="WXX124" s="511"/>
      <c r="WXY124" s="511"/>
      <c r="WXZ124" s="511"/>
      <c r="WYA124" s="511"/>
      <c r="WYB124" s="511"/>
      <c r="WYC124" s="511"/>
      <c r="WYD124" s="511"/>
      <c r="WYE124" s="511"/>
      <c r="WYF124" s="511"/>
      <c r="WYG124" s="511"/>
      <c r="WYH124" s="511"/>
      <c r="WYI124" s="511"/>
      <c r="WYJ124" s="511"/>
      <c r="WYK124" s="511"/>
      <c r="WYL124" s="511"/>
      <c r="WYM124" s="511"/>
      <c r="WYN124" s="511"/>
      <c r="WYO124" s="511"/>
      <c r="WYP124" s="511"/>
      <c r="WYQ124" s="511"/>
      <c r="WYR124" s="511"/>
      <c r="WYS124" s="511"/>
      <c r="WYT124" s="511"/>
      <c r="WYU124" s="511"/>
      <c r="WYV124" s="511"/>
      <c r="WYW124" s="511"/>
      <c r="WYX124" s="511"/>
      <c r="WYY124" s="511"/>
      <c r="WYZ124" s="511"/>
      <c r="WZA124" s="511"/>
      <c r="WZB124" s="511"/>
      <c r="WZC124" s="511"/>
      <c r="WZD124" s="511"/>
      <c r="WZE124" s="511"/>
      <c r="WZF124" s="511"/>
      <c r="WZG124" s="511"/>
      <c r="WZH124" s="511"/>
      <c r="WZI124" s="511"/>
      <c r="WZJ124" s="511"/>
      <c r="WZK124" s="511"/>
      <c r="WZL124" s="511"/>
      <c r="WZM124" s="511"/>
      <c r="WZN124" s="511"/>
      <c r="WZO124" s="511"/>
      <c r="WZP124" s="511"/>
      <c r="WZQ124" s="511"/>
      <c r="WZR124" s="511"/>
      <c r="WZS124" s="511"/>
      <c r="WZT124" s="511"/>
      <c r="WZU124" s="511"/>
      <c r="WZV124" s="511"/>
      <c r="WZW124" s="511"/>
      <c r="WZX124" s="511"/>
      <c r="WZY124" s="511"/>
      <c r="WZZ124" s="511"/>
      <c r="XAA124" s="511"/>
      <c r="XAB124" s="511"/>
      <c r="XAC124" s="511"/>
      <c r="XAD124" s="511"/>
      <c r="XAE124" s="511"/>
      <c r="XAF124" s="511"/>
      <c r="XAG124" s="511"/>
      <c r="XAH124" s="511"/>
      <c r="XAI124" s="511"/>
      <c r="XAJ124" s="511"/>
      <c r="XAK124" s="511"/>
      <c r="XAL124" s="511"/>
      <c r="XAM124" s="511"/>
      <c r="XAN124" s="511"/>
      <c r="XAO124" s="511"/>
      <c r="XAP124" s="511"/>
      <c r="XAQ124" s="511"/>
      <c r="XAR124" s="511"/>
      <c r="XAS124" s="511"/>
      <c r="XAT124" s="511"/>
      <c r="XAU124" s="511"/>
      <c r="XAV124" s="511"/>
      <c r="XAW124" s="511"/>
      <c r="XAX124" s="511"/>
      <c r="XAY124" s="511"/>
      <c r="XAZ124" s="511"/>
      <c r="XBA124" s="511"/>
      <c r="XBB124" s="511"/>
      <c r="XBC124" s="511"/>
      <c r="XBD124" s="511"/>
      <c r="XBE124" s="511"/>
      <c r="XBF124" s="511"/>
      <c r="XBG124" s="511"/>
      <c r="XBH124" s="511"/>
      <c r="XBI124" s="511"/>
      <c r="XBJ124" s="511"/>
      <c r="XBK124" s="511"/>
      <c r="XBL124" s="511"/>
      <c r="XBM124" s="511"/>
      <c r="XBN124" s="511"/>
      <c r="XBO124" s="511"/>
      <c r="XBP124" s="511"/>
      <c r="XBQ124" s="511"/>
      <c r="XBR124" s="511"/>
      <c r="XBS124" s="511"/>
      <c r="XBT124" s="511"/>
      <c r="XBU124" s="511"/>
      <c r="XBV124" s="511"/>
      <c r="XBW124" s="511"/>
      <c r="XBX124" s="511"/>
      <c r="XBY124" s="511"/>
      <c r="XBZ124" s="511"/>
      <c r="XCA124" s="511"/>
      <c r="XCB124" s="511"/>
      <c r="XCC124" s="511"/>
      <c r="XCD124" s="511"/>
      <c r="XCE124" s="511"/>
      <c r="XCF124" s="511"/>
      <c r="XCG124" s="511"/>
      <c r="XCH124" s="511"/>
      <c r="XCI124" s="511"/>
      <c r="XCJ124" s="511"/>
      <c r="XCK124" s="511"/>
      <c r="XCL124" s="511"/>
      <c r="XCM124" s="511"/>
      <c r="XCN124" s="511"/>
      <c r="XCO124" s="511"/>
      <c r="XCP124" s="511"/>
      <c r="XCQ124" s="511"/>
      <c r="XCR124" s="511"/>
      <c r="XCS124" s="511"/>
      <c r="XCT124" s="511"/>
      <c r="XCU124" s="511"/>
      <c r="XCV124" s="511"/>
      <c r="XCW124" s="511"/>
      <c r="XCX124" s="511"/>
      <c r="XCY124" s="511"/>
      <c r="XCZ124" s="511"/>
      <c r="XDA124" s="511"/>
      <c r="XDB124" s="511"/>
      <c r="XDC124" s="511"/>
      <c r="XDD124" s="511"/>
      <c r="XDE124" s="511"/>
      <c r="XDF124" s="511"/>
      <c r="XDG124" s="511"/>
      <c r="XDH124" s="511"/>
      <c r="XDI124" s="511"/>
      <c r="XDJ124" s="511"/>
      <c r="XDK124" s="511"/>
      <c r="XDL124" s="511"/>
      <c r="XDM124" s="511"/>
      <c r="XDN124" s="511"/>
      <c r="XDO124" s="511"/>
      <c r="XDP124" s="511"/>
      <c r="XDQ124" s="511"/>
      <c r="XDR124" s="511"/>
      <c r="XDS124" s="511"/>
      <c r="XDT124" s="511"/>
      <c r="XDU124" s="511"/>
      <c r="XDV124" s="511"/>
      <c r="XDW124" s="511"/>
      <c r="XDX124" s="511"/>
      <c r="XDY124" s="511"/>
      <c r="XDZ124" s="511"/>
      <c r="XEA124" s="511"/>
      <c r="XEB124" s="511"/>
      <c r="XEC124" s="511"/>
      <c r="XED124" s="511"/>
      <c r="XEE124" s="511"/>
      <c r="XEF124" s="511"/>
      <c r="XEG124" s="511"/>
      <c r="XEH124" s="511"/>
      <c r="XEI124" s="511"/>
      <c r="XEJ124" s="511"/>
      <c r="XEK124" s="511"/>
      <c r="XEL124" s="511"/>
      <c r="XEM124" s="511"/>
      <c r="XEN124" s="511"/>
      <c r="XEO124" s="511"/>
      <c r="XEP124" s="511"/>
      <c r="XEQ124" s="511"/>
      <c r="XER124" s="511"/>
      <c r="XES124" s="511"/>
      <c r="XET124" s="511"/>
      <c r="XEU124" s="511"/>
      <c r="XEV124" s="511"/>
      <c r="XEW124" s="511"/>
      <c r="XEX124" s="511"/>
      <c r="XEY124" s="511"/>
      <c r="XEZ124" s="511"/>
      <c r="XFA124" s="511"/>
      <c r="XFB124" s="511"/>
      <c r="XFC124" s="511"/>
      <c r="XFD124" s="511"/>
    </row>
    <row r="125" spans="1:16384" s="565" customFormat="1">
      <c r="A125" s="782"/>
      <c r="B125" s="563"/>
      <c r="C125" s="563"/>
      <c r="D125" s="563"/>
      <c r="E125" s="563"/>
      <c r="F125" s="563"/>
      <c r="G125" s="563"/>
      <c r="H125" s="564"/>
      <c r="I125" s="564"/>
    </row>
    <row r="126" spans="1:16384" s="565" customFormat="1">
      <c r="A126" s="511" t="s">
        <v>891</v>
      </c>
      <c r="B126" s="564"/>
      <c r="C126" s="564"/>
      <c r="D126" s="564"/>
      <c r="E126" s="564"/>
      <c r="F126" s="564"/>
      <c r="G126" s="564"/>
      <c r="H126" s="564"/>
      <c r="I126" s="564"/>
    </row>
    <row r="127" spans="1:16384" ht="15" customHeight="1">
      <c r="A127" s="566"/>
      <c r="B127" s="511"/>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c r="BN127" s="511"/>
      <c r="BO127" s="511"/>
      <c r="BP127" s="511"/>
      <c r="BQ127" s="511"/>
      <c r="BR127" s="511"/>
      <c r="BS127" s="511"/>
      <c r="BT127" s="511"/>
      <c r="BU127" s="511"/>
      <c r="BV127" s="511"/>
      <c r="BW127" s="511"/>
      <c r="BX127" s="511"/>
      <c r="BY127" s="511"/>
      <c r="BZ127" s="511"/>
      <c r="CA127" s="511"/>
      <c r="CB127" s="511"/>
      <c r="CC127" s="511"/>
      <c r="CD127" s="511"/>
      <c r="CE127" s="511"/>
      <c r="CF127" s="511"/>
      <c r="CG127" s="511"/>
      <c r="CH127" s="511"/>
      <c r="CI127" s="511"/>
      <c r="CJ127" s="511"/>
      <c r="CK127" s="511"/>
      <c r="CL127" s="511"/>
      <c r="CM127" s="511"/>
      <c r="CN127" s="511"/>
      <c r="CO127" s="511"/>
      <c r="CP127" s="511"/>
      <c r="CQ127" s="511"/>
      <c r="CR127" s="511"/>
      <c r="CS127" s="511"/>
      <c r="CT127" s="511"/>
      <c r="CU127" s="511"/>
      <c r="CV127" s="511"/>
      <c r="CW127" s="511"/>
      <c r="CX127" s="511"/>
      <c r="CY127" s="511"/>
      <c r="CZ127" s="511"/>
      <c r="DA127" s="511"/>
      <c r="DB127" s="511"/>
      <c r="DC127" s="511"/>
      <c r="DD127" s="511"/>
      <c r="DE127" s="511"/>
      <c r="DF127" s="511"/>
      <c r="DG127" s="511"/>
      <c r="DH127" s="511"/>
      <c r="DI127" s="511"/>
      <c r="DJ127" s="511"/>
      <c r="DK127" s="511"/>
      <c r="DL127" s="511"/>
      <c r="DM127" s="511"/>
      <c r="DN127" s="511"/>
      <c r="DO127" s="511"/>
      <c r="DP127" s="511"/>
      <c r="DQ127" s="511"/>
      <c r="DR127" s="511"/>
      <c r="DS127" s="511"/>
      <c r="DT127" s="511"/>
      <c r="DU127" s="511"/>
      <c r="DV127" s="511"/>
      <c r="DW127" s="511"/>
      <c r="DX127" s="511"/>
      <c r="DY127" s="511"/>
      <c r="DZ127" s="511"/>
      <c r="EA127" s="511"/>
      <c r="EB127" s="511"/>
      <c r="EC127" s="511"/>
      <c r="ED127" s="511"/>
      <c r="EE127" s="511"/>
      <c r="EF127" s="511"/>
      <c r="EG127" s="511"/>
      <c r="EH127" s="511"/>
      <c r="EI127" s="511"/>
      <c r="EJ127" s="511"/>
      <c r="EK127" s="511"/>
      <c r="EL127" s="511"/>
      <c r="EM127" s="511"/>
      <c r="EN127" s="511"/>
      <c r="EO127" s="511"/>
      <c r="EP127" s="511"/>
      <c r="EQ127" s="511"/>
      <c r="ER127" s="511"/>
      <c r="ES127" s="511"/>
      <c r="ET127" s="511"/>
      <c r="EU127" s="511"/>
      <c r="EV127" s="511"/>
      <c r="EW127" s="511"/>
      <c r="EX127" s="511"/>
      <c r="EY127" s="511"/>
      <c r="EZ127" s="511"/>
      <c r="FA127" s="511"/>
      <c r="FB127" s="511"/>
      <c r="FC127" s="511"/>
      <c r="FD127" s="511"/>
      <c r="FE127" s="511"/>
      <c r="FF127" s="511"/>
      <c r="FG127" s="511"/>
      <c r="FH127" s="511"/>
      <c r="FI127" s="511"/>
      <c r="FJ127" s="511"/>
      <c r="FK127" s="511"/>
      <c r="FL127" s="511"/>
      <c r="FM127" s="511"/>
      <c r="FN127" s="511"/>
      <c r="FO127" s="511"/>
      <c r="FP127" s="511"/>
      <c r="FQ127" s="511"/>
      <c r="FR127" s="511"/>
      <c r="FS127" s="511"/>
      <c r="FT127" s="511"/>
      <c r="FU127" s="511"/>
      <c r="FV127" s="511"/>
      <c r="FW127" s="511"/>
      <c r="FX127" s="511"/>
      <c r="FY127" s="511"/>
      <c r="FZ127" s="511"/>
      <c r="GA127" s="511"/>
      <c r="GB127" s="511"/>
      <c r="GC127" s="511"/>
      <c r="GD127" s="511"/>
      <c r="GE127" s="511"/>
      <c r="GF127" s="511"/>
      <c r="GG127" s="511"/>
      <c r="GH127" s="511"/>
      <c r="GI127" s="511"/>
      <c r="GJ127" s="511"/>
      <c r="GK127" s="511"/>
      <c r="GL127" s="511"/>
      <c r="GM127" s="511"/>
      <c r="GN127" s="511"/>
      <c r="GO127" s="511"/>
      <c r="GP127" s="511"/>
      <c r="GQ127" s="511"/>
      <c r="GR127" s="511"/>
      <c r="GS127" s="511"/>
      <c r="GT127" s="511"/>
      <c r="GU127" s="511"/>
      <c r="GV127" s="511"/>
      <c r="GW127" s="511"/>
      <c r="GX127" s="511"/>
      <c r="GY127" s="511"/>
      <c r="GZ127" s="511"/>
      <c r="HA127" s="511"/>
      <c r="HB127" s="511"/>
      <c r="HC127" s="511"/>
      <c r="HD127" s="511"/>
      <c r="HE127" s="511"/>
      <c r="HF127" s="511"/>
      <c r="HG127" s="511"/>
      <c r="HH127" s="511"/>
      <c r="HI127" s="511"/>
      <c r="HJ127" s="511"/>
      <c r="HK127" s="511"/>
      <c r="HL127" s="511"/>
      <c r="HM127" s="511"/>
      <c r="HN127" s="511"/>
      <c r="HO127" s="511"/>
      <c r="HP127" s="511"/>
      <c r="HQ127" s="511"/>
      <c r="HR127" s="511"/>
      <c r="HS127" s="511"/>
      <c r="HT127" s="511"/>
      <c r="HU127" s="511"/>
      <c r="HV127" s="511"/>
      <c r="HW127" s="511"/>
      <c r="HX127" s="511"/>
      <c r="HY127" s="511"/>
      <c r="HZ127" s="511"/>
      <c r="IA127" s="511"/>
      <c r="IB127" s="511"/>
      <c r="IC127" s="511"/>
      <c r="ID127" s="511"/>
      <c r="IE127" s="511"/>
      <c r="IF127" s="511"/>
      <c r="IG127" s="511"/>
      <c r="IH127" s="511"/>
      <c r="II127" s="511"/>
      <c r="IJ127" s="511"/>
      <c r="IK127" s="511"/>
      <c r="IL127" s="511"/>
      <c r="IM127" s="511"/>
      <c r="IN127" s="511"/>
      <c r="IO127" s="511"/>
      <c r="IP127" s="511"/>
      <c r="IQ127" s="511"/>
      <c r="IR127" s="511"/>
      <c r="IS127" s="511"/>
      <c r="IT127" s="511"/>
      <c r="IU127" s="511"/>
      <c r="IV127" s="511"/>
      <c r="IW127" s="511"/>
      <c r="IX127" s="511"/>
      <c r="IY127" s="511"/>
      <c r="IZ127" s="511"/>
      <c r="JA127" s="511"/>
      <c r="JB127" s="511"/>
      <c r="JC127" s="511"/>
      <c r="JD127" s="511"/>
      <c r="JE127" s="511"/>
      <c r="JF127" s="511"/>
      <c r="JG127" s="511"/>
      <c r="JH127" s="511"/>
      <c r="JI127" s="511"/>
      <c r="JJ127" s="511"/>
      <c r="JK127" s="511"/>
      <c r="JL127" s="511"/>
      <c r="JM127" s="511"/>
      <c r="JN127" s="511"/>
      <c r="JO127" s="511"/>
      <c r="JP127" s="511"/>
      <c r="JQ127" s="511"/>
      <c r="JR127" s="511"/>
      <c r="JS127" s="511"/>
      <c r="JT127" s="511"/>
      <c r="JU127" s="511"/>
      <c r="JV127" s="511"/>
      <c r="JW127" s="511"/>
      <c r="JX127" s="511"/>
      <c r="JY127" s="511"/>
      <c r="JZ127" s="511"/>
      <c r="KA127" s="511"/>
      <c r="KB127" s="511"/>
      <c r="KC127" s="511"/>
      <c r="KD127" s="511"/>
      <c r="KE127" s="511"/>
      <c r="KF127" s="511"/>
      <c r="KG127" s="511"/>
      <c r="KH127" s="511"/>
      <c r="KI127" s="511"/>
      <c r="KJ127" s="511"/>
      <c r="KK127" s="511"/>
      <c r="KL127" s="511"/>
      <c r="KM127" s="511"/>
      <c r="KN127" s="511"/>
      <c r="KO127" s="511"/>
      <c r="KP127" s="511"/>
      <c r="KQ127" s="511"/>
      <c r="KR127" s="511"/>
      <c r="KS127" s="511"/>
      <c r="KT127" s="511"/>
      <c r="KU127" s="511"/>
      <c r="KV127" s="511"/>
      <c r="KW127" s="511"/>
      <c r="KX127" s="511"/>
      <c r="KY127" s="511"/>
      <c r="KZ127" s="511"/>
      <c r="LA127" s="511"/>
      <c r="LB127" s="511"/>
      <c r="LC127" s="511"/>
      <c r="LD127" s="511"/>
      <c r="LE127" s="511"/>
      <c r="LF127" s="511"/>
      <c r="LG127" s="511"/>
      <c r="LH127" s="511"/>
      <c r="LI127" s="511"/>
      <c r="LJ127" s="511"/>
      <c r="LK127" s="511"/>
      <c r="LL127" s="511"/>
      <c r="LM127" s="511"/>
      <c r="LN127" s="511"/>
      <c r="LO127" s="511"/>
      <c r="LP127" s="511"/>
      <c r="LQ127" s="511"/>
      <c r="LR127" s="511"/>
      <c r="LS127" s="511"/>
      <c r="LT127" s="511"/>
      <c r="LU127" s="511"/>
      <c r="LV127" s="511"/>
      <c r="LW127" s="511"/>
      <c r="LX127" s="511"/>
      <c r="LY127" s="511"/>
      <c r="LZ127" s="511"/>
      <c r="MA127" s="511"/>
      <c r="MB127" s="511"/>
      <c r="MC127" s="511"/>
      <c r="MD127" s="511"/>
      <c r="ME127" s="511"/>
      <c r="MF127" s="511"/>
      <c r="MG127" s="511"/>
      <c r="MH127" s="511"/>
      <c r="MI127" s="511"/>
      <c r="MJ127" s="511"/>
      <c r="MK127" s="511"/>
      <c r="ML127" s="511"/>
      <c r="MM127" s="511"/>
      <c r="MN127" s="511"/>
      <c r="MO127" s="511"/>
      <c r="MP127" s="511"/>
      <c r="MQ127" s="511"/>
      <c r="MR127" s="511"/>
      <c r="MS127" s="511"/>
      <c r="MT127" s="511"/>
      <c r="MU127" s="511"/>
      <c r="MV127" s="511"/>
      <c r="MW127" s="511"/>
      <c r="MX127" s="511"/>
      <c r="MY127" s="511"/>
      <c r="MZ127" s="511"/>
      <c r="NA127" s="511"/>
      <c r="NB127" s="511"/>
      <c r="NC127" s="511"/>
      <c r="ND127" s="511"/>
      <c r="NE127" s="511"/>
      <c r="NF127" s="511"/>
      <c r="NG127" s="511"/>
      <c r="NH127" s="511"/>
      <c r="NI127" s="511"/>
      <c r="NJ127" s="511"/>
      <c r="NK127" s="511"/>
      <c r="NL127" s="511"/>
      <c r="NM127" s="511"/>
      <c r="NN127" s="511"/>
      <c r="NO127" s="511"/>
      <c r="NP127" s="511"/>
      <c r="NQ127" s="511"/>
      <c r="NR127" s="511"/>
      <c r="NS127" s="511"/>
      <c r="NT127" s="511"/>
      <c r="NU127" s="511"/>
      <c r="NV127" s="511"/>
      <c r="NW127" s="511"/>
      <c r="NX127" s="511"/>
      <c r="NY127" s="511"/>
      <c r="NZ127" s="511"/>
      <c r="OA127" s="511"/>
      <c r="OB127" s="511"/>
      <c r="OC127" s="511"/>
      <c r="OD127" s="511"/>
      <c r="OE127" s="511"/>
      <c r="OF127" s="511"/>
      <c r="OG127" s="511"/>
      <c r="OH127" s="511"/>
      <c r="OI127" s="511"/>
      <c r="OJ127" s="511"/>
      <c r="OK127" s="511"/>
      <c r="OL127" s="511"/>
      <c r="OM127" s="511"/>
      <c r="ON127" s="511"/>
      <c r="OO127" s="511"/>
      <c r="OP127" s="511"/>
      <c r="OQ127" s="511"/>
      <c r="OR127" s="511"/>
      <c r="OS127" s="511"/>
      <c r="OT127" s="511"/>
      <c r="OU127" s="511"/>
      <c r="OV127" s="511"/>
      <c r="OW127" s="511"/>
      <c r="OX127" s="511"/>
      <c r="OY127" s="511"/>
      <c r="OZ127" s="511"/>
      <c r="PA127" s="511"/>
      <c r="PB127" s="511"/>
      <c r="PC127" s="511"/>
      <c r="PD127" s="511"/>
      <c r="PE127" s="511"/>
      <c r="PF127" s="511"/>
      <c r="PG127" s="511"/>
      <c r="PH127" s="511"/>
      <c r="PI127" s="511"/>
      <c r="PJ127" s="511"/>
      <c r="PK127" s="511"/>
      <c r="PL127" s="511"/>
      <c r="PM127" s="511"/>
      <c r="PN127" s="511"/>
      <c r="PO127" s="511"/>
      <c r="PP127" s="511"/>
      <c r="PQ127" s="511"/>
      <c r="PR127" s="511"/>
      <c r="PS127" s="511"/>
      <c r="PT127" s="511"/>
      <c r="PU127" s="511"/>
      <c r="PV127" s="511"/>
      <c r="PW127" s="511"/>
      <c r="PX127" s="511"/>
      <c r="PY127" s="511"/>
      <c r="PZ127" s="511"/>
      <c r="QA127" s="511"/>
      <c r="QB127" s="511"/>
      <c r="QC127" s="511"/>
      <c r="QD127" s="511"/>
      <c r="QE127" s="511"/>
      <c r="QF127" s="511"/>
      <c r="QG127" s="511"/>
      <c r="QH127" s="511"/>
      <c r="QI127" s="511"/>
      <c r="QJ127" s="511"/>
      <c r="QK127" s="511"/>
      <c r="QL127" s="511"/>
      <c r="QM127" s="511"/>
      <c r="QN127" s="511"/>
      <c r="QO127" s="511"/>
      <c r="QP127" s="511"/>
      <c r="QQ127" s="511"/>
      <c r="QR127" s="511"/>
      <c r="QS127" s="511"/>
      <c r="QT127" s="511"/>
      <c r="QU127" s="511"/>
      <c r="QV127" s="511"/>
      <c r="QW127" s="511"/>
      <c r="QX127" s="511"/>
      <c r="QY127" s="511"/>
      <c r="QZ127" s="511"/>
      <c r="RA127" s="511"/>
      <c r="RB127" s="511"/>
      <c r="RC127" s="511"/>
      <c r="RD127" s="511"/>
      <c r="RE127" s="511"/>
      <c r="RF127" s="511"/>
      <c r="RG127" s="511"/>
      <c r="RH127" s="511"/>
      <c r="RI127" s="511"/>
      <c r="RJ127" s="511"/>
      <c r="RK127" s="511"/>
      <c r="RL127" s="511"/>
      <c r="RM127" s="511"/>
      <c r="RN127" s="511"/>
      <c r="RO127" s="511"/>
      <c r="RP127" s="511"/>
      <c r="RQ127" s="511"/>
      <c r="RR127" s="511"/>
      <c r="RS127" s="511"/>
      <c r="RT127" s="511"/>
      <c r="RU127" s="511"/>
      <c r="RV127" s="511"/>
      <c r="RW127" s="511"/>
      <c r="RX127" s="511"/>
      <c r="RY127" s="511"/>
      <c r="RZ127" s="511"/>
      <c r="SA127" s="511"/>
      <c r="SB127" s="511"/>
      <c r="SC127" s="511"/>
      <c r="SD127" s="511"/>
      <c r="SE127" s="511"/>
      <c r="SF127" s="511"/>
      <c r="SG127" s="511"/>
      <c r="SH127" s="511"/>
      <c r="SI127" s="511"/>
      <c r="SJ127" s="511"/>
      <c r="SK127" s="511"/>
      <c r="SL127" s="511"/>
      <c r="SM127" s="511"/>
      <c r="SN127" s="511"/>
      <c r="SO127" s="511"/>
      <c r="SP127" s="511"/>
      <c r="SQ127" s="511"/>
      <c r="SR127" s="511"/>
      <c r="SS127" s="511"/>
      <c r="ST127" s="511"/>
      <c r="SU127" s="511"/>
      <c r="SV127" s="511"/>
      <c r="SW127" s="511"/>
      <c r="SX127" s="511"/>
      <c r="SY127" s="511"/>
      <c r="SZ127" s="511"/>
      <c r="TA127" s="511"/>
      <c r="TB127" s="511"/>
      <c r="TC127" s="511"/>
      <c r="TD127" s="511"/>
      <c r="TE127" s="511"/>
      <c r="TF127" s="511"/>
      <c r="TG127" s="511"/>
      <c r="TH127" s="511"/>
      <c r="TI127" s="511"/>
      <c r="TJ127" s="511"/>
      <c r="TK127" s="511"/>
      <c r="TL127" s="511"/>
      <c r="TM127" s="511"/>
      <c r="TN127" s="511"/>
      <c r="TO127" s="511"/>
      <c r="TP127" s="511"/>
      <c r="TQ127" s="511"/>
      <c r="TR127" s="511"/>
      <c r="TS127" s="511"/>
      <c r="TT127" s="511"/>
      <c r="TU127" s="511"/>
      <c r="TV127" s="511"/>
      <c r="TW127" s="511"/>
      <c r="TX127" s="511"/>
      <c r="TY127" s="511"/>
      <c r="TZ127" s="511"/>
      <c r="UA127" s="511"/>
      <c r="UB127" s="511"/>
      <c r="UC127" s="511"/>
      <c r="UD127" s="511"/>
      <c r="UE127" s="511"/>
      <c r="UF127" s="511"/>
      <c r="UG127" s="511"/>
      <c r="UH127" s="511"/>
      <c r="UI127" s="511"/>
      <c r="UJ127" s="511"/>
      <c r="UK127" s="511"/>
      <c r="UL127" s="511"/>
      <c r="UM127" s="511"/>
      <c r="UN127" s="511"/>
      <c r="UO127" s="511"/>
      <c r="UP127" s="511"/>
      <c r="UQ127" s="511"/>
      <c r="UR127" s="511"/>
      <c r="US127" s="511"/>
      <c r="UT127" s="511"/>
      <c r="UU127" s="511"/>
      <c r="UV127" s="511"/>
      <c r="UW127" s="511"/>
      <c r="UX127" s="511"/>
      <c r="UY127" s="511"/>
      <c r="UZ127" s="511"/>
      <c r="VA127" s="511"/>
      <c r="VB127" s="511"/>
      <c r="VC127" s="511"/>
      <c r="VD127" s="511"/>
      <c r="VE127" s="511"/>
      <c r="VF127" s="511"/>
      <c r="VG127" s="511"/>
      <c r="VH127" s="511"/>
      <c r="VI127" s="511"/>
      <c r="VJ127" s="511"/>
      <c r="VK127" s="511"/>
      <c r="VL127" s="511"/>
      <c r="VM127" s="511"/>
      <c r="VN127" s="511"/>
      <c r="VO127" s="511"/>
      <c r="VP127" s="511"/>
      <c r="VQ127" s="511"/>
      <c r="VR127" s="511"/>
      <c r="VS127" s="511"/>
      <c r="VT127" s="511"/>
      <c r="VU127" s="511"/>
      <c r="VV127" s="511"/>
      <c r="VW127" s="511"/>
      <c r="VX127" s="511"/>
      <c r="VY127" s="511"/>
      <c r="VZ127" s="511"/>
      <c r="WA127" s="511"/>
      <c r="WB127" s="511"/>
      <c r="WC127" s="511"/>
      <c r="WD127" s="511"/>
      <c r="WE127" s="511"/>
      <c r="WF127" s="511"/>
      <c r="WG127" s="511"/>
      <c r="WH127" s="511"/>
      <c r="WI127" s="511"/>
      <c r="WJ127" s="511"/>
      <c r="WK127" s="511"/>
      <c r="WL127" s="511"/>
      <c r="WM127" s="511"/>
      <c r="WN127" s="511"/>
      <c r="WO127" s="511"/>
      <c r="WP127" s="511"/>
      <c r="WQ127" s="511"/>
      <c r="WR127" s="511"/>
      <c r="WS127" s="511"/>
      <c r="WT127" s="511"/>
      <c r="WU127" s="511"/>
      <c r="WV127" s="511"/>
      <c r="WW127" s="511"/>
      <c r="WX127" s="511"/>
      <c r="WY127" s="511"/>
      <c r="WZ127" s="511"/>
      <c r="XA127" s="511"/>
      <c r="XB127" s="511"/>
      <c r="XC127" s="511"/>
      <c r="XD127" s="511"/>
      <c r="XE127" s="511"/>
      <c r="XF127" s="511"/>
      <c r="XG127" s="511"/>
      <c r="XH127" s="511"/>
      <c r="XI127" s="511"/>
      <c r="XJ127" s="511"/>
      <c r="XK127" s="511"/>
      <c r="XL127" s="511"/>
      <c r="XM127" s="511"/>
      <c r="XN127" s="511"/>
      <c r="XO127" s="511"/>
      <c r="XP127" s="511"/>
      <c r="XQ127" s="511"/>
      <c r="XR127" s="511"/>
      <c r="XS127" s="511"/>
      <c r="XT127" s="511"/>
      <c r="XU127" s="511"/>
      <c r="XV127" s="511"/>
      <c r="XW127" s="511"/>
      <c r="XX127" s="511"/>
      <c r="XY127" s="511"/>
      <c r="XZ127" s="511"/>
      <c r="YA127" s="511"/>
      <c r="YB127" s="511"/>
      <c r="YC127" s="511"/>
      <c r="YD127" s="511"/>
      <c r="YE127" s="511"/>
      <c r="YF127" s="511"/>
      <c r="YG127" s="511"/>
      <c r="YH127" s="511"/>
      <c r="YI127" s="511"/>
      <c r="YJ127" s="511"/>
      <c r="YK127" s="511"/>
      <c r="YL127" s="511"/>
      <c r="YM127" s="511"/>
      <c r="YN127" s="511"/>
      <c r="YO127" s="511"/>
      <c r="YP127" s="511"/>
      <c r="YQ127" s="511"/>
      <c r="YR127" s="511"/>
      <c r="YS127" s="511"/>
      <c r="YT127" s="511"/>
      <c r="YU127" s="511"/>
      <c r="YV127" s="511"/>
      <c r="YW127" s="511"/>
      <c r="YX127" s="511"/>
      <c r="YY127" s="511"/>
      <c r="YZ127" s="511"/>
      <c r="ZA127" s="511"/>
      <c r="ZB127" s="511"/>
      <c r="ZC127" s="511"/>
      <c r="ZD127" s="511"/>
      <c r="ZE127" s="511"/>
      <c r="ZF127" s="511"/>
      <c r="ZG127" s="511"/>
      <c r="ZH127" s="511"/>
      <c r="ZI127" s="511"/>
      <c r="ZJ127" s="511"/>
      <c r="ZK127" s="511"/>
      <c r="ZL127" s="511"/>
      <c r="ZM127" s="511"/>
      <c r="ZN127" s="511"/>
      <c r="ZO127" s="511"/>
      <c r="ZP127" s="511"/>
      <c r="ZQ127" s="511"/>
      <c r="ZR127" s="511"/>
      <c r="ZS127" s="511"/>
      <c r="ZT127" s="511"/>
      <c r="ZU127" s="511"/>
      <c r="ZV127" s="511"/>
      <c r="ZW127" s="511"/>
      <c r="ZX127" s="511"/>
      <c r="ZY127" s="511"/>
      <c r="ZZ127" s="511"/>
      <c r="AAA127" s="511"/>
      <c r="AAB127" s="511"/>
      <c r="AAC127" s="511"/>
      <c r="AAD127" s="511"/>
      <c r="AAE127" s="511"/>
      <c r="AAF127" s="511"/>
      <c r="AAG127" s="511"/>
      <c r="AAH127" s="511"/>
      <c r="AAI127" s="511"/>
      <c r="AAJ127" s="511"/>
      <c r="AAK127" s="511"/>
      <c r="AAL127" s="511"/>
      <c r="AAM127" s="511"/>
      <c r="AAN127" s="511"/>
      <c r="AAO127" s="511"/>
      <c r="AAP127" s="511"/>
      <c r="AAQ127" s="511"/>
      <c r="AAR127" s="511"/>
      <c r="AAS127" s="511"/>
      <c r="AAT127" s="511"/>
      <c r="AAU127" s="511"/>
      <c r="AAV127" s="511"/>
      <c r="AAW127" s="511"/>
      <c r="AAX127" s="511"/>
      <c r="AAY127" s="511"/>
      <c r="AAZ127" s="511"/>
      <c r="ABA127" s="511"/>
      <c r="ABB127" s="511"/>
      <c r="ABC127" s="511"/>
      <c r="ABD127" s="511"/>
      <c r="ABE127" s="511"/>
      <c r="ABF127" s="511"/>
      <c r="ABG127" s="511"/>
      <c r="ABH127" s="511"/>
      <c r="ABI127" s="511"/>
      <c r="ABJ127" s="511"/>
      <c r="ABK127" s="511"/>
      <c r="ABL127" s="511"/>
      <c r="ABM127" s="511"/>
      <c r="ABN127" s="511"/>
      <c r="ABO127" s="511"/>
      <c r="ABP127" s="511"/>
      <c r="ABQ127" s="511"/>
      <c r="ABR127" s="511"/>
      <c r="ABS127" s="511"/>
      <c r="ABT127" s="511"/>
      <c r="ABU127" s="511"/>
      <c r="ABV127" s="511"/>
      <c r="ABW127" s="511"/>
      <c r="ABX127" s="511"/>
      <c r="ABY127" s="511"/>
      <c r="ABZ127" s="511"/>
      <c r="ACA127" s="511"/>
      <c r="ACB127" s="511"/>
      <c r="ACC127" s="511"/>
      <c r="ACD127" s="511"/>
      <c r="ACE127" s="511"/>
      <c r="ACF127" s="511"/>
      <c r="ACG127" s="511"/>
      <c r="ACH127" s="511"/>
      <c r="ACI127" s="511"/>
      <c r="ACJ127" s="511"/>
      <c r="ACK127" s="511"/>
      <c r="ACL127" s="511"/>
      <c r="ACM127" s="511"/>
      <c r="ACN127" s="511"/>
      <c r="ACO127" s="511"/>
      <c r="ACP127" s="511"/>
      <c r="ACQ127" s="511"/>
      <c r="ACR127" s="511"/>
      <c r="ACS127" s="511"/>
      <c r="ACT127" s="511"/>
      <c r="ACU127" s="511"/>
      <c r="ACV127" s="511"/>
      <c r="ACW127" s="511"/>
      <c r="ACX127" s="511"/>
      <c r="ACY127" s="511"/>
      <c r="ACZ127" s="511"/>
      <c r="ADA127" s="511"/>
      <c r="ADB127" s="511"/>
      <c r="ADC127" s="511"/>
      <c r="ADD127" s="511"/>
      <c r="ADE127" s="511"/>
      <c r="ADF127" s="511"/>
      <c r="ADG127" s="511"/>
      <c r="ADH127" s="511"/>
      <c r="ADI127" s="511"/>
      <c r="ADJ127" s="511"/>
      <c r="ADK127" s="511"/>
      <c r="ADL127" s="511"/>
      <c r="ADM127" s="511"/>
      <c r="ADN127" s="511"/>
      <c r="ADO127" s="511"/>
      <c r="ADP127" s="511"/>
      <c r="ADQ127" s="511"/>
      <c r="ADR127" s="511"/>
      <c r="ADS127" s="511"/>
      <c r="ADT127" s="511"/>
      <c r="ADU127" s="511"/>
      <c r="ADV127" s="511"/>
      <c r="ADW127" s="511"/>
      <c r="ADX127" s="511"/>
      <c r="ADY127" s="511"/>
      <c r="ADZ127" s="511"/>
      <c r="AEA127" s="511"/>
      <c r="AEB127" s="511"/>
      <c r="AEC127" s="511"/>
      <c r="AED127" s="511"/>
      <c r="AEE127" s="511"/>
      <c r="AEF127" s="511"/>
      <c r="AEG127" s="511"/>
      <c r="AEH127" s="511"/>
      <c r="AEI127" s="511"/>
      <c r="AEJ127" s="511"/>
      <c r="AEK127" s="511"/>
      <c r="AEL127" s="511"/>
      <c r="AEM127" s="511"/>
      <c r="AEN127" s="511"/>
      <c r="AEO127" s="511"/>
      <c r="AEP127" s="511"/>
      <c r="AEQ127" s="511"/>
      <c r="AER127" s="511"/>
      <c r="AES127" s="511"/>
      <c r="AET127" s="511"/>
      <c r="AEU127" s="511"/>
      <c r="AEV127" s="511"/>
      <c r="AEW127" s="511"/>
      <c r="AEX127" s="511"/>
      <c r="AEY127" s="511"/>
      <c r="AEZ127" s="511"/>
      <c r="AFA127" s="511"/>
      <c r="AFB127" s="511"/>
      <c r="AFC127" s="511"/>
      <c r="AFD127" s="511"/>
      <c r="AFE127" s="511"/>
      <c r="AFF127" s="511"/>
      <c r="AFG127" s="511"/>
      <c r="AFH127" s="511"/>
      <c r="AFI127" s="511"/>
      <c r="AFJ127" s="511"/>
      <c r="AFK127" s="511"/>
      <c r="AFL127" s="511"/>
      <c r="AFM127" s="511"/>
      <c r="AFN127" s="511"/>
      <c r="AFO127" s="511"/>
      <c r="AFP127" s="511"/>
      <c r="AFQ127" s="511"/>
      <c r="AFR127" s="511"/>
      <c r="AFS127" s="511"/>
      <c r="AFT127" s="511"/>
      <c r="AFU127" s="511"/>
      <c r="AFV127" s="511"/>
      <c r="AFW127" s="511"/>
      <c r="AFX127" s="511"/>
      <c r="AFY127" s="511"/>
      <c r="AFZ127" s="511"/>
      <c r="AGA127" s="511"/>
      <c r="AGB127" s="511"/>
      <c r="AGC127" s="511"/>
      <c r="AGD127" s="511"/>
      <c r="AGE127" s="511"/>
      <c r="AGF127" s="511"/>
      <c r="AGG127" s="511"/>
      <c r="AGH127" s="511"/>
      <c r="AGI127" s="511"/>
      <c r="AGJ127" s="511"/>
      <c r="AGK127" s="511"/>
      <c r="AGL127" s="511"/>
      <c r="AGM127" s="511"/>
      <c r="AGN127" s="511"/>
      <c r="AGO127" s="511"/>
      <c r="AGP127" s="511"/>
      <c r="AGQ127" s="511"/>
      <c r="AGR127" s="511"/>
      <c r="AGS127" s="511"/>
      <c r="AGT127" s="511"/>
      <c r="AGU127" s="511"/>
      <c r="AGV127" s="511"/>
      <c r="AGW127" s="511"/>
      <c r="AGX127" s="511"/>
      <c r="AGY127" s="511"/>
      <c r="AGZ127" s="511"/>
      <c r="AHA127" s="511"/>
      <c r="AHB127" s="511"/>
      <c r="AHC127" s="511"/>
      <c r="AHD127" s="511"/>
      <c r="AHE127" s="511"/>
      <c r="AHF127" s="511"/>
      <c r="AHG127" s="511"/>
      <c r="AHH127" s="511"/>
      <c r="AHI127" s="511"/>
      <c r="AHJ127" s="511"/>
      <c r="AHK127" s="511"/>
      <c r="AHL127" s="511"/>
      <c r="AHM127" s="511"/>
      <c r="AHN127" s="511"/>
      <c r="AHO127" s="511"/>
      <c r="AHP127" s="511"/>
      <c r="AHQ127" s="511"/>
      <c r="AHR127" s="511"/>
      <c r="AHS127" s="511"/>
      <c r="AHT127" s="511"/>
      <c r="AHU127" s="511"/>
      <c r="AHV127" s="511"/>
      <c r="AHW127" s="511"/>
      <c r="AHX127" s="511"/>
      <c r="AHY127" s="511"/>
      <c r="AHZ127" s="511"/>
      <c r="AIA127" s="511"/>
      <c r="AIB127" s="511"/>
      <c r="AIC127" s="511"/>
      <c r="AID127" s="511"/>
      <c r="AIE127" s="511"/>
      <c r="AIF127" s="511"/>
      <c r="AIG127" s="511"/>
      <c r="AIH127" s="511"/>
      <c r="AII127" s="511"/>
      <c r="AIJ127" s="511"/>
      <c r="AIK127" s="511"/>
      <c r="AIL127" s="511"/>
      <c r="AIM127" s="511"/>
      <c r="AIN127" s="511"/>
      <c r="AIO127" s="511"/>
      <c r="AIP127" s="511"/>
      <c r="AIQ127" s="511"/>
      <c r="AIR127" s="511"/>
      <c r="AIS127" s="511"/>
      <c r="AIT127" s="511"/>
      <c r="AIU127" s="511"/>
      <c r="AIV127" s="511"/>
      <c r="AIW127" s="511"/>
      <c r="AIX127" s="511"/>
      <c r="AIY127" s="511"/>
      <c r="AIZ127" s="511"/>
      <c r="AJA127" s="511"/>
      <c r="AJB127" s="511"/>
      <c r="AJC127" s="511"/>
      <c r="AJD127" s="511"/>
      <c r="AJE127" s="511"/>
      <c r="AJF127" s="511"/>
      <c r="AJG127" s="511"/>
      <c r="AJH127" s="511"/>
      <c r="AJI127" s="511"/>
      <c r="AJJ127" s="511"/>
      <c r="AJK127" s="511"/>
      <c r="AJL127" s="511"/>
      <c r="AJM127" s="511"/>
      <c r="AJN127" s="511"/>
      <c r="AJO127" s="511"/>
      <c r="AJP127" s="511"/>
      <c r="AJQ127" s="511"/>
      <c r="AJR127" s="511"/>
      <c r="AJS127" s="511"/>
      <c r="AJT127" s="511"/>
      <c r="AJU127" s="511"/>
      <c r="AJV127" s="511"/>
      <c r="AJW127" s="511"/>
      <c r="AJX127" s="511"/>
      <c r="AJY127" s="511"/>
      <c r="AJZ127" s="511"/>
      <c r="AKA127" s="511"/>
      <c r="AKB127" s="511"/>
      <c r="AKC127" s="511"/>
      <c r="AKD127" s="511"/>
      <c r="AKE127" s="511"/>
      <c r="AKF127" s="511"/>
      <c r="AKG127" s="511"/>
      <c r="AKH127" s="511"/>
      <c r="AKI127" s="511"/>
      <c r="AKJ127" s="511"/>
      <c r="AKK127" s="511"/>
      <c r="AKL127" s="511"/>
      <c r="AKM127" s="511"/>
      <c r="AKN127" s="511"/>
      <c r="AKO127" s="511"/>
      <c r="AKP127" s="511"/>
      <c r="AKQ127" s="511"/>
      <c r="AKR127" s="511"/>
      <c r="AKS127" s="511"/>
      <c r="AKT127" s="511"/>
      <c r="AKU127" s="511"/>
      <c r="AKV127" s="511"/>
      <c r="AKW127" s="511"/>
      <c r="AKX127" s="511"/>
      <c r="AKY127" s="511"/>
      <c r="AKZ127" s="511"/>
      <c r="ALA127" s="511"/>
      <c r="ALB127" s="511"/>
      <c r="ALC127" s="511"/>
      <c r="ALD127" s="511"/>
      <c r="ALE127" s="511"/>
      <c r="ALF127" s="511"/>
      <c r="ALG127" s="511"/>
      <c r="ALH127" s="511"/>
      <c r="ALI127" s="511"/>
      <c r="ALJ127" s="511"/>
      <c r="ALK127" s="511"/>
      <c r="ALL127" s="511"/>
      <c r="ALM127" s="511"/>
      <c r="ALN127" s="511"/>
      <c r="ALO127" s="511"/>
      <c r="ALP127" s="511"/>
      <c r="ALQ127" s="511"/>
      <c r="ALR127" s="511"/>
      <c r="ALS127" s="511"/>
      <c r="ALT127" s="511"/>
      <c r="ALU127" s="511"/>
      <c r="ALV127" s="511"/>
      <c r="ALW127" s="511"/>
      <c r="ALX127" s="511"/>
      <c r="ALY127" s="511"/>
      <c r="ALZ127" s="511"/>
      <c r="AMA127" s="511"/>
      <c r="AMB127" s="511"/>
      <c r="AMC127" s="511"/>
      <c r="AMD127" s="511"/>
      <c r="AME127" s="511"/>
      <c r="AMF127" s="511"/>
      <c r="AMG127" s="511"/>
      <c r="AMH127" s="511"/>
      <c r="AMI127" s="511"/>
      <c r="AMJ127" s="511"/>
      <c r="AMK127" s="511"/>
      <c r="AML127" s="511"/>
      <c r="AMM127" s="511"/>
      <c r="AMN127" s="511"/>
      <c r="AMO127" s="511"/>
      <c r="AMP127" s="511"/>
      <c r="AMQ127" s="511"/>
      <c r="AMR127" s="511"/>
      <c r="AMS127" s="511"/>
      <c r="AMT127" s="511"/>
      <c r="AMU127" s="511"/>
      <c r="AMV127" s="511"/>
      <c r="AMW127" s="511"/>
      <c r="AMX127" s="511"/>
      <c r="AMY127" s="511"/>
      <c r="AMZ127" s="511"/>
      <c r="ANA127" s="511"/>
      <c r="ANB127" s="511"/>
      <c r="ANC127" s="511"/>
      <c r="AND127" s="511"/>
      <c r="ANE127" s="511"/>
      <c r="ANF127" s="511"/>
      <c r="ANG127" s="511"/>
      <c r="ANH127" s="511"/>
      <c r="ANI127" s="511"/>
      <c r="ANJ127" s="511"/>
      <c r="ANK127" s="511"/>
      <c r="ANL127" s="511"/>
      <c r="ANM127" s="511"/>
      <c r="ANN127" s="511"/>
      <c r="ANO127" s="511"/>
      <c r="ANP127" s="511"/>
      <c r="ANQ127" s="511"/>
      <c r="ANR127" s="511"/>
      <c r="ANS127" s="511"/>
      <c r="ANT127" s="511"/>
      <c r="ANU127" s="511"/>
      <c r="ANV127" s="511"/>
      <c r="ANW127" s="511"/>
      <c r="ANX127" s="511"/>
      <c r="ANY127" s="511"/>
      <c r="ANZ127" s="511"/>
      <c r="AOA127" s="511"/>
      <c r="AOB127" s="511"/>
      <c r="AOC127" s="511"/>
      <c r="AOD127" s="511"/>
      <c r="AOE127" s="511"/>
      <c r="AOF127" s="511"/>
      <c r="AOG127" s="511"/>
      <c r="AOH127" s="511"/>
      <c r="AOI127" s="511"/>
      <c r="AOJ127" s="511"/>
      <c r="AOK127" s="511"/>
      <c r="AOL127" s="511"/>
      <c r="AOM127" s="511"/>
      <c r="AON127" s="511"/>
      <c r="AOO127" s="511"/>
      <c r="AOP127" s="511"/>
      <c r="AOQ127" s="511"/>
      <c r="AOR127" s="511"/>
      <c r="AOS127" s="511"/>
      <c r="AOT127" s="511"/>
      <c r="AOU127" s="511"/>
      <c r="AOV127" s="511"/>
      <c r="AOW127" s="511"/>
      <c r="AOX127" s="511"/>
      <c r="AOY127" s="511"/>
      <c r="AOZ127" s="511"/>
      <c r="APA127" s="511"/>
      <c r="APB127" s="511"/>
      <c r="APC127" s="511"/>
      <c r="APD127" s="511"/>
      <c r="APE127" s="511"/>
      <c r="APF127" s="511"/>
      <c r="APG127" s="511"/>
      <c r="APH127" s="511"/>
      <c r="API127" s="511"/>
      <c r="APJ127" s="511"/>
      <c r="APK127" s="511"/>
      <c r="APL127" s="511"/>
      <c r="APM127" s="511"/>
      <c r="APN127" s="511"/>
      <c r="APO127" s="511"/>
      <c r="APP127" s="511"/>
      <c r="APQ127" s="511"/>
      <c r="APR127" s="511"/>
      <c r="APS127" s="511"/>
      <c r="APT127" s="511"/>
      <c r="APU127" s="511"/>
      <c r="APV127" s="511"/>
      <c r="APW127" s="511"/>
      <c r="APX127" s="511"/>
      <c r="APY127" s="511"/>
      <c r="APZ127" s="511"/>
      <c r="AQA127" s="511"/>
      <c r="AQB127" s="511"/>
      <c r="AQC127" s="511"/>
      <c r="AQD127" s="511"/>
      <c r="AQE127" s="511"/>
      <c r="AQF127" s="511"/>
      <c r="AQG127" s="511"/>
      <c r="AQH127" s="511"/>
      <c r="AQI127" s="511"/>
      <c r="AQJ127" s="511"/>
      <c r="AQK127" s="511"/>
      <c r="AQL127" s="511"/>
      <c r="AQM127" s="511"/>
      <c r="AQN127" s="511"/>
      <c r="AQO127" s="511"/>
      <c r="AQP127" s="511"/>
      <c r="AQQ127" s="511"/>
      <c r="AQR127" s="511"/>
      <c r="AQS127" s="511"/>
      <c r="AQT127" s="511"/>
      <c r="AQU127" s="511"/>
      <c r="AQV127" s="511"/>
      <c r="AQW127" s="511"/>
      <c r="AQX127" s="511"/>
      <c r="AQY127" s="511"/>
      <c r="AQZ127" s="511"/>
      <c r="ARA127" s="511"/>
      <c r="ARB127" s="511"/>
      <c r="ARC127" s="511"/>
      <c r="ARD127" s="511"/>
      <c r="ARE127" s="511"/>
      <c r="ARF127" s="511"/>
      <c r="ARG127" s="511"/>
      <c r="ARH127" s="511"/>
      <c r="ARI127" s="511"/>
      <c r="ARJ127" s="511"/>
      <c r="ARK127" s="511"/>
      <c r="ARL127" s="511"/>
      <c r="ARM127" s="511"/>
      <c r="ARN127" s="511"/>
      <c r="ARO127" s="511"/>
      <c r="ARP127" s="511"/>
      <c r="ARQ127" s="511"/>
      <c r="ARR127" s="511"/>
      <c r="ARS127" s="511"/>
      <c r="ART127" s="511"/>
      <c r="ARU127" s="511"/>
      <c r="ARV127" s="511"/>
      <c r="ARW127" s="511"/>
      <c r="ARX127" s="511"/>
      <c r="ARY127" s="511"/>
      <c r="ARZ127" s="511"/>
      <c r="ASA127" s="511"/>
      <c r="ASB127" s="511"/>
      <c r="ASC127" s="511"/>
      <c r="ASD127" s="511"/>
      <c r="ASE127" s="511"/>
      <c r="ASF127" s="511"/>
      <c r="ASG127" s="511"/>
      <c r="ASH127" s="511"/>
      <c r="ASI127" s="511"/>
      <c r="ASJ127" s="511"/>
      <c r="ASK127" s="511"/>
      <c r="ASL127" s="511"/>
      <c r="ASM127" s="511"/>
      <c r="ASN127" s="511"/>
      <c r="ASO127" s="511"/>
      <c r="ASP127" s="511"/>
      <c r="ASQ127" s="511"/>
      <c r="ASR127" s="511"/>
      <c r="ASS127" s="511"/>
      <c r="AST127" s="511"/>
      <c r="ASU127" s="511"/>
      <c r="ASV127" s="511"/>
      <c r="ASW127" s="511"/>
      <c r="ASX127" s="511"/>
      <c r="ASY127" s="511"/>
      <c r="ASZ127" s="511"/>
      <c r="ATA127" s="511"/>
      <c r="ATB127" s="511"/>
      <c r="ATC127" s="511"/>
      <c r="ATD127" s="511"/>
      <c r="ATE127" s="511"/>
      <c r="ATF127" s="511"/>
      <c r="ATG127" s="511"/>
      <c r="ATH127" s="511"/>
      <c r="ATI127" s="511"/>
      <c r="ATJ127" s="511"/>
      <c r="ATK127" s="511"/>
      <c r="ATL127" s="511"/>
      <c r="ATM127" s="511"/>
      <c r="ATN127" s="511"/>
      <c r="ATO127" s="511"/>
      <c r="ATP127" s="511"/>
      <c r="ATQ127" s="511"/>
      <c r="ATR127" s="511"/>
      <c r="ATS127" s="511"/>
      <c r="ATT127" s="511"/>
      <c r="ATU127" s="511"/>
      <c r="ATV127" s="511"/>
      <c r="ATW127" s="511"/>
      <c r="ATX127" s="511"/>
      <c r="ATY127" s="511"/>
      <c r="ATZ127" s="511"/>
      <c r="AUA127" s="511"/>
      <c r="AUB127" s="511"/>
      <c r="AUC127" s="511"/>
      <c r="AUD127" s="511"/>
      <c r="AUE127" s="511"/>
      <c r="AUF127" s="511"/>
      <c r="AUG127" s="511"/>
      <c r="AUH127" s="511"/>
      <c r="AUI127" s="511"/>
      <c r="AUJ127" s="511"/>
      <c r="AUK127" s="511"/>
      <c r="AUL127" s="511"/>
      <c r="AUM127" s="511"/>
      <c r="AUN127" s="511"/>
      <c r="AUO127" s="511"/>
      <c r="AUP127" s="511"/>
      <c r="AUQ127" s="511"/>
      <c r="AUR127" s="511"/>
      <c r="AUS127" s="511"/>
      <c r="AUT127" s="511"/>
      <c r="AUU127" s="511"/>
      <c r="AUV127" s="511"/>
      <c r="AUW127" s="511"/>
      <c r="AUX127" s="511"/>
      <c r="AUY127" s="511"/>
      <c r="AUZ127" s="511"/>
      <c r="AVA127" s="511"/>
      <c r="AVB127" s="511"/>
      <c r="AVC127" s="511"/>
      <c r="AVD127" s="511"/>
      <c r="AVE127" s="511"/>
      <c r="AVF127" s="511"/>
      <c r="AVG127" s="511"/>
      <c r="AVH127" s="511"/>
      <c r="AVI127" s="511"/>
      <c r="AVJ127" s="511"/>
      <c r="AVK127" s="511"/>
      <c r="AVL127" s="511"/>
      <c r="AVM127" s="511"/>
      <c r="AVN127" s="511"/>
      <c r="AVO127" s="511"/>
      <c r="AVP127" s="511"/>
      <c r="AVQ127" s="511"/>
      <c r="AVR127" s="511"/>
      <c r="AVS127" s="511"/>
      <c r="AVT127" s="511"/>
      <c r="AVU127" s="511"/>
      <c r="AVV127" s="511"/>
      <c r="AVW127" s="511"/>
      <c r="AVX127" s="511"/>
      <c r="AVY127" s="511"/>
      <c r="AVZ127" s="511"/>
      <c r="AWA127" s="511"/>
      <c r="AWB127" s="511"/>
      <c r="AWC127" s="511"/>
      <c r="AWD127" s="511"/>
      <c r="AWE127" s="511"/>
      <c r="AWF127" s="511"/>
      <c r="AWG127" s="511"/>
      <c r="AWH127" s="511"/>
      <c r="AWI127" s="511"/>
      <c r="AWJ127" s="511"/>
      <c r="AWK127" s="511"/>
      <c r="AWL127" s="511"/>
      <c r="AWM127" s="511"/>
      <c r="AWN127" s="511"/>
      <c r="AWO127" s="511"/>
      <c r="AWP127" s="511"/>
      <c r="AWQ127" s="511"/>
      <c r="AWR127" s="511"/>
      <c r="AWS127" s="511"/>
      <c r="AWT127" s="511"/>
      <c r="AWU127" s="511"/>
      <c r="AWV127" s="511"/>
      <c r="AWW127" s="511"/>
      <c r="AWX127" s="511"/>
      <c r="AWY127" s="511"/>
      <c r="AWZ127" s="511"/>
      <c r="AXA127" s="511"/>
      <c r="AXB127" s="511"/>
      <c r="AXC127" s="511"/>
      <c r="AXD127" s="511"/>
      <c r="AXE127" s="511"/>
      <c r="AXF127" s="511"/>
      <c r="AXG127" s="511"/>
      <c r="AXH127" s="511"/>
      <c r="AXI127" s="511"/>
      <c r="AXJ127" s="511"/>
      <c r="AXK127" s="511"/>
      <c r="AXL127" s="511"/>
      <c r="AXM127" s="511"/>
      <c r="AXN127" s="511"/>
      <c r="AXO127" s="511"/>
      <c r="AXP127" s="511"/>
      <c r="AXQ127" s="511"/>
      <c r="AXR127" s="511"/>
      <c r="AXS127" s="511"/>
      <c r="AXT127" s="511"/>
      <c r="AXU127" s="511"/>
      <c r="AXV127" s="511"/>
      <c r="AXW127" s="511"/>
      <c r="AXX127" s="511"/>
      <c r="AXY127" s="511"/>
      <c r="AXZ127" s="511"/>
      <c r="AYA127" s="511"/>
      <c r="AYB127" s="511"/>
      <c r="AYC127" s="511"/>
      <c r="AYD127" s="511"/>
      <c r="AYE127" s="511"/>
      <c r="AYF127" s="511"/>
      <c r="AYG127" s="511"/>
      <c r="AYH127" s="511"/>
      <c r="AYI127" s="511"/>
      <c r="AYJ127" s="511"/>
      <c r="AYK127" s="511"/>
      <c r="AYL127" s="511"/>
      <c r="AYM127" s="511"/>
      <c r="AYN127" s="511"/>
      <c r="AYO127" s="511"/>
      <c r="AYP127" s="511"/>
      <c r="AYQ127" s="511"/>
      <c r="AYR127" s="511"/>
      <c r="AYS127" s="511"/>
      <c r="AYT127" s="511"/>
      <c r="AYU127" s="511"/>
      <c r="AYV127" s="511"/>
      <c r="AYW127" s="511"/>
      <c r="AYX127" s="511"/>
      <c r="AYY127" s="511"/>
      <c r="AYZ127" s="511"/>
      <c r="AZA127" s="511"/>
      <c r="AZB127" s="511"/>
      <c r="AZC127" s="511"/>
      <c r="AZD127" s="511"/>
      <c r="AZE127" s="511"/>
      <c r="AZF127" s="511"/>
      <c r="AZG127" s="511"/>
      <c r="AZH127" s="511"/>
      <c r="AZI127" s="511"/>
      <c r="AZJ127" s="511"/>
      <c r="AZK127" s="511"/>
      <c r="AZL127" s="511"/>
      <c r="AZM127" s="511"/>
      <c r="AZN127" s="511"/>
      <c r="AZO127" s="511"/>
      <c r="AZP127" s="511"/>
      <c r="AZQ127" s="511"/>
      <c r="AZR127" s="511"/>
      <c r="AZS127" s="511"/>
      <c r="AZT127" s="511"/>
      <c r="AZU127" s="511"/>
      <c r="AZV127" s="511"/>
      <c r="AZW127" s="511"/>
      <c r="AZX127" s="511"/>
      <c r="AZY127" s="511"/>
      <c r="AZZ127" s="511"/>
      <c r="BAA127" s="511"/>
      <c r="BAB127" s="511"/>
      <c r="BAC127" s="511"/>
      <c r="BAD127" s="511"/>
      <c r="BAE127" s="511"/>
      <c r="BAF127" s="511"/>
      <c r="BAG127" s="511"/>
      <c r="BAH127" s="511"/>
      <c r="BAI127" s="511"/>
      <c r="BAJ127" s="511"/>
      <c r="BAK127" s="511"/>
      <c r="BAL127" s="511"/>
      <c r="BAM127" s="511"/>
      <c r="BAN127" s="511"/>
      <c r="BAO127" s="511"/>
      <c r="BAP127" s="511"/>
      <c r="BAQ127" s="511"/>
      <c r="BAR127" s="511"/>
      <c r="BAS127" s="511"/>
      <c r="BAT127" s="511"/>
      <c r="BAU127" s="511"/>
      <c r="BAV127" s="511"/>
      <c r="BAW127" s="511"/>
      <c r="BAX127" s="511"/>
      <c r="BAY127" s="511"/>
      <c r="BAZ127" s="511"/>
      <c r="BBA127" s="511"/>
      <c r="BBB127" s="511"/>
      <c r="BBC127" s="511"/>
      <c r="BBD127" s="511"/>
      <c r="BBE127" s="511"/>
      <c r="BBF127" s="511"/>
      <c r="BBG127" s="511"/>
      <c r="BBH127" s="511"/>
      <c r="BBI127" s="511"/>
      <c r="BBJ127" s="511"/>
      <c r="BBK127" s="511"/>
      <c r="BBL127" s="511"/>
      <c r="BBM127" s="511"/>
      <c r="BBN127" s="511"/>
      <c r="BBO127" s="511"/>
      <c r="BBP127" s="511"/>
      <c r="BBQ127" s="511"/>
      <c r="BBR127" s="511"/>
      <c r="BBS127" s="511"/>
      <c r="BBT127" s="511"/>
      <c r="BBU127" s="511"/>
      <c r="BBV127" s="511"/>
      <c r="BBW127" s="511"/>
      <c r="BBX127" s="511"/>
      <c r="BBY127" s="511"/>
      <c r="BBZ127" s="511"/>
      <c r="BCA127" s="511"/>
      <c r="BCB127" s="511"/>
      <c r="BCC127" s="511"/>
      <c r="BCD127" s="511"/>
      <c r="BCE127" s="511"/>
      <c r="BCF127" s="511"/>
      <c r="BCG127" s="511"/>
      <c r="BCH127" s="511"/>
      <c r="BCI127" s="511"/>
      <c r="BCJ127" s="511"/>
      <c r="BCK127" s="511"/>
      <c r="BCL127" s="511"/>
      <c r="BCM127" s="511"/>
      <c r="BCN127" s="511"/>
      <c r="BCO127" s="511"/>
      <c r="BCP127" s="511"/>
      <c r="BCQ127" s="511"/>
      <c r="BCR127" s="511"/>
      <c r="BCS127" s="511"/>
      <c r="BCT127" s="511"/>
      <c r="BCU127" s="511"/>
      <c r="BCV127" s="511"/>
      <c r="BCW127" s="511"/>
      <c r="BCX127" s="511"/>
      <c r="BCY127" s="511"/>
      <c r="BCZ127" s="511"/>
      <c r="BDA127" s="511"/>
      <c r="BDB127" s="511"/>
      <c r="BDC127" s="511"/>
      <c r="BDD127" s="511"/>
      <c r="BDE127" s="511"/>
      <c r="BDF127" s="511"/>
      <c r="BDG127" s="511"/>
      <c r="BDH127" s="511"/>
      <c r="BDI127" s="511"/>
      <c r="BDJ127" s="511"/>
      <c r="BDK127" s="511"/>
      <c r="BDL127" s="511"/>
      <c r="BDM127" s="511"/>
      <c r="BDN127" s="511"/>
      <c r="BDO127" s="511"/>
      <c r="BDP127" s="511"/>
      <c r="BDQ127" s="511"/>
      <c r="BDR127" s="511"/>
      <c r="BDS127" s="511"/>
      <c r="BDT127" s="511"/>
      <c r="BDU127" s="511"/>
      <c r="BDV127" s="511"/>
      <c r="BDW127" s="511"/>
      <c r="BDX127" s="511"/>
      <c r="BDY127" s="511"/>
      <c r="BDZ127" s="511"/>
      <c r="BEA127" s="511"/>
      <c r="BEB127" s="511"/>
      <c r="BEC127" s="511"/>
      <c r="BED127" s="511"/>
      <c r="BEE127" s="511"/>
      <c r="BEF127" s="511"/>
      <c r="BEG127" s="511"/>
      <c r="BEH127" s="511"/>
      <c r="BEI127" s="511"/>
      <c r="BEJ127" s="511"/>
      <c r="BEK127" s="511"/>
      <c r="BEL127" s="511"/>
      <c r="BEM127" s="511"/>
      <c r="BEN127" s="511"/>
      <c r="BEO127" s="511"/>
      <c r="BEP127" s="511"/>
      <c r="BEQ127" s="511"/>
      <c r="BER127" s="511"/>
      <c r="BES127" s="511"/>
      <c r="BET127" s="511"/>
      <c r="BEU127" s="511"/>
      <c r="BEV127" s="511"/>
      <c r="BEW127" s="511"/>
      <c r="BEX127" s="511"/>
      <c r="BEY127" s="511"/>
      <c r="BEZ127" s="511"/>
      <c r="BFA127" s="511"/>
      <c r="BFB127" s="511"/>
      <c r="BFC127" s="511"/>
      <c r="BFD127" s="511"/>
      <c r="BFE127" s="511"/>
      <c r="BFF127" s="511"/>
      <c r="BFG127" s="511"/>
      <c r="BFH127" s="511"/>
      <c r="BFI127" s="511"/>
      <c r="BFJ127" s="511"/>
      <c r="BFK127" s="511"/>
      <c r="BFL127" s="511"/>
      <c r="BFM127" s="511"/>
      <c r="BFN127" s="511"/>
      <c r="BFO127" s="511"/>
      <c r="BFP127" s="511"/>
      <c r="BFQ127" s="511"/>
      <c r="BFR127" s="511"/>
      <c r="BFS127" s="511"/>
      <c r="BFT127" s="511"/>
      <c r="BFU127" s="511"/>
      <c r="BFV127" s="511"/>
      <c r="BFW127" s="511"/>
      <c r="BFX127" s="511"/>
      <c r="BFY127" s="511"/>
      <c r="BFZ127" s="511"/>
      <c r="BGA127" s="511"/>
      <c r="BGB127" s="511"/>
      <c r="BGC127" s="511"/>
      <c r="BGD127" s="511"/>
      <c r="BGE127" s="511"/>
      <c r="BGF127" s="511"/>
      <c r="BGG127" s="511"/>
      <c r="BGH127" s="511"/>
      <c r="BGI127" s="511"/>
      <c r="BGJ127" s="511"/>
      <c r="BGK127" s="511"/>
      <c r="BGL127" s="511"/>
      <c r="BGM127" s="511"/>
      <c r="BGN127" s="511"/>
      <c r="BGO127" s="511"/>
      <c r="BGP127" s="511"/>
      <c r="BGQ127" s="511"/>
      <c r="BGR127" s="511"/>
      <c r="BGS127" s="511"/>
      <c r="BGT127" s="511"/>
      <c r="BGU127" s="511"/>
      <c r="BGV127" s="511"/>
      <c r="BGW127" s="511"/>
      <c r="BGX127" s="511"/>
      <c r="BGY127" s="511"/>
      <c r="BGZ127" s="511"/>
      <c r="BHA127" s="511"/>
      <c r="BHB127" s="511"/>
      <c r="BHC127" s="511"/>
      <c r="BHD127" s="511"/>
      <c r="BHE127" s="511"/>
      <c r="BHF127" s="511"/>
      <c r="BHG127" s="511"/>
      <c r="BHH127" s="511"/>
      <c r="BHI127" s="511"/>
      <c r="BHJ127" s="511"/>
      <c r="BHK127" s="511"/>
      <c r="BHL127" s="511"/>
      <c r="BHM127" s="511"/>
      <c r="BHN127" s="511"/>
      <c r="BHO127" s="511"/>
      <c r="BHP127" s="511"/>
      <c r="BHQ127" s="511"/>
      <c r="BHR127" s="511"/>
      <c r="BHS127" s="511"/>
      <c r="BHT127" s="511"/>
      <c r="BHU127" s="511"/>
      <c r="BHV127" s="511"/>
      <c r="BHW127" s="511"/>
      <c r="BHX127" s="511"/>
      <c r="BHY127" s="511"/>
      <c r="BHZ127" s="511"/>
      <c r="BIA127" s="511"/>
      <c r="BIB127" s="511"/>
      <c r="BIC127" s="511"/>
      <c r="BID127" s="511"/>
      <c r="BIE127" s="511"/>
      <c r="BIF127" s="511"/>
      <c r="BIG127" s="511"/>
      <c r="BIH127" s="511"/>
      <c r="BII127" s="511"/>
      <c r="BIJ127" s="511"/>
      <c r="BIK127" s="511"/>
      <c r="BIL127" s="511"/>
      <c r="BIM127" s="511"/>
      <c r="BIN127" s="511"/>
      <c r="BIO127" s="511"/>
      <c r="BIP127" s="511"/>
      <c r="BIQ127" s="511"/>
      <c r="BIR127" s="511"/>
      <c r="BIS127" s="511"/>
      <c r="BIT127" s="511"/>
      <c r="BIU127" s="511"/>
      <c r="BIV127" s="511"/>
      <c r="BIW127" s="511"/>
      <c r="BIX127" s="511"/>
      <c r="BIY127" s="511"/>
      <c r="BIZ127" s="511"/>
      <c r="BJA127" s="511"/>
      <c r="BJB127" s="511"/>
      <c r="BJC127" s="511"/>
      <c r="BJD127" s="511"/>
      <c r="BJE127" s="511"/>
      <c r="BJF127" s="511"/>
      <c r="BJG127" s="511"/>
      <c r="BJH127" s="511"/>
      <c r="BJI127" s="511"/>
      <c r="BJJ127" s="511"/>
      <c r="BJK127" s="511"/>
      <c r="BJL127" s="511"/>
      <c r="BJM127" s="511"/>
      <c r="BJN127" s="511"/>
      <c r="BJO127" s="511"/>
      <c r="BJP127" s="511"/>
      <c r="BJQ127" s="511"/>
      <c r="BJR127" s="511"/>
      <c r="BJS127" s="511"/>
      <c r="BJT127" s="511"/>
      <c r="BJU127" s="511"/>
      <c r="BJV127" s="511"/>
      <c r="BJW127" s="511"/>
      <c r="BJX127" s="511"/>
      <c r="BJY127" s="511"/>
      <c r="BJZ127" s="511"/>
      <c r="BKA127" s="511"/>
      <c r="BKB127" s="511"/>
      <c r="BKC127" s="511"/>
      <c r="BKD127" s="511"/>
      <c r="BKE127" s="511"/>
      <c r="BKF127" s="511"/>
      <c r="BKG127" s="511"/>
      <c r="BKH127" s="511"/>
      <c r="BKI127" s="511"/>
      <c r="BKJ127" s="511"/>
      <c r="BKK127" s="511"/>
      <c r="BKL127" s="511"/>
      <c r="BKM127" s="511"/>
      <c r="BKN127" s="511"/>
      <c r="BKO127" s="511"/>
      <c r="BKP127" s="511"/>
      <c r="BKQ127" s="511"/>
      <c r="BKR127" s="511"/>
      <c r="BKS127" s="511"/>
      <c r="BKT127" s="511"/>
      <c r="BKU127" s="511"/>
      <c r="BKV127" s="511"/>
      <c r="BKW127" s="511"/>
      <c r="BKX127" s="511"/>
      <c r="BKY127" s="511"/>
      <c r="BKZ127" s="511"/>
      <c r="BLA127" s="511"/>
      <c r="BLB127" s="511"/>
      <c r="BLC127" s="511"/>
      <c r="BLD127" s="511"/>
      <c r="BLE127" s="511"/>
      <c r="BLF127" s="511"/>
      <c r="BLG127" s="511"/>
      <c r="BLH127" s="511"/>
      <c r="BLI127" s="511"/>
      <c r="BLJ127" s="511"/>
      <c r="BLK127" s="511"/>
      <c r="BLL127" s="511"/>
      <c r="BLM127" s="511"/>
      <c r="BLN127" s="511"/>
      <c r="BLO127" s="511"/>
      <c r="BLP127" s="511"/>
      <c r="BLQ127" s="511"/>
      <c r="BLR127" s="511"/>
      <c r="BLS127" s="511"/>
      <c r="BLT127" s="511"/>
      <c r="BLU127" s="511"/>
      <c r="BLV127" s="511"/>
      <c r="BLW127" s="511"/>
      <c r="BLX127" s="511"/>
      <c r="BLY127" s="511"/>
      <c r="BLZ127" s="511"/>
      <c r="BMA127" s="511"/>
      <c r="BMB127" s="511"/>
      <c r="BMC127" s="511"/>
      <c r="BMD127" s="511"/>
      <c r="BME127" s="511"/>
      <c r="BMF127" s="511"/>
      <c r="BMG127" s="511"/>
      <c r="BMH127" s="511"/>
      <c r="BMI127" s="511"/>
      <c r="BMJ127" s="511"/>
      <c r="BMK127" s="511"/>
      <c r="BML127" s="511"/>
      <c r="BMM127" s="511"/>
      <c r="BMN127" s="511"/>
      <c r="BMO127" s="511"/>
      <c r="BMP127" s="511"/>
      <c r="BMQ127" s="511"/>
      <c r="BMR127" s="511"/>
      <c r="BMS127" s="511"/>
      <c r="BMT127" s="511"/>
      <c r="BMU127" s="511"/>
      <c r="BMV127" s="511"/>
      <c r="BMW127" s="511"/>
      <c r="BMX127" s="511"/>
      <c r="BMY127" s="511"/>
      <c r="BMZ127" s="511"/>
      <c r="BNA127" s="511"/>
      <c r="BNB127" s="511"/>
      <c r="BNC127" s="511"/>
      <c r="BND127" s="511"/>
      <c r="BNE127" s="511"/>
      <c r="BNF127" s="511"/>
      <c r="BNG127" s="511"/>
      <c r="BNH127" s="511"/>
      <c r="BNI127" s="511"/>
      <c r="BNJ127" s="511"/>
      <c r="BNK127" s="511"/>
      <c r="BNL127" s="511"/>
      <c r="BNM127" s="511"/>
      <c r="BNN127" s="511"/>
      <c r="BNO127" s="511"/>
      <c r="BNP127" s="511"/>
      <c r="BNQ127" s="511"/>
      <c r="BNR127" s="511"/>
      <c r="BNS127" s="511"/>
      <c r="BNT127" s="511"/>
      <c r="BNU127" s="511"/>
      <c r="BNV127" s="511"/>
      <c r="BNW127" s="511"/>
      <c r="BNX127" s="511"/>
      <c r="BNY127" s="511"/>
      <c r="BNZ127" s="511"/>
      <c r="BOA127" s="511"/>
      <c r="BOB127" s="511"/>
      <c r="BOC127" s="511"/>
      <c r="BOD127" s="511"/>
      <c r="BOE127" s="511"/>
      <c r="BOF127" s="511"/>
      <c r="BOG127" s="511"/>
      <c r="BOH127" s="511"/>
      <c r="BOI127" s="511"/>
      <c r="BOJ127" s="511"/>
      <c r="BOK127" s="511"/>
      <c r="BOL127" s="511"/>
      <c r="BOM127" s="511"/>
      <c r="BON127" s="511"/>
      <c r="BOO127" s="511"/>
      <c r="BOP127" s="511"/>
      <c r="BOQ127" s="511"/>
      <c r="BOR127" s="511"/>
      <c r="BOS127" s="511"/>
      <c r="BOT127" s="511"/>
      <c r="BOU127" s="511"/>
      <c r="BOV127" s="511"/>
      <c r="BOW127" s="511"/>
      <c r="BOX127" s="511"/>
      <c r="BOY127" s="511"/>
      <c r="BOZ127" s="511"/>
      <c r="BPA127" s="511"/>
      <c r="BPB127" s="511"/>
      <c r="BPC127" s="511"/>
      <c r="BPD127" s="511"/>
      <c r="BPE127" s="511"/>
      <c r="BPF127" s="511"/>
      <c r="BPG127" s="511"/>
      <c r="BPH127" s="511"/>
      <c r="BPI127" s="511"/>
      <c r="BPJ127" s="511"/>
      <c r="BPK127" s="511"/>
      <c r="BPL127" s="511"/>
      <c r="BPM127" s="511"/>
      <c r="BPN127" s="511"/>
      <c r="BPO127" s="511"/>
      <c r="BPP127" s="511"/>
      <c r="BPQ127" s="511"/>
      <c r="BPR127" s="511"/>
      <c r="BPS127" s="511"/>
      <c r="BPT127" s="511"/>
      <c r="BPU127" s="511"/>
      <c r="BPV127" s="511"/>
      <c r="BPW127" s="511"/>
      <c r="BPX127" s="511"/>
      <c r="BPY127" s="511"/>
      <c r="BPZ127" s="511"/>
      <c r="BQA127" s="511"/>
      <c r="BQB127" s="511"/>
      <c r="BQC127" s="511"/>
      <c r="BQD127" s="511"/>
      <c r="BQE127" s="511"/>
      <c r="BQF127" s="511"/>
      <c r="BQG127" s="511"/>
      <c r="BQH127" s="511"/>
      <c r="BQI127" s="511"/>
      <c r="BQJ127" s="511"/>
      <c r="BQK127" s="511"/>
      <c r="BQL127" s="511"/>
      <c r="BQM127" s="511"/>
      <c r="BQN127" s="511"/>
      <c r="BQO127" s="511"/>
      <c r="BQP127" s="511"/>
      <c r="BQQ127" s="511"/>
      <c r="BQR127" s="511"/>
      <c r="BQS127" s="511"/>
      <c r="BQT127" s="511"/>
      <c r="BQU127" s="511"/>
      <c r="BQV127" s="511"/>
      <c r="BQW127" s="511"/>
      <c r="BQX127" s="511"/>
      <c r="BQY127" s="511"/>
      <c r="BQZ127" s="511"/>
      <c r="BRA127" s="511"/>
      <c r="BRB127" s="511"/>
      <c r="BRC127" s="511"/>
      <c r="BRD127" s="511"/>
      <c r="BRE127" s="511"/>
      <c r="BRF127" s="511"/>
      <c r="BRG127" s="511"/>
      <c r="BRH127" s="511"/>
      <c r="BRI127" s="511"/>
      <c r="BRJ127" s="511"/>
      <c r="BRK127" s="511"/>
      <c r="BRL127" s="511"/>
      <c r="BRM127" s="511"/>
      <c r="BRN127" s="511"/>
      <c r="BRO127" s="511"/>
      <c r="BRP127" s="511"/>
      <c r="BRQ127" s="511"/>
      <c r="BRR127" s="511"/>
      <c r="BRS127" s="511"/>
      <c r="BRT127" s="511"/>
      <c r="BRU127" s="511"/>
      <c r="BRV127" s="511"/>
      <c r="BRW127" s="511"/>
      <c r="BRX127" s="511"/>
      <c r="BRY127" s="511"/>
      <c r="BRZ127" s="511"/>
      <c r="BSA127" s="511"/>
      <c r="BSB127" s="511"/>
      <c r="BSC127" s="511"/>
      <c r="BSD127" s="511"/>
      <c r="BSE127" s="511"/>
      <c r="BSF127" s="511"/>
      <c r="BSG127" s="511"/>
      <c r="BSH127" s="511"/>
      <c r="BSI127" s="511"/>
      <c r="BSJ127" s="511"/>
      <c r="BSK127" s="511"/>
      <c r="BSL127" s="511"/>
      <c r="BSM127" s="511"/>
      <c r="BSN127" s="511"/>
      <c r="BSO127" s="511"/>
      <c r="BSP127" s="511"/>
      <c r="BSQ127" s="511"/>
      <c r="BSR127" s="511"/>
      <c r="BSS127" s="511"/>
      <c r="BST127" s="511"/>
      <c r="BSU127" s="511"/>
      <c r="BSV127" s="511"/>
      <c r="BSW127" s="511"/>
      <c r="BSX127" s="511"/>
      <c r="BSY127" s="511"/>
      <c r="BSZ127" s="511"/>
      <c r="BTA127" s="511"/>
      <c r="BTB127" s="511"/>
      <c r="BTC127" s="511"/>
      <c r="BTD127" s="511"/>
      <c r="BTE127" s="511"/>
      <c r="BTF127" s="511"/>
      <c r="BTG127" s="511"/>
      <c r="BTH127" s="511"/>
      <c r="BTI127" s="511"/>
      <c r="BTJ127" s="511"/>
      <c r="BTK127" s="511"/>
      <c r="BTL127" s="511"/>
      <c r="BTM127" s="511"/>
      <c r="BTN127" s="511"/>
      <c r="BTO127" s="511"/>
      <c r="BTP127" s="511"/>
      <c r="BTQ127" s="511"/>
      <c r="BTR127" s="511"/>
      <c r="BTS127" s="511"/>
      <c r="BTT127" s="511"/>
      <c r="BTU127" s="511"/>
      <c r="BTV127" s="511"/>
      <c r="BTW127" s="511"/>
      <c r="BTX127" s="511"/>
      <c r="BTY127" s="511"/>
      <c r="BTZ127" s="511"/>
      <c r="BUA127" s="511"/>
      <c r="BUB127" s="511"/>
      <c r="BUC127" s="511"/>
      <c r="BUD127" s="511"/>
      <c r="BUE127" s="511"/>
      <c r="BUF127" s="511"/>
      <c r="BUG127" s="511"/>
      <c r="BUH127" s="511"/>
      <c r="BUI127" s="511"/>
      <c r="BUJ127" s="511"/>
      <c r="BUK127" s="511"/>
      <c r="BUL127" s="511"/>
      <c r="BUM127" s="511"/>
      <c r="BUN127" s="511"/>
      <c r="BUO127" s="511"/>
      <c r="BUP127" s="511"/>
      <c r="BUQ127" s="511"/>
      <c r="BUR127" s="511"/>
      <c r="BUS127" s="511"/>
      <c r="BUT127" s="511"/>
      <c r="BUU127" s="511"/>
      <c r="BUV127" s="511"/>
      <c r="BUW127" s="511"/>
      <c r="BUX127" s="511"/>
      <c r="BUY127" s="511"/>
      <c r="BUZ127" s="511"/>
      <c r="BVA127" s="511"/>
      <c r="BVB127" s="511"/>
      <c r="BVC127" s="511"/>
      <c r="BVD127" s="511"/>
      <c r="BVE127" s="511"/>
      <c r="BVF127" s="511"/>
      <c r="BVG127" s="511"/>
      <c r="BVH127" s="511"/>
      <c r="BVI127" s="511"/>
      <c r="BVJ127" s="511"/>
      <c r="BVK127" s="511"/>
      <c r="BVL127" s="511"/>
      <c r="BVM127" s="511"/>
      <c r="BVN127" s="511"/>
      <c r="BVO127" s="511"/>
      <c r="BVP127" s="511"/>
      <c r="BVQ127" s="511"/>
      <c r="BVR127" s="511"/>
      <c r="BVS127" s="511"/>
      <c r="BVT127" s="511"/>
      <c r="BVU127" s="511"/>
      <c r="BVV127" s="511"/>
      <c r="BVW127" s="511"/>
      <c r="BVX127" s="511"/>
      <c r="BVY127" s="511"/>
      <c r="BVZ127" s="511"/>
      <c r="BWA127" s="511"/>
      <c r="BWB127" s="511"/>
      <c r="BWC127" s="511"/>
      <c r="BWD127" s="511"/>
      <c r="BWE127" s="511"/>
      <c r="BWF127" s="511"/>
      <c r="BWG127" s="511"/>
      <c r="BWH127" s="511"/>
      <c r="BWI127" s="511"/>
      <c r="BWJ127" s="511"/>
      <c r="BWK127" s="511"/>
      <c r="BWL127" s="511"/>
      <c r="BWM127" s="511"/>
      <c r="BWN127" s="511"/>
      <c r="BWO127" s="511"/>
      <c r="BWP127" s="511"/>
      <c r="BWQ127" s="511"/>
      <c r="BWR127" s="511"/>
      <c r="BWS127" s="511"/>
      <c r="BWT127" s="511"/>
      <c r="BWU127" s="511"/>
      <c r="BWV127" s="511"/>
      <c r="BWW127" s="511"/>
      <c r="BWX127" s="511"/>
      <c r="BWY127" s="511"/>
      <c r="BWZ127" s="511"/>
      <c r="BXA127" s="511"/>
      <c r="BXB127" s="511"/>
      <c r="BXC127" s="511"/>
      <c r="BXD127" s="511"/>
      <c r="BXE127" s="511"/>
      <c r="BXF127" s="511"/>
      <c r="BXG127" s="511"/>
      <c r="BXH127" s="511"/>
      <c r="BXI127" s="511"/>
      <c r="BXJ127" s="511"/>
      <c r="BXK127" s="511"/>
      <c r="BXL127" s="511"/>
      <c r="BXM127" s="511"/>
      <c r="BXN127" s="511"/>
      <c r="BXO127" s="511"/>
      <c r="BXP127" s="511"/>
      <c r="BXQ127" s="511"/>
      <c r="BXR127" s="511"/>
      <c r="BXS127" s="511"/>
      <c r="BXT127" s="511"/>
      <c r="BXU127" s="511"/>
      <c r="BXV127" s="511"/>
      <c r="BXW127" s="511"/>
      <c r="BXX127" s="511"/>
      <c r="BXY127" s="511"/>
      <c r="BXZ127" s="511"/>
      <c r="BYA127" s="511"/>
      <c r="BYB127" s="511"/>
      <c r="BYC127" s="511"/>
      <c r="BYD127" s="511"/>
      <c r="BYE127" s="511"/>
      <c r="BYF127" s="511"/>
      <c r="BYG127" s="511"/>
      <c r="BYH127" s="511"/>
      <c r="BYI127" s="511"/>
      <c r="BYJ127" s="511"/>
      <c r="BYK127" s="511"/>
      <c r="BYL127" s="511"/>
      <c r="BYM127" s="511"/>
      <c r="BYN127" s="511"/>
      <c r="BYO127" s="511"/>
      <c r="BYP127" s="511"/>
      <c r="BYQ127" s="511"/>
      <c r="BYR127" s="511"/>
      <c r="BYS127" s="511"/>
      <c r="BYT127" s="511"/>
      <c r="BYU127" s="511"/>
      <c r="BYV127" s="511"/>
      <c r="BYW127" s="511"/>
      <c r="BYX127" s="511"/>
      <c r="BYY127" s="511"/>
      <c r="BYZ127" s="511"/>
      <c r="BZA127" s="511"/>
      <c r="BZB127" s="511"/>
      <c r="BZC127" s="511"/>
      <c r="BZD127" s="511"/>
      <c r="BZE127" s="511"/>
      <c r="BZF127" s="511"/>
      <c r="BZG127" s="511"/>
      <c r="BZH127" s="511"/>
      <c r="BZI127" s="511"/>
      <c r="BZJ127" s="511"/>
      <c r="BZK127" s="511"/>
      <c r="BZL127" s="511"/>
      <c r="BZM127" s="511"/>
      <c r="BZN127" s="511"/>
      <c r="BZO127" s="511"/>
      <c r="BZP127" s="511"/>
      <c r="BZQ127" s="511"/>
      <c r="BZR127" s="511"/>
      <c r="BZS127" s="511"/>
      <c r="BZT127" s="511"/>
      <c r="BZU127" s="511"/>
      <c r="BZV127" s="511"/>
      <c r="BZW127" s="511"/>
      <c r="BZX127" s="511"/>
      <c r="BZY127" s="511"/>
      <c r="BZZ127" s="511"/>
      <c r="CAA127" s="511"/>
      <c r="CAB127" s="511"/>
      <c r="CAC127" s="511"/>
      <c r="CAD127" s="511"/>
      <c r="CAE127" s="511"/>
      <c r="CAF127" s="511"/>
      <c r="CAG127" s="511"/>
      <c r="CAH127" s="511"/>
      <c r="CAI127" s="511"/>
      <c r="CAJ127" s="511"/>
      <c r="CAK127" s="511"/>
      <c r="CAL127" s="511"/>
      <c r="CAM127" s="511"/>
      <c r="CAN127" s="511"/>
      <c r="CAO127" s="511"/>
      <c r="CAP127" s="511"/>
      <c r="CAQ127" s="511"/>
      <c r="CAR127" s="511"/>
      <c r="CAS127" s="511"/>
      <c r="CAT127" s="511"/>
      <c r="CAU127" s="511"/>
      <c r="CAV127" s="511"/>
      <c r="CAW127" s="511"/>
      <c r="CAX127" s="511"/>
      <c r="CAY127" s="511"/>
      <c r="CAZ127" s="511"/>
      <c r="CBA127" s="511"/>
      <c r="CBB127" s="511"/>
      <c r="CBC127" s="511"/>
      <c r="CBD127" s="511"/>
      <c r="CBE127" s="511"/>
      <c r="CBF127" s="511"/>
      <c r="CBG127" s="511"/>
      <c r="CBH127" s="511"/>
      <c r="CBI127" s="511"/>
      <c r="CBJ127" s="511"/>
      <c r="CBK127" s="511"/>
      <c r="CBL127" s="511"/>
      <c r="CBM127" s="511"/>
      <c r="CBN127" s="511"/>
      <c r="CBO127" s="511"/>
      <c r="CBP127" s="511"/>
      <c r="CBQ127" s="511"/>
      <c r="CBR127" s="511"/>
      <c r="CBS127" s="511"/>
      <c r="CBT127" s="511"/>
      <c r="CBU127" s="511"/>
      <c r="CBV127" s="511"/>
      <c r="CBW127" s="511"/>
      <c r="CBX127" s="511"/>
      <c r="CBY127" s="511"/>
      <c r="CBZ127" s="511"/>
      <c r="CCA127" s="511"/>
      <c r="CCB127" s="511"/>
      <c r="CCC127" s="511"/>
      <c r="CCD127" s="511"/>
      <c r="CCE127" s="511"/>
      <c r="CCF127" s="511"/>
      <c r="CCG127" s="511"/>
      <c r="CCH127" s="511"/>
      <c r="CCI127" s="511"/>
      <c r="CCJ127" s="511"/>
      <c r="CCK127" s="511"/>
      <c r="CCL127" s="511"/>
      <c r="CCM127" s="511"/>
      <c r="CCN127" s="511"/>
      <c r="CCO127" s="511"/>
      <c r="CCP127" s="511"/>
      <c r="CCQ127" s="511"/>
      <c r="CCR127" s="511"/>
      <c r="CCS127" s="511"/>
      <c r="CCT127" s="511"/>
      <c r="CCU127" s="511"/>
      <c r="CCV127" s="511"/>
      <c r="CCW127" s="511"/>
      <c r="CCX127" s="511"/>
      <c r="CCY127" s="511"/>
      <c r="CCZ127" s="511"/>
      <c r="CDA127" s="511"/>
      <c r="CDB127" s="511"/>
      <c r="CDC127" s="511"/>
      <c r="CDD127" s="511"/>
      <c r="CDE127" s="511"/>
      <c r="CDF127" s="511"/>
      <c r="CDG127" s="511"/>
      <c r="CDH127" s="511"/>
      <c r="CDI127" s="511"/>
      <c r="CDJ127" s="511"/>
      <c r="CDK127" s="511"/>
      <c r="CDL127" s="511"/>
      <c r="CDM127" s="511"/>
      <c r="CDN127" s="511"/>
      <c r="CDO127" s="511"/>
      <c r="CDP127" s="511"/>
      <c r="CDQ127" s="511"/>
      <c r="CDR127" s="511"/>
      <c r="CDS127" s="511"/>
      <c r="CDT127" s="511"/>
      <c r="CDU127" s="511"/>
      <c r="CDV127" s="511"/>
      <c r="CDW127" s="511"/>
      <c r="CDX127" s="511"/>
      <c r="CDY127" s="511"/>
      <c r="CDZ127" s="511"/>
      <c r="CEA127" s="511"/>
      <c r="CEB127" s="511"/>
      <c r="CEC127" s="511"/>
      <c r="CED127" s="511"/>
      <c r="CEE127" s="511"/>
      <c r="CEF127" s="511"/>
      <c r="CEG127" s="511"/>
      <c r="CEH127" s="511"/>
      <c r="CEI127" s="511"/>
      <c r="CEJ127" s="511"/>
      <c r="CEK127" s="511"/>
      <c r="CEL127" s="511"/>
      <c r="CEM127" s="511"/>
      <c r="CEN127" s="511"/>
      <c r="CEO127" s="511"/>
      <c r="CEP127" s="511"/>
      <c r="CEQ127" s="511"/>
      <c r="CER127" s="511"/>
      <c r="CES127" s="511"/>
      <c r="CET127" s="511"/>
      <c r="CEU127" s="511"/>
      <c r="CEV127" s="511"/>
      <c r="CEW127" s="511"/>
      <c r="CEX127" s="511"/>
      <c r="CEY127" s="511"/>
      <c r="CEZ127" s="511"/>
      <c r="CFA127" s="511"/>
      <c r="CFB127" s="511"/>
      <c r="CFC127" s="511"/>
      <c r="CFD127" s="511"/>
      <c r="CFE127" s="511"/>
      <c r="CFF127" s="511"/>
      <c r="CFG127" s="511"/>
      <c r="CFH127" s="511"/>
      <c r="CFI127" s="511"/>
      <c r="CFJ127" s="511"/>
      <c r="CFK127" s="511"/>
      <c r="CFL127" s="511"/>
      <c r="CFM127" s="511"/>
      <c r="CFN127" s="511"/>
      <c r="CFO127" s="511"/>
      <c r="CFP127" s="511"/>
      <c r="CFQ127" s="511"/>
      <c r="CFR127" s="511"/>
      <c r="CFS127" s="511"/>
      <c r="CFT127" s="511"/>
      <c r="CFU127" s="511"/>
      <c r="CFV127" s="511"/>
      <c r="CFW127" s="511"/>
      <c r="CFX127" s="511"/>
      <c r="CFY127" s="511"/>
      <c r="CFZ127" s="511"/>
      <c r="CGA127" s="511"/>
      <c r="CGB127" s="511"/>
      <c r="CGC127" s="511"/>
      <c r="CGD127" s="511"/>
      <c r="CGE127" s="511"/>
      <c r="CGF127" s="511"/>
      <c r="CGG127" s="511"/>
      <c r="CGH127" s="511"/>
      <c r="CGI127" s="511"/>
      <c r="CGJ127" s="511"/>
      <c r="CGK127" s="511"/>
      <c r="CGL127" s="511"/>
      <c r="CGM127" s="511"/>
      <c r="CGN127" s="511"/>
      <c r="CGO127" s="511"/>
      <c r="CGP127" s="511"/>
      <c r="CGQ127" s="511"/>
      <c r="CGR127" s="511"/>
      <c r="CGS127" s="511"/>
      <c r="CGT127" s="511"/>
      <c r="CGU127" s="511"/>
      <c r="CGV127" s="511"/>
      <c r="CGW127" s="511"/>
      <c r="CGX127" s="511"/>
      <c r="CGY127" s="511"/>
      <c r="CGZ127" s="511"/>
      <c r="CHA127" s="511"/>
      <c r="CHB127" s="511"/>
      <c r="CHC127" s="511"/>
      <c r="CHD127" s="511"/>
      <c r="CHE127" s="511"/>
      <c r="CHF127" s="511"/>
      <c r="CHG127" s="511"/>
      <c r="CHH127" s="511"/>
      <c r="CHI127" s="511"/>
      <c r="CHJ127" s="511"/>
      <c r="CHK127" s="511"/>
      <c r="CHL127" s="511"/>
      <c r="CHM127" s="511"/>
      <c r="CHN127" s="511"/>
      <c r="CHO127" s="511"/>
      <c r="CHP127" s="511"/>
      <c r="CHQ127" s="511"/>
      <c r="CHR127" s="511"/>
      <c r="CHS127" s="511"/>
      <c r="CHT127" s="511"/>
      <c r="CHU127" s="511"/>
      <c r="CHV127" s="511"/>
      <c r="CHW127" s="511"/>
      <c r="CHX127" s="511"/>
      <c r="CHY127" s="511"/>
      <c r="CHZ127" s="511"/>
      <c r="CIA127" s="511"/>
      <c r="CIB127" s="511"/>
      <c r="CIC127" s="511"/>
      <c r="CID127" s="511"/>
      <c r="CIE127" s="511"/>
      <c r="CIF127" s="511"/>
      <c r="CIG127" s="511"/>
      <c r="CIH127" s="511"/>
      <c r="CII127" s="511"/>
      <c r="CIJ127" s="511"/>
      <c r="CIK127" s="511"/>
      <c r="CIL127" s="511"/>
      <c r="CIM127" s="511"/>
      <c r="CIN127" s="511"/>
      <c r="CIO127" s="511"/>
      <c r="CIP127" s="511"/>
      <c r="CIQ127" s="511"/>
      <c r="CIR127" s="511"/>
      <c r="CIS127" s="511"/>
      <c r="CIT127" s="511"/>
      <c r="CIU127" s="511"/>
      <c r="CIV127" s="511"/>
      <c r="CIW127" s="511"/>
      <c r="CIX127" s="511"/>
      <c r="CIY127" s="511"/>
      <c r="CIZ127" s="511"/>
      <c r="CJA127" s="511"/>
      <c r="CJB127" s="511"/>
      <c r="CJC127" s="511"/>
      <c r="CJD127" s="511"/>
      <c r="CJE127" s="511"/>
      <c r="CJF127" s="511"/>
      <c r="CJG127" s="511"/>
      <c r="CJH127" s="511"/>
      <c r="CJI127" s="511"/>
      <c r="CJJ127" s="511"/>
      <c r="CJK127" s="511"/>
      <c r="CJL127" s="511"/>
      <c r="CJM127" s="511"/>
      <c r="CJN127" s="511"/>
      <c r="CJO127" s="511"/>
      <c r="CJP127" s="511"/>
      <c r="CJQ127" s="511"/>
      <c r="CJR127" s="511"/>
      <c r="CJS127" s="511"/>
      <c r="CJT127" s="511"/>
      <c r="CJU127" s="511"/>
      <c r="CJV127" s="511"/>
      <c r="CJW127" s="511"/>
      <c r="CJX127" s="511"/>
      <c r="CJY127" s="511"/>
      <c r="CJZ127" s="511"/>
      <c r="CKA127" s="511"/>
      <c r="CKB127" s="511"/>
      <c r="CKC127" s="511"/>
      <c r="CKD127" s="511"/>
      <c r="CKE127" s="511"/>
      <c r="CKF127" s="511"/>
      <c r="CKG127" s="511"/>
      <c r="CKH127" s="511"/>
      <c r="CKI127" s="511"/>
      <c r="CKJ127" s="511"/>
      <c r="CKK127" s="511"/>
      <c r="CKL127" s="511"/>
      <c r="CKM127" s="511"/>
      <c r="CKN127" s="511"/>
      <c r="CKO127" s="511"/>
      <c r="CKP127" s="511"/>
      <c r="CKQ127" s="511"/>
      <c r="CKR127" s="511"/>
      <c r="CKS127" s="511"/>
      <c r="CKT127" s="511"/>
      <c r="CKU127" s="511"/>
      <c r="CKV127" s="511"/>
      <c r="CKW127" s="511"/>
      <c r="CKX127" s="511"/>
      <c r="CKY127" s="511"/>
      <c r="CKZ127" s="511"/>
      <c r="CLA127" s="511"/>
      <c r="CLB127" s="511"/>
      <c r="CLC127" s="511"/>
      <c r="CLD127" s="511"/>
      <c r="CLE127" s="511"/>
      <c r="CLF127" s="511"/>
      <c r="CLG127" s="511"/>
      <c r="CLH127" s="511"/>
      <c r="CLI127" s="511"/>
      <c r="CLJ127" s="511"/>
      <c r="CLK127" s="511"/>
      <c r="CLL127" s="511"/>
      <c r="CLM127" s="511"/>
      <c r="CLN127" s="511"/>
      <c r="CLO127" s="511"/>
      <c r="CLP127" s="511"/>
      <c r="CLQ127" s="511"/>
      <c r="CLR127" s="511"/>
      <c r="CLS127" s="511"/>
      <c r="CLT127" s="511"/>
      <c r="CLU127" s="511"/>
      <c r="CLV127" s="511"/>
      <c r="CLW127" s="511"/>
      <c r="CLX127" s="511"/>
      <c r="CLY127" s="511"/>
      <c r="CLZ127" s="511"/>
      <c r="CMA127" s="511"/>
      <c r="CMB127" s="511"/>
      <c r="CMC127" s="511"/>
      <c r="CMD127" s="511"/>
      <c r="CME127" s="511"/>
      <c r="CMF127" s="511"/>
      <c r="CMG127" s="511"/>
      <c r="CMH127" s="511"/>
      <c r="CMI127" s="511"/>
      <c r="CMJ127" s="511"/>
      <c r="CMK127" s="511"/>
      <c r="CML127" s="511"/>
      <c r="CMM127" s="511"/>
      <c r="CMN127" s="511"/>
      <c r="CMO127" s="511"/>
      <c r="CMP127" s="511"/>
      <c r="CMQ127" s="511"/>
      <c r="CMR127" s="511"/>
      <c r="CMS127" s="511"/>
      <c r="CMT127" s="511"/>
      <c r="CMU127" s="511"/>
      <c r="CMV127" s="511"/>
      <c r="CMW127" s="511"/>
      <c r="CMX127" s="511"/>
      <c r="CMY127" s="511"/>
      <c r="CMZ127" s="511"/>
      <c r="CNA127" s="511"/>
      <c r="CNB127" s="511"/>
      <c r="CNC127" s="511"/>
      <c r="CND127" s="511"/>
      <c r="CNE127" s="511"/>
      <c r="CNF127" s="511"/>
      <c r="CNG127" s="511"/>
      <c r="CNH127" s="511"/>
      <c r="CNI127" s="511"/>
      <c r="CNJ127" s="511"/>
      <c r="CNK127" s="511"/>
      <c r="CNL127" s="511"/>
      <c r="CNM127" s="511"/>
      <c r="CNN127" s="511"/>
      <c r="CNO127" s="511"/>
      <c r="CNP127" s="511"/>
      <c r="CNQ127" s="511"/>
      <c r="CNR127" s="511"/>
      <c r="CNS127" s="511"/>
      <c r="CNT127" s="511"/>
      <c r="CNU127" s="511"/>
      <c r="CNV127" s="511"/>
      <c r="CNW127" s="511"/>
      <c r="CNX127" s="511"/>
      <c r="CNY127" s="511"/>
      <c r="CNZ127" s="511"/>
      <c r="COA127" s="511"/>
      <c r="COB127" s="511"/>
      <c r="COC127" s="511"/>
      <c r="COD127" s="511"/>
      <c r="COE127" s="511"/>
      <c r="COF127" s="511"/>
      <c r="COG127" s="511"/>
      <c r="COH127" s="511"/>
      <c r="COI127" s="511"/>
      <c r="COJ127" s="511"/>
      <c r="COK127" s="511"/>
      <c r="COL127" s="511"/>
      <c r="COM127" s="511"/>
      <c r="CON127" s="511"/>
      <c r="COO127" s="511"/>
      <c r="COP127" s="511"/>
      <c r="COQ127" s="511"/>
      <c r="COR127" s="511"/>
      <c r="COS127" s="511"/>
      <c r="COT127" s="511"/>
      <c r="COU127" s="511"/>
      <c r="COV127" s="511"/>
      <c r="COW127" s="511"/>
      <c r="COX127" s="511"/>
      <c r="COY127" s="511"/>
      <c r="COZ127" s="511"/>
      <c r="CPA127" s="511"/>
      <c r="CPB127" s="511"/>
      <c r="CPC127" s="511"/>
      <c r="CPD127" s="511"/>
      <c r="CPE127" s="511"/>
      <c r="CPF127" s="511"/>
      <c r="CPG127" s="511"/>
      <c r="CPH127" s="511"/>
      <c r="CPI127" s="511"/>
      <c r="CPJ127" s="511"/>
      <c r="CPK127" s="511"/>
      <c r="CPL127" s="511"/>
      <c r="CPM127" s="511"/>
      <c r="CPN127" s="511"/>
      <c r="CPO127" s="511"/>
      <c r="CPP127" s="511"/>
      <c r="CPQ127" s="511"/>
      <c r="CPR127" s="511"/>
      <c r="CPS127" s="511"/>
      <c r="CPT127" s="511"/>
      <c r="CPU127" s="511"/>
      <c r="CPV127" s="511"/>
      <c r="CPW127" s="511"/>
      <c r="CPX127" s="511"/>
      <c r="CPY127" s="511"/>
      <c r="CPZ127" s="511"/>
      <c r="CQA127" s="511"/>
      <c r="CQB127" s="511"/>
      <c r="CQC127" s="511"/>
      <c r="CQD127" s="511"/>
      <c r="CQE127" s="511"/>
      <c r="CQF127" s="511"/>
      <c r="CQG127" s="511"/>
      <c r="CQH127" s="511"/>
      <c r="CQI127" s="511"/>
      <c r="CQJ127" s="511"/>
      <c r="CQK127" s="511"/>
      <c r="CQL127" s="511"/>
      <c r="CQM127" s="511"/>
      <c r="CQN127" s="511"/>
      <c r="CQO127" s="511"/>
      <c r="CQP127" s="511"/>
      <c r="CQQ127" s="511"/>
      <c r="CQR127" s="511"/>
      <c r="CQS127" s="511"/>
      <c r="CQT127" s="511"/>
      <c r="CQU127" s="511"/>
      <c r="CQV127" s="511"/>
      <c r="CQW127" s="511"/>
      <c r="CQX127" s="511"/>
      <c r="CQY127" s="511"/>
      <c r="CQZ127" s="511"/>
      <c r="CRA127" s="511"/>
      <c r="CRB127" s="511"/>
      <c r="CRC127" s="511"/>
      <c r="CRD127" s="511"/>
      <c r="CRE127" s="511"/>
      <c r="CRF127" s="511"/>
      <c r="CRG127" s="511"/>
      <c r="CRH127" s="511"/>
      <c r="CRI127" s="511"/>
      <c r="CRJ127" s="511"/>
      <c r="CRK127" s="511"/>
      <c r="CRL127" s="511"/>
      <c r="CRM127" s="511"/>
      <c r="CRN127" s="511"/>
      <c r="CRO127" s="511"/>
      <c r="CRP127" s="511"/>
      <c r="CRQ127" s="511"/>
      <c r="CRR127" s="511"/>
      <c r="CRS127" s="511"/>
      <c r="CRT127" s="511"/>
      <c r="CRU127" s="511"/>
      <c r="CRV127" s="511"/>
      <c r="CRW127" s="511"/>
      <c r="CRX127" s="511"/>
      <c r="CRY127" s="511"/>
      <c r="CRZ127" s="511"/>
      <c r="CSA127" s="511"/>
      <c r="CSB127" s="511"/>
      <c r="CSC127" s="511"/>
      <c r="CSD127" s="511"/>
      <c r="CSE127" s="511"/>
      <c r="CSF127" s="511"/>
      <c r="CSG127" s="511"/>
      <c r="CSH127" s="511"/>
      <c r="CSI127" s="511"/>
      <c r="CSJ127" s="511"/>
      <c r="CSK127" s="511"/>
      <c r="CSL127" s="511"/>
      <c r="CSM127" s="511"/>
      <c r="CSN127" s="511"/>
      <c r="CSO127" s="511"/>
      <c r="CSP127" s="511"/>
      <c r="CSQ127" s="511"/>
      <c r="CSR127" s="511"/>
      <c r="CSS127" s="511"/>
      <c r="CST127" s="511"/>
      <c r="CSU127" s="511"/>
      <c r="CSV127" s="511"/>
      <c r="CSW127" s="511"/>
      <c r="CSX127" s="511"/>
      <c r="CSY127" s="511"/>
      <c r="CSZ127" s="511"/>
      <c r="CTA127" s="511"/>
      <c r="CTB127" s="511"/>
      <c r="CTC127" s="511"/>
      <c r="CTD127" s="511"/>
      <c r="CTE127" s="511"/>
      <c r="CTF127" s="511"/>
      <c r="CTG127" s="511"/>
      <c r="CTH127" s="511"/>
      <c r="CTI127" s="511"/>
      <c r="CTJ127" s="511"/>
      <c r="CTK127" s="511"/>
      <c r="CTL127" s="511"/>
      <c r="CTM127" s="511"/>
      <c r="CTN127" s="511"/>
      <c r="CTO127" s="511"/>
      <c r="CTP127" s="511"/>
      <c r="CTQ127" s="511"/>
      <c r="CTR127" s="511"/>
      <c r="CTS127" s="511"/>
      <c r="CTT127" s="511"/>
      <c r="CTU127" s="511"/>
      <c r="CTV127" s="511"/>
      <c r="CTW127" s="511"/>
      <c r="CTX127" s="511"/>
      <c r="CTY127" s="511"/>
      <c r="CTZ127" s="511"/>
      <c r="CUA127" s="511"/>
      <c r="CUB127" s="511"/>
      <c r="CUC127" s="511"/>
      <c r="CUD127" s="511"/>
      <c r="CUE127" s="511"/>
      <c r="CUF127" s="511"/>
      <c r="CUG127" s="511"/>
      <c r="CUH127" s="511"/>
      <c r="CUI127" s="511"/>
      <c r="CUJ127" s="511"/>
      <c r="CUK127" s="511"/>
      <c r="CUL127" s="511"/>
      <c r="CUM127" s="511"/>
      <c r="CUN127" s="511"/>
      <c r="CUO127" s="511"/>
      <c r="CUP127" s="511"/>
      <c r="CUQ127" s="511"/>
      <c r="CUR127" s="511"/>
      <c r="CUS127" s="511"/>
      <c r="CUT127" s="511"/>
      <c r="CUU127" s="511"/>
      <c r="CUV127" s="511"/>
      <c r="CUW127" s="511"/>
      <c r="CUX127" s="511"/>
      <c r="CUY127" s="511"/>
      <c r="CUZ127" s="511"/>
      <c r="CVA127" s="511"/>
      <c r="CVB127" s="511"/>
      <c r="CVC127" s="511"/>
      <c r="CVD127" s="511"/>
      <c r="CVE127" s="511"/>
      <c r="CVF127" s="511"/>
      <c r="CVG127" s="511"/>
      <c r="CVH127" s="511"/>
      <c r="CVI127" s="511"/>
      <c r="CVJ127" s="511"/>
      <c r="CVK127" s="511"/>
      <c r="CVL127" s="511"/>
      <c r="CVM127" s="511"/>
      <c r="CVN127" s="511"/>
      <c r="CVO127" s="511"/>
      <c r="CVP127" s="511"/>
      <c r="CVQ127" s="511"/>
      <c r="CVR127" s="511"/>
      <c r="CVS127" s="511"/>
      <c r="CVT127" s="511"/>
      <c r="CVU127" s="511"/>
      <c r="CVV127" s="511"/>
      <c r="CVW127" s="511"/>
      <c r="CVX127" s="511"/>
      <c r="CVY127" s="511"/>
      <c r="CVZ127" s="511"/>
      <c r="CWA127" s="511"/>
      <c r="CWB127" s="511"/>
      <c r="CWC127" s="511"/>
      <c r="CWD127" s="511"/>
      <c r="CWE127" s="511"/>
      <c r="CWF127" s="511"/>
      <c r="CWG127" s="511"/>
      <c r="CWH127" s="511"/>
      <c r="CWI127" s="511"/>
      <c r="CWJ127" s="511"/>
      <c r="CWK127" s="511"/>
      <c r="CWL127" s="511"/>
      <c r="CWM127" s="511"/>
      <c r="CWN127" s="511"/>
      <c r="CWO127" s="511"/>
      <c r="CWP127" s="511"/>
      <c r="CWQ127" s="511"/>
      <c r="CWR127" s="511"/>
      <c r="CWS127" s="511"/>
      <c r="CWT127" s="511"/>
      <c r="CWU127" s="511"/>
      <c r="CWV127" s="511"/>
      <c r="CWW127" s="511"/>
      <c r="CWX127" s="511"/>
      <c r="CWY127" s="511"/>
      <c r="CWZ127" s="511"/>
      <c r="CXA127" s="511"/>
      <c r="CXB127" s="511"/>
      <c r="CXC127" s="511"/>
      <c r="CXD127" s="511"/>
      <c r="CXE127" s="511"/>
      <c r="CXF127" s="511"/>
      <c r="CXG127" s="511"/>
      <c r="CXH127" s="511"/>
      <c r="CXI127" s="511"/>
      <c r="CXJ127" s="511"/>
      <c r="CXK127" s="511"/>
      <c r="CXL127" s="511"/>
      <c r="CXM127" s="511"/>
      <c r="CXN127" s="511"/>
      <c r="CXO127" s="511"/>
      <c r="CXP127" s="511"/>
      <c r="CXQ127" s="511"/>
      <c r="CXR127" s="511"/>
      <c r="CXS127" s="511"/>
      <c r="CXT127" s="511"/>
      <c r="CXU127" s="511"/>
      <c r="CXV127" s="511"/>
      <c r="CXW127" s="511"/>
      <c r="CXX127" s="511"/>
      <c r="CXY127" s="511"/>
      <c r="CXZ127" s="511"/>
      <c r="CYA127" s="511"/>
      <c r="CYB127" s="511"/>
      <c r="CYC127" s="511"/>
      <c r="CYD127" s="511"/>
      <c r="CYE127" s="511"/>
      <c r="CYF127" s="511"/>
      <c r="CYG127" s="511"/>
      <c r="CYH127" s="511"/>
      <c r="CYI127" s="511"/>
      <c r="CYJ127" s="511"/>
      <c r="CYK127" s="511"/>
      <c r="CYL127" s="511"/>
      <c r="CYM127" s="511"/>
      <c r="CYN127" s="511"/>
      <c r="CYO127" s="511"/>
      <c r="CYP127" s="511"/>
      <c r="CYQ127" s="511"/>
      <c r="CYR127" s="511"/>
      <c r="CYS127" s="511"/>
      <c r="CYT127" s="511"/>
      <c r="CYU127" s="511"/>
      <c r="CYV127" s="511"/>
      <c r="CYW127" s="511"/>
      <c r="CYX127" s="511"/>
      <c r="CYY127" s="511"/>
      <c r="CYZ127" s="511"/>
      <c r="CZA127" s="511"/>
      <c r="CZB127" s="511"/>
      <c r="CZC127" s="511"/>
      <c r="CZD127" s="511"/>
      <c r="CZE127" s="511"/>
      <c r="CZF127" s="511"/>
      <c r="CZG127" s="511"/>
      <c r="CZH127" s="511"/>
      <c r="CZI127" s="511"/>
      <c r="CZJ127" s="511"/>
      <c r="CZK127" s="511"/>
      <c r="CZL127" s="511"/>
      <c r="CZM127" s="511"/>
      <c r="CZN127" s="511"/>
      <c r="CZO127" s="511"/>
      <c r="CZP127" s="511"/>
      <c r="CZQ127" s="511"/>
      <c r="CZR127" s="511"/>
      <c r="CZS127" s="511"/>
      <c r="CZT127" s="511"/>
      <c r="CZU127" s="511"/>
      <c r="CZV127" s="511"/>
      <c r="CZW127" s="511"/>
      <c r="CZX127" s="511"/>
      <c r="CZY127" s="511"/>
      <c r="CZZ127" s="511"/>
      <c r="DAA127" s="511"/>
      <c r="DAB127" s="511"/>
      <c r="DAC127" s="511"/>
      <c r="DAD127" s="511"/>
      <c r="DAE127" s="511"/>
      <c r="DAF127" s="511"/>
      <c r="DAG127" s="511"/>
      <c r="DAH127" s="511"/>
      <c r="DAI127" s="511"/>
      <c r="DAJ127" s="511"/>
      <c r="DAK127" s="511"/>
      <c r="DAL127" s="511"/>
      <c r="DAM127" s="511"/>
      <c r="DAN127" s="511"/>
      <c r="DAO127" s="511"/>
      <c r="DAP127" s="511"/>
      <c r="DAQ127" s="511"/>
      <c r="DAR127" s="511"/>
      <c r="DAS127" s="511"/>
      <c r="DAT127" s="511"/>
      <c r="DAU127" s="511"/>
      <c r="DAV127" s="511"/>
      <c r="DAW127" s="511"/>
      <c r="DAX127" s="511"/>
      <c r="DAY127" s="511"/>
      <c r="DAZ127" s="511"/>
      <c r="DBA127" s="511"/>
      <c r="DBB127" s="511"/>
      <c r="DBC127" s="511"/>
      <c r="DBD127" s="511"/>
      <c r="DBE127" s="511"/>
      <c r="DBF127" s="511"/>
      <c r="DBG127" s="511"/>
      <c r="DBH127" s="511"/>
      <c r="DBI127" s="511"/>
      <c r="DBJ127" s="511"/>
      <c r="DBK127" s="511"/>
      <c r="DBL127" s="511"/>
      <c r="DBM127" s="511"/>
      <c r="DBN127" s="511"/>
      <c r="DBO127" s="511"/>
      <c r="DBP127" s="511"/>
      <c r="DBQ127" s="511"/>
      <c r="DBR127" s="511"/>
      <c r="DBS127" s="511"/>
      <c r="DBT127" s="511"/>
      <c r="DBU127" s="511"/>
      <c r="DBV127" s="511"/>
      <c r="DBW127" s="511"/>
      <c r="DBX127" s="511"/>
      <c r="DBY127" s="511"/>
      <c r="DBZ127" s="511"/>
      <c r="DCA127" s="511"/>
      <c r="DCB127" s="511"/>
      <c r="DCC127" s="511"/>
      <c r="DCD127" s="511"/>
      <c r="DCE127" s="511"/>
      <c r="DCF127" s="511"/>
      <c r="DCG127" s="511"/>
      <c r="DCH127" s="511"/>
      <c r="DCI127" s="511"/>
      <c r="DCJ127" s="511"/>
      <c r="DCK127" s="511"/>
      <c r="DCL127" s="511"/>
      <c r="DCM127" s="511"/>
      <c r="DCN127" s="511"/>
      <c r="DCO127" s="511"/>
      <c r="DCP127" s="511"/>
      <c r="DCQ127" s="511"/>
      <c r="DCR127" s="511"/>
      <c r="DCS127" s="511"/>
      <c r="DCT127" s="511"/>
      <c r="DCU127" s="511"/>
      <c r="DCV127" s="511"/>
      <c r="DCW127" s="511"/>
      <c r="DCX127" s="511"/>
      <c r="DCY127" s="511"/>
      <c r="DCZ127" s="511"/>
      <c r="DDA127" s="511"/>
      <c r="DDB127" s="511"/>
      <c r="DDC127" s="511"/>
      <c r="DDD127" s="511"/>
      <c r="DDE127" s="511"/>
      <c r="DDF127" s="511"/>
      <c r="DDG127" s="511"/>
      <c r="DDH127" s="511"/>
      <c r="DDI127" s="511"/>
      <c r="DDJ127" s="511"/>
      <c r="DDK127" s="511"/>
      <c r="DDL127" s="511"/>
      <c r="DDM127" s="511"/>
      <c r="DDN127" s="511"/>
      <c r="DDO127" s="511"/>
      <c r="DDP127" s="511"/>
      <c r="DDQ127" s="511"/>
      <c r="DDR127" s="511"/>
      <c r="DDS127" s="511"/>
      <c r="DDT127" s="511"/>
      <c r="DDU127" s="511"/>
      <c r="DDV127" s="511"/>
      <c r="DDW127" s="511"/>
      <c r="DDX127" s="511"/>
      <c r="DDY127" s="511"/>
      <c r="DDZ127" s="511"/>
      <c r="DEA127" s="511"/>
      <c r="DEB127" s="511"/>
      <c r="DEC127" s="511"/>
      <c r="DED127" s="511"/>
      <c r="DEE127" s="511"/>
      <c r="DEF127" s="511"/>
      <c r="DEG127" s="511"/>
      <c r="DEH127" s="511"/>
      <c r="DEI127" s="511"/>
      <c r="DEJ127" s="511"/>
      <c r="DEK127" s="511"/>
      <c r="DEL127" s="511"/>
      <c r="DEM127" s="511"/>
      <c r="DEN127" s="511"/>
      <c r="DEO127" s="511"/>
      <c r="DEP127" s="511"/>
      <c r="DEQ127" s="511"/>
      <c r="DER127" s="511"/>
      <c r="DES127" s="511"/>
      <c r="DET127" s="511"/>
      <c r="DEU127" s="511"/>
      <c r="DEV127" s="511"/>
      <c r="DEW127" s="511"/>
      <c r="DEX127" s="511"/>
      <c r="DEY127" s="511"/>
      <c r="DEZ127" s="511"/>
      <c r="DFA127" s="511"/>
      <c r="DFB127" s="511"/>
      <c r="DFC127" s="511"/>
      <c r="DFD127" s="511"/>
      <c r="DFE127" s="511"/>
      <c r="DFF127" s="511"/>
      <c r="DFG127" s="511"/>
      <c r="DFH127" s="511"/>
      <c r="DFI127" s="511"/>
      <c r="DFJ127" s="511"/>
      <c r="DFK127" s="511"/>
      <c r="DFL127" s="511"/>
      <c r="DFM127" s="511"/>
      <c r="DFN127" s="511"/>
      <c r="DFO127" s="511"/>
      <c r="DFP127" s="511"/>
      <c r="DFQ127" s="511"/>
      <c r="DFR127" s="511"/>
      <c r="DFS127" s="511"/>
      <c r="DFT127" s="511"/>
      <c r="DFU127" s="511"/>
      <c r="DFV127" s="511"/>
      <c r="DFW127" s="511"/>
      <c r="DFX127" s="511"/>
      <c r="DFY127" s="511"/>
      <c r="DFZ127" s="511"/>
      <c r="DGA127" s="511"/>
      <c r="DGB127" s="511"/>
      <c r="DGC127" s="511"/>
      <c r="DGD127" s="511"/>
      <c r="DGE127" s="511"/>
      <c r="DGF127" s="511"/>
      <c r="DGG127" s="511"/>
      <c r="DGH127" s="511"/>
      <c r="DGI127" s="511"/>
      <c r="DGJ127" s="511"/>
      <c r="DGK127" s="511"/>
      <c r="DGL127" s="511"/>
      <c r="DGM127" s="511"/>
      <c r="DGN127" s="511"/>
      <c r="DGO127" s="511"/>
      <c r="DGP127" s="511"/>
      <c r="DGQ127" s="511"/>
      <c r="DGR127" s="511"/>
      <c r="DGS127" s="511"/>
      <c r="DGT127" s="511"/>
      <c r="DGU127" s="511"/>
      <c r="DGV127" s="511"/>
      <c r="DGW127" s="511"/>
      <c r="DGX127" s="511"/>
      <c r="DGY127" s="511"/>
      <c r="DGZ127" s="511"/>
      <c r="DHA127" s="511"/>
      <c r="DHB127" s="511"/>
      <c r="DHC127" s="511"/>
      <c r="DHD127" s="511"/>
      <c r="DHE127" s="511"/>
      <c r="DHF127" s="511"/>
      <c r="DHG127" s="511"/>
      <c r="DHH127" s="511"/>
      <c r="DHI127" s="511"/>
      <c r="DHJ127" s="511"/>
      <c r="DHK127" s="511"/>
      <c r="DHL127" s="511"/>
      <c r="DHM127" s="511"/>
      <c r="DHN127" s="511"/>
      <c r="DHO127" s="511"/>
      <c r="DHP127" s="511"/>
      <c r="DHQ127" s="511"/>
      <c r="DHR127" s="511"/>
      <c r="DHS127" s="511"/>
      <c r="DHT127" s="511"/>
      <c r="DHU127" s="511"/>
      <c r="DHV127" s="511"/>
      <c r="DHW127" s="511"/>
      <c r="DHX127" s="511"/>
      <c r="DHY127" s="511"/>
      <c r="DHZ127" s="511"/>
      <c r="DIA127" s="511"/>
      <c r="DIB127" s="511"/>
      <c r="DIC127" s="511"/>
      <c r="DID127" s="511"/>
      <c r="DIE127" s="511"/>
      <c r="DIF127" s="511"/>
      <c r="DIG127" s="511"/>
      <c r="DIH127" s="511"/>
      <c r="DII127" s="511"/>
      <c r="DIJ127" s="511"/>
      <c r="DIK127" s="511"/>
      <c r="DIL127" s="511"/>
      <c r="DIM127" s="511"/>
      <c r="DIN127" s="511"/>
      <c r="DIO127" s="511"/>
      <c r="DIP127" s="511"/>
      <c r="DIQ127" s="511"/>
      <c r="DIR127" s="511"/>
      <c r="DIS127" s="511"/>
      <c r="DIT127" s="511"/>
      <c r="DIU127" s="511"/>
      <c r="DIV127" s="511"/>
      <c r="DIW127" s="511"/>
      <c r="DIX127" s="511"/>
      <c r="DIY127" s="511"/>
      <c r="DIZ127" s="511"/>
      <c r="DJA127" s="511"/>
      <c r="DJB127" s="511"/>
      <c r="DJC127" s="511"/>
      <c r="DJD127" s="511"/>
      <c r="DJE127" s="511"/>
      <c r="DJF127" s="511"/>
      <c r="DJG127" s="511"/>
      <c r="DJH127" s="511"/>
      <c r="DJI127" s="511"/>
      <c r="DJJ127" s="511"/>
      <c r="DJK127" s="511"/>
      <c r="DJL127" s="511"/>
      <c r="DJM127" s="511"/>
      <c r="DJN127" s="511"/>
      <c r="DJO127" s="511"/>
      <c r="DJP127" s="511"/>
      <c r="DJQ127" s="511"/>
      <c r="DJR127" s="511"/>
      <c r="DJS127" s="511"/>
      <c r="DJT127" s="511"/>
      <c r="DJU127" s="511"/>
      <c r="DJV127" s="511"/>
      <c r="DJW127" s="511"/>
      <c r="DJX127" s="511"/>
      <c r="DJY127" s="511"/>
      <c r="DJZ127" s="511"/>
      <c r="DKA127" s="511"/>
      <c r="DKB127" s="511"/>
      <c r="DKC127" s="511"/>
      <c r="DKD127" s="511"/>
      <c r="DKE127" s="511"/>
      <c r="DKF127" s="511"/>
      <c r="DKG127" s="511"/>
      <c r="DKH127" s="511"/>
      <c r="DKI127" s="511"/>
      <c r="DKJ127" s="511"/>
      <c r="DKK127" s="511"/>
      <c r="DKL127" s="511"/>
      <c r="DKM127" s="511"/>
      <c r="DKN127" s="511"/>
      <c r="DKO127" s="511"/>
      <c r="DKP127" s="511"/>
      <c r="DKQ127" s="511"/>
      <c r="DKR127" s="511"/>
      <c r="DKS127" s="511"/>
      <c r="DKT127" s="511"/>
      <c r="DKU127" s="511"/>
      <c r="DKV127" s="511"/>
      <c r="DKW127" s="511"/>
      <c r="DKX127" s="511"/>
      <c r="DKY127" s="511"/>
      <c r="DKZ127" s="511"/>
      <c r="DLA127" s="511"/>
      <c r="DLB127" s="511"/>
      <c r="DLC127" s="511"/>
      <c r="DLD127" s="511"/>
      <c r="DLE127" s="511"/>
      <c r="DLF127" s="511"/>
      <c r="DLG127" s="511"/>
      <c r="DLH127" s="511"/>
      <c r="DLI127" s="511"/>
      <c r="DLJ127" s="511"/>
      <c r="DLK127" s="511"/>
      <c r="DLL127" s="511"/>
      <c r="DLM127" s="511"/>
      <c r="DLN127" s="511"/>
      <c r="DLO127" s="511"/>
      <c r="DLP127" s="511"/>
      <c r="DLQ127" s="511"/>
      <c r="DLR127" s="511"/>
      <c r="DLS127" s="511"/>
      <c r="DLT127" s="511"/>
      <c r="DLU127" s="511"/>
      <c r="DLV127" s="511"/>
      <c r="DLW127" s="511"/>
      <c r="DLX127" s="511"/>
      <c r="DLY127" s="511"/>
      <c r="DLZ127" s="511"/>
      <c r="DMA127" s="511"/>
      <c r="DMB127" s="511"/>
      <c r="DMC127" s="511"/>
      <c r="DMD127" s="511"/>
      <c r="DME127" s="511"/>
      <c r="DMF127" s="511"/>
      <c r="DMG127" s="511"/>
      <c r="DMH127" s="511"/>
      <c r="DMI127" s="511"/>
      <c r="DMJ127" s="511"/>
      <c r="DMK127" s="511"/>
      <c r="DML127" s="511"/>
      <c r="DMM127" s="511"/>
      <c r="DMN127" s="511"/>
      <c r="DMO127" s="511"/>
      <c r="DMP127" s="511"/>
      <c r="DMQ127" s="511"/>
      <c r="DMR127" s="511"/>
      <c r="DMS127" s="511"/>
      <c r="DMT127" s="511"/>
      <c r="DMU127" s="511"/>
      <c r="DMV127" s="511"/>
      <c r="DMW127" s="511"/>
      <c r="DMX127" s="511"/>
      <c r="DMY127" s="511"/>
      <c r="DMZ127" s="511"/>
      <c r="DNA127" s="511"/>
      <c r="DNB127" s="511"/>
      <c r="DNC127" s="511"/>
      <c r="DND127" s="511"/>
      <c r="DNE127" s="511"/>
      <c r="DNF127" s="511"/>
      <c r="DNG127" s="511"/>
      <c r="DNH127" s="511"/>
      <c r="DNI127" s="511"/>
      <c r="DNJ127" s="511"/>
      <c r="DNK127" s="511"/>
      <c r="DNL127" s="511"/>
      <c r="DNM127" s="511"/>
      <c r="DNN127" s="511"/>
      <c r="DNO127" s="511"/>
      <c r="DNP127" s="511"/>
      <c r="DNQ127" s="511"/>
      <c r="DNR127" s="511"/>
      <c r="DNS127" s="511"/>
      <c r="DNT127" s="511"/>
      <c r="DNU127" s="511"/>
      <c r="DNV127" s="511"/>
      <c r="DNW127" s="511"/>
      <c r="DNX127" s="511"/>
      <c r="DNY127" s="511"/>
      <c r="DNZ127" s="511"/>
      <c r="DOA127" s="511"/>
      <c r="DOB127" s="511"/>
      <c r="DOC127" s="511"/>
      <c r="DOD127" s="511"/>
      <c r="DOE127" s="511"/>
      <c r="DOF127" s="511"/>
      <c r="DOG127" s="511"/>
      <c r="DOH127" s="511"/>
      <c r="DOI127" s="511"/>
      <c r="DOJ127" s="511"/>
      <c r="DOK127" s="511"/>
      <c r="DOL127" s="511"/>
      <c r="DOM127" s="511"/>
      <c r="DON127" s="511"/>
      <c r="DOO127" s="511"/>
      <c r="DOP127" s="511"/>
      <c r="DOQ127" s="511"/>
      <c r="DOR127" s="511"/>
      <c r="DOS127" s="511"/>
      <c r="DOT127" s="511"/>
      <c r="DOU127" s="511"/>
      <c r="DOV127" s="511"/>
      <c r="DOW127" s="511"/>
      <c r="DOX127" s="511"/>
      <c r="DOY127" s="511"/>
      <c r="DOZ127" s="511"/>
      <c r="DPA127" s="511"/>
      <c r="DPB127" s="511"/>
      <c r="DPC127" s="511"/>
      <c r="DPD127" s="511"/>
      <c r="DPE127" s="511"/>
      <c r="DPF127" s="511"/>
      <c r="DPG127" s="511"/>
      <c r="DPH127" s="511"/>
      <c r="DPI127" s="511"/>
      <c r="DPJ127" s="511"/>
      <c r="DPK127" s="511"/>
      <c r="DPL127" s="511"/>
      <c r="DPM127" s="511"/>
      <c r="DPN127" s="511"/>
      <c r="DPO127" s="511"/>
      <c r="DPP127" s="511"/>
      <c r="DPQ127" s="511"/>
      <c r="DPR127" s="511"/>
      <c r="DPS127" s="511"/>
      <c r="DPT127" s="511"/>
      <c r="DPU127" s="511"/>
      <c r="DPV127" s="511"/>
      <c r="DPW127" s="511"/>
      <c r="DPX127" s="511"/>
      <c r="DPY127" s="511"/>
      <c r="DPZ127" s="511"/>
      <c r="DQA127" s="511"/>
      <c r="DQB127" s="511"/>
      <c r="DQC127" s="511"/>
      <c r="DQD127" s="511"/>
      <c r="DQE127" s="511"/>
      <c r="DQF127" s="511"/>
      <c r="DQG127" s="511"/>
      <c r="DQH127" s="511"/>
      <c r="DQI127" s="511"/>
      <c r="DQJ127" s="511"/>
      <c r="DQK127" s="511"/>
      <c r="DQL127" s="511"/>
      <c r="DQM127" s="511"/>
      <c r="DQN127" s="511"/>
      <c r="DQO127" s="511"/>
      <c r="DQP127" s="511"/>
      <c r="DQQ127" s="511"/>
      <c r="DQR127" s="511"/>
      <c r="DQS127" s="511"/>
      <c r="DQT127" s="511"/>
      <c r="DQU127" s="511"/>
      <c r="DQV127" s="511"/>
      <c r="DQW127" s="511"/>
      <c r="DQX127" s="511"/>
      <c r="DQY127" s="511"/>
      <c r="DQZ127" s="511"/>
      <c r="DRA127" s="511"/>
      <c r="DRB127" s="511"/>
      <c r="DRC127" s="511"/>
      <c r="DRD127" s="511"/>
      <c r="DRE127" s="511"/>
      <c r="DRF127" s="511"/>
      <c r="DRG127" s="511"/>
      <c r="DRH127" s="511"/>
      <c r="DRI127" s="511"/>
      <c r="DRJ127" s="511"/>
      <c r="DRK127" s="511"/>
      <c r="DRL127" s="511"/>
      <c r="DRM127" s="511"/>
      <c r="DRN127" s="511"/>
      <c r="DRO127" s="511"/>
      <c r="DRP127" s="511"/>
      <c r="DRQ127" s="511"/>
      <c r="DRR127" s="511"/>
      <c r="DRS127" s="511"/>
      <c r="DRT127" s="511"/>
      <c r="DRU127" s="511"/>
      <c r="DRV127" s="511"/>
      <c r="DRW127" s="511"/>
      <c r="DRX127" s="511"/>
      <c r="DRY127" s="511"/>
      <c r="DRZ127" s="511"/>
      <c r="DSA127" s="511"/>
      <c r="DSB127" s="511"/>
      <c r="DSC127" s="511"/>
      <c r="DSD127" s="511"/>
      <c r="DSE127" s="511"/>
      <c r="DSF127" s="511"/>
      <c r="DSG127" s="511"/>
      <c r="DSH127" s="511"/>
      <c r="DSI127" s="511"/>
      <c r="DSJ127" s="511"/>
      <c r="DSK127" s="511"/>
      <c r="DSL127" s="511"/>
      <c r="DSM127" s="511"/>
      <c r="DSN127" s="511"/>
      <c r="DSO127" s="511"/>
      <c r="DSP127" s="511"/>
      <c r="DSQ127" s="511"/>
      <c r="DSR127" s="511"/>
      <c r="DSS127" s="511"/>
      <c r="DST127" s="511"/>
      <c r="DSU127" s="511"/>
      <c r="DSV127" s="511"/>
      <c r="DSW127" s="511"/>
      <c r="DSX127" s="511"/>
      <c r="DSY127" s="511"/>
      <c r="DSZ127" s="511"/>
      <c r="DTA127" s="511"/>
      <c r="DTB127" s="511"/>
      <c r="DTC127" s="511"/>
      <c r="DTD127" s="511"/>
      <c r="DTE127" s="511"/>
      <c r="DTF127" s="511"/>
      <c r="DTG127" s="511"/>
      <c r="DTH127" s="511"/>
      <c r="DTI127" s="511"/>
      <c r="DTJ127" s="511"/>
      <c r="DTK127" s="511"/>
      <c r="DTL127" s="511"/>
      <c r="DTM127" s="511"/>
      <c r="DTN127" s="511"/>
      <c r="DTO127" s="511"/>
      <c r="DTP127" s="511"/>
      <c r="DTQ127" s="511"/>
      <c r="DTR127" s="511"/>
      <c r="DTS127" s="511"/>
      <c r="DTT127" s="511"/>
      <c r="DTU127" s="511"/>
      <c r="DTV127" s="511"/>
      <c r="DTW127" s="511"/>
      <c r="DTX127" s="511"/>
      <c r="DTY127" s="511"/>
      <c r="DTZ127" s="511"/>
      <c r="DUA127" s="511"/>
      <c r="DUB127" s="511"/>
      <c r="DUC127" s="511"/>
      <c r="DUD127" s="511"/>
      <c r="DUE127" s="511"/>
      <c r="DUF127" s="511"/>
      <c r="DUG127" s="511"/>
      <c r="DUH127" s="511"/>
      <c r="DUI127" s="511"/>
      <c r="DUJ127" s="511"/>
      <c r="DUK127" s="511"/>
      <c r="DUL127" s="511"/>
      <c r="DUM127" s="511"/>
      <c r="DUN127" s="511"/>
      <c r="DUO127" s="511"/>
      <c r="DUP127" s="511"/>
      <c r="DUQ127" s="511"/>
      <c r="DUR127" s="511"/>
      <c r="DUS127" s="511"/>
      <c r="DUT127" s="511"/>
      <c r="DUU127" s="511"/>
      <c r="DUV127" s="511"/>
      <c r="DUW127" s="511"/>
      <c r="DUX127" s="511"/>
      <c r="DUY127" s="511"/>
      <c r="DUZ127" s="511"/>
      <c r="DVA127" s="511"/>
      <c r="DVB127" s="511"/>
      <c r="DVC127" s="511"/>
      <c r="DVD127" s="511"/>
      <c r="DVE127" s="511"/>
      <c r="DVF127" s="511"/>
      <c r="DVG127" s="511"/>
      <c r="DVH127" s="511"/>
      <c r="DVI127" s="511"/>
      <c r="DVJ127" s="511"/>
      <c r="DVK127" s="511"/>
      <c r="DVL127" s="511"/>
      <c r="DVM127" s="511"/>
      <c r="DVN127" s="511"/>
      <c r="DVO127" s="511"/>
      <c r="DVP127" s="511"/>
      <c r="DVQ127" s="511"/>
      <c r="DVR127" s="511"/>
      <c r="DVS127" s="511"/>
      <c r="DVT127" s="511"/>
      <c r="DVU127" s="511"/>
      <c r="DVV127" s="511"/>
      <c r="DVW127" s="511"/>
      <c r="DVX127" s="511"/>
      <c r="DVY127" s="511"/>
      <c r="DVZ127" s="511"/>
      <c r="DWA127" s="511"/>
      <c r="DWB127" s="511"/>
      <c r="DWC127" s="511"/>
      <c r="DWD127" s="511"/>
      <c r="DWE127" s="511"/>
      <c r="DWF127" s="511"/>
      <c r="DWG127" s="511"/>
      <c r="DWH127" s="511"/>
      <c r="DWI127" s="511"/>
      <c r="DWJ127" s="511"/>
      <c r="DWK127" s="511"/>
      <c r="DWL127" s="511"/>
      <c r="DWM127" s="511"/>
      <c r="DWN127" s="511"/>
      <c r="DWO127" s="511"/>
      <c r="DWP127" s="511"/>
      <c r="DWQ127" s="511"/>
      <c r="DWR127" s="511"/>
      <c r="DWS127" s="511"/>
      <c r="DWT127" s="511"/>
      <c r="DWU127" s="511"/>
      <c r="DWV127" s="511"/>
      <c r="DWW127" s="511"/>
      <c r="DWX127" s="511"/>
      <c r="DWY127" s="511"/>
      <c r="DWZ127" s="511"/>
      <c r="DXA127" s="511"/>
      <c r="DXB127" s="511"/>
      <c r="DXC127" s="511"/>
      <c r="DXD127" s="511"/>
      <c r="DXE127" s="511"/>
      <c r="DXF127" s="511"/>
      <c r="DXG127" s="511"/>
      <c r="DXH127" s="511"/>
      <c r="DXI127" s="511"/>
      <c r="DXJ127" s="511"/>
      <c r="DXK127" s="511"/>
      <c r="DXL127" s="511"/>
      <c r="DXM127" s="511"/>
      <c r="DXN127" s="511"/>
      <c r="DXO127" s="511"/>
      <c r="DXP127" s="511"/>
      <c r="DXQ127" s="511"/>
      <c r="DXR127" s="511"/>
      <c r="DXS127" s="511"/>
      <c r="DXT127" s="511"/>
      <c r="DXU127" s="511"/>
      <c r="DXV127" s="511"/>
      <c r="DXW127" s="511"/>
      <c r="DXX127" s="511"/>
      <c r="DXY127" s="511"/>
      <c r="DXZ127" s="511"/>
      <c r="DYA127" s="511"/>
      <c r="DYB127" s="511"/>
      <c r="DYC127" s="511"/>
      <c r="DYD127" s="511"/>
      <c r="DYE127" s="511"/>
      <c r="DYF127" s="511"/>
      <c r="DYG127" s="511"/>
      <c r="DYH127" s="511"/>
      <c r="DYI127" s="511"/>
      <c r="DYJ127" s="511"/>
      <c r="DYK127" s="511"/>
      <c r="DYL127" s="511"/>
      <c r="DYM127" s="511"/>
      <c r="DYN127" s="511"/>
      <c r="DYO127" s="511"/>
      <c r="DYP127" s="511"/>
      <c r="DYQ127" s="511"/>
      <c r="DYR127" s="511"/>
      <c r="DYS127" s="511"/>
      <c r="DYT127" s="511"/>
      <c r="DYU127" s="511"/>
      <c r="DYV127" s="511"/>
      <c r="DYW127" s="511"/>
      <c r="DYX127" s="511"/>
      <c r="DYY127" s="511"/>
      <c r="DYZ127" s="511"/>
      <c r="DZA127" s="511"/>
      <c r="DZB127" s="511"/>
      <c r="DZC127" s="511"/>
      <c r="DZD127" s="511"/>
      <c r="DZE127" s="511"/>
      <c r="DZF127" s="511"/>
      <c r="DZG127" s="511"/>
      <c r="DZH127" s="511"/>
      <c r="DZI127" s="511"/>
      <c r="DZJ127" s="511"/>
      <c r="DZK127" s="511"/>
      <c r="DZL127" s="511"/>
      <c r="DZM127" s="511"/>
      <c r="DZN127" s="511"/>
      <c r="DZO127" s="511"/>
      <c r="DZP127" s="511"/>
      <c r="DZQ127" s="511"/>
      <c r="DZR127" s="511"/>
      <c r="DZS127" s="511"/>
      <c r="DZT127" s="511"/>
      <c r="DZU127" s="511"/>
      <c r="DZV127" s="511"/>
      <c r="DZW127" s="511"/>
      <c r="DZX127" s="511"/>
      <c r="DZY127" s="511"/>
      <c r="DZZ127" s="511"/>
      <c r="EAA127" s="511"/>
      <c r="EAB127" s="511"/>
      <c r="EAC127" s="511"/>
      <c r="EAD127" s="511"/>
      <c r="EAE127" s="511"/>
      <c r="EAF127" s="511"/>
      <c r="EAG127" s="511"/>
      <c r="EAH127" s="511"/>
      <c r="EAI127" s="511"/>
      <c r="EAJ127" s="511"/>
      <c r="EAK127" s="511"/>
      <c r="EAL127" s="511"/>
      <c r="EAM127" s="511"/>
      <c r="EAN127" s="511"/>
      <c r="EAO127" s="511"/>
      <c r="EAP127" s="511"/>
      <c r="EAQ127" s="511"/>
      <c r="EAR127" s="511"/>
      <c r="EAS127" s="511"/>
      <c r="EAT127" s="511"/>
      <c r="EAU127" s="511"/>
      <c r="EAV127" s="511"/>
      <c r="EAW127" s="511"/>
      <c r="EAX127" s="511"/>
      <c r="EAY127" s="511"/>
      <c r="EAZ127" s="511"/>
      <c r="EBA127" s="511"/>
      <c r="EBB127" s="511"/>
      <c r="EBC127" s="511"/>
      <c r="EBD127" s="511"/>
      <c r="EBE127" s="511"/>
      <c r="EBF127" s="511"/>
      <c r="EBG127" s="511"/>
      <c r="EBH127" s="511"/>
      <c r="EBI127" s="511"/>
      <c r="EBJ127" s="511"/>
      <c r="EBK127" s="511"/>
      <c r="EBL127" s="511"/>
      <c r="EBM127" s="511"/>
      <c r="EBN127" s="511"/>
      <c r="EBO127" s="511"/>
      <c r="EBP127" s="511"/>
      <c r="EBQ127" s="511"/>
      <c r="EBR127" s="511"/>
      <c r="EBS127" s="511"/>
      <c r="EBT127" s="511"/>
      <c r="EBU127" s="511"/>
      <c r="EBV127" s="511"/>
      <c r="EBW127" s="511"/>
      <c r="EBX127" s="511"/>
      <c r="EBY127" s="511"/>
      <c r="EBZ127" s="511"/>
      <c r="ECA127" s="511"/>
      <c r="ECB127" s="511"/>
      <c r="ECC127" s="511"/>
      <c r="ECD127" s="511"/>
      <c r="ECE127" s="511"/>
      <c r="ECF127" s="511"/>
      <c r="ECG127" s="511"/>
      <c r="ECH127" s="511"/>
      <c r="ECI127" s="511"/>
      <c r="ECJ127" s="511"/>
      <c r="ECK127" s="511"/>
      <c r="ECL127" s="511"/>
      <c r="ECM127" s="511"/>
      <c r="ECN127" s="511"/>
      <c r="ECO127" s="511"/>
      <c r="ECP127" s="511"/>
      <c r="ECQ127" s="511"/>
      <c r="ECR127" s="511"/>
      <c r="ECS127" s="511"/>
      <c r="ECT127" s="511"/>
      <c r="ECU127" s="511"/>
      <c r="ECV127" s="511"/>
      <c r="ECW127" s="511"/>
      <c r="ECX127" s="511"/>
      <c r="ECY127" s="511"/>
      <c r="ECZ127" s="511"/>
      <c r="EDA127" s="511"/>
      <c r="EDB127" s="511"/>
      <c r="EDC127" s="511"/>
      <c r="EDD127" s="511"/>
      <c r="EDE127" s="511"/>
      <c r="EDF127" s="511"/>
      <c r="EDG127" s="511"/>
      <c r="EDH127" s="511"/>
      <c r="EDI127" s="511"/>
      <c r="EDJ127" s="511"/>
      <c r="EDK127" s="511"/>
      <c r="EDL127" s="511"/>
      <c r="EDM127" s="511"/>
      <c r="EDN127" s="511"/>
      <c r="EDO127" s="511"/>
      <c r="EDP127" s="511"/>
      <c r="EDQ127" s="511"/>
      <c r="EDR127" s="511"/>
      <c r="EDS127" s="511"/>
      <c r="EDT127" s="511"/>
      <c r="EDU127" s="511"/>
      <c r="EDV127" s="511"/>
      <c r="EDW127" s="511"/>
      <c r="EDX127" s="511"/>
      <c r="EDY127" s="511"/>
      <c r="EDZ127" s="511"/>
      <c r="EEA127" s="511"/>
      <c r="EEB127" s="511"/>
      <c r="EEC127" s="511"/>
      <c r="EED127" s="511"/>
      <c r="EEE127" s="511"/>
      <c r="EEF127" s="511"/>
      <c r="EEG127" s="511"/>
      <c r="EEH127" s="511"/>
      <c r="EEI127" s="511"/>
      <c r="EEJ127" s="511"/>
      <c r="EEK127" s="511"/>
      <c r="EEL127" s="511"/>
      <c r="EEM127" s="511"/>
      <c r="EEN127" s="511"/>
      <c r="EEO127" s="511"/>
      <c r="EEP127" s="511"/>
      <c r="EEQ127" s="511"/>
      <c r="EER127" s="511"/>
      <c r="EES127" s="511"/>
      <c r="EET127" s="511"/>
      <c r="EEU127" s="511"/>
      <c r="EEV127" s="511"/>
      <c r="EEW127" s="511"/>
      <c r="EEX127" s="511"/>
      <c r="EEY127" s="511"/>
      <c r="EEZ127" s="511"/>
      <c r="EFA127" s="511"/>
      <c r="EFB127" s="511"/>
      <c r="EFC127" s="511"/>
      <c r="EFD127" s="511"/>
      <c r="EFE127" s="511"/>
      <c r="EFF127" s="511"/>
      <c r="EFG127" s="511"/>
      <c r="EFH127" s="511"/>
      <c r="EFI127" s="511"/>
      <c r="EFJ127" s="511"/>
      <c r="EFK127" s="511"/>
      <c r="EFL127" s="511"/>
      <c r="EFM127" s="511"/>
      <c r="EFN127" s="511"/>
      <c r="EFO127" s="511"/>
      <c r="EFP127" s="511"/>
      <c r="EFQ127" s="511"/>
      <c r="EFR127" s="511"/>
      <c r="EFS127" s="511"/>
      <c r="EFT127" s="511"/>
      <c r="EFU127" s="511"/>
      <c r="EFV127" s="511"/>
      <c r="EFW127" s="511"/>
      <c r="EFX127" s="511"/>
      <c r="EFY127" s="511"/>
      <c r="EFZ127" s="511"/>
      <c r="EGA127" s="511"/>
      <c r="EGB127" s="511"/>
      <c r="EGC127" s="511"/>
      <c r="EGD127" s="511"/>
      <c r="EGE127" s="511"/>
      <c r="EGF127" s="511"/>
      <c r="EGG127" s="511"/>
      <c r="EGH127" s="511"/>
      <c r="EGI127" s="511"/>
      <c r="EGJ127" s="511"/>
      <c r="EGK127" s="511"/>
      <c r="EGL127" s="511"/>
      <c r="EGM127" s="511"/>
      <c r="EGN127" s="511"/>
      <c r="EGO127" s="511"/>
      <c r="EGP127" s="511"/>
      <c r="EGQ127" s="511"/>
      <c r="EGR127" s="511"/>
      <c r="EGS127" s="511"/>
      <c r="EGT127" s="511"/>
      <c r="EGU127" s="511"/>
      <c r="EGV127" s="511"/>
      <c r="EGW127" s="511"/>
      <c r="EGX127" s="511"/>
      <c r="EGY127" s="511"/>
      <c r="EGZ127" s="511"/>
      <c r="EHA127" s="511"/>
      <c r="EHB127" s="511"/>
      <c r="EHC127" s="511"/>
      <c r="EHD127" s="511"/>
      <c r="EHE127" s="511"/>
      <c r="EHF127" s="511"/>
      <c r="EHG127" s="511"/>
      <c r="EHH127" s="511"/>
      <c r="EHI127" s="511"/>
      <c r="EHJ127" s="511"/>
      <c r="EHK127" s="511"/>
      <c r="EHL127" s="511"/>
      <c r="EHM127" s="511"/>
      <c r="EHN127" s="511"/>
      <c r="EHO127" s="511"/>
      <c r="EHP127" s="511"/>
      <c r="EHQ127" s="511"/>
      <c r="EHR127" s="511"/>
      <c r="EHS127" s="511"/>
      <c r="EHT127" s="511"/>
      <c r="EHU127" s="511"/>
      <c r="EHV127" s="511"/>
      <c r="EHW127" s="511"/>
      <c r="EHX127" s="511"/>
      <c r="EHY127" s="511"/>
      <c r="EHZ127" s="511"/>
      <c r="EIA127" s="511"/>
      <c r="EIB127" s="511"/>
      <c r="EIC127" s="511"/>
      <c r="EID127" s="511"/>
      <c r="EIE127" s="511"/>
      <c r="EIF127" s="511"/>
      <c r="EIG127" s="511"/>
      <c r="EIH127" s="511"/>
      <c r="EII127" s="511"/>
      <c r="EIJ127" s="511"/>
      <c r="EIK127" s="511"/>
      <c r="EIL127" s="511"/>
      <c r="EIM127" s="511"/>
      <c r="EIN127" s="511"/>
      <c r="EIO127" s="511"/>
      <c r="EIP127" s="511"/>
      <c r="EIQ127" s="511"/>
      <c r="EIR127" s="511"/>
      <c r="EIS127" s="511"/>
      <c r="EIT127" s="511"/>
      <c r="EIU127" s="511"/>
      <c r="EIV127" s="511"/>
      <c r="EIW127" s="511"/>
      <c r="EIX127" s="511"/>
      <c r="EIY127" s="511"/>
      <c r="EIZ127" s="511"/>
      <c r="EJA127" s="511"/>
      <c r="EJB127" s="511"/>
      <c r="EJC127" s="511"/>
      <c r="EJD127" s="511"/>
      <c r="EJE127" s="511"/>
      <c r="EJF127" s="511"/>
      <c r="EJG127" s="511"/>
      <c r="EJH127" s="511"/>
      <c r="EJI127" s="511"/>
      <c r="EJJ127" s="511"/>
      <c r="EJK127" s="511"/>
      <c r="EJL127" s="511"/>
      <c r="EJM127" s="511"/>
      <c r="EJN127" s="511"/>
      <c r="EJO127" s="511"/>
      <c r="EJP127" s="511"/>
      <c r="EJQ127" s="511"/>
      <c r="EJR127" s="511"/>
      <c r="EJS127" s="511"/>
      <c r="EJT127" s="511"/>
      <c r="EJU127" s="511"/>
      <c r="EJV127" s="511"/>
      <c r="EJW127" s="511"/>
      <c r="EJX127" s="511"/>
      <c r="EJY127" s="511"/>
      <c r="EJZ127" s="511"/>
      <c r="EKA127" s="511"/>
      <c r="EKB127" s="511"/>
      <c r="EKC127" s="511"/>
      <c r="EKD127" s="511"/>
      <c r="EKE127" s="511"/>
      <c r="EKF127" s="511"/>
      <c r="EKG127" s="511"/>
      <c r="EKH127" s="511"/>
      <c r="EKI127" s="511"/>
      <c r="EKJ127" s="511"/>
      <c r="EKK127" s="511"/>
      <c r="EKL127" s="511"/>
      <c r="EKM127" s="511"/>
      <c r="EKN127" s="511"/>
      <c r="EKO127" s="511"/>
      <c r="EKP127" s="511"/>
      <c r="EKQ127" s="511"/>
      <c r="EKR127" s="511"/>
      <c r="EKS127" s="511"/>
      <c r="EKT127" s="511"/>
      <c r="EKU127" s="511"/>
      <c r="EKV127" s="511"/>
      <c r="EKW127" s="511"/>
      <c r="EKX127" s="511"/>
      <c r="EKY127" s="511"/>
      <c r="EKZ127" s="511"/>
      <c r="ELA127" s="511"/>
      <c r="ELB127" s="511"/>
      <c r="ELC127" s="511"/>
      <c r="ELD127" s="511"/>
      <c r="ELE127" s="511"/>
      <c r="ELF127" s="511"/>
      <c r="ELG127" s="511"/>
      <c r="ELH127" s="511"/>
      <c r="ELI127" s="511"/>
      <c r="ELJ127" s="511"/>
      <c r="ELK127" s="511"/>
      <c r="ELL127" s="511"/>
      <c r="ELM127" s="511"/>
      <c r="ELN127" s="511"/>
      <c r="ELO127" s="511"/>
      <c r="ELP127" s="511"/>
      <c r="ELQ127" s="511"/>
      <c r="ELR127" s="511"/>
      <c r="ELS127" s="511"/>
      <c r="ELT127" s="511"/>
      <c r="ELU127" s="511"/>
      <c r="ELV127" s="511"/>
      <c r="ELW127" s="511"/>
      <c r="ELX127" s="511"/>
      <c r="ELY127" s="511"/>
      <c r="ELZ127" s="511"/>
      <c r="EMA127" s="511"/>
      <c r="EMB127" s="511"/>
      <c r="EMC127" s="511"/>
      <c r="EMD127" s="511"/>
      <c r="EME127" s="511"/>
      <c r="EMF127" s="511"/>
      <c r="EMG127" s="511"/>
      <c r="EMH127" s="511"/>
      <c r="EMI127" s="511"/>
      <c r="EMJ127" s="511"/>
      <c r="EMK127" s="511"/>
      <c r="EML127" s="511"/>
      <c r="EMM127" s="511"/>
      <c r="EMN127" s="511"/>
      <c r="EMO127" s="511"/>
      <c r="EMP127" s="511"/>
      <c r="EMQ127" s="511"/>
      <c r="EMR127" s="511"/>
      <c r="EMS127" s="511"/>
      <c r="EMT127" s="511"/>
      <c r="EMU127" s="511"/>
      <c r="EMV127" s="511"/>
      <c r="EMW127" s="511"/>
      <c r="EMX127" s="511"/>
      <c r="EMY127" s="511"/>
      <c r="EMZ127" s="511"/>
      <c r="ENA127" s="511"/>
      <c r="ENB127" s="511"/>
      <c r="ENC127" s="511"/>
      <c r="END127" s="511"/>
      <c r="ENE127" s="511"/>
      <c r="ENF127" s="511"/>
      <c r="ENG127" s="511"/>
      <c r="ENH127" s="511"/>
      <c r="ENI127" s="511"/>
      <c r="ENJ127" s="511"/>
      <c r="ENK127" s="511"/>
      <c r="ENL127" s="511"/>
      <c r="ENM127" s="511"/>
      <c r="ENN127" s="511"/>
      <c r="ENO127" s="511"/>
      <c r="ENP127" s="511"/>
      <c r="ENQ127" s="511"/>
      <c r="ENR127" s="511"/>
      <c r="ENS127" s="511"/>
      <c r="ENT127" s="511"/>
      <c r="ENU127" s="511"/>
      <c r="ENV127" s="511"/>
      <c r="ENW127" s="511"/>
      <c r="ENX127" s="511"/>
      <c r="ENY127" s="511"/>
      <c r="ENZ127" s="511"/>
      <c r="EOA127" s="511"/>
      <c r="EOB127" s="511"/>
      <c r="EOC127" s="511"/>
      <c r="EOD127" s="511"/>
      <c r="EOE127" s="511"/>
      <c r="EOF127" s="511"/>
      <c r="EOG127" s="511"/>
      <c r="EOH127" s="511"/>
      <c r="EOI127" s="511"/>
      <c r="EOJ127" s="511"/>
      <c r="EOK127" s="511"/>
      <c r="EOL127" s="511"/>
      <c r="EOM127" s="511"/>
      <c r="EON127" s="511"/>
      <c r="EOO127" s="511"/>
      <c r="EOP127" s="511"/>
      <c r="EOQ127" s="511"/>
      <c r="EOR127" s="511"/>
      <c r="EOS127" s="511"/>
      <c r="EOT127" s="511"/>
      <c r="EOU127" s="511"/>
      <c r="EOV127" s="511"/>
      <c r="EOW127" s="511"/>
      <c r="EOX127" s="511"/>
      <c r="EOY127" s="511"/>
      <c r="EOZ127" s="511"/>
      <c r="EPA127" s="511"/>
      <c r="EPB127" s="511"/>
      <c r="EPC127" s="511"/>
      <c r="EPD127" s="511"/>
      <c r="EPE127" s="511"/>
      <c r="EPF127" s="511"/>
      <c r="EPG127" s="511"/>
      <c r="EPH127" s="511"/>
      <c r="EPI127" s="511"/>
      <c r="EPJ127" s="511"/>
      <c r="EPK127" s="511"/>
      <c r="EPL127" s="511"/>
      <c r="EPM127" s="511"/>
      <c r="EPN127" s="511"/>
      <c r="EPO127" s="511"/>
      <c r="EPP127" s="511"/>
      <c r="EPQ127" s="511"/>
      <c r="EPR127" s="511"/>
      <c r="EPS127" s="511"/>
      <c r="EPT127" s="511"/>
      <c r="EPU127" s="511"/>
      <c r="EPV127" s="511"/>
      <c r="EPW127" s="511"/>
      <c r="EPX127" s="511"/>
      <c r="EPY127" s="511"/>
      <c r="EPZ127" s="511"/>
      <c r="EQA127" s="511"/>
      <c r="EQB127" s="511"/>
      <c r="EQC127" s="511"/>
      <c r="EQD127" s="511"/>
      <c r="EQE127" s="511"/>
      <c r="EQF127" s="511"/>
      <c r="EQG127" s="511"/>
      <c r="EQH127" s="511"/>
      <c r="EQI127" s="511"/>
      <c r="EQJ127" s="511"/>
      <c r="EQK127" s="511"/>
      <c r="EQL127" s="511"/>
      <c r="EQM127" s="511"/>
      <c r="EQN127" s="511"/>
      <c r="EQO127" s="511"/>
      <c r="EQP127" s="511"/>
      <c r="EQQ127" s="511"/>
      <c r="EQR127" s="511"/>
      <c r="EQS127" s="511"/>
      <c r="EQT127" s="511"/>
      <c r="EQU127" s="511"/>
      <c r="EQV127" s="511"/>
      <c r="EQW127" s="511"/>
      <c r="EQX127" s="511"/>
      <c r="EQY127" s="511"/>
      <c r="EQZ127" s="511"/>
      <c r="ERA127" s="511"/>
      <c r="ERB127" s="511"/>
      <c r="ERC127" s="511"/>
      <c r="ERD127" s="511"/>
      <c r="ERE127" s="511"/>
      <c r="ERF127" s="511"/>
      <c r="ERG127" s="511"/>
      <c r="ERH127" s="511"/>
      <c r="ERI127" s="511"/>
      <c r="ERJ127" s="511"/>
      <c r="ERK127" s="511"/>
      <c r="ERL127" s="511"/>
      <c r="ERM127" s="511"/>
      <c r="ERN127" s="511"/>
      <c r="ERO127" s="511"/>
      <c r="ERP127" s="511"/>
      <c r="ERQ127" s="511"/>
      <c r="ERR127" s="511"/>
      <c r="ERS127" s="511"/>
      <c r="ERT127" s="511"/>
      <c r="ERU127" s="511"/>
      <c r="ERV127" s="511"/>
      <c r="ERW127" s="511"/>
      <c r="ERX127" s="511"/>
      <c r="ERY127" s="511"/>
      <c r="ERZ127" s="511"/>
      <c r="ESA127" s="511"/>
      <c r="ESB127" s="511"/>
      <c r="ESC127" s="511"/>
      <c r="ESD127" s="511"/>
      <c r="ESE127" s="511"/>
      <c r="ESF127" s="511"/>
      <c r="ESG127" s="511"/>
      <c r="ESH127" s="511"/>
      <c r="ESI127" s="511"/>
      <c r="ESJ127" s="511"/>
      <c r="ESK127" s="511"/>
      <c r="ESL127" s="511"/>
      <c r="ESM127" s="511"/>
      <c r="ESN127" s="511"/>
      <c r="ESO127" s="511"/>
      <c r="ESP127" s="511"/>
      <c r="ESQ127" s="511"/>
      <c r="ESR127" s="511"/>
      <c r="ESS127" s="511"/>
      <c r="EST127" s="511"/>
      <c r="ESU127" s="511"/>
      <c r="ESV127" s="511"/>
      <c r="ESW127" s="511"/>
      <c r="ESX127" s="511"/>
      <c r="ESY127" s="511"/>
      <c r="ESZ127" s="511"/>
      <c r="ETA127" s="511"/>
      <c r="ETB127" s="511"/>
      <c r="ETC127" s="511"/>
      <c r="ETD127" s="511"/>
      <c r="ETE127" s="511"/>
      <c r="ETF127" s="511"/>
      <c r="ETG127" s="511"/>
      <c r="ETH127" s="511"/>
      <c r="ETI127" s="511"/>
      <c r="ETJ127" s="511"/>
      <c r="ETK127" s="511"/>
      <c r="ETL127" s="511"/>
      <c r="ETM127" s="511"/>
      <c r="ETN127" s="511"/>
      <c r="ETO127" s="511"/>
      <c r="ETP127" s="511"/>
      <c r="ETQ127" s="511"/>
      <c r="ETR127" s="511"/>
      <c r="ETS127" s="511"/>
      <c r="ETT127" s="511"/>
      <c r="ETU127" s="511"/>
      <c r="ETV127" s="511"/>
      <c r="ETW127" s="511"/>
      <c r="ETX127" s="511"/>
      <c r="ETY127" s="511"/>
      <c r="ETZ127" s="511"/>
      <c r="EUA127" s="511"/>
      <c r="EUB127" s="511"/>
      <c r="EUC127" s="511"/>
      <c r="EUD127" s="511"/>
      <c r="EUE127" s="511"/>
      <c r="EUF127" s="511"/>
      <c r="EUG127" s="511"/>
      <c r="EUH127" s="511"/>
      <c r="EUI127" s="511"/>
      <c r="EUJ127" s="511"/>
      <c r="EUK127" s="511"/>
      <c r="EUL127" s="511"/>
      <c r="EUM127" s="511"/>
      <c r="EUN127" s="511"/>
      <c r="EUO127" s="511"/>
      <c r="EUP127" s="511"/>
      <c r="EUQ127" s="511"/>
      <c r="EUR127" s="511"/>
      <c r="EUS127" s="511"/>
      <c r="EUT127" s="511"/>
      <c r="EUU127" s="511"/>
      <c r="EUV127" s="511"/>
      <c r="EUW127" s="511"/>
      <c r="EUX127" s="511"/>
      <c r="EUY127" s="511"/>
      <c r="EUZ127" s="511"/>
      <c r="EVA127" s="511"/>
      <c r="EVB127" s="511"/>
      <c r="EVC127" s="511"/>
      <c r="EVD127" s="511"/>
      <c r="EVE127" s="511"/>
      <c r="EVF127" s="511"/>
      <c r="EVG127" s="511"/>
      <c r="EVH127" s="511"/>
      <c r="EVI127" s="511"/>
      <c r="EVJ127" s="511"/>
      <c r="EVK127" s="511"/>
      <c r="EVL127" s="511"/>
      <c r="EVM127" s="511"/>
      <c r="EVN127" s="511"/>
      <c r="EVO127" s="511"/>
      <c r="EVP127" s="511"/>
      <c r="EVQ127" s="511"/>
      <c r="EVR127" s="511"/>
      <c r="EVS127" s="511"/>
      <c r="EVT127" s="511"/>
      <c r="EVU127" s="511"/>
      <c r="EVV127" s="511"/>
      <c r="EVW127" s="511"/>
      <c r="EVX127" s="511"/>
      <c r="EVY127" s="511"/>
      <c r="EVZ127" s="511"/>
      <c r="EWA127" s="511"/>
      <c r="EWB127" s="511"/>
      <c r="EWC127" s="511"/>
      <c r="EWD127" s="511"/>
      <c r="EWE127" s="511"/>
      <c r="EWF127" s="511"/>
      <c r="EWG127" s="511"/>
      <c r="EWH127" s="511"/>
      <c r="EWI127" s="511"/>
      <c r="EWJ127" s="511"/>
      <c r="EWK127" s="511"/>
      <c r="EWL127" s="511"/>
      <c r="EWM127" s="511"/>
      <c r="EWN127" s="511"/>
      <c r="EWO127" s="511"/>
      <c r="EWP127" s="511"/>
      <c r="EWQ127" s="511"/>
      <c r="EWR127" s="511"/>
      <c r="EWS127" s="511"/>
      <c r="EWT127" s="511"/>
      <c r="EWU127" s="511"/>
      <c r="EWV127" s="511"/>
      <c r="EWW127" s="511"/>
      <c r="EWX127" s="511"/>
      <c r="EWY127" s="511"/>
      <c r="EWZ127" s="511"/>
      <c r="EXA127" s="511"/>
      <c r="EXB127" s="511"/>
      <c r="EXC127" s="511"/>
      <c r="EXD127" s="511"/>
      <c r="EXE127" s="511"/>
      <c r="EXF127" s="511"/>
      <c r="EXG127" s="511"/>
      <c r="EXH127" s="511"/>
      <c r="EXI127" s="511"/>
      <c r="EXJ127" s="511"/>
      <c r="EXK127" s="511"/>
      <c r="EXL127" s="511"/>
      <c r="EXM127" s="511"/>
      <c r="EXN127" s="511"/>
      <c r="EXO127" s="511"/>
      <c r="EXP127" s="511"/>
      <c r="EXQ127" s="511"/>
      <c r="EXR127" s="511"/>
      <c r="EXS127" s="511"/>
      <c r="EXT127" s="511"/>
      <c r="EXU127" s="511"/>
      <c r="EXV127" s="511"/>
      <c r="EXW127" s="511"/>
      <c r="EXX127" s="511"/>
      <c r="EXY127" s="511"/>
      <c r="EXZ127" s="511"/>
      <c r="EYA127" s="511"/>
      <c r="EYB127" s="511"/>
      <c r="EYC127" s="511"/>
      <c r="EYD127" s="511"/>
      <c r="EYE127" s="511"/>
      <c r="EYF127" s="511"/>
      <c r="EYG127" s="511"/>
      <c r="EYH127" s="511"/>
      <c r="EYI127" s="511"/>
      <c r="EYJ127" s="511"/>
      <c r="EYK127" s="511"/>
      <c r="EYL127" s="511"/>
      <c r="EYM127" s="511"/>
      <c r="EYN127" s="511"/>
      <c r="EYO127" s="511"/>
      <c r="EYP127" s="511"/>
      <c r="EYQ127" s="511"/>
      <c r="EYR127" s="511"/>
      <c r="EYS127" s="511"/>
      <c r="EYT127" s="511"/>
      <c r="EYU127" s="511"/>
      <c r="EYV127" s="511"/>
      <c r="EYW127" s="511"/>
      <c r="EYX127" s="511"/>
      <c r="EYY127" s="511"/>
      <c r="EYZ127" s="511"/>
      <c r="EZA127" s="511"/>
      <c r="EZB127" s="511"/>
      <c r="EZC127" s="511"/>
      <c r="EZD127" s="511"/>
      <c r="EZE127" s="511"/>
      <c r="EZF127" s="511"/>
      <c r="EZG127" s="511"/>
      <c r="EZH127" s="511"/>
      <c r="EZI127" s="511"/>
      <c r="EZJ127" s="511"/>
      <c r="EZK127" s="511"/>
      <c r="EZL127" s="511"/>
      <c r="EZM127" s="511"/>
      <c r="EZN127" s="511"/>
      <c r="EZO127" s="511"/>
      <c r="EZP127" s="511"/>
      <c r="EZQ127" s="511"/>
      <c r="EZR127" s="511"/>
      <c r="EZS127" s="511"/>
      <c r="EZT127" s="511"/>
      <c r="EZU127" s="511"/>
      <c r="EZV127" s="511"/>
      <c r="EZW127" s="511"/>
      <c r="EZX127" s="511"/>
      <c r="EZY127" s="511"/>
      <c r="EZZ127" s="511"/>
      <c r="FAA127" s="511"/>
      <c r="FAB127" s="511"/>
      <c r="FAC127" s="511"/>
      <c r="FAD127" s="511"/>
      <c r="FAE127" s="511"/>
      <c r="FAF127" s="511"/>
      <c r="FAG127" s="511"/>
      <c r="FAH127" s="511"/>
      <c r="FAI127" s="511"/>
      <c r="FAJ127" s="511"/>
      <c r="FAK127" s="511"/>
      <c r="FAL127" s="511"/>
      <c r="FAM127" s="511"/>
      <c r="FAN127" s="511"/>
      <c r="FAO127" s="511"/>
      <c r="FAP127" s="511"/>
      <c r="FAQ127" s="511"/>
      <c r="FAR127" s="511"/>
      <c r="FAS127" s="511"/>
      <c r="FAT127" s="511"/>
      <c r="FAU127" s="511"/>
      <c r="FAV127" s="511"/>
      <c r="FAW127" s="511"/>
      <c r="FAX127" s="511"/>
      <c r="FAY127" s="511"/>
      <c r="FAZ127" s="511"/>
      <c r="FBA127" s="511"/>
      <c r="FBB127" s="511"/>
      <c r="FBC127" s="511"/>
      <c r="FBD127" s="511"/>
      <c r="FBE127" s="511"/>
      <c r="FBF127" s="511"/>
      <c r="FBG127" s="511"/>
      <c r="FBH127" s="511"/>
      <c r="FBI127" s="511"/>
      <c r="FBJ127" s="511"/>
      <c r="FBK127" s="511"/>
      <c r="FBL127" s="511"/>
      <c r="FBM127" s="511"/>
      <c r="FBN127" s="511"/>
      <c r="FBO127" s="511"/>
      <c r="FBP127" s="511"/>
      <c r="FBQ127" s="511"/>
      <c r="FBR127" s="511"/>
      <c r="FBS127" s="511"/>
      <c r="FBT127" s="511"/>
      <c r="FBU127" s="511"/>
      <c r="FBV127" s="511"/>
      <c r="FBW127" s="511"/>
      <c r="FBX127" s="511"/>
      <c r="FBY127" s="511"/>
      <c r="FBZ127" s="511"/>
      <c r="FCA127" s="511"/>
      <c r="FCB127" s="511"/>
      <c r="FCC127" s="511"/>
      <c r="FCD127" s="511"/>
      <c r="FCE127" s="511"/>
      <c r="FCF127" s="511"/>
      <c r="FCG127" s="511"/>
      <c r="FCH127" s="511"/>
      <c r="FCI127" s="511"/>
      <c r="FCJ127" s="511"/>
      <c r="FCK127" s="511"/>
      <c r="FCL127" s="511"/>
      <c r="FCM127" s="511"/>
      <c r="FCN127" s="511"/>
      <c r="FCO127" s="511"/>
      <c r="FCP127" s="511"/>
      <c r="FCQ127" s="511"/>
      <c r="FCR127" s="511"/>
      <c r="FCS127" s="511"/>
      <c r="FCT127" s="511"/>
      <c r="FCU127" s="511"/>
      <c r="FCV127" s="511"/>
      <c r="FCW127" s="511"/>
      <c r="FCX127" s="511"/>
      <c r="FCY127" s="511"/>
      <c r="FCZ127" s="511"/>
      <c r="FDA127" s="511"/>
      <c r="FDB127" s="511"/>
      <c r="FDC127" s="511"/>
      <c r="FDD127" s="511"/>
      <c r="FDE127" s="511"/>
      <c r="FDF127" s="511"/>
      <c r="FDG127" s="511"/>
      <c r="FDH127" s="511"/>
      <c r="FDI127" s="511"/>
      <c r="FDJ127" s="511"/>
      <c r="FDK127" s="511"/>
      <c r="FDL127" s="511"/>
      <c r="FDM127" s="511"/>
      <c r="FDN127" s="511"/>
      <c r="FDO127" s="511"/>
      <c r="FDP127" s="511"/>
      <c r="FDQ127" s="511"/>
      <c r="FDR127" s="511"/>
      <c r="FDS127" s="511"/>
      <c r="FDT127" s="511"/>
      <c r="FDU127" s="511"/>
      <c r="FDV127" s="511"/>
      <c r="FDW127" s="511"/>
      <c r="FDX127" s="511"/>
      <c r="FDY127" s="511"/>
      <c r="FDZ127" s="511"/>
      <c r="FEA127" s="511"/>
      <c r="FEB127" s="511"/>
      <c r="FEC127" s="511"/>
      <c r="FED127" s="511"/>
      <c r="FEE127" s="511"/>
      <c r="FEF127" s="511"/>
      <c r="FEG127" s="511"/>
      <c r="FEH127" s="511"/>
      <c r="FEI127" s="511"/>
      <c r="FEJ127" s="511"/>
      <c r="FEK127" s="511"/>
      <c r="FEL127" s="511"/>
      <c r="FEM127" s="511"/>
      <c r="FEN127" s="511"/>
      <c r="FEO127" s="511"/>
      <c r="FEP127" s="511"/>
      <c r="FEQ127" s="511"/>
      <c r="FER127" s="511"/>
      <c r="FES127" s="511"/>
      <c r="FET127" s="511"/>
      <c r="FEU127" s="511"/>
      <c r="FEV127" s="511"/>
      <c r="FEW127" s="511"/>
      <c r="FEX127" s="511"/>
      <c r="FEY127" s="511"/>
      <c r="FEZ127" s="511"/>
      <c r="FFA127" s="511"/>
      <c r="FFB127" s="511"/>
      <c r="FFC127" s="511"/>
      <c r="FFD127" s="511"/>
      <c r="FFE127" s="511"/>
      <c r="FFF127" s="511"/>
      <c r="FFG127" s="511"/>
      <c r="FFH127" s="511"/>
      <c r="FFI127" s="511"/>
      <c r="FFJ127" s="511"/>
      <c r="FFK127" s="511"/>
      <c r="FFL127" s="511"/>
      <c r="FFM127" s="511"/>
      <c r="FFN127" s="511"/>
      <c r="FFO127" s="511"/>
      <c r="FFP127" s="511"/>
      <c r="FFQ127" s="511"/>
      <c r="FFR127" s="511"/>
      <c r="FFS127" s="511"/>
      <c r="FFT127" s="511"/>
      <c r="FFU127" s="511"/>
      <c r="FFV127" s="511"/>
      <c r="FFW127" s="511"/>
      <c r="FFX127" s="511"/>
      <c r="FFY127" s="511"/>
      <c r="FFZ127" s="511"/>
      <c r="FGA127" s="511"/>
      <c r="FGB127" s="511"/>
      <c r="FGC127" s="511"/>
      <c r="FGD127" s="511"/>
      <c r="FGE127" s="511"/>
      <c r="FGF127" s="511"/>
      <c r="FGG127" s="511"/>
      <c r="FGH127" s="511"/>
      <c r="FGI127" s="511"/>
      <c r="FGJ127" s="511"/>
      <c r="FGK127" s="511"/>
      <c r="FGL127" s="511"/>
      <c r="FGM127" s="511"/>
      <c r="FGN127" s="511"/>
      <c r="FGO127" s="511"/>
      <c r="FGP127" s="511"/>
      <c r="FGQ127" s="511"/>
      <c r="FGR127" s="511"/>
      <c r="FGS127" s="511"/>
      <c r="FGT127" s="511"/>
      <c r="FGU127" s="511"/>
      <c r="FGV127" s="511"/>
      <c r="FGW127" s="511"/>
      <c r="FGX127" s="511"/>
      <c r="FGY127" s="511"/>
      <c r="FGZ127" s="511"/>
      <c r="FHA127" s="511"/>
      <c r="FHB127" s="511"/>
      <c r="FHC127" s="511"/>
      <c r="FHD127" s="511"/>
      <c r="FHE127" s="511"/>
      <c r="FHF127" s="511"/>
      <c r="FHG127" s="511"/>
      <c r="FHH127" s="511"/>
      <c r="FHI127" s="511"/>
      <c r="FHJ127" s="511"/>
      <c r="FHK127" s="511"/>
      <c r="FHL127" s="511"/>
      <c r="FHM127" s="511"/>
      <c r="FHN127" s="511"/>
      <c r="FHO127" s="511"/>
      <c r="FHP127" s="511"/>
      <c r="FHQ127" s="511"/>
      <c r="FHR127" s="511"/>
      <c r="FHS127" s="511"/>
      <c r="FHT127" s="511"/>
      <c r="FHU127" s="511"/>
      <c r="FHV127" s="511"/>
      <c r="FHW127" s="511"/>
      <c r="FHX127" s="511"/>
      <c r="FHY127" s="511"/>
      <c r="FHZ127" s="511"/>
      <c r="FIA127" s="511"/>
      <c r="FIB127" s="511"/>
      <c r="FIC127" s="511"/>
      <c r="FID127" s="511"/>
      <c r="FIE127" s="511"/>
      <c r="FIF127" s="511"/>
      <c r="FIG127" s="511"/>
      <c r="FIH127" s="511"/>
      <c r="FII127" s="511"/>
      <c r="FIJ127" s="511"/>
      <c r="FIK127" s="511"/>
      <c r="FIL127" s="511"/>
      <c r="FIM127" s="511"/>
      <c r="FIN127" s="511"/>
      <c r="FIO127" s="511"/>
      <c r="FIP127" s="511"/>
      <c r="FIQ127" s="511"/>
      <c r="FIR127" s="511"/>
      <c r="FIS127" s="511"/>
      <c r="FIT127" s="511"/>
      <c r="FIU127" s="511"/>
      <c r="FIV127" s="511"/>
      <c r="FIW127" s="511"/>
      <c r="FIX127" s="511"/>
      <c r="FIY127" s="511"/>
      <c r="FIZ127" s="511"/>
      <c r="FJA127" s="511"/>
      <c r="FJB127" s="511"/>
      <c r="FJC127" s="511"/>
      <c r="FJD127" s="511"/>
      <c r="FJE127" s="511"/>
      <c r="FJF127" s="511"/>
      <c r="FJG127" s="511"/>
      <c r="FJH127" s="511"/>
      <c r="FJI127" s="511"/>
      <c r="FJJ127" s="511"/>
      <c r="FJK127" s="511"/>
      <c r="FJL127" s="511"/>
      <c r="FJM127" s="511"/>
      <c r="FJN127" s="511"/>
      <c r="FJO127" s="511"/>
      <c r="FJP127" s="511"/>
      <c r="FJQ127" s="511"/>
      <c r="FJR127" s="511"/>
      <c r="FJS127" s="511"/>
      <c r="FJT127" s="511"/>
      <c r="FJU127" s="511"/>
      <c r="FJV127" s="511"/>
      <c r="FJW127" s="511"/>
      <c r="FJX127" s="511"/>
      <c r="FJY127" s="511"/>
      <c r="FJZ127" s="511"/>
      <c r="FKA127" s="511"/>
      <c r="FKB127" s="511"/>
      <c r="FKC127" s="511"/>
      <c r="FKD127" s="511"/>
      <c r="FKE127" s="511"/>
      <c r="FKF127" s="511"/>
      <c r="FKG127" s="511"/>
      <c r="FKH127" s="511"/>
      <c r="FKI127" s="511"/>
      <c r="FKJ127" s="511"/>
      <c r="FKK127" s="511"/>
      <c r="FKL127" s="511"/>
      <c r="FKM127" s="511"/>
      <c r="FKN127" s="511"/>
      <c r="FKO127" s="511"/>
      <c r="FKP127" s="511"/>
      <c r="FKQ127" s="511"/>
      <c r="FKR127" s="511"/>
      <c r="FKS127" s="511"/>
      <c r="FKT127" s="511"/>
      <c r="FKU127" s="511"/>
      <c r="FKV127" s="511"/>
      <c r="FKW127" s="511"/>
      <c r="FKX127" s="511"/>
      <c r="FKY127" s="511"/>
      <c r="FKZ127" s="511"/>
      <c r="FLA127" s="511"/>
      <c r="FLB127" s="511"/>
      <c r="FLC127" s="511"/>
      <c r="FLD127" s="511"/>
      <c r="FLE127" s="511"/>
      <c r="FLF127" s="511"/>
      <c r="FLG127" s="511"/>
      <c r="FLH127" s="511"/>
      <c r="FLI127" s="511"/>
      <c r="FLJ127" s="511"/>
      <c r="FLK127" s="511"/>
      <c r="FLL127" s="511"/>
      <c r="FLM127" s="511"/>
      <c r="FLN127" s="511"/>
      <c r="FLO127" s="511"/>
      <c r="FLP127" s="511"/>
      <c r="FLQ127" s="511"/>
      <c r="FLR127" s="511"/>
      <c r="FLS127" s="511"/>
      <c r="FLT127" s="511"/>
      <c r="FLU127" s="511"/>
      <c r="FLV127" s="511"/>
      <c r="FLW127" s="511"/>
      <c r="FLX127" s="511"/>
      <c r="FLY127" s="511"/>
      <c r="FLZ127" s="511"/>
      <c r="FMA127" s="511"/>
      <c r="FMB127" s="511"/>
      <c r="FMC127" s="511"/>
      <c r="FMD127" s="511"/>
      <c r="FME127" s="511"/>
      <c r="FMF127" s="511"/>
      <c r="FMG127" s="511"/>
      <c r="FMH127" s="511"/>
      <c r="FMI127" s="511"/>
      <c r="FMJ127" s="511"/>
      <c r="FMK127" s="511"/>
      <c r="FML127" s="511"/>
      <c r="FMM127" s="511"/>
      <c r="FMN127" s="511"/>
      <c r="FMO127" s="511"/>
      <c r="FMP127" s="511"/>
      <c r="FMQ127" s="511"/>
      <c r="FMR127" s="511"/>
      <c r="FMS127" s="511"/>
      <c r="FMT127" s="511"/>
      <c r="FMU127" s="511"/>
      <c r="FMV127" s="511"/>
      <c r="FMW127" s="511"/>
      <c r="FMX127" s="511"/>
      <c r="FMY127" s="511"/>
      <c r="FMZ127" s="511"/>
      <c r="FNA127" s="511"/>
      <c r="FNB127" s="511"/>
      <c r="FNC127" s="511"/>
      <c r="FND127" s="511"/>
      <c r="FNE127" s="511"/>
      <c r="FNF127" s="511"/>
      <c r="FNG127" s="511"/>
      <c r="FNH127" s="511"/>
      <c r="FNI127" s="511"/>
      <c r="FNJ127" s="511"/>
      <c r="FNK127" s="511"/>
      <c r="FNL127" s="511"/>
      <c r="FNM127" s="511"/>
      <c r="FNN127" s="511"/>
      <c r="FNO127" s="511"/>
      <c r="FNP127" s="511"/>
      <c r="FNQ127" s="511"/>
      <c r="FNR127" s="511"/>
      <c r="FNS127" s="511"/>
      <c r="FNT127" s="511"/>
      <c r="FNU127" s="511"/>
      <c r="FNV127" s="511"/>
      <c r="FNW127" s="511"/>
      <c r="FNX127" s="511"/>
      <c r="FNY127" s="511"/>
      <c r="FNZ127" s="511"/>
      <c r="FOA127" s="511"/>
      <c r="FOB127" s="511"/>
      <c r="FOC127" s="511"/>
      <c r="FOD127" s="511"/>
      <c r="FOE127" s="511"/>
      <c r="FOF127" s="511"/>
      <c r="FOG127" s="511"/>
      <c r="FOH127" s="511"/>
      <c r="FOI127" s="511"/>
      <c r="FOJ127" s="511"/>
      <c r="FOK127" s="511"/>
      <c r="FOL127" s="511"/>
      <c r="FOM127" s="511"/>
      <c r="FON127" s="511"/>
      <c r="FOO127" s="511"/>
      <c r="FOP127" s="511"/>
      <c r="FOQ127" s="511"/>
      <c r="FOR127" s="511"/>
      <c r="FOS127" s="511"/>
      <c r="FOT127" s="511"/>
      <c r="FOU127" s="511"/>
      <c r="FOV127" s="511"/>
      <c r="FOW127" s="511"/>
      <c r="FOX127" s="511"/>
      <c r="FOY127" s="511"/>
      <c r="FOZ127" s="511"/>
      <c r="FPA127" s="511"/>
      <c r="FPB127" s="511"/>
      <c r="FPC127" s="511"/>
      <c r="FPD127" s="511"/>
      <c r="FPE127" s="511"/>
      <c r="FPF127" s="511"/>
      <c r="FPG127" s="511"/>
      <c r="FPH127" s="511"/>
      <c r="FPI127" s="511"/>
      <c r="FPJ127" s="511"/>
      <c r="FPK127" s="511"/>
      <c r="FPL127" s="511"/>
      <c r="FPM127" s="511"/>
      <c r="FPN127" s="511"/>
      <c r="FPO127" s="511"/>
      <c r="FPP127" s="511"/>
      <c r="FPQ127" s="511"/>
      <c r="FPR127" s="511"/>
      <c r="FPS127" s="511"/>
      <c r="FPT127" s="511"/>
      <c r="FPU127" s="511"/>
      <c r="FPV127" s="511"/>
      <c r="FPW127" s="511"/>
      <c r="FPX127" s="511"/>
      <c r="FPY127" s="511"/>
      <c r="FPZ127" s="511"/>
      <c r="FQA127" s="511"/>
      <c r="FQB127" s="511"/>
      <c r="FQC127" s="511"/>
      <c r="FQD127" s="511"/>
      <c r="FQE127" s="511"/>
      <c r="FQF127" s="511"/>
      <c r="FQG127" s="511"/>
      <c r="FQH127" s="511"/>
      <c r="FQI127" s="511"/>
      <c r="FQJ127" s="511"/>
      <c r="FQK127" s="511"/>
      <c r="FQL127" s="511"/>
      <c r="FQM127" s="511"/>
      <c r="FQN127" s="511"/>
      <c r="FQO127" s="511"/>
      <c r="FQP127" s="511"/>
      <c r="FQQ127" s="511"/>
      <c r="FQR127" s="511"/>
      <c r="FQS127" s="511"/>
      <c r="FQT127" s="511"/>
      <c r="FQU127" s="511"/>
      <c r="FQV127" s="511"/>
      <c r="FQW127" s="511"/>
      <c r="FQX127" s="511"/>
      <c r="FQY127" s="511"/>
      <c r="FQZ127" s="511"/>
      <c r="FRA127" s="511"/>
      <c r="FRB127" s="511"/>
      <c r="FRC127" s="511"/>
      <c r="FRD127" s="511"/>
      <c r="FRE127" s="511"/>
      <c r="FRF127" s="511"/>
      <c r="FRG127" s="511"/>
      <c r="FRH127" s="511"/>
      <c r="FRI127" s="511"/>
      <c r="FRJ127" s="511"/>
      <c r="FRK127" s="511"/>
      <c r="FRL127" s="511"/>
      <c r="FRM127" s="511"/>
      <c r="FRN127" s="511"/>
      <c r="FRO127" s="511"/>
      <c r="FRP127" s="511"/>
      <c r="FRQ127" s="511"/>
      <c r="FRR127" s="511"/>
      <c r="FRS127" s="511"/>
      <c r="FRT127" s="511"/>
      <c r="FRU127" s="511"/>
      <c r="FRV127" s="511"/>
      <c r="FRW127" s="511"/>
      <c r="FRX127" s="511"/>
      <c r="FRY127" s="511"/>
      <c r="FRZ127" s="511"/>
      <c r="FSA127" s="511"/>
      <c r="FSB127" s="511"/>
      <c r="FSC127" s="511"/>
      <c r="FSD127" s="511"/>
      <c r="FSE127" s="511"/>
      <c r="FSF127" s="511"/>
      <c r="FSG127" s="511"/>
      <c r="FSH127" s="511"/>
      <c r="FSI127" s="511"/>
      <c r="FSJ127" s="511"/>
      <c r="FSK127" s="511"/>
      <c r="FSL127" s="511"/>
      <c r="FSM127" s="511"/>
      <c r="FSN127" s="511"/>
      <c r="FSO127" s="511"/>
      <c r="FSP127" s="511"/>
      <c r="FSQ127" s="511"/>
      <c r="FSR127" s="511"/>
      <c r="FSS127" s="511"/>
      <c r="FST127" s="511"/>
      <c r="FSU127" s="511"/>
      <c r="FSV127" s="511"/>
      <c r="FSW127" s="511"/>
      <c r="FSX127" s="511"/>
      <c r="FSY127" s="511"/>
      <c r="FSZ127" s="511"/>
      <c r="FTA127" s="511"/>
      <c r="FTB127" s="511"/>
      <c r="FTC127" s="511"/>
      <c r="FTD127" s="511"/>
      <c r="FTE127" s="511"/>
      <c r="FTF127" s="511"/>
      <c r="FTG127" s="511"/>
      <c r="FTH127" s="511"/>
      <c r="FTI127" s="511"/>
      <c r="FTJ127" s="511"/>
      <c r="FTK127" s="511"/>
      <c r="FTL127" s="511"/>
      <c r="FTM127" s="511"/>
      <c r="FTN127" s="511"/>
      <c r="FTO127" s="511"/>
      <c r="FTP127" s="511"/>
      <c r="FTQ127" s="511"/>
      <c r="FTR127" s="511"/>
      <c r="FTS127" s="511"/>
      <c r="FTT127" s="511"/>
      <c r="FTU127" s="511"/>
      <c r="FTV127" s="511"/>
      <c r="FTW127" s="511"/>
      <c r="FTX127" s="511"/>
      <c r="FTY127" s="511"/>
      <c r="FTZ127" s="511"/>
      <c r="FUA127" s="511"/>
      <c r="FUB127" s="511"/>
      <c r="FUC127" s="511"/>
      <c r="FUD127" s="511"/>
      <c r="FUE127" s="511"/>
      <c r="FUF127" s="511"/>
      <c r="FUG127" s="511"/>
      <c r="FUH127" s="511"/>
      <c r="FUI127" s="511"/>
      <c r="FUJ127" s="511"/>
      <c r="FUK127" s="511"/>
      <c r="FUL127" s="511"/>
      <c r="FUM127" s="511"/>
      <c r="FUN127" s="511"/>
      <c r="FUO127" s="511"/>
      <c r="FUP127" s="511"/>
      <c r="FUQ127" s="511"/>
      <c r="FUR127" s="511"/>
      <c r="FUS127" s="511"/>
      <c r="FUT127" s="511"/>
      <c r="FUU127" s="511"/>
      <c r="FUV127" s="511"/>
      <c r="FUW127" s="511"/>
      <c r="FUX127" s="511"/>
      <c r="FUY127" s="511"/>
      <c r="FUZ127" s="511"/>
      <c r="FVA127" s="511"/>
      <c r="FVB127" s="511"/>
      <c r="FVC127" s="511"/>
      <c r="FVD127" s="511"/>
      <c r="FVE127" s="511"/>
      <c r="FVF127" s="511"/>
      <c r="FVG127" s="511"/>
      <c r="FVH127" s="511"/>
      <c r="FVI127" s="511"/>
      <c r="FVJ127" s="511"/>
      <c r="FVK127" s="511"/>
      <c r="FVL127" s="511"/>
      <c r="FVM127" s="511"/>
      <c r="FVN127" s="511"/>
      <c r="FVO127" s="511"/>
      <c r="FVP127" s="511"/>
      <c r="FVQ127" s="511"/>
      <c r="FVR127" s="511"/>
      <c r="FVS127" s="511"/>
      <c r="FVT127" s="511"/>
      <c r="FVU127" s="511"/>
      <c r="FVV127" s="511"/>
      <c r="FVW127" s="511"/>
      <c r="FVX127" s="511"/>
      <c r="FVY127" s="511"/>
      <c r="FVZ127" s="511"/>
      <c r="FWA127" s="511"/>
      <c r="FWB127" s="511"/>
      <c r="FWC127" s="511"/>
      <c r="FWD127" s="511"/>
      <c r="FWE127" s="511"/>
      <c r="FWF127" s="511"/>
      <c r="FWG127" s="511"/>
      <c r="FWH127" s="511"/>
      <c r="FWI127" s="511"/>
      <c r="FWJ127" s="511"/>
      <c r="FWK127" s="511"/>
      <c r="FWL127" s="511"/>
      <c r="FWM127" s="511"/>
      <c r="FWN127" s="511"/>
      <c r="FWO127" s="511"/>
      <c r="FWP127" s="511"/>
      <c r="FWQ127" s="511"/>
      <c r="FWR127" s="511"/>
      <c r="FWS127" s="511"/>
      <c r="FWT127" s="511"/>
      <c r="FWU127" s="511"/>
      <c r="FWV127" s="511"/>
      <c r="FWW127" s="511"/>
      <c r="FWX127" s="511"/>
      <c r="FWY127" s="511"/>
      <c r="FWZ127" s="511"/>
      <c r="FXA127" s="511"/>
      <c r="FXB127" s="511"/>
      <c r="FXC127" s="511"/>
      <c r="FXD127" s="511"/>
      <c r="FXE127" s="511"/>
      <c r="FXF127" s="511"/>
      <c r="FXG127" s="511"/>
      <c r="FXH127" s="511"/>
      <c r="FXI127" s="511"/>
      <c r="FXJ127" s="511"/>
      <c r="FXK127" s="511"/>
      <c r="FXL127" s="511"/>
      <c r="FXM127" s="511"/>
      <c r="FXN127" s="511"/>
      <c r="FXO127" s="511"/>
      <c r="FXP127" s="511"/>
      <c r="FXQ127" s="511"/>
      <c r="FXR127" s="511"/>
      <c r="FXS127" s="511"/>
      <c r="FXT127" s="511"/>
      <c r="FXU127" s="511"/>
      <c r="FXV127" s="511"/>
      <c r="FXW127" s="511"/>
      <c r="FXX127" s="511"/>
      <c r="FXY127" s="511"/>
      <c r="FXZ127" s="511"/>
      <c r="FYA127" s="511"/>
      <c r="FYB127" s="511"/>
      <c r="FYC127" s="511"/>
      <c r="FYD127" s="511"/>
      <c r="FYE127" s="511"/>
      <c r="FYF127" s="511"/>
      <c r="FYG127" s="511"/>
      <c r="FYH127" s="511"/>
      <c r="FYI127" s="511"/>
      <c r="FYJ127" s="511"/>
      <c r="FYK127" s="511"/>
      <c r="FYL127" s="511"/>
      <c r="FYM127" s="511"/>
      <c r="FYN127" s="511"/>
      <c r="FYO127" s="511"/>
      <c r="FYP127" s="511"/>
      <c r="FYQ127" s="511"/>
      <c r="FYR127" s="511"/>
      <c r="FYS127" s="511"/>
      <c r="FYT127" s="511"/>
      <c r="FYU127" s="511"/>
      <c r="FYV127" s="511"/>
      <c r="FYW127" s="511"/>
      <c r="FYX127" s="511"/>
      <c r="FYY127" s="511"/>
      <c r="FYZ127" s="511"/>
      <c r="FZA127" s="511"/>
      <c r="FZB127" s="511"/>
      <c r="FZC127" s="511"/>
      <c r="FZD127" s="511"/>
      <c r="FZE127" s="511"/>
      <c r="FZF127" s="511"/>
      <c r="FZG127" s="511"/>
      <c r="FZH127" s="511"/>
      <c r="FZI127" s="511"/>
      <c r="FZJ127" s="511"/>
      <c r="FZK127" s="511"/>
      <c r="FZL127" s="511"/>
      <c r="FZM127" s="511"/>
      <c r="FZN127" s="511"/>
      <c r="FZO127" s="511"/>
      <c r="FZP127" s="511"/>
      <c r="FZQ127" s="511"/>
      <c r="FZR127" s="511"/>
      <c r="FZS127" s="511"/>
      <c r="FZT127" s="511"/>
      <c r="FZU127" s="511"/>
      <c r="FZV127" s="511"/>
      <c r="FZW127" s="511"/>
      <c r="FZX127" s="511"/>
      <c r="FZY127" s="511"/>
      <c r="FZZ127" s="511"/>
      <c r="GAA127" s="511"/>
      <c r="GAB127" s="511"/>
      <c r="GAC127" s="511"/>
      <c r="GAD127" s="511"/>
      <c r="GAE127" s="511"/>
      <c r="GAF127" s="511"/>
      <c r="GAG127" s="511"/>
      <c r="GAH127" s="511"/>
      <c r="GAI127" s="511"/>
      <c r="GAJ127" s="511"/>
      <c r="GAK127" s="511"/>
      <c r="GAL127" s="511"/>
      <c r="GAM127" s="511"/>
      <c r="GAN127" s="511"/>
      <c r="GAO127" s="511"/>
      <c r="GAP127" s="511"/>
      <c r="GAQ127" s="511"/>
      <c r="GAR127" s="511"/>
      <c r="GAS127" s="511"/>
      <c r="GAT127" s="511"/>
      <c r="GAU127" s="511"/>
      <c r="GAV127" s="511"/>
      <c r="GAW127" s="511"/>
      <c r="GAX127" s="511"/>
      <c r="GAY127" s="511"/>
      <c r="GAZ127" s="511"/>
      <c r="GBA127" s="511"/>
      <c r="GBB127" s="511"/>
      <c r="GBC127" s="511"/>
      <c r="GBD127" s="511"/>
      <c r="GBE127" s="511"/>
      <c r="GBF127" s="511"/>
      <c r="GBG127" s="511"/>
      <c r="GBH127" s="511"/>
      <c r="GBI127" s="511"/>
      <c r="GBJ127" s="511"/>
      <c r="GBK127" s="511"/>
      <c r="GBL127" s="511"/>
      <c r="GBM127" s="511"/>
      <c r="GBN127" s="511"/>
      <c r="GBO127" s="511"/>
      <c r="GBP127" s="511"/>
      <c r="GBQ127" s="511"/>
      <c r="GBR127" s="511"/>
      <c r="GBS127" s="511"/>
      <c r="GBT127" s="511"/>
      <c r="GBU127" s="511"/>
      <c r="GBV127" s="511"/>
      <c r="GBW127" s="511"/>
      <c r="GBX127" s="511"/>
      <c r="GBY127" s="511"/>
      <c r="GBZ127" s="511"/>
      <c r="GCA127" s="511"/>
      <c r="GCB127" s="511"/>
      <c r="GCC127" s="511"/>
      <c r="GCD127" s="511"/>
      <c r="GCE127" s="511"/>
      <c r="GCF127" s="511"/>
      <c r="GCG127" s="511"/>
      <c r="GCH127" s="511"/>
      <c r="GCI127" s="511"/>
      <c r="GCJ127" s="511"/>
      <c r="GCK127" s="511"/>
      <c r="GCL127" s="511"/>
      <c r="GCM127" s="511"/>
      <c r="GCN127" s="511"/>
      <c r="GCO127" s="511"/>
      <c r="GCP127" s="511"/>
      <c r="GCQ127" s="511"/>
      <c r="GCR127" s="511"/>
      <c r="GCS127" s="511"/>
      <c r="GCT127" s="511"/>
      <c r="GCU127" s="511"/>
      <c r="GCV127" s="511"/>
      <c r="GCW127" s="511"/>
      <c r="GCX127" s="511"/>
      <c r="GCY127" s="511"/>
      <c r="GCZ127" s="511"/>
      <c r="GDA127" s="511"/>
      <c r="GDB127" s="511"/>
      <c r="GDC127" s="511"/>
      <c r="GDD127" s="511"/>
      <c r="GDE127" s="511"/>
      <c r="GDF127" s="511"/>
      <c r="GDG127" s="511"/>
      <c r="GDH127" s="511"/>
      <c r="GDI127" s="511"/>
      <c r="GDJ127" s="511"/>
      <c r="GDK127" s="511"/>
      <c r="GDL127" s="511"/>
      <c r="GDM127" s="511"/>
      <c r="GDN127" s="511"/>
      <c r="GDO127" s="511"/>
      <c r="GDP127" s="511"/>
      <c r="GDQ127" s="511"/>
      <c r="GDR127" s="511"/>
      <c r="GDS127" s="511"/>
      <c r="GDT127" s="511"/>
      <c r="GDU127" s="511"/>
      <c r="GDV127" s="511"/>
      <c r="GDW127" s="511"/>
      <c r="GDX127" s="511"/>
      <c r="GDY127" s="511"/>
      <c r="GDZ127" s="511"/>
      <c r="GEA127" s="511"/>
      <c r="GEB127" s="511"/>
      <c r="GEC127" s="511"/>
      <c r="GED127" s="511"/>
      <c r="GEE127" s="511"/>
      <c r="GEF127" s="511"/>
      <c r="GEG127" s="511"/>
      <c r="GEH127" s="511"/>
      <c r="GEI127" s="511"/>
      <c r="GEJ127" s="511"/>
      <c r="GEK127" s="511"/>
      <c r="GEL127" s="511"/>
      <c r="GEM127" s="511"/>
      <c r="GEN127" s="511"/>
      <c r="GEO127" s="511"/>
      <c r="GEP127" s="511"/>
      <c r="GEQ127" s="511"/>
      <c r="GER127" s="511"/>
      <c r="GES127" s="511"/>
      <c r="GET127" s="511"/>
      <c r="GEU127" s="511"/>
      <c r="GEV127" s="511"/>
      <c r="GEW127" s="511"/>
      <c r="GEX127" s="511"/>
      <c r="GEY127" s="511"/>
      <c r="GEZ127" s="511"/>
      <c r="GFA127" s="511"/>
      <c r="GFB127" s="511"/>
      <c r="GFC127" s="511"/>
      <c r="GFD127" s="511"/>
      <c r="GFE127" s="511"/>
      <c r="GFF127" s="511"/>
      <c r="GFG127" s="511"/>
      <c r="GFH127" s="511"/>
      <c r="GFI127" s="511"/>
      <c r="GFJ127" s="511"/>
      <c r="GFK127" s="511"/>
      <c r="GFL127" s="511"/>
      <c r="GFM127" s="511"/>
      <c r="GFN127" s="511"/>
      <c r="GFO127" s="511"/>
      <c r="GFP127" s="511"/>
      <c r="GFQ127" s="511"/>
      <c r="GFR127" s="511"/>
      <c r="GFS127" s="511"/>
      <c r="GFT127" s="511"/>
      <c r="GFU127" s="511"/>
      <c r="GFV127" s="511"/>
      <c r="GFW127" s="511"/>
      <c r="GFX127" s="511"/>
      <c r="GFY127" s="511"/>
      <c r="GFZ127" s="511"/>
      <c r="GGA127" s="511"/>
      <c r="GGB127" s="511"/>
      <c r="GGC127" s="511"/>
      <c r="GGD127" s="511"/>
      <c r="GGE127" s="511"/>
      <c r="GGF127" s="511"/>
      <c r="GGG127" s="511"/>
      <c r="GGH127" s="511"/>
      <c r="GGI127" s="511"/>
      <c r="GGJ127" s="511"/>
      <c r="GGK127" s="511"/>
      <c r="GGL127" s="511"/>
      <c r="GGM127" s="511"/>
      <c r="GGN127" s="511"/>
      <c r="GGO127" s="511"/>
      <c r="GGP127" s="511"/>
      <c r="GGQ127" s="511"/>
      <c r="GGR127" s="511"/>
      <c r="GGS127" s="511"/>
      <c r="GGT127" s="511"/>
      <c r="GGU127" s="511"/>
      <c r="GGV127" s="511"/>
      <c r="GGW127" s="511"/>
      <c r="GGX127" s="511"/>
      <c r="GGY127" s="511"/>
      <c r="GGZ127" s="511"/>
      <c r="GHA127" s="511"/>
      <c r="GHB127" s="511"/>
      <c r="GHC127" s="511"/>
      <c r="GHD127" s="511"/>
      <c r="GHE127" s="511"/>
      <c r="GHF127" s="511"/>
      <c r="GHG127" s="511"/>
      <c r="GHH127" s="511"/>
      <c r="GHI127" s="511"/>
      <c r="GHJ127" s="511"/>
      <c r="GHK127" s="511"/>
      <c r="GHL127" s="511"/>
      <c r="GHM127" s="511"/>
      <c r="GHN127" s="511"/>
      <c r="GHO127" s="511"/>
      <c r="GHP127" s="511"/>
      <c r="GHQ127" s="511"/>
      <c r="GHR127" s="511"/>
      <c r="GHS127" s="511"/>
      <c r="GHT127" s="511"/>
      <c r="GHU127" s="511"/>
      <c r="GHV127" s="511"/>
      <c r="GHW127" s="511"/>
      <c r="GHX127" s="511"/>
      <c r="GHY127" s="511"/>
      <c r="GHZ127" s="511"/>
      <c r="GIA127" s="511"/>
      <c r="GIB127" s="511"/>
      <c r="GIC127" s="511"/>
      <c r="GID127" s="511"/>
      <c r="GIE127" s="511"/>
      <c r="GIF127" s="511"/>
      <c r="GIG127" s="511"/>
      <c r="GIH127" s="511"/>
      <c r="GII127" s="511"/>
      <c r="GIJ127" s="511"/>
      <c r="GIK127" s="511"/>
      <c r="GIL127" s="511"/>
      <c r="GIM127" s="511"/>
      <c r="GIN127" s="511"/>
      <c r="GIO127" s="511"/>
      <c r="GIP127" s="511"/>
      <c r="GIQ127" s="511"/>
      <c r="GIR127" s="511"/>
      <c r="GIS127" s="511"/>
      <c r="GIT127" s="511"/>
      <c r="GIU127" s="511"/>
      <c r="GIV127" s="511"/>
      <c r="GIW127" s="511"/>
      <c r="GIX127" s="511"/>
      <c r="GIY127" s="511"/>
      <c r="GIZ127" s="511"/>
      <c r="GJA127" s="511"/>
      <c r="GJB127" s="511"/>
      <c r="GJC127" s="511"/>
      <c r="GJD127" s="511"/>
      <c r="GJE127" s="511"/>
      <c r="GJF127" s="511"/>
      <c r="GJG127" s="511"/>
      <c r="GJH127" s="511"/>
      <c r="GJI127" s="511"/>
      <c r="GJJ127" s="511"/>
      <c r="GJK127" s="511"/>
      <c r="GJL127" s="511"/>
      <c r="GJM127" s="511"/>
      <c r="GJN127" s="511"/>
      <c r="GJO127" s="511"/>
      <c r="GJP127" s="511"/>
      <c r="GJQ127" s="511"/>
      <c r="GJR127" s="511"/>
      <c r="GJS127" s="511"/>
      <c r="GJT127" s="511"/>
      <c r="GJU127" s="511"/>
      <c r="GJV127" s="511"/>
      <c r="GJW127" s="511"/>
      <c r="GJX127" s="511"/>
      <c r="GJY127" s="511"/>
      <c r="GJZ127" s="511"/>
      <c r="GKA127" s="511"/>
      <c r="GKB127" s="511"/>
      <c r="GKC127" s="511"/>
      <c r="GKD127" s="511"/>
      <c r="GKE127" s="511"/>
      <c r="GKF127" s="511"/>
      <c r="GKG127" s="511"/>
      <c r="GKH127" s="511"/>
      <c r="GKI127" s="511"/>
      <c r="GKJ127" s="511"/>
      <c r="GKK127" s="511"/>
      <c r="GKL127" s="511"/>
      <c r="GKM127" s="511"/>
      <c r="GKN127" s="511"/>
      <c r="GKO127" s="511"/>
      <c r="GKP127" s="511"/>
      <c r="GKQ127" s="511"/>
      <c r="GKR127" s="511"/>
      <c r="GKS127" s="511"/>
      <c r="GKT127" s="511"/>
      <c r="GKU127" s="511"/>
      <c r="GKV127" s="511"/>
      <c r="GKW127" s="511"/>
      <c r="GKX127" s="511"/>
      <c r="GKY127" s="511"/>
      <c r="GKZ127" s="511"/>
      <c r="GLA127" s="511"/>
      <c r="GLB127" s="511"/>
      <c r="GLC127" s="511"/>
      <c r="GLD127" s="511"/>
      <c r="GLE127" s="511"/>
      <c r="GLF127" s="511"/>
      <c r="GLG127" s="511"/>
      <c r="GLH127" s="511"/>
      <c r="GLI127" s="511"/>
      <c r="GLJ127" s="511"/>
      <c r="GLK127" s="511"/>
      <c r="GLL127" s="511"/>
      <c r="GLM127" s="511"/>
      <c r="GLN127" s="511"/>
      <c r="GLO127" s="511"/>
      <c r="GLP127" s="511"/>
      <c r="GLQ127" s="511"/>
      <c r="GLR127" s="511"/>
      <c r="GLS127" s="511"/>
      <c r="GLT127" s="511"/>
      <c r="GLU127" s="511"/>
      <c r="GLV127" s="511"/>
      <c r="GLW127" s="511"/>
      <c r="GLX127" s="511"/>
      <c r="GLY127" s="511"/>
      <c r="GLZ127" s="511"/>
      <c r="GMA127" s="511"/>
      <c r="GMB127" s="511"/>
      <c r="GMC127" s="511"/>
      <c r="GMD127" s="511"/>
      <c r="GME127" s="511"/>
      <c r="GMF127" s="511"/>
      <c r="GMG127" s="511"/>
      <c r="GMH127" s="511"/>
      <c r="GMI127" s="511"/>
      <c r="GMJ127" s="511"/>
      <c r="GMK127" s="511"/>
      <c r="GML127" s="511"/>
      <c r="GMM127" s="511"/>
      <c r="GMN127" s="511"/>
      <c r="GMO127" s="511"/>
      <c r="GMP127" s="511"/>
      <c r="GMQ127" s="511"/>
      <c r="GMR127" s="511"/>
      <c r="GMS127" s="511"/>
      <c r="GMT127" s="511"/>
      <c r="GMU127" s="511"/>
      <c r="GMV127" s="511"/>
      <c r="GMW127" s="511"/>
      <c r="GMX127" s="511"/>
      <c r="GMY127" s="511"/>
      <c r="GMZ127" s="511"/>
      <c r="GNA127" s="511"/>
      <c r="GNB127" s="511"/>
      <c r="GNC127" s="511"/>
      <c r="GND127" s="511"/>
      <c r="GNE127" s="511"/>
      <c r="GNF127" s="511"/>
      <c r="GNG127" s="511"/>
      <c r="GNH127" s="511"/>
      <c r="GNI127" s="511"/>
      <c r="GNJ127" s="511"/>
      <c r="GNK127" s="511"/>
      <c r="GNL127" s="511"/>
      <c r="GNM127" s="511"/>
      <c r="GNN127" s="511"/>
      <c r="GNO127" s="511"/>
      <c r="GNP127" s="511"/>
      <c r="GNQ127" s="511"/>
      <c r="GNR127" s="511"/>
      <c r="GNS127" s="511"/>
      <c r="GNT127" s="511"/>
      <c r="GNU127" s="511"/>
      <c r="GNV127" s="511"/>
      <c r="GNW127" s="511"/>
      <c r="GNX127" s="511"/>
      <c r="GNY127" s="511"/>
      <c r="GNZ127" s="511"/>
      <c r="GOA127" s="511"/>
      <c r="GOB127" s="511"/>
      <c r="GOC127" s="511"/>
      <c r="GOD127" s="511"/>
      <c r="GOE127" s="511"/>
      <c r="GOF127" s="511"/>
      <c r="GOG127" s="511"/>
      <c r="GOH127" s="511"/>
      <c r="GOI127" s="511"/>
      <c r="GOJ127" s="511"/>
      <c r="GOK127" s="511"/>
      <c r="GOL127" s="511"/>
      <c r="GOM127" s="511"/>
      <c r="GON127" s="511"/>
      <c r="GOO127" s="511"/>
      <c r="GOP127" s="511"/>
      <c r="GOQ127" s="511"/>
      <c r="GOR127" s="511"/>
      <c r="GOS127" s="511"/>
      <c r="GOT127" s="511"/>
      <c r="GOU127" s="511"/>
      <c r="GOV127" s="511"/>
      <c r="GOW127" s="511"/>
      <c r="GOX127" s="511"/>
      <c r="GOY127" s="511"/>
      <c r="GOZ127" s="511"/>
      <c r="GPA127" s="511"/>
      <c r="GPB127" s="511"/>
      <c r="GPC127" s="511"/>
      <c r="GPD127" s="511"/>
      <c r="GPE127" s="511"/>
      <c r="GPF127" s="511"/>
      <c r="GPG127" s="511"/>
      <c r="GPH127" s="511"/>
      <c r="GPI127" s="511"/>
      <c r="GPJ127" s="511"/>
      <c r="GPK127" s="511"/>
      <c r="GPL127" s="511"/>
      <c r="GPM127" s="511"/>
      <c r="GPN127" s="511"/>
      <c r="GPO127" s="511"/>
      <c r="GPP127" s="511"/>
      <c r="GPQ127" s="511"/>
      <c r="GPR127" s="511"/>
      <c r="GPS127" s="511"/>
      <c r="GPT127" s="511"/>
      <c r="GPU127" s="511"/>
      <c r="GPV127" s="511"/>
      <c r="GPW127" s="511"/>
      <c r="GPX127" s="511"/>
      <c r="GPY127" s="511"/>
      <c r="GPZ127" s="511"/>
      <c r="GQA127" s="511"/>
      <c r="GQB127" s="511"/>
      <c r="GQC127" s="511"/>
      <c r="GQD127" s="511"/>
      <c r="GQE127" s="511"/>
      <c r="GQF127" s="511"/>
      <c r="GQG127" s="511"/>
      <c r="GQH127" s="511"/>
      <c r="GQI127" s="511"/>
      <c r="GQJ127" s="511"/>
      <c r="GQK127" s="511"/>
      <c r="GQL127" s="511"/>
      <c r="GQM127" s="511"/>
      <c r="GQN127" s="511"/>
      <c r="GQO127" s="511"/>
      <c r="GQP127" s="511"/>
      <c r="GQQ127" s="511"/>
      <c r="GQR127" s="511"/>
      <c r="GQS127" s="511"/>
      <c r="GQT127" s="511"/>
      <c r="GQU127" s="511"/>
      <c r="GQV127" s="511"/>
      <c r="GQW127" s="511"/>
      <c r="GQX127" s="511"/>
      <c r="GQY127" s="511"/>
      <c r="GQZ127" s="511"/>
      <c r="GRA127" s="511"/>
      <c r="GRB127" s="511"/>
      <c r="GRC127" s="511"/>
      <c r="GRD127" s="511"/>
      <c r="GRE127" s="511"/>
      <c r="GRF127" s="511"/>
      <c r="GRG127" s="511"/>
      <c r="GRH127" s="511"/>
      <c r="GRI127" s="511"/>
      <c r="GRJ127" s="511"/>
      <c r="GRK127" s="511"/>
      <c r="GRL127" s="511"/>
      <c r="GRM127" s="511"/>
      <c r="GRN127" s="511"/>
      <c r="GRO127" s="511"/>
      <c r="GRP127" s="511"/>
      <c r="GRQ127" s="511"/>
      <c r="GRR127" s="511"/>
      <c r="GRS127" s="511"/>
      <c r="GRT127" s="511"/>
      <c r="GRU127" s="511"/>
      <c r="GRV127" s="511"/>
      <c r="GRW127" s="511"/>
      <c r="GRX127" s="511"/>
      <c r="GRY127" s="511"/>
      <c r="GRZ127" s="511"/>
      <c r="GSA127" s="511"/>
      <c r="GSB127" s="511"/>
      <c r="GSC127" s="511"/>
      <c r="GSD127" s="511"/>
      <c r="GSE127" s="511"/>
      <c r="GSF127" s="511"/>
      <c r="GSG127" s="511"/>
      <c r="GSH127" s="511"/>
      <c r="GSI127" s="511"/>
      <c r="GSJ127" s="511"/>
      <c r="GSK127" s="511"/>
      <c r="GSL127" s="511"/>
      <c r="GSM127" s="511"/>
      <c r="GSN127" s="511"/>
      <c r="GSO127" s="511"/>
      <c r="GSP127" s="511"/>
      <c r="GSQ127" s="511"/>
      <c r="GSR127" s="511"/>
      <c r="GSS127" s="511"/>
      <c r="GST127" s="511"/>
      <c r="GSU127" s="511"/>
      <c r="GSV127" s="511"/>
      <c r="GSW127" s="511"/>
      <c r="GSX127" s="511"/>
      <c r="GSY127" s="511"/>
      <c r="GSZ127" s="511"/>
      <c r="GTA127" s="511"/>
      <c r="GTB127" s="511"/>
      <c r="GTC127" s="511"/>
      <c r="GTD127" s="511"/>
      <c r="GTE127" s="511"/>
      <c r="GTF127" s="511"/>
      <c r="GTG127" s="511"/>
      <c r="GTH127" s="511"/>
      <c r="GTI127" s="511"/>
      <c r="GTJ127" s="511"/>
      <c r="GTK127" s="511"/>
      <c r="GTL127" s="511"/>
      <c r="GTM127" s="511"/>
      <c r="GTN127" s="511"/>
      <c r="GTO127" s="511"/>
      <c r="GTP127" s="511"/>
      <c r="GTQ127" s="511"/>
      <c r="GTR127" s="511"/>
      <c r="GTS127" s="511"/>
      <c r="GTT127" s="511"/>
      <c r="GTU127" s="511"/>
      <c r="GTV127" s="511"/>
      <c r="GTW127" s="511"/>
      <c r="GTX127" s="511"/>
      <c r="GTY127" s="511"/>
      <c r="GTZ127" s="511"/>
      <c r="GUA127" s="511"/>
      <c r="GUB127" s="511"/>
      <c r="GUC127" s="511"/>
      <c r="GUD127" s="511"/>
      <c r="GUE127" s="511"/>
      <c r="GUF127" s="511"/>
      <c r="GUG127" s="511"/>
      <c r="GUH127" s="511"/>
      <c r="GUI127" s="511"/>
      <c r="GUJ127" s="511"/>
      <c r="GUK127" s="511"/>
      <c r="GUL127" s="511"/>
      <c r="GUM127" s="511"/>
      <c r="GUN127" s="511"/>
      <c r="GUO127" s="511"/>
      <c r="GUP127" s="511"/>
      <c r="GUQ127" s="511"/>
      <c r="GUR127" s="511"/>
      <c r="GUS127" s="511"/>
      <c r="GUT127" s="511"/>
      <c r="GUU127" s="511"/>
      <c r="GUV127" s="511"/>
      <c r="GUW127" s="511"/>
      <c r="GUX127" s="511"/>
      <c r="GUY127" s="511"/>
      <c r="GUZ127" s="511"/>
      <c r="GVA127" s="511"/>
      <c r="GVB127" s="511"/>
      <c r="GVC127" s="511"/>
      <c r="GVD127" s="511"/>
      <c r="GVE127" s="511"/>
      <c r="GVF127" s="511"/>
      <c r="GVG127" s="511"/>
      <c r="GVH127" s="511"/>
      <c r="GVI127" s="511"/>
      <c r="GVJ127" s="511"/>
      <c r="GVK127" s="511"/>
      <c r="GVL127" s="511"/>
      <c r="GVM127" s="511"/>
      <c r="GVN127" s="511"/>
      <c r="GVO127" s="511"/>
      <c r="GVP127" s="511"/>
      <c r="GVQ127" s="511"/>
      <c r="GVR127" s="511"/>
      <c r="GVS127" s="511"/>
      <c r="GVT127" s="511"/>
      <c r="GVU127" s="511"/>
      <c r="GVV127" s="511"/>
      <c r="GVW127" s="511"/>
      <c r="GVX127" s="511"/>
      <c r="GVY127" s="511"/>
      <c r="GVZ127" s="511"/>
      <c r="GWA127" s="511"/>
      <c r="GWB127" s="511"/>
      <c r="GWC127" s="511"/>
      <c r="GWD127" s="511"/>
      <c r="GWE127" s="511"/>
      <c r="GWF127" s="511"/>
      <c r="GWG127" s="511"/>
      <c r="GWH127" s="511"/>
      <c r="GWI127" s="511"/>
      <c r="GWJ127" s="511"/>
      <c r="GWK127" s="511"/>
      <c r="GWL127" s="511"/>
      <c r="GWM127" s="511"/>
      <c r="GWN127" s="511"/>
      <c r="GWO127" s="511"/>
      <c r="GWP127" s="511"/>
      <c r="GWQ127" s="511"/>
      <c r="GWR127" s="511"/>
      <c r="GWS127" s="511"/>
      <c r="GWT127" s="511"/>
      <c r="GWU127" s="511"/>
      <c r="GWV127" s="511"/>
      <c r="GWW127" s="511"/>
      <c r="GWX127" s="511"/>
      <c r="GWY127" s="511"/>
      <c r="GWZ127" s="511"/>
      <c r="GXA127" s="511"/>
      <c r="GXB127" s="511"/>
      <c r="GXC127" s="511"/>
      <c r="GXD127" s="511"/>
      <c r="GXE127" s="511"/>
      <c r="GXF127" s="511"/>
      <c r="GXG127" s="511"/>
      <c r="GXH127" s="511"/>
      <c r="GXI127" s="511"/>
      <c r="GXJ127" s="511"/>
      <c r="GXK127" s="511"/>
      <c r="GXL127" s="511"/>
      <c r="GXM127" s="511"/>
      <c r="GXN127" s="511"/>
      <c r="GXO127" s="511"/>
      <c r="GXP127" s="511"/>
      <c r="GXQ127" s="511"/>
      <c r="GXR127" s="511"/>
      <c r="GXS127" s="511"/>
      <c r="GXT127" s="511"/>
      <c r="GXU127" s="511"/>
      <c r="GXV127" s="511"/>
      <c r="GXW127" s="511"/>
      <c r="GXX127" s="511"/>
      <c r="GXY127" s="511"/>
      <c r="GXZ127" s="511"/>
      <c r="GYA127" s="511"/>
      <c r="GYB127" s="511"/>
      <c r="GYC127" s="511"/>
      <c r="GYD127" s="511"/>
      <c r="GYE127" s="511"/>
      <c r="GYF127" s="511"/>
      <c r="GYG127" s="511"/>
      <c r="GYH127" s="511"/>
      <c r="GYI127" s="511"/>
      <c r="GYJ127" s="511"/>
      <c r="GYK127" s="511"/>
      <c r="GYL127" s="511"/>
      <c r="GYM127" s="511"/>
      <c r="GYN127" s="511"/>
      <c r="GYO127" s="511"/>
      <c r="GYP127" s="511"/>
      <c r="GYQ127" s="511"/>
      <c r="GYR127" s="511"/>
      <c r="GYS127" s="511"/>
      <c r="GYT127" s="511"/>
      <c r="GYU127" s="511"/>
      <c r="GYV127" s="511"/>
      <c r="GYW127" s="511"/>
      <c r="GYX127" s="511"/>
      <c r="GYY127" s="511"/>
      <c r="GYZ127" s="511"/>
      <c r="GZA127" s="511"/>
      <c r="GZB127" s="511"/>
      <c r="GZC127" s="511"/>
      <c r="GZD127" s="511"/>
      <c r="GZE127" s="511"/>
      <c r="GZF127" s="511"/>
      <c r="GZG127" s="511"/>
      <c r="GZH127" s="511"/>
      <c r="GZI127" s="511"/>
      <c r="GZJ127" s="511"/>
      <c r="GZK127" s="511"/>
      <c r="GZL127" s="511"/>
      <c r="GZM127" s="511"/>
      <c r="GZN127" s="511"/>
      <c r="GZO127" s="511"/>
      <c r="GZP127" s="511"/>
      <c r="GZQ127" s="511"/>
      <c r="GZR127" s="511"/>
      <c r="GZS127" s="511"/>
      <c r="GZT127" s="511"/>
      <c r="GZU127" s="511"/>
      <c r="GZV127" s="511"/>
      <c r="GZW127" s="511"/>
      <c r="GZX127" s="511"/>
      <c r="GZY127" s="511"/>
      <c r="GZZ127" s="511"/>
      <c r="HAA127" s="511"/>
      <c r="HAB127" s="511"/>
      <c r="HAC127" s="511"/>
      <c r="HAD127" s="511"/>
      <c r="HAE127" s="511"/>
      <c r="HAF127" s="511"/>
      <c r="HAG127" s="511"/>
      <c r="HAH127" s="511"/>
      <c r="HAI127" s="511"/>
      <c r="HAJ127" s="511"/>
      <c r="HAK127" s="511"/>
      <c r="HAL127" s="511"/>
      <c r="HAM127" s="511"/>
      <c r="HAN127" s="511"/>
      <c r="HAO127" s="511"/>
      <c r="HAP127" s="511"/>
      <c r="HAQ127" s="511"/>
      <c r="HAR127" s="511"/>
      <c r="HAS127" s="511"/>
      <c r="HAT127" s="511"/>
      <c r="HAU127" s="511"/>
      <c r="HAV127" s="511"/>
      <c r="HAW127" s="511"/>
      <c r="HAX127" s="511"/>
      <c r="HAY127" s="511"/>
      <c r="HAZ127" s="511"/>
      <c r="HBA127" s="511"/>
      <c r="HBB127" s="511"/>
      <c r="HBC127" s="511"/>
      <c r="HBD127" s="511"/>
      <c r="HBE127" s="511"/>
      <c r="HBF127" s="511"/>
      <c r="HBG127" s="511"/>
      <c r="HBH127" s="511"/>
      <c r="HBI127" s="511"/>
      <c r="HBJ127" s="511"/>
      <c r="HBK127" s="511"/>
      <c r="HBL127" s="511"/>
      <c r="HBM127" s="511"/>
      <c r="HBN127" s="511"/>
      <c r="HBO127" s="511"/>
      <c r="HBP127" s="511"/>
      <c r="HBQ127" s="511"/>
      <c r="HBR127" s="511"/>
      <c r="HBS127" s="511"/>
      <c r="HBT127" s="511"/>
      <c r="HBU127" s="511"/>
      <c r="HBV127" s="511"/>
      <c r="HBW127" s="511"/>
      <c r="HBX127" s="511"/>
      <c r="HBY127" s="511"/>
      <c r="HBZ127" s="511"/>
      <c r="HCA127" s="511"/>
      <c r="HCB127" s="511"/>
      <c r="HCC127" s="511"/>
      <c r="HCD127" s="511"/>
      <c r="HCE127" s="511"/>
      <c r="HCF127" s="511"/>
      <c r="HCG127" s="511"/>
      <c r="HCH127" s="511"/>
      <c r="HCI127" s="511"/>
      <c r="HCJ127" s="511"/>
      <c r="HCK127" s="511"/>
      <c r="HCL127" s="511"/>
      <c r="HCM127" s="511"/>
      <c r="HCN127" s="511"/>
      <c r="HCO127" s="511"/>
      <c r="HCP127" s="511"/>
      <c r="HCQ127" s="511"/>
      <c r="HCR127" s="511"/>
      <c r="HCS127" s="511"/>
      <c r="HCT127" s="511"/>
      <c r="HCU127" s="511"/>
      <c r="HCV127" s="511"/>
      <c r="HCW127" s="511"/>
      <c r="HCX127" s="511"/>
      <c r="HCY127" s="511"/>
      <c r="HCZ127" s="511"/>
      <c r="HDA127" s="511"/>
      <c r="HDB127" s="511"/>
      <c r="HDC127" s="511"/>
      <c r="HDD127" s="511"/>
      <c r="HDE127" s="511"/>
      <c r="HDF127" s="511"/>
      <c r="HDG127" s="511"/>
      <c r="HDH127" s="511"/>
      <c r="HDI127" s="511"/>
      <c r="HDJ127" s="511"/>
      <c r="HDK127" s="511"/>
      <c r="HDL127" s="511"/>
      <c r="HDM127" s="511"/>
      <c r="HDN127" s="511"/>
      <c r="HDO127" s="511"/>
      <c r="HDP127" s="511"/>
      <c r="HDQ127" s="511"/>
      <c r="HDR127" s="511"/>
      <c r="HDS127" s="511"/>
      <c r="HDT127" s="511"/>
      <c r="HDU127" s="511"/>
      <c r="HDV127" s="511"/>
      <c r="HDW127" s="511"/>
      <c r="HDX127" s="511"/>
      <c r="HDY127" s="511"/>
      <c r="HDZ127" s="511"/>
      <c r="HEA127" s="511"/>
      <c r="HEB127" s="511"/>
      <c r="HEC127" s="511"/>
      <c r="HED127" s="511"/>
      <c r="HEE127" s="511"/>
      <c r="HEF127" s="511"/>
      <c r="HEG127" s="511"/>
      <c r="HEH127" s="511"/>
      <c r="HEI127" s="511"/>
      <c r="HEJ127" s="511"/>
      <c r="HEK127" s="511"/>
      <c r="HEL127" s="511"/>
      <c r="HEM127" s="511"/>
      <c r="HEN127" s="511"/>
      <c r="HEO127" s="511"/>
      <c r="HEP127" s="511"/>
      <c r="HEQ127" s="511"/>
      <c r="HER127" s="511"/>
      <c r="HES127" s="511"/>
      <c r="HET127" s="511"/>
      <c r="HEU127" s="511"/>
      <c r="HEV127" s="511"/>
      <c r="HEW127" s="511"/>
      <c r="HEX127" s="511"/>
      <c r="HEY127" s="511"/>
      <c r="HEZ127" s="511"/>
      <c r="HFA127" s="511"/>
      <c r="HFB127" s="511"/>
      <c r="HFC127" s="511"/>
      <c r="HFD127" s="511"/>
      <c r="HFE127" s="511"/>
      <c r="HFF127" s="511"/>
      <c r="HFG127" s="511"/>
      <c r="HFH127" s="511"/>
      <c r="HFI127" s="511"/>
      <c r="HFJ127" s="511"/>
      <c r="HFK127" s="511"/>
      <c r="HFL127" s="511"/>
      <c r="HFM127" s="511"/>
      <c r="HFN127" s="511"/>
      <c r="HFO127" s="511"/>
      <c r="HFP127" s="511"/>
      <c r="HFQ127" s="511"/>
      <c r="HFR127" s="511"/>
      <c r="HFS127" s="511"/>
      <c r="HFT127" s="511"/>
      <c r="HFU127" s="511"/>
      <c r="HFV127" s="511"/>
      <c r="HFW127" s="511"/>
      <c r="HFX127" s="511"/>
      <c r="HFY127" s="511"/>
      <c r="HFZ127" s="511"/>
      <c r="HGA127" s="511"/>
      <c r="HGB127" s="511"/>
      <c r="HGC127" s="511"/>
      <c r="HGD127" s="511"/>
      <c r="HGE127" s="511"/>
      <c r="HGF127" s="511"/>
      <c r="HGG127" s="511"/>
      <c r="HGH127" s="511"/>
      <c r="HGI127" s="511"/>
      <c r="HGJ127" s="511"/>
      <c r="HGK127" s="511"/>
      <c r="HGL127" s="511"/>
      <c r="HGM127" s="511"/>
      <c r="HGN127" s="511"/>
      <c r="HGO127" s="511"/>
      <c r="HGP127" s="511"/>
      <c r="HGQ127" s="511"/>
      <c r="HGR127" s="511"/>
      <c r="HGS127" s="511"/>
      <c r="HGT127" s="511"/>
      <c r="HGU127" s="511"/>
      <c r="HGV127" s="511"/>
      <c r="HGW127" s="511"/>
      <c r="HGX127" s="511"/>
      <c r="HGY127" s="511"/>
      <c r="HGZ127" s="511"/>
      <c r="HHA127" s="511"/>
      <c r="HHB127" s="511"/>
      <c r="HHC127" s="511"/>
      <c r="HHD127" s="511"/>
      <c r="HHE127" s="511"/>
      <c r="HHF127" s="511"/>
      <c r="HHG127" s="511"/>
      <c r="HHH127" s="511"/>
      <c r="HHI127" s="511"/>
      <c r="HHJ127" s="511"/>
      <c r="HHK127" s="511"/>
      <c r="HHL127" s="511"/>
      <c r="HHM127" s="511"/>
      <c r="HHN127" s="511"/>
      <c r="HHO127" s="511"/>
      <c r="HHP127" s="511"/>
      <c r="HHQ127" s="511"/>
      <c r="HHR127" s="511"/>
      <c r="HHS127" s="511"/>
      <c r="HHT127" s="511"/>
      <c r="HHU127" s="511"/>
      <c r="HHV127" s="511"/>
      <c r="HHW127" s="511"/>
      <c r="HHX127" s="511"/>
      <c r="HHY127" s="511"/>
      <c r="HHZ127" s="511"/>
      <c r="HIA127" s="511"/>
      <c r="HIB127" s="511"/>
      <c r="HIC127" s="511"/>
      <c r="HID127" s="511"/>
      <c r="HIE127" s="511"/>
      <c r="HIF127" s="511"/>
      <c r="HIG127" s="511"/>
      <c r="HIH127" s="511"/>
      <c r="HII127" s="511"/>
      <c r="HIJ127" s="511"/>
      <c r="HIK127" s="511"/>
      <c r="HIL127" s="511"/>
      <c r="HIM127" s="511"/>
      <c r="HIN127" s="511"/>
      <c r="HIO127" s="511"/>
      <c r="HIP127" s="511"/>
      <c r="HIQ127" s="511"/>
      <c r="HIR127" s="511"/>
      <c r="HIS127" s="511"/>
      <c r="HIT127" s="511"/>
      <c r="HIU127" s="511"/>
      <c r="HIV127" s="511"/>
      <c r="HIW127" s="511"/>
      <c r="HIX127" s="511"/>
      <c r="HIY127" s="511"/>
      <c r="HIZ127" s="511"/>
      <c r="HJA127" s="511"/>
      <c r="HJB127" s="511"/>
      <c r="HJC127" s="511"/>
      <c r="HJD127" s="511"/>
      <c r="HJE127" s="511"/>
      <c r="HJF127" s="511"/>
      <c r="HJG127" s="511"/>
      <c r="HJH127" s="511"/>
      <c r="HJI127" s="511"/>
      <c r="HJJ127" s="511"/>
      <c r="HJK127" s="511"/>
      <c r="HJL127" s="511"/>
      <c r="HJM127" s="511"/>
      <c r="HJN127" s="511"/>
      <c r="HJO127" s="511"/>
      <c r="HJP127" s="511"/>
      <c r="HJQ127" s="511"/>
      <c r="HJR127" s="511"/>
      <c r="HJS127" s="511"/>
      <c r="HJT127" s="511"/>
      <c r="HJU127" s="511"/>
      <c r="HJV127" s="511"/>
      <c r="HJW127" s="511"/>
      <c r="HJX127" s="511"/>
      <c r="HJY127" s="511"/>
      <c r="HJZ127" s="511"/>
      <c r="HKA127" s="511"/>
      <c r="HKB127" s="511"/>
      <c r="HKC127" s="511"/>
      <c r="HKD127" s="511"/>
      <c r="HKE127" s="511"/>
      <c r="HKF127" s="511"/>
      <c r="HKG127" s="511"/>
      <c r="HKH127" s="511"/>
      <c r="HKI127" s="511"/>
      <c r="HKJ127" s="511"/>
      <c r="HKK127" s="511"/>
      <c r="HKL127" s="511"/>
      <c r="HKM127" s="511"/>
      <c r="HKN127" s="511"/>
      <c r="HKO127" s="511"/>
      <c r="HKP127" s="511"/>
      <c r="HKQ127" s="511"/>
      <c r="HKR127" s="511"/>
      <c r="HKS127" s="511"/>
      <c r="HKT127" s="511"/>
      <c r="HKU127" s="511"/>
      <c r="HKV127" s="511"/>
      <c r="HKW127" s="511"/>
      <c r="HKX127" s="511"/>
      <c r="HKY127" s="511"/>
      <c r="HKZ127" s="511"/>
      <c r="HLA127" s="511"/>
      <c r="HLB127" s="511"/>
      <c r="HLC127" s="511"/>
      <c r="HLD127" s="511"/>
      <c r="HLE127" s="511"/>
      <c r="HLF127" s="511"/>
      <c r="HLG127" s="511"/>
      <c r="HLH127" s="511"/>
      <c r="HLI127" s="511"/>
      <c r="HLJ127" s="511"/>
      <c r="HLK127" s="511"/>
      <c r="HLL127" s="511"/>
      <c r="HLM127" s="511"/>
      <c r="HLN127" s="511"/>
      <c r="HLO127" s="511"/>
      <c r="HLP127" s="511"/>
      <c r="HLQ127" s="511"/>
      <c r="HLR127" s="511"/>
      <c r="HLS127" s="511"/>
      <c r="HLT127" s="511"/>
      <c r="HLU127" s="511"/>
      <c r="HLV127" s="511"/>
      <c r="HLW127" s="511"/>
      <c r="HLX127" s="511"/>
      <c r="HLY127" s="511"/>
      <c r="HLZ127" s="511"/>
      <c r="HMA127" s="511"/>
      <c r="HMB127" s="511"/>
      <c r="HMC127" s="511"/>
      <c r="HMD127" s="511"/>
      <c r="HME127" s="511"/>
      <c r="HMF127" s="511"/>
      <c r="HMG127" s="511"/>
      <c r="HMH127" s="511"/>
      <c r="HMI127" s="511"/>
      <c r="HMJ127" s="511"/>
      <c r="HMK127" s="511"/>
      <c r="HML127" s="511"/>
      <c r="HMM127" s="511"/>
      <c r="HMN127" s="511"/>
      <c r="HMO127" s="511"/>
      <c r="HMP127" s="511"/>
      <c r="HMQ127" s="511"/>
      <c r="HMR127" s="511"/>
      <c r="HMS127" s="511"/>
      <c r="HMT127" s="511"/>
      <c r="HMU127" s="511"/>
      <c r="HMV127" s="511"/>
      <c r="HMW127" s="511"/>
      <c r="HMX127" s="511"/>
      <c r="HMY127" s="511"/>
      <c r="HMZ127" s="511"/>
      <c r="HNA127" s="511"/>
      <c r="HNB127" s="511"/>
      <c r="HNC127" s="511"/>
      <c r="HND127" s="511"/>
      <c r="HNE127" s="511"/>
      <c r="HNF127" s="511"/>
      <c r="HNG127" s="511"/>
      <c r="HNH127" s="511"/>
      <c r="HNI127" s="511"/>
      <c r="HNJ127" s="511"/>
      <c r="HNK127" s="511"/>
      <c r="HNL127" s="511"/>
      <c r="HNM127" s="511"/>
      <c r="HNN127" s="511"/>
      <c r="HNO127" s="511"/>
      <c r="HNP127" s="511"/>
      <c r="HNQ127" s="511"/>
      <c r="HNR127" s="511"/>
      <c r="HNS127" s="511"/>
      <c r="HNT127" s="511"/>
      <c r="HNU127" s="511"/>
      <c r="HNV127" s="511"/>
      <c r="HNW127" s="511"/>
      <c r="HNX127" s="511"/>
      <c r="HNY127" s="511"/>
      <c r="HNZ127" s="511"/>
      <c r="HOA127" s="511"/>
      <c r="HOB127" s="511"/>
      <c r="HOC127" s="511"/>
      <c r="HOD127" s="511"/>
      <c r="HOE127" s="511"/>
      <c r="HOF127" s="511"/>
      <c r="HOG127" s="511"/>
      <c r="HOH127" s="511"/>
      <c r="HOI127" s="511"/>
      <c r="HOJ127" s="511"/>
      <c r="HOK127" s="511"/>
      <c r="HOL127" s="511"/>
      <c r="HOM127" s="511"/>
      <c r="HON127" s="511"/>
      <c r="HOO127" s="511"/>
      <c r="HOP127" s="511"/>
      <c r="HOQ127" s="511"/>
      <c r="HOR127" s="511"/>
      <c r="HOS127" s="511"/>
      <c r="HOT127" s="511"/>
      <c r="HOU127" s="511"/>
      <c r="HOV127" s="511"/>
      <c r="HOW127" s="511"/>
      <c r="HOX127" s="511"/>
      <c r="HOY127" s="511"/>
      <c r="HOZ127" s="511"/>
      <c r="HPA127" s="511"/>
      <c r="HPB127" s="511"/>
      <c r="HPC127" s="511"/>
      <c r="HPD127" s="511"/>
      <c r="HPE127" s="511"/>
      <c r="HPF127" s="511"/>
      <c r="HPG127" s="511"/>
      <c r="HPH127" s="511"/>
      <c r="HPI127" s="511"/>
      <c r="HPJ127" s="511"/>
      <c r="HPK127" s="511"/>
      <c r="HPL127" s="511"/>
      <c r="HPM127" s="511"/>
      <c r="HPN127" s="511"/>
      <c r="HPO127" s="511"/>
      <c r="HPP127" s="511"/>
      <c r="HPQ127" s="511"/>
      <c r="HPR127" s="511"/>
      <c r="HPS127" s="511"/>
      <c r="HPT127" s="511"/>
      <c r="HPU127" s="511"/>
      <c r="HPV127" s="511"/>
      <c r="HPW127" s="511"/>
      <c r="HPX127" s="511"/>
      <c r="HPY127" s="511"/>
      <c r="HPZ127" s="511"/>
      <c r="HQA127" s="511"/>
      <c r="HQB127" s="511"/>
      <c r="HQC127" s="511"/>
      <c r="HQD127" s="511"/>
      <c r="HQE127" s="511"/>
      <c r="HQF127" s="511"/>
      <c r="HQG127" s="511"/>
      <c r="HQH127" s="511"/>
      <c r="HQI127" s="511"/>
      <c r="HQJ127" s="511"/>
      <c r="HQK127" s="511"/>
      <c r="HQL127" s="511"/>
      <c r="HQM127" s="511"/>
      <c r="HQN127" s="511"/>
      <c r="HQO127" s="511"/>
      <c r="HQP127" s="511"/>
      <c r="HQQ127" s="511"/>
      <c r="HQR127" s="511"/>
      <c r="HQS127" s="511"/>
      <c r="HQT127" s="511"/>
      <c r="HQU127" s="511"/>
      <c r="HQV127" s="511"/>
      <c r="HQW127" s="511"/>
      <c r="HQX127" s="511"/>
      <c r="HQY127" s="511"/>
      <c r="HQZ127" s="511"/>
      <c r="HRA127" s="511"/>
      <c r="HRB127" s="511"/>
      <c r="HRC127" s="511"/>
      <c r="HRD127" s="511"/>
      <c r="HRE127" s="511"/>
      <c r="HRF127" s="511"/>
      <c r="HRG127" s="511"/>
      <c r="HRH127" s="511"/>
      <c r="HRI127" s="511"/>
      <c r="HRJ127" s="511"/>
      <c r="HRK127" s="511"/>
      <c r="HRL127" s="511"/>
      <c r="HRM127" s="511"/>
      <c r="HRN127" s="511"/>
      <c r="HRO127" s="511"/>
      <c r="HRP127" s="511"/>
      <c r="HRQ127" s="511"/>
      <c r="HRR127" s="511"/>
      <c r="HRS127" s="511"/>
      <c r="HRT127" s="511"/>
      <c r="HRU127" s="511"/>
      <c r="HRV127" s="511"/>
      <c r="HRW127" s="511"/>
      <c r="HRX127" s="511"/>
      <c r="HRY127" s="511"/>
      <c r="HRZ127" s="511"/>
      <c r="HSA127" s="511"/>
      <c r="HSB127" s="511"/>
      <c r="HSC127" s="511"/>
      <c r="HSD127" s="511"/>
      <c r="HSE127" s="511"/>
      <c r="HSF127" s="511"/>
      <c r="HSG127" s="511"/>
      <c r="HSH127" s="511"/>
      <c r="HSI127" s="511"/>
      <c r="HSJ127" s="511"/>
      <c r="HSK127" s="511"/>
      <c r="HSL127" s="511"/>
      <c r="HSM127" s="511"/>
      <c r="HSN127" s="511"/>
      <c r="HSO127" s="511"/>
      <c r="HSP127" s="511"/>
      <c r="HSQ127" s="511"/>
      <c r="HSR127" s="511"/>
      <c r="HSS127" s="511"/>
      <c r="HST127" s="511"/>
      <c r="HSU127" s="511"/>
      <c r="HSV127" s="511"/>
      <c r="HSW127" s="511"/>
      <c r="HSX127" s="511"/>
      <c r="HSY127" s="511"/>
      <c r="HSZ127" s="511"/>
      <c r="HTA127" s="511"/>
      <c r="HTB127" s="511"/>
      <c r="HTC127" s="511"/>
      <c r="HTD127" s="511"/>
      <c r="HTE127" s="511"/>
      <c r="HTF127" s="511"/>
      <c r="HTG127" s="511"/>
      <c r="HTH127" s="511"/>
      <c r="HTI127" s="511"/>
      <c r="HTJ127" s="511"/>
      <c r="HTK127" s="511"/>
      <c r="HTL127" s="511"/>
      <c r="HTM127" s="511"/>
      <c r="HTN127" s="511"/>
      <c r="HTO127" s="511"/>
      <c r="HTP127" s="511"/>
      <c r="HTQ127" s="511"/>
      <c r="HTR127" s="511"/>
      <c r="HTS127" s="511"/>
      <c r="HTT127" s="511"/>
      <c r="HTU127" s="511"/>
      <c r="HTV127" s="511"/>
      <c r="HTW127" s="511"/>
      <c r="HTX127" s="511"/>
      <c r="HTY127" s="511"/>
      <c r="HTZ127" s="511"/>
      <c r="HUA127" s="511"/>
      <c r="HUB127" s="511"/>
      <c r="HUC127" s="511"/>
      <c r="HUD127" s="511"/>
      <c r="HUE127" s="511"/>
      <c r="HUF127" s="511"/>
      <c r="HUG127" s="511"/>
      <c r="HUH127" s="511"/>
      <c r="HUI127" s="511"/>
      <c r="HUJ127" s="511"/>
      <c r="HUK127" s="511"/>
      <c r="HUL127" s="511"/>
      <c r="HUM127" s="511"/>
      <c r="HUN127" s="511"/>
      <c r="HUO127" s="511"/>
      <c r="HUP127" s="511"/>
      <c r="HUQ127" s="511"/>
      <c r="HUR127" s="511"/>
      <c r="HUS127" s="511"/>
      <c r="HUT127" s="511"/>
      <c r="HUU127" s="511"/>
      <c r="HUV127" s="511"/>
      <c r="HUW127" s="511"/>
      <c r="HUX127" s="511"/>
      <c r="HUY127" s="511"/>
      <c r="HUZ127" s="511"/>
      <c r="HVA127" s="511"/>
      <c r="HVB127" s="511"/>
      <c r="HVC127" s="511"/>
      <c r="HVD127" s="511"/>
      <c r="HVE127" s="511"/>
      <c r="HVF127" s="511"/>
      <c r="HVG127" s="511"/>
      <c r="HVH127" s="511"/>
      <c r="HVI127" s="511"/>
      <c r="HVJ127" s="511"/>
      <c r="HVK127" s="511"/>
      <c r="HVL127" s="511"/>
      <c r="HVM127" s="511"/>
      <c r="HVN127" s="511"/>
      <c r="HVO127" s="511"/>
      <c r="HVP127" s="511"/>
      <c r="HVQ127" s="511"/>
      <c r="HVR127" s="511"/>
      <c r="HVS127" s="511"/>
      <c r="HVT127" s="511"/>
      <c r="HVU127" s="511"/>
      <c r="HVV127" s="511"/>
      <c r="HVW127" s="511"/>
      <c r="HVX127" s="511"/>
      <c r="HVY127" s="511"/>
      <c r="HVZ127" s="511"/>
      <c r="HWA127" s="511"/>
      <c r="HWB127" s="511"/>
      <c r="HWC127" s="511"/>
      <c r="HWD127" s="511"/>
      <c r="HWE127" s="511"/>
      <c r="HWF127" s="511"/>
      <c r="HWG127" s="511"/>
      <c r="HWH127" s="511"/>
      <c r="HWI127" s="511"/>
      <c r="HWJ127" s="511"/>
      <c r="HWK127" s="511"/>
      <c r="HWL127" s="511"/>
      <c r="HWM127" s="511"/>
      <c r="HWN127" s="511"/>
      <c r="HWO127" s="511"/>
      <c r="HWP127" s="511"/>
      <c r="HWQ127" s="511"/>
      <c r="HWR127" s="511"/>
      <c r="HWS127" s="511"/>
      <c r="HWT127" s="511"/>
      <c r="HWU127" s="511"/>
      <c r="HWV127" s="511"/>
      <c r="HWW127" s="511"/>
      <c r="HWX127" s="511"/>
      <c r="HWY127" s="511"/>
      <c r="HWZ127" s="511"/>
      <c r="HXA127" s="511"/>
      <c r="HXB127" s="511"/>
      <c r="HXC127" s="511"/>
      <c r="HXD127" s="511"/>
      <c r="HXE127" s="511"/>
      <c r="HXF127" s="511"/>
      <c r="HXG127" s="511"/>
      <c r="HXH127" s="511"/>
      <c r="HXI127" s="511"/>
      <c r="HXJ127" s="511"/>
      <c r="HXK127" s="511"/>
      <c r="HXL127" s="511"/>
      <c r="HXM127" s="511"/>
      <c r="HXN127" s="511"/>
      <c r="HXO127" s="511"/>
      <c r="HXP127" s="511"/>
      <c r="HXQ127" s="511"/>
      <c r="HXR127" s="511"/>
      <c r="HXS127" s="511"/>
      <c r="HXT127" s="511"/>
      <c r="HXU127" s="511"/>
      <c r="HXV127" s="511"/>
      <c r="HXW127" s="511"/>
      <c r="HXX127" s="511"/>
      <c r="HXY127" s="511"/>
      <c r="HXZ127" s="511"/>
      <c r="HYA127" s="511"/>
      <c r="HYB127" s="511"/>
      <c r="HYC127" s="511"/>
      <c r="HYD127" s="511"/>
      <c r="HYE127" s="511"/>
      <c r="HYF127" s="511"/>
      <c r="HYG127" s="511"/>
      <c r="HYH127" s="511"/>
      <c r="HYI127" s="511"/>
      <c r="HYJ127" s="511"/>
      <c r="HYK127" s="511"/>
      <c r="HYL127" s="511"/>
      <c r="HYM127" s="511"/>
      <c r="HYN127" s="511"/>
      <c r="HYO127" s="511"/>
      <c r="HYP127" s="511"/>
      <c r="HYQ127" s="511"/>
      <c r="HYR127" s="511"/>
      <c r="HYS127" s="511"/>
      <c r="HYT127" s="511"/>
      <c r="HYU127" s="511"/>
      <c r="HYV127" s="511"/>
      <c r="HYW127" s="511"/>
      <c r="HYX127" s="511"/>
      <c r="HYY127" s="511"/>
      <c r="HYZ127" s="511"/>
      <c r="HZA127" s="511"/>
      <c r="HZB127" s="511"/>
      <c r="HZC127" s="511"/>
      <c r="HZD127" s="511"/>
      <c r="HZE127" s="511"/>
      <c r="HZF127" s="511"/>
      <c r="HZG127" s="511"/>
      <c r="HZH127" s="511"/>
      <c r="HZI127" s="511"/>
      <c r="HZJ127" s="511"/>
      <c r="HZK127" s="511"/>
      <c r="HZL127" s="511"/>
      <c r="HZM127" s="511"/>
      <c r="HZN127" s="511"/>
      <c r="HZO127" s="511"/>
      <c r="HZP127" s="511"/>
      <c r="HZQ127" s="511"/>
      <c r="HZR127" s="511"/>
      <c r="HZS127" s="511"/>
      <c r="HZT127" s="511"/>
      <c r="HZU127" s="511"/>
      <c r="HZV127" s="511"/>
      <c r="HZW127" s="511"/>
      <c r="HZX127" s="511"/>
      <c r="HZY127" s="511"/>
      <c r="HZZ127" s="511"/>
      <c r="IAA127" s="511"/>
      <c r="IAB127" s="511"/>
      <c r="IAC127" s="511"/>
      <c r="IAD127" s="511"/>
      <c r="IAE127" s="511"/>
      <c r="IAF127" s="511"/>
      <c r="IAG127" s="511"/>
      <c r="IAH127" s="511"/>
      <c r="IAI127" s="511"/>
      <c r="IAJ127" s="511"/>
      <c r="IAK127" s="511"/>
      <c r="IAL127" s="511"/>
      <c r="IAM127" s="511"/>
      <c r="IAN127" s="511"/>
      <c r="IAO127" s="511"/>
      <c r="IAP127" s="511"/>
      <c r="IAQ127" s="511"/>
      <c r="IAR127" s="511"/>
      <c r="IAS127" s="511"/>
      <c r="IAT127" s="511"/>
      <c r="IAU127" s="511"/>
      <c r="IAV127" s="511"/>
      <c r="IAW127" s="511"/>
      <c r="IAX127" s="511"/>
      <c r="IAY127" s="511"/>
      <c r="IAZ127" s="511"/>
      <c r="IBA127" s="511"/>
      <c r="IBB127" s="511"/>
      <c r="IBC127" s="511"/>
      <c r="IBD127" s="511"/>
      <c r="IBE127" s="511"/>
      <c r="IBF127" s="511"/>
      <c r="IBG127" s="511"/>
      <c r="IBH127" s="511"/>
      <c r="IBI127" s="511"/>
      <c r="IBJ127" s="511"/>
      <c r="IBK127" s="511"/>
      <c r="IBL127" s="511"/>
      <c r="IBM127" s="511"/>
      <c r="IBN127" s="511"/>
      <c r="IBO127" s="511"/>
      <c r="IBP127" s="511"/>
      <c r="IBQ127" s="511"/>
      <c r="IBR127" s="511"/>
      <c r="IBS127" s="511"/>
      <c r="IBT127" s="511"/>
      <c r="IBU127" s="511"/>
      <c r="IBV127" s="511"/>
      <c r="IBW127" s="511"/>
      <c r="IBX127" s="511"/>
      <c r="IBY127" s="511"/>
      <c r="IBZ127" s="511"/>
      <c r="ICA127" s="511"/>
      <c r="ICB127" s="511"/>
      <c r="ICC127" s="511"/>
      <c r="ICD127" s="511"/>
      <c r="ICE127" s="511"/>
      <c r="ICF127" s="511"/>
      <c r="ICG127" s="511"/>
      <c r="ICH127" s="511"/>
      <c r="ICI127" s="511"/>
      <c r="ICJ127" s="511"/>
      <c r="ICK127" s="511"/>
      <c r="ICL127" s="511"/>
      <c r="ICM127" s="511"/>
      <c r="ICN127" s="511"/>
      <c r="ICO127" s="511"/>
      <c r="ICP127" s="511"/>
      <c r="ICQ127" s="511"/>
      <c r="ICR127" s="511"/>
      <c r="ICS127" s="511"/>
      <c r="ICT127" s="511"/>
      <c r="ICU127" s="511"/>
      <c r="ICV127" s="511"/>
      <c r="ICW127" s="511"/>
      <c r="ICX127" s="511"/>
      <c r="ICY127" s="511"/>
      <c r="ICZ127" s="511"/>
      <c r="IDA127" s="511"/>
      <c r="IDB127" s="511"/>
      <c r="IDC127" s="511"/>
      <c r="IDD127" s="511"/>
      <c r="IDE127" s="511"/>
      <c r="IDF127" s="511"/>
      <c r="IDG127" s="511"/>
      <c r="IDH127" s="511"/>
      <c r="IDI127" s="511"/>
      <c r="IDJ127" s="511"/>
      <c r="IDK127" s="511"/>
      <c r="IDL127" s="511"/>
      <c r="IDM127" s="511"/>
      <c r="IDN127" s="511"/>
      <c r="IDO127" s="511"/>
      <c r="IDP127" s="511"/>
      <c r="IDQ127" s="511"/>
      <c r="IDR127" s="511"/>
      <c r="IDS127" s="511"/>
      <c r="IDT127" s="511"/>
      <c r="IDU127" s="511"/>
      <c r="IDV127" s="511"/>
      <c r="IDW127" s="511"/>
      <c r="IDX127" s="511"/>
      <c r="IDY127" s="511"/>
      <c r="IDZ127" s="511"/>
      <c r="IEA127" s="511"/>
      <c r="IEB127" s="511"/>
      <c r="IEC127" s="511"/>
      <c r="IED127" s="511"/>
      <c r="IEE127" s="511"/>
      <c r="IEF127" s="511"/>
      <c r="IEG127" s="511"/>
      <c r="IEH127" s="511"/>
      <c r="IEI127" s="511"/>
      <c r="IEJ127" s="511"/>
      <c r="IEK127" s="511"/>
      <c r="IEL127" s="511"/>
      <c r="IEM127" s="511"/>
      <c r="IEN127" s="511"/>
      <c r="IEO127" s="511"/>
      <c r="IEP127" s="511"/>
      <c r="IEQ127" s="511"/>
      <c r="IER127" s="511"/>
      <c r="IES127" s="511"/>
      <c r="IET127" s="511"/>
      <c r="IEU127" s="511"/>
      <c r="IEV127" s="511"/>
      <c r="IEW127" s="511"/>
      <c r="IEX127" s="511"/>
      <c r="IEY127" s="511"/>
      <c r="IEZ127" s="511"/>
      <c r="IFA127" s="511"/>
      <c r="IFB127" s="511"/>
      <c r="IFC127" s="511"/>
      <c r="IFD127" s="511"/>
      <c r="IFE127" s="511"/>
      <c r="IFF127" s="511"/>
      <c r="IFG127" s="511"/>
      <c r="IFH127" s="511"/>
      <c r="IFI127" s="511"/>
      <c r="IFJ127" s="511"/>
      <c r="IFK127" s="511"/>
      <c r="IFL127" s="511"/>
      <c r="IFM127" s="511"/>
      <c r="IFN127" s="511"/>
      <c r="IFO127" s="511"/>
      <c r="IFP127" s="511"/>
      <c r="IFQ127" s="511"/>
      <c r="IFR127" s="511"/>
      <c r="IFS127" s="511"/>
      <c r="IFT127" s="511"/>
      <c r="IFU127" s="511"/>
      <c r="IFV127" s="511"/>
      <c r="IFW127" s="511"/>
      <c r="IFX127" s="511"/>
      <c r="IFY127" s="511"/>
      <c r="IFZ127" s="511"/>
      <c r="IGA127" s="511"/>
      <c r="IGB127" s="511"/>
      <c r="IGC127" s="511"/>
      <c r="IGD127" s="511"/>
      <c r="IGE127" s="511"/>
      <c r="IGF127" s="511"/>
      <c r="IGG127" s="511"/>
      <c r="IGH127" s="511"/>
      <c r="IGI127" s="511"/>
      <c r="IGJ127" s="511"/>
      <c r="IGK127" s="511"/>
      <c r="IGL127" s="511"/>
      <c r="IGM127" s="511"/>
      <c r="IGN127" s="511"/>
      <c r="IGO127" s="511"/>
      <c r="IGP127" s="511"/>
      <c r="IGQ127" s="511"/>
      <c r="IGR127" s="511"/>
      <c r="IGS127" s="511"/>
      <c r="IGT127" s="511"/>
      <c r="IGU127" s="511"/>
      <c r="IGV127" s="511"/>
      <c r="IGW127" s="511"/>
      <c r="IGX127" s="511"/>
      <c r="IGY127" s="511"/>
      <c r="IGZ127" s="511"/>
      <c r="IHA127" s="511"/>
      <c r="IHB127" s="511"/>
      <c r="IHC127" s="511"/>
      <c r="IHD127" s="511"/>
      <c r="IHE127" s="511"/>
      <c r="IHF127" s="511"/>
      <c r="IHG127" s="511"/>
      <c r="IHH127" s="511"/>
      <c r="IHI127" s="511"/>
      <c r="IHJ127" s="511"/>
      <c r="IHK127" s="511"/>
      <c r="IHL127" s="511"/>
      <c r="IHM127" s="511"/>
      <c r="IHN127" s="511"/>
      <c r="IHO127" s="511"/>
      <c r="IHP127" s="511"/>
      <c r="IHQ127" s="511"/>
      <c r="IHR127" s="511"/>
      <c r="IHS127" s="511"/>
      <c r="IHT127" s="511"/>
      <c r="IHU127" s="511"/>
      <c r="IHV127" s="511"/>
      <c r="IHW127" s="511"/>
      <c r="IHX127" s="511"/>
      <c r="IHY127" s="511"/>
      <c r="IHZ127" s="511"/>
      <c r="IIA127" s="511"/>
      <c r="IIB127" s="511"/>
      <c r="IIC127" s="511"/>
      <c r="IID127" s="511"/>
      <c r="IIE127" s="511"/>
      <c r="IIF127" s="511"/>
      <c r="IIG127" s="511"/>
      <c r="IIH127" s="511"/>
      <c r="III127" s="511"/>
      <c r="IIJ127" s="511"/>
      <c r="IIK127" s="511"/>
      <c r="IIL127" s="511"/>
      <c r="IIM127" s="511"/>
      <c r="IIN127" s="511"/>
      <c r="IIO127" s="511"/>
      <c r="IIP127" s="511"/>
      <c r="IIQ127" s="511"/>
      <c r="IIR127" s="511"/>
      <c r="IIS127" s="511"/>
      <c r="IIT127" s="511"/>
      <c r="IIU127" s="511"/>
      <c r="IIV127" s="511"/>
      <c r="IIW127" s="511"/>
      <c r="IIX127" s="511"/>
      <c r="IIY127" s="511"/>
      <c r="IIZ127" s="511"/>
      <c r="IJA127" s="511"/>
      <c r="IJB127" s="511"/>
      <c r="IJC127" s="511"/>
      <c r="IJD127" s="511"/>
      <c r="IJE127" s="511"/>
      <c r="IJF127" s="511"/>
      <c r="IJG127" s="511"/>
      <c r="IJH127" s="511"/>
      <c r="IJI127" s="511"/>
      <c r="IJJ127" s="511"/>
      <c r="IJK127" s="511"/>
      <c r="IJL127" s="511"/>
      <c r="IJM127" s="511"/>
      <c r="IJN127" s="511"/>
      <c r="IJO127" s="511"/>
      <c r="IJP127" s="511"/>
      <c r="IJQ127" s="511"/>
      <c r="IJR127" s="511"/>
      <c r="IJS127" s="511"/>
      <c r="IJT127" s="511"/>
      <c r="IJU127" s="511"/>
      <c r="IJV127" s="511"/>
      <c r="IJW127" s="511"/>
      <c r="IJX127" s="511"/>
      <c r="IJY127" s="511"/>
      <c r="IJZ127" s="511"/>
      <c r="IKA127" s="511"/>
      <c r="IKB127" s="511"/>
      <c r="IKC127" s="511"/>
      <c r="IKD127" s="511"/>
      <c r="IKE127" s="511"/>
      <c r="IKF127" s="511"/>
      <c r="IKG127" s="511"/>
      <c r="IKH127" s="511"/>
      <c r="IKI127" s="511"/>
      <c r="IKJ127" s="511"/>
      <c r="IKK127" s="511"/>
      <c r="IKL127" s="511"/>
      <c r="IKM127" s="511"/>
      <c r="IKN127" s="511"/>
      <c r="IKO127" s="511"/>
      <c r="IKP127" s="511"/>
      <c r="IKQ127" s="511"/>
      <c r="IKR127" s="511"/>
      <c r="IKS127" s="511"/>
      <c r="IKT127" s="511"/>
      <c r="IKU127" s="511"/>
      <c r="IKV127" s="511"/>
      <c r="IKW127" s="511"/>
      <c r="IKX127" s="511"/>
      <c r="IKY127" s="511"/>
      <c r="IKZ127" s="511"/>
      <c r="ILA127" s="511"/>
      <c r="ILB127" s="511"/>
      <c r="ILC127" s="511"/>
      <c r="ILD127" s="511"/>
      <c r="ILE127" s="511"/>
      <c r="ILF127" s="511"/>
      <c r="ILG127" s="511"/>
      <c r="ILH127" s="511"/>
      <c r="ILI127" s="511"/>
      <c r="ILJ127" s="511"/>
      <c r="ILK127" s="511"/>
      <c r="ILL127" s="511"/>
      <c r="ILM127" s="511"/>
      <c r="ILN127" s="511"/>
      <c r="ILO127" s="511"/>
      <c r="ILP127" s="511"/>
      <c r="ILQ127" s="511"/>
      <c r="ILR127" s="511"/>
      <c r="ILS127" s="511"/>
      <c r="ILT127" s="511"/>
      <c r="ILU127" s="511"/>
      <c r="ILV127" s="511"/>
      <c r="ILW127" s="511"/>
      <c r="ILX127" s="511"/>
      <c r="ILY127" s="511"/>
      <c r="ILZ127" s="511"/>
      <c r="IMA127" s="511"/>
      <c r="IMB127" s="511"/>
      <c r="IMC127" s="511"/>
      <c r="IMD127" s="511"/>
      <c r="IME127" s="511"/>
      <c r="IMF127" s="511"/>
      <c r="IMG127" s="511"/>
      <c r="IMH127" s="511"/>
      <c r="IMI127" s="511"/>
      <c r="IMJ127" s="511"/>
      <c r="IMK127" s="511"/>
      <c r="IML127" s="511"/>
      <c r="IMM127" s="511"/>
      <c r="IMN127" s="511"/>
      <c r="IMO127" s="511"/>
      <c r="IMP127" s="511"/>
      <c r="IMQ127" s="511"/>
      <c r="IMR127" s="511"/>
      <c r="IMS127" s="511"/>
      <c r="IMT127" s="511"/>
      <c r="IMU127" s="511"/>
      <c r="IMV127" s="511"/>
      <c r="IMW127" s="511"/>
      <c r="IMX127" s="511"/>
      <c r="IMY127" s="511"/>
      <c r="IMZ127" s="511"/>
      <c r="INA127" s="511"/>
      <c r="INB127" s="511"/>
      <c r="INC127" s="511"/>
      <c r="IND127" s="511"/>
      <c r="INE127" s="511"/>
      <c r="INF127" s="511"/>
      <c r="ING127" s="511"/>
      <c r="INH127" s="511"/>
      <c r="INI127" s="511"/>
      <c r="INJ127" s="511"/>
      <c r="INK127" s="511"/>
      <c r="INL127" s="511"/>
      <c r="INM127" s="511"/>
      <c r="INN127" s="511"/>
      <c r="INO127" s="511"/>
      <c r="INP127" s="511"/>
      <c r="INQ127" s="511"/>
      <c r="INR127" s="511"/>
      <c r="INS127" s="511"/>
      <c r="INT127" s="511"/>
      <c r="INU127" s="511"/>
      <c r="INV127" s="511"/>
      <c r="INW127" s="511"/>
      <c r="INX127" s="511"/>
      <c r="INY127" s="511"/>
      <c r="INZ127" s="511"/>
      <c r="IOA127" s="511"/>
      <c r="IOB127" s="511"/>
      <c r="IOC127" s="511"/>
      <c r="IOD127" s="511"/>
      <c r="IOE127" s="511"/>
      <c r="IOF127" s="511"/>
      <c r="IOG127" s="511"/>
      <c r="IOH127" s="511"/>
      <c r="IOI127" s="511"/>
      <c r="IOJ127" s="511"/>
      <c r="IOK127" s="511"/>
      <c r="IOL127" s="511"/>
      <c r="IOM127" s="511"/>
      <c r="ION127" s="511"/>
      <c r="IOO127" s="511"/>
      <c r="IOP127" s="511"/>
      <c r="IOQ127" s="511"/>
      <c r="IOR127" s="511"/>
      <c r="IOS127" s="511"/>
      <c r="IOT127" s="511"/>
      <c r="IOU127" s="511"/>
      <c r="IOV127" s="511"/>
      <c r="IOW127" s="511"/>
      <c r="IOX127" s="511"/>
      <c r="IOY127" s="511"/>
      <c r="IOZ127" s="511"/>
      <c r="IPA127" s="511"/>
      <c r="IPB127" s="511"/>
      <c r="IPC127" s="511"/>
      <c r="IPD127" s="511"/>
      <c r="IPE127" s="511"/>
      <c r="IPF127" s="511"/>
      <c r="IPG127" s="511"/>
      <c r="IPH127" s="511"/>
      <c r="IPI127" s="511"/>
      <c r="IPJ127" s="511"/>
      <c r="IPK127" s="511"/>
      <c r="IPL127" s="511"/>
      <c r="IPM127" s="511"/>
      <c r="IPN127" s="511"/>
      <c r="IPO127" s="511"/>
      <c r="IPP127" s="511"/>
      <c r="IPQ127" s="511"/>
      <c r="IPR127" s="511"/>
      <c r="IPS127" s="511"/>
      <c r="IPT127" s="511"/>
      <c r="IPU127" s="511"/>
      <c r="IPV127" s="511"/>
      <c r="IPW127" s="511"/>
      <c r="IPX127" s="511"/>
      <c r="IPY127" s="511"/>
      <c r="IPZ127" s="511"/>
      <c r="IQA127" s="511"/>
      <c r="IQB127" s="511"/>
      <c r="IQC127" s="511"/>
      <c r="IQD127" s="511"/>
      <c r="IQE127" s="511"/>
      <c r="IQF127" s="511"/>
      <c r="IQG127" s="511"/>
      <c r="IQH127" s="511"/>
      <c r="IQI127" s="511"/>
      <c r="IQJ127" s="511"/>
      <c r="IQK127" s="511"/>
      <c r="IQL127" s="511"/>
      <c r="IQM127" s="511"/>
      <c r="IQN127" s="511"/>
      <c r="IQO127" s="511"/>
      <c r="IQP127" s="511"/>
      <c r="IQQ127" s="511"/>
      <c r="IQR127" s="511"/>
      <c r="IQS127" s="511"/>
      <c r="IQT127" s="511"/>
      <c r="IQU127" s="511"/>
      <c r="IQV127" s="511"/>
      <c r="IQW127" s="511"/>
      <c r="IQX127" s="511"/>
      <c r="IQY127" s="511"/>
      <c r="IQZ127" s="511"/>
      <c r="IRA127" s="511"/>
      <c r="IRB127" s="511"/>
      <c r="IRC127" s="511"/>
      <c r="IRD127" s="511"/>
      <c r="IRE127" s="511"/>
      <c r="IRF127" s="511"/>
      <c r="IRG127" s="511"/>
      <c r="IRH127" s="511"/>
      <c r="IRI127" s="511"/>
      <c r="IRJ127" s="511"/>
      <c r="IRK127" s="511"/>
      <c r="IRL127" s="511"/>
      <c r="IRM127" s="511"/>
      <c r="IRN127" s="511"/>
      <c r="IRO127" s="511"/>
      <c r="IRP127" s="511"/>
      <c r="IRQ127" s="511"/>
      <c r="IRR127" s="511"/>
      <c r="IRS127" s="511"/>
      <c r="IRT127" s="511"/>
      <c r="IRU127" s="511"/>
      <c r="IRV127" s="511"/>
      <c r="IRW127" s="511"/>
      <c r="IRX127" s="511"/>
      <c r="IRY127" s="511"/>
      <c r="IRZ127" s="511"/>
      <c r="ISA127" s="511"/>
      <c r="ISB127" s="511"/>
      <c r="ISC127" s="511"/>
      <c r="ISD127" s="511"/>
      <c r="ISE127" s="511"/>
      <c r="ISF127" s="511"/>
      <c r="ISG127" s="511"/>
      <c r="ISH127" s="511"/>
      <c r="ISI127" s="511"/>
      <c r="ISJ127" s="511"/>
      <c r="ISK127" s="511"/>
      <c r="ISL127" s="511"/>
      <c r="ISM127" s="511"/>
      <c r="ISN127" s="511"/>
      <c r="ISO127" s="511"/>
      <c r="ISP127" s="511"/>
      <c r="ISQ127" s="511"/>
      <c r="ISR127" s="511"/>
      <c r="ISS127" s="511"/>
      <c r="IST127" s="511"/>
      <c r="ISU127" s="511"/>
      <c r="ISV127" s="511"/>
      <c r="ISW127" s="511"/>
      <c r="ISX127" s="511"/>
      <c r="ISY127" s="511"/>
      <c r="ISZ127" s="511"/>
      <c r="ITA127" s="511"/>
      <c r="ITB127" s="511"/>
      <c r="ITC127" s="511"/>
      <c r="ITD127" s="511"/>
      <c r="ITE127" s="511"/>
      <c r="ITF127" s="511"/>
      <c r="ITG127" s="511"/>
      <c r="ITH127" s="511"/>
      <c r="ITI127" s="511"/>
      <c r="ITJ127" s="511"/>
      <c r="ITK127" s="511"/>
      <c r="ITL127" s="511"/>
      <c r="ITM127" s="511"/>
      <c r="ITN127" s="511"/>
      <c r="ITO127" s="511"/>
      <c r="ITP127" s="511"/>
      <c r="ITQ127" s="511"/>
      <c r="ITR127" s="511"/>
      <c r="ITS127" s="511"/>
      <c r="ITT127" s="511"/>
      <c r="ITU127" s="511"/>
      <c r="ITV127" s="511"/>
      <c r="ITW127" s="511"/>
      <c r="ITX127" s="511"/>
      <c r="ITY127" s="511"/>
      <c r="ITZ127" s="511"/>
      <c r="IUA127" s="511"/>
      <c r="IUB127" s="511"/>
      <c r="IUC127" s="511"/>
      <c r="IUD127" s="511"/>
      <c r="IUE127" s="511"/>
      <c r="IUF127" s="511"/>
      <c r="IUG127" s="511"/>
      <c r="IUH127" s="511"/>
      <c r="IUI127" s="511"/>
      <c r="IUJ127" s="511"/>
      <c r="IUK127" s="511"/>
      <c r="IUL127" s="511"/>
      <c r="IUM127" s="511"/>
      <c r="IUN127" s="511"/>
      <c r="IUO127" s="511"/>
      <c r="IUP127" s="511"/>
      <c r="IUQ127" s="511"/>
      <c r="IUR127" s="511"/>
      <c r="IUS127" s="511"/>
      <c r="IUT127" s="511"/>
      <c r="IUU127" s="511"/>
      <c r="IUV127" s="511"/>
      <c r="IUW127" s="511"/>
      <c r="IUX127" s="511"/>
      <c r="IUY127" s="511"/>
      <c r="IUZ127" s="511"/>
      <c r="IVA127" s="511"/>
      <c r="IVB127" s="511"/>
      <c r="IVC127" s="511"/>
      <c r="IVD127" s="511"/>
      <c r="IVE127" s="511"/>
      <c r="IVF127" s="511"/>
      <c r="IVG127" s="511"/>
      <c r="IVH127" s="511"/>
      <c r="IVI127" s="511"/>
      <c r="IVJ127" s="511"/>
      <c r="IVK127" s="511"/>
      <c r="IVL127" s="511"/>
      <c r="IVM127" s="511"/>
      <c r="IVN127" s="511"/>
      <c r="IVO127" s="511"/>
      <c r="IVP127" s="511"/>
      <c r="IVQ127" s="511"/>
      <c r="IVR127" s="511"/>
      <c r="IVS127" s="511"/>
      <c r="IVT127" s="511"/>
      <c r="IVU127" s="511"/>
      <c r="IVV127" s="511"/>
      <c r="IVW127" s="511"/>
      <c r="IVX127" s="511"/>
      <c r="IVY127" s="511"/>
      <c r="IVZ127" s="511"/>
      <c r="IWA127" s="511"/>
      <c r="IWB127" s="511"/>
      <c r="IWC127" s="511"/>
      <c r="IWD127" s="511"/>
      <c r="IWE127" s="511"/>
      <c r="IWF127" s="511"/>
      <c r="IWG127" s="511"/>
      <c r="IWH127" s="511"/>
      <c r="IWI127" s="511"/>
      <c r="IWJ127" s="511"/>
      <c r="IWK127" s="511"/>
      <c r="IWL127" s="511"/>
      <c r="IWM127" s="511"/>
      <c r="IWN127" s="511"/>
      <c r="IWO127" s="511"/>
      <c r="IWP127" s="511"/>
      <c r="IWQ127" s="511"/>
      <c r="IWR127" s="511"/>
      <c r="IWS127" s="511"/>
      <c r="IWT127" s="511"/>
      <c r="IWU127" s="511"/>
      <c r="IWV127" s="511"/>
      <c r="IWW127" s="511"/>
      <c r="IWX127" s="511"/>
      <c r="IWY127" s="511"/>
      <c r="IWZ127" s="511"/>
      <c r="IXA127" s="511"/>
      <c r="IXB127" s="511"/>
      <c r="IXC127" s="511"/>
      <c r="IXD127" s="511"/>
      <c r="IXE127" s="511"/>
      <c r="IXF127" s="511"/>
      <c r="IXG127" s="511"/>
      <c r="IXH127" s="511"/>
      <c r="IXI127" s="511"/>
      <c r="IXJ127" s="511"/>
      <c r="IXK127" s="511"/>
      <c r="IXL127" s="511"/>
      <c r="IXM127" s="511"/>
      <c r="IXN127" s="511"/>
      <c r="IXO127" s="511"/>
      <c r="IXP127" s="511"/>
      <c r="IXQ127" s="511"/>
      <c r="IXR127" s="511"/>
      <c r="IXS127" s="511"/>
      <c r="IXT127" s="511"/>
      <c r="IXU127" s="511"/>
      <c r="IXV127" s="511"/>
      <c r="IXW127" s="511"/>
      <c r="IXX127" s="511"/>
      <c r="IXY127" s="511"/>
      <c r="IXZ127" s="511"/>
      <c r="IYA127" s="511"/>
      <c r="IYB127" s="511"/>
      <c r="IYC127" s="511"/>
      <c r="IYD127" s="511"/>
      <c r="IYE127" s="511"/>
      <c r="IYF127" s="511"/>
      <c r="IYG127" s="511"/>
      <c r="IYH127" s="511"/>
      <c r="IYI127" s="511"/>
      <c r="IYJ127" s="511"/>
      <c r="IYK127" s="511"/>
      <c r="IYL127" s="511"/>
      <c r="IYM127" s="511"/>
      <c r="IYN127" s="511"/>
      <c r="IYO127" s="511"/>
      <c r="IYP127" s="511"/>
      <c r="IYQ127" s="511"/>
      <c r="IYR127" s="511"/>
      <c r="IYS127" s="511"/>
      <c r="IYT127" s="511"/>
      <c r="IYU127" s="511"/>
      <c r="IYV127" s="511"/>
      <c r="IYW127" s="511"/>
      <c r="IYX127" s="511"/>
      <c r="IYY127" s="511"/>
      <c r="IYZ127" s="511"/>
      <c r="IZA127" s="511"/>
      <c r="IZB127" s="511"/>
      <c r="IZC127" s="511"/>
      <c r="IZD127" s="511"/>
      <c r="IZE127" s="511"/>
      <c r="IZF127" s="511"/>
      <c r="IZG127" s="511"/>
      <c r="IZH127" s="511"/>
      <c r="IZI127" s="511"/>
      <c r="IZJ127" s="511"/>
      <c r="IZK127" s="511"/>
      <c r="IZL127" s="511"/>
      <c r="IZM127" s="511"/>
      <c r="IZN127" s="511"/>
      <c r="IZO127" s="511"/>
      <c r="IZP127" s="511"/>
      <c r="IZQ127" s="511"/>
      <c r="IZR127" s="511"/>
      <c r="IZS127" s="511"/>
      <c r="IZT127" s="511"/>
      <c r="IZU127" s="511"/>
      <c r="IZV127" s="511"/>
      <c r="IZW127" s="511"/>
      <c r="IZX127" s="511"/>
      <c r="IZY127" s="511"/>
      <c r="IZZ127" s="511"/>
      <c r="JAA127" s="511"/>
      <c r="JAB127" s="511"/>
      <c r="JAC127" s="511"/>
      <c r="JAD127" s="511"/>
      <c r="JAE127" s="511"/>
      <c r="JAF127" s="511"/>
      <c r="JAG127" s="511"/>
      <c r="JAH127" s="511"/>
      <c r="JAI127" s="511"/>
      <c r="JAJ127" s="511"/>
      <c r="JAK127" s="511"/>
      <c r="JAL127" s="511"/>
      <c r="JAM127" s="511"/>
      <c r="JAN127" s="511"/>
      <c r="JAO127" s="511"/>
      <c r="JAP127" s="511"/>
      <c r="JAQ127" s="511"/>
      <c r="JAR127" s="511"/>
      <c r="JAS127" s="511"/>
      <c r="JAT127" s="511"/>
      <c r="JAU127" s="511"/>
      <c r="JAV127" s="511"/>
      <c r="JAW127" s="511"/>
      <c r="JAX127" s="511"/>
      <c r="JAY127" s="511"/>
      <c r="JAZ127" s="511"/>
      <c r="JBA127" s="511"/>
      <c r="JBB127" s="511"/>
      <c r="JBC127" s="511"/>
      <c r="JBD127" s="511"/>
      <c r="JBE127" s="511"/>
      <c r="JBF127" s="511"/>
      <c r="JBG127" s="511"/>
      <c r="JBH127" s="511"/>
      <c r="JBI127" s="511"/>
      <c r="JBJ127" s="511"/>
      <c r="JBK127" s="511"/>
      <c r="JBL127" s="511"/>
      <c r="JBM127" s="511"/>
      <c r="JBN127" s="511"/>
      <c r="JBO127" s="511"/>
      <c r="JBP127" s="511"/>
      <c r="JBQ127" s="511"/>
      <c r="JBR127" s="511"/>
      <c r="JBS127" s="511"/>
      <c r="JBT127" s="511"/>
      <c r="JBU127" s="511"/>
      <c r="JBV127" s="511"/>
      <c r="JBW127" s="511"/>
      <c r="JBX127" s="511"/>
      <c r="JBY127" s="511"/>
      <c r="JBZ127" s="511"/>
      <c r="JCA127" s="511"/>
      <c r="JCB127" s="511"/>
      <c r="JCC127" s="511"/>
      <c r="JCD127" s="511"/>
      <c r="JCE127" s="511"/>
      <c r="JCF127" s="511"/>
      <c r="JCG127" s="511"/>
      <c r="JCH127" s="511"/>
      <c r="JCI127" s="511"/>
      <c r="JCJ127" s="511"/>
      <c r="JCK127" s="511"/>
      <c r="JCL127" s="511"/>
      <c r="JCM127" s="511"/>
      <c r="JCN127" s="511"/>
      <c r="JCO127" s="511"/>
      <c r="JCP127" s="511"/>
      <c r="JCQ127" s="511"/>
      <c r="JCR127" s="511"/>
      <c r="JCS127" s="511"/>
      <c r="JCT127" s="511"/>
      <c r="JCU127" s="511"/>
      <c r="JCV127" s="511"/>
      <c r="JCW127" s="511"/>
      <c r="JCX127" s="511"/>
      <c r="JCY127" s="511"/>
      <c r="JCZ127" s="511"/>
      <c r="JDA127" s="511"/>
      <c r="JDB127" s="511"/>
      <c r="JDC127" s="511"/>
      <c r="JDD127" s="511"/>
      <c r="JDE127" s="511"/>
      <c r="JDF127" s="511"/>
      <c r="JDG127" s="511"/>
      <c r="JDH127" s="511"/>
      <c r="JDI127" s="511"/>
      <c r="JDJ127" s="511"/>
      <c r="JDK127" s="511"/>
      <c r="JDL127" s="511"/>
      <c r="JDM127" s="511"/>
      <c r="JDN127" s="511"/>
      <c r="JDO127" s="511"/>
      <c r="JDP127" s="511"/>
      <c r="JDQ127" s="511"/>
      <c r="JDR127" s="511"/>
      <c r="JDS127" s="511"/>
      <c r="JDT127" s="511"/>
      <c r="JDU127" s="511"/>
      <c r="JDV127" s="511"/>
      <c r="JDW127" s="511"/>
      <c r="JDX127" s="511"/>
      <c r="JDY127" s="511"/>
      <c r="JDZ127" s="511"/>
      <c r="JEA127" s="511"/>
      <c r="JEB127" s="511"/>
      <c r="JEC127" s="511"/>
      <c r="JED127" s="511"/>
      <c r="JEE127" s="511"/>
      <c r="JEF127" s="511"/>
      <c r="JEG127" s="511"/>
      <c r="JEH127" s="511"/>
      <c r="JEI127" s="511"/>
      <c r="JEJ127" s="511"/>
      <c r="JEK127" s="511"/>
      <c r="JEL127" s="511"/>
      <c r="JEM127" s="511"/>
      <c r="JEN127" s="511"/>
      <c r="JEO127" s="511"/>
      <c r="JEP127" s="511"/>
      <c r="JEQ127" s="511"/>
      <c r="JER127" s="511"/>
      <c r="JES127" s="511"/>
      <c r="JET127" s="511"/>
      <c r="JEU127" s="511"/>
      <c r="JEV127" s="511"/>
      <c r="JEW127" s="511"/>
      <c r="JEX127" s="511"/>
      <c r="JEY127" s="511"/>
      <c r="JEZ127" s="511"/>
      <c r="JFA127" s="511"/>
      <c r="JFB127" s="511"/>
      <c r="JFC127" s="511"/>
      <c r="JFD127" s="511"/>
      <c r="JFE127" s="511"/>
      <c r="JFF127" s="511"/>
      <c r="JFG127" s="511"/>
      <c r="JFH127" s="511"/>
      <c r="JFI127" s="511"/>
      <c r="JFJ127" s="511"/>
      <c r="JFK127" s="511"/>
      <c r="JFL127" s="511"/>
      <c r="JFM127" s="511"/>
      <c r="JFN127" s="511"/>
      <c r="JFO127" s="511"/>
      <c r="JFP127" s="511"/>
      <c r="JFQ127" s="511"/>
      <c r="JFR127" s="511"/>
      <c r="JFS127" s="511"/>
      <c r="JFT127" s="511"/>
      <c r="JFU127" s="511"/>
      <c r="JFV127" s="511"/>
      <c r="JFW127" s="511"/>
      <c r="JFX127" s="511"/>
      <c r="JFY127" s="511"/>
      <c r="JFZ127" s="511"/>
      <c r="JGA127" s="511"/>
      <c r="JGB127" s="511"/>
      <c r="JGC127" s="511"/>
      <c r="JGD127" s="511"/>
      <c r="JGE127" s="511"/>
      <c r="JGF127" s="511"/>
      <c r="JGG127" s="511"/>
      <c r="JGH127" s="511"/>
      <c r="JGI127" s="511"/>
      <c r="JGJ127" s="511"/>
      <c r="JGK127" s="511"/>
      <c r="JGL127" s="511"/>
      <c r="JGM127" s="511"/>
      <c r="JGN127" s="511"/>
      <c r="JGO127" s="511"/>
      <c r="JGP127" s="511"/>
      <c r="JGQ127" s="511"/>
      <c r="JGR127" s="511"/>
      <c r="JGS127" s="511"/>
      <c r="JGT127" s="511"/>
      <c r="JGU127" s="511"/>
      <c r="JGV127" s="511"/>
      <c r="JGW127" s="511"/>
      <c r="JGX127" s="511"/>
      <c r="JGY127" s="511"/>
      <c r="JGZ127" s="511"/>
      <c r="JHA127" s="511"/>
      <c r="JHB127" s="511"/>
      <c r="JHC127" s="511"/>
      <c r="JHD127" s="511"/>
      <c r="JHE127" s="511"/>
      <c r="JHF127" s="511"/>
      <c r="JHG127" s="511"/>
      <c r="JHH127" s="511"/>
      <c r="JHI127" s="511"/>
      <c r="JHJ127" s="511"/>
      <c r="JHK127" s="511"/>
      <c r="JHL127" s="511"/>
      <c r="JHM127" s="511"/>
      <c r="JHN127" s="511"/>
      <c r="JHO127" s="511"/>
      <c r="JHP127" s="511"/>
      <c r="JHQ127" s="511"/>
      <c r="JHR127" s="511"/>
      <c r="JHS127" s="511"/>
      <c r="JHT127" s="511"/>
      <c r="JHU127" s="511"/>
      <c r="JHV127" s="511"/>
      <c r="JHW127" s="511"/>
      <c r="JHX127" s="511"/>
      <c r="JHY127" s="511"/>
      <c r="JHZ127" s="511"/>
      <c r="JIA127" s="511"/>
      <c r="JIB127" s="511"/>
      <c r="JIC127" s="511"/>
      <c r="JID127" s="511"/>
      <c r="JIE127" s="511"/>
      <c r="JIF127" s="511"/>
      <c r="JIG127" s="511"/>
      <c r="JIH127" s="511"/>
      <c r="JII127" s="511"/>
      <c r="JIJ127" s="511"/>
      <c r="JIK127" s="511"/>
      <c r="JIL127" s="511"/>
      <c r="JIM127" s="511"/>
      <c r="JIN127" s="511"/>
      <c r="JIO127" s="511"/>
      <c r="JIP127" s="511"/>
      <c r="JIQ127" s="511"/>
      <c r="JIR127" s="511"/>
      <c r="JIS127" s="511"/>
      <c r="JIT127" s="511"/>
      <c r="JIU127" s="511"/>
      <c r="JIV127" s="511"/>
      <c r="JIW127" s="511"/>
      <c r="JIX127" s="511"/>
      <c r="JIY127" s="511"/>
      <c r="JIZ127" s="511"/>
      <c r="JJA127" s="511"/>
      <c r="JJB127" s="511"/>
      <c r="JJC127" s="511"/>
      <c r="JJD127" s="511"/>
      <c r="JJE127" s="511"/>
      <c r="JJF127" s="511"/>
      <c r="JJG127" s="511"/>
      <c r="JJH127" s="511"/>
      <c r="JJI127" s="511"/>
      <c r="JJJ127" s="511"/>
      <c r="JJK127" s="511"/>
      <c r="JJL127" s="511"/>
      <c r="JJM127" s="511"/>
      <c r="JJN127" s="511"/>
      <c r="JJO127" s="511"/>
      <c r="JJP127" s="511"/>
      <c r="JJQ127" s="511"/>
      <c r="JJR127" s="511"/>
      <c r="JJS127" s="511"/>
      <c r="JJT127" s="511"/>
      <c r="JJU127" s="511"/>
      <c r="JJV127" s="511"/>
      <c r="JJW127" s="511"/>
      <c r="JJX127" s="511"/>
      <c r="JJY127" s="511"/>
      <c r="JJZ127" s="511"/>
      <c r="JKA127" s="511"/>
      <c r="JKB127" s="511"/>
      <c r="JKC127" s="511"/>
      <c r="JKD127" s="511"/>
      <c r="JKE127" s="511"/>
      <c r="JKF127" s="511"/>
      <c r="JKG127" s="511"/>
      <c r="JKH127" s="511"/>
      <c r="JKI127" s="511"/>
      <c r="JKJ127" s="511"/>
      <c r="JKK127" s="511"/>
      <c r="JKL127" s="511"/>
      <c r="JKM127" s="511"/>
      <c r="JKN127" s="511"/>
      <c r="JKO127" s="511"/>
      <c r="JKP127" s="511"/>
      <c r="JKQ127" s="511"/>
      <c r="JKR127" s="511"/>
      <c r="JKS127" s="511"/>
      <c r="JKT127" s="511"/>
      <c r="JKU127" s="511"/>
      <c r="JKV127" s="511"/>
      <c r="JKW127" s="511"/>
      <c r="JKX127" s="511"/>
      <c r="JKY127" s="511"/>
      <c r="JKZ127" s="511"/>
      <c r="JLA127" s="511"/>
      <c r="JLB127" s="511"/>
      <c r="JLC127" s="511"/>
      <c r="JLD127" s="511"/>
      <c r="JLE127" s="511"/>
      <c r="JLF127" s="511"/>
      <c r="JLG127" s="511"/>
      <c r="JLH127" s="511"/>
      <c r="JLI127" s="511"/>
      <c r="JLJ127" s="511"/>
      <c r="JLK127" s="511"/>
      <c r="JLL127" s="511"/>
      <c r="JLM127" s="511"/>
      <c r="JLN127" s="511"/>
      <c r="JLO127" s="511"/>
      <c r="JLP127" s="511"/>
      <c r="JLQ127" s="511"/>
      <c r="JLR127" s="511"/>
      <c r="JLS127" s="511"/>
      <c r="JLT127" s="511"/>
      <c r="JLU127" s="511"/>
      <c r="JLV127" s="511"/>
      <c r="JLW127" s="511"/>
      <c r="JLX127" s="511"/>
      <c r="JLY127" s="511"/>
      <c r="JLZ127" s="511"/>
      <c r="JMA127" s="511"/>
      <c r="JMB127" s="511"/>
      <c r="JMC127" s="511"/>
      <c r="JMD127" s="511"/>
      <c r="JME127" s="511"/>
      <c r="JMF127" s="511"/>
      <c r="JMG127" s="511"/>
      <c r="JMH127" s="511"/>
      <c r="JMI127" s="511"/>
      <c r="JMJ127" s="511"/>
      <c r="JMK127" s="511"/>
      <c r="JML127" s="511"/>
      <c r="JMM127" s="511"/>
      <c r="JMN127" s="511"/>
      <c r="JMO127" s="511"/>
      <c r="JMP127" s="511"/>
      <c r="JMQ127" s="511"/>
      <c r="JMR127" s="511"/>
      <c r="JMS127" s="511"/>
      <c r="JMT127" s="511"/>
      <c r="JMU127" s="511"/>
      <c r="JMV127" s="511"/>
      <c r="JMW127" s="511"/>
      <c r="JMX127" s="511"/>
      <c r="JMY127" s="511"/>
      <c r="JMZ127" s="511"/>
      <c r="JNA127" s="511"/>
      <c r="JNB127" s="511"/>
      <c r="JNC127" s="511"/>
      <c r="JND127" s="511"/>
      <c r="JNE127" s="511"/>
      <c r="JNF127" s="511"/>
      <c r="JNG127" s="511"/>
      <c r="JNH127" s="511"/>
      <c r="JNI127" s="511"/>
      <c r="JNJ127" s="511"/>
      <c r="JNK127" s="511"/>
      <c r="JNL127" s="511"/>
      <c r="JNM127" s="511"/>
      <c r="JNN127" s="511"/>
      <c r="JNO127" s="511"/>
      <c r="JNP127" s="511"/>
      <c r="JNQ127" s="511"/>
      <c r="JNR127" s="511"/>
      <c r="JNS127" s="511"/>
      <c r="JNT127" s="511"/>
      <c r="JNU127" s="511"/>
      <c r="JNV127" s="511"/>
      <c r="JNW127" s="511"/>
      <c r="JNX127" s="511"/>
      <c r="JNY127" s="511"/>
      <c r="JNZ127" s="511"/>
      <c r="JOA127" s="511"/>
      <c r="JOB127" s="511"/>
      <c r="JOC127" s="511"/>
      <c r="JOD127" s="511"/>
      <c r="JOE127" s="511"/>
      <c r="JOF127" s="511"/>
      <c r="JOG127" s="511"/>
      <c r="JOH127" s="511"/>
      <c r="JOI127" s="511"/>
      <c r="JOJ127" s="511"/>
      <c r="JOK127" s="511"/>
      <c r="JOL127" s="511"/>
      <c r="JOM127" s="511"/>
      <c r="JON127" s="511"/>
      <c r="JOO127" s="511"/>
      <c r="JOP127" s="511"/>
      <c r="JOQ127" s="511"/>
      <c r="JOR127" s="511"/>
      <c r="JOS127" s="511"/>
      <c r="JOT127" s="511"/>
      <c r="JOU127" s="511"/>
      <c r="JOV127" s="511"/>
      <c r="JOW127" s="511"/>
      <c r="JOX127" s="511"/>
      <c r="JOY127" s="511"/>
      <c r="JOZ127" s="511"/>
      <c r="JPA127" s="511"/>
      <c r="JPB127" s="511"/>
      <c r="JPC127" s="511"/>
      <c r="JPD127" s="511"/>
      <c r="JPE127" s="511"/>
      <c r="JPF127" s="511"/>
      <c r="JPG127" s="511"/>
      <c r="JPH127" s="511"/>
      <c r="JPI127" s="511"/>
      <c r="JPJ127" s="511"/>
      <c r="JPK127" s="511"/>
      <c r="JPL127" s="511"/>
      <c r="JPM127" s="511"/>
      <c r="JPN127" s="511"/>
      <c r="JPO127" s="511"/>
      <c r="JPP127" s="511"/>
      <c r="JPQ127" s="511"/>
      <c r="JPR127" s="511"/>
      <c r="JPS127" s="511"/>
      <c r="JPT127" s="511"/>
      <c r="JPU127" s="511"/>
      <c r="JPV127" s="511"/>
      <c r="JPW127" s="511"/>
      <c r="JPX127" s="511"/>
      <c r="JPY127" s="511"/>
      <c r="JPZ127" s="511"/>
      <c r="JQA127" s="511"/>
      <c r="JQB127" s="511"/>
      <c r="JQC127" s="511"/>
      <c r="JQD127" s="511"/>
      <c r="JQE127" s="511"/>
      <c r="JQF127" s="511"/>
      <c r="JQG127" s="511"/>
      <c r="JQH127" s="511"/>
      <c r="JQI127" s="511"/>
      <c r="JQJ127" s="511"/>
      <c r="JQK127" s="511"/>
      <c r="JQL127" s="511"/>
      <c r="JQM127" s="511"/>
      <c r="JQN127" s="511"/>
      <c r="JQO127" s="511"/>
      <c r="JQP127" s="511"/>
      <c r="JQQ127" s="511"/>
      <c r="JQR127" s="511"/>
      <c r="JQS127" s="511"/>
      <c r="JQT127" s="511"/>
      <c r="JQU127" s="511"/>
      <c r="JQV127" s="511"/>
      <c r="JQW127" s="511"/>
      <c r="JQX127" s="511"/>
      <c r="JQY127" s="511"/>
      <c r="JQZ127" s="511"/>
      <c r="JRA127" s="511"/>
      <c r="JRB127" s="511"/>
      <c r="JRC127" s="511"/>
      <c r="JRD127" s="511"/>
      <c r="JRE127" s="511"/>
      <c r="JRF127" s="511"/>
      <c r="JRG127" s="511"/>
      <c r="JRH127" s="511"/>
      <c r="JRI127" s="511"/>
      <c r="JRJ127" s="511"/>
      <c r="JRK127" s="511"/>
      <c r="JRL127" s="511"/>
      <c r="JRM127" s="511"/>
      <c r="JRN127" s="511"/>
      <c r="JRO127" s="511"/>
      <c r="JRP127" s="511"/>
      <c r="JRQ127" s="511"/>
      <c r="JRR127" s="511"/>
      <c r="JRS127" s="511"/>
      <c r="JRT127" s="511"/>
      <c r="JRU127" s="511"/>
      <c r="JRV127" s="511"/>
      <c r="JRW127" s="511"/>
      <c r="JRX127" s="511"/>
      <c r="JRY127" s="511"/>
      <c r="JRZ127" s="511"/>
      <c r="JSA127" s="511"/>
      <c r="JSB127" s="511"/>
      <c r="JSC127" s="511"/>
      <c r="JSD127" s="511"/>
      <c r="JSE127" s="511"/>
      <c r="JSF127" s="511"/>
      <c r="JSG127" s="511"/>
      <c r="JSH127" s="511"/>
      <c r="JSI127" s="511"/>
      <c r="JSJ127" s="511"/>
      <c r="JSK127" s="511"/>
      <c r="JSL127" s="511"/>
      <c r="JSM127" s="511"/>
      <c r="JSN127" s="511"/>
      <c r="JSO127" s="511"/>
      <c r="JSP127" s="511"/>
      <c r="JSQ127" s="511"/>
      <c r="JSR127" s="511"/>
      <c r="JSS127" s="511"/>
      <c r="JST127" s="511"/>
      <c r="JSU127" s="511"/>
      <c r="JSV127" s="511"/>
      <c r="JSW127" s="511"/>
      <c r="JSX127" s="511"/>
      <c r="JSY127" s="511"/>
      <c r="JSZ127" s="511"/>
      <c r="JTA127" s="511"/>
      <c r="JTB127" s="511"/>
      <c r="JTC127" s="511"/>
      <c r="JTD127" s="511"/>
      <c r="JTE127" s="511"/>
      <c r="JTF127" s="511"/>
      <c r="JTG127" s="511"/>
      <c r="JTH127" s="511"/>
      <c r="JTI127" s="511"/>
      <c r="JTJ127" s="511"/>
      <c r="JTK127" s="511"/>
      <c r="JTL127" s="511"/>
      <c r="JTM127" s="511"/>
      <c r="JTN127" s="511"/>
      <c r="JTO127" s="511"/>
      <c r="JTP127" s="511"/>
      <c r="JTQ127" s="511"/>
      <c r="JTR127" s="511"/>
      <c r="JTS127" s="511"/>
      <c r="JTT127" s="511"/>
      <c r="JTU127" s="511"/>
      <c r="JTV127" s="511"/>
      <c r="JTW127" s="511"/>
      <c r="JTX127" s="511"/>
      <c r="JTY127" s="511"/>
      <c r="JTZ127" s="511"/>
      <c r="JUA127" s="511"/>
      <c r="JUB127" s="511"/>
      <c r="JUC127" s="511"/>
      <c r="JUD127" s="511"/>
      <c r="JUE127" s="511"/>
      <c r="JUF127" s="511"/>
      <c r="JUG127" s="511"/>
      <c r="JUH127" s="511"/>
      <c r="JUI127" s="511"/>
      <c r="JUJ127" s="511"/>
      <c r="JUK127" s="511"/>
      <c r="JUL127" s="511"/>
      <c r="JUM127" s="511"/>
      <c r="JUN127" s="511"/>
      <c r="JUO127" s="511"/>
      <c r="JUP127" s="511"/>
      <c r="JUQ127" s="511"/>
      <c r="JUR127" s="511"/>
      <c r="JUS127" s="511"/>
      <c r="JUT127" s="511"/>
      <c r="JUU127" s="511"/>
      <c r="JUV127" s="511"/>
      <c r="JUW127" s="511"/>
      <c r="JUX127" s="511"/>
      <c r="JUY127" s="511"/>
      <c r="JUZ127" s="511"/>
      <c r="JVA127" s="511"/>
      <c r="JVB127" s="511"/>
      <c r="JVC127" s="511"/>
      <c r="JVD127" s="511"/>
      <c r="JVE127" s="511"/>
      <c r="JVF127" s="511"/>
      <c r="JVG127" s="511"/>
      <c r="JVH127" s="511"/>
      <c r="JVI127" s="511"/>
      <c r="JVJ127" s="511"/>
      <c r="JVK127" s="511"/>
      <c r="JVL127" s="511"/>
      <c r="JVM127" s="511"/>
      <c r="JVN127" s="511"/>
      <c r="JVO127" s="511"/>
      <c r="JVP127" s="511"/>
      <c r="JVQ127" s="511"/>
      <c r="JVR127" s="511"/>
      <c r="JVS127" s="511"/>
      <c r="JVT127" s="511"/>
      <c r="JVU127" s="511"/>
      <c r="JVV127" s="511"/>
      <c r="JVW127" s="511"/>
      <c r="JVX127" s="511"/>
      <c r="JVY127" s="511"/>
      <c r="JVZ127" s="511"/>
      <c r="JWA127" s="511"/>
      <c r="JWB127" s="511"/>
      <c r="JWC127" s="511"/>
      <c r="JWD127" s="511"/>
      <c r="JWE127" s="511"/>
      <c r="JWF127" s="511"/>
      <c r="JWG127" s="511"/>
      <c r="JWH127" s="511"/>
      <c r="JWI127" s="511"/>
      <c r="JWJ127" s="511"/>
      <c r="JWK127" s="511"/>
      <c r="JWL127" s="511"/>
      <c r="JWM127" s="511"/>
      <c r="JWN127" s="511"/>
      <c r="JWO127" s="511"/>
      <c r="JWP127" s="511"/>
      <c r="JWQ127" s="511"/>
      <c r="JWR127" s="511"/>
      <c r="JWS127" s="511"/>
      <c r="JWT127" s="511"/>
      <c r="JWU127" s="511"/>
      <c r="JWV127" s="511"/>
      <c r="JWW127" s="511"/>
      <c r="JWX127" s="511"/>
      <c r="JWY127" s="511"/>
      <c r="JWZ127" s="511"/>
      <c r="JXA127" s="511"/>
      <c r="JXB127" s="511"/>
      <c r="JXC127" s="511"/>
      <c r="JXD127" s="511"/>
      <c r="JXE127" s="511"/>
      <c r="JXF127" s="511"/>
      <c r="JXG127" s="511"/>
      <c r="JXH127" s="511"/>
      <c r="JXI127" s="511"/>
      <c r="JXJ127" s="511"/>
      <c r="JXK127" s="511"/>
      <c r="JXL127" s="511"/>
      <c r="JXM127" s="511"/>
      <c r="JXN127" s="511"/>
      <c r="JXO127" s="511"/>
      <c r="JXP127" s="511"/>
      <c r="JXQ127" s="511"/>
      <c r="JXR127" s="511"/>
      <c r="JXS127" s="511"/>
      <c r="JXT127" s="511"/>
      <c r="JXU127" s="511"/>
      <c r="JXV127" s="511"/>
      <c r="JXW127" s="511"/>
      <c r="JXX127" s="511"/>
      <c r="JXY127" s="511"/>
      <c r="JXZ127" s="511"/>
      <c r="JYA127" s="511"/>
      <c r="JYB127" s="511"/>
      <c r="JYC127" s="511"/>
      <c r="JYD127" s="511"/>
      <c r="JYE127" s="511"/>
      <c r="JYF127" s="511"/>
      <c r="JYG127" s="511"/>
      <c r="JYH127" s="511"/>
      <c r="JYI127" s="511"/>
      <c r="JYJ127" s="511"/>
      <c r="JYK127" s="511"/>
      <c r="JYL127" s="511"/>
      <c r="JYM127" s="511"/>
      <c r="JYN127" s="511"/>
      <c r="JYO127" s="511"/>
      <c r="JYP127" s="511"/>
      <c r="JYQ127" s="511"/>
      <c r="JYR127" s="511"/>
      <c r="JYS127" s="511"/>
      <c r="JYT127" s="511"/>
      <c r="JYU127" s="511"/>
      <c r="JYV127" s="511"/>
      <c r="JYW127" s="511"/>
      <c r="JYX127" s="511"/>
      <c r="JYY127" s="511"/>
      <c r="JYZ127" s="511"/>
      <c r="JZA127" s="511"/>
      <c r="JZB127" s="511"/>
      <c r="JZC127" s="511"/>
      <c r="JZD127" s="511"/>
      <c r="JZE127" s="511"/>
      <c r="JZF127" s="511"/>
      <c r="JZG127" s="511"/>
      <c r="JZH127" s="511"/>
      <c r="JZI127" s="511"/>
      <c r="JZJ127" s="511"/>
      <c r="JZK127" s="511"/>
      <c r="JZL127" s="511"/>
      <c r="JZM127" s="511"/>
      <c r="JZN127" s="511"/>
      <c r="JZO127" s="511"/>
      <c r="JZP127" s="511"/>
      <c r="JZQ127" s="511"/>
      <c r="JZR127" s="511"/>
      <c r="JZS127" s="511"/>
      <c r="JZT127" s="511"/>
      <c r="JZU127" s="511"/>
      <c r="JZV127" s="511"/>
      <c r="JZW127" s="511"/>
      <c r="JZX127" s="511"/>
      <c r="JZY127" s="511"/>
      <c r="JZZ127" s="511"/>
      <c r="KAA127" s="511"/>
      <c r="KAB127" s="511"/>
      <c r="KAC127" s="511"/>
      <c r="KAD127" s="511"/>
      <c r="KAE127" s="511"/>
      <c r="KAF127" s="511"/>
      <c r="KAG127" s="511"/>
      <c r="KAH127" s="511"/>
      <c r="KAI127" s="511"/>
      <c r="KAJ127" s="511"/>
      <c r="KAK127" s="511"/>
      <c r="KAL127" s="511"/>
      <c r="KAM127" s="511"/>
      <c r="KAN127" s="511"/>
      <c r="KAO127" s="511"/>
      <c r="KAP127" s="511"/>
      <c r="KAQ127" s="511"/>
      <c r="KAR127" s="511"/>
      <c r="KAS127" s="511"/>
      <c r="KAT127" s="511"/>
      <c r="KAU127" s="511"/>
      <c r="KAV127" s="511"/>
      <c r="KAW127" s="511"/>
      <c r="KAX127" s="511"/>
      <c r="KAY127" s="511"/>
      <c r="KAZ127" s="511"/>
      <c r="KBA127" s="511"/>
      <c r="KBB127" s="511"/>
      <c r="KBC127" s="511"/>
      <c r="KBD127" s="511"/>
      <c r="KBE127" s="511"/>
      <c r="KBF127" s="511"/>
      <c r="KBG127" s="511"/>
      <c r="KBH127" s="511"/>
      <c r="KBI127" s="511"/>
      <c r="KBJ127" s="511"/>
      <c r="KBK127" s="511"/>
      <c r="KBL127" s="511"/>
      <c r="KBM127" s="511"/>
      <c r="KBN127" s="511"/>
      <c r="KBO127" s="511"/>
      <c r="KBP127" s="511"/>
      <c r="KBQ127" s="511"/>
      <c r="KBR127" s="511"/>
      <c r="KBS127" s="511"/>
      <c r="KBT127" s="511"/>
      <c r="KBU127" s="511"/>
      <c r="KBV127" s="511"/>
      <c r="KBW127" s="511"/>
      <c r="KBX127" s="511"/>
      <c r="KBY127" s="511"/>
      <c r="KBZ127" s="511"/>
      <c r="KCA127" s="511"/>
      <c r="KCB127" s="511"/>
      <c r="KCC127" s="511"/>
      <c r="KCD127" s="511"/>
      <c r="KCE127" s="511"/>
      <c r="KCF127" s="511"/>
      <c r="KCG127" s="511"/>
      <c r="KCH127" s="511"/>
      <c r="KCI127" s="511"/>
      <c r="KCJ127" s="511"/>
      <c r="KCK127" s="511"/>
      <c r="KCL127" s="511"/>
      <c r="KCM127" s="511"/>
      <c r="KCN127" s="511"/>
      <c r="KCO127" s="511"/>
      <c r="KCP127" s="511"/>
      <c r="KCQ127" s="511"/>
      <c r="KCR127" s="511"/>
      <c r="KCS127" s="511"/>
      <c r="KCT127" s="511"/>
      <c r="KCU127" s="511"/>
      <c r="KCV127" s="511"/>
      <c r="KCW127" s="511"/>
      <c r="KCX127" s="511"/>
      <c r="KCY127" s="511"/>
      <c r="KCZ127" s="511"/>
      <c r="KDA127" s="511"/>
      <c r="KDB127" s="511"/>
      <c r="KDC127" s="511"/>
      <c r="KDD127" s="511"/>
      <c r="KDE127" s="511"/>
      <c r="KDF127" s="511"/>
      <c r="KDG127" s="511"/>
      <c r="KDH127" s="511"/>
      <c r="KDI127" s="511"/>
      <c r="KDJ127" s="511"/>
      <c r="KDK127" s="511"/>
      <c r="KDL127" s="511"/>
      <c r="KDM127" s="511"/>
      <c r="KDN127" s="511"/>
      <c r="KDO127" s="511"/>
      <c r="KDP127" s="511"/>
      <c r="KDQ127" s="511"/>
      <c r="KDR127" s="511"/>
      <c r="KDS127" s="511"/>
      <c r="KDT127" s="511"/>
      <c r="KDU127" s="511"/>
      <c r="KDV127" s="511"/>
      <c r="KDW127" s="511"/>
      <c r="KDX127" s="511"/>
      <c r="KDY127" s="511"/>
      <c r="KDZ127" s="511"/>
      <c r="KEA127" s="511"/>
      <c r="KEB127" s="511"/>
      <c r="KEC127" s="511"/>
      <c r="KED127" s="511"/>
      <c r="KEE127" s="511"/>
      <c r="KEF127" s="511"/>
      <c r="KEG127" s="511"/>
      <c r="KEH127" s="511"/>
      <c r="KEI127" s="511"/>
      <c r="KEJ127" s="511"/>
      <c r="KEK127" s="511"/>
      <c r="KEL127" s="511"/>
      <c r="KEM127" s="511"/>
      <c r="KEN127" s="511"/>
      <c r="KEO127" s="511"/>
      <c r="KEP127" s="511"/>
      <c r="KEQ127" s="511"/>
      <c r="KER127" s="511"/>
      <c r="KES127" s="511"/>
      <c r="KET127" s="511"/>
      <c r="KEU127" s="511"/>
      <c r="KEV127" s="511"/>
      <c r="KEW127" s="511"/>
      <c r="KEX127" s="511"/>
      <c r="KEY127" s="511"/>
      <c r="KEZ127" s="511"/>
      <c r="KFA127" s="511"/>
      <c r="KFB127" s="511"/>
      <c r="KFC127" s="511"/>
      <c r="KFD127" s="511"/>
      <c r="KFE127" s="511"/>
      <c r="KFF127" s="511"/>
      <c r="KFG127" s="511"/>
      <c r="KFH127" s="511"/>
      <c r="KFI127" s="511"/>
      <c r="KFJ127" s="511"/>
      <c r="KFK127" s="511"/>
      <c r="KFL127" s="511"/>
      <c r="KFM127" s="511"/>
      <c r="KFN127" s="511"/>
      <c r="KFO127" s="511"/>
      <c r="KFP127" s="511"/>
      <c r="KFQ127" s="511"/>
      <c r="KFR127" s="511"/>
      <c r="KFS127" s="511"/>
      <c r="KFT127" s="511"/>
      <c r="KFU127" s="511"/>
      <c r="KFV127" s="511"/>
      <c r="KFW127" s="511"/>
      <c r="KFX127" s="511"/>
      <c r="KFY127" s="511"/>
      <c r="KFZ127" s="511"/>
      <c r="KGA127" s="511"/>
      <c r="KGB127" s="511"/>
      <c r="KGC127" s="511"/>
      <c r="KGD127" s="511"/>
      <c r="KGE127" s="511"/>
      <c r="KGF127" s="511"/>
      <c r="KGG127" s="511"/>
      <c r="KGH127" s="511"/>
      <c r="KGI127" s="511"/>
      <c r="KGJ127" s="511"/>
      <c r="KGK127" s="511"/>
      <c r="KGL127" s="511"/>
      <c r="KGM127" s="511"/>
      <c r="KGN127" s="511"/>
      <c r="KGO127" s="511"/>
      <c r="KGP127" s="511"/>
      <c r="KGQ127" s="511"/>
      <c r="KGR127" s="511"/>
      <c r="KGS127" s="511"/>
      <c r="KGT127" s="511"/>
      <c r="KGU127" s="511"/>
      <c r="KGV127" s="511"/>
      <c r="KGW127" s="511"/>
      <c r="KGX127" s="511"/>
      <c r="KGY127" s="511"/>
      <c r="KGZ127" s="511"/>
      <c r="KHA127" s="511"/>
      <c r="KHB127" s="511"/>
      <c r="KHC127" s="511"/>
      <c r="KHD127" s="511"/>
      <c r="KHE127" s="511"/>
      <c r="KHF127" s="511"/>
      <c r="KHG127" s="511"/>
      <c r="KHH127" s="511"/>
      <c r="KHI127" s="511"/>
      <c r="KHJ127" s="511"/>
      <c r="KHK127" s="511"/>
      <c r="KHL127" s="511"/>
      <c r="KHM127" s="511"/>
      <c r="KHN127" s="511"/>
      <c r="KHO127" s="511"/>
      <c r="KHP127" s="511"/>
      <c r="KHQ127" s="511"/>
      <c r="KHR127" s="511"/>
      <c r="KHS127" s="511"/>
      <c r="KHT127" s="511"/>
      <c r="KHU127" s="511"/>
      <c r="KHV127" s="511"/>
      <c r="KHW127" s="511"/>
      <c r="KHX127" s="511"/>
      <c r="KHY127" s="511"/>
      <c r="KHZ127" s="511"/>
      <c r="KIA127" s="511"/>
      <c r="KIB127" s="511"/>
      <c r="KIC127" s="511"/>
      <c r="KID127" s="511"/>
      <c r="KIE127" s="511"/>
      <c r="KIF127" s="511"/>
      <c r="KIG127" s="511"/>
      <c r="KIH127" s="511"/>
      <c r="KII127" s="511"/>
      <c r="KIJ127" s="511"/>
      <c r="KIK127" s="511"/>
      <c r="KIL127" s="511"/>
      <c r="KIM127" s="511"/>
      <c r="KIN127" s="511"/>
      <c r="KIO127" s="511"/>
      <c r="KIP127" s="511"/>
      <c r="KIQ127" s="511"/>
      <c r="KIR127" s="511"/>
      <c r="KIS127" s="511"/>
      <c r="KIT127" s="511"/>
      <c r="KIU127" s="511"/>
      <c r="KIV127" s="511"/>
      <c r="KIW127" s="511"/>
      <c r="KIX127" s="511"/>
      <c r="KIY127" s="511"/>
      <c r="KIZ127" s="511"/>
      <c r="KJA127" s="511"/>
      <c r="KJB127" s="511"/>
      <c r="KJC127" s="511"/>
      <c r="KJD127" s="511"/>
      <c r="KJE127" s="511"/>
      <c r="KJF127" s="511"/>
      <c r="KJG127" s="511"/>
      <c r="KJH127" s="511"/>
      <c r="KJI127" s="511"/>
      <c r="KJJ127" s="511"/>
      <c r="KJK127" s="511"/>
      <c r="KJL127" s="511"/>
      <c r="KJM127" s="511"/>
      <c r="KJN127" s="511"/>
      <c r="KJO127" s="511"/>
      <c r="KJP127" s="511"/>
      <c r="KJQ127" s="511"/>
      <c r="KJR127" s="511"/>
      <c r="KJS127" s="511"/>
      <c r="KJT127" s="511"/>
      <c r="KJU127" s="511"/>
      <c r="KJV127" s="511"/>
      <c r="KJW127" s="511"/>
      <c r="KJX127" s="511"/>
      <c r="KJY127" s="511"/>
      <c r="KJZ127" s="511"/>
      <c r="KKA127" s="511"/>
      <c r="KKB127" s="511"/>
      <c r="KKC127" s="511"/>
      <c r="KKD127" s="511"/>
      <c r="KKE127" s="511"/>
      <c r="KKF127" s="511"/>
      <c r="KKG127" s="511"/>
      <c r="KKH127" s="511"/>
      <c r="KKI127" s="511"/>
      <c r="KKJ127" s="511"/>
      <c r="KKK127" s="511"/>
      <c r="KKL127" s="511"/>
      <c r="KKM127" s="511"/>
      <c r="KKN127" s="511"/>
      <c r="KKO127" s="511"/>
      <c r="KKP127" s="511"/>
      <c r="KKQ127" s="511"/>
      <c r="KKR127" s="511"/>
      <c r="KKS127" s="511"/>
      <c r="KKT127" s="511"/>
      <c r="KKU127" s="511"/>
      <c r="KKV127" s="511"/>
      <c r="KKW127" s="511"/>
      <c r="KKX127" s="511"/>
      <c r="KKY127" s="511"/>
      <c r="KKZ127" s="511"/>
      <c r="KLA127" s="511"/>
      <c r="KLB127" s="511"/>
      <c r="KLC127" s="511"/>
      <c r="KLD127" s="511"/>
      <c r="KLE127" s="511"/>
      <c r="KLF127" s="511"/>
      <c r="KLG127" s="511"/>
      <c r="KLH127" s="511"/>
      <c r="KLI127" s="511"/>
      <c r="KLJ127" s="511"/>
      <c r="KLK127" s="511"/>
      <c r="KLL127" s="511"/>
      <c r="KLM127" s="511"/>
      <c r="KLN127" s="511"/>
      <c r="KLO127" s="511"/>
      <c r="KLP127" s="511"/>
      <c r="KLQ127" s="511"/>
      <c r="KLR127" s="511"/>
      <c r="KLS127" s="511"/>
      <c r="KLT127" s="511"/>
      <c r="KLU127" s="511"/>
      <c r="KLV127" s="511"/>
      <c r="KLW127" s="511"/>
      <c r="KLX127" s="511"/>
      <c r="KLY127" s="511"/>
      <c r="KLZ127" s="511"/>
      <c r="KMA127" s="511"/>
      <c r="KMB127" s="511"/>
      <c r="KMC127" s="511"/>
      <c r="KMD127" s="511"/>
      <c r="KME127" s="511"/>
      <c r="KMF127" s="511"/>
      <c r="KMG127" s="511"/>
      <c r="KMH127" s="511"/>
      <c r="KMI127" s="511"/>
      <c r="KMJ127" s="511"/>
      <c r="KMK127" s="511"/>
      <c r="KML127" s="511"/>
      <c r="KMM127" s="511"/>
      <c r="KMN127" s="511"/>
      <c r="KMO127" s="511"/>
      <c r="KMP127" s="511"/>
      <c r="KMQ127" s="511"/>
      <c r="KMR127" s="511"/>
      <c r="KMS127" s="511"/>
      <c r="KMT127" s="511"/>
      <c r="KMU127" s="511"/>
      <c r="KMV127" s="511"/>
      <c r="KMW127" s="511"/>
      <c r="KMX127" s="511"/>
      <c r="KMY127" s="511"/>
      <c r="KMZ127" s="511"/>
      <c r="KNA127" s="511"/>
      <c r="KNB127" s="511"/>
      <c r="KNC127" s="511"/>
      <c r="KND127" s="511"/>
      <c r="KNE127" s="511"/>
      <c r="KNF127" s="511"/>
      <c r="KNG127" s="511"/>
      <c r="KNH127" s="511"/>
      <c r="KNI127" s="511"/>
      <c r="KNJ127" s="511"/>
      <c r="KNK127" s="511"/>
      <c r="KNL127" s="511"/>
      <c r="KNM127" s="511"/>
      <c r="KNN127" s="511"/>
      <c r="KNO127" s="511"/>
      <c r="KNP127" s="511"/>
      <c r="KNQ127" s="511"/>
      <c r="KNR127" s="511"/>
      <c r="KNS127" s="511"/>
      <c r="KNT127" s="511"/>
      <c r="KNU127" s="511"/>
      <c r="KNV127" s="511"/>
      <c r="KNW127" s="511"/>
      <c r="KNX127" s="511"/>
      <c r="KNY127" s="511"/>
      <c r="KNZ127" s="511"/>
      <c r="KOA127" s="511"/>
      <c r="KOB127" s="511"/>
      <c r="KOC127" s="511"/>
      <c r="KOD127" s="511"/>
      <c r="KOE127" s="511"/>
      <c r="KOF127" s="511"/>
      <c r="KOG127" s="511"/>
      <c r="KOH127" s="511"/>
      <c r="KOI127" s="511"/>
      <c r="KOJ127" s="511"/>
      <c r="KOK127" s="511"/>
      <c r="KOL127" s="511"/>
      <c r="KOM127" s="511"/>
      <c r="KON127" s="511"/>
      <c r="KOO127" s="511"/>
      <c r="KOP127" s="511"/>
      <c r="KOQ127" s="511"/>
      <c r="KOR127" s="511"/>
      <c r="KOS127" s="511"/>
      <c r="KOT127" s="511"/>
      <c r="KOU127" s="511"/>
      <c r="KOV127" s="511"/>
      <c r="KOW127" s="511"/>
      <c r="KOX127" s="511"/>
      <c r="KOY127" s="511"/>
      <c r="KOZ127" s="511"/>
      <c r="KPA127" s="511"/>
      <c r="KPB127" s="511"/>
      <c r="KPC127" s="511"/>
      <c r="KPD127" s="511"/>
      <c r="KPE127" s="511"/>
      <c r="KPF127" s="511"/>
      <c r="KPG127" s="511"/>
      <c r="KPH127" s="511"/>
      <c r="KPI127" s="511"/>
      <c r="KPJ127" s="511"/>
      <c r="KPK127" s="511"/>
      <c r="KPL127" s="511"/>
      <c r="KPM127" s="511"/>
      <c r="KPN127" s="511"/>
      <c r="KPO127" s="511"/>
      <c r="KPP127" s="511"/>
      <c r="KPQ127" s="511"/>
      <c r="KPR127" s="511"/>
      <c r="KPS127" s="511"/>
      <c r="KPT127" s="511"/>
      <c r="KPU127" s="511"/>
      <c r="KPV127" s="511"/>
      <c r="KPW127" s="511"/>
      <c r="KPX127" s="511"/>
      <c r="KPY127" s="511"/>
      <c r="KPZ127" s="511"/>
      <c r="KQA127" s="511"/>
      <c r="KQB127" s="511"/>
      <c r="KQC127" s="511"/>
      <c r="KQD127" s="511"/>
      <c r="KQE127" s="511"/>
      <c r="KQF127" s="511"/>
      <c r="KQG127" s="511"/>
      <c r="KQH127" s="511"/>
      <c r="KQI127" s="511"/>
      <c r="KQJ127" s="511"/>
      <c r="KQK127" s="511"/>
      <c r="KQL127" s="511"/>
      <c r="KQM127" s="511"/>
      <c r="KQN127" s="511"/>
      <c r="KQO127" s="511"/>
      <c r="KQP127" s="511"/>
      <c r="KQQ127" s="511"/>
      <c r="KQR127" s="511"/>
      <c r="KQS127" s="511"/>
      <c r="KQT127" s="511"/>
      <c r="KQU127" s="511"/>
      <c r="KQV127" s="511"/>
      <c r="KQW127" s="511"/>
      <c r="KQX127" s="511"/>
      <c r="KQY127" s="511"/>
      <c r="KQZ127" s="511"/>
      <c r="KRA127" s="511"/>
      <c r="KRB127" s="511"/>
      <c r="KRC127" s="511"/>
      <c r="KRD127" s="511"/>
      <c r="KRE127" s="511"/>
      <c r="KRF127" s="511"/>
      <c r="KRG127" s="511"/>
      <c r="KRH127" s="511"/>
      <c r="KRI127" s="511"/>
      <c r="KRJ127" s="511"/>
      <c r="KRK127" s="511"/>
      <c r="KRL127" s="511"/>
      <c r="KRM127" s="511"/>
      <c r="KRN127" s="511"/>
      <c r="KRO127" s="511"/>
      <c r="KRP127" s="511"/>
      <c r="KRQ127" s="511"/>
      <c r="KRR127" s="511"/>
      <c r="KRS127" s="511"/>
      <c r="KRT127" s="511"/>
      <c r="KRU127" s="511"/>
      <c r="KRV127" s="511"/>
      <c r="KRW127" s="511"/>
      <c r="KRX127" s="511"/>
      <c r="KRY127" s="511"/>
      <c r="KRZ127" s="511"/>
      <c r="KSA127" s="511"/>
      <c r="KSB127" s="511"/>
      <c r="KSC127" s="511"/>
      <c r="KSD127" s="511"/>
      <c r="KSE127" s="511"/>
      <c r="KSF127" s="511"/>
      <c r="KSG127" s="511"/>
      <c r="KSH127" s="511"/>
      <c r="KSI127" s="511"/>
      <c r="KSJ127" s="511"/>
      <c r="KSK127" s="511"/>
      <c r="KSL127" s="511"/>
      <c r="KSM127" s="511"/>
      <c r="KSN127" s="511"/>
      <c r="KSO127" s="511"/>
      <c r="KSP127" s="511"/>
      <c r="KSQ127" s="511"/>
      <c r="KSR127" s="511"/>
      <c r="KSS127" s="511"/>
      <c r="KST127" s="511"/>
      <c r="KSU127" s="511"/>
      <c r="KSV127" s="511"/>
      <c r="KSW127" s="511"/>
      <c r="KSX127" s="511"/>
      <c r="KSY127" s="511"/>
      <c r="KSZ127" s="511"/>
      <c r="KTA127" s="511"/>
      <c r="KTB127" s="511"/>
      <c r="KTC127" s="511"/>
      <c r="KTD127" s="511"/>
      <c r="KTE127" s="511"/>
      <c r="KTF127" s="511"/>
      <c r="KTG127" s="511"/>
      <c r="KTH127" s="511"/>
      <c r="KTI127" s="511"/>
      <c r="KTJ127" s="511"/>
      <c r="KTK127" s="511"/>
      <c r="KTL127" s="511"/>
      <c r="KTM127" s="511"/>
      <c r="KTN127" s="511"/>
      <c r="KTO127" s="511"/>
      <c r="KTP127" s="511"/>
      <c r="KTQ127" s="511"/>
      <c r="KTR127" s="511"/>
      <c r="KTS127" s="511"/>
      <c r="KTT127" s="511"/>
      <c r="KTU127" s="511"/>
      <c r="KTV127" s="511"/>
      <c r="KTW127" s="511"/>
      <c r="KTX127" s="511"/>
      <c r="KTY127" s="511"/>
      <c r="KTZ127" s="511"/>
      <c r="KUA127" s="511"/>
      <c r="KUB127" s="511"/>
      <c r="KUC127" s="511"/>
      <c r="KUD127" s="511"/>
      <c r="KUE127" s="511"/>
      <c r="KUF127" s="511"/>
      <c r="KUG127" s="511"/>
      <c r="KUH127" s="511"/>
      <c r="KUI127" s="511"/>
      <c r="KUJ127" s="511"/>
      <c r="KUK127" s="511"/>
      <c r="KUL127" s="511"/>
      <c r="KUM127" s="511"/>
      <c r="KUN127" s="511"/>
      <c r="KUO127" s="511"/>
      <c r="KUP127" s="511"/>
      <c r="KUQ127" s="511"/>
      <c r="KUR127" s="511"/>
      <c r="KUS127" s="511"/>
      <c r="KUT127" s="511"/>
      <c r="KUU127" s="511"/>
      <c r="KUV127" s="511"/>
      <c r="KUW127" s="511"/>
      <c r="KUX127" s="511"/>
      <c r="KUY127" s="511"/>
      <c r="KUZ127" s="511"/>
      <c r="KVA127" s="511"/>
      <c r="KVB127" s="511"/>
      <c r="KVC127" s="511"/>
      <c r="KVD127" s="511"/>
      <c r="KVE127" s="511"/>
      <c r="KVF127" s="511"/>
      <c r="KVG127" s="511"/>
      <c r="KVH127" s="511"/>
      <c r="KVI127" s="511"/>
      <c r="KVJ127" s="511"/>
      <c r="KVK127" s="511"/>
      <c r="KVL127" s="511"/>
      <c r="KVM127" s="511"/>
      <c r="KVN127" s="511"/>
      <c r="KVO127" s="511"/>
      <c r="KVP127" s="511"/>
      <c r="KVQ127" s="511"/>
      <c r="KVR127" s="511"/>
      <c r="KVS127" s="511"/>
      <c r="KVT127" s="511"/>
      <c r="KVU127" s="511"/>
      <c r="KVV127" s="511"/>
      <c r="KVW127" s="511"/>
      <c r="KVX127" s="511"/>
      <c r="KVY127" s="511"/>
      <c r="KVZ127" s="511"/>
      <c r="KWA127" s="511"/>
      <c r="KWB127" s="511"/>
      <c r="KWC127" s="511"/>
      <c r="KWD127" s="511"/>
      <c r="KWE127" s="511"/>
      <c r="KWF127" s="511"/>
      <c r="KWG127" s="511"/>
      <c r="KWH127" s="511"/>
      <c r="KWI127" s="511"/>
      <c r="KWJ127" s="511"/>
      <c r="KWK127" s="511"/>
      <c r="KWL127" s="511"/>
      <c r="KWM127" s="511"/>
      <c r="KWN127" s="511"/>
      <c r="KWO127" s="511"/>
      <c r="KWP127" s="511"/>
      <c r="KWQ127" s="511"/>
      <c r="KWR127" s="511"/>
      <c r="KWS127" s="511"/>
      <c r="KWT127" s="511"/>
      <c r="KWU127" s="511"/>
      <c r="KWV127" s="511"/>
      <c r="KWW127" s="511"/>
      <c r="KWX127" s="511"/>
      <c r="KWY127" s="511"/>
      <c r="KWZ127" s="511"/>
      <c r="KXA127" s="511"/>
      <c r="KXB127" s="511"/>
      <c r="KXC127" s="511"/>
      <c r="KXD127" s="511"/>
      <c r="KXE127" s="511"/>
      <c r="KXF127" s="511"/>
      <c r="KXG127" s="511"/>
      <c r="KXH127" s="511"/>
      <c r="KXI127" s="511"/>
      <c r="KXJ127" s="511"/>
      <c r="KXK127" s="511"/>
      <c r="KXL127" s="511"/>
      <c r="KXM127" s="511"/>
      <c r="KXN127" s="511"/>
      <c r="KXO127" s="511"/>
      <c r="KXP127" s="511"/>
      <c r="KXQ127" s="511"/>
      <c r="KXR127" s="511"/>
      <c r="KXS127" s="511"/>
      <c r="KXT127" s="511"/>
      <c r="KXU127" s="511"/>
      <c r="KXV127" s="511"/>
      <c r="KXW127" s="511"/>
      <c r="KXX127" s="511"/>
      <c r="KXY127" s="511"/>
      <c r="KXZ127" s="511"/>
      <c r="KYA127" s="511"/>
      <c r="KYB127" s="511"/>
      <c r="KYC127" s="511"/>
      <c r="KYD127" s="511"/>
      <c r="KYE127" s="511"/>
      <c r="KYF127" s="511"/>
      <c r="KYG127" s="511"/>
      <c r="KYH127" s="511"/>
      <c r="KYI127" s="511"/>
      <c r="KYJ127" s="511"/>
      <c r="KYK127" s="511"/>
      <c r="KYL127" s="511"/>
      <c r="KYM127" s="511"/>
      <c r="KYN127" s="511"/>
      <c r="KYO127" s="511"/>
      <c r="KYP127" s="511"/>
      <c r="KYQ127" s="511"/>
      <c r="KYR127" s="511"/>
      <c r="KYS127" s="511"/>
      <c r="KYT127" s="511"/>
      <c r="KYU127" s="511"/>
      <c r="KYV127" s="511"/>
      <c r="KYW127" s="511"/>
      <c r="KYX127" s="511"/>
      <c r="KYY127" s="511"/>
      <c r="KYZ127" s="511"/>
      <c r="KZA127" s="511"/>
      <c r="KZB127" s="511"/>
      <c r="KZC127" s="511"/>
      <c r="KZD127" s="511"/>
      <c r="KZE127" s="511"/>
      <c r="KZF127" s="511"/>
      <c r="KZG127" s="511"/>
      <c r="KZH127" s="511"/>
      <c r="KZI127" s="511"/>
      <c r="KZJ127" s="511"/>
      <c r="KZK127" s="511"/>
      <c r="KZL127" s="511"/>
      <c r="KZM127" s="511"/>
      <c r="KZN127" s="511"/>
      <c r="KZO127" s="511"/>
      <c r="KZP127" s="511"/>
      <c r="KZQ127" s="511"/>
      <c r="KZR127" s="511"/>
      <c r="KZS127" s="511"/>
      <c r="KZT127" s="511"/>
      <c r="KZU127" s="511"/>
      <c r="KZV127" s="511"/>
      <c r="KZW127" s="511"/>
      <c r="KZX127" s="511"/>
      <c r="KZY127" s="511"/>
      <c r="KZZ127" s="511"/>
      <c r="LAA127" s="511"/>
      <c r="LAB127" s="511"/>
      <c r="LAC127" s="511"/>
      <c r="LAD127" s="511"/>
      <c r="LAE127" s="511"/>
      <c r="LAF127" s="511"/>
      <c r="LAG127" s="511"/>
      <c r="LAH127" s="511"/>
      <c r="LAI127" s="511"/>
      <c r="LAJ127" s="511"/>
      <c r="LAK127" s="511"/>
      <c r="LAL127" s="511"/>
      <c r="LAM127" s="511"/>
      <c r="LAN127" s="511"/>
      <c r="LAO127" s="511"/>
      <c r="LAP127" s="511"/>
      <c r="LAQ127" s="511"/>
      <c r="LAR127" s="511"/>
      <c r="LAS127" s="511"/>
      <c r="LAT127" s="511"/>
      <c r="LAU127" s="511"/>
      <c r="LAV127" s="511"/>
      <c r="LAW127" s="511"/>
      <c r="LAX127" s="511"/>
      <c r="LAY127" s="511"/>
      <c r="LAZ127" s="511"/>
      <c r="LBA127" s="511"/>
      <c r="LBB127" s="511"/>
      <c r="LBC127" s="511"/>
      <c r="LBD127" s="511"/>
      <c r="LBE127" s="511"/>
      <c r="LBF127" s="511"/>
      <c r="LBG127" s="511"/>
      <c r="LBH127" s="511"/>
      <c r="LBI127" s="511"/>
      <c r="LBJ127" s="511"/>
      <c r="LBK127" s="511"/>
      <c r="LBL127" s="511"/>
      <c r="LBM127" s="511"/>
      <c r="LBN127" s="511"/>
      <c r="LBO127" s="511"/>
      <c r="LBP127" s="511"/>
      <c r="LBQ127" s="511"/>
      <c r="LBR127" s="511"/>
      <c r="LBS127" s="511"/>
      <c r="LBT127" s="511"/>
      <c r="LBU127" s="511"/>
      <c r="LBV127" s="511"/>
      <c r="LBW127" s="511"/>
      <c r="LBX127" s="511"/>
      <c r="LBY127" s="511"/>
      <c r="LBZ127" s="511"/>
      <c r="LCA127" s="511"/>
      <c r="LCB127" s="511"/>
      <c r="LCC127" s="511"/>
      <c r="LCD127" s="511"/>
      <c r="LCE127" s="511"/>
      <c r="LCF127" s="511"/>
      <c r="LCG127" s="511"/>
      <c r="LCH127" s="511"/>
      <c r="LCI127" s="511"/>
      <c r="LCJ127" s="511"/>
      <c r="LCK127" s="511"/>
      <c r="LCL127" s="511"/>
      <c r="LCM127" s="511"/>
      <c r="LCN127" s="511"/>
      <c r="LCO127" s="511"/>
      <c r="LCP127" s="511"/>
      <c r="LCQ127" s="511"/>
      <c r="LCR127" s="511"/>
      <c r="LCS127" s="511"/>
      <c r="LCT127" s="511"/>
      <c r="LCU127" s="511"/>
      <c r="LCV127" s="511"/>
      <c r="LCW127" s="511"/>
      <c r="LCX127" s="511"/>
      <c r="LCY127" s="511"/>
      <c r="LCZ127" s="511"/>
      <c r="LDA127" s="511"/>
      <c r="LDB127" s="511"/>
      <c r="LDC127" s="511"/>
      <c r="LDD127" s="511"/>
      <c r="LDE127" s="511"/>
      <c r="LDF127" s="511"/>
      <c r="LDG127" s="511"/>
      <c r="LDH127" s="511"/>
      <c r="LDI127" s="511"/>
      <c r="LDJ127" s="511"/>
      <c r="LDK127" s="511"/>
      <c r="LDL127" s="511"/>
      <c r="LDM127" s="511"/>
      <c r="LDN127" s="511"/>
      <c r="LDO127" s="511"/>
      <c r="LDP127" s="511"/>
      <c r="LDQ127" s="511"/>
      <c r="LDR127" s="511"/>
      <c r="LDS127" s="511"/>
      <c r="LDT127" s="511"/>
      <c r="LDU127" s="511"/>
      <c r="LDV127" s="511"/>
      <c r="LDW127" s="511"/>
      <c r="LDX127" s="511"/>
      <c r="LDY127" s="511"/>
      <c r="LDZ127" s="511"/>
      <c r="LEA127" s="511"/>
      <c r="LEB127" s="511"/>
      <c r="LEC127" s="511"/>
      <c r="LED127" s="511"/>
      <c r="LEE127" s="511"/>
      <c r="LEF127" s="511"/>
      <c r="LEG127" s="511"/>
      <c r="LEH127" s="511"/>
      <c r="LEI127" s="511"/>
      <c r="LEJ127" s="511"/>
      <c r="LEK127" s="511"/>
      <c r="LEL127" s="511"/>
      <c r="LEM127" s="511"/>
      <c r="LEN127" s="511"/>
      <c r="LEO127" s="511"/>
      <c r="LEP127" s="511"/>
      <c r="LEQ127" s="511"/>
      <c r="LER127" s="511"/>
      <c r="LES127" s="511"/>
      <c r="LET127" s="511"/>
      <c r="LEU127" s="511"/>
      <c r="LEV127" s="511"/>
      <c r="LEW127" s="511"/>
      <c r="LEX127" s="511"/>
      <c r="LEY127" s="511"/>
      <c r="LEZ127" s="511"/>
      <c r="LFA127" s="511"/>
      <c r="LFB127" s="511"/>
      <c r="LFC127" s="511"/>
      <c r="LFD127" s="511"/>
      <c r="LFE127" s="511"/>
      <c r="LFF127" s="511"/>
      <c r="LFG127" s="511"/>
      <c r="LFH127" s="511"/>
      <c r="LFI127" s="511"/>
      <c r="LFJ127" s="511"/>
      <c r="LFK127" s="511"/>
      <c r="LFL127" s="511"/>
      <c r="LFM127" s="511"/>
      <c r="LFN127" s="511"/>
      <c r="LFO127" s="511"/>
      <c r="LFP127" s="511"/>
      <c r="LFQ127" s="511"/>
      <c r="LFR127" s="511"/>
      <c r="LFS127" s="511"/>
      <c r="LFT127" s="511"/>
      <c r="LFU127" s="511"/>
      <c r="LFV127" s="511"/>
      <c r="LFW127" s="511"/>
      <c r="LFX127" s="511"/>
      <c r="LFY127" s="511"/>
      <c r="LFZ127" s="511"/>
      <c r="LGA127" s="511"/>
      <c r="LGB127" s="511"/>
      <c r="LGC127" s="511"/>
      <c r="LGD127" s="511"/>
      <c r="LGE127" s="511"/>
      <c r="LGF127" s="511"/>
      <c r="LGG127" s="511"/>
      <c r="LGH127" s="511"/>
      <c r="LGI127" s="511"/>
      <c r="LGJ127" s="511"/>
      <c r="LGK127" s="511"/>
      <c r="LGL127" s="511"/>
      <c r="LGM127" s="511"/>
      <c r="LGN127" s="511"/>
      <c r="LGO127" s="511"/>
      <c r="LGP127" s="511"/>
      <c r="LGQ127" s="511"/>
      <c r="LGR127" s="511"/>
      <c r="LGS127" s="511"/>
      <c r="LGT127" s="511"/>
      <c r="LGU127" s="511"/>
      <c r="LGV127" s="511"/>
      <c r="LGW127" s="511"/>
      <c r="LGX127" s="511"/>
      <c r="LGY127" s="511"/>
      <c r="LGZ127" s="511"/>
      <c r="LHA127" s="511"/>
      <c r="LHB127" s="511"/>
      <c r="LHC127" s="511"/>
      <c r="LHD127" s="511"/>
      <c r="LHE127" s="511"/>
      <c r="LHF127" s="511"/>
      <c r="LHG127" s="511"/>
      <c r="LHH127" s="511"/>
      <c r="LHI127" s="511"/>
      <c r="LHJ127" s="511"/>
      <c r="LHK127" s="511"/>
      <c r="LHL127" s="511"/>
      <c r="LHM127" s="511"/>
      <c r="LHN127" s="511"/>
      <c r="LHO127" s="511"/>
      <c r="LHP127" s="511"/>
      <c r="LHQ127" s="511"/>
      <c r="LHR127" s="511"/>
      <c r="LHS127" s="511"/>
      <c r="LHT127" s="511"/>
      <c r="LHU127" s="511"/>
      <c r="LHV127" s="511"/>
      <c r="LHW127" s="511"/>
      <c r="LHX127" s="511"/>
      <c r="LHY127" s="511"/>
      <c r="LHZ127" s="511"/>
      <c r="LIA127" s="511"/>
      <c r="LIB127" s="511"/>
      <c r="LIC127" s="511"/>
      <c r="LID127" s="511"/>
      <c r="LIE127" s="511"/>
      <c r="LIF127" s="511"/>
      <c r="LIG127" s="511"/>
      <c r="LIH127" s="511"/>
      <c r="LII127" s="511"/>
      <c r="LIJ127" s="511"/>
      <c r="LIK127" s="511"/>
      <c r="LIL127" s="511"/>
      <c r="LIM127" s="511"/>
      <c r="LIN127" s="511"/>
      <c r="LIO127" s="511"/>
      <c r="LIP127" s="511"/>
      <c r="LIQ127" s="511"/>
      <c r="LIR127" s="511"/>
      <c r="LIS127" s="511"/>
      <c r="LIT127" s="511"/>
      <c r="LIU127" s="511"/>
      <c r="LIV127" s="511"/>
      <c r="LIW127" s="511"/>
      <c r="LIX127" s="511"/>
      <c r="LIY127" s="511"/>
      <c r="LIZ127" s="511"/>
      <c r="LJA127" s="511"/>
      <c r="LJB127" s="511"/>
      <c r="LJC127" s="511"/>
      <c r="LJD127" s="511"/>
      <c r="LJE127" s="511"/>
      <c r="LJF127" s="511"/>
      <c r="LJG127" s="511"/>
      <c r="LJH127" s="511"/>
      <c r="LJI127" s="511"/>
      <c r="LJJ127" s="511"/>
      <c r="LJK127" s="511"/>
      <c r="LJL127" s="511"/>
      <c r="LJM127" s="511"/>
      <c r="LJN127" s="511"/>
      <c r="LJO127" s="511"/>
      <c r="LJP127" s="511"/>
      <c r="LJQ127" s="511"/>
      <c r="LJR127" s="511"/>
      <c r="LJS127" s="511"/>
      <c r="LJT127" s="511"/>
      <c r="LJU127" s="511"/>
      <c r="LJV127" s="511"/>
      <c r="LJW127" s="511"/>
      <c r="LJX127" s="511"/>
      <c r="LJY127" s="511"/>
      <c r="LJZ127" s="511"/>
      <c r="LKA127" s="511"/>
      <c r="LKB127" s="511"/>
      <c r="LKC127" s="511"/>
      <c r="LKD127" s="511"/>
      <c r="LKE127" s="511"/>
      <c r="LKF127" s="511"/>
      <c r="LKG127" s="511"/>
      <c r="LKH127" s="511"/>
      <c r="LKI127" s="511"/>
      <c r="LKJ127" s="511"/>
      <c r="LKK127" s="511"/>
      <c r="LKL127" s="511"/>
      <c r="LKM127" s="511"/>
      <c r="LKN127" s="511"/>
      <c r="LKO127" s="511"/>
      <c r="LKP127" s="511"/>
      <c r="LKQ127" s="511"/>
      <c r="LKR127" s="511"/>
      <c r="LKS127" s="511"/>
      <c r="LKT127" s="511"/>
      <c r="LKU127" s="511"/>
      <c r="LKV127" s="511"/>
      <c r="LKW127" s="511"/>
      <c r="LKX127" s="511"/>
      <c r="LKY127" s="511"/>
      <c r="LKZ127" s="511"/>
      <c r="LLA127" s="511"/>
      <c r="LLB127" s="511"/>
      <c r="LLC127" s="511"/>
      <c r="LLD127" s="511"/>
      <c r="LLE127" s="511"/>
      <c r="LLF127" s="511"/>
      <c r="LLG127" s="511"/>
      <c r="LLH127" s="511"/>
      <c r="LLI127" s="511"/>
      <c r="LLJ127" s="511"/>
      <c r="LLK127" s="511"/>
      <c r="LLL127" s="511"/>
      <c r="LLM127" s="511"/>
      <c r="LLN127" s="511"/>
      <c r="LLO127" s="511"/>
      <c r="LLP127" s="511"/>
      <c r="LLQ127" s="511"/>
      <c r="LLR127" s="511"/>
      <c r="LLS127" s="511"/>
      <c r="LLT127" s="511"/>
      <c r="LLU127" s="511"/>
      <c r="LLV127" s="511"/>
      <c r="LLW127" s="511"/>
      <c r="LLX127" s="511"/>
      <c r="LLY127" s="511"/>
      <c r="LLZ127" s="511"/>
      <c r="LMA127" s="511"/>
      <c r="LMB127" s="511"/>
      <c r="LMC127" s="511"/>
      <c r="LMD127" s="511"/>
      <c r="LME127" s="511"/>
      <c r="LMF127" s="511"/>
      <c r="LMG127" s="511"/>
      <c r="LMH127" s="511"/>
      <c r="LMI127" s="511"/>
      <c r="LMJ127" s="511"/>
      <c r="LMK127" s="511"/>
      <c r="LML127" s="511"/>
      <c r="LMM127" s="511"/>
      <c r="LMN127" s="511"/>
      <c r="LMO127" s="511"/>
      <c r="LMP127" s="511"/>
      <c r="LMQ127" s="511"/>
      <c r="LMR127" s="511"/>
      <c r="LMS127" s="511"/>
      <c r="LMT127" s="511"/>
      <c r="LMU127" s="511"/>
      <c r="LMV127" s="511"/>
      <c r="LMW127" s="511"/>
      <c r="LMX127" s="511"/>
      <c r="LMY127" s="511"/>
      <c r="LMZ127" s="511"/>
      <c r="LNA127" s="511"/>
      <c r="LNB127" s="511"/>
      <c r="LNC127" s="511"/>
      <c r="LND127" s="511"/>
      <c r="LNE127" s="511"/>
      <c r="LNF127" s="511"/>
      <c r="LNG127" s="511"/>
      <c r="LNH127" s="511"/>
      <c r="LNI127" s="511"/>
      <c r="LNJ127" s="511"/>
      <c r="LNK127" s="511"/>
      <c r="LNL127" s="511"/>
      <c r="LNM127" s="511"/>
      <c r="LNN127" s="511"/>
      <c r="LNO127" s="511"/>
      <c r="LNP127" s="511"/>
      <c r="LNQ127" s="511"/>
      <c r="LNR127" s="511"/>
      <c r="LNS127" s="511"/>
      <c r="LNT127" s="511"/>
      <c r="LNU127" s="511"/>
      <c r="LNV127" s="511"/>
      <c r="LNW127" s="511"/>
      <c r="LNX127" s="511"/>
      <c r="LNY127" s="511"/>
      <c r="LNZ127" s="511"/>
      <c r="LOA127" s="511"/>
      <c r="LOB127" s="511"/>
      <c r="LOC127" s="511"/>
      <c r="LOD127" s="511"/>
      <c r="LOE127" s="511"/>
      <c r="LOF127" s="511"/>
      <c r="LOG127" s="511"/>
      <c r="LOH127" s="511"/>
      <c r="LOI127" s="511"/>
      <c r="LOJ127" s="511"/>
      <c r="LOK127" s="511"/>
      <c r="LOL127" s="511"/>
      <c r="LOM127" s="511"/>
      <c r="LON127" s="511"/>
      <c r="LOO127" s="511"/>
      <c r="LOP127" s="511"/>
      <c r="LOQ127" s="511"/>
      <c r="LOR127" s="511"/>
      <c r="LOS127" s="511"/>
      <c r="LOT127" s="511"/>
      <c r="LOU127" s="511"/>
      <c r="LOV127" s="511"/>
      <c r="LOW127" s="511"/>
      <c r="LOX127" s="511"/>
      <c r="LOY127" s="511"/>
      <c r="LOZ127" s="511"/>
      <c r="LPA127" s="511"/>
      <c r="LPB127" s="511"/>
      <c r="LPC127" s="511"/>
      <c r="LPD127" s="511"/>
      <c r="LPE127" s="511"/>
      <c r="LPF127" s="511"/>
      <c r="LPG127" s="511"/>
      <c r="LPH127" s="511"/>
      <c r="LPI127" s="511"/>
      <c r="LPJ127" s="511"/>
      <c r="LPK127" s="511"/>
      <c r="LPL127" s="511"/>
      <c r="LPM127" s="511"/>
      <c r="LPN127" s="511"/>
      <c r="LPO127" s="511"/>
      <c r="LPP127" s="511"/>
      <c r="LPQ127" s="511"/>
      <c r="LPR127" s="511"/>
      <c r="LPS127" s="511"/>
      <c r="LPT127" s="511"/>
      <c r="LPU127" s="511"/>
      <c r="LPV127" s="511"/>
      <c r="LPW127" s="511"/>
      <c r="LPX127" s="511"/>
      <c r="LPY127" s="511"/>
      <c r="LPZ127" s="511"/>
      <c r="LQA127" s="511"/>
      <c r="LQB127" s="511"/>
      <c r="LQC127" s="511"/>
      <c r="LQD127" s="511"/>
      <c r="LQE127" s="511"/>
      <c r="LQF127" s="511"/>
      <c r="LQG127" s="511"/>
      <c r="LQH127" s="511"/>
      <c r="LQI127" s="511"/>
      <c r="LQJ127" s="511"/>
      <c r="LQK127" s="511"/>
      <c r="LQL127" s="511"/>
      <c r="LQM127" s="511"/>
      <c r="LQN127" s="511"/>
      <c r="LQO127" s="511"/>
      <c r="LQP127" s="511"/>
      <c r="LQQ127" s="511"/>
      <c r="LQR127" s="511"/>
      <c r="LQS127" s="511"/>
      <c r="LQT127" s="511"/>
      <c r="LQU127" s="511"/>
      <c r="LQV127" s="511"/>
      <c r="LQW127" s="511"/>
      <c r="LQX127" s="511"/>
      <c r="LQY127" s="511"/>
      <c r="LQZ127" s="511"/>
      <c r="LRA127" s="511"/>
      <c r="LRB127" s="511"/>
      <c r="LRC127" s="511"/>
      <c r="LRD127" s="511"/>
      <c r="LRE127" s="511"/>
      <c r="LRF127" s="511"/>
      <c r="LRG127" s="511"/>
      <c r="LRH127" s="511"/>
      <c r="LRI127" s="511"/>
      <c r="LRJ127" s="511"/>
      <c r="LRK127" s="511"/>
      <c r="LRL127" s="511"/>
      <c r="LRM127" s="511"/>
      <c r="LRN127" s="511"/>
      <c r="LRO127" s="511"/>
      <c r="LRP127" s="511"/>
      <c r="LRQ127" s="511"/>
      <c r="LRR127" s="511"/>
      <c r="LRS127" s="511"/>
      <c r="LRT127" s="511"/>
      <c r="LRU127" s="511"/>
      <c r="LRV127" s="511"/>
      <c r="LRW127" s="511"/>
      <c r="LRX127" s="511"/>
      <c r="LRY127" s="511"/>
      <c r="LRZ127" s="511"/>
      <c r="LSA127" s="511"/>
      <c r="LSB127" s="511"/>
      <c r="LSC127" s="511"/>
      <c r="LSD127" s="511"/>
      <c r="LSE127" s="511"/>
      <c r="LSF127" s="511"/>
      <c r="LSG127" s="511"/>
      <c r="LSH127" s="511"/>
      <c r="LSI127" s="511"/>
      <c r="LSJ127" s="511"/>
      <c r="LSK127" s="511"/>
      <c r="LSL127" s="511"/>
      <c r="LSM127" s="511"/>
      <c r="LSN127" s="511"/>
      <c r="LSO127" s="511"/>
      <c r="LSP127" s="511"/>
      <c r="LSQ127" s="511"/>
      <c r="LSR127" s="511"/>
      <c r="LSS127" s="511"/>
      <c r="LST127" s="511"/>
      <c r="LSU127" s="511"/>
      <c r="LSV127" s="511"/>
      <c r="LSW127" s="511"/>
      <c r="LSX127" s="511"/>
      <c r="LSY127" s="511"/>
      <c r="LSZ127" s="511"/>
      <c r="LTA127" s="511"/>
      <c r="LTB127" s="511"/>
      <c r="LTC127" s="511"/>
      <c r="LTD127" s="511"/>
      <c r="LTE127" s="511"/>
      <c r="LTF127" s="511"/>
      <c r="LTG127" s="511"/>
      <c r="LTH127" s="511"/>
      <c r="LTI127" s="511"/>
      <c r="LTJ127" s="511"/>
      <c r="LTK127" s="511"/>
      <c r="LTL127" s="511"/>
      <c r="LTM127" s="511"/>
      <c r="LTN127" s="511"/>
      <c r="LTO127" s="511"/>
      <c r="LTP127" s="511"/>
      <c r="LTQ127" s="511"/>
      <c r="LTR127" s="511"/>
      <c r="LTS127" s="511"/>
      <c r="LTT127" s="511"/>
      <c r="LTU127" s="511"/>
      <c r="LTV127" s="511"/>
      <c r="LTW127" s="511"/>
      <c r="LTX127" s="511"/>
      <c r="LTY127" s="511"/>
      <c r="LTZ127" s="511"/>
      <c r="LUA127" s="511"/>
      <c r="LUB127" s="511"/>
      <c r="LUC127" s="511"/>
      <c r="LUD127" s="511"/>
      <c r="LUE127" s="511"/>
      <c r="LUF127" s="511"/>
      <c r="LUG127" s="511"/>
      <c r="LUH127" s="511"/>
      <c r="LUI127" s="511"/>
      <c r="LUJ127" s="511"/>
      <c r="LUK127" s="511"/>
      <c r="LUL127" s="511"/>
      <c r="LUM127" s="511"/>
      <c r="LUN127" s="511"/>
      <c r="LUO127" s="511"/>
      <c r="LUP127" s="511"/>
      <c r="LUQ127" s="511"/>
      <c r="LUR127" s="511"/>
      <c r="LUS127" s="511"/>
      <c r="LUT127" s="511"/>
      <c r="LUU127" s="511"/>
      <c r="LUV127" s="511"/>
      <c r="LUW127" s="511"/>
      <c r="LUX127" s="511"/>
      <c r="LUY127" s="511"/>
      <c r="LUZ127" s="511"/>
      <c r="LVA127" s="511"/>
      <c r="LVB127" s="511"/>
      <c r="LVC127" s="511"/>
      <c r="LVD127" s="511"/>
      <c r="LVE127" s="511"/>
      <c r="LVF127" s="511"/>
      <c r="LVG127" s="511"/>
      <c r="LVH127" s="511"/>
      <c r="LVI127" s="511"/>
      <c r="LVJ127" s="511"/>
      <c r="LVK127" s="511"/>
      <c r="LVL127" s="511"/>
      <c r="LVM127" s="511"/>
      <c r="LVN127" s="511"/>
      <c r="LVO127" s="511"/>
      <c r="LVP127" s="511"/>
      <c r="LVQ127" s="511"/>
      <c r="LVR127" s="511"/>
      <c r="LVS127" s="511"/>
      <c r="LVT127" s="511"/>
      <c r="LVU127" s="511"/>
      <c r="LVV127" s="511"/>
      <c r="LVW127" s="511"/>
      <c r="LVX127" s="511"/>
      <c r="LVY127" s="511"/>
      <c r="LVZ127" s="511"/>
      <c r="LWA127" s="511"/>
      <c r="LWB127" s="511"/>
      <c r="LWC127" s="511"/>
      <c r="LWD127" s="511"/>
      <c r="LWE127" s="511"/>
      <c r="LWF127" s="511"/>
      <c r="LWG127" s="511"/>
      <c r="LWH127" s="511"/>
      <c r="LWI127" s="511"/>
      <c r="LWJ127" s="511"/>
      <c r="LWK127" s="511"/>
      <c r="LWL127" s="511"/>
      <c r="LWM127" s="511"/>
      <c r="LWN127" s="511"/>
      <c r="LWO127" s="511"/>
      <c r="LWP127" s="511"/>
      <c r="LWQ127" s="511"/>
      <c r="LWR127" s="511"/>
      <c r="LWS127" s="511"/>
      <c r="LWT127" s="511"/>
      <c r="LWU127" s="511"/>
      <c r="LWV127" s="511"/>
      <c r="LWW127" s="511"/>
      <c r="LWX127" s="511"/>
      <c r="LWY127" s="511"/>
      <c r="LWZ127" s="511"/>
      <c r="LXA127" s="511"/>
      <c r="LXB127" s="511"/>
      <c r="LXC127" s="511"/>
      <c r="LXD127" s="511"/>
      <c r="LXE127" s="511"/>
      <c r="LXF127" s="511"/>
      <c r="LXG127" s="511"/>
      <c r="LXH127" s="511"/>
      <c r="LXI127" s="511"/>
      <c r="LXJ127" s="511"/>
      <c r="LXK127" s="511"/>
      <c r="LXL127" s="511"/>
      <c r="LXM127" s="511"/>
      <c r="LXN127" s="511"/>
      <c r="LXO127" s="511"/>
      <c r="LXP127" s="511"/>
      <c r="LXQ127" s="511"/>
      <c r="LXR127" s="511"/>
      <c r="LXS127" s="511"/>
      <c r="LXT127" s="511"/>
      <c r="LXU127" s="511"/>
      <c r="LXV127" s="511"/>
      <c r="LXW127" s="511"/>
      <c r="LXX127" s="511"/>
      <c r="LXY127" s="511"/>
      <c r="LXZ127" s="511"/>
      <c r="LYA127" s="511"/>
      <c r="LYB127" s="511"/>
      <c r="LYC127" s="511"/>
      <c r="LYD127" s="511"/>
      <c r="LYE127" s="511"/>
      <c r="LYF127" s="511"/>
      <c r="LYG127" s="511"/>
      <c r="LYH127" s="511"/>
      <c r="LYI127" s="511"/>
      <c r="LYJ127" s="511"/>
      <c r="LYK127" s="511"/>
      <c r="LYL127" s="511"/>
      <c r="LYM127" s="511"/>
      <c r="LYN127" s="511"/>
      <c r="LYO127" s="511"/>
      <c r="LYP127" s="511"/>
      <c r="LYQ127" s="511"/>
      <c r="LYR127" s="511"/>
      <c r="LYS127" s="511"/>
      <c r="LYT127" s="511"/>
      <c r="LYU127" s="511"/>
      <c r="LYV127" s="511"/>
      <c r="LYW127" s="511"/>
      <c r="LYX127" s="511"/>
      <c r="LYY127" s="511"/>
      <c r="LYZ127" s="511"/>
      <c r="LZA127" s="511"/>
      <c r="LZB127" s="511"/>
      <c r="LZC127" s="511"/>
      <c r="LZD127" s="511"/>
      <c r="LZE127" s="511"/>
      <c r="LZF127" s="511"/>
      <c r="LZG127" s="511"/>
      <c r="LZH127" s="511"/>
      <c r="LZI127" s="511"/>
      <c r="LZJ127" s="511"/>
      <c r="LZK127" s="511"/>
      <c r="LZL127" s="511"/>
      <c r="LZM127" s="511"/>
      <c r="LZN127" s="511"/>
      <c r="LZO127" s="511"/>
      <c r="LZP127" s="511"/>
      <c r="LZQ127" s="511"/>
      <c r="LZR127" s="511"/>
      <c r="LZS127" s="511"/>
      <c r="LZT127" s="511"/>
      <c r="LZU127" s="511"/>
      <c r="LZV127" s="511"/>
      <c r="LZW127" s="511"/>
      <c r="LZX127" s="511"/>
      <c r="LZY127" s="511"/>
      <c r="LZZ127" s="511"/>
      <c r="MAA127" s="511"/>
      <c r="MAB127" s="511"/>
      <c r="MAC127" s="511"/>
      <c r="MAD127" s="511"/>
      <c r="MAE127" s="511"/>
      <c r="MAF127" s="511"/>
      <c r="MAG127" s="511"/>
      <c r="MAH127" s="511"/>
      <c r="MAI127" s="511"/>
      <c r="MAJ127" s="511"/>
      <c r="MAK127" s="511"/>
      <c r="MAL127" s="511"/>
      <c r="MAM127" s="511"/>
      <c r="MAN127" s="511"/>
      <c r="MAO127" s="511"/>
      <c r="MAP127" s="511"/>
      <c r="MAQ127" s="511"/>
      <c r="MAR127" s="511"/>
      <c r="MAS127" s="511"/>
      <c r="MAT127" s="511"/>
      <c r="MAU127" s="511"/>
      <c r="MAV127" s="511"/>
      <c r="MAW127" s="511"/>
      <c r="MAX127" s="511"/>
      <c r="MAY127" s="511"/>
      <c r="MAZ127" s="511"/>
      <c r="MBA127" s="511"/>
      <c r="MBB127" s="511"/>
      <c r="MBC127" s="511"/>
      <c r="MBD127" s="511"/>
      <c r="MBE127" s="511"/>
      <c r="MBF127" s="511"/>
      <c r="MBG127" s="511"/>
      <c r="MBH127" s="511"/>
      <c r="MBI127" s="511"/>
      <c r="MBJ127" s="511"/>
      <c r="MBK127" s="511"/>
      <c r="MBL127" s="511"/>
      <c r="MBM127" s="511"/>
      <c r="MBN127" s="511"/>
      <c r="MBO127" s="511"/>
      <c r="MBP127" s="511"/>
      <c r="MBQ127" s="511"/>
      <c r="MBR127" s="511"/>
      <c r="MBS127" s="511"/>
      <c r="MBT127" s="511"/>
      <c r="MBU127" s="511"/>
      <c r="MBV127" s="511"/>
      <c r="MBW127" s="511"/>
      <c r="MBX127" s="511"/>
      <c r="MBY127" s="511"/>
      <c r="MBZ127" s="511"/>
      <c r="MCA127" s="511"/>
      <c r="MCB127" s="511"/>
      <c r="MCC127" s="511"/>
      <c r="MCD127" s="511"/>
      <c r="MCE127" s="511"/>
      <c r="MCF127" s="511"/>
      <c r="MCG127" s="511"/>
      <c r="MCH127" s="511"/>
      <c r="MCI127" s="511"/>
      <c r="MCJ127" s="511"/>
      <c r="MCK127" s="511"/>
      <c r="MCL127" s="511"/>
      <c r="MCM127" s="511"/>
      <c r="MCN127" s="511"/>
      <c r="MCO127" s="511"/>
      <c r="MCP127" s="511"/>
      <c r="MCQ127" s="511"/>
      <c r="MCR127" s="511"/>
      <c r="MCS127" s="511"/>
      <c r="MCT127" s="511"/>
      <c r="MCU127" s="511"/>
      <c r="MCV127" s="511"/>
      <c r="MCW127" s="511"/>
      <c r="MCX127" s="511"/>
      <c r="MCY127" s="511"/>
      <c r="MCZ127" s="511"/>
      <c r="MDA127" s="511"/>
      <c r="MDB127" s="511"/>
      <c r="MDC127" s="511"/>
      <c r="MDD127" s="511"/>
      <c r="MDE127" s="511"/>
      <c r="MDF127" s="511"/>
      <c r="MDG127" s="511"/>
      <c r="MDH127" s="511"/>
      <c r="MDI127" s="511"/>
      <c r="MDJ127" s="511"/>
      <c r="MDK127" s="511"/>
      <c r="MDL127" s="511"/>
      <c r="MDM127" s="511"/>
      <c r="MDN127" s="511"/>
      <c r="MDO127" s="511"/>
      <c r="MDP127" s="511"/>
      <c r="MDQ127" s="511"/>
      <c r="MDR127" s="511"/>
      <c r="MDS127" s="511"/>
      <c r="MDT127" s="511"/>
      <c r="MDU127" s="511"/>
      <c r="MDV127" s="511"/>
      <c r="MDW127" s="511"/>
      <c r="MDX127" s="511"/>
      <c r="MDY127" s="511"/>
      <c r="MDZ127" s="511"/>
      <c r="MEA127" s="511"/>
      <c r="MEB127" s="511"/>
      <c r="MEC127" s="511"/>
      <c r="MED127" s="511"/>
      <c r="MEE127" s="511"/>
      <c r="MEF127" s="511"/>
      <c r="MEG127" s="511"/>
      <c r="MEH127" s="511"/>
      <c r="MEI127" s="511"/>
      <c r="MEJ127" s="511"/>
      <c r="MEK127" s="511"/>
      <c r="MEL127" s="511"/>
      <c r="MEM127" s="511"/>
      <c r="MEN127" s="511"/>
      <c r="MEO127" s="511"/>
      <c r="MEP127" s="511"/>
      <c r="MEQ127" s="511"/>
      <c r="MER127" s="511"/>
      <c r="MES127" s="511"/>
      <c r="MET127" s="511"/>
      <c r="MEU127" s="511"/>
      <c r="MEV127" s="511"/>
      <c r="MEW127" s="511"/>
      <c r="MEX127" s="511"/>
      <c r="MEY127" s="511"/>
      <c r="MEZ127" s="511"/>
      <c r="MFA127" s="511"/>
      <c r="MFB127" s="511"/>
      <c r="MFC127" s="511"/>
      <c r="MFD127" s="511"/>
      <c r="MFE127" s="511"/>
      <c r="MFF127" s="511"/>
      <c r="MFG127" s="511"/>
      <c r="MFH127" s="511"/>
      <c r="MFI127" s="511"/>
      <c r="MFJ127" s="511"/>
      <c r="MFK127" s="511"/>
      <c r="MFL127" s="511"/>
      <c r="MFM127" s="511"/>
      <c r="MFN127" s="511"/>
      <c r="MFO127" s="511"/>
      <c r="MFP127" s="511"/>
      <c r="MFQ127" s="511"/>
      <c r="MFR127" s="511"/>
      <c r="MFS127" s="511"/>
      <c r="MFT127" s="511"/>
      <c r="MFU127" s="511"/>
      <c r="MFV127" s="511"/>
      <c r="MFW127" s="511"/>
      <c r="MFX127" s="511"/>
      <c r="MFY127" s="511"/>
      <c r="MFZ127" s="511"/>
      <c r="MGA127" s="511"/>
      <c r="MGB127" s="511"/>
      <c r="MGC127" s="511"/>
      <c r="MGD127" s="511"/>
      <c r="MGE127" s="511"/>
      <c r="MGF127" s="511"/>
      <c r="MGG127" s="511"/>
      <c r="MGH127" s="511"/>
      <c r="MGI127" s="511"/>
      <c r="MGJ127" s="511"/>
      <c r="MGK127" s="511"/>
      <c r="MGL127" s="511"/>
      <c r="MGM127" s="511"/>
      <c r="MGN127" s="511"/>
      <c r="MGO127" s="511"/>
      <c r="MGP127" s="511"/>
      <c r="MGQ127" s="511"/>
      <c r="MGR127" s="511"/>
      <c r="MGS127" s="511"/>
      <c r="MGT127" s="511"/>
      <c r="MGU127" s="511"/>
      <c r="MGV127" s="511"/>
      <c r="MGW127" s="511"/>
      <c r="MGX127" s="511"/>
      <c r="MGY127" s="511"/>
      <c r="MGZ127" s="511"/>
      <c r="MHA127" s="511"/>
      <c r="MHB127" s="511"/>
      <c r="MHC127" s="511"/>
      <c r="MHD127" s="511"/>
      <c r="MHE127" s="511"/>
      <c r="MHF127" s="511"/>
      <c r="MHG127" s="511"/>
      <c r="MHH127" s="511"/>
      <c r="MHI127" s="511"/>
      <c r="MHJ127" s="511"/>
      <c r="MHK127" s="511"/>
      <c r="MHL127" s="511"/>
      <c r="MHM127" s="511"/>
      <c r="MHN127" s="511"/>
      <c r="MHO127" s="511"/>
      <c r="MHP127" s="511"/>
      <c r="MHQ127" s="511"/>
      <c r="MHR127" s="511"/>
      <c r="MHS127" s="511"/>
      <c r="MHT127" s="511"/>
      <c r="MHU127" s="511"/>
      <c r="MHV127" s="511"/>
      <c r="MHW127" s="511"/>
      <c r="MHX127" s="511"/>
      <c r="MHY127" s="511"/>
      <c r="MHZ127" s="511"/>
      <c r="MIA127" s="511"/>
      <c r="MIB127" s="511"/>
      <c r="MIC127" s="511"/>
      <c r="MID127" s="511"/>
      <c r="MIE127" s="511"/>
      <c r="MIF127" s="511"/>
      <c r="MIG127" s="511"/>
      <c r="MIH127" s="511"/>
      <c r="MII127" s="511"/>
      <c r="MIJ127" s="511"/>
      <c r="MIK127" s="511"/>
      <c r="MIL127" s="511"/>
      <c r="MIM127" s="511"/>
      <c r="MIN127" s="511"/>
      <c r="MIO127" s="511"/>
      <c r="MIP127" s="511"/>
      <c r="MIQ127" s="511"/>
      <c r="MIR127" s="511"/>
      <c r="MIS127" s="511"/>
      <c r="MIT127" s="511"/>
      <c r="MIU127" s="511"/>
      <c r="MIV127" s="511"/>
      <c r="MIW127" s="511"/>
      <c r="MIX127" s="511"/>
      <c r="MIY127" s="511"/>
      <c r="MIZ127" s="511"/>
      <c r="MJA127" s="511"/>
      <c r="MJB127" s="511"/>
      <c r="MJC127" s="511"/>
      <c r="MJD127" s="511"/>
      <c r="MJE127" s="511"/>
      <c r="MJF127" s="511"/>
      <c r="MJG127" s="511"/>
      <c r="MJH127" s="511"/>
      <c r="MJI127" s="511"/>
      <c r="MJJ127" s="511"/>
      <c r="MJK127" s="511"/>
      <c r="MJL127" s="511"/>
      <c r="MJM127" s="511"/>
      <c r="MJN127" s="511"/>
      <c r="MJO127" s="511"/>
      <c r="MJP127" s="511"/>
      <c r="MJQ127" s="511"/>
      <c r="MJR127" s="511"/>
      <c r="MJS127" s="511"/>
      <c r="MJT127" s="511"/>
      <c r="MJU127" s="511"/>
      <c r="MJV127" s="511"/>
      <c r="MJW127" s="511"/>
      <c r="MJX127" s="511"/>
      <c r="MJY127" s="511"/>
      <c r="MJZ127" s="511"/>
      <c r="MKA127" s="511"/>
      <c r="MKB127" s="511"/>
      <c r="MKC127" s="511"/>
      <c r="MKD127" s="511"/>
      <c r="MKE127" s="511"/>
      <c r="MKF127" s="511"/>
      <c r="MKG127" s="511"/>
      <c r="MKH127" s="511"/>
      <c r="MKI127" s="511"/>
      <c r="MKJ127" s="511"/>
      <c r="MKK127" s="511"/>
      <c r="MKL127" s="511"/>
      <c r="MKM127" s="511"/>
      <c r="MKN127" s="511"/>
      <c r="MKO127" s="511"/>
      <c r="MKP127" s="511"/>
      <c r="MKQ127" s="511"/>
      <c r="MKR127" s="511"/>
      <c r="MKS127" s="511"/>
      <c r="MKT127" s="511"/>
      <c r="MKU127" s="511"/>
      <c r="MKV127" s="511"/>
      <c r="MKW127" s="511"/>
      <c r="MKX127" s="511"/>
      <c r="MKY127" s="511"/>
      <c r="MKZ127" s="511"/>
      <c r="MLA127" s="511"/>
      <c r="MLB127" s="511"/>
      <c r="MLC127" s="511"/>
      <c r="MLD127" s="511"/>
      <c r="MLE127" s="511"/>
      <c r="MLF127" s="511"/>
      <c r="MLG127" s="511"/>
      <c r="MLH127" s="511"/>
      <c r="MLI127" s="511"/>
      <c r="MLJ127" s="511"/>
      <c r="MLK127" s="511"/>
      <c r="MLL127" s="511"/>
      <c r="MLM127" s="511"/>
      <c r="MLN127" s="511"/>
      <c r="MLO127" s="511"/>
      <c r="MLP127" s="511"/>
      <c r="MLQ127" s="511"/>
      <c r="MLR127" s="511"/>
      <c r="MLS127" s="511"/>
      <c r="MLT127" s="511"/>
      <c r="MLU127" s="511"/>
      <c r="MLV127" s="511"/>
      <c r="MLW127" s="511"/>
      <c r="MLX127" s="511"/>
      <c r="MLY127" s="511"/>
      <c r="MLZ127" s="511"/>
      <c r="MMA127" s="511"/>
      <c r="MMB127" s="511"/>
      <c r="MMC127" s="511"/>
      <c r="MMD127" s="511"/>
      <c r="MME127" s="511"/>
      <c r="MMF127" s="511"/>
      <c r="MMG127" s="511"/>
      <c r="MMH127" s="511"/>
      <c r="MMI127" s="511"/>
      <c r="MMJ127" s="511"/>
      <c r="MMK127" s="511"/>
      <c r="MML127" s="511"/>
      <c r="MMM127" s="511"/>
      <c r="MMN127" s="511"/>
      <c r="MMO127" s="511"/>
      <c r="MMP127" s="511"/>
      <c r="MMQ127" s="511"/>
      <c r="MMR127" s="511"/>
      <c r="MMS127" s="511"/>
      <c r="MMT127" s="511"/>
      <c r="MMU127" s="511"/>
      <c r="MMV127" s="511"/>
      <c r="MMW127" s="511"/>
      <c r="MMX127" s="511"/>
      <c r="MMY127" s="511"/>
      <c r="MMZ127" s="511"/>
      <c r="MNA127" s="511"/>
      <c r="MNB127" s="511"/>
      <c r="MNC127" s="511"/>
      <c r="MND127" s="511"/>
      <c r="MNE127" s="511"/>
      <c r="MNF127" s="511"/>
      <c r="MNG127" s="511"/>
      <c r="MNH127" s="511"/>
      <c r="MNI127" s="511"/>
      <c r="MNJ127" s="511"/>
      <c r="MNK127" s="511"/>
      <c r="MNL127" s="511"/>
      <c r="MNM127" s="511"/>
      <c r="MNN127" s="511"/>
      <c r="MNO127" s="511"/>
      <c r="MNP127" s="511"/>
      <c r="MNQ127" s="511"/>
      <c r="MNR127" s="511"/>
      <c r="MNS127" s="511"/>
      <c r="MNT127" s="511"/>
      <c r="MNU127" s="511"/>
      <c r="MNV127" s="511"/>
      <c r="MNW127" s="511"/>
      <c r="MNX127" s="511"/>
      <c r="MNY127" s="511"/>
      <c r="MNZ127" s="511"/>
      <c r="MOA127" s="511"/>
      <c r="MOB127" s="511"/>
      <c r="MOC127" s="511"/>
      <c r="MOD127" s="511"/>
      <c r="MOE127" s="511"/>
      <c r="MOF127" s="511"/>
      <c r="MOG127" s="511"/>
      <c r="MOH127" s="511"/>
      <c r="MOI127" s="511"/>
      <c r="MOJ127" s="511"/>
      <c r="MOK127" s="511"/>
      <c r="MOL127" s="511"/>
      <c r="MOM127" s="511"/>
      <c r="MON127" s="511"/>
      <c r="MOO127" s="511"/>
      <c r="MOP127" s="511"/>
      <c r="MOQ127" s="511"/>
      <c r="MOR127" s="511"/>
      <c r="MOS127" s="511"/>
      <c r="MOT127" s="511"/>
      <c r="MOU127" s="511"/>
      <c r="MOV127" s="511"/>
      <c r="MOW127" s="511"/>
      <c r="MOX127" s="511"/>
      <c r="MOY127" s="511"/>
      <c r="MOZ127" s="511"/>
      <c r="MPA127" s="511"/>
      <c r="MPB127" s="511"/>
      <c r="MPC127" s="511"/>
      <c r="MPD127" s="511"/>
      <c r="MPE127" s="511"/>
      <c r="MPF127" s="511"/>
      <c r="MPG127" s="511"/>
      <c r="MPH127" s="511"/>
      <c r="MPI127" s="511"/>
      <c r="MPJ127" s="511"/>
      <c r="MPK127" s="511"/>
      <c r="MPL127" s="511"/>
      <c r="MPM127" s="511"/>
      <c r="MPN127" s="511"/>
      <c r="MPO127" s="511"/>
      <c r="MPP127" s="511"/>
      <c r="MPQ127" s="511"/>
      <c r="MPR127" s="511"/>
      <c r="MPS127" s="511"/>
      <c r="MPT127" s="511"/>
      <c r="MPU127" s="511"/>
      <c r="MPV127" s="511"/>
      <c r="MPW127" s="511"/>
      <c r="MPX127" s="511"/>
      <c r="MPY127" s="511"/>
      <c r="MPZ127" s="511"/>
      <c r="MQA127" s="511"/>
      <c r="MQB127" s="511"/>
      <c r="MQC127" s="511"/>
      <c r="MQD127" s="511"/>
      <c r="MQE127" s="511"/>
      <c r="MQF127" s="511"/>
      <c r="MQG127" s="511"/>
      <c r="MQH127" s="511"/>
      <c r="MQI127" s="511"/>
      <c r="MQJ127" s="511"/>
      <c r="MQK127" s="511"/>
      <c r="MQL127" s="511"/>
      <c r="MQM127" s="511"/>
      <c r="MQN127" s="511"/>
      <c r="MQO127" s="511"/>
      <c r="MQP127" s="511"/>
      <c r="MQQ127" s="511"/>
      <c r="MQR127" s="511"/>
      <c r="MQS127" s="511"/>
      <c r="MQT127" s="511"/>
      <c r="MQU127" s="511"/>
      <c r="MQV127" s="511"/>
      <c r="MQW127" s="511"/>
      <c r="MQX127" s="511"/>
      <c r="MQY127" s="511"/>
      <c r="MQZ127" s="511"/>
      <c r="MRA127" s="511"/>
      <c r="MRB127" s="511"/>
      <c r="MRC127" s="511"/>
      <c r="MRD127" s="511"/>
      <c r="MRE127" s="511"/>
      <c r="MRF127" s="511"/>
      <c r="MRG127" s="511"/>
      <c r="MRH127" s="511"/>
      <c r="MRI127" s="511"/>
      <c r="MRJ127" s="511"/>
      <c r="MRK127" s="511"/>
      <c r="MRL127" s="511"/>
      <c r="MRM127" s="511"/>
      <c r="MRN127" s="511"/>
      <c r="MRO127" s="511"/>
      <c r="MRP127" s="511"/>
      <c r="MRQ127" s="511"/>
      <c r="MRR127" s="511"/>
      <c r="MRS127" s="511"/>
      <c r="MRT127" s="511"/>
      <c r="MRU127" s="511"/>
      <c r="MRV127" s="511"/>
      <c r="MRW127" s="511"/>
      <c r="MRX127" s="511"/>
      <c r="MRY127" s="511"/>
      <c r="MRZ127" s="511"/>
      <c r="MSA127" s="511"/>
      <c r="MSB127" s="511"/>
      <c r="MSC127" s="511"/>
      <c r="MSD127" s="511"/>
      <c r="MSE127" s="511"/>
      <c r="MSF127" s="511"/>
      <c r="MSG127" s="511"/>
      <c r="MSH127" s="511"/>
      <c r="MSI127" s="511"/>
      <c r="MSJ127" s="511"/>
      <c r="MSK127" s="511"/>
      <c r="MSL127" s="511"/>
      <c r="MSM127" s="511"/>
      <c r="MSN127" s="511"/>
      <c r="MSO127" s="511"/>
      <c r="MSP127" s="511"/>
      <c r="MSQ127" s="511"/>
      <c r="MSR127" s="511"/>
      <c r="MSS127" s="511"/>
      <c r="MST127" s="511"/>
      <c r="MSU127" s="511"/>
      <c r="MSV127" s="511"/>
      <c r="MSW127" s="511"/>
      <c r="MSX127" s="511"/>
      <c r="MSY127" s="511"/>
      <c r="MSZ127" s="511"/>
      <c r="MTA127" s="511"/>
      <c r="MTB127" s="511"/>
      <c r="MTC127" s="511"/>
      <c r="MTD127" s="511"/>
      <c r="MTE127" s="511"/>
      <c r="MTF127" s="511"/>
      <c r="MTG127" s="511"/>
      <c r="MTH127" s="511"/>
      <c r="MTI127" s="511"/>
      <c r="MTJ127" s="511"/>
      <c r="MTK127" s="511"/>
      <c r="MTL127" s="511"/>
      <c r="MTM127" s="511"/>
      <c r="MTN127" s="511"/>
      <c r="MTO127" s="511"/>
      <c r="MTP127" s="511"/>
      <c r="MTQ127" s="511"/>
      <c r="MTR127" s="511"/>
      <c r="MTS127" s="511"/>
      <c r="MTT127" s="511"/>
      <c r="MTU127" s="511"/>
      <c r="MTV127" s="511"/>
      <c r="MTW127" s="511"/>
      <c r="MTX127" s="511"/>
      <c r="MTY127" s="511"/>
      <c r="MTZ127" s="511"/>
      <c r="MUA127" s="511"/>
      <c r="MUB127" s="511"/>
      <c r="MUC127" s="511"/>
      <c r="MUD127" s="511"/>
      <c r="MUE127" s="511"/>
      <c r="MUF127" s="511"/>
      <c r="MUG127" s="511"/>
      <c r="MUH127" s="511"/>
      <c r="MUI127" s="511"/>
      <c r="MUJ127" s="511"/>
      <c r="MUK127" s="511"/>
      <c r="MUL127" s="511"/>
      <c r="MUM127" s="511"/>
      <c r="MUN127" s="511"/>
      <c r="MUO127" s="511"/>
      <c r="MUP127" s="511"/>
      <c r="MUQ127" s="511"/>
      <c r="MUR127" s="511"/>
      <c r="MUS127" s="511"/>
      <c r="MUT127" s="511"/>
      <c r="MUU127" s="511"/>
      <c r="MUV127" s="511"/>
      <c r="MUW127" s="511"/>
      <c r="MUX127" s="511"/>
      <c r="MUY127" s="511"/>
      <c r="MUZ127" s="511"/>
      <c r="MVA127" s="511"/>
      <c r="MVB127" s="511"/>
      <c r="MVC127" s="511"/>
      <c r="MVD127" s="511"/>
      <c r="MVE127" s="511"/>
      <c r="MVF127" s="511"/>
      <c r="MVG127" s="511"/>
      <c r="MVH127" s="511"/>
      <c r="MVI127" s="511"/>
      <c r="MVJ127" s="511"/>
      <c r="MVK127" s="511"/>
      <c r="MVL127" s="511"/>
      <c r="MVM127" s="511"/>
      <c r="MVN127" s="511"/>
      <c r="MVO127" s="511"/>
      <c r="MVP127" s="511"/>
      <c r="MVQ127" s="511"/>
      <c r="MVR127" s="511"/>
      <c r="MVS127" s="511"/>
      <c r="MVT127" s="511"/>
      <c r="MVU127" s="511"/>
      <c r="MVV127" s="511"/>
      <c r="MVW127" s="511"/>
      <c r="MVX127" s="511"/>
      <c r="MVY127" s="511"/>
      <c r="MVZ127" s="511"/>
      <c r="MWA127" s="511"/>
      <c r="MWB127" s="511"/>
      <c r="MWC127" s="511"/>
      <c r="MWD127" s="511"/>
      <c r="MWE127" s="511"/>
      <c r="MWF127" s="511"/>
      <c r="MWG127" s="511"/>
      <c r="MWH127" s="511"/>
      <c r="MWI127" s="511"/>
      <c r="MWJ127" s="511"/>
      <c r="MWK127" s="511"/>
      <c r="MWL127" s="511"/>
      <c r="MWM127" s="511"/>
      <c r="MWN127" s="511"/>
      <c r="MWO127" s="511"/>
      <c r="MWP127" s="511"/>
      <c r="MWQ127" s="511"/>
      <c r="MWR127" s="511"/>
      <c r="MWS127" s="511"/>
      <c r="MWT127" s="511"/>
      <c r="MWU127" s="511"/>
      <c r="MWV127" s="511"/>
      <c r="MWW127" s="511"/>
      <c r="MWX127" s="511"/>
      <c r="MWY127" s="511"/>
      <c r="MWZ127" s="511"/>
      <c r="MXA127" s="511"/>
      <c r="MXB127" s="511"/>
      <c r="MXC127" s="511"/>
      <c r="MXD127" s="511"/>
      <c r="MXE127" s="511"/>
      <c r="MXF127" s="511"/>
      <c r="MXG127" s="511"/>
      <c r="MXH127" s="511"/>
      <c r="MXI127" s="511"/>
      <c r="MXJ127" s="511"/>
      <c r="MXK127" s="511"/>
      <c r="MXL127" s="511"/>
      <c r="MXM127" s="511"/>
      <c r="MXN127" s="511"/>
      <c r="MXO127" s="511"/>
      <c r="MXP127" s="511"/>
      <c r="MXQ127" s="511"/>
      <c r="MXR127" s="511"/>
      <c r="MXS127" s="511"/>
      <c r="MXT127" s="511"/>
      <c r="MXU127" s="511"/>
      <c r="MXV127" s="511"/>
      <c r="MXW127" s="511"/>
      <c r="MXX127" s="511"/>
      <c r="MXY127" s="511"/>
      <c r="MXZ127" s="511"/>
      <c r="MYA127" s="511"/>
      <c r="MYB127" s="511"/>
      <c r="MYC127" s="511"/>
      <c r="MYD127" s="511"/>
      <c r="MYE127" s="511"/>
      <c r="MYF127" s="511"/>
      <c r="MYG127" s="511"/>
      <c r="MYH127" s="511"/>
      <c r="MYI127" s="511"/>
      <c r="MYJ127" s="511"/>
      <c r="MYK127" s="511"/>
      <c r="MYL127" s="511"/>
      <c r="MYM127" s="511"/>
      <c r="MYN127" s="511"/>
      <c r="MYO127" s="511"/>
      <c r="MYP127" s="511"/>
      <c r="MYQ127" s="511"/>
      <c r="MYR127" s="511"/>
      <c r="MYS127" s="511"/>
      <c r="MYT127" s="511"/>
      <c r="MYU127" s="511"/>
      <c r="MYV127" s="511"/>
      <c r="MYW127" s="511"/>
      <c r="MYX127" s="511"/>
      <c r="MYY127" s="511"/>
      <c r="MYZ127" s="511"/>
      <c r="MZA127" s="511"/>
      <c r="MZB127" s="511"/>
      <c r="MZC127" s="511"/>
      <c r="MZD127" s="511"/>
      <c r="MZE127" s="511"/>
      <c r="MZF127" s="511"/>
      <c r="MZG127" s="511"/>
      <c r="MZH127" s="511"/>
      <c r="MZI127" s="511"/>
      <c r="MZJ127" s="511"/>
      <c r="MZK127" s="511"/>
      <c r="MZL127" s="511"/>
      <c r="MZM127" s="511"/>
      <c r="MZN127" s="511"/>
      <c r="MZO127" s="511"/>
      <c r="MZP127" s="511"/>
      <c r="MZQ127" s="511"/>
      <c r="MZR127" s="511"/>
      <c r="MZS127" s="511"/>
      <c r="MZT127" s="511"/>
      <c r="MZU127" s="511"/>
      <c r="MZV127" s="511"/>
      <c r="MZW127" s="511"/>
      <c r="MZX127" s="511"/>
      <c r="MZY127" s="511"/>
      <c r="MZZ127" s="511"/>
      <c r="NAA127" s="511"/>
      <c r="NAB127" s="511"/>
      <c r="NAC127" s="511"/>
      <c r="NAD127" s="511"/>
      <c r="NAE127" s="511"/>
      <c r="NAF127" s="511"/>
      <c r="NAG127" s="511"/>
      <c r="NAH127" s="511"/>
      <c r="NAI127" s="511"/>
      <c r="NAJ127" s="511"/>
      <c r="NAK127" s="511"/>
      <c r="NAL127" s="511"/>
      <c r="NAM127" s="511"/>
      <c r="NAN127" s="511"/>
      <c r="NAO127" s="511"/>
      <c r="NAP127" s="511"/>
      <c r="NAQ127" s="511"/>
      <c r="NAR127" s="511"/>
      <c r="NAS127" s="511"/>
      <c r="NAT127" s="511"/>
      <c r="NAU127" s="511"/>
      <c r="NAV127" s="511"/>
      <c r="NAW127" s="511"/>
      <c r="NAX127" s="511"/>
      <c r="NAY127" s="511"/>
      <c r="NAZ127" s="511"/>
      <c r="NBA127" s="511"/>
      <c r="NBB127" s="511"/>
      <c r="NBC127" s="511"/>
      <c r="NBD127" s="511"/>
      <c r="NBE127" s="511"/>
      <c r="NBF127" s="511"/>
      <c r="NBG127" s="511"/>
      <c r="NBH127" s="511"/>
      <c r="NBI127" s="511"/>
      <c r="NBJ127" s="511"/>
      <c r="NBK127" s="511"/>
      <c r="NBL127" s="511"/>
      <c r="NBM127" s="511"/>
      <c r="NBN127" s="511"/>
      <c r="NBO127" s="511"/>
      <c r="NBP127" s="511"/>
      <c r="NBQ127" s="511"/>
      <c r="NBR127" s="511"/>
      <c r="NBS127" s="511"/>
      <c r="NBT127" s="511"/>
      <c r="NBU127" s="511"/>
      <c r="NBV127" s="511"/>
      <c r="NBW127" s="511"/>
      <c r="NBX127" s="511"/>
      <c r="NBY127" s="511"/>
      <c r="NBZ127" s="511"/>
      <c r="NCA127" s="511"/>
      <c r="NCB127" s="511"/>
      <c r="NCC127" s="511"/>
      <c r="NCD127" s="511"/>
      <c r="NCE127" s="511"/>
      <c r="NCF127" s="511"/>
      <c r="NCG127" s="511"/>
      <c r="NCH127" s="511"/>
      <c r="NCI127" s="511"/>
      <c r="NCJ127" s="511"/>
      <c r="NCK127" s="511"/>
      <c r="NCL127" s="511"/>
      <c r="NCM127" s="511"/>
      <c r="NCN127" s="511"/>
      <c r="NCO127" s="511"/>
      <c r="NCP127" s="511"/>
      <c r="NCQ127" s="511"/>
      <c r="NCR127" s="511"/>
      <c r="NCS127" s="511"/>
      <c r="NCT127" s="511"/>
      <c r="NCU127" s="511"/>
      <c r="NCV127" s="511"/>
      <c r="NCW127" s="511"/>
      <c r="NCX127" s="511"/>
      <c r="NCY127" s="511"/>
      <c r="NCZ127" s="511"/>
      <c r="NDA127" s="511"/>
      <c r="NDB127" s="511"/>
      <c r="NDC127" s="511"/>
      <c r="NDD127" s="511"/>
      <c r="NDE127" s="511"/>
      <c r="NDF127" s="511"/>
      <c r="NDG127" s="511"/>
      <c r="NDH127" s="511"/>
      <c r="NDI127" s="511"/>
      <c r="NDJ127" s="511"/>
      <c r="NDK127" s="511"/>
      <c r="NDL127" s="511"/>
      <c r="NDM127" s="511"/>
      <c r="NDN127" s="511"/>
      <c r="NDO127" s="511"/>
      <c r="NDP127" s="511"/>
      <c r="NDQ127" s="511"/>
      <c r="NDR127" s="511"/>
      <c r="NDS127" s="511"/>
      <c r="NDT127" s="511"/>
      <c r="NDU127" s="511"/>
      <c r="NDV127" s="511"/>
      <c r="NDW127" s="511"/>
      <c r="NDX127" s="511"/>
      <c r="NDY127" s="511"/>
      <c r="NDZ127" s="511"/>
      <c r="NEA127" s="511"/>
      <c r="NEB127" s="511"/>
      <c r="NEC127" s="511"/>
      <c r="NED127" s="511"/>
      <c r="NEE127" s="511"/>
      <c r="NEF127" s="511"/>
      <c r="NEG127" s="511"/>
      <c r="NEH127" s="511"/>
      <c r="NEI127" s="511"/>
      <c r="NEJ127" s="511"/>
      <c r="NEK127" s="511"/>
      <c r="NEL127" s="511"/>
      <c r="NEM127" s="511"/>
      <c r="NEN127" s="511"/>
      <c r="NEO127" s="511"/>
      <c r="NEP127" s="511"/>
      <c r="NEQ127" s="511"/>
      <c r="NER127" s="511"/>
      <c r="NES127" s="511"/>
      <c r="NET127" s="511"/>
      <c r="NEU127" s="511"/>
      <c r="NEV127" s="511"/>
      <c r="NEW127" s="511"/>
      <c r="NEX127" s="511"/>
      <c r="NEY127" s="511"/>
      <c r="NEZ127" s="511"/>
      <c r="NFA127" s="511"/>
      <c r="NFB127" s="511"/>
      <c r="NFC127" s="511"/>
      <c r="NFD127" s="511"/>
      <c r="NFE127" s="511"/>
      <c r="NFF127" s="511"/>
      <c r="NFG127" s="511"/>
      <c r="NFH127" s="511"/>
      <c r="NFI127" s="511"/>
      <c r="NFJ127" s="511"/>
      <c r="NFK127" s="511"/>
      <c r="NFL127" s="511"/>
      <c r="NFM127" s="511"/>
      <c r="NFN127" s="511"/>
      <c r="NFO127" s="511"/>
      <c r="NFP127" s="511"/>
      <c r="NFQ127" s="511"/>
      <c r="NFR127" s="511"/>
      <c r="NFS127" s="511"/>
      <c r="NFT127" s="511"/>
      <c r="NFU127" s="511"/>
      <c r="NFV127" s="511"/>
      <c r="NFW127" s="511"/>
      <c r="NFX127" s="511"/>
      <c r="NFY127" s="511"/>
      <c r="NFZ127" s="511"/>
      <c r="NGA127" s="511"/>
      <c r="NGB127" s="511"/>
      <c r="NGC127" s="511"/>
      <c r="NGD127" s="511"/>
      <c r="NGE127" s="511"/>
      <c r="NGF127" s="511"/>
      <c r="NGG127" s="511"/>
      <c r="NGH127" s="511"/>
      <c r="NGI127" s="511"/>
      <c r="NGJ127" s="511"/>
      <c r="NGK127" s="511"/>
      <c r="NGL127" s="511"/>
      <c r="NGM127" s="511"/>
      <c r="NGN127" s="511"/>
      <c r="NGO127" s="511"/>
      <c r="NGP127" s="511"/>
      <c r="NGQ127" s="511"/>
      <c r="NGR127" s="511"/>
      <c r="NGS127" s="511"/>
      <c r="NGT127" s="511"/>
      <c r="NGU127" s="511"/>
      <c r="NGV127" s="511"/>
      <c r="NGW127" s="511"/>
      <c r="NGX127" s="511"/>
      <c r="NGY127" s="511"/>
      <c r="NGZ127" s="511"/>
      <c r="NHA127" s="511"/>
      <c r="NHB127" s="511"/>
      <c r="NHC127" s="511"/>
      <c r="NHD127" s="511"/>
      <c r="NHE127" s="511"/>
      <c r="NHF127" s="511"/>
      <c r="NHG127" s="511"/>
      <c r="NHH127" s="511"/>
      <c r="NHI127" s="511"/>
      <c r="NHJ127" s="511"/>
      <c r="NHK127" s="511"/>
      <c r="NHL127" s="511"/>
      <c r="NHM127" s="511"/>
      <c r="NHN127" s="511"/>
      <c r="NHO127" s="511"/>
      <c r="NHP127" s="511"/>
      <c r="NHQ127" s="511"/>
      <c r="NHR127" s="511"/>
      <c r="NHS127" s="511"/>
      <c r="NHT127" s="511"/>
      <c r="NHU127" s="511"/>
      <c r="NHV127" s="511"/>
      <c r="NHW127" s="511"/>
      <c r="NHX127" s="511"/>
      <c r="NHY127" s="511"/>
      <c r="NHZ127" s="511"/>
      <c r="NIA127" s="511"/>
      <c r="NIB127" s="511"/>
      <c r="NIC127" s="511"/>
      <c r="NID127" s="511"/>
      <c r="NIE127" s="511"/>
      <c r="NIF127" s="511"/>
      <c r="NIG127" s="511"/>
      <c r="NIH127" s="511"/>
      <c r="NII127" s="511"/>
      <c r="NIJ127" s="511"/>
      <c r="NIK127" s="511"/>
      <c r="NIL127" s="511"/>
      <c r="NIM127" s="511"/>
      <c r="NIN127" s="511"/>
      <c r="NIO127" s="511"/>
      <c r="NIP127" s="511"/>
      <c r="NIQ127" s="511"/>
      <c r="NIR127" s="511"/>
      <c r="NIS127" s="511"/>
      <c r="NIT127" s="511"/>
      <c r="NIU127" s="511"/>
      <c r="NIV127" s="511"/>
      <c r="NIW127" s="511"/>
      <c r="NIX127" s="511"/>
      <c r="NIY127" s="511"/>
      <c r="NIZ127" s="511"/>
      <c r="NJA127" s="511"/>
      <c r="NJB127" s="511"/>
      <c r="NJC127" s="511"/>
      <c r="NJD127" s="511"/>
      <c r="NJE127" s="511"/>
      <c r="NJF127" s="511"/>
      <c r="NJG127" s="511"/>
      <c r="NJH127" s="511"/>
      <c r="NJI127" s="511"/>
      <c r="NJJ127" s="511"/>
      <c r="NJK127" s="511"/>
      <c r="NJL127" s="511"/>
      <c r="NJM127" s="511"/>
      <c r="NJN127" s="511"/>
      <c r="NJO127" s="511"/>
      <c r="NJP127" s="511"/>
      <c r="NJQ127" s="511"/>
      <c r="NJR127" s="511"/>
      <c r="NJS127" s="511"/>
      <c r="NJT127" s="511"/>
      <c r="NJU127" s="511"/>
      <c r="NJV127" s="511"/>
      <c r="NJW127" s="511"/>
      <c r="NJX127" s="511"/>
      <c r="NJY127" s="511"/>
      <c r="NJZ127" s="511"/>
      <c r="NKA127" s="511"/>
      <c r="NKB127" s="511"/>
      <c r="NKC127" s="511"/>
      <c r="NKD127" s="511"/>
      <c r="NKE127" s="511"/>
      <c r="NKF127" s="511"/>
      <c r="NKG127" s="511"/>
      <c r="NKH127" s="511"/>
      <c r="NKI127" s="511"/>
      <c r="NKJ127" s="511"/>
      <c r="NKK127" s="511"/>
      <c r="NKL127" s="511"/>
      <c r="NKM127" s="511"/>
      <c r="NKN127" s="511"/>
      <c r="NKO127" s="511"/>
      <c r="NKP127" s="511"/>
      <c r="NKQ127" s="511"/>
      <c r="NKR127" s="511"/>
      <c r="NKS127" s="511"/>
      <c r="NKT127" s="511"/>
      <c r="NKU127" s="511"/>
      <c r="NKV127" s="511"/>
      <c r="NKW127" s="511"/>
      <c r="NKX127" s="511"/>
      <c r="NKY127" s="511"/>
      <c r="NKZ127" s="511"/>
      <c r="NLA127" s="511"/>
      <c r="NLB127" s="511"/>
      <c r="NLC127" s="511"/>
      <c r="NLD127" s="511"/>
      <c r="NLE127" s="511"/>
      <c r="NLF127" s="511"/>
      <c r="NLG127" s="511"/>
      <c r="NLH127" s="511"/>
      <c r="NLI127" s="511"/>
      <c r="NLJ127" s="511"/>
      <c r="NLK127" s="511"/>
      <c r="NLL127" s="511"/>
      <c r="NLM127" s="511"/>
      <c r="NLN127" s="511"/>
      <c r="NLO127" s="511"/>
      <c r="NLP127" s="511"/>
      <c r="NLQ127" s="511"/>
      <c r="NLR127" s="511"/>
      <c r="NLS127" s="511"/>
      <c r="NLT127" s="511"/>
      <c r="NLU127" s="511"/>
      <c r="NLV127" s="511"/>
      <c r="NLW127" s="511"/>
      <c r="NLX127" s="511"/>
      <c r="NLY127" s="511"/>
      <c r="NLZ127" s="511"/>
      <c r="NMA127" s="511"/>
      <c r="NMB127" s="511"/>
      <c r="NMC127" s="511"/>
      <c r="NMD127" s="511"/>
      <c r="NME127" s="511"/>
      <c r="NMF127" s="511"/>
      <c r="NMG127" s="511"/>
      <c r="NMH127" s="511"/>
      <c r="NMI127" s="511"/>
      <c r="NMJ127" s="511"/>
      <c r="NMK127" s="511"/>
      <c r="NML127" s="511"/>
      <c r="NMM127" s="511"/>
      <c r="NMN127" s="511"/>
      <c r="NMO127" s="511"/>
      <c r="NMP127" s="511"/>
      <c r="NMQ127" s="511"/>
      <c r="NMR127" s="511"/>
      <c r="NMS127" s="511"/>
      <c r="NMT127" s="511"/>
      <c r="NMU127" s="511"/>
      <c r="NMV127" s="511"/>
      <c r="NMW127" s="511"/>
      <c r="NMX127" s="511"/>
      <c r="NMY127" s="511"/>
      <c r="NMZ127" s="511"/>
      <c r="NNA127" s="511"/>
      <c r="NNB127" s="511"/>
      <c r="NNC127" s="511"/>
      <c r="NND127" s="511"/>
      <c r="NNE127" s="511"/>
      <c r="NNF127" s="511"/>
      <c r="NNG127" s="511"/>
      <c r="NNH127" s="511"/>
      <c r="NNI127" s="511"/>
      <c r="NNJ127" s="511"/>
      <c r="NNK127" s="511"/>
      <c r="NNL127" s="511"/>
      <c r="NNM127" s="511"/>
      <c r="NNN127" s="511"/>
      <c r="NNO127" s="511"/>
      <c r="NNP127" s="511"/>
      <c r="NNQ127" s="511"/>
      <c r="NNR127" s="511"/>
      <c r="NNS127" s="511"/>
      <c r="NNT127" s="511"/>
      <c r="NNU127" s="511"/>
      <c r="NNV127" s="511"/>
      <c r="NNW127" s="511"/>
      <c r="NNX127" s="511"/>
      <c r="NNY127" s="511"/>
      <c r="NNZ127" s="511"/>
      <c r="NOA127" s="511"/>
      <c r="NOB127" s="511"/>
      <c r="NOC127" s="511"/>
      <c r="NOD127" s="511"/>
      <c r="NOE127" s="511"/>
      <c r="NOF127" s="511"/>
      <c r="NOG127" s="511"/>
      <c r="NOH127" s="511"/>
      <c r="NOI127" s="511"/>
      <c r="NOJ127" s="511"/>
      <c r="NOK127" s="511"/>
      <c r="NOL127" s="511"/>
      <c r="NOM127" s="511"/>
      <c r="NON127" s="511"/>
      <c r="NOO127" s="511"/>
      <c r="NOP127" s="511"/>
      <c r="NOQ127" s="511"/>
      <c r="NOR127" s="511"/>
      <c r="NOS127" s="511"/>
      <c r="NOT127" s="511"/>
      <c r="NOU127" s="511"/>
      <c r="NOV127" s="511"/>
      <c r="NOW127" s="511"/>
      <c r="NOX127" s="511"/>
      <c r="NOY127" s="511"/>
      <c r="NOZ127" s="511"/>
      <c r="NPA127" s="511"/>
      <c r="NPB127" s="511"/>
      <c r="NPC127" s="511"/>
      <c r="NPD127" s="511"/>
      <c r="NPE127" s="511"/>
      <c r="NPF127" s="511"/>
      <c r="NPG127" s="511"/>
      <c r="NPH127" s="511"/>
      <c r="NPI127" s="511"/>
      <c r="NPJ127" s="511"/>
      <c r="NPK127" s="511"/>
      <c r="NPL127" s="511"/>
      <c r="NPM127" s="511"/>
      <c r="NPN127" s="511"/>
      <c r="NPO127" s="511"/>
      <c r="NPP127" s="511"/>
      <c r="NPQ127" s="511"/>
      <c r="NPR127" s="511"/>
      <c r="NPS127" s="511"/>
      <c r="NPT127" s="511"/>
      <c r="NPU127" s="511"/>
      <c r="NPV127" s="511"/>
      <c r="NPW127" s="511"/>
      <c r="NPX127" s="511"/>
      <c r="NPY127" s="511"/>
      <c r="NPZ127" s="511"/>
      <c r="NQA127" s="511"/>
      <c r="NQB127" s="511"/>
      <c r="NQC127" s="511"/>
      <c r="NQD127" s="511"/>
      <c r="NQE127" s="511"/>
      <c r="NQF127" s="511"/>
      <c r="NQG127" s="511"/>
      <c r="NQH127" s="511"/>
      <c r="NQI127" s="511"/>
      <c r="NQJ127" s="511"/>
      <c r="NQK127" s="511"/>
      <c r="NQL127" s="511"/>
      <c r="NQM127" s="511"/>
      <c r="NQN127" s="511"/>
      <c r="NQO127" s="511"/>
      <c r="NQP127" s="511"/>
      <c r="NQQ127" s="511"/>
      <c r="NQR127" s="511"/>
      <c r="NQS127" s="511"/>
      <c r="NQT127" s="511"/>
      <c r="NQU127" s="511"/>
      <c r="NQV127" s="511"/>
      <c r="NQW127" s="511"/>
      <c r="NQX127" s="511"/>
      <c r="NQY127" s="511"/>
      <c r="NQZ127" s="511"/>
      <c r="NRA127" s="511"/>
      <c r="NRB127" s="511"/>
      <c r="NRC127" s="511"/>
      <c r="NRD127" s="511"/>
      <c r="NRE127" s="511"/>
      <c r="NRF127" s="511"/>
      <c r="NRG127" s="511"/>
      <c r="NRH127" s="511"/>
      <c r="NRI127" s="511"/>
      <c r="NRJ127" s="511"/>
      <c r="NRK127" s="511"/>
      <c r="NRL127" s="511"/>
      <c r="NRM127" s="511"/>
      <c r="NRN127" s="511"/>
      <c r="NRO127" s="511"/>
      <c r="NRP127" s="511"/>
      <c r="NRQ127" s="511"/>
      <c r="NRR127" s="511"/>
      <c r="NRS127" s="511"/>
      <c r="NRT127" s="511"/>
      <c r="NRU127" s="511"/>
      <c r="NRV127" s="511"/>
      <c r="NRW127" s="511"/>
      <c r="NRX127" s="511"/>
      <c r="NRY127" s="511"/>
      <c r="NRZ127" s="511"/>
      <c r="NSA127" s="511"/>
      <c r="NSB127" s="511"/>
      <c r="NSC127" s="511"/>
      <c r="NSD127" s="511"/>
      <c r="NSE127" s="511"/>
      <c r="NSF127" s="511"/>
      <c r="NSG127" s="511"/>
      <c r="NSH127" s="511"/>
      <c r="NSI127" s="511"/>
      <c r="NSJ127" s="511"/>
      <c r="NSK127" s="511"/>
      <c r="NSL127" s="511"/>
      <c r="NSM127" s="511"/>
      <c r="NSN127" s="511"/>
      <c r="NSO127" s="511"/>
      <c r="NSP127" s="511"/>
      <c r="NSQ127" s="511"/>
      <c r="NSR127" s="511"/>
      <c r="NSS127" s="511"/>
      <c r="NST127" s="511"/>
      <c r="NSU127" s="511"/>
      <c r="NSV127" s="511"/>
      <c r="NSW127" s="511"/>
      <c r="NSX127" s="511"/>
      <c r="NSY127" s="511"/>
      <c r="NSZ127" s="511"/>
      <c r="NTA127" s="511"/>
      <c r="NTB127" s="511"/>
      <c r="NTC127" s="511"/>
      <c r="NTD127" s="511"/>
      <c r="NTE127" s="511"/>
      <c r="NTF127" s="511"/>
      <c r="NTG127" s="511"/>
      <c r="NTH127" s="511"/>
      <c r="NTI127" s="511"/>
      <c r="NTJ127" s="511"/>
      <c r="NTK127" s="511"/>
      <c r="NTL127" s="511"/>
      <c r="NTM127" s="511"/>
      <c r="NTN127" s="511"/>
      <c r="NTO127" s="511"/>
      <c r="NTP127" s="511"/>
      <c r="NTQ127" s="511"/>
      <c r="NTR127" s="511"/>
      <c r="NTS127" s="511"/>
      <c r="NTT127" s="511"/>
      <c r="NTU127" s="511"/>
      <c r="NTV127" s="511"/>
      <c r="NTW127" s="511"/>
      <c r="NTX127" s="511"/>
      <c r="NTY127" s="511"/>
      <c r="NTZ127" s="511"/>
      <c r="NUA127" s="511"/>
      <c r="NUB127" s="511"/>
      <c r="NUC127" s="511"/>
      <c r="NUD127" s="511"/>
      <c r="NUE127" s="511"/>
      <c r="NUF127" s="511"/>
      <c r="NUG127" s="511"/>
      <c r="NUH127" s="511"/>
      <c r="NUI127" s="511"/>
      <c r="NUJ127" s="511"/>
      <c r="NUK127" s="511"/>
      <c r="NUL127" s="511"/>
      <c r="NUM127" s="511"/>
      <c r="NUN127" s="511"/>
      <c r="NUO127" s="511"/>
      <c r="NUP127" s="511"/>
      <c r="NUQ127" s="511"/>
      <c r="NUR127" s="511"/>
      <c r="NUS127" s="511"/>
      <c r="NUT127" s="511"/>
      <c r="NUU127" s="511"/>
      <c r="NUV127" s="511"/>
      <c r="NUW127" s="511"/>
      <c r="NUX127" s="511"/>
      <c r="NUY127" s="511"/>
      <c r="NUZ127" s="511"/>
      <c r="NVA127" s="511"/>
      <c r="NVB127" s="511"/>
      <c r="NVC127" s="511"/>
      <c r="NVD127" s="511"/>
      <c r="NVE127" s="511"/>
      <c r="NVF127" s="511"/>
      <c r="NVG127" s="511"/>
      <c r="NVH127" s="511"/>
      <c r="NVI127" s="511"/>
      <c r="NVJ127" s="511"/>
      <c r="NVK127" s="511"/>
      <c r="NVL127" s="511"/>
      <c r="NVM127" s="511"/>
      <c r="NVN127" s="511"/>
      <c r="NVO127" s="511"/>
      <c r="NVP127" s="511"/>
      <c r="NVQ127" s="511"/>
      <c r="NVR127" s="511"/>
      <c r="NVS127" s="511"/>
      <c r="NVT127" s="511"/>
      <c r="NVU127" s="511"/>
      <c r="NVV127" s="511"/>
      <c r="NVW127" s="511"/>
      <c r="NVX127" s="511"/>
      <c r="NVY127" s="511"/>
      <c r="NVZ127" s="511"/>
      <c r="NWA127" s="511"/>
      <c r="NWB127" s="511"/>
      <c r="NWC127" s="511"/>
      <c r="NWD127" s="511"/>
      <c r="NWE127" s="511"/>
      <c r="NWF127" s="511"/>
      <c r="NWG127" s="511"/>
      <c r="NWH127" s="511"/>
      <c r="NWI127" s="511"/>
      <c r="NWJ127" s="511"/>
      <c r="NWK127" s="511"/>
      <c r="NWL127" s="511"/>
      <c r="NWM127" s="511"/>
      <c r="NWN127" s="511"/>
      <c r="NWO127" s="511"/>
      <c r="NWP127" s="511"/>
      <c r="NWQ127" s="511"/>
      <c r="NWR127" s="511"/>
      <c r="NWS127" s="511"/>
      <c r="NWT127" s="511"/>
      <c r="NWU127" s="511"/>
      <c r="NWV127" s="511"/>
      <c r="NWW127" s="511"/>
      <c r="NWX127" s="511"/>
      <c r="NWY127" s="511"/>
      <c r="NWZ127" s="511"/>
      <c r="NXA127" s="511"/>
      <c r="NXB127" s="511"/>
      <c r="NXC127" s="511"/>
      <c r="NXD127" s="511"/>
      <c r="NXE127" s="511"/>
      <c r="NXF127" s="511"/>
      <c r="NXG127" s="511"/>
      <c r="NXH127" s="511"/>
      <c r="NXI127" s="511"/>
      <c r="NXJ127" s="511"/>
      <c r="NXK127" s="511"/>
      <c r="NXL127" s="511"/>
      <c r="NXM127" s="511"/>
      <c r="NXN127" s="511"/>
      <c r="NXO127" s="511"/>
      <c r="NXP127" s="511"/>
      <c r="NXQ127" s="511"/>
      <c r="NXR127" s="511"/>
      <c r="NXS127" s="511"/>
      <c r="NXT127" s="511"/>
      <c r="NXU127" s="511"/>
      <c r="NXV127" s="511"/>
      <c r="NXW127" s="511"/>
      <c r="NXX127" s="511"/>
      <c r="NXY127" s="511"/>
      <c r="NXZ127" s="511"/>
      <c r="NYA127" s="511"/>
      <c r="NYB127" s="511"/>
      <c r="NYC127" s="511"/>
      <c r="NYD127" s="511"/>
      <c r="NYE127" s="511"/>
      <c r="NYF127" s="511"/>
      <c r="NYG127" s="511"/>
      <c r="NYH127" s="511"/>
      <c r="NYI127" s="511"/>
      <c r="NYJ127" s="511"/>
      <c r="NYK127" s="511"/>
      <c r="NYL127" s="511"/>
      <c r="NYM127" s="511"/>
      <c r="NYN127" s="511"/>
      <c r="NYO127" s="511"/>
      <c r="NYP127" s="511"/>
      <c r="NYQ127" s="511"/>
      <c r="NYR127" s="511"/>
      <c r="NYS127" s="511"/>
      <c r="NYT127" s="511"/>
      <c r="NYU127" s="511"/>
      <c r="NYV127" s="511"/>
      <c r="NYW127" s="511"/>
      <c r="NYX127" s="511"/>
      <c r="NYY127" s="511"/>
      <c r="NYZ127" s="511"/>
      <c r="NZA127" s="511"/>
      <c r="NZB127" s="511"/>
      <c r="NZC127" s="511"/>
      <c r="NZD127" s="511"/>
      <c r="NZE127" s="511"/>
      <c r="NZF127" s="511"/>
      <c r="NZG127" s="511"/>
      <c r="NZH127" s="511"/>
      <c r="NZI127" s="511"/>
      <c r="NZJ127" s="511"/>
      <c r="NZK127" s="511"/>
      <c r="NZL127" s="511"/>
      <c r="NZM127" s="511"/>
      <c r="NZN127" s="511"/>
      <c r="NZO127" s="511"/>
      <c r="NZP127" s="511"/>
      <c r="NZQ127" s="511"/>
      <c r="NZR127" s="511"/>
      <c r="NZS127" s="511"/>
      <c r="NZT127" s="511"/>
      <c r="NZU127" s="511"/>
      <c r="NZV127" s="511"/>
      <c r="NZW127" s="511"/>
      <c r="NZX127" s="511"/>
      <c r="NZY127" s="511"/>
      <c r="NZZ127" s="511"/>
      <c r="OAA127" s="511"/>
      <c r="OAB127" s="511"/>
      <c r="OAC127" s="511"/>
      <c r="OAD127" s="511"/>
      <c r="OAE127" s="511"/>
      <c r="OAF127" s="511"/>
      <c r="OAG127" s="511"/>
      <c r="OAH127" s="511"/>
      <c r="OAI127" s="511"/>
      <c r="OAJ127" s="511"/>
      <c r="OAK127" s="511"/>
      <c r="OAL127" s="511"/>
      <c r="OAM127" s="511"/>
      <c r="OAN127" s="511"/>
      <c r="OAO127" s="511"/>
      <c r="OAP127" s="511"/>
      <c r="OAQ127" s="511"/>
      <c r="OAR127" s="511"/>
      <c r="OAS127" s="511"/>
      <c r="OAT127" s="511"/>
      <c r="OAU127" s="511"/>
      <c r="OAV127" s="511"/>
      <c r="OAW127" s="511"/>
      <c r="OAX127" s="511"/>
      <c r="OAY127" s="511"/>
      <c r="OAZ127" s="511"/>
      <c r="OBA127" s="511"/>
      <c r="OBB127" s="511"/>
      <c r="OBC127" s="511"/>
      <c r="OBD127" s="511"/>
      <c r="OBE127" s="511"/>
      <c r="OBF127" s="511"/>
      <c r="OBG127" s="511"/>
      <c r="OBH127" s="511"/>
      <c r="OBI127" s="511"/>
      <c r="OBJ127" s="511"/>
      <c r="OBK127" s="511"/>
      <c r="OBL127" s="511"/>
      <c r="OBM127" s="511"/>
      <c r="OBN127" s="511"/>
      <c r="OBO127" s="511"/>
      <c r="OBP127" s="511"/>
      <c r="OBQ127" s="511"/>
      <c r="OBR127" s="511"/>
      <c r="OBS127" s="511"/>
      <c r="OBT127" s="511"/>
      <c r="OBU127" s="511"/>
      <c r="OBV127" s="511"/>
      <c r="OBW127" s="511"/>
      <c r="OBX127" s="511"/>
      <c r="OBY127" s="511"/>
      <c r="OBZ127" s="511"/>
      <c r="OCA127" s="511"/>
      <c r="OCB127" s="511"/>
      <c r="OCC127" s="511"/>
      <c r="OCD127" s="511"/>
      <c r="OCE127" s="511"/>
      <c r="OCF127" s="511"/>
      <c r="OCG127" s="511"/>
      <c r="OCH127" s="511"/>
      <c r="OCI127" s="511"/>
      <c r="OCJ127" s="511"/>
      <c r="OCK127" s="511"/>
      <c r="OCL127" s="511"/>
      <c r="OCM127" s="511"/>
      <c r="OCN127" s="511"/>
      <c r="OCO127" s="511"/>
      <c r="OCP127" s="511"/>
      <c r="OCQ127" s="511"/>
      <c r="OCR127" s="511"/>
      <c r="OCS127" s="511"/>
      <c r="OCT127" s="511"/>
      <c r="OCU127" s="511"/>
      <c r="OCV127" s="511"/>
      <c r="OCW127" s="511"/>
      <c r="OCX127" s="511"/>
      <c r="OCY127" s="511"/>
      <c r="OCZ127" s="511"/>
      <c r="ODA127" s="511"/>
      <c r="ODB127" s="511"/>
      <c r="ODC127" s="511"/>
      <c r="ODD127" s="511"/>
      <c r="ODE127" s="511"/>
      <c r="ODF127" s="511"/>
      <c r="ODG127" s="511"/>
      <c r="ODH127" s="511"/>
      <c r="ODI127" s="511"/>
      <c r="ODJ127" s="511"/>
      <c r="ODK127" s="511"/>
      <c r="ODL127" s="511"/>
      <c r="ODM127" s="511"/>
      <c r="ODN127" s="511"/>
      <c r="ODO127" s="511"/>
      <c r="ODP127" s="511"/>
      <c r="ODQ127" s="511"/>
      <c r="ODR127" s="511"/>
      <c r="ODS127" s="511"/>
      <c r="ODT127" s="511"/>
      <c r="ODU127" s="511"/>
      <c r="ODV127" s="511"/>
      <c r="ODW127" s="511"/>
      <c r="ODX127" s="511"/>
      <c r="ODY127" s="511"/>
      <c r="ODZ127" s="511"/>
      <c r="OEA127" s="511"/>
      <c r="OEB127" s="511"/>
      <c r="OEC127" s="511"/>
      <c r="OED127" s="511"/>
      <c r="OEE127" s="511"/>
      <c r="OEF127" s="511"/>
      <c r="OEG127" s="511"/>
      <c r="OEH127" s="511"/>
      <c r="OEI127" s="511"/>
      <c r="OEJ127" s="511"/>
      <c r="OEK127" s="511"/>
      <c r="OEL127" s="511"/>
      <c r="OEM127" s="511"/>
      <c r="OEN127" s="511"/>
      <c r="OEO127" s="511"/>
      <c r="OEP127" s="511"/>
      <c r="OEQ127" s="511"/>
      <c r="OER127" s="511"/>
      <c r="OES127" s="511"/>
      <c r="OET127" s="511"/>
      <c r="OEU127" s="511"/>
      <c r="OEV127" s="511"/>
      <c r="OEW127" s="511"/>
      <c r="OEX127" s="511"/>
      <c r="OEY127" s="511"/>
      <c r="OEZ127" s="511"/>
      <c r="OFA127" s="511"/>
      <c r="OFB127" s="511"/>
      <c r="OFC127" s="511"/>
      <c r="OFD127" s="511"/>
      <c r="OFE127" s="511"/>
      <c r="OFF127" s="511"/>
      <c r="OFG127" s="511"/>
      <c r="OFH127" s="511"/>
      <c r="OFI127" s="511"/>
      <c r="OFJ127" s="511"/>
      <c r="OFK127" s="511"/>
      <c r="OFL127" s="511"/>
      <c r="OFM127" s="511"/>
      <c r="OFN127" s="511"/>
      <c r="OFO127" s="511"/>
      <c r="OFP127" s="511"/>
      <c r="OFQ127" s="511"/>
      <c r="OFR127" s="511"/>
      <c r="OFS127" s="511"/>
      <c r="OFT127" s="511"/>
      <c r="OFU127" s="511"/>
      <c r="OFV127" s="511"/>
      <c r="OFW127" s="511"/>
      <c r="OFX127" s="511"/>
      <c r="OFY127" s="511"/>
      <c r="OFZ127" s="511"/>
      <c r="OGA127" s="511"/>
      <c r="OGB127" s="511"/>
      <c r="OGC127" s="511"/>
      <c r="OGD127" s="511"/>
      <c r="OGE127" s="511"/>
      <c r="OGF127" s="511"/>
      <c r="OGG127" s="511"/>
      <c r="OGH127" s="511"/>
      <c r="OGI127" s="511"/>
      <c r="OGJ127" s="511"/>
      <c r="OGK127" s="511"/>
      <c r="OGL127" s="511"/>
      <c r="OGM127" s="511"/>
      <c r="OGN127" s="511"/>
      <c r="OGO127" s="511"/>
      <c r="OGP127" s="511"/>
      <c r="OGQ127" s="511"/>
      <c r="OGR127" s="511"/>
      <c r="OGS127" s="511"/>
      <c r="OGT127" s="511"/>
      <c r="OGU127" s="511"/>
      <c r="OGV127" s="511"/>
      <c r="OGW127" s="511"/>
      <c r="OGX127" s="511"/>
      <c r="OGY127" s="511"/>
      <c r="OGZ127" s="511"/>
      <c r="OHA127" s="511"/>
      <c r="OHB127" s="511"/>
      <c r="OHC127" s="511"/>
      <c r="OHD127" s="511"/>
      <c r="OHE127" s="511"/>
      <c r="OHF127" s="511"/>
      <c r="OHG127" s="511"/>
      <c r="OHH127" s="511"/>
      <c r="OHI127" s="511"/>
      <c r="OHJ127" s="511"/>
      <c r="OHK127" s="511"/>
      <c r="OHL127" s="511"/>
      <c r="OHM127" s="511"/>
      <c r="OHN127" s="511"/>
      <c r="OHO127" s="511"/>
      <c r="OHP127" s="511"/>
      <c r="OHQ127" s="511"/>
      <c r="OHR127" s="511"/>
      <c r="OHS127" s="511"/>
      <c r="OHT127" s="511"/>
      <c r="OHU127" s="511"/>
      <c r="OHV127" s="511"/>
      <c r="OHW127" s="511"/>
      <c r="OHX127" s="511"/>
      <c r="OHY127" s="511"/>
      <c r="OHZ127" s="511"/>
      <c r="OIA127" s="511"/>
      <c r="OIB127" s="511"/>
      <c r="OIC127" s="511"/>
      <c r="OID127" s="511"/>
      <c r="OIE127" s="511"/>
      <c r="OIF127" s="511"/>
      <c r="OIG127" s="511"/>
      <c r="OIH127" s="511"/>
      <c r="OII127" s="511"/>
      <c r="OIJ127" s="511"/>
      <c r="OIK127" s="511"/>
      <c r="OIL127" s="511"/>
      <c r="OIM127" s="511"/>
      <c r="OIN127" s="511"/>
      <c r="OIO127" s="511"/>
      <c r="OIP127" s="511"/>
      <c r="OIQ127" s="511"/>
      <c r="OIR127" s="511"/>
      <c r="OIS127" s="511"/>
      <c r="OIT127" s="511"/>
      <c r="OIU127" s="511"/>
      <c r="OIV127" s="511"/>
      <c r="OIW127" s="511"/>
      <c r="OIX127" s="511"/>
      <c r="OIY127" s="511"/>
      <c r="OIZ127" s="511"/>
      <c r="OJA127" s="511"/>
      <c r="OJB127" s="511"/>
      <c r="OJC127" s="511"/>
      <c r="OJD127" s="511"/>
      <c r="OJE127" s="511"/>
      <c r="OJF127" s="511"/>
      <c r="OJG127" s="511"/>
      <c r="OJH127" s="511"/>
      <c r="OJI127" s="511"/>
      <c r="OJJ127" s="511"/>
      <c r="OJK127" s="511"/>
      <c r="OJL127" s="511"/>
      <c r="OJM127" s="511"/>
      <c r="OJN127" s="511"/>
      <c r="OJO127" s="511"/>
      <c r="OJP127" s="511"/>
      <c r="OJQ127" s="511"/>
      <c r="OJR127" s="511"/>
      <c r="OJS127" s="511"/>
      <c r="OJT127" s="511"/>
      <c r="OJU127" s="511"/>
      <c r="OJV127" s="511"/>
      <c r="OJW127" s="511"/>
      <c r="OJX127" s="511"/>
      <c r="OJY127" s="511"/>
      <c r="OJZ127" s="511"/>
      <c r="OKA127" s="511"/>
      <c r="OKB127" s="511"/>
      <c r="OKC127" s="511"/>
      <c r="OKD127" s="511"/>
      <c r="OKE127" s="511"/>
      <c r="OKF127" s="511"/>
      <c r="OKG127" s="511"/>
      <c r="OKH127" s="511"/>
      <c r="OKI127" s="511"/>
      <c r="OKJ127" s="511"/>
      <c r="OKK127" s="511"/>
      <c r="OKL127" s="511"/>
      <c r="OKM127" s="511"/>
      <c r="OKN127" s="511"/>
      <c r="OKO127" s="511"/>
      <c r="OKP127" s="511"/>
      <c r="OKQ127" s="511"/>
      <c r="OKR127" s="511"/>
      <c r="OKS127" s="511"/>
      <c r="OKT127" s="511"/>
      <c r="OKU127" s="511"/>
      <c r="OKV127" s="511"/>
      <c r="OKW127" s="511"/>
      <c r="OKX127" s="511"/>
      <c r="OKY127" s="511"/>
      <c r="OKZ127" s="511"/>
      <c r="OLA127" s="511"/>
      <c r="OLB127" s="511"/>
      <c r="OLC127" s="511"/>
      <c r="OLD127" s="511"/>
      <c r="OLE127" s="511"/>
      <c r="OLF127" s="511"/>
      <c r="OLG127" s="511"/>
      <c r="OLH127" s="511"/>
      <c r="OLI127" s="511"/>
      <c r="OLJ127" s="511"/>
      <c r="OLK127" s="511"/>
      <c r="OLL127" s="511"/>
      <c r="OLM127" s="511"/>
      <c r="OLN127" s="511"/>
      <c r="OLO127" s="511"/>
      <c r="OLP127" s="511"/>
      <c r="OLQ127" s="511"/>
      <c r="OLR127" s="511"/>
      <c r="OLS127" s="511"/>
      <c r="OLT127" s="511"/>
      <c r="OLU127" s="511"/>
      <c r="OLV127" s="511"/>
      <c r="OLW127" s="511"/>
      <c r="OLX127" s="511"/>
      <c r="OLY127" s="511"/>
      <c r="OLZ127" s="511"/>
      <c r="OMA127" s="511"/>
      <c r="OMB127" s="511"/>
      <c r="OMC127" s="511"/>
      <c r="OMD127" s="511"/>
      <c r="OME127" s="511"/>
      <c r="OMF127" s="511"/>
      <c r="OMG127" s="511"/>
      <c r="OMH127" s="511"/>
      <c r="OMI127" s="511"/>
      <c r="OMJ127" s="511"/>
      <c r="OMK127" s="511"/>
      <c r="OML127" s="511"/>
      <c r="OMM127" s="511"/>
      <c r="OMN127" s="511"/>
      <c r="OMO127" s="511"/>
      <c r="OMP127" s="511"/>
      <c r="OMQ127" s="511"/>
      <c r="OMR127" s="511"/>
      <c r="OMS127" s="511"/>
      <c r="OMT127" s="511"/>
      <c r="OMU127" s="511"/>
      <c r="OMV127" s="511"/>
      <c r="OMW127" s="511"/>
      <c r="OMX127" s="511"/>
      <c r="OMY127" s="511"/>
      <c r="OMZ127" s="511"/>
      <c r="ONA127" s="511"/>
      <c r="ONB127" s="511"/>
      <c r="ONC127" s="511"/>
      <c r="OND127" s="511"/>
      <c r="ONE127" s="511"/>
      <c r="ONF127" s="511"/>
      <c r="ONG127" s="511"/>
      <c r="ONH127" s="511"/>
      <c r="ONI127" s="511"/>
      <c r="ONJ127" s="511"/>
      <c r="ONK127" s="511"/>
      <c r="ONL127" s="511"/>
      <c r="ONM127" s="511"/>
      <c r="ONN127" s="511"/>
      <c r="ONO127" s="511"/>
      <c r="ONP127" s="511"/>
      <c r="ONQ127" s="511"/>
      <c r="ONR127" s="511"/>
      <c r="ONS127" s="511"/>
      <c r="ONT127" s="511"/>
      <c r="ONU127" s="511"/>
      <c r="ONV127" s="511"/>
      <c r="ONW127" s="511"/>
      <c r="ONX127" s="511"/>
      <c r="ONY127" s="511"/>
      <c r="ONZ127" s="511"/>
      <c r="OOA127" s="511"/>
      <c r="OOB127" s="511"/>
      <c r="OOC127" s="511"/>
      <c r="OOD127" s="511"/>
      <c r="OOE127" s="511"/>
      <c r="OOF127" s="511"/>
      <c r="OOG127" s="511"/>
      <c r="OOH127" s="511"/>
      <c r="OOI127" s="511"/>
      <c r="OOJ127" s="511"/>
      <c r="OOK127" s="511"/>
      <c r="OOL127" s="511"/>
      <c r="OOM127" s="511"/>
      <c r="OON127" s="511"/>
      <c r="OOO127" s="511"/>
      <c r="OOP127" s="511"/>
      <c r="OOQ127" s="511"/>
      <c r="OOR127" s="511"/>
      <c r="OOS127" s="511"/>
      <c r="OOT127" s="511"/>
      <c r="OOU127" s="511"/>
      <c r="OOV127" s="511"/>
      <c r="OOW127" s="511"/>
      <c r="OOX127" s="511"/>
      <c r="OOY127" s="511"/>
      <c r="OOZ127" s="511"/>
      <c r="OPA127" s="511"/>
      <c r="OPB127" s="511"/>
      <c r="OPC127" s="511"/>
      <c r="OPD127" s="511"/>
      <c r="OPE127" s="511"/>
      <c r="OPF127" s="511"/>
      <c r="OPG127" s="511"/>
      <c r="OPH127" s="511"/>
      <c r="OPI127" s="511"/>
      <c r="OPJ127" s="511"/>
      <c r="OPK127" s="511"/>
      <c r="OPL127" s="511"/>
      <c r="OPM127" s="511"/>
      <c r="OPN127" s="511"/>
      <c r="OPO127" s="511"/>
      <c r="OPP127" s="511"/>
      <c r="OPQ127" s="511"/>
      <c r="OPR127" s="511"/>
      <c r="OPS127" s="511"/>
      <c r="OPT127" s="511"/>
      <c r="OPU127" s="511"/>
      <c r="OPV127" s="511"/>
      <c r="OPW127" s="511"/>
      <c r="OPX127" s="511"/>
      <c r="OPY127" s="511"/>
      <c r="OPZ127" s="511"/>
      <c r="OQA127" s="511"/>
      <c r="OQB127" s="511"/>
      <c r="OQC127" s="511"/>
      <c r="OQD127" s="511"/>
      <c r="OQE127" s="511"/>
      <c r="OQF127" s="511"/>
      <c r="OQG127" s="511"/>
      <c r="OQH127" s="511"/>
      <c r="OQI127" s="511"/>
      <c r="OQJ127" s="511"/>
      <c r="OQK127" s="511"/>
      <c r="OQL127" s="511"/>
      <c r="OQM127" s="511"/>
      <c r="OQN127" s="511"/>
      <c r="OQO127" s="511"/>
      <c r="OQP127" s="511"/>
      <c r="OQQ127" s="511"/>
      <c r="OQR127" s="511"/>
      <c r="OQS127" s="511"/>
      <c r="OQT127" s="511"/>
      <c r="OQU127" s="511"/>
      <c r="OQV127" s="511"/>
      <c r="OQW127" s="511"/>
      <c r="OQX127" s="511"/>
      <c r="OQY127" s="511"/>
      <c r="OQZ127" s="511"/>
      <c r="ORA127" s="511"/>
      <c r="ORB127" s="511"/>
      <c r="ORC127" s="511"/>
      <c r="ORD127" s="511"/>
      <c r="ORE127" s="511"/>
      <c r="ORF127" s="511"/>
      <c r="ORG127" s="511"/>
      <c r="ORH127" s="511"/>
      <c r="ORI127" s="511"/>
      <c r="ORJ127" s="511"/>
      <c r="ORK127" s="511"/>
      <c r="ORL127" s="511"/>
      <c r="ORM127" s="511"/>
      <c r="ORN127" s="511"/>
      <c r="ORO127" s="511"/>
      <c r="ORP127" s="511"/>
      <c r="ORQ127" s="511"/>
      <c r="ORR127" s="511"/>
      <c r="ORS127" s="511"/>
      <c r="ORT127" s="511"/>
      <c r="ORU127" s="511"/>
      <c r="ORV127" s="511"/>
      <c r="ORW127" s="511"/>
      <c r="ORX127" s="511"/>
      <c r="ORY127" s="511"/>
      <c r="ORZ127" s="511"/>
      <c r="OSA127" s="511"/>
      <c r="OSB127" s="511"/>
      <c r="OSC127" s="511"/>
      <c r="OSD127" s="511"/>
      <c r="OSE127" s="511"/>
      <c r="OSF127" s="511"/>
      <c r="OSG127" s="511"/>
      <c r="OSH127" s="511"/>
      <c r="OSI127" s="511"/>
      <c r="OSJ127" s="511"/>
      <c r="OSK127" s="511"/>
      <c r="OSL127" s="511"/>
      <c r="OSM127" s="511"/>
      <c r="OSN127" s="511"/>
      <c r="OSO127" s="511"/>
      <c r="OSP127" s="511"/>
      <c r="OSQ127" s="511"/>
      <c r="OSR127" s="511"/>
      <c r="OSS127" s="511"/>
      <c r="OST127" s="511"/>
      <c r="OSU127" s="511"/>
      <c r="OSV127" s="511"/>
      <c r="OSW127" s="511"/>
      <c r="OSX127" s="511"/>
      <c r="OSY127" s="511"/>
      <c r="OSZ127" s="511"/>
      <c r="OTA127" s="511"/>
      <c r="OTB127" s="511"/>
      <c r="OTC127" s="511"/>
      <c r="OTD127" s="511"/>
      <c r="OTE127" s="511"/>
      <c r="OTF127" s="511"/>
      <c r="OTG127" s="511"/>
      <c r="OTH127" s="511"/>
      <c r="OTI127" s="511"/>
      <c r="OTJ127" s="511"/>
      <c r="OTK127" s="511"/>
      <c r="OTL127" s="511"/>
      <c r="OTM127" s="511"/>
      <c r="OTN127" s="511"/>
      <c r="OTO127" s="511"/>
      <c r="OTP127" s="511"/>
      <c r="OTQ127" s="511"/>
      <c r="OTR127" s="511"/>
      <c r="OTS127" s="511"/>
      <c r="OTT127" s="511"/>
      <c r="OTU127" s="511"/>
      <c r="OTV127" s="511"/>
      <c r="OTW127" s="511"/>
      <c r="OTX127" s="511"/>
      <c r="OTY127" s="511"/>
      <c r="OTZ127" s="511"/>
      <c r="OUA127" s="511"/>
      <c r="OUB127" s="511"/>
      <c r="OUC127" s="511"/>
      <c r="OUD127" s="511"/>
      <c r="OUE127" s="511"/>
      <c r="OUF127" s="511"/>
      <c r="OUG127" s="511"/>
      <c r="OUH127" s="511"/>
      <c r="OUI127" s="511"/>
      <c r="OUJ127" s="511"/>
      <c r="OUK127" s="511"/>
      <c r="OUL127" s="511"/>
      <c r="OUM127" s="511"/>
      <c r="OUN127" s="511"/>
      <c r="OUO127" s="511"/>
      <c r="OUP127" s="511"/>
      <c r="OUQ127" s="511"/>
      <c r="OUR127" s="511"/>
      <c r="OUS127" s="511"/>
      <c r="OUT127" s="511"/>
      <c r="OUU127" s="511"/>
      <c r="OUV127" s="511"/>
      <c r="OUW127" s="511"/>
      <c r="OUX127" s="511"/>
      <c r="OUY127" s="511"/>
      <c r="OUZ127" s="511"/>
      <c r="OVA127" s="511"/>
      <c r="OVB127" s="511"/>
      <c r="OVC127" s="511"/>
      <c r="OVD127" s="511"/>
      <c r="OVE127" s="511"/>
      <c r="OVF127" s="511"/>
      <c r="OVG127" s="511"/>
      <c r="OVH127" s="511"/>
      <c r="OVI127" s="511"/>
      <c r="OVJ127" s="511"/>
      <c r="OVK127" s="511"/>
      <c r="OVL127" s="511"/>
      <c r="OVM127" s="511"/>
      <c r="OVN127" s="511"/>
      <c r="OVO127" s="511"/>
      <c r="OVP127" s="511"/>
      <c r="OVQ127" s="511"/>
      <c r="OVR127" s="511"/>
      <c r="OVS127" s="511"/>
      <c r="OVT127" s="511"/>
      <c r="OVU127" s="511"/>
      <c r="OVV127" s="511"/>
      <c r="OVW127" s="511"/>
      <c r="OVX127" s="511"/>
      <c r="OVY127" s="511"/>
      <c r="OVZ127" s="511"/>
      <c r="OWA127" s="511"/>
      <c r="OWB127" s="511"/>
      <c r="OWC127" s="511"/>
      <c r="OWD127" s="511"/>
      <c r="OWE127" s="511"/>
      <c r="OWF127" s="511"/>
      <c r="OWG127" s="511"/>
      <c r="OWH127" s="511"/>
      <c r="OWI127" s="511"/>
      <c r="OWJ127" s="511"/>
      <c r="OWK127" s="511"/>
      <c r="OWL127" s="511"/>
      <c r="OWM127" s="511"/>
      <c r="OWN127" s="511"/>
      <c r="OWO127" s="511"/>
      <c r="OWP127" s="511"/>
      <c r="OWQ127" s="511"/>
      <c r="OWR127" s="511"/>
      <c r="OWS127" s="511"/>
      <c r="OWT127" s="511"/>
      <c r="OWU127" s="511"/>
      <c r="OWV127" s="511"/>
      <c r="OWW127" s="511"/>
      <c r="OWX127" s="511"/>
      <c r="OWY127" s="511"/>
      <c r="OWZ127" s="511"/>
      <c r="OXA127" s="511"/>
      <c r="OXB127" s="511"/>
      <c r="OXC127" s="511"/>
      <c r="OXD127" s="511"/>
      <c r="OXE127" s="511"/>
      <c r="OXF127" s="511"/>
      <c r="OXG127" s="511"/>
      <c r="OXH127" s="511"/>
      <c r="OXI127" s="511"/>
      <c r="OXJ127" s="511"/>
      <c r="OXK127" s="511"/>
      <c r="OXL127" s="511"/>
      <c r="OXM127" s="511"/>
      <c r="OXN127" s="511"/>
      <c r="OXO127" s="511"/>
      <c r="OXP127" s="511"/>
      <c r="OXQ127" s="511"/>
      <c r="OXR127" s="511"/>
      <c r="OXS127" s="511"/>
      <c r="OXT127" s="511"/>
      <c r="OXU127" s="511"/>
      <c r="OXV127" s="511"/>
      <c r="OXW127" s="511"/>
      <c r="OXX127" s="511"/>
      <c r="OXY127" s="511"/>
      <c r="OXZ127" s="511"/>
      <c r="OYA127" s="511"/>
      <c r="OYB127" s="511"/>
      <c r="OYC127" s="511"/>
      <c r="OYD127" s="511"/>
      <c r="OYE127" s="511"/>
      <c r="OYF127" s="511"/>
      <c r="OYG127" s="511"/>
      <c r="OYH127" s="511"/>
      <c r="OYI127" s="511"/>
      <c r="OYJ127" s="511"/>
      <c r="OYK127" s="511"/>
      <c r="OYL127" s="511"/>
      <c r="OYM127" s="511"/>
      <c r="OYN127" s="511"/>
      <c r="OYO127" s="511"/>
      <c r="OYP127" s="511"/>
      <c r="OYQ127" s="511"/>
      <c r="OYR127" s="511"/>
      <c r="OYS127" s="511"/>
      <c r="OYT127" s="511"/>
      <c r="OYU127" s="511"/>
      <c r="OYV127" s="511"/>
      <c r="OYW127" s="511"/>
      <c r="OYX127" s="511"/>
      <c r="OYY127" s="511"/>
      <c r="OYZ127" s="511"/>
      <c r="OZA127" s="511"/>
      <c r="OZB127" s="511"/>
      <c r="OZC127" s="511"/>
      <c r="OZD127" s="511"/>
      <c r="OZE127" s="511"/>
      <c r="OZF127" s="511"/>
      <c r="OZG127" s="511"/>
      <c r="OZH127" s="511"/>
      <c r="OZI127" s="511"/>
      <c r="OZJ127" s="511"/>
      <c r="OZK127" s="511"/>
      <c r="OZL127" s="511"/>
      <c r="OZM127" s="511"/>
      <c r="OZN127" s="511"/>
      <c r="OZO127" s="511"/>
      <c r="OZP127" s="511"/>
      <c r="OZQ127" s="511"/>
      <c r="OZR127" s="511"/>
      <c r="OZS127" s="511"/>
      <c r="OZT127" s="511"/>
      <c r="OZU127" s="511"/>
      <c r="OZV127" s="511"/>
      <c r="OZW127" s="511"/>
      <c r="OZX127" s="511"/>
      <c r="OZY127" s="511"/>
      <c r="OZZ127" s="511"/>
      <c r="PAA127" s="511"/>
      <c r="PAB127" s="511"/>
      <c r="PAC127" s="511"/>
      <c r="PAD127" s="511"/>
      <c r="PAE127" s="511"/>
      <c r="PAF127" s="511"/>
      <c r="PAG127" s="511"/>
      <c r="PAH127" s="511"/>
      <c r="PAI127" s="511"/>
      <c r="PAJ127" s="511"/>
      <c r="PAK127" s="511"/>
      <c r="PAL127" s="511"/>
      <c r="PAM127" s="511"/>
      <c r="PAN127" s="511"/>
      <c r="PAO127" s="511"/>
      <c r="PAP127" s="511"/>
      <c r="PAQ127" s="511"/>
      <c r="PAR127" s="511"/>
      <c r="PAS127" s="511"/>
      <c r="PAT127" s="511"/>
      <c r="PAU127" s="511"/>
      <c r="PAV127" s="511"/>
      <c r="PAW127" s="511"/>
      <c r="PAX127" s="511"/>
      <c r="PAY127" s="511"/>
      <c r="PAZ127" s="511"/>
      <c r="PBA127" s="511"/>
      <c r="PBB127" s="511"/>
      <c r="PBC127" s="511"/>
      <c r="PBD127" s="511"/>
      <c r="PBE127" s="511"/>
      <c r="PBF127" s="511"/>
      <c r="PBG127" s="511"/>
      <c r="PBH127" s="511"/>
      <c r="PBI127" s="511"/>
      <c r="PBJ127" s="511"/>
      <c r="PBK127" s="511"/>
      <c r="PBL127" s="511"/>
      <c r="PBM127" s="511"/>
      <c r="PBN127" s="511"/>
      <c r="PBO127" s="511"/>
      <c r="PBP127" s="511"/>
      <c r="PBQ127" s="511"/>
      <c r="PBR127" s="511"/>
      <c r="PBS127" s="511"/>
      <c r="PBT127" s="511"/>
      <c r="PBU127" s="511"/>
      <c r="PBV127" s="511"/>
      <c r="PBW127" s="511"/>
      <c r="PBX127" s="511"/>
      <c r="PBY127" s="511"/>
      <c r="PBZ127" s="511"/>
      <c r="PCA127" s="511"/>
      <c r="PCB127" s="511"/>
      <c r="PCC127" s="511"/>
      <c r="PCD127" s="511"/>
      <c r="PCE127" s="511"/>
      <c r="PCF127" s="511"/>
      <c r="PCG127" s="511"/>
      <c r="PCH127" s="511"/>
      <c r="PCI127" s="511"/>
      <c r="PCJ127" s="511"/>
      <c r="PCK127" s="511"/>
      <c r="PCL127" s="511"/>
      <c r="PCM127" s="511"/>
      <c r="PCN127" s="511"/>
      <c r="PCO127" s="511"/>
      <c r="PCP127" s="511"/>
      <c r="PCQ127" s="511"/>
      <c r="PCR127" s="511"/>
      <c r="PCS127" s="511"/>
      <c r="PCT127" s="511"/>
      <c r="PCU127" s="511"/>
      <c r="PCV127" s="511"/>
      <c r="PCW127" s="511"/>
      <c r="PCX127" s="511"/>
      <c r="PCY127" s="511"/>
      <c r="PCZ127" s="511"/>
      <c r="PDA127" s="511"/>
      <c r="PDB127" s="511"/>
      <c r="PDC127" s="511"/>
      <c r="PDD127" s="511"/>
      <c r="PDE127" s="511"/>
      <c r="PDF127" s="511"/>
      <c r="PDG127" s="511"/>
      <c r="PDH127" s="511"/>
      <c r="PDI127" s="511"/>
      <c r="PDJ127" s="511"/>
      <c r="PDK127" s="511"/>
      <c r="PDL127" s="511"/>
      <c r="PDM127" s="511"/>
      <c r="PDN127" s="511"/>
      <c r="PDO127" s="511"/>
      <c r="PDP127" s="511"/>
      <c r="PDQ127" s="511"/>
      <c r="PDR127" s="511"/>
      <c r="PDS127" s="511"/>
      <c r="PDT127" s="511"/>
      <c r="PDU127" s="511"/>
      <c r="PDV127" s="511"/>
      <c r="PDW127" s="511"/>
      <c r="PDX127" s="511"/>
      <c r="PDY127" s="511"/>
      <c r="PDZ127" s="511"/>
      <c r="PEA127" s="511"/>
      <c r="PEB127" s="511"/>
      <c r="PEC127" s="511"/>
      <c r="PED127" s="511"/>
      <c r="PEE127" s="511"/>
      <c r="PEF127" s="511"/>
      <c r="PEG127" s="511"/>
      <c r="PEH127" s="511"/>
      <c r="PEI127" s="511"/>
      <c r="PEJ127" s="511"/>
      <c r="PEK127" s="511"/>
      <c r="PEL127" s="511"/>
      <c r="PEM127" s="511"/>
      <c r="PEN127" s="511"/>
      <c r="PEO127" s="511"/>
      <c r="PEP127" s="511"/>
      <c r="PEQ127" s="511"/>
      <c r="PER127" s="511"/>
      <c r="PES127" s="511"/>
      <c r="PET127" s="511"/>
      <c r="PEU127" s="511"/>
      <c r="PEV127" s="511"/>
      <c r="PEW127" s="511"/>
      <c r="PEX127" s="511"/>
      <c r="PEY127" s="511"/>
      <c r="PEZ127" s="511"/>
      <c r="PFA127" s="511"/>
      <c r="PFB127" s="511"/>
      <c r="PFC127" s="511"/>
      <c r="PFD127" s="511"/>
      <c r="PFE127" s="511"/>
      <c r="PFF127" s="511"/>
      <c r="PFG127" s="511"/>
      <c r="PFH127" s="511"/>
      <c r="PFI127" s="511"/>
      <c r="PFJ127" s="511"/>
      <c r="PFK127" s="511"/>
      <c r="PFL127" s="511"/>
      <c r="PFM127" s="511"/>
      <c r="PFN127" s="511"/>
      <c r="PFO127" s="511"/>
      <c r="PFP127" s="511"/>
      <c r="PFQ127" s="511"/>
      <c r="PFR127" s="511"/>
      <c r="PFS127" s="511"/>
      <c r="PFT127" s="511"/>
      <c r="PFU127" s="511"/>
      <c r="PFV127" s="511"/>
      <c r="PFW127" s="511"/>
      <c r="PFX127" s="511"/>
      <c r="PFY127" s="511"/>
      <c r="PFZ127" s="511"/>
      <c r="PGA127" s="511"/>
      <c r="PGB127" s="511"/>
      <c r="PGC127" s="511"/>
      <c r="PGD127" s="511"/>
      <c r="PGE127" s="511"/>
      <c r="PGF127" s="511"/>
      <c r="PGG127" s="511"/>
      <c r="PGH127" s="511"/>
      <c r="PGI127" s="511"/>
      <c r="PGJ127" s="511"/>
      <c r="PGK127" s="511"/>
      <c r="PGL127" s="511"/>
      <c r="PGM127" s="511"/>
      <c r="PGN127" s="511"/>
      <c r="PGO127" s="511"/>
      <c r="PGP127" s="511"/>
      <c r="PGQ127" s="511"/>
      <c r="PGR127" s="511"/>
      <c r="PGS127" s="511"/>
      <c r="PGT127" s="511"/>
      <c r="PGU127" s="511"/>
      <c r="PGV127" s="511"/>
      <c r="PGW127" s="511"/>
      <c r="PGX127" s="511"/>
      <c r="PGY127" s="511"/>
      <c r="PGZ127" s="511"/>
      <c r="PHA127" s="511"/>
      <c r="PHB127" s="511"/>
      <c r="PHC127" s="511"/>
      <c r="PHD127" s="511"/>
      <c r="PHE127" s="511"/>
      <c r="PHF127" s="511"/>
      <c r="PHG127" s="511"/>
      <c r="PHH127" s="511"/>
      <c r="PHI127" s="511"/>
      <c r="PHJ127" s="511"/>
      <c r="PHK127" s="511"/>
      <c r="PHL127" s="511"/>
      <c r="PHM127" s="511"/>
      <c r="PHN127" s="511"/>
      <c r="PHO127" s="511"/>
      <c r="PHP127" s="511"/>
      <c r="PHQ127" s="511"/>
      <c r="PHR127" s="511"/>
      <c r="PHS127" s="511"/>
      <c r="PHT127" s="511"/>
      <c r="PHU127" s="511"/>
      <c r="PHV127" s="511"/>
      <c r="PHW127" s="511"/>
      <c r="PHX127" s="511"/>
      <c r="PHY127" s="511"/>
      <c r="PHZ127" s="511"/>
      <c r="PIA127" s="511"/>
      <c r="PIB127" s="511"/>
      <c r="PIC127" s="511"/>
      <c r="PID127" s="511"/>
      <c r="PIE127" s="511"/>
      <c r="PIF127" s="511"/>
      <c r="PIG127" s="511"/>
      <c r="PIH127" s="511"/>
      <c r="PII127" s="511"/>
      <c r="PIJ127" s="511"/>
      <c r="PIK127" s="511"/>
      <c r="PIL127" s="511"/>
      <c r="PIM127" s="511"/>
      <c r="PIN127" s="511"/>
      <c r="PIO127" s="511"/>
      <c r="PIP127" s="511"/>
      <c r="PIQ127" s="511"/>
      <c r="PIR127" s="511"/>
      <c r="PIS127" s="511"/>
      <c r="PIT127" s="511"/>
      <c r="PIU127" s="511"/>
      <c r="PIV127" s="511"/>
      <c r="PIW127" s="511"/>
      <c r="PIX127" s="511"/>
      <c r="PIY127" s="511"/>
      <c r="PIZ127" s="511"/>
      <c r="PJA127" s="511"/>
      <c r="PJB127" s="511"/>
      <c r="PJC127" s="511"/>
      <c r="PJD127" s="511"/>
      <c r="PJE127" s="511"/>
      <c r="PJF127" s="511"/>
      <c r="PJG127" s="511"/>
      <c r="PJH127" s="511"/>
      <c r="PJI127" s="511"/>
      <c r="PJJ127" s="511"/>
      <c r="PJK127" s="511"/>
      <c r="PJL127" s="511"/>
      <c r="PJM127" s="511"/>
      <c r="PJN127" s="511"/>
      <c r="PJO127" s="511"/>
      <c r="PJP127" s="511"/>
      <c r="PJQ127" s="511"/>
      <c r="PJR127" s="511"/>
      <c r="PJS127" s="511"/>
      <c r="PJT127" s="511"/>
      <c r="PJU127" s="511"/>
      <c r="PJV127" s="511"/>
      <c r="PJW127" s="511"/>
      <c r="PJX127" s="511"/>
      <c r="PJY127" s="511"/>
      <c r="PJZ127" s="511"/>
      <c r="PKA127" s="511"/>
      <c r="PKB127" s="511"/>
      <c r="PKC127" s="511"/>
      <c r="PKD127" s="511"/>
      <c r="PKE127" s="511"/>
      <c r="PKF127" s="511"/>
      <c r="PKG127" s="511"/>
      <c r="PKH127" s="511"/>
      <c r="PKI127" s="511"/>
      <c r="PKJ127" s="511"/>
      <c r="PKK127" s="511"/>
      <c r="PKL127" s="511"/>
      <c r="PKM127" s="511"/>
      <c r="PKN127" s="511"/>
      <c r="PKO127" s="511"/>
      <c r="PKP127" s="511"/>
      <c r="PKQ127" s="511"/>
      <c r="PKR127" s="511"/>
      <c r="PKS127" s="511"/>
      <c r="PKT127" s="511"/>
      <c r="PKU127" s="511"/>
      <c r="PKV127" s="511"/>
      <c r="PKW127" s="511"/>
      <c r="PKX127" s="511"/>
      <c r="PKY127" s="511"/>
      <c r="PKZ127" s="511"/>
      <c r="PLA127" s="511"/>
      <c r="PLB127" s="511"/>
      <c r="PLC127" s="511"/>
      <c r="PLD127" s="511"/>
      <c r="PLE127" s="511"/>
      <c r="PLF127" s="511"/>
      <c r="PLG127" s="511"/>
      <c r="PLH127" s="511"/>
      <c r="PLI127" s="511"/>
      <c r="PLJ127" s="511"/>
      <c r="PLK127" s="511"/>
      <c r="PLL127" s="511"/>
      <c r="PLM127" s="511"/>
      <c r="PLN127" s="511"/>
      <c r="PLO127" s="511"/>
      <c r="PLP127" s="511"/>
      <c r="PLQ127" s="511"/>
      <c r="PLR127" s="511"/>
      <c r="PLS127" s="511"/>
      <c r="PLT127" s="511"/>
      <c r="PLU127" s="511"/>
      <c r="PLV127" s="511"/>
      <c r="PLW127" s="511"/>
      <c r="PLX127" s="511"/>
      <c r="PLY127" s="511"/>
      <c r="PLZ127" s="511"/>
      <c r="PMA127" s="511"/>
      <c r="PMB127" s="511"/>
      <c r="PMC127" s="511"/>
      <c r="PMD127" s="511"/>
      <c r="PME127" s="511"/>
      <c r="PMF127" s="511"/>
      <c r="PMG127" s="511"/>
      <c r="PMH127" s="511"/>
      <c r="PMI127" s="511"/>
      <c r="PMJ127" s="511"/>
      <c r="PMK127" s="511"/>
      <c r="PML127" s="511"/>
      <c r="PMM127" s="511"/>
      <c r="PMN127" s="511"/>
      <c r="PMO127" s="511"/>
      <c r="PMP127" s="511"/>
      <c r="PMQ127" s="511"/>
      <c r="PMR127" s="511"/>
      <c r="PMS127" s="511"/>
      <c r="PMT127" s="511"/>
      <c r="PMU127" s="511"/>
      <c r="PMV127" s="511"/>
      <c r="PMW127" s="511"/>
      <c r="PMX127" s="511"/>
      <c r="PMY127" s="511"/>
      <c r="PMZ127" s="511"/>
      <c r="PNA127" s="511"/>
      <c r="PNB127" s="511"/>
      <c r="PNC127" s="511"/>
      <c r="PND127" s="511"/>
      <c r="PNE127" s="511"/>
      <c r="PNF127" s="511"/>
      <c r="PNG127" s="511"/>
      <c r="PNH127" s="511"/>
      <c r="PNI127" s="511"/>
      <c r="PNJ127" s="511"/>
      <c r="PNK127" s="511"/>
      <c r="PNL127" s="511"/>
      <c r="PNM127" s="511"/>
      <c r="PNN127" s="511"/>
      <c r="PNO127" s="511"/>
      <c r="PNP127" s="511"/>
      <c r="PNQ127" s="511"/>
      <c r="PNR127" s="511"/>
      <c r="PNS127" s="511"/>
      <c r="PNT127" s="511"/>
      <c r="PNU127" s="511"/>
      <c r="PNV127" s="511"/>
      <c r="PNW127" s="511"/>
      <c r="PNX127" s="511"/>
      <c r="PNY127" s="511"/>
      <c r="PNZ127" s="511"/>
      <c r="POA127" s="511"/>
      <c r="POB127" s="511"/>
      <c r="POC127" s="511"/>
      <c r="POD127" s="511"/>
      <c r="POE127" s="511"/>
      <c r="POF127" s="511"/>
      <c r="POG127" s="511"/>
      <c r="POH127" s="511"/>
      <c r="POI127" s="511"/>
      <c r="POJ127" s="511"/>
      <c r="POK127" s="511"/>
      <c r="POL127" s="511"/>
      <c r="POM127" s="511"/>
      <c r="PON127" s="511"/>
      <c r="POO127" s="511"/>
      <c r="POP127" s="511"/>
      <c r="POQ127" s="511"/>
      <c r="POR127" s="511"/>
      <c r="POS127" s="511"/>
      <c r="POT127" s="511"/>
      <c r="POU127" s="511"/>
      <c r="POV127" s="511"/>
      <c r="POW127" s="511"/>
      <c r="POX127" s="511"/>
      <c r="POY127" s="511"/>
      <c r="POZ127" s="511"/>
      <c r="PPA127" s="511"/>
      <c r="PPB127" s="511"/>
      <c r="PPC127" s="511"/>
      <c r="PPD127" s="511"/>
      <c r="PPE127" s="511"/>
      <c r="PPF127" s="511"/>
      <c r="PPG127" s="511"/>
      <c r="PPH127" s="511"/>
      <c r="PPI127" s="511"/>
      <c r="PPJ127" s="511"/>
      <c r="PPK127" s="511"/>
      <c r="PPL127" s="511"/>
      <c r="PPM127" s="511"/>
      <c r="PPN127" s="511"/>
      <c r="PPO127" s="511"/>
      <c r="PPP127" s="511"/>
      <c r="PPQ127" s="511"/>
      <c r="PPR127" s="511"/>
      <c r="PPS127" s="511"/>
      <c r="PPT127" s="511"/>
      <c r="PPU127" s="511"/>
      <c r="PPV127" s="511"/>
      <c r="PPW127" s="511"/>
      <c r="PPX127" s="511"/>
      <c r="PPY127" s="511"/>
      <c r="PPZ127" s="511"/>
      <c r="PQA127" s="511"/>
      <c r="PQB127" s="511"/>
      <c r="PQC127" s="511"/>
      <c r="PQD127" s="511"/>
      <c r="PQE127" s="511"/>
      <c r="PQF127" s="511"/>
      <c r="PQG127" s="511"/>
      <c r="PQH127" s="511"/>
      <c r="PQI127" s="511"/>
      <c r="PQJ127" s="511"/>
      <c r="PQK127" s="511"/>
      <c r="PQL127" s="511"/>
      <c r="PQM127" s="511"/>
      <c r="PQN127" s="511"/>
      <c r="PQO127" s="511"/>
      <c r="PQP127" s="511"/>
      <c r="PQQ127" s="511"/>
      <c r="PQR127" s="511"/>
      <c r="PQS127" s="511"/>
      <c r="PQT127" s="511"/>
      <c r="PQU127" s="511"/>
      <c r="PQV127" s="511"/>
      <c r="PQW127" s="511"/>
      <c r="PQX127" s="511"/>
      <c r="PQY127" s="511"/>
      <c r="PQZ127" s="511"/>
      <c r="PRA127" s="511"/>
      <c r="PRB127" s="511"/>
      <c r="PRC127" s="511"/>
      <c r="PRD127" s="511"/>
      <c r="PRE127" s="511"/>
      <c r="PRF127" s="511"/>
      <c r="PRG127" s="511"/>
      <c r="PRH127" s="511"/>
      <c r="PRI127" s="511"/>
      <c r="PRJ127" s="511"/>
      <c r="PRK127" s="511"/>
      <c r="PRL127" s="511"/>
      <c r="PRM127" s="511"/>
      <c r="PRN127" s="511"/>
      <c r="PRO127" s="511"/>
      <c r="PRP127" s="511"/>
      <c r="PRQ127" s="511"/>
      <c r="PRR127" s="511"/>
      <c r="PRS127" s="511"/>
      <c r="PRT127" s="511"/>
      <c r="PRU127" s="511"/>
      <c r="PRV127" s="511"/>
      <c r="PRW127" s="511"/>
      <c r="PRX127" s="511"/>
      <c r="PRY127" s="511"/>
      <c r="PRZ127" s="511"/>
      <c r="PSA127" s="511"/>
      <c r="PSB127" s="511"/>
      <c r="PSC127" s="511"/>
      <c r="PSD127" s="511"/>
      <c r="PSE127" s="511"/>
      <c r="PSF127" s="511"/>
      <c r="PSG127" s="511"/>
      <c r="PSH127" s="511"/>
      <c r="PSI127" s="511"/>
      <c r="PSJ127" s="511"/>
      <c r="PSK127" s="511"/>
      <c r="PSL127" s="511"/>
      <c r="PSM127" s="511"/>
      <c r="PSN127" s="511"/>
      <c r="PSO127" s="511"/>
      <c r="PSP127" s="511"/>
      <c r="PSQ127" s="511"/>
      <c r="PSR127" s="511"/>
      <c r="PSS127" s="511"/>
      <c r="PST127" s="511"/>
      <c r="PSU127" s="511"/>
      <c r="PSV127" s="511"/>
      <c r="PSW127" s="511"/>
      <c r="PSX127" s="511"/>
      <c r="PSY127" s="511"/>
      <c r="PSZ127" s="511"/>
      <c r="PTA127" s="511"/>
      <c r="PTB127" s="511"/>
      <c r="PTC127" s="511"/>
      <c r="PTD127" s="511"/>
      <c r="PTE127" s="511"/>
      <c r="PTF127" s="511"/>
      <c r="PTG127" s="511"/>
      <c r="PTH127" s="511"/>
      <c r="PTI127" s="511"/>
      <c r="PTJ127" s="511"/>
      <c r="PTK127" s="511"/>
      <c r="PTL127" s="511"/>
      <c r="PTM127" s="511"/>
      <c r="PTN127" s="511"/>
      <c r="PTO127" s="511"/>
      <c r="PTP127" s="511"/>
      <c r="PTQ127" s="511"/>
      <c r="PTR127" s="511"/>
      <c r="PTS127" s="511"/>
      <c r="PTT127" s="511"/>
      <c r="PTU127" s="511"/>
      <c r="PTV127" s="511"/>
      <c r="PTW127" s="511"/>
      <c r="PTX127" s="511"/>
      <c r="PTY127" s="511"/>
      <c r="PTZ127" s="511"/>
      <c r="PUA127" s="511"/>
      <c r="PUB127" s="511"/>
      <c r="PUC127" s="511"/>
      <c r="PUD127" s="511"/>
      <c r="PUE127" s="511"/>
      <c r="PUF127" s="511"/>
      <c r="PUG127" s="511"/>
      <c r="PUH127" s="511"/>
      <c r="PUI127" s="511"/>
      <c r="PUJ127" s="511"/>
      <c r="PUK127" s="511"/>
      <c r="PUL127" s="511"/>
      <c r="PUM127" s="511"/>
      <c r="PUN127" s="511"/>
      <c r="PUO127" s="511"/>
      <c r="PUP127" s="511"/>
      <c r="PUQ127" s="511"/>
      <c r="PUR127" s="511"/>
      <c r="PUS127" s="511"/>
      <c r="PUT127" s="511"/>
      <c r="PUU127" s="511"/>
      <c r="PUV127" s="511"/>
      <c r="PUW127" s="511"/>
      <c r="PUX127" s="511"/>
      <c r="PUY127" s="511"/>
      <c r="PUZ127" s="511"/>
      <c r="PVA127" s="511"/>
      <c r="PVB127" s="511"/>
      <c r="PVC127" s="511"/>
      <c r="PVD127" s="511"/>
      <c r="PVE127" s="511"/>
      <c r="PVF127" s="511"/>
      <c r="PVG127" s="511"/>
      <c r="PVH127" s="511"/>
      <c r="PVI127" s="511"/>
      <c r="PVJ127" s="511"/>
      <c r="PVK127" s="511"/>
      <c r="PVL127" s="511"/>
      <c r="PVM127" s="511"/>
      <c r="PVN127" s="511"/>
      <c r="PVO127" s="511"/>
      <c r="PVP127" s="511"/>
      <c r="PVQ127" s="511"/>
      <c r="PVR127" s="511"/>
      <c r="PVS127" s="511"/>
      <c r="PVT127" s="511"/>
      <c r="PVU127" s="511"/>
      <c r="PVV127" s="511"/>
      <c r="PVW127" s="511"/>
      <c r="PVX127" s="511"/>
      <c r="PVY127" s="511"/>
      <c r="PVZ127" s="511"/>
      <c r="PWA127" s="511"/>
      <c r="PWB127" s="511"/>
      <c r="PWC127" s="511"/>
      <c r="PWD127" s="511"/>
      <c r="PWE127" s="511"/>
      <c r="PWF127" s="511"/>
      <c r="PWG127" s="511"/>
      <c r="PWH127" s="511"/>
      <c r="PWI127" s="511"/>
      <c r="PWJ127" s="511"/>
      <c r="PWK127" s="511"/>
      <c r="PWL127" s="511"/>
      <c r="PWM127" s="511"/>
      <c r="PWN127" s="511"/>
      <c r="PWO127" s="511"/>
      <c r="PWP127" s="511"/>
      <c r="PWQ127" s="511"/>
      <c r="PWR127" s="511"/>
      <c r="PWS127" s="511"/>
      <c r="PWT127" s="511"/>
      <c r="PWU127" s="511"/>
      <c r="PWV127" s="511"/>
      <c r="PWW127" s="511"/>
      <c r="PWX127" s="511"/>
      <c r="PWY127" s="511"/>
      <c r="PWZ127" s="511"/>
      <c r="PXA127" s="511"/>
      <c r="PXB127" s="511"/>
      <c r="PXC127" s="511"/>
      <c r="PXD127" s="511"/>
      <c r="PXE127" s="511"/>
      <c r="PXF127" s="511"/>
      <c r="PXG127" s="511"/>
      <c r="PXH127" s="511"/>
      <c r="PXI127" s="511"/>
      <c r="PXJ127" s="511"/>
      <c r="PXK127" s="511"/>
      <c r="PXL127" s="511"/>
      <c r="PXM127" s="511"/>
      <c r="PXN127" s="511"/>
      <c r="PXO127" s="511"/>
      <c r="PXP127" s="511"/>
      <c r="PXQ127" s="511"/>
      <c r="PXR127" s="511"/>
      <c r="PXS127" s="511"/>
      <c r="PXT127" s="511"/>
      <c r="PXU127" s="511"/>
      <c r="PXV127" s="511"/>
      <c r="PXW127" s="511"/>
      <c r="PXX127" s="511"/>
      <c r="PXY127" s="511"/>
      <c r="PXZ127" s="511"/>
      <c r="PYA127" s="511"/>
      <c r="PYB127" s="511"/>
      <c r="PYC127" s="511"/>
      <c r="PYD127" s="511"/>
      <c r="PYE127" s="511"/>
      <c r="PYF127" s="511"/>
      <c r="PYG127" s="511"/>
      <c r="PYH127" s="511"/>
      <c r="PYI127" s="511"/>
      <c r="PYJ127" s="511"/>
      <c r="PYK127" s="511"/>
      <c r="PYL127" s="511"/>
      <c r="PYM127" s="511"/>
      <c r="PYN127" s="511"/>
      <c r="PYO127" s="511"/>
      <c r="PYP127" s="511"/>
      <c r="PYQ127" s="511"/>
      <c r="PYR127" s="511"/>
      <c r="PYS127" s="511"/>
      <c r="PYT127" s="511"/>
      <c r="PYU127" s="511"/>
      <c r="PYV127" s="511"/>
      <c r="PYW127" s="511"/>
      <c r="PYX127" s="511"/>
      <c r="PYY127" s="511"/>
      <c r="PYZ127" s="511"/>
      <c r="PZA127" s="511"/>
      <c r="PZB127" s="511"/>
      <c r="PZC127" s="511"/>
      <c r="PZD127" s="511"/>
      <c r="PZE127" s="511"/>
      <c r="PZF127" s="511"/>
      <c r="PZG127" s="511"/>
      <c r="PZH127" s="511"/>
      <c r="PZI127" s="511"/>
      <c r="PZJ127" s="511"/>
      <c r="PZK127" s="511"/>
      <c r="PZL127" s="511"/>
      <c r="PZM127" s="511"/>
      <c r="PZN127" s="511"/>
      <c r="PZO127" s="511"/>
      <c r="PZP127" s="511"/>
      <c r="PZQ127" s="511"/>
      <c r="PZR127" s="511"/>
      <c r="PZS127" s="511"/>
      <c r="PZT127" s="511"/>
      <c r="PZU127" s="511"/>
      <c r="PZV127" s="511"/>
      <c r="PZW127" s="511"/>
      <c r="PZX127" s="511"/>
      <c r="PZY127" s="511"/>
      <c r="PZZ127" s="511"/>
      <c r="QAA127" s="511"/>
      <c r="QAB127" s="511"/>
      <c r="QAC127" s="511"/>
      <c r="QAD127" s="511"/>
      <c r="QAE127" s="511"/>
      <c r="QAF127" s="511"/>
      <c r="QAG127" s="511"/>
      <c r="QAH127" s="511"/>
      <c r="QAI127" s="511"/>
      <c r="QAJ127" s="511"/>
      <c r="QAK127" s="511"/>
      <c r="QAL127" s="511"/>
      <c r="QAM127" s="511"/>
      <c r="QAN127" s="511"/>
      <c r="QAO127" s="511"/>
      <c r="QAP127" s="511"/>
      <c r="QAQ127" s="511"/>
      <c r="QAR127" s="511"/>
      <c r="QAS127" s="511"/>
      <c r="QAT127" s="511"/>
      <c r="QAU127" s="511"/>
      <c r="QAV127" s="511"/>
      <c r="QAW127" s="511"/>
      <c r="QAX127" s="511"/>
      <c r="QAY127" s="511"/>
      <c r="QAZ127" s="511"/>
      <c r="QBA127" s="511"/>
      <c r="QBB127" s="511"/>
      <c r="QBC127" s="511"/>
      <c r="QBD127" s="511"/>
      <c r="QBE127" s="511"/>
      <c r="QBF127" s="511"/>
      <c r="QBG127" s="511"/>
      <c r="QBH127" s="511"/>
      <c r="QBI127" s="511"/>
      <c r="QBJ127" s="511"/>
      <c r="QBK127" s="511"/>
      <c r="QBL127" s="511"/>
      <c r="QBM127" s="511"/>
      <c r="QBN127" s="511"/>
      <c r="QBO127" s="511"/>
      <c r="QBP127" s="511"/>
      <c r="QBQ127" s="511"/>
      <c r="QBR127" s="511"/>
      <c r="QBS127" s="511"/>
      <c r="QBT127" s="511"/>
      <c r="QBU127" s="511"/>
      <c r="QBV127" s="511"/>
      <c r="QBW127" s="511"/>
      <c r="QBX127" s="511"/>
      <c r="QBY127" s="511"/>
      <c r="QBZ127" s="511"/>
      <c r="QCA127" s="511"/>
      <c r="QCB127" s="511"/>
      <c r="QCC127" s="511"/>
      <c r="QCD127" s="511"/>
      <c r="QCE127" s="511"/>
      <c r="QCF127" s="511"/>
      <c r="QCG127" s="511"/>
      <c r="QCH127" s="511"/>
      <c r="QCI127" s="511"/>
      <c r="QCJ127" s="511"/>
      <c r="QCK127" s="511"/>
      <c r="QCL127" s="511"/>
      <c r="QCM127" s="511"/>
      <c r="QCN127" s="511"/>
      <c r="QCO127" s="511"/>
      <c r="QCP127" s="511"/>
      <c r="QCQ127" s="511"/>
      <c r="QCR127" s="511"/>
      <c r="QCS127" s="511"/>
      <c r="QCT127" s="511"/>
      <c r="QCU127" s="511"/>
      <c r="QCV127" s="511"/>
      <c r="QCW127" s="511"/>
      <c r="QCX127" s="511"/>
      <c r="QCY127" s="511"/>
      <c r="QCZ127" s="511"/>
      <c r="QDA127" s="511"/>
      <c r="QDB127" s="511"/>
      <c r="QDC127" s="511"/>
      <c r="QDD127" s="511"/>
      <c r="QDE127" s="511"/>
      <c r="QDF127" s="511"/>
      <c r="QDG127" s="511"/>
      <c r="QDH127" s="511"/>
      <c r="QDI127" s="511"/>
      <c r="QDJ127" s="511"/>
      <c r="QDK127" s="511"/>
      <c r="QDL127" s="511"/>
      <c r="QDM127" s="511"/>
      <c r="QDN127" s="511"/>
      <c r="QDO127" s="511"/>
      <c r="QDP127" s="511"/>
      <c r="QDQ127" s="511"/>
      <c r="QDR127" s="511"/>
      <c r="QDS127" s="511"/>
      <c r="QDT127" s="511"/>
      <c r="QDU127" s="511"/>
      <c r="QDV127" s="511"/>
      <c r="QDW127" s="511"/>
      <c r="QDX127" s="511"/>
      <c r="QDY127" s="511"/>
      <c r="QDZ127" s="511"/>
      <c r="QEA127" s="511"/>
      <c r="QEB127" s="511"/>
      <c r="QEC127" s="511"/>
      <c r="QED127" s="511"/>
      <c r="QEE127" s="511"/>
      <c r="QEF127" s="511"/>
      <c r="QEG127" s="511"/>
      <c r="QEH127" s="511"/>
      <c r="QEI127" s="511"/>
      <c r="QEJ127" s="511"/>
      <c r="QEK127" s="511"/>
      <c r="QEL127" s="511"/>
      <c r="QEM127" s="511"/>
      <c r="QEN127" s="511"/>
      <c r="QEO127" s="511"/>
      <c r="QEP127" s="511"/>
      <c r="QEQ127" s="511"/>
      <c r="QER127" s="511"/>
      <c r="QES127" s="511"/>
      <c r="QET127" s="511"/>
      <c r="QEU127" s="511"/>
      <c r="QEV127" s="511"/>
      <c r="QEW127" s="511"/>
      <c r="QEX127" s="511"/>
      <c r="QEY127" s="511"/>
      <c r="QEZ127" s="511"/>
      <c r="QFA127" s="511"/>
      <c r="QFB127" s="511"/>
      <c r="QFC127" s="511"/>
      <c r="QFD127" s="511"/>
      <c r="QFE127" s="511"/>
      <c r="QFF127" s="511"/>
      <c r="QFG127" s="511"/>
      <c r="QFH127" s="511"/>
      <c r="QFI127" s="511"/>
      <c r="QFJ127" s="511"/>
      <c r="QFK127" s="511"/>
      <c r="QFL127" s="511"/>
      <c r="QFM127" s="511"/>
      <c r="QFN127" s="511"/>
      <c r="QFO127" s="511"/>
      <c r="QFP127" s="511"/>
      <c r="QFQ127" s="511"/>
      <c r="QFR127" s="511"/>
      <c r="QFS127" s="511"/>
      <c r="QFT127" s="511"/>
      <c r="QFU127" s="511"/>
      <c r="QFV127" s="511"/>
      <c r="QFW127" s="511"/>
      <c r="QFX127" s="511"/>
      <c r="QFY127" s="511"/>
      <c r="QFZ127" s="511"/>
      <c r="QGA127" s="511"/>
      <c r="QGB127" s="511"/>
      <c r="QGC127" s="511"/>
      <c r="QGD127" s="511"/>
      <c r="QGE127" s="511"/>
      <c r="QGF127" s="511"/>
      <c r="QGG127" s="511"/>
      <c r="QGH127" s="511"/>
      <c r="QGI127" s="511"/>
      <c r="QGJ127" s="511"/>
      <c r="QGK127" s="511"/>
      <c r="QGL127" s="511"/>
      <c r="QGM127" s="511"/>
      <c r="QGN127" s="511"/>
      <c r="QGO127" s="511"/>
      <c r="QGP127" s="511"/>
      <c r="QGQ127" s="511"/>
      <c r="QGR127" s="511"/>
      <c r="QGS127" s="511"/>
      <c r="QGT127" s="511"/>
      <c r="QGU127" s="511"/>
      <c r="QGV127" s="511"/>
      <c r="QGW127" s="511"/>
      <c r="QGX127" s="511"/>
      <c r="QGY127" s="511"/>
      <c r="QGZ127" s="511"/>
      <c r="QHA127" s="511"/>
      <c r="QHB127" s="511"/>
      <c r="QHC127" s="511"/>
      <c r="QHD127" s="511"/>
      <c r="QHE127" s="511"/>
      <c r="QHF127" s="511"/>
      <c r="QHG127" s="511"/>
      <c r="QHH127" s="511"/>
      <c r="QHI127" s="511"/>
      <c r="QHJ127" s="511"/>
      <c r="QHK127" s="511"/>
      <c r="QHL127" s="511"/>
      <c r="QHM127" s="511"/>
      <c r="QHN127" s="511"/>
      <c r="QHO127" s="511"/>
      <c r="QHP127" s="511"/>
      <c r="QHQ127" s="511"/>
      <c r="QHR127" s="511"/>
      <c r="QHS127" s="511"/>
      <c r="QHT127" s="511"/>
      <c r="QHU127" s="511"/>
      <c r="QHV127" s="511"/>
      <c r="QHW127" s="511"/>
      <c r="QHX127" s="511"/>
      <c r="QHY127" s="511"/>
      <c r="QHZ127" s="511"/>
      <c r="QIA127" s="511"/>
      <c r="QIB127" s="511"/>
      <c r="QIC127" s="511"/>
      <c r="QID127" s="511"/>
      <c r="QIE127" s="511"/>
      <c r="QIF127" s="511"/>
      <c r="QIG127" s="511"/>
      <c r="QIH127" s="511"/>
      <c r="QII127" s="511"/>
      <c r="QIJ127" s="511"/>
      <c r="QIK127" s="511"/>
      <c r="QIL127" s="511"/>
      <c r="QIM127" s="511"/>
      <c r="QIN127" s="511"/>
      <c r="QIO127" s="511"/>
      <c r="QIP127" s="511"/>
      <c r="QIQ127" s="511"/>
      <c r="QIR127" s="511"/>
      <c r="QIS127" s="511"/>
      <c r="QIT127" s="511"/>
      <c r="QIU127" s="511"/>
      <c r="QIV127" s="511"/>
      <c r="QIW127" s="511"/>
      <c r="QIX127" s="511"/>
      <c r="QIY127" s="511"/>
      <c r="QIZ127" s="511"/>
      <c r="QJA127" s="511"/>
      <c r="QJB127" s="511"/>
      <c r="QJC127" s="511"/>
      <c r="QJD127" s="511"/>
      <c r="QJE127" s="511"/>
      <c r="QJF127" s="511"/>
      <c r="QJG127" s="511"/>
      <c r="QJH127" s="511"/>
      <c r="QJI127" s="511"/>
      <c r="QJJ127" s="511"/>
      <c r="QJK127" s="511"/>
      <c r="QJL127" s="511"/>
      <c r="QJM127" s="511"/>
      <c r="QJN127" s="511"/>
      <c r="QJO127" s="511"/>
      <c r="QJP127" s="511"/>
      <c r="QJQ127" s="511"/>
      <c r="QJR127" s="511"/>
      <c r="QJS127" s="511"/>
      <c r="QJT127" s="511"/>
      <c r="QJU127" s="511"/>
      <c r="QJV127" s="511"/>
      <c r="QJW127" s="511"/>
      <c r="QJX127" s="511"/>
      <c r="QJY127" s="511"/>
      <c r="QJZ127" s="511"/>
      <c r="QKA127" s="511"/>
      <c r="QKB127" s="511"/>
      <c r="QKC127" s="511"/>
      <c r="QKD127" s="511"/>
      <c r="QKE127" s="511"/>
      <c r="QKF127" s="511"/>
      <c r="QKG127" s="511"/>
      <c r="QKH127" s="511"/>
      <c r="QKI127" s="511"/>
      <c r="QKJ127" s="511"/>
      <c r="QKK127" s="511"/>
      <c r="QKL127" s="511"/>
      <c r="QKM127" s="511"/>
      <c r="QKN127" s="511"/>
      <c r="QKO127" s="511"/>
      <c r="QKP127" s="511"/>
      <c r="QKQ127" s="511"/>
      <c r="QKR127" s="511"/>
      <c r="QKS127" s="511"/>
      <c r="QKT127" s="511"/>
      <c r="QKU127" s="511"/>
      <c r="QKV127" s="511"/>
      <c r="QKW127" s="511"/>
      <c r="QKX127" s="511"/>
      <c r="QKY127" s="511"/>
      <c r="QKZ127" s="511"/>
      <c r="QLA127" s="511"/>
      <c r="QLB127" s="511"/>
      <c r="QLC127" s="511"/>
      <c r="QLD127" s="511"/>
      <c r="QLE127" s="511"/>
      <c r="QLF127" s="511"/>
      <c r="QLG127" s="511"/>
      <c r="QLH127" s="511"/>
      <c r="QLI127" s="511"/>
      <c r="QLJ127" s="511"/>
      <c r="QLK127" s="511"/>
      <c r="QLL127" s="511"/>
      <c r="QLM127" s="511"/>
      <c r="QLN127" s="511"/>
      <c r="QLO127" s="511"/>
      <c r="QLP127" s="511"/>
      <c r="QLQ127" s="511"/>
      <c r="QLR127" s="511"/>
      <c r="QLS127" s="511"/>
      <c r="QLT127" s="511"/>
      <c r="QLU127" s="511"/>
      <c r="QLV127" s="511"/>
      <c r="QLW127" s="511"/>
      <c r="QLX127" s="511"/>
      <c r="QLY127" s="511"/>
      <c r="QLZ127" s="511"/>
      <c r="QMA127" s="511"/>
      <c r="QMB127" s="511"/>
      <c r="QMC127" s="511"/>
      <c r="QMD127" s="511"/>
      <c r="QME127" s="511"/>
      <c r="QMF127" s="511"/>
      <c r="QMG127" s="511"/>
      <c r="QMH127" s="511"/>
      <c r="QMI127" s="511"/>
      <c r="QMJ127" s="511"/>
      <c r="QMK127" s="511"/>
      <c r="QML127" s="511"/>
      <c r="QMM127" s="511"/>
      <c r="QMN127" s="511"/>
      <c r="QMO127" s="511"/>
      <c r="QMP127" s="511"/>
      <c r="QMQ127" s="511"/>
      <c r="QMR127" s="511"/>
      <c r="QMS127" s="511"/>
      <c r="QMT127" s="511"/>
      <c r="QMU127" s="511"/>
      <c r="QMV127" s="511"/>
      <c r="QMW127" s="511"/>
      <c r="QMX127" s="511"/>
      <c r="QMY127" s="511"/>
      <c r="QMZ127" s="511"/>
      <c r="QNA127" s="511"/>
      <c r="QNB127" s="511"/>
      <c r="QNC127" s="511"/>
      <c r="QND127" s="511"/>
      <c r="QNE127" s="511"/>
      <c r="QNF127" s="511"/>
      <c r="QNG127" s="511"/>
      <c r="QNH127" s="511"/>
      <c r="QNI127" s="511"/>
      <c r="QNJ127" s="511"/>
      <c r="QNK127" s="511"/>
      <c r="QNL127" s="511"/>
      <c r="QNM127" s="511"/>
      <c r="QNN127" s="511"/>
      <c r="QNO127" s="511"/>
      <c r="QNP127" s="511"/>
      <c r="QNQ127" s="511"/>
      <c r="QNR127" s="511"/>
      <c r="QNS127" s="511"/>
      <c r="QNT127" s="511"/>
      <c r="QNU127" s="511"/>
      <c r="QNV127" s="511"/>
      <c r="QNW127" s="511"/>
      <c r="QNX127" s="511"/>
      <c r="QNY127" s="511"/>
      <c r="QNZ127" s="511"/>
      <c r="QOA127" s="511"/>
      <c r="QOB127" s="511"/>
      <c r="QOC127" s="511"/>
      <c r="QOD127" s="511"/>
      <c r="QOE127" s="511"/>
      <c r="QOF127" s="511"/>
      <c r="QOG127" s="511"/>
      <c r="QOH127" s="511"/>
      <c r="QOI127" s="511"/>
      <c r="QOJ127" s="511"/>
      <c r="QOK127" s="511"/>
      <c r="QOL127" s="511"/>
      <c r="QOM127" s="511"/>
      <c r="QON127" s="511"/>
      <c r="QOO127" s="511"/>
      <c r="QOP127" s="511"/>
      <c r="QOQ127" s="511"/>
      <c r="QOR127" s="511"/>
      <c r="QOS127" s="511"/>
      <c r="QOT127" s="511"/>
      <c r="QOU127" s="511"/>
      <c r="QOV127" s="511"/>
      <c r="QOW127" s="511"/>
      <c r="QOX127" s="511"/>
      <c r="QOY127" s="511"/>
      <c r="QOZ127" s="511"/>
      <c r="QPA127" s="511"/>
      <c r="QPB127" s="511"/>
      <c r="QPC127" s="511"/>
      <c r="QPD127" s="511"/>
      <c r="QPE127" s="511"/>
      <c r="QPF127" s="511"/>
      <c r="QPG127" s="511"/>
      <c r="QPH127" s="511"/>
      <c r="QPI127" s="511"/>
      <c r="QPJ127" s="511"/>
      <c r="QPK127" s="511"/>
      <c r="QPL127" s="511"/>
      <c r="QPM127" s="511"/>
      <c r="QPN127" s="511"/>
      <c r="QPO127" s="511"/>
      <c r="QPP127" s="511"/>
      <c r="QPQ127" s="511"/>
      <c r="QPR127" s="511"/>
      <c r="QPS127" s="511"/>
      <c r="QPT127" s="511"/>
      <c r="QPU127" s="511"/>
      <c r="QPV127" s="511"/>
      <c r="QPW127" s="511"/>
      <c r="QPX127" s="511"/>
      <c r="QPY127" s="511"/>
      <c r="QPZ127" s="511"/>
      <c r="QQA127" s="511"/>
      <c r="QQB127" s="511"/>
      <c r="QQC127" s="511"/>
      <c r="QQD127" s="511"/>
      <c r="QQE127" s="511"/>
      <c r="QQF127" s="511"/>
      <c r="QQG127" s="511"/>
      <c r="QQH127" s="511"/>
      <c r="QQI127" s="511"/>
      <c r="QQJ127" s="511"/>
      <c r="QQK127" s="511"/>
      <c r="QQL127" s="511"/>
      <c r="QQM127" s="511"/>
      <c r="QQN127" s="511"/>
      <c r="QQO127" s="511"/>
      <c r="QQP127" s="511"/>
      <c r="QQQ127" s="511"/>
      <c r="QQR127" s="511"/>
      <c r="QQS127" s="511"/>
      <c r="QQT127" s="511"/>
      <c r="QQU127" s="511"/>
      <c r="QQV127" s="511"/>
      <c r="QQW127" s="511"/>
      <c r="QQX127" s="511"/>
      <c r="QQY127" s="511"/>
      <c r="QQZ127" s="511"/>
      <c r="QRA127" s="511"/>
      <c r="QRB127" s="511"/>
      <c r="QRC127" s="511"/>
      <c r="QRD127" s="511"/>
      <c r="QRE127" s="511"/>
      <c r="QRF127" s="511"/>
      <c r="QRG127" s="511"/>
      <c r="QRH127" s="511"/>
      <c r="QRI127" s="511"/>
      <c r="QRJ127" s="511"/>
      <c r="QRK127" s="511"/>
      <c r="QRL127" s="511"/>
      <c r="QRM127" s="511"/>
      <c r="QRN127" s="511"/>
      <c r="QRO127" s="511"/>
      <c r="QRP127" s="511"/>
      <c r="QRQ127" s="511"/>
      <c r="QRR127" s="511"/>
      <c r="QRS127" s="511"/>
      <c r="QRT127" s="511"/>
      <c r="QRU127" s="511"/>
      <c r="QRV127" s="511"/>
      <c r="QRW127" s="511"/>
      <c r="QRX127" s="511"/>
      <c r="QRY127" s="511"/>
      <c r="QRZ127" s="511"/>
      <c r="QSA127" s="511"/>
      <c r="QSB127" s="511"/>
      <c r="QSC127" s="511"/>
      <c r="QSD127" s="511"/>
      <c r="QSE127" s="511"/>
      <c r="QSF127" s="511"/>
      <c r="QSG127" s="511"/>
      <c r="QSH127" s="511"/>
      <c r="QSI127" s="511"/>
      <c r="QSJ127" s="511"/>
      <c r="QSK127" s="511"/>
      <c r="QSL127" s="511"/>
      <c r="QSM127" s="511"/>
      <c r="QSN127" s="511"/>
      <c r="QSO127" s="511"/>
      <c r="QSP127" s="511"/>
      <c r="QSQ127" s="511"/>
      <c r="QSR127" s="511"/>
      <c r="QSS127" s="511"/>
      <c r="QST127" s="511"/>
      <c r="QSU127" s="511"/>
      <c r="QSV127" s="511"/>
      <c r="QSW127" s="511"/>
      <c r="QSX127" s="511"/>
      <c r="QSY127" s="511"/>
      <c r="QSZ127" s="511"/>
      <c r="QTA127" s="511"/>
      <c r="QTB127" s="511"/>
      <c r="QTC127" s="511"/>
      <c r="QTD127" s="511"/>
      <c r="QTE127" s="511"/>
      <c r="QTF127" s="511"/>
      <c r="QTG127" s="511"/>
      <c r="QTH127" s="511"/>
      <c r="QTI127" s="511"/>
      <c r="QTJ127" s="511"/>
      <c r="QTK127" s="511"/>
      <c r="QTL127" s="511"/>
      <c r="QTM127" s="511"/>
      <c r="QTN127" s="511"/>
      <c r="QTO127" s="511"/>
      <c r="QTP127" s="511"/>
      <c r="QTQ127" s="511"/>
      <c r="QTR127" s="511"/>
      <c r="QTS127" s="511"/>
      <c r="QTT127" s="511"/>
      <c r="QTU127" s="511"/>
      <c r="QTV127" s="511"/>
      <c r="QTW127" s="511"/>
      <c r="QTX127" s="511"/>
      <c r="QTY127" s="511"/>
      <c r="QTZ127" s="511"/>
      <c r="QUA127" s="511"/>
      <c r="QUB127" s="511"/>
      <c r="QUC127" s="511"/>
      <c r="QUD127" s="511"/>
      <c r="QUE127" s="511"/>
      <c r="QUF127" s="511"/>
      <c r="QUG127" s="511"/>
      <c r="QUH127" s="511"/>
      <c r="QUI127" s="511"/>
      <c r="QUJ127" s="511"/>
      <c r="QUK127" s="511"/>
      <c r="QUL127" s="511"/>
      <c r="QUM127" s="511"/>
      <c r="QUN127" s="511"/>
      <c r="QUO127" s="511"/>
      <c r="QUP127" s="511"/>
      <c r="QUQ127" s="511"/>
      <c r="QUR127" s="511"/>
      <c r="QUS127" s="511"/>
      <c r="QUT127" s="511"/>
      <c r="QUU127" s="511"/>
      <c r="QUV127" s="511"/>
      <c r="QUW127" s="511"/>
      <c r="QUX127" s="511"/>
      <c r="QUY127" s="511"/>
      <c r="QUZ127" s="511"/>
      <c r="QVA127" s="511"/>
      <c r="QVB127" s="511"/>
      <c r="QVC127" s="511"/>
      <c r="QVD127" s="511"/>
      <c r="QVE127" s="511"/>
      <c r="QVF127" s="511"/>
      <c r="QVG127" s="511"/>
      <c r="QVH127" s="511"/>
      <c r="QVI127" s="511"/>
      <c r="QVJ127" s="511"/>
      <c r="QVK127" s="511"/>
      <c r="QVL127" s="511"/>
      <c r="QVM127" s="511"/>
      <c r="QVN127" s="511"/>
      <c r="QVO127" s="511"/>
      <c r="QVP127" s="511"/>
      <c r="QVQ127" s="511"/>
      <c r="QVR127" s="511"/>
      <c r="QVS127" s="511"/>
      <c r="QVT127" s="511"/>
      <c r="QVU127" s="511"/>
      <c r="QVV127" s="511"/>
      <c r="QVW127" s="511"/>
      <c r="QVX127" s="511"/>
      <c r="QVY127" s="511"/>
      <c r="QVZ127" s="511"/>
      <c r="QWA127" s="511"/>
      <c r="QWB127" s="511"/>
      <c r="QWC127" s="511"/>
      <c r="QWD127" s="511"/>
      <c r="QWE127" s="511"/>
      <c r="QWF127" s="511"/>
      <c r="QWG127" s="511"/>
      <c r="QWH127" s="511"/>
      <c r="QWI127" s="511"/>
      <c r="QWJ127" s="511"/>
      <c r="QWK127" s="511"/>
      <c r="QWL127" s="511"/>
      <c r="QWM127" s="511"/>
      <c r="QWN127" s="511"/>
      <c r="QWO127" s="511"/>
      <c r="QWP127" s="511"/>
      <c r="QWQ127" s="511"/>
      <c r="QWR127" s="511"/>
      <c r="QWS127" s="511"/>
      <c r="QWT127" s="511"/>
      <c r="QWU127" s="511"/>
      <c r="QWV127" s="511"/>
      <c r="QWW127" s="511"/>
      <c r="QWX127" s="511"/>
      <c r="QWY127" s="511"/>
      <c r="QWZ127" s="511"/>
      <c r="QXA127" s="511"/>
      <c r="QXB127" s="511"/>
      <c r="QXC127" s="511"/>
      <c r="QXD127" s="511"/>
      <c r="QXE127" s="511"/>
      <c r="QXF127" s="511"/>
      <c r="QXG127" s="511"/>
      <c r="QXH127" s="511"/>
      <c r="QXI127" s="511"/>
      <c r="QXJ127" s="511"/>
      <c r="QXK127" s="511"/>
      <c r="QXL127" s="511"/>
      <c r="QXM127" s="511"/>
      <c r="QXN127" s="511"/>
      <c r="QXO127" s="511"/>
      <c r="QXP127" s="511"/>
      <c r="QXQ127" s="511"/>
      <c r="QXR127" s="511"/>
      <c r="QXS127" s="511"/>
      <c r="QXT127" s="511"/>
      <c r="QXU127" s="511"/>
      <c r="QXV127" s="511"/>
      <c r="QXW127" s="511"/>
      <c r="QXX127" s="511"/>
      <c r="QXY127" s="511"/>
      <c r="QXZ127" s="511"/>
      <c r="QYA127" s="511"/>
      <c r="QYB127" s="511"/>
      <c r="QYC127" s="511"/>
      <c r="QYD127" s="511"/>
      <c r="QYE127" s="511"/>
      <c r="QYF127" s="511"/>
      <c r="QYG127" s="511"/>
      <c r="QYH127" s="511"/>
      <c r="QYI127" s="511"/>
      <c r="QYJ127" s="511"/>
      <c r="QYK127" s="511"/>
      <c r="QYL127" s="511"/>
      <c r="QYM127" s="511"/>
      <c r="QYN127" s="511"/>
      <c r="QYO127" s="511"/>
      <c r="QYP127" s="511"/>
      <c r="QYQ127" s="511"/>
      <c r="QYR127" s="511"/>
      <c r="QYS127" s="511"/>
      <c r="QYT127" s="511"/>
      <c r="QYU127" s="511"/>
      <c r="QYV127" s="511"/>
      <c r="QYW127" s="511"/>
      <c r="QYX127" s="511"/>
      <c r="QYY127" s="511"/>
      <c r="QYZ127" s="511"/>
      <c r="QZA127" s="511"/>
      <c r="QZB127" s="511"/>
      <c r="QZC127" s="511"/>
      <c r="QZD127" s="511"/>
      <c r="QZE127" s="511"/>
      <c r="QZF127" s="511"/>
      <c r="QZG127" s="511"/>
      <c r="QZH127" s="511"/>
      <c r="QZI127" s="511"/>
      <c r="QZJ127" s="511"/>
      <c r="QZK127" s="511"/>
      <c r="QZL127" s="511"/>
      <c r="QZM127" s="511"/>
      <c r="QZN127" s="511"/>
      <c r="QZO127" s="511"/>
      <c r="QZP127" s="511"/>
      <c r="QZQ127" s="511"/>
      <c r="QZR127" s="511"/>
      <c r="QZS127" s="511"/>
      <c r="QZT127" s="511"/>
      <c r="QZU127" s="511"/>
      <c r="QZV127" s="511"/>
      <c r="QZW127" s="511"/>
      <c r="QZX127" s="511"/>
      <c r="QZY127" s="511"/>
      <c r="QZZ127" s="511"/>
      <c r="RAA127" s="511"/>
      <c r="RAB127" s="511"/>
      <c r="RAC127" s="511"/>
      <c r="RAD127" s="511"/>
      <c r="RAE127" s="511"/>
      <c r="RAF127" s="511"/>
      <c r="RAG127" s="511"/>
      <c r="RAH127" s="511"/>
      <c r="RAI127" s="511"/>
      <c r="RAJ127" s="511"/>
      <c r="RAK127" s="511"/>
      <c r="RAL127" s="511"/>
      <c r="RAM127" s="511"/>
      <c r="RAN127" s="511"/>
      <c r="RAO127" s="511"/>
      <c r="RAP127" s="511"/>
      <c r="RAQ127" s="511"/>
      <c r="RAR127" s="511"/>
      <c r="RAS127" s="511"/>
      <c r="RAT127" s="511"/>
      <c r="RAU127" s="511"/>
      <c r="RAV127" s="511"/>
      <c r="RAW127" s="511"/>
      <c r="RAX127" s="511"/>
      <c r="RAY127" s="511"/>
      <c r="RAZ127" s="511"/>
      <c r="RBA127" s="511"/>
      <c r="RBB127" s="511"/>
      <c r="RBC127" s="511"/>
      <c r="RBD127" s="511"/>
      <c r="RBE127" s="511"/>
      <c r="RBF127" s="511"/>
      <c r="RBG127" s="511"/>
      <c r="RBH127" s="511"/>
      <c r="RBI127" s="511"/>
      <c r="RBJ127" s="511"/>
      <c r="RBK127" s="511"/>
      <c r="RBL127" s="511"/>
      <c r="RBM127" s="511"/>
      <c r="RBN127" s="511"/>
      <c r="RBO127" s="511"/>
      <c r="RBP127" s="511"/>
      <c r="RBQ127" s="511"/>
      <c r="RBR127" s="511"/>
      <c r="RBS127" s="511"/>
      <c r="RBT127" s="511"/>
      <c r="RBU127" s="511"/>
      <c r="RBV127" s="511"/>
      <c r="RBW127" s="511"/>
      <c r="RBX127" s="511"/>
      <c r="RBY127" s="511"/>
      <c r="RBZ127" s="511"/>
      <c r="RCA127" s="511"/>
      <c r="RCB127" s="511"/>
      <c r="RCC127" s="511"/>
      <c r="RCD127" s="511"/>
      <c r="RCE127" s="511"/>
      <c r="RCF127" s="511"/>
      <c r="RCG127" s="511"/>
      <c r="RCH127" s="511"/>
      <c r="RCI127" s="511"/>
      <c r="RCJ127" s="511"/>
      <c r="RCK127" s="511"/>
      <c r="RCL127" s="511"/>
      <c r="RCM127" s="511"/>
      <c r="RCN127" s="511"/>
      <c r="RCO127" s="511"/>
      <c r="RCP127" s="511"/>
      <c r="RCQ127" s="511"/>
      <c r="RCR127" s="511"/>
      <c r="RCS127" s="511"/>
      <c r="RCT127" s="511"/>
      <c r="RCU127" s="511"/>
      <c r="RCV127" s="511"/>
      <c r="RCW127" s="511"/>
      <c r="RCX127" s="511"/>
      <c r="RCY127" s="511"/>
      <c r="RCZ127" s="511"/>
      <c r="RDA127" s="511"/>
      <c r="RDB127" s="511"/>
      <c r="RDC127" s="511"/>
      <c r="RDD127" s="511"/>
      <c r="RDE127" s="511"/>
      <c r="RDF127" s="511"/>
      <c r="RDG127" s="511"/>
      <c r="RDH127" s="511"/>
      <c r="RDI127" s="511"/>
      <c r="RDJ127" s="511"/>
      <c r="RDK127" s="511"/>
      <c r="RDL127" s="511"/>
      <c r="RDM127" s="511"/>
      <c r="RDN127" s="511"/>
      <c r="RDO127" s="511"/>
      <c r="RDP127" s="511"/>
      <c r="RDQ127" s="511"/>
      <c r="RDR127" s="511"/>
      <c r="RDS127" s="511"/>
      <c r="RDT127" s="511"/>
      <c r="RDU127" s="511"/>
      <c r="RDV127" s="511"/>
      <c r="RDW127" s="511"/>
      <c r="RDX127" s="511"/>
      <c r="RDY127" s="511"/>
      <c r="RDZ127" s="511"/>
      <c r="REA127" s="511"/>
      <c r="REB127" s="511"/>
      <c r="REC127" s="511"/>
      <c r="RED127" s="511"/>
      <c r="REE127" s="511"/>
      <c r="REF127" s="511"/>
      <c r="REG127" s="511"/>
      <c r="REH127" s="511"/>
      <c r="REI127" s="511"/>
      <c r="REJ127" s="511"/>
      <c r="REK127" s="511"/>
      <c r="REL127" s="511"/>
      <c r="REM127" s="511"/>
      <c r="REN127" s="511"/>
      <c r="REO127" s="511"/>
      <c r="REP127" s="511"/>
      <c r="REQ127" s="511"/>
      <c r="RER127" s="511"/>
      <c r="RES127" s="511"/>
      <c r="RET127" s="511"/>
      <c r="REU127" s="511"/>
      <c r="REV127" s="511"/>
      <c r="REW127" s="511"/>
      <c r="REX127" s="511"/>
      <c r="REY127" s="511"/>
      <c r="REZ127" s="511"/>
      <c r="RFA127" s="511"/>
      <c r="RFB127" s="511"/>
      <c r="RFC127" s="511"/>
      <c r="RFD127" s="511"/>
      <c r="RFE127" s="511"/>
      <c r="RFF127" s="511"/>
      <c r="RFG127" s="511"/>
      <c r="RFH127" s="511"/>
      <c r="RFI127" s="511"/>
      <c r="RFJ127" s="511"/>
      <c r="RFK127" s="511"/>
      <c r="RFL127" s="511"/>
      <c r="RFM127" s="511"/>
      <c r="RFN127" s="511"/>
      <c r="RFO127" s="511"/>
      <c r="RFP127" s="511"/>
      <c r="RFQ127" s="511"/>
      <c r="RFR127" s="511"/>
      <c r="RFS127" s="511"/>
      <c r="RFT127" s="511"/>
      <c r="RFU127" s="511"/>
      <c r="RFV127" s="511"/>
      <c r="RFW127" s="511"/>
      <c r="RFX127" s="511"/>
      <c r="RFY127" s="511"/>
      <c r="RFZ127" s="511"/>
      <c r="RGA127" s="511"/>
      <c r="RGB127" s="511"/>
      <c r="RGC127" s="511"/>
      <c r="RGD127" s="511"/>
      <c r="RGE127" s="511"/>
      <c r="RGF127" s="511"/>
      <c r="RGG127" s="511"/>
      <c r="RGH127" s="511"/>
      <c r="RGI127" s="511"/>
      <c r="RGJ127" s="511"/>
      <c r="RGK127" s="511"/>
      <c r="RGL127" s="511"/>
      <c r="RGM127" s="511"/>
      <c r="RGN127" s="511"/>
      <c r="RGO127" s="511"/>
      <c r="RGP127" s="511"/>
      <c r="RGQ127" s="511"/>
      <c r="RGR127" s="511"/>
      <c r="RGS127" s="511"/>
      <c r="RGT127" s="511"/>
      <c r="RGU127" s="511"/>
      <c r="RGV127" s="511"/>
      <c r="RGW127" s="511"/>
      <c r="RGX127" s="511"/>
      <c r="RGY127" s="511"/>
      <c r="RGZ127" s="511"/>
      <c r="RHA127" s="511"/>
      <c r="RHB127" s="511"/>
      <c r="RHC127" s="511"/>
      <c r="RHD127" s="511"/>
      <c r="RHE127" s="511"/>
      <c r="RHF127" s="511"/>
      <c r="RHG127" s="511"/>
      <c r="RHH127" s="511"/>
      <c r="RHI127" s="511"/>
      <c r="RHJ127" s="511"/>
      <c r="RHK127" s="511"/>
      <c r="RHL127" s="511"/>
      <c r="RHM127" s="511"/>
      <c r="RHN127" s="511"/>
      <c r="RHO127" s="511"/>
      <c r="RHP127" s="511"/>
      <c r="RHQ127" s="511"/>
      <c r="RHR127" s="511"/>
      <c r="RHS127" s="511"/>
      <c r="RHT127" s="511"/>
      <c r="RHU127" s="511"/>
      <c r="RHV127" s="511"/>
      <c r="RHW127" s="511"/>
      <c r="RHX127" s="511"/>
      <c r="RHY127" s="511"/>
      <c r="RHZ127" s="511"/>
      <c r="RIA127" s="511"/>
      <c r="RIB127" s="511"/>
      <c r="RIC127" s="511"/>
      <c r="RID127" s="511"/>
      <c r="RIE127" s="511"/>
      <c r="RIF127" s="511"/>
      <c r="RIG127" s="511"/>
      <c r="RIH127" s="511"/>
      <c r="RII127" s="511"/>
      <c r="RIJ127" s="511"/>
      <c r="RIK127" s="511"/>
      <c r="RIL127" s="511"/>
      <c r="RIM127" s="511"/>
      <c r="RIN127" s="511"/>
      <c r="RIO127" s="511"/>
      <c r="RIP127" s="511"/>
      <c r="RIQ127" s="511"/>
      <c r="RIR127" s="511"/>
      <c r="RIS127" s="511"/>
      <c r="RIT127" s="511"/>
      <c r="RIU127" s="511"/>
      <c r="RIV127" s="511"/>
      <c r="RIW127" s="511"/>
      <c r="RIX127" s="511"/>
      <c r="RIY127" s="511"/>
      <c r="RIZ127" s="511"/>
      <c r="RJA127" s="511"/>
      <c r="RJB127" s="511"/>
      <c r="RJC127" s="511"/>
      <c r="RJD127" s="511"/>
      <c r="RJE127" s="511"/>
      <c r="RJF127" s="511"/>
      <c r="RJG127" s="511"/>
      <c r="RJH127" s="511"/>
      <c r="RJI127" s="511"/>
      <c r="RJJ127" s="511"/>
      <c r="RJK127" s="511"/>
      <c r="RJL127" s="511"/>
      <c r="RJM127" s="511"/>
      <c r="RJN127" s="511"/>
      <c r="RJO127" s="511"/>
      <c r="RJP127" s="511"/>
      <c r="RJQ127" s="511"/>
      <c r="RJR127" s="511"/>
      <c r="RJS127" s="511"/>
      <c r="RJT127" s="511"/>
      <c r="RJU127" s="511"/>
      <c r="RJV127" s="511"/>
      <c r="RJW127" s="511"/>
      <c r="RJX127" s="511"/>
      <c r="RJY127" s="511"/>
      <c r="RJZ127" s="511"/>
      <c r="RKA127" s="511"/>
      <c r="RKB127" s="511"/>
      <c r="RKC127" s="511"/>
      <c r="RKD127" s="511"/>
      <c r="RKE127" s="511"/>
      <c r="RKF127" s="511"/>
      <c r="RKG127" s="511"/>
      <c r="RKH127" s="511"/>
      <c r="RKI127" s="511"/>
      <c r="RKJ127" s="511"/>
      <c r="RKK127" s="511"/>
      <c r="RKL127" s="511"/>
      <c r="RKM127" s="511"/>
      <c r="RKN127" s="511"/>
      <c r="RKO127" s="511"/>
      <c r="RKP127" s="511"/>
      <c r="RKQ127" s="511"/>
      <c r="RKR127" s="511"/>
      <c r="RKS127" s="511"/>
      <c r="RKT127" s="511"/>
      <c r="RKU127" s="511"/>
      <c r="RKV127" s="511"/>
      <c r="RKW127" s="511"/>
      <c r="RKX127" s="511"/>
      <c r="RKY127" s="511"/>
      <c r="RKZ127" s="511"/>
      <c r="RLA127" s="511"/>
      <c r="RLB127" s="511"/>
      <c r="RLC127" s="511"/>
      <c r="RLD127" s="511"/>
      <c r="RLE127" s="511"/>
      <c r="RLF127" s="511"/>
      <c r="RLG127" s="511"/>
      <c r="RLH127" s="511"/>
      <c r="RLI127" s="511"/>
      <c r="RLJ127" s="511"/>
      <c r="RLK127" s="511"/>
      <c r="RLL127" s="511"/>
      <c r="RLM127" s="511"/>
      <c r="RLN127" s="511"/>
      <c r="RLO127" s="511"/>
      <c r="RLP127" s="511"/>
      <c r="RLQ127" s="511"/>
      <c r="RLR127" s="511"/>
      <c r="RLS127" s="511"/>
      <c r="RLT127" s="511"/>
      <c r="RLU127" s="511"/>
      <c r="RLV127" s="511"/>
      <c r="RLW127" s="511"/>
      <c r="RLX127" s="511"/>
      <c r="RLY127" s="511"/>
      <c r="RLZ127" s="511"/>
      <c r="RMA127" s="511"/>
      <c r="RMB127" s="511"/>
      <c r="RMC127" s="511"/>
      <c r="RMD127" s="511"/>
      <c r="RME127" s="511"/>
      <c r="RMF127" s="511"/>
      <c r="RMG127" s="511"/>
      <c r="RMH127" s="511"/>
      <c r="RMI127" s="511"/>
      <c r="RMJ127" s="511"/>
      <c r="RMK127" s="511"/>
      <c r="RML127" s="511"/>
      <c r="RMM127" s="511"/>
      <c r="RMN127" s="511"/>
      <c r="RMO127" s="511"/>
      <c r="RMP127" s="511"/>
      <c r="RMQ127" s="511"/>
      <c r="RMR127" s="511"/>
      <c r="RMS127" s="511"/>
      <c r="RMT127" s="511"/>
      <c r="RMU127" s="511"/>
      <c r="RMV127" s="511"/>
      <c r="RMW127" s="511"/>
      <c r="RMX127" s="511"/>
      <c r="RMY127" s="511"/>
      <c r="RMZ127" s="511"/>
      <c r="RNA127" s="511"/>
      <c r="RNB127" s="511"/>
      <c r="RNC127" s="511"/>
      <c r="RND127" s="511"/>
      <c r="RNE127" s="511"/>
      <c r="RNF127" s="511"/>
      <c r="RNG127" s="511"/>
      <c r="RNH127" s="511"/>
      <c r="RNI127" s="511"/>
      <c r="RNJ127" s="511"/>
      <c r="RNK127" s="511"/>
      <c r="RNL127" s="511"/>
      <c r="RNM127" s="511"/>
      <c r="RNN127" s="511"/>
      <c r="RNO127" s="511"/>
      <c r="RNP127" s="511"/>
      <c r="RNQ127" s="511"/>
      <c r="RNR127" s="511"/>
      <c r="RNS127" s="511"/>
      <c r="RNT127" s="511"/>
      <c r="RNU127" s="511"/>
      <c r="RNV127" s="511"/>
      <c r="RNW127" s="511"/>
      <c r="RNX127" s="511"/>
      <c r="RNY127" s="511"/>
      <c r="RNZ127" s="511"/>
      <c r="ROA127" s="511"/>
      <c r="ROB127" s="511"/>
      <c r="ROC127" s="511"/>
      <c r="ROD127" s="511"/>
      <c r="ROE127" s="511"/>
      <c r="ROF127" s="511"/>
      <c r="ROG127" s="511"/>
      <c r="ROH127" s="511"/>
      <c r="ROI127" s="511"/>
      <c r="ROJ127" s="511"/>
      <c r="ROK127" s="511"/>
      <c r="ROL127" s="511"/>
      <c r="ROM127" s="511"/>
      <c r="RON127" s="511"/>
      <c r="ROO127" s="511"/>
      <c r="ROP127" s="511"/>
      <c r="ROQ127" s="511"/>
      <c r="ROR127" s="511"/>
      <c r="ROS127" s="511"/>
      <c r="ROT127" s="511"/>
      <c r="ROU127" s="511"/>
      <c r="ROV127" s="511"/>
      <c r="ROW127" s="511"/>
      <c r="ROX127" s="511"/>
      <c r="ROY127" s="511"/>
      <c r="ROZ127" s="511"/>
      <c r="RPA127" s="511"/>
      <c r="RPB127" s="511"/>
      <c r="RPC127" s="511"/>
      <c r="RPD127" s="511"/>
      <c r="RPE127" s="511"/>
      <c r="RPF127" s="511"/>
      <c r="RPG127" s="511"/>
      <c r="RPH127" s="511"/>
      <c r="RPI127" s="511"/>
      <c r="RPJ127" s="511"/>
      <c r="RPK127" s="511"/>
      <c r="RPL127" s="511"/>
      <c r="RPM127" s="511"/>
      <c r="RPN127" s="511"/>
      <c r="RPO127" s="511"/>
      <c r="RPP127" s="511"/>
      <c r="RPQ127" s="511"/>
      <c r="RPR127" s="511"/>
      <c r="RPS127" s="511"/>
      <c r="RPT127" s="511"/>
      <c r="RPU127" s="511"/>
      <c r="RPV127" s="511"/>
      <c r="RPW127" s="511"/>
      <c r="RPX127" s="511"/>
      <c r="RPY127" s="511"/>
      <c r="RPZ127" s="511"/>
      <c r="RQA127" s="511"/>
      <c r="RQB127" s="511"/>
      <c r="RQC127" s="511"/>
      <c r="RQD127" s="511"/>
      <c r="RQE127" s="511"/>
      <c r="RQF127" s="511"/>
      <c r="RQG127" s="511"/>
      <c r="RQH127" s="511"/>
      <c r="RQI127" s="511"/>
      <c r="RQJ127" s="511"/>
      <c r="RQK127" s="511"/>
      <c r="RQL127" s="511"/>
      <c r="RQM127" s="511"/>
      <c r="RQN127" s="511"/>
      <c r="RQO127" s="511"/>
      <c r="RQP127" s="511"/>
      <c r="RQQ127" s="511"/>
      <c r="RQR127" s="511"/>
      <c r="RQS127" s="511"/>
      <c r="RQT127" s="511"/>
      <c r="RQU127" s="511"/>
      <c r="RQV127" s="511"/>
      <c r="RQW127" s="511"/>
      <c r="RQX127" s="511"/>
      <c r="RQY127" s="511"/>
      <c r="RQZ127" s="511"/>
      <c r="RRA127" s="511"/>
      <c r="RRB127" s="511"/>
      <c r="RRC127" s="511"/>
      <c r="RRD127" s="511"/>
      <c r="RRE127" s="511"/>
      <c r="RRF127" s="511"/>
      <c r="RRG127" s="511"/>
      <c r="RRH127" s="511"/>
      <c r="RRI127" s="511"/>
      <c r="RRJ127" s="511"/>
      <c r="RRK127" s="511"/>
      <c r="RRL127" s="511"/>
      <c r="RRM127" s="511"/>
      <c r="RRN127" s="511"/>
      <c r="RRO127" s="511"/>
      <c r="RRP127" s="511"/>
      <c r="RRQ127" s="511"/>
      <c r="RRR127" s="511"/>
      <c r="RRS127" s="511"/>
      <c r="RRT127" s="511"/>
      <c r="RRU127" s="511"/>
      <c r="RRV127" s="511"/>
      <c r="RRW127" s="511"/>
      <c r="RRX127" s="511"/>
      <c r="RRY127" s="511"/>
      <c r="RRZ127" s="511"/>
      <c r="RSA127" s="511"/>
      <c r="RSB127" s="511"/>
      <c r="RSC127" s="511"/>
      <c r="RSD127" s="511"/>
      <c r="RSE127" s="511"/>
      <c r="RSF127" s="511"/>
      <c r="RSG127" s="511"/>
      <c r="RSH127" s="511"/>
      <c r="RSI127" s="511"/>
      <c r="RSJ127" s="511"/>
      <c r="RSK127" s="511"/>
      <c r="RSL127" s="511"/>
      <c r="RSM127" s="511"/>
      <c r="RSN127" s="511"/>
      <c r="RSO127" s="511"/>
      <c r="RSP127" s="511"/>
      <c r="RSQ127" s="511"/>
      <c r="RSR127" s="511"/>
      <c r="RSS127" s="511"/>
      <c r="RST127" s="511"/>
      <c r="RSU127" s="511"/>
      <c r="RSV127" s="511"/>
      <c r="RSW127" s="511"/>
      <c r="RSX127" s="511"/>
      <c r="RSY127" s="511"/>
      <c r="RSZ127" s="511"/>
      <c r="RTA127" s="511"/>
      <c r="RTB127" s="511"/>
      <c r="RTC127" s="511"/>
      <c r="RTD127" s="511"/>
      <c r="RTE127" s="511"/>
      <c r="RTF127" s="511"/>
      <c r="RTG127" s="511"/>
      <c r="RTH127" s="511"/>
      <c r="RTI127" s="511"/>
      <c r="RTJ127" s="511"/>
      <c r="RTK127" s="511"/>
      <c r="RTL127" s="511"/>
      <c r="RTM127" s="511"/>
      <c r="RTN127" s="511"/>
      <c r="RTO127" s="511"/>
      <c r="RTP127" s="511"/>
      <c r="RTQ127" s="511"/>
      <c r="RTR127" s="511"/>
      <c r="RTS127" s="511"/>
      <c r="RTT127" s="511"/>
      <c r="RTU127" s="511"/>
      <c r="RTV127" s="511"/>
      <c r="RTW127" s="511"/>
      <c r="RTX127" s="511"/>
      <c r="RTY127" s="511"/>
      <c r="RTZ127" s="511"/>
      <c r="RUA127" s="511"/>
      <c r="RUB127" s="511"/>
      <c r="RUC127" s="511"/>
      <c r="RUD127" s="511"/>
      <c r="RUE127" s="511"/>
      <c r="RUF127" s="511"/>
      <c r="RUG127" s="511"/>
      <c r="RUH127" s="511"/>
      <c r="RUI127" s="511"/>
      <c r="RUJ127" s="511"/>
      <c r="RUK127" s="511"/>
      <c r="RUL127" s="511"/>
      <c r="RUM127" s="511"/>
      <c r="RUN127" s="511"/>
      <c r="RUO127" s="511"/>
      <c r="RUP127" s="511"/>
      <c r="RUQ127" s="511"/>
      <c r="RUR127" s="511"/>
      <c r="RUS127" s="511"/>
      <c r="RUT127" s="511"/>
      <c r="RUU127" s="511"/>
      <c r="RUV127" s="511"/>
      <c r="RUW127" s="511"/>
      <c r="RUX127" s="511"/>
      <c r="RUY127" s="511"/>
      <c r="RUZ127" s="511"/>
      <c r="RVA127" s="511"/>
      <c r="RVB127" s="511"/>
      <c r="RVC127" s="511"/>
      <c r="RVD127" s="511"/>
      <c r="RVE127" s="511"/>
      <c r="RVF127" s="511"/>
      <c r="RVG127" s="511"/>
      <c r="RVH127" s="511"/>
      <c r="RVI127" s="511"/>
      <c r="RVJ127" s="511"/>
      <c r="RVK127" s="511"/>
      <c r="RVL127" s="511"/>
      <c r="RVM127" s="511"/>
      <c r="RVN127" s="511"/>
      <c r="RVO127" s="511"/>
      <c r="RVP127" s="511"/>
      <c r="RVQ127" s="511"/>
      <c r="RVR127" s="511"/>
      <c r="RVS127" s="511"/>
      <c r="RVT127" s="511"/>
      <c r="RVU127" s="511"/>
      <c r="RVV127" s="511"/>
      <c r="RVW127" s="511"/>
      <c r="RVX127" s="511"/>
      <c r="RVY127" s="511"/>
      <c r="RVZ127" s="511"/>
      <c r="RWA127" s="511"/>
      <c r="RWB127" s="511"/>
      <c r="RWC127" s="511"/>
      <c r="RWD127" s="511"/>
      <c r="RWE127" s="511"/>
      <c r="RWF127" s="511"/>
      <c r="RWG127" s="511"/>
      <c r="RWH127" s="511"/>
      <c r="RWI127" s="511"/>
      <c r="RWJ127" s="511"/>
      <c r="RWK127" s="511"/>
      <c r="RWL127" s="511"/>
      <c r="RWM127" s="511"/>
      <c r="RWN127" s="511"/>
      <c r="RWO127" s="511"/>
      <c r="RWP127" s="511"/>
      <c r="RWQ127" s="511"/>
      <c r="RWR127" s="511"/>
      <c r="RWS127" s="511"/>
      <c r="RWT127" s="511"/>
      <c r="RWU127" s="511"/>
      <c r="RWV127" s="511"/>
      <c r="RWW127" s="511"/>
      <c r="RWX127" s="511"/>
      <c r="RWY127" s="511"/>
      <c r="RWZ127" s="511"/>
      <c r="RXA127" s="511"/>
      <c r="RXB127" s="511"/>
      <c r="RXC127" s="511"/>
      <c r="RXD127" s="511"/>
      <c r="RXE127" s="511"/>
      <c r="RXF127" s="511"/>
      <c r="RXG127" s="511"/>
      <c r="RXH127" s="511"/>
      <c r="RXI127" s="511"/>
      <c r="RXJ127" s="511"/>
      <c r="RXK127" s="511"/>
      <c r="RXL127" s="511"/>
      <c r="RXM127" s="511"/>
      <c r="RXN127" s="511"/>
      <c r="RXO127" s="511"/>
      <c r="RXP127" s="511"/>
      <c r="RXQ127" s="511"/>
      <c r="RXR127" s="511"/>
      <c r="RXS127" s="511"/>
      <c r="RXT127" s="511"/>
      <c r="RXU127" s="511"/>
      <c r="RXV127" s="511"/>
      <c r="RXW127" s="511"/>
      <c r="RXX127" s="511"/>
      <c r="RXY127" s="511"/>
      <c r="RXZ127" s="511"/>
      <c r="RYA127" s="511"/>
      <c r="RYB127" s="511"/>
      <c r="RYC127" s="511"/>
      <c r="RYD127" s="511"/>
      <c r="RYE127" s="511"/>
      <c r="RYF127" s="511"/>
      <c r="RYG127" s="511"/>
      <c r="RYH127" s="511"/>
      <c r="RYI127" s="511"/>
      <c r="RYJ127" s="511"/>
      <c r="RYK127" s="511"/>
      <c r="RYL127" s="511"/>
      <c r="RYM127" s="511"/>
      <c r="RYN127" s="511"/>
      <c r="RYO127" s="511"/>
      <c r="RYP127" s="511"/>
      <c r="RYQ127" s="511"/>
      <c r="RYR127" s="511"/>
      <c r="RYS127" s="511"/>
      <c r="RYT127" s="511"/>
      <c r="RYU127" s="511"/>
      <c r="RYV127" s="511"/>
      <c r="RYW127" s="511"/>
      <c r="RYX127" s="511"/>
      <c r="RYY127" s="511"/>
      <c r="RYZ127" s="511"/>
      <c r="RZA127" s="511"/>
      <c r="RZB127" s="511"/>
      <c r="RZC127" s="511"/>
      <c r="RZD127" s="511"/>
      <c r="RZE127" s="511"/>
      <c r="RZF127" s="511"/>
      <c r="RZG127" s="511"/>
      <c r="RZH127" s="511"/>
      <c r="RZI127" s="511"/>
      <c r="RZJ127" s="511"/>
      <c r="RZK127" s="511"/>
      <c r="RZL127" s="511"/>
      <c r="RZM127" s="511"/>
      <c r="RZN127" s="511"/>
      <c r="RZO127" s="511"/>
      <c r="RZP127" s="511"/>
      <c r="RZQ127" s="511"/>
      <c r="RZR127" s="511"/>
      <c r="RZS127" s="511"/>
      <c r="RZT127" s="511"/>
      <c r="RZU127" s="511"/>
      <c r="RZV127" s="511"/>
      <c r="RZW127" s="511"/>
      <c r="RZX127" s="511"/>
      <c r="RZY127" s="511"/>
      <c r="RZZ127" s="511"/>
      <c r="SAA127" s="511"/>
      <c r="SAB127" s="511"/>
      <c r="SAC127" s="511"/>
      <c r="SAD127" s="511"/>
      <c r="SAE127" s="511"/>
      <c r="SAF127" s="511"/>
      <c r="SAG127" s="511"/>
      <c r="SAH127" s="511"/>
      <c r="SAI127" s="511"/>
      <c r="SAJ127" s="511"/>
      <c r="SAK127" s="511"/>
      <c r="SAL127" s="511"/>
      <c r="SAM127" s="511"/>
      <c r="SAN127" s="511"/>
      <c r="SAO127" s="511"/>
      <c r="SAP127" s="511"/>
      <c r="SAQ127" s="511"/>
      <c r="SAR127" s="511"/>
      <c r="SAS127" s="511"/>
      <c r="SAT127" s="511"/>
      <c r="SAU127" s="511"/>
      <c r="SAV127" s="511"/>
      <c r="SAW127" s="511"/>
      <c r="SAX127" s="511"/>
      <c r="SAY127" s="511"/>
      <c r="SAZ127" s="511"/>
      <c r="SBA127" s="511"/>
      <c r="SBB127" s="511"/>
      <c r="SBC127" s="511"/>
      <c r="SBD127" s="511"/>
      <c r="SBE127" s="511"/>
      <c r="SBF127" s="511"/>
      <c r="SBG127" s="511"/>
      <c r="SBH127" s="511"/>
      <c r="SBI127" s="511"/>
      <c r="SBJ127" s="511"/>
      <c r="SBK127" s="511"/>
      <c r="SBL127" s="511"/>
      <c r="SBM127" s="511"/>
      <c r="SBN127" s="511"/>
      <c r="SBO127" s="511"/>
      <c r="SBP127" s="511"/>
      <c r="SBQ127" s="511"/>
      <c r="SBR127" s="511"/>
      <c r="SBS127" s="511"/>
      <c r="SBT127" s="511"/>
      <c r="SBU127" s="511"/>
      <c r="SBV127" s="511"/>
      <c r="SBW127" s="511"/>
      <c r="SBX127" s="511"/>
      <c r="SBY127" s="511"/>
      <c r="SBZ127" s="511"/>
      <c r="SCA127" s="511"/>
      <c r="SCB127" s="511"/>
      <c r="SCC127" s="511"/>
      <c r="SCD127" s="511"/>
      <c r="SCE127" s="511"/>
      <c r="SCF127" s="511"/>
      <c r="SCG127" s="511"/>
      <c r="SCH127" s="511"/>
      <c r="SCI127" s="511"/>
      <c r="SCJ127" s="511"/>
      <c r="SCK127" s="511"/>
      <c r="SCL127" s="511"/>
      <c r="SCM127" s="511"/>
      <c r="SCN127" s="511"/>
      <c r="SCO127" s="511"/>
      <c r="SCP127" s="511"/>
      <c r="SCQ127" s="511"/>
      <c r="SCR127" s="511"/>
      <c r="SCS127" s="511"/>
      <c r="SCT127" s="511"/>
      <c r="SCU127" s="511"/>
      <c r="SCV127" s="511"/>
      <c r="SCW127" s="511"/>
      <c r="SCX127" s="511"/>
      <c r="SCY127" s="511"/>
      <c r="SCZ127" s="511"/>
      <c r="SDA127" s="511"/>
      <c r="SDB127" s="511"/>
      <c r="SDC127" s="511"/>
      <c r="SDD127" s="511"/>
      <c r="SDE127" s="511"/>
      <c r="SDF127" s="511"/>
      <c r="SDG127" s="511"/>
      <c r="SDH127" s="511"/>
      <c r="SDI127" s="511"/>
      <c r="SDJ127" s="511"/>
      <c r="SDK127" s="511"/>
      <c r="SDL127" s="511"/>
      <c r="SDM127" s="511"/>
      <c r="SDN127" s="511"/>
      <c r="SDO127" s="511"/>
      <c r="SDP127" s="511"/>
      <c r="SDQ127" s="511"/>
      <c r="SDR127" s="511"/>
      <c r="SDS127" s="511"/>
      <c r="SDT127" s="511"/>
      <c r="SDU127" s="511"/>
      <c r="SDV127" s="511"/>
      <c r="SDW127" s="511"/>
      <c r="SDX127" s="511"/>
      <c r="SDY127" s="511"/>
      <c r="SDZ127" s="511"/>
      <c r="SEA127" s="511"/>
      <c r="SEB127" s="511"/>
      <c r="SEC127" s="511"/>
      <c r="SED127" s="511"/>
      <c r="SEE127" s="511"/>
      <c r="SEF127" s="511"/>
      <c r="SEG127" s="511"/>
      <c r="SEH127" s="511"/>
      <c r="SEI127" s="511"/>
      <c r="SEJ127" s="511"/>
      <c r="SEK127" s="511"/>
      <c r="SEL127" s="511"/>
      <c r="SEM127" s="511"/>
      <c r="SEN127" s="511"/>
      <c r="SEO127" s="511"/>
      <c r="SEP127" s="511"/>
      <c r="SEQ127" s="511"/>
      <c r="SER127" s="511"/>
      <c r="SES127" s="511"/>
      <c r="SET127" s="511"/>
      <c r="SEU127" s="511"/>
      <c r="SEV127" s="511"/>
      <c r="SEW127" s="511"/>
      <c r="SEX127" s="511"/>
      <c r="SEY127" s="511"/>
      <c r="SEZ127" s="511"/>
      <c r="SFA127" s="511"/>
      <c r="SFB127" s="511"/>
      <c r="SFC127" s="511"/>
      <c r="SFD127" s="511"/>
      <c r="SFE127" s="511"/>
      <c r="SFF127" s="511"/>
      <c r="SFG127" s="511"/>
      <c r="SFH127" s="511"/>
      <c r="SFI127" s="511"/>
      <c r="SFJ127" s="511"/>
      <c r="SFK127" s="511"/>
      <c r="SFL127" s="511"/>
      <c r="SFM127" s="511"/>
      <c r="SFN127" s="511"/>
      <c r="SFO127" s="511"/>
      <c r="SFP127" s="511"/>
      <c r="SFQ127" s="511"/>
      <c r="SFR127" s="511"/>
      <c r="SFS127" s="511"/>
      <c r="SFT127" s="511"/>
      <c r="SFU127" s="511"/>
      <c r="SFV127" s="511"/>
      <c r="SFW127" s="511"/>
      <c r="SFX127" s="511"/>
      <c r="SFY127" s="511"/>
      <c r="SFZ127" s="511"/>
      <c r="SGA127" s="511"/>
      <c r="SGB127" s="511"/>
      <c r="SGC127" s="511"/>
      <c r="SGD127" s="511"/>
      <c r="SGE127" s="511"/>
      <c r="SGF127" s="511"/>
      <c r="SGG127" s="511"/>
      <c r="SGH127" s="511"/>
      <c r="SGI127" s="511"/>
      <c r="SGJ127" s="511"/>
      <c r="SGK127" s="511"/>
      <c r="SGL127" s="511"/>
      <c r="SGM127" s="511"/>
      <c r="SGN127" s="511"/>
      <c r="SGO127" s="511"/>
      <c r="SGP127" s="511"/>
      <c r="SGQ127" s="511"/>
      <c r="SGR127" s="511"/>
      <c r="SGS127" s="511"/>
      <c r="SGT127" s="511"/>
      <c r="SGU127" s="511"/>
      <c r="SGV127" s="511"/>
      <c r="SGW127" s="511"/>
      <c r="SGX127" s="511"/>
      <c r="SGY127" s="511"/>
      <c r="SGZ127" s="511"/>
      <c r="SHA127" s="511"/>
      <c r="SHB127" s="511"/>
      <c r="SHC127" s="511"/>
      <c r="SHD127" s="511"/>
      <c r="SHE127" s="511"/>
      <c r="SHF127" s="511"/>
      <c r="SHG127" s="511"/>
      <c r="SHH127" s="511"/>
      <c r="SHI127" s="511"/>
      <c r="SHJ127" s="511"/>
      <c r="SHK127" s="511"/>
      <c r="SHL127" s="511"/>
      <c r="SHM127" s="511"/>
      <c r="SHN127" s="511"/>
      <c r="SHO127" s="511"/>
      <c r="SHP127" s="511"/>
      <c r="SHQ127" s="511"/>
      <c r="SHR127" s="511"/>
      <c r="SHS127" s="511"/>
      <c r="SHT127" s="511"/>
      <c r="SHU127" s="511"/>
      <c r="SHV127" s="511"/>
      <c r="SHW127" s="511"/>
      <c r="SHX127" s="511"/>
      <c r="SHY127" s="511"/>
      <c r="SHZ127" s="511"/>
      <c r="SIA127" s="511"/>
      <c r="SIB127" s="511"/>
      <c r="SIC127" s="511"/>
      <c r="SID127" s="511"/>
      <c r="SIE127" s="511"/>
      <c r="SIF127" s="511"/>
      <c r="SIG127" s="511"/>
      <c r="SIH127" s="511"/>
      <c r="SII127" s="511"/>
      <c r="SIJ127" s="511"/>
      <c r="SIK127" s="511"/>
      <c r="SIL127" s="511"/>
      <c r="SIM127" s="511"/>
      <c r="SIN127" s="511"/>
      <c r="SIO127" s="511"/>
      <c r="SIP127" s="511"/>
      <c r="SIQ127" s="511"/>
      <c r="SIR127" s="511"/>
      <c r="SIS127" s="511"/>
      <c r="SIT127" s="511"/>
      <c r="SIU127" s="511"/>
      <c r="SIV127" s="511"/>
      <c r="SIW127" s="511"/>
      <c r="SIX127" s="511"/>
      <c r="SIY127" s="511"/>
      <c r="SIZ127" s="511"/>
      <c r="SJA127" s="511"/>
      <c r="SJB127" s="511"/>
      <c r="SJC127" s="511"/>
      <c r="SJD127" s="511"/>
      <c r="SJE127" s="511"/>
      <c r="SJF127" s="511"/>
      <c r="SJG127" s="511"/>
      <c r="SJH127" s="511"/>
      <c r="SJI127" s="511"/>
      <c r="SJJ127" s="511"/>
      <c r="SJK127" s="511"/>
      <c r="SJL127" s="511"/>
      <c r="SJM127" s="511"/>
      <c r="SJN127" s="511"/>
      <c r="SJO127" s="511"/>
      <c r="SJP127" s="511"/>
      <c r="SJQ127" s="511"/>
      <c r="SJR127" s="511"/>
      <c r="SJS127" s="511"/>
      <c r="SJT127" s="511"/>
      <c r="SJU127" s="511"/>
      <c r="SJV127" s="511"/>
      <c r="SJW127" s="511"/>
      <c r="SJX127" s="511"/>
      <c r="SJY127" s="511"/>
      <c r="SJZ127" s="511"/>
      <c r="SKA127" s="511"/>
      <c r="SKB127" s="511"/>
      <c r="SKC127" s="511"/>
      <c r="SKD127" s="511"/>
      <c r="SKE127" s="511"/>
      <c r="SKF127" s="511"/>
      <c r="SKG127" s="511"/>
      <c r="SKH127" s="511"/>
      <c r="SKI127" s="511"/>
      <c r="SKJ127" s="511"/>
      <c r="SKK127" s="511"/>
      <c r="SKL127" s="511"/>
      <c r="SKM127" s="511"/>
      <c r="SKN127" s="511"/>
      <c r="SKO127" s="511"/>
      <c r="SKP127" s="511"/>
      <c r="SKQ127" s="511"/>
      <c r="SKR127" s="511"/>
      <c r="SKS127" s="511"/>
      <c r="SKT127" s="511"/>
      <c r="SKU127" s="511"/>
      <c r="SKV127" s="511"/>
      <c r="SKW127" s="511"/>
      <c r="SKX127" s="511"/>
      <c r="SKY127" s="511"/>
      <c r="SKZ127" s="511"/>
      <c r="SLA127" s="511"/>
      <c r="SLB127" s="511"/>
      <c r="SLC127" s="511"/>
      <c r="SLD127" s="511"/>
      <c r="SLE127" s="511"/>
      <c r="SLF127" s="511"/>
      <c r="SLG127" s="511"/>
      <c r="SLH127" s="511"/>
      <c r="SLI127" s="511"/>
      <c r="SLJ127" s="511"/>
      <c r="SLK127" s="511"/>
      <c r="SLL127" s="511"/>
      <c r="SLM127" s="511"/>
      <c r="SLN127" s="511"/>
      <c r="SLO127" s="511"/>
      <c r="SLP127" s="511"/>
      <c r="SLQ127" s="511"/>
      <c r="SLR127" s="511"/>
      <c r="SLS127" s="511"/>
      <c r="SLT127" s="511"/>
      <c r="SLU127" s="511"/>
      <c r="SLV127" s="511"/>
      <c r="SLW127" s="511"/>
      <c r="SLX127" s="511"/>
      <c r="SLY127" s="511"/>
      <c r="SLZ127" s="511"/>
      <c r="SMA127" s="511"/>
      <c r="SMB127" s="511"/>
      <c r="SMC127" s="511"/>
      <c r="SMD127" s="511"/>
      <c r="SME127" s="511"/>
      <c r="SMF127" s="511"/>
      <c r="SMG127" s="511"/>
      <c r="SMH127" s="511"/>
      <c r="SMI127" s="511"/>
      <c r="SMJ127" s="511"/>
      <c r="SMK127" s="511"/>
      <c r="SML127" s="511"/>
      <c r="SMM127" s="511"/>
      <c r="SMN127" s="511"/>
      <c r="SMO127" s="511"/>
      <c r="SMP127" s="511"/>
      <c r="SMQ127" s="511"/>
      <c r="SMR127" s="511"/>
      <c r="SMS127" s="511"/>
      <c r="SMT127" s="511"/>
      <c r="SMU127" s="511"/>
      <c r="SMV127" s="511"/>
      <c r="SMW127" s="511"/>
      <c r="SMX127" s="511"/>
      <c r="SMY127" s="511"/>
      <c r="SMZ127" s="511"/>
      <c r="SNA127" s="511"/>
      <c r="SNB127" s="511"/>
      <c r="SNC127" s="511"/>
      <c r="SND127" s="511"/>
      <c r="SNE127" s="511"/>
      <c r="SNF127" s="511"/>
      <c r="SNG127" s="511"/>
      <c r="SNH127" s="511"/>
      <c r="SNI127" s="511"/>
      <c r="SNJ127" s="511"/>
      <c r="SNK127" s="511"/>
      <c r="SNL127" s="511"/>
      <c r="SNM127" s="511"/>
      <c r="SNN127" s="511"/>
      <c r="SNO127" s="511"/>
      <c r="SNP127" s="511"/>
      <c r="SNQ127" s="511"/>
      <c r="SNR127" s="511"/>
      <c r="SNS127" s="511"/>
      <c r="SNT127" s="511"/>
      <c r="SNU127" s="511"/>
      <c r="SNV127" s="511"/>
      <c r="SNW127" s="511"/>
      <c r="SNX127" s="511"/>
      <c r="SNY127" s="511"/>
      <c r="SNZ127" s="511"/>
      <c r="SOA127" s="511"/>
      <c r="SOB127" s="511"/>
      <c r="SOC127" s="511"/>
      <c r="SOD127" s="511"/>
      <c r="SOE127" s="511"/>
      <c r="SOF127" s="511"/>
      <c r="SOG127" s="511"/>
      <c r="SOH127" s="511"/>
      <c r="SOI127" s="511"/>
      <c r="SOJ127" s="511"/>
      <c r="SOK127" s="511"/>
      <c r="SOL127" s="511"/>
      <c r="SOM127" s="511"/>
      <c r="SON127" s="511"/>
      <c r="SOO127" s="511"/>
      <c r="SOP127" s="511"/>
      <c r="SOQ127" s="511"/>
      <c r="SOR127" s="511"/>
      <c r="SOS127" s="511"/>
      <c r="SOT127" s="511"/>
      <c r="SOU127" s="511"/>
      <c r="SOV127" s="511"/>
      <c r="SOW127" s="511"/>
      <c r="SOX127" s="511"/>
      <c r="SOY127" s="511"/>
      <c r="SOZ127" s="511"/>
      <c r="SPA127" s="511"/>
      <c r="SPB127" s="511"/>
      <c r="SPC127" s="511"/>
      <c r="SPD127" s="511"/>
      <c r="SPE127" s="511"/>
      <c r="SPF127" s="511"/>
      <c r="SPG127" s="511"/>
      <c r="SPH127" s="511"/>
      <c r="SPI127" s="511"/>
      <c r="SPJ127" s="511"/>
      <c r="SPK127" s="511"/>
      <c r="SPL127" s="511"/>
      <c r="SPM127" s="511"/>
      <c r="SPN127" s="511"/>
      <c r="SPO127" s="511"/>
      <c r="SPP127" s="511"/>
      <c r="SPQ127" s="511"/>
      <c r="SPR127" s="511"/>
      <c r="SPS127" s="511"/>
      <c r="SPT127" s="511"/>
      <c r="SPU127" s="511"/>
      <c r="SPV127" s="511"/>
      <c r="SPW127" s="511"/>
      <c r="SPX127" s="511"/>
      <c r="SPY127" s="511"/>
      <c r="SPZ127" s="511"/>
      <c r="SQA127" s="511"/>
      <c r="SQB127" s="511"/>
      <c r="SQC127" s="511"/>
      <c r="SQD127" s="511"/>
      <c r="SQE127" s="511"/>
      <c r="SQF127" s="511"/>
      <c r="SQG127" s="511"/>
      <c r="SQH127" s="511"/>
      <c r="SQI127" s="511"/>
      <c r="SQJ127" s="511"/>
      <c r="SQK127" s="511"/>
      <c r="SQL127" s="511"/>
      <c r="SQM127" s="511"/>
      <c r="SQN127" s="511"/>
      <c r="SQO127" s="511"/>
      <c r="SQP127" s="511"/>
      <c r="SQQ127" s="511"/>
      <c r="SQR127" s="511"/>
      <c r="SQS127" s="511"/>
      <c r="SQT127" s="511"/>
      <c r="SQU127" s="511"/>
      <c r="SQV127" s="511"/>
      <c r="SQW127" s="511"/>
      <c r="SQX127" s="511"/>
      <c r="SQY127" s="511"/>
      <c r="SQZ127" s="511"/>
      <c r="SRA127" s="511"/>
      <c r="SRB127" s="511"/>
      <c r="SRC127" s="511"/>
      <c r="SRD127" s="511"/>
      <c r="SRE127" s="511"/>
      <c r="SRF127" s="511"/>
      <c r="SRG127" s="511"/>
      <c r="SRH127" s="511"/>
      <c r="SRI127" s="511"/>
      <c r="SRJ127" s="511"/>
      <c r="SRK127" s="511"/>
      <c r="SRL127" s="511"/>
      <c r="SRM127" s="511"/>
      <c r="SRN127" s="511"/>
      <c r="SRO127" s="511"/>
      <c r="SRP127" s="511"/>
      <c r="SRQ127" s="511"/>
      <c r="SRR127" s="511"/>
      <c r="SRS127" s="511"/>
      <c r="SRT127" s="511"/>
      <c r="SRU127" s="511"/>
      <c r="SRV127" s="511"/>
      <c r="SRW127" s="511"/>
      <c r="SRX127" s="511"/>
      <c r="SRY127" s="511"/>
      <c r="SRZ127" s="511"/>
      <c r="SSA127" s="511"/>
      <c r="SSB127" s="511"/>
      <c r="SSC127" s="511"/>
      <c r="SSD127" s="511"/>
      <c r="SSE127" s="511"/>
      <c r="SSF127" s="511"/>
      <c r="SSG127" s="511"/>
      <c r="SSH127" s="511"/>
      <c r="SSI127" s="511"/>
      <c r="SSJ127" s="511"/>
      <c r="SSK127" s="511"/>
      <c r="SSL127" s="511"/>
      <c r="SSM127" s="511"/>
      <c r="SSN127" s="511"/>
      <c r="SSO127" s="511"/>
      <c r="SSP127" s="511"/>
      <c r="SSQ127" s="511"/>
      <c r="SSR127" s="511"/>
      <c r="SSS127" s="511"/>
      <c r="SST127" s="511"/>
      <c r="SSU127" s="511"/>
      <c r="SSV127" s="511"/>
      <c r="SSW127" s="511"/>
      <c r="SSX127" s="511"/>
      <c r="SSY127" s="511"/>
      <c r="SSZ127" s="511"/>
      <c r="STA127" s="511"/>
      <c r="STB127" s="511"/>
      <c r="STC127" s="511"/>
      <c r="STD127" s="511"/>
      <c r="STE127" s="511"/>
      <c r="STF127" s="511"/>
      <c r="STG127" s="511"/>
      <c r="STH127" s="511"/>
      <c r="STI127" s="511"/>
      <c r="STJ127" s="511"/>
      <c r="STK127" s="511"/>
      <c r="STL127" s="511"/>
      <c r="STM127" s="511"/>
      <c r="STN127" s="511"/>
      <c r="STO127" s="511"/>
      <c r="STP127" s="511"/>
      <c r="STQ127" s="511"/>
      <c r="STR127" s="511"/>
      <c r="STS127" s="511"/>
      <c r="STT127" s="511"/>
      <c r="STU127" s="511"/>
      <c r="STV127" s="511"/>
      <c r="STW127" s="511"/>
      <c r="STX127" s="511"/>
      <c r="STY127" s="511"/>
      <c r="STZ127" s="511"/>
      <c r="SUA127" s="511"/>
      <c r="SUB127" s="511"/>
      <c r="SUC127" s="511"/>
      <c r="SUD127" s="511"/>
      <c r="SUE127" s="511"/>
      <c r="SUF127" s="511"/>
      <c r="SUG127" s="511"/>
      <c r="SUH127" s="511"/>
      <c r="SUI127" s="511"/>
      <c r="SUJ127" s="511"/>
      <c r="SUK127" s="511"/>
      <c r="SUL127" s="511"/>
      <c r="SUM127" s="511"/>
      <c r="SUN127" s="511"/>
      <c r="SUO127" s="511"/>
      <c r="SUP127" s="511"/>
      <c r="SUQ127" s="511"/>
      <c r="SUR127" s="511"/>
      <c r="SUS127" s="511"/>
      <c r="SUT127" s="511"/>
      <c r="SUU127" s="511"/>
      <c r="SUV127" s="511"/>
      <c r="SUW127" s="511"/>
      <c r="SUX127" s="511"/>
      <c r="SUY127" s="511"/>
      <c r="SUZ127" s="511"/>
      <c r="SVA127" s="511"/>
      <c r="SVB127" s="511"/>
      <c r="SVC127" s="511"/>
      <c r="SVD127" s="511"/>
      <c r="SVE127" s="511"/>
      <c r="SVF127" s="511"/>
      <c r="SVG127" s="511"/>
      <c r="SVH127" s="511"/>
      <c r="SVI127" s="511"/>
      <c r="SVJ127" s="511"/>
      <c r="SVK127" s="511"/>
      <c r="SVL127" s="511"/>
      <c r="SVM127" s="511"/>
      <c r="SVN127" s="511"/>
      <c r="SVO127" s="511"/>
      <c r="SVP127" s="511"/>
      <c r="SVQ127" s="511"/>
      <c r="SVR127" s="511"/>
      <c r="SVS127" s="511"/>
      <c r="SVT127" s="511"/>
      <c r="SVU127" s="511"/>
      <c r="SVV127" s="511"/>
      <c r="SVW127" s="511"/>
      <c r="SVX127" s="511"/>
      <c r="SVY127" s="511"/>
      <c r="SVZ127" s="511"/>
      <c r="SWA127" s="511"/>
      <c r="SWB127" s="511"/>
      <c r="SWC127" s="511"/>
      <c r="SWD127" s="511"/>
      <c r="SWE127" s="511"/>
      <c r="SWF127" s="511"/>
      <c r="SWG127" s="511"/>
      <c r="SWH127" s="511"/>
      <c r="SWI127" s="511"/>
      <c r="SWJ127" s="511"/>
      <c r="SWK127" s="511"/>
      <c r="SWL127" s="511"/>
      <c r="SWM127" s="511"/>
      <c r="SWN127" s="511"/>
      <c r="SWO127" s="511"/>
      <c r="SWP127" s="511"/>
      <c r="SWQ127" s="511"/>
      <c r="SWR127" s="511"/>
      <c r="SWS127" s="511"/>
      <c r="SWT127" s="511"/>
      <c r="SWU127" s="511"/>
      <c r="SWV127" s="511"/>
      <c r="SWW127" s="511"/>
      <c r="SWX127" s="511"/>
      <c r="SWY127" s="511"/>
      <c r="SWZ127" s="511"/>
      <c r="SXA127" s="511"/>
      <c r="SXB127" s="511"/>
      <c r="SXC127" s="511"/>
      <c r="SXD127" s="511"/>
      <c r="SXE127" s="511"/>
      <c r="SXF127" s="511"/>
      <c r="SXG127" s="511"/>
      <c r="SXH127" s="511"/>
      <c r="SXI127" s="511"/>
      <c r="SXJ127" s="511"/>
      <c r="SXK127" s="511"/>
      <c r="SXL127" s="511"/>
      <c r="SXM127" s="511"/>
      <c r="SXN127" s="511"/>
      <c r="SXO127" s="511"/>
      <c r="SXP127" s="511"/>
      <c r="SXQ127" s="511"/>
      <c r="SXR127" s="511"/>
      <c r="SXS127" s="511"/>
      <c r="SXT127" s="511"/>
      <c r="SXU127" s="511"/>
      <c r="SXV127" s="511"/>
      <c r="SXW127" s="511"/>
      <c r="SXX127" s="511"/>
      <c r="SXY127" s="511"/>
      <c r="SXZ127" s="511"/>
      <c r="SYA127" s="511"/>
      <c r="SYB127" s="511"/>
      <c r="SYC127" s="511"/>
      <c r="SYD127" s="511"/>
      <c r="SYE127" s="511"/>
      <c r="SYF127" s="511"/>
      <c r="SYG127" s="511"/>
      <c r="SYH127" s="511"/>
      <c r="SYI127" s="511"/>
      <c r="SYJ127" s="511"/>
      <c r="SYK127" s="511"/>
      <c r="SYL127" s="511"/>
      <c r="SYM127" s="511"/>
      <c r="SYN127" s="511"/>
      <c r="SYO127" s="511"/>
      <c r="SYP127" s="511"/>
      <c r="SYQ127" s="511"/>
      <c r="SYR127" s="511"/>
      <c r="SYS127" s="511"/>
      <c r="SYT127" s="511"/>
      <c r="SYU127" s="511"/>
      <c r="SYV127" s="511"/>
      <c r="SYW127" s="511"/>
      <c r="SYX127" s="511"/>
      <c r="SYY127" s="511"/>
      <c r="SYZ127" s="511"/>
      <c r="SZA127" s="511"/>
      <c r="SZB127" s="511"/>
      <c r="SZC127" s="511"/>
      <c r="SZD127" s="511"/>
      <c r="SZE127" s="511"/>
      <c r="SZF127" s="511"/>
      <c r="SZG127" s="511"/>
      <c r="SZH127" s="511"/>
      <c r="SZI127" s="511"/>
      <c r="SZJ127" s="511"/>
      <c r="SZK127" s="511"/>
      <c r="SZL127" s="511"/>
      <c r="SZM127" s="511"/>
      <c r="SZN127" s="511"/>
      <c r="SZO127" s="511"/>
      <c r="SZP127" s="511"/>
      <c r="SZQ127" s="511"/>
      <c r="SZR127" s="511"/>
      <c r="SZS127" s="511"/>
      <c r="SZT127" s="511"/>
      <c r="SZU127" s="511"/>
      <c r="SZV127" s="511"/>
      <c r="SZW127" s="511"/>
      <c r="SZX127" s="511"/>
      <c r="SZY127" s="511"/>
      <c r="SZZ127" s="511"/>
      <c r="TAA127" s="511"/>
      <c r="TAB127" s="511"/>
      <c r="TAC127" s="511"/>
      <c r="TAD127" s="511"/>
      <c r="TAE127" s="511"/>
      <c r="TAF127" s="511"/>
      <c r="TAG127" s="511"/>
      <c r="TAH127" s="511"/>
      <c r="TAI127" s="511"/>
      <c r="TAJ127" s="511"/>
      <c r="TAK127" s="511"/>
      <c r="TAL127" s="511"/>
      <c r="TAM127" s="511"/>
      <c r="TAN127" s="511"/>
      <c r="TAO127" s="511"/>
      <c r="TAP127" s="511"/>
      <c r="TAQ127" s="511"/>
      <c r="TAR127" s="511"/>
      <c r="TAS127" s="511"/>
      <c r="TAT127" s="511"/>
      <c r="TAU127" s="511"/>
      <c r="TAV127" s="511"/>
      <c r="TAW127" s="511"/>
      <c r="TAX127" s="511"/>
      <c r="TAY127" s="511"/>
      <c r="TAZ127" s="511"/>
      <c r="TBA127" s="511"/>
      <c r="TBB127" s="511"/>
      <c r="TBC127" s="511"/>
      <c r="TBD127" s="511"/>
      <c r="TBE127" s="511"/>
      <c r="TBF127" s="511"/>
      <c r="TBG127" s="511"/>
      <c r="TBH127" s="511"/>
      <c r="TBI127" s="511"/>
      <c r="TBJ127" s="511"/>
      <c r="TBK127" s="511"/>
      <c r="TBL127" s="511"/>
      <c r="TBM127" s="511"/>
      <c r="TBN127" s="511"/>
      <c r="TBO127" s="511"/>
      <c r="TBP127" s="511"/>
      <c r="TBQ127" s="511"/>
      <c r="TBR127" s="511"/>
      <c r="TBS127" s="511"/>
      <c r="TBT127" s="511"/>
      <c r="TBU127" s="511"/>
      <c r="TBV127" s="511"/>
      <c r="TBW127" s="511"/>
      <c r="TBX127" s="511"/>
      <c r="TBY127" s="511"/>
      <c r="TBZ127" s="511"/>
      <c r="TCA127" s="511"/>
      <c r="TCB127" s="511"/>
      <c r="TCC127" s="511"/>
      <c r="TCD127" s="511"/>
      <c r="TCE127" s="511"/>
      <c r="TCF127" s="511"/>
      <c r="TCG127" s="511"/>
      <c r="TCH127" s="511"/>
      <c r="TCI127" s="511"/>
      <c r="TCJ127" s="511"/>
      <c r="TCK127" s="511"/>
      <c r="TCL127" s="511"/>
      <c r="TCM127" s="511"/>
      <c r="TCN127" s="511"/>
      <c r="TCO127" s="511"/>
      <c r="TCP127" s="511"/>
      <c r="TCQ127" s="511"/>
      <c r="TCR127" s="511"/>
      <c r="TCS127" s="511"/>
      <c r="TCT127" s="511"/>
      <c r="TCU127" s="511"/>
      <c r="TCV127" s="511"/>
      <c r="TCW127" s="511"/>
      <c r="TCX127" s="511"/>
      <c r="TCY127" s="511"/>
      <c r="TCZ127" s="511"/>
      <c r="TDA127" s="511"/>
      <c r="TDB127" s="511"/>
      <c r="TDC127" s="511"/>
      <c r="TDD127" s="511"/>
      <c r="TDE127" s="511"/>
      <c r="TDF127" s="511"/>
      <c r="TDG127" s="511"/>
      <c r="TDH127" s="511"/>
      <c r="TDI127" s="511"/>
      <c r="TDJ127" s="511"/>
      <c r="TDK127" s="511"/>
      <c r="TDL127" s="511"/>
      <c r="TDM127" s="511"/>
      <c r="TDN127" s="511"/>
      <c r="TDO127" s="511"/>
      <c r="TDP127" s="511"/>
      <c r="TDQ127" s="511"/>
      <c r="TDR127" s="511"/>
      <c r="TDS127" s="511"/>
      <c r="TDT127" s="511"/>
      <c r="TDU127" s="511"/>
      <c r="TDV127" s="511"/>
      <c r="TDW127" s="511"/>
      <c r="TDX127" s="511"/>
      <c r="TDY127" s="511"/>
      <c r="TDZ127" s="511"/>
      <c r="TEA127" s="511"/>
      <c r="TEB127" s="511"/>
      <c r="TEC127" s="511"/>
      <c r="TED127" s="511"/>
      <c r="TEE127" s="511"/>
      <c r="TEF127" s="511"/>
      <c r="TEG127" s="511"/>
      <c r="TEH127" s="511"/>
      <c r="TEI127" s="511"/>
      <c r="TEJ127" s="511"/>
      <c r="TEK127" s="511"/>
      <c r="TEL127" s="511"/>
      <c r="TEM127" s="511"/>
      <c r="TEN127" s="511"/>
      <c r="TEO127" s="511"/>
      <c r="TEP127" s="511"/>
      <c r="TEQ127" s="511"/>
      <c r="TER127" s="511"/>
      <c r="TES127" s="511"/>
      <c r="TET127" s="511"/>
      <c r="TEU127" s="511"/>
      <c r="TEV127" s="511"/>
      <c r="TEW127" s="511"/>
      <c r="TEX127" s="511"/>
      <c r="TEY127" s="511"/>
      <c r="TEZ127" s="511"/>
      <c r="TFA127" s="511"/>
      <c r="TFB127" s="511"/>
      <c r="TFC127" s="511"/>
      <c r="TFD127" s="511"/>
      <c r="TFE127" s="511"/>
      <c r="TFF127" s="511"/>
      <c r="TFG127" s="511"/>
      <c r="TFH127" s="511"/>
      <c r="TFI127" s="511"/>
      <c r="TFJ127" s="511"/>
      <c r="TFK127" s="511"/>
      <c r="TFL127" s="511"/>
      <c r="TFM127" s="511"/>
      <c r="TFN127" s="511"/>
      <c r="TFO127" s="511"/>
      <c r="TFP127" s="511"/>
      <c r="TFQ127" s="511"/>
      <c r="TFR127" s="511"/>
      <c r="TFS127" s="511"/>
      <c r="TFT127" s="511"/>
      <c r="TFU127" s="511"/>
      <c r="TFV127" s="511"/>
      <c r="TFW127" s="511"/>
      <c r="TFX127" s="511"/>
      <c r="TFY127" s="511"/>
      <c r="TFZ127" s="511"/>
      <c r="TGA127" s="511"/>
      <c r="TGB127" s="511"/>
      <c r="TGC127" s="511"/>
      <c r="TGD127" s="511"/>
      <c r="TGE127" s="511"/>
      <c r="TGF127" s="511"/>
      <c r="TGG127" s="511"/>
      <c r="TGH127" s="511"/>
      <c r="TGI127" s="511"/>
      <c r="TGJ127" s="511"/>
      <c r="TGK127" s="511"/>
      <c r="TGL127" s="511"/>
      <c r="TGM127" s="511"/>
      <c r="TGN127" s="511"/>
      <c r="TGO127" s="511"/>
      <c r="TGP127" s="511"/>
      <c r="TGQ127" s="511"/>
      <c r="TGR127" s="511"/>
      <c r="TGS127" s="511"/>
      <c r="TGT127" s="511"/>
      <c r="TGU127" s="511"/>
      <c r="TGV127" s="511"/>
      <c r="TGW127" s="511"/>
      <c r="TGX127" s="511"/>
      <c r="TGY127" s="511"/>
      <c r="TGZ127" s="511"/>
      <c r="THA127" s="511"/>
      <c r="THB127" s="511"/>
      <c r="THC127" s="511"/>
      <c r="THD127" s="511"/>
      <c r="THE127" s="511"/>
      <c r="THF127" s="511"/>
      <c r="THG127" s="511"/>
      <c r="THH127" s="511"/>
      <c r="THI127" s="511"/>
      <c r="THJ127" s="511"/>
      <c r="THK127" s="511"/>
      <c r="THL127" s="511"/>
      <c r="THM127" s="511"/>
      <c r="THN127" s="511"/>
      <c r="THO127" s="511"/>
      <c r="THP127" s="511"/>
      <c r="THQ127" s="511"/>
      <c r="THR127" s="511"/>
      <c r="THS127" s="511"/>
      <c r="THT127" s="511"/>
      <c r="THU127" s="511"/>
      <c r="THV127" s="511"/>
      <c r="THW127" s="511"/>
      <c r="THX127" s="511"/>
      <c r="THY127" s="511"/>
      <c r="THZ127" s="511"/>
      <c r="TIA127" s="511"/>
      <c r="TIB127" s="511"/>
      <c r="TIC127" s="511"/>
      <c r="TID127" s="511"/>
      <c r="TIE127" s="511"/>
      <c r="TIF127" s="511"/>
      <c r="TIG127" s="511"/>
      <c r="TIH127" s="511"/>
      <c r="TII127" s="511"/>
      <c r="TIJ127" s="511"/>
      <c r="TIK127" s="511"/>
      <c r="TIL127" s="511"/>
      <c r="TIM127" s="511"/>
      <c r="TIN127" s="511"/>
      <c r="TIO127" s="511"/>
      <c r="TIP127" s="511"/>
      <c r="TIQ127" s="511"/>
      <c r="TIR127" s="511"/>
      <c r="TIS127" s="511"/>
      <c r="TIT127" s="511"/>
      <c r="TIU127" s="511"/>
      <c r="TIV127" s="511"/>
      <c r="TIW127" s="511"/>
      <c r="TIX127" s="511"/>
      <c r="TIY127" s="511"/>
      <c r="TIZ127" s="511"/>
      <c r="TJA127" s="511"/>
      <c r="TJB127" s="511"/>
      <c r="TJC127" s="511"/>
      <c r="TJD127" s="511"/>
      <c r="TJE127" s="511"/>
      <c r="TJF127" s="511"/>
      <c r="TJG127" s="511"/>
      <c r="TJH127" s="511"/>
      <c r="TJI127" s="511"/>
      <c r="TJJ127" s="511"/>
      <c r="TJK127" s="511"/>
      <c r="TJL127" s="511"/>
      <c r="TJM127" s="511"/>
      <c r="TJN127" s="511"/>
      <c r="TJO127" s="511"/>
      <c r="TJP127" s="511"/>
      <c r="TJQ127" s="511"/>
      <c r="TJR127" s="511"/>
      <c r="TJS127" s="511"/>
      <c r="TJT127" s="511"/>
      <c r="TJU127" s="511"/>
      <c r="TJV127" s="511"/>
      <c r="TJW127" s="511"/>
      <c r="TJX127" s="511"/>
      <c r="TJY127" s="511"/>
      <c r="TJZ127" s="511"/>
      <c r="TKA127" s="511"/>
      <c r="TKB127" s="511"/>
      <c r="TKC127" s="511"/>
      <c r="TKD127" s="511"/>
      <c r="TKE127" s="511"/>
      <c r="TKF127" s="511"/>
      <c r="TKG127" s="511"/>
      <c r="TKH127" s="511"/>
      <c r="TKI127" s="511"/>
      <c r="TKJ127" s="511"/>
      <c r="TKK127" s="511"/>
      <c r="TKL127" s="511"/>
      <c r="TKM127" s="511"/>
      <c r="TKN127" s="511"/>
      <c r="TKO127" s="511"/>
      <c r="TKP127" s="511"/>
      <c r="TKQ127" s="511"/>
      <c r="TKR127" s="511"/>
      <c r="TKS127" s="511"/>
      <c r="TKT127" s="511"/>
      <c r="TKU127" s="511"/>
      <c r="TKV127" s="511"/>
      <c r="TKW127" s="511"/>
      <c r="TKX127" s="511"/>
      <c r="TKY127" s="511"/>
      <c r="TKZ127" s="511"/>
      <c r="TLA127" s="511"/>
      <c r="TLB127" s="511"/>
      <c r="TLC127" s="511"/>
      <c r="TLD127" s="511"/>
      <c r="TLE127" s="511"/>
      <c r="TLF127" s="511"/>
      <c r="TLG127" s="511"/>
      <c r="TLH127" s="511"/>
      <c r="TLI127" s="511"/>
      <c r="TLJ127" s="511"/>
      <c r="TLK127" s="511"/>
      <c r="TLL127" s="511"/>
      <c r="TLM127" s="511"/>
      <c r="TLN127" s="511"/>
      <c r="TLO127" s="511"/>
      <c r="TLP127" s="511"/>
      <c r="TLQ127" s="511"/>
      <c r="TLR127" s="511"/>
      <c r="TLS127" s="511"/>
      <c r="TLT127" s="511"/>
      <c r="TLU127" s="511"/>
      <c r="TLV127" s="511"/>
      <c r="TLW127" s="511"/>
      <c r="TLX127" s="511"/>
      <c r="TLY127" s="511"/>
      <c r="TLZ127" s="511"/>
      <c r="TMA127" s="511"/>
      <c r="TMB127" s="511"/>
      <c r="TMC127" s="511"/>
      <c r="TMD127" s="511"/>
      <c r="TME127" s="511"/>
      <c r="TMF127" s="511"/>
      <c r="TMG127" s="511"/>
      <c r="TMH127" s="511"/>
      <c r="TMI127" s="511"/>
      <c r="TMJ127" s="511"/>
      <c r="TMK127" s="511"/>
      <c r="TML127" s="511"/>
      <c r="TMM127" s="511"/>
      <c r="TMN127" s="511"/>
      <c r="TMO127" s="511"/>
      <c r="TMP127" s="511"/>
      <c r="TMQ127" s="511"/>
      <c r="TMR127" s="511"/>
      <c r="TMS127" s="511"/>
      <c r="TMT127" s="511"/>
      <c r="TMU127" s="511"/>
      <c r="TMV127" s="511"/>
      <c r="TMW127" s="511"/>
      <c r="TMX127" s="511"/>
      <c r="TMY127" s="511"/>
      <c r="TMZ127" s="511"/>
      <c r="TNA127" s="511"/>
      <c r="TNB127" s="511"/>
      <c r="TNC127" s="511"/>
      <c r="TND127" s="511"/>
      <c r="TNE127" s="511"/>
      <c r="TNF127" s="511"/>
      <c r="TNG127" s="511"/>
      <c r="TNH127" s="511"/>
      <c r="TNI127" s="511"/>
      <c r="TNJ127" s="511"/>
      <c r="TNK127" s="511"/>
      <c r="TNL127" s="511"/>
      <c r="TNM127" s="511"/>
      <c r="TNN127" s="511"/>
      <c r="TNO127" s="511"/>
      <c r="TNP127" s="511"/>
      <c r="TNQ127" s="511"/>
      <c r="TNR127" s="511"/>
      <c r="TNS127" s="511"/>
      <c r="TNT127" s="511"/>
      <c r="TNU127" s="511"/>
      <c r="TNV127" s="511"/>
      <c r="TNW127" s="511"/>
      <c r="TNX127" s="511"/>
      <c r="TNY127" s="511"/>
      <c r="TNZ127" s="511"/>
      <c r="TOA127" s="511"/>
      <c r="TOB127" s="511"/>
      <c r="TOC127" s="511"/>
      <c r="TOD127" s="511"/>
      <c r="TOE127" s="511"/>
      <c r="TOF127" s="511"/>
      <c r="TOG127" s="511"/>
      <c r="TOH127" s="511"/>
      <c r="TOI127" s="511"/>
      <c r="TOJ127" s="511"/>
      <c r="TOK127" s="511"/>
      <c r="TOL127" s="511"/>
      <c r="TOM127" s="511"/>
      <c r="TON127" s="511"/>
      <c r="TOO127" s="511"/>
      <c r="TOP127" s="511"/>
      <c r="TOQ127" s="511"/>
      <c r="TOR127" s="511"/>
      <c r="TOS127" s="511"/>
      <c r="TOT127" s="511"/>
      <c r="TOU127" s="511"/>
      <c r="TOV127" s="511"/>
      <c r="TOW127" s="511"/>
      <c r="TOX127" s="511"/>
      <c r="TOY127" s="511"/>
      <c r="TOZ127" s="511"/>
      <c r="TPA127" s="511"/>
      <c r="TPB127" s="511"/>
      <c r="TPC127" s="511"/>
      <c r="TPD127" s="511"/>
      <c r="TPE127" s="511"/>
      <c r="TPF127" s="511"/>
      <c r="TPG127" s="511"/>
      <c r="TPH127" s="511"/>
      <c r="TPI127" s="511"/>
      <c r="TPJ127" s="511"/>
      <c r="TPK127" s="511"/>
      <c r="TPL127" s="511"/>
      <c r="TPM127" s="511"/>
      <c r="TPN127" s="511"/>
      <c r="TPO127" s="511"/>
      <c r="TPP127" s="511"/>
      <c r="TPQ127" s="511"/>
      <c r="TPR127" s="511"/>
      <c r="TPS127" s="511"/>
      <c r="TPT127" s="511"/>
      <c r="TPU127" s="511"/>
      <c r="TPV127" s="511"/>
      <c r="TPW127" s="511"/>
      <c r="TPX127" s="511"/>
      <c r="TPY127" s="511"/>
      <c r="TPZ127" s="511"/>
      <c r="TQA127" s="511"/>
      <c r="TQB127" s="511"/>
      <c r="TQC127" s="511"/>
      <c r="TQD127" s="511"/>
      <c r="TQE127" s="511"/>
      <c r="TQF127" s="511"/>
      <c r="TQG127" s="511"/>
      <c r="TQH127" s="511"/>
      <c r="TQI127" s="511"/>
      <c r="TQJ127" s="511"/>
      <c r="TQK127" s="511"/>
      <c r="TQL127" s="511"/>
      <c r="TQM127" s="511"/>
      <c r="TQN127" s="511"/>
      <c r="TQO127" s="511"/>
      <c r="TQP127" s="511"/>
      <c r="TQQ127" s="511"/>
      <c r="TQR127" s="511"/>
      <c r="TQS127" s="511"/>
      <c r="TQT127" s="511"/>
      <c r="TQU127" s="511"/>
      <c r="TQV127" s="511"/>
      <c r="TQW127" s="511"/>
      <c r="TQX127" s="511"/>
      <c r="TQY127" s="511"/>
      <c r="TQZ127" s="511"/>
      <c r="TRA127" s="511"/>
      <c r="TRB127" s="511"/>
      <c r="TRC127" s="511"/>
      <c r="TRD127" s="511"/>
      <c r="TRE127" s="511"/>
      <c r="TRF127" s="511"/>
      <c r="TRG127" s="511"/>
      <c r="TRH127" s="511"/>
      <c r="TRI127" s="511"/>
      <c r="TRJ127" s="511"/>
      <c r="TRK127" s="511"/>
      <c r="TRL127" s="511"/>
      <c r="TRM127" s="511"/>
      <c r="TRN127" s="511"/>
      <c r="TRO127" s="511"/>
      <c r="TRP127" s="511"/>
      <c r="TRQ127" s="511"/>
      <c r="TRR127" s="511"/>
      <c r="TRS127" s="511"/>
      <c r="TRT127" s="511"/>
      <c r="TRU127" s="511"/>
      <c r="TRV127" s="511"/>
      <c r="TRW127" s="511"/>
      <c r="TRX127" s="511"/>
      <c r="TRY127" s="511"/>
      <c r="TRZ127" s="511"/>
      <c r="TSA127" s="511"/>
      <c r="TSB127" s="511"/>
      <c r="TSC127" s="511"/>
      <c r="TSD127" s="511"/>
      <c r="TSE127" s="511"/>
      <c r="TSF127" s="511"/>
      <c r="TSG127" s="511"/>
      <c r="TSH127" s="511"/>
      <c r="TSI127" s="511"/>
      <c r="TSJ127" s="511"/>
      <c r="TSK127" s="511"/>
      <c r="TSL127" s="511"/>
      <c r="TSM127" s="511"/>
      <c r="TSN127" s="511"/>
      <c r="TSO127" s="511"/>
      <c r="TSP127" s="511"/>
      <c r="TSQ127" s="511"/>
      <c r="TSR127" s="511"/>
      <c r="TSS127" s="511"/>
      <c r="TST127" s="511"/>
      <c r="TSU127" s="511"/>
      <c r="TSV127" s="511"/>
      <c r="TSW127" s="511"/>
      <c r="TSX127" s="511"/>
      <c r="TSY127" s="511"/>
      <c r="TSZ127" s="511"/>
      <c r="TTA127" s="511"/>
      <c r="TTB127" s="511"/>
      <c r="TTC127" s="511"/>
      <c r="TTD127" s="511"/>
      <c r="TTE127" s="511"/>
      <c r="TTF127" s="511"/>
      <c r="TTG127" s="511"/>
      <c r="TTH127" s="511"/>
      <c r="TTI127" s="511"/>
      <c r="TTJ127" s="511"/>
      <c r="TTK127" s="511"/>
      <c r="TTL127" s="511"/>
      <c r="TTM127" s="511"/>
      <c r="TTN127" s="511"/>
      <c r="TTO127" s="511"/>
      <c r="TTP127" s="511"/>
      <c r="TTQ127" s="511"/>
      <c r="TTR127" s="511"/>
      <c r="TTS127" s="511"/>
      <c r="TTT127" s="511"/>
      <c r="TTU127" s="511"/>
      <c r="TTV127" s="511"/>
      <c r="TTW127" s="511"/>
      <c r="TTX127" s="511"/>
      <c r="TTY127" s="511"/>
      <c r="TTZ127" s="511"/>
      <c r="TUA127" s="511"/>
      <c r="TUB127" s="511"/>
      <c r="TUC127" s="511"/>
      <c r="TUD127" s="511"/>
      <c r="TUE127" s="511"/>
      <c r="TUF127" s="511"/>
      <c r="TUG127" s="511"/>
      <c r="TUH127" s="511"/>
      <c r="TUI127" s="511"/>
      <c r="TUJ127" s="511"/>
      <c r="TUK127" s="511"/>
      <c r="TUL127" s="511"/>
      <c r="TUM127" s="511"/>
      <c r="TUN127" s="511"/>
      <c r="TUO127" s="511"/>
      <c r="TUP127" s="511"/>
      <c r="TUQ127" s="511"/>
      <c r="TUR127" s="511"/>
      <c r="TUS127" s="511"/>
      <c r="TUT127" s="511"/>
      <c r="TUU127" s="511"/>
      <c r="TUV127" s="511"/>
      <c r="TUW127" s="511"/>
      <c r="TUX127" s="511"/>
      <c r="TUY127" s="511"/>
      <c r="TUZ127" s="511"/>
      <c r="TVA127" s="511"/>
      <c r="TVB127" s="511"/>
      <c r="TVC127" s="511"/>
      <c r="TVD127" s="511"/>
      <c r="TVE127" s="511"/>
      <c r="TVF127" s="511"/>
      <c r="TVG127" s="511"/>
      <c r="TVH127" s="511"/>
      <c r="TVI127" s="511"/>
      <c r="TVJ127" s="511"/>
      <c r="TVK127" s="511"/>
      <c r="TVL127" s="511"/>
      <c r="TVM127" s="511"/>
      <c r="TVN127" s="511"/>
      <c r="TVO127" s="511"/>
      <c r="TVP127" s="511"/>
      <c r="TVQ127" s="511"/>
      <c r="TVR127" s="511"/>
      <c r="TVS127" s="511"/>
      <c r="TVT127" s="511"/>
      <c r="TVU127" s="511"/>
      <c r="TVV127" s="511"/>
      <c r="TVW127" s="511"/>
      <c r="TVX127" s="511"/>
      <c r="TVY127" s="511"/>
      <c r="TVZ127" s="511"/>
      <c r="TWA127" s="511"/>
      <c r="TWB127" s="511"/>
      <c r="TWC127" s="511"/>
      <c r="TWD127" s="511"/>
      <c r="TWE127" s="511"/>
      <c r="TWF127" s="511"/>
      <c r="TWG127" s="511"/>
      <c r="TWH127" s="511"/>
      <c r="TWI127" s="511"/>
      <c r="TWJ127" s="511"/>
      <c r="TWK127" s="511"/>
      <c r="TWL127" s="511"/>
      <c r="TWM127" s="511"/>
      <c r="TWN127" s="511"/>
      <c r="TWO127" s="511"/>
      <c r="TWP127" s="511"/>
      <c r="TWQ127" s="511"/>
      <c r="TWR127" s="511"/>
      <c r="TWS127" s="511"/>
      <c r="TWT127" s="511"/>
      <c r="TWU127" s="511"/>
      <c r="TWV127" s="511"/>
      <c r="TWW127" s="511"/>
      <c r="TWX127" s="511"/>
      <c r="TWY127" s="511"/>
      <c r="TWZ127" s="511"/>
      <c r="TXA127" s="511"/>
      <c r="TXB127" s="511"/>
      <c r="TXC127" s="511"/>
      <c r="TXD127" s="511"/>
      <c r="TXE127" s="511"/>
      <c r="TXF127" s="511"/>
      <c r="TXG127" s="511"/>
      <c r="TXH127" s="511"/>
      <c r="TXI127" s="511"/>
      <c r="TXJ127" s="511"/>
      <c r="TXK127" s="511"/>
      <c r="TXL127" s="511"/>
      <c r="TXM127" s="511"/>
      <c r="TXN127" s="511"/>
      <c r="TXO127" s="511"/>
      <c r="TXP127" s="511"/>
      <c r="TXQ127" s="511"/>
      <c r="TXR127" s="511"/>
      <c r="TXS127" s="511"/>
      <c r="TXT127" s="511"/>
      <c r="TXU127" s="511"/>
      <c r="TXV127" s="511"/>
      <c r="TXW127" s="511"/>
      <c r="TXX127" s="511"/>
      <c r="TXY127" s="511"/>
      <c r="TXZ127" s="511"/>
      <c r="TYA127" s="511"/>
      <c r="TYB127" s="511"/>
      <c r="TYC127" s="511"/>
      <c r="TYD127" s="511"/>
      <c r="TYE127" s="511"/>
      <c r="TYF127" s="511"/>
      <c r="TYG127" s="511"/>
      <c r="TYH127" s="511"/>
      <c r="TYI127" s="511"/>
      <c r="TYJ127" s="511"/>
      <c r="TYK127" s="511"/>
      <c r="TYL127" s="511"/>
      <c r="TYM127" s="511"/>
      <c r="TYN127" s="511"/>
      <c r="TYO127" s="511"/>
      <c r="TYP127" s="511"/>
      <c r="TYQ127" s="511"/>
      <c r="TYR127" s="511"/>
      <c r="TYS127" s="511"/>
      <c r="TYT127" s="511"/>
      <c r="TYU127" s="511"/>
      <c r="TYV127" s="511"/>
      <c r="TYW127" s="511"/>
      <c r="TYX127" s="511"/>
      <c r="TYY127" s="511"/>
      <c r="TYZ127" s="511"/>
      <c r="TZA127" s="511"/>
      <c r="TZB127" s="511"/>
      <c r="TZC127" s="511"/>
      <c r="TZD127" s="511"/>
      <c r="TZE127" s="511"/>
      <c r="TZF127" s="511"/>
      <c r="TZG127" s="511"/>
      <c r="TZH127" s="511"/>
      <c r="TZI127" s="511"/>
      <c r="TZJ127" s="511"/>
      <c r="TZK127" s="511"/>
      <c r="TZL127" s="511"/>
      <c r="TZM127" s="511"/>
      <c r="TZN127" s="511"/>
      <c r="TZO127" s="511"/>
      <c r="TZP127" s="511"/>
      <c r="TZQ127" s="511"/>
      <c r="TZR127" s="511"/>
      <c r="TZS127" s="511"/>
      <c r="TZT127" s="511"/>
      <c r="TZU127" s="511"/>
      <c r="TZV127" s="511"/>
      <c r="TZW127" s="511"/>
      <c r="TZX127" s="511"/>
      <c r="TZY127" s="511"/>
      <c r="TZZ127" s="511"/>
      <c r="UAA127" s="511"/>
      <c r="UAB127" s="511"/>
      <c r="UAC127" s="511"/>
      <c r="UAD127" s="511"/>
      <c r="UAE127" s="511"/>
      <c r="UAF127" s="511"/>
      <c r="UAG127" s="511"/>
      <c r="UAH127" s="511"/>
      <c r="UAI127" s="511"/>
      <c r="UAJ127" s="511"/>
      <c r="UAK127" s="511"/>
      <c r="UAL127" s="511"/>
      <c r="UAM127" s="511"/>
      <c r="UAN127" s="511"/>
      <c r="UAO127" s="511"/>
      <c r="UAP127" s="511"/>
      <c r="UAQ127" s="511"/>
      <c r="UAR127" s="511"/>
      <c r="UAS127" s="511"/>
      <c r="UAT127" s="511"/>
      <c r="UAU127" s="511"/>
      <c r="UAV127" s="511"/>
      <c r="UAW127" s="511"/>
      <c r="UAX127" s="511"/>
      <c r="UAY127" s="511"/>
      <c r="UAZ127" s="511"/>
      <c r="UBA127" s="511"/>
      <c r="UBB127" s="511"/>
      <c r="UBC127" s="511"/>
      <c r="UBD127" s="511"/>
      <c r="UBE127" s="511"/>
      <c r="UBF127" s="511"/>
      <c r="UBG127" s="511"/>
      <c r="UBH127" s="511"/>
      <c r="UBI127" s="511"/>
      <c r="UBJ127" s="511"/>
      <c r="UBK127" s="511"/>
      <c r="UBL127" s="511"/>
      <c r="UBM127" s="511"/>
      <c r="UBN127" s="511"/>
      <c r="UBO127" s="511"/>
      <c r="UBP127" s="511"/>
      <c r="UBQ127" s="511"/>
      <c r="UBR127" s="511"/>
      <c r="UBS127" s="511"/>
      <c r="UBT127" s="511"/>
      <c r="UBU127" s="511"/>
      <c r="UBV127" s="511"/>
      <c r="UBW127" s="511"/>
      <c r="UBX127" s="511"/>
      <c r="UBY127" s="511"/>
      <c r="UBZ127" s="511"/>
      <c r="UCA127" s="511"/>
      <c r="UCB127" s="511"/>
      <c r="UCC127" s="511"/>
      <c r="UCD127" s="511"/>
      <c r="UCE127" s="511"/>
      <c r="UCF127" s="511"/>
      <c r="UCG127" s="511"/>
      <c r="UCH127" s="511"/>
      <c r="UCI127" s="511"/>
      <c r="UCJ127" s="511"/>
      <c r="UCK127" s="511"/>
      <c r="UCL127" s="511"/>
      <c r="UCM127" s="511"/>
      <c r="UCN127" s="511"/>
      <c r="UCO127" s="511"/>
      <c r="UCP127" s="511"/>
      <c r="UCQ127" s="511"/>
      <c r="UCR127" s="511"/>
      <c r="UCS127" s="511"/>
      <c r="UCT127" s="511"/>
      <c r="UCU127" s="511"/>
      <c r="UCV127" s="511"/>
      <c r="UCW127" s="511"/>
      <c r="UCX127" s="511"/>
      <c r="UCY127" s="511"/>
      <c r="UCZ127" s="511"/>
      <c r="UDA127" s="511"/>
      <c r="UDB127" s="511"/>
      <c r="UDC127" s="511"/>
      <c r="UDD127" s="511"/>
      <c r="UDE127" s="511"/>
      <c r="UDF127" s="511"/>
      <c r="UDG127" s="511"/>
      <c r="UDH127" s="511"/>
      <c r="UDI127" s="511"/>
      <c r="UDJ127" s="511"/>
      <c r="UDK127" s="511"/>
      <c r="UDL127" s="511"/>
      <c r="UDM127" s="511"/>
      <c r="UDN127" s="511"/>
      <c r="UDO127" s="511"/>
      <c r="UDP127" s="511"/>
      <c r="UDQ127" s="511"/>
      <c r="UDR127" s="511"/>
      <c r="UDS127" s="511"/>
      <c r="UDT127" s="511"/>
      <c r="UDU127" s="511"/>
      <c r="UDV127" s="511"/>
      <c r="UDW127" s="511"/>
      <c r="UDX127" s="511"/>
      <c r="UDY127" s="511"/>
      <c r="UDZ127" s="511"/>
      <c r="UEA127" s="511"/>
      <c r="UEB127" s="511"/>
      <c r="UEC127" s="511"/>
      <c r="UED127" s="511"/>
      <c r="UEE127" s="511"/>
      <c r="UEF127" s="511"/>
      <c r="UEG127" s="511"/>
      <c r="UEH127" s="511"/>
      <c r="UEI127" s="511"/>
      <c r="UEJ127" s="511"/>
      <c r="UEK127" s="511"/>
      <c r="UEL127" s="511"/>
      <c r="UEM127" s="511"/>
      <c r="UEN127" s="511"/>
      <c r="UEO127" s="511"/>
      <c r="UEP127" s="511"/>
      <c r="UEQ127" s="511"/>
      <c r="UER127" s="511"/>
      <c r="UES127" s="511"/>
      <c r="UET127" s="511"/>
      <c r="UEU127" s="511"/>
      <c r="UEV127" s="511"/>
      <c r="UEW127" s="511"/>
      <c r="UEX127" s="511"/>
      <c r="UEY127" s="511"/>
      <c r="UEZ127" s="511"/>
      <c r="UFA127" s="511"/>
      <c r="UFB127" s="511"/>
      <c r="UFC127" s="511"/>
      <c r="UFD127" s="511"/>
      <c r="UFE127" s="511"/>
      <c r="UFF127" s="511"/>
      <c r="UFG127" s="511"/>
      <c r="UFH127" s="511"/>
      <c r="UFI127" s="511"/>
      <c r="UFJ127" s="511"/>
      <c r="UFK127" s="511"/>
      <c r="UFL127" s="511"/>
      <c r="UFM127" s="511"/>
      <c r="UFN127" s="511"/>
      <c r="UFO127" s="511"/>
      <c r="UFP127" s="511"/>
      <c r="UFQ127" s="511"/>
      <c r="UFR127" s="511"/>
      <c r="UFS127" s="511"/>
      <c r="UFT127" s="511"/>
      <c r="UFU127" s="511"/>
      <c r="UFV127" s="511"/>
      <c r="UFW127" s="511"/>
      <c r="UFX127" s="511"/>
      <c r="UFY127" s="511"/>
      <c r="UFZ127" s="511"/>
      <c r="UGA127" s="511"/>
      <c r="UGB127" s="511"/>
      <c r="UGC127" s="511"/>
      <c r="UGD127" s="511"/>
      <c r="UGE127" s="511"/>
      <c r="UGF127" s="511"/>
      <c r="UGG127" s="511"/>
      <c r="UGH127" s="511"/>
      <c r="UGI127" s="511"/>
      <c r="UGJ127" s="511"/>
      <c r="UGK127" s="511"/>
      <c r="UGL127" s="511"/>
      <c r="UGM127" s="511"/>
      <c r="UGN127" s="511"/>
      <c r="UGO127" s="511"/>
      <c r="UGP127" s="511"/>
      <c r="UGQ127" s="511"/>
      <c r="UGR127" s="511"/>
      <c r="UGS127" s="511"/>
      <c r="UGT127" s="511"/>
      <c r="UGU127" s="511"/>
      <c r="UGV127" s="511"/>
      <c r="UGW127" s="511"/>
      <c r="UGX127" s="511"/>
      <c r="UGY127" s="511"/>
      <c r="UGZ127" s="511"/>
      <c r="UHA127" s="511"/>
      <c r="UHB127" s="511"/>
      <c r="UHC127" s="511"/>
      <c r="UHD127" s="511"/>
      <c r="UHE127" s="511"/>
      <c r="UHF127" s="511"/>
      <c r="UHG127" s="511"/>
      <c r="UHH127" s="511"/>
      <c r="UHI127" s="511"/>
      <c r="UHJ127" s="511"/>
      <c r="UHK127" s="511"/>
      <c r="UHL127" s="511"/>
      <c r="UHM127" s="511"/>
      <c r="UHN127" s="511"/>
      <c r="UHO127" s="511"/>
      <c r="UHP127" s="511"/>
      <c r="UHQ127" s="511"/>
      <c r="UHR127" s="511"/>
      <c r="UHS127" s="511"/>
      <c r="UHT127" s="511"/>
      <c r="UHU127" s="511"/>
      <c r="UHV127" s="511"/>
      <c r="UHW127" s="511"/>
      <c r="UHX127" s="511"/>
      <c r="UHY127" s="511"/>
      <c r="UHZ127" s="511"/>
      <c r="UIA127" s="511"/>
      <c r="UIB127" s="511"/>
      <c r="UIC127" s="511"/>
      <c r="UID127" s="511"/>
      <c r="UIE127" s="511"/>
      <c r="UIF127" s="511"/>
      <c r="UIG127" s="511"/>
      <c r="UIH127" s="511"/>
      <c r="UII127" s="511"/>
      <c r="UIJ127" s="511"/>
      <c r="UIK127" s="511"/>
      <c r="UIL127" s="511"/>
      <c r="UIM127" s="511"/>
      <c r="UIN127" s="511"/>
      <c r="UIO127" s="511"/>
      <c r="UIP127" s="511"/>
      <c r="UIQ127" s="511"/>
      <c r="UIR127" s="511"/>
      <c r="UIS127" s="511"/>
      <c r="UIT127" s="511"/>
      <c r="UIU127" s="511"/>
      <c r="UIV127" s="511"/>
      <c r="UIW127" s="511"/>
      <c r="UIX127" s="511"/>
      <c r="UIY127" s="511"/>
      <c r="UIZ127" s="511"/>
      <c r="UJA127" s="511"/>
      <c r="UJB127" s="511"/>
      <c r="UJC127" s="511"/>
      <c r="UJD127" s="511"/>
      <c r="UJE127" s="511"/>
      <c r="UJF127" s="511"/>
      <c r="UJG127" s="511"/>
      <c r="UJH127" s="511"/>
      <c r="UJI127" s="511"/>
      <c r="UJJ127" s="511"/>
      <c r="UJK127" s="511"/>
      <c r="UJL127" s="511"/>
      <c r="UJM127" s="511"/>
      <c r="UJN127" s="511"/>
      <c r="UJO127" s="511"/>
      <c r="UJP127" s="511"/>
      <c r="UJQ127" s="511"/>
      <c r="UJR127" s="511"/>
      <c r="UJS127" s="511"/>
      <c r="UJT127" s="511"/>
      <c r="UJU127" s="511"/>
      <c r="UJV127" s="511"/>
      <c r="UJW127" s="511"/>
      <c r="UJX127" s="511"/>
      <c r="UJY127" s="511"/>
      <c r="UJZ127" s="511"/>
      <c r="UKA127" s="511"/>
      <c r="UKB127" s="511"/>
      <c r="UKC127" s="511"/>
      <c r="UKD127" s="511"/>
      <c r="UKE127" s="511"/>
      <c r="UKF127" s="511"/>
      <c r="UKG127" s="511"/>
      <c r="UKH127" s="511"/>
      <c r="UKI127" s="511"/>
      <c r="UKJ127" s="511"/>
      <c r="UKK127" s="511"/>
      <c r="UKL127" s="511"/>
      <c r="UKM127" s="511"/>
      <c r="UKN127" s="511"/>
      <c r="UKO127" s="511"/>
      <c r="UKP127" s="511"/>
      <c r="UKQ127" s="511"/>
      <c r="UKR127" s="511"/>
      <c r="UKS127" s="511"/>
      <c r="UKT127" s="511"/>
      <c r="UKU127" s="511"/>
      <c r="UKV127" s="511"/>
      <c r="UKW127" s="511"/>
      <c r="UKX127" s="511"/>
      <c r="UKY127" s="511"/>
      <c r="UKZ127" s="511"/>
      <c r="ULA127" s="511"/>
      <c r="ULB127" s="511"/>
      <c r="ULC127" s="511"/>
      <c r="ULD127" s="511"/>
      <c r="ULE127" s="511"/>
      <c r="ULF127" s="511"/>
      <c r="ULG127" s="511"/>
      <c r="ULH127" s="511"/>
      <c r="ULI127" s="511"/>
      <c r="ULJ127" s="511"/>
      <c r="ULK127" s="511"/>
      <c r="ULL127" s="511"/>
      <c r="ULM127" s="511"/>
      <c r="ULN127" s="511"/>
      <c r="ULO127" s="511"/>
      <c r="ULP127" s="511"/>
      <c r="ULQ127" s="511"/>
      <c r="ULR127" s="511"/>
      <c r="ULS127" s="511"/>
      <c r="ULT127" s="511"/>
      <c r="ULU127" s="511"/>
      <c r="ULV127" s="511"/>
      <c r="ULW127" s="511"/>
      <c r="ULX127" s="511"/>
      <c r="ULY127" s="511"/>
      <c r="ULZ127" s="511"/>
      <c r="UMA127" s="511"/>
      <c r="UMB127" s="511"/>
      <c r="UMC127" s="511"/>
      <c r="UMD127" s="511"/>
      <c r="UME127" s="511"/>
      <c r="UMF127" s="511"/>
      <c r="UMG127" s="511"/>
      <c r="UMH127" s="511"/>
      <c r="UMI127" s="511"/>
      <c r="UMJ127" s="511"/>
      <c r="UMK127" s="511"/>
      <c r="UML127" s="511"/>
      <c r="UMM127" s="511"/>
      <c r="UMN127" s="511"/>
      <c r="UMO127" s="511"/>
      <c r="UMP127" s="511"/>
      <c r="UMQ127" s="511"/>
      <c r="UMR127" s="511"/>
      <c r="UMS127" s="511"/>
      <c r="UMT127" s="511"/>
      <c r="UMU127" s="511"/>
      <c r="UMV127" s="511"/>
      <c r="UMW127" s="511"/>
      <c r="UMX127" s="511"/>
      <c r="UMY127" s="511"/>
      <c r="UMZ127" s="511"/>
      <c r="UNA127" s="511"/>
      <c r="UNB127" s="511"/>
      <c r="UNC127" s="511"/>
      <c r="UND127" s="511"/>
      <c r="UNE127" s="511"/>
      <c r="UNF127" s="511"/>
      <c r="UNG127" s="511"/>
      <c r="UNH127" s="511"/>
      <c r="UNI127" s="511"/>
      <c r="UNJ127" s="511"/>
      <c r="UNK127" s="511"/>
      <c r="UNL127" s="511"/>
      <c r="UNM127" s="511"/>
      <c r="UNN127" s="511"/>
      <c r="UNO127" s="511"/>
      <c r="UNP127" s="511"/>
      <c r="UNQ127" s="511"/>
      <c r="UNR127" s="511"/>
      <c r="UNS127" s="511"/>
      <c r="UNT127" s="511"/>
      <c r="UNU127" s="511"/>
      <c r="UNV127" s="511"/>
      <c r="UNW127" s="511"/>
      <c r="UNX127" s="511"/>
      <c r="UNY127" s="511"/>
      <c r="UNZ127" s="511"/>
      <c r="UOA127" s="511"/>
      <c r="UOB127" s="511"/>
      <c r="UOC127" s="511"/>
      <c r="UOD127" s="511"/>
      <c r="UOE127" s="511"/>
      <c r="UOF127" s="511"/>
      <c r="UOG127" s="511"/>
      <c r="UOH127" s="511"/>
      <c r="UOI127" s="511"/>
      <c r="UOJ127" s="511"/>
      <c r="UOK127" s="511"/>
      <c r="UOL127" s="511"/>
      <c r="UOM127" s="511"/>
      <c r="UON127" s="511"/>
      <c r="UOO127" s="511"/>
      <c r="UOP127" s="511"/>
      <c r="UOQ127" s="511"/>
      <c r="UOR127" s="511"/>
      <c r="UOS127" s="511"/>
      <c r="UOT127" s="511"/>
      <c r="UOU127" s="511"/>
      <c r="UOV127" s="511"/>
      <c r="UOW127" s="511"/>
      <c r="UOX127" s="511"/>
      <c r="UOY127" s="511"/>
      <c r="UOZ127" s="511"/>
      <c r="UPA127" s="511"/>
      <c r="UPB127" s="511"/>
      <c r="UPC127" s="511"/>
      <c r="UPD127" s="511"/>
      <c r="UPE127" s="511"/>
      <c r="UPF127" s="511"/>
      <c r="UPG127" s="511"/>
      <c r="UPH127" s="511"/>
      <c r="UPI127" s="511"/>
      <c r="UPJ127" s="511"/>
      <c r="UPK127" s="511"/>
      <c r="UPL127" s="511"/>
      <c r="UPM127" s="511"/>
      <c r="UPN127" s="511"/>
      <c r="UPO127" s="511"/>
      <c r="UPP127" s="511"/>
      <c r="UPQ127" s="511"/>
      <c r="UPR127" s="511"/>
      <c r="UPS127" s="511"/>
      <c r="UPT127" s="511"/>
      <c r="UPU127" s="511"/>
      <c r="UPV127" s="511"/>
      <c r="UPW127" s="511"/>
      <c r="UPX127" s="511"/>
      <c r="UPY127" s="511"/>
      <c r="UPZ127" s="511"/>
      <c r="UQA127" s="511"/>
      <c r="UQB127" s="511"/>
      <c r="UQC127" s="511"/>
      <c r="UQD127" s="511"/>
      <c r="UQE127" s="511"/>
      <c r="UQF127" s="511"/>
      <c r="UQG127" s="511"/>
      <c r="UQH127" s="511"/>
      <c r="UQI127" s="511"/>
      <c r="UQJ127" s="511"/>
      <c r="UQK127" s="511"/>
      <c r="UQL127" s="511"/>
      <c r="UQM127" s="511"/>
      <c r="UQN127" s="511"/>
      <c r="UQO127" s="511"/>
      <c r="UQP127" s="511"/>
      <c r="UQQ127" s="511"/>
      <c r="UQR127" s="511"/>
      <c r="UQS127" s="511"/>
      <c r="UQT127" s="511"/>
      <c r="UQU127" s="511"/>
      <c r="UQV127" s="511"/>
      <c r="UQW127" s="511"/>
      <c r="UQX127" s="511"/>
      <c r="UQY127" s="511"/>
      <c r="UQZ127" s="511"/>
      <c r="URA127" s="511"/>
      <c r="URB127" s="511"/>
      <c r="URC127" s="511"/>
      <c r="URD127" s="511"/>
      <c r="URE127" s="511"/>
      <c r="URF127" s="511"/>
      <c r="URG127" s="511"/>
      <c r="URH127" s="511"/>
      <c r="URI127" s="511"/>
      <c r="URJ127" s="511"/>
      <c r="URK127" s="511"/>
      <c r="URL127" s="511"/>
      <c r="URM127" s="511"/>
      <c r="URN127" s="511"/>
      <c r="URO127" s="511"/>
      <c r="URP127" s="511"/>
      <c r="URQ127" s="511"/>
      <c r="URR127" s="511"/>
      <c r="URS127" s="511"/>
      <c r="URT127" s="511"/>
      <c r="URU127" s="511"/>
      <c r="URV127" s="511"/>
      <c r="URW127" s="511"/>
      <c r="URX127" s="511"/>
      <c r="URY127" s="511"/>
      <c r="URZ127" s="511"/>
      <c r="USA127" s="511"/>
      <c r="USB127" s="511"/>
      <c r="USC127" s="511"/>
      <c r="USD127" s="511"/>
      <c r="USE127" s="511"/>
      <c r="USF127" s="511"/>
      <c r="USG127" s="511"/>
      <c r="USH127" s="511"/>
      <c r="USI127" s="511"/>
      <c r="USJ127" s="511"/>
      <c r="USK127" s="511"/>
      <c r="USL127" s="511"/>
      <c r="USM127" s="511"/>
      <c r="USN127" s="511"/>
      <c r="USO127" s="511"/>
      <c r="USP127" s="511"/>
      <c r="USQ127" s="511"/>
      <c r="USR127" s="511"/>
      <c r="USS127" s="511"/>
      <c r="UST127" s="511"/>
      <c r="USU127" s="511"/>
      <c r="USV127" s="511"/>
      <c r="USW127" s="511"/>
      <c r="USX127" s="511"/>
      <c r="USY127" s="511"/>
      <c r="USZ127" s="511"/>
      <c r="UTA127" s="511"/>
      <c r="UTB127" s="511"/>
      <c r="UTC127" s="511"/>
      <c r="UTD127" s="511"/>
      <c r="UTE127" s="511"/>
      <c r="UTF127" s="511"/>
      <c r="UTG127" s="511"/>
      <c r="UTH127" s="511"/>
      <c r="UTI127" s="511"/>
      <c r="UTJ127" s="511"/>
      <c r="UTK127" s="511"/>
      <c r="UTL127" s="511"/>
      <c r="UTM127" s="511"/>
      <c r="UTN127" s="511"/>
      <c r="UTO127" s="511"/>
      <c r="UTP127" s="511"/>
      <c r="UTQ127" s="511"/>
      <c r="UTR127" s="511"/>
      <c r="UTS127" s="511"/>
      <c r="UTT127" s="511"/>
      <c r="UTU127" s="511"/>
      <c r="UTV127" s="511"/>
      <c r="UTW127" s="511"/>
      <c r="UTX127" s="511"/>
      <c r="UTY127" s="511"/>
      <c r="UTZ127" s="511"/>
      <c r="UUA127" s="511"/>
      <c r="UUB127" s="511"/>
      <c r="UUC127" s="511"/>
      <c r="UUD127" s="511"/>
      <c r="UUE127" s="511"/>
      <c r="UUF127" s="511"/>
      <c r="UUG127" s="511"/>
      <c r="UUH127" s="511"/>
      <c r="UUI127" s="511"/>
      <c r="UUJ127" s="511"/>
      <c r="UUK127" s="511"/>
      <c r="UUL127" s="511"/>
      <c r="UUM127" s="511"/>
      <c r="UUN127" s="511"/>
      <c r="UUO127" s="511"/>
      <c r="UUP127" s="511"/>
      <c r="UUQ127" s="511"/>
      <c r="UUR127" s="511"/>
      <c r="UUS127" s="511"/>
      <c r="UUT127" s="511"/>
      <c r="UUU127" s="511"/>
      <c r="UUV127" s="511"/>
      <c r="UUW127" s="511"/>
      <c r="UUX127" s="511"/>
      <c r="UUY127" s="511"/>
      <c r="UUZ127" s="511"/>
      <c r="UVA127" s="511"/>
      <c r="UVB127" s="511"/>
      <c r="UVC127" s="511"/>
      <c r="UVD127" s="511"/>
      <c r="UVE127" s="511"/>
      <c r="UVF127" s="511"/>
      <c r="UVG127" s="511"/>
      <c r="UVH127" s="511"/>
      <c r="UVI127" s="511"/>
      <c r="UVJ127" s="511"/>
      <c r="UVK127" s="511"/>
      <c r="UVL127" s="511"/>
      <c r="UVM127" s="511"/>
      <c r="UVN127" s="511"/>
      <c r="UVO127" s="511"/>
      <c r="UVP127" s="511"/>
      <c r="UVQ127" s="511"/>
      <c r="UVR127" s="511"/>
      <c r="UVS127" s="511"/>
      <c r="UVT127" s="511"/>
      <c r="UVU127" s="511"/>
      <c r="UVV127" s="511"/>
      <c r="UVW127" s="511"/>
      <c r="UVX127" s="511"/>
      <c r="UVY127" s="511"/>
      <c r="UVZ127" s="511"/>
      <c r="UWA127" s="511"/>
      <c r="UWB127" s="511"/>
      <c r="UWC127" s="511"/>
      <c r="UWD127" s="511"/>
      <c r="UWE127" s="511"/>
      <c r="UWF127" s="511"/>
      <c r="UWG127" s="511"/>
      <c r="UWH127" s="511"/>
      <c r="UWI127" s="511"/>
      <c r="UWJ127" s="511"/>
      <c r="UWK127" s="511"/>
      <c r="UWL127" s="511"/>
      <c r="UWM127" s="511"/>
      <c r="UWN127" s="511"/>
      <c r="UWO127" s="511"/>
      <c r="UWP127" s="511"/>
      <c r="UWQ127" s="511"/>
      <c r="UWR127" s="511"/>
      <c r="UWS127" s="511"/>
      <c r="UWT127" s="511"/>
      <c r="UWU127" s="511"/>
      <c r="UWV127" s="511"/>
      <c r="UWW127" s="511"/>
      <c r="UWX127" s="511"/>
      <c r="UWY127" s="511"/>
      <c r="UWZ127" s="511"/>
      <c r="UXA127" s="511"/>
      <c r="UXB127" s="511"/>
      <c r="UXC127" s="511"/>
      <c r="UXD127" s="511"/>
      <c r="UXE127" s="511"/>
      <c r="UXF127" s="511"/>
      <c r="UXG127" s="511"/>
      <c r="UXH127" s="511"/>
      <c r="UXI127" s="511"/>
      <c r="UXJ127" s="511"/>
      <c r="UXK127" s="511"/>
      <c r="UXL127" s="511"/>
      <c r="UXM127" s="511"/>
      <c r="UXN127" s="511"/>
      <c r="UXO127" s="511"/>
      <c r="UXP127" s="511"/>
      <c r="UXQ127" s="511"/>
      <c r="UXR127" s="511"/>
      <c r="UXS127" s="511"/>
      <c r="UXT127" s="511"/>
      <c r="UXU127" s="511"/>
      <c r="UXV127" s="511"/>
      <c r="UXW127" s="511"/>
      <c r="UXX127" s="511"/>
      <c r="UXY127" s="511"/>
      <c r="UXZ127" s="511"/>
      <c r="UYA127" s="511"/>
      <c r="UYB127" s="511"/>
      <c r="UYC127" s="511"/>
      <c r="UYD127" s="511"/>
      <c r="UYE127" s="511"/>
      <c r="UYF127" s="511"/>
      <c r="UYG127" s="511"/>
      <c r="UYH127" s="511"/>
      <c r="UYI127" s="511"/>
      <c r="UYJ127" s="511"/>
      <c r="UYK127" s="511"/>
      <c r="UYL127" s="511"/>
      <c r="UYM127" s="511"/>
      <c r="UYN127" s="511"/>
      <c r="UYO127" s="511"/>
      <c r="UYP127" s="511"/>
      <c r="UYQ127" s="511"/>
      <c r="UYR127" s="511"/>
      <c r="UYS127" s="511"/>
      <c r="UYT127" s="511"/>
      <c r="UYU127" s="511"/>
      <c r="UYV127" s="511"/>
      <c r="UYW127" s="511"/>
      <c r="UYX127" s="511"/>
      <c r="UYY127" s="511"/>
      <c r="UYZ127" s="511"/>
      <c r="UZA127" s="511"/>
      <c r="UZB127" s="511"/>
      <c r="UZC127" s="511"/>
      <c r="UZD127" s="511"/>
      <c r="UZE127" s="511"/>
      <c r="UZF127" s="511"/>
      <c r="UZG127" s="511"/>
      <c r="UZH127" s="511"/>
      <c r="UZI127" s="511"/>
      <c r="UZJ127" s="511"/>
      <c r="UZK127" s="511"/>
      <c r="UZL127" s="511"/>
      <c r="UZM127" s="511"/>
      <c r="UZN127" s="511"/>
      <c r="UZO127" s="511"/>
      <c r="UZP127" s="511"/>
      <c r="UZQ127" s="511"/>
      <c r="UZR127" s="511"/>
      <c r="UZS127" s="511"/>
      <c r="UZT127" s="511"/>
      <c r="UZU127" s="511"/>
      <c r="UZV127" s="511"/>
      <c r="UZW127" s="511"/>
      <c r="UZX127" s="511"/>
      <c r="UZY127" s="511"/>
      <c r="UZZ127" s="511"/>
      <c r="VAA127" s="511"/>
      <c r="VAB127" s="511"/>
      <c r="VAC127" s="511"/>
      <c r="VAD127" s="511"/>
      <c r="VAE127" s="511"/>
      <c r="VAF127" s="511"/>
      <c r="VAG127" s="511"/>
      <c r="VAH127" s="511"/>
      <c r="VAI127" s="511"/>
      <c r="VAJ127" s="511"/>
      <c r="VAK127" s="511"/>
      <c r="VAL127" s="511"/>
      <c r="VAM127" s="511"/>
      <c r="VAN127" s="511"/>
      <c r="VAO127" s="511"/>
      <c r="VAP127" s="511"/>
      <c r="VAQ127" s="511"/>
      <c r="VAR127" s="511"/>
      <c r="VAS127" s="511"/>
      <c r="VAT127" s="511"/>
      <c r="VAU127" s="511"/>
      <c r="VAV127" s="511"/>
      <c r="VAW127" s="511"/>
      <c r="VAX127" s="511"/>
      <c r="VAY127" s="511"/>
      <c r="VAZ127" s="511"/>
      <c r="VBA127" s="511"/>
      <c r="VBB127" s="511"/>
      <c r="VBC127" s="511"/>
      <c r="VBD127" s="511"/>
      <c r="VBE127" s="511"/>
      <c r="VBF127" s="511"/>
      <c r="VBG127" s="511"/>
      <c r="VBH127" s="511"/>
      <c r="VBI127" s="511"/>
      <c r="VBJ127" s="511"/>
      <c r="VBK127" s="511"/>
      <c r="VBL127" s="511"/>
      <c r="VBM127" s="511"/>
      <c r="VBN127" s="511"/>
      <c r="VBO127" s="511"/>
      <c r="VBP127" s="511"/>
      <c r="VBQ127" s="511"/>
      <c r="VBR127" s="511"/>
      <c r="VBS127" s="511"/>
      <c r="VBT127" s="511"/>
      <c r="VBU127" s="511"/>
      <c r="VBV127" s="511"/>
      <c r="VBW127" s="511"/>
      <c r="VBX127" s="511"/>
      <c r="VBY127" s="511"/>
      <c r="VBZ127" s="511"/>
      <c r="VCA127" s="511"/>
      <c r="VCB127" s="511"/>
      <c r="VCC127" s="511"/>
      <c r="VCD127" s="511"/>
      <c r="VCE127" s="511"/>
      <c r="VCF127" s="511"/>
      <c r="VCG127" s="511"/>
      <c r="VCH127" s="511"/>
      <c r="VCI127" s="511"/>
      <c r="VCJ127" s="511"/>
      <c r="VCK127" s="511"/>
      <c r="VCL127" s="511"/>
      <c r="VCM127" s="511"/>
      <c r="VCN127" s="511"/>
      <c r="VCO127" s="511"/>
      <c r="VCP127" s="511"/>
      <c r="VCQ127" s="511"/>
      <c r="VCR127" s="511"/>
      <c r="VCS127" s="511"/>
      <c r="VCT127" s="511"/>
      <c r="VCU127" s="511"/>
      <c r="VCV127" s="511"/>
      <c r="VCW127" s="511"/>
      <c r="VCX127" s="511"/>
      <c r="VCY127" s="511"/>
      <c r="VCZ127" s="511"/>
      <c r="VDA127" s="511"/>
      <c r="VDB127" s="511"/>
      <c r="VDC127" s="511"/>
      <c r="VDD127" s="511"/>
      <c r="VDE127" s="511"/>
      <c r="VDF127" s="511"/>
      <c r="VDG127" s="511"/>
      <c r="VDH127" s="511"/>
      <c r="VDI127" s="511"/>
      <c r="VDJ127" s="511"/>
      <c r="VDK127" s="511"/>
      <c r="VDL127" s="511"/>
      <c r="VDM127" s="511"/>
      <c r="VDN127" s="511"/>
      <c r="VDO127" s="511"/>
      <c r="VDP127" s="511"/>
      <c r="VDQ127" s="511"/>
      <c r="VDR127" s="511"/>
      <c r="VDS127" s="511"/>
      <c r="VDT127" s="511"/>
      <c r="VDU127" s="511"/>
      <c r="VDV127" s="511"/>
      <c r="VDW127" s="511"/>
      <c r="VDX127" s="511"/>
      <c r="VDY127" s="511"/>
      <c r="VDZ127" s="511"/>
      <c r="VEA127" s="511"/>
      <c r="VEB127" s="511"/>
      <c r="VEC127" s="511"/>
      <c r="VED127" s="511"/>
      <c r="VEE127" s="511"/>
      <c r="VEF127" s="511"/>
      <c r="VEG127" s="511"/>
      <c r="VEH127" s="511"/>
      <c r="VEI127" s="511"/>
      <c r="VEJ127" s="511"/>
      <c r="VEK127" s="511"/>
      <c r="VEL127" s="511"/>
      <c r="VEM127" s="511"/>
      <c r="VEN127" s="511"/>
      <c r="VEO127" s="511"/>
      <c r="VEP127" s="511"/>
      <c r="VEQ127" s="511"/>
      <c r="VER127" s="511"/>
      <c r="VES127" s="511"/>
      <c r="VET127" s="511"/>
      <c r="VEU127" s="511"/>
      <c r="VEV127" s="511"/>
      <c r="VEW127" s="511"/>
      <c r="VEX127" s="511"/>
      <c r="VEY127" s="511"/>
      <c r="VEZ127" s="511"/>
      <c r="VFA127" s="511"/>
      <c r="VFB127" s="511"/>
      <c r="VFC127" s="511"/>
      <c r="VFD127" s="511"/>
      <c r="VFE127" s="511"/>
      <c r="VFF127" s="511"/>
      <c r="VFG127" s="511"/>
      <c r="VFH127" s="511"/>
      <c r="VFI127" s="511"/>
      <c r="VFJ127" s="511"/>
      <c r="VFK127" s="511"/>
      <c r="VFL127" s="511"/>
      <c r="VFM127" s="511"/>
      <c r="VFN127" s="511"/>
      <c r="VFO127" s="511"/>
      <c r="VFP127" s="511"/>
      <c r="VFQ127" s="511"/>
      <c r="VFR127" s="511"/>
      <c r="VFS127" s="511"/>
      <c r="VFT127" s="511"/>
      <c r="VFU127" s="511"/>
      <c r="VFV127" s="511"/>
      <c r="VFW127" s="511"/>
      <c r="VFX127" s="511"/>
      <c r="VFY127" s="511"/>
      <c r="VFZ127" s="511"/>
      <c r="VGA127" s="511"/>
      <c r="VGB127" s="511"/>
      <c r="VGC127" s="511"/>
      <c r="VGD127" s="511"/>
      <c r="VGE127" s="511"/>
      <c r="VGF127" s="511"/>
      <c r="VGG127" s="511"/>
      <c r="VGH127" s="511"/>
      <c r="VGI127" s="511"/>
      <c r="VGJ127" s="511"/>
      <c r="VGK127" s="511"/>
      <c r="VGL127" s="511"/>
      <c r="VGM127" s="511"/>
      <c r="VGN127" s="511"/>
      <c r="VGO127" s="511"/>
      <c r="VGP127" s="511"/>
      <c r="VGQ127" s="511"/>
      <c r="VGR127" s="511"/>
      <c r="VGS127" s="511"/>
      <c r="VGT127" s="511"/>
      <c r="VGU127" s="511"/>
      <c r="VGV127" s="511"/>
      <c r="VGW127" s="511"/>
      <c r="VGX127" s="511"/>
      <c r="VGY127" s="511"/>
      <c r="VGZ127" s="511"/>
      <c r="VHA127" s="511"/>
      <c r="VHB127" s="511"/>
      <c r="VHC127" s="511"/>
      <c r="VHD127" s="511"/>
      <c r="VHE127" s="511"/>
      <c r="VHF127" s="511"/>
      <c r="VHG127" s="511"/>
      <c r="VHH127" s="511"/>
      <c r="VHI127" s="511"/>
      <c r="VHJ127" s="511"/>
      <c r="VHK127" s="511"/>
      <c r="VHL127" s="511"/>
      <c r="VHM127" s="511"/>
      <c r="VHN127" s="511"/>
      <c r="VHO127" s="511"/>
      <c r="VHP127" s="511"/>
      <c r="VHQ127" s="511"/>
      <c r="VHR127" s="511"/>
      <c r="VHS127" s="511"/>
      <c r="VHT127" s="511"/>
      <c r="VHU127" s="511"/>
      <c r="VHV127" s="511"/>
      <c r="VHW127" s="511"/>
      <c r="VHX127" s="511"/>
      <c r="VHY127" s="511"/>
      <c r="VHZ127" s="511"/>
      <c r="VIA127" s="511"/>
      <c r="VIB127" s="511"/>
      <c r="VIC127" s="511"/>
      <c r="VID127" s="511"/>
      <c r="VIE127" s="511"/>
      <c r="VIF127" s="511"/>
      <c r="VIG127" s="511"/>
      <c r="VIH127" s="511"/>
      <c r="VII127" s="511"/>
      <c r="VIJ127" s="511"/>
      <c r="VIK127" s="511"/>
      <c r="VIL127" s="511"/>
      <c r="VIM127" s="511"/>
      <c r="VIN127" s="511"/>
      <c r="VIO127" s="511"/>
      <c r="VIP127" s="511"/>
      <c r="VIQ127" s="511"/>
      <c r="VIR127" s="511"/>
      <c r="VIS127" s="511"/>
      <c r="VIT127" s="511"/>
      <c r="VIU127" s="511"/>
      <c r="VIV127" s="511"/>
      <c r="VIW127" s="511"/>
      <c r="VIX127" s="511"/>
      <c r="VIY127" s="511"/>
      <c r="VIZ127" s="511"/>
      <c r="VJA127" s="511"/>
      <c r="VJB127" s="511"/>
      <c r="VJC127" s="511"/>
      <c r="VJD127" s="511"/>
      <c r="VJE127" s="511"/>
      <c r="VJF127" s="511"/>
      <c r="VJG127" s="511"/>
      <c r="VJH127" s="511"/>
      <c r="VJI127" s="511"/>
      <c r="VJJ127" s="511"/>
      <c r="VJK127" s="511"/>
      <c r="VJL127" s="511"/>
      <c r="VJM127" s="511"/>
      <c r="VJN127" s="511"/>
      <c r="VJO127" s="511"/>
      <c r="VJP127" s="511"/>
      <c r="VJQ127" s="511"/>
      <c r="VJR127" s="511"/>
      <c r="VJS127" s="511"/>
      <c r="VJT127" s="511"/>
      <c r="VJU127" s="511"/>
      <c r="VJV127" s="511"/>
      <c r="VJW127" s="511"/>
      <c r="VJX127" s="511"/>
      <c r="VJY127" s="511"/>
      <c r="VJZ127" s="511"/>
      <c r="VKA127" s="511"/>
      <c r="VKB127" s="511"/>
      <c r="VKC127" s="511"/>
      <c r="VKD127" s="511"/>
      <c r="VKE127" s="511"/>
      <c r="VKF127" s="511"/>
      <c r="VKG127" s="511"/>
      <c r="VKH127" s="511"/>
      <c r="VKI127" s="511"/>
      <c r="VKJ127" s="511"/>
      <c r="VKK127" s="511"/>
      <c r="VKL127" s="511"/>
      <c r="VKM127" s="511"/>
      <c r="VKN127" s="511"/>
      <c r="VKO127" s="511"/>
      <c r="VKP127" s="511"/>
      <c r="VKQ127" s="511"/>
      <c r="VKR127" s="511"/>
      <c r="VKS127" s="511"/>
      <c r="VKT127" s="511"/>
      <c r="VKU127" s="511"/>
      <c r="VKV127" s="511"/>
      <c r="VKW127" s="511"/>
      <c r="VKX127" s="511"/>
      <c r="VKY127" s="511"/>
      <c r="VKZ127" s="511"/>
      <c r="VLA127" s="511"/>
      <c r="VLB127" s="511"/>
      <c r="VLC127" s="511"/>
      <c r="VLD127" s="511"/>
      <c r="VLE127" s="511"/>
      <c r="VLF127" s="511"/>
      <c r="VLG127" s="511"/>
      <c r="VLH127" s="511"/>
      <c r="VLI127" s="511"/>
      <c r="VLJ127" s="511"/>
      <c r="VLK127" s="511"/>
      <c r="VLL127" s="511"/>
      <c r="VLM127" s="511"/>
      <c r="VLN127" s="511"/>
      <c r="VLO127" s="511"/>
      <c r="VLP127" s="511"/>
      <c r="VLQ127" s="511"/>
      <c r="VLR127" s="511"/>
      <c r="VLS127" s="511"/>
      <c r="VLT127" s="511"/>
      <c r="VLU127" s="511"/>
      <c r="VLV127" s="511"/>
      <c r="VLW127" s="511"/>
      <c r="VLX127" s="511"/>
      <c r="VLY127" s="511"/>
      <c r="VLZ127" s="511"/>
      <c r="VMA127" s="511"/>
      <c r="VMB127" s="511"/>
      <c r="VMC127" s="511"/>
      <c r="VMD127" s="511"/>
      <c r="VME127" s="511"/>
      <c r="VMF127" s="511"/>
      <c r="VMG127" s="511"/>
      <c r="VMH127" s="511"/>
      <c r="VMI127" s="511"/>
      <c r="VMJ127" s="511"/>
      <c r="VMK127" s="511"/>
      <c r="VML127" s="511"/>
      <c r="VMM127" s="511"/>
      <c r="VMN127" s="511"/>
      <c r="VMO127" s="511"/>
      <c r="VMP127" s="511"/>
      <c r="VMQ127" s="511"/>
      <c r="VMR127" s="511"/>
      <c r="VMS127" s="511"/>
      <c r="VMT127" s="511"/>
      <c r="VMU127" s="511"/>
      <c r="VMV127" s="511"/>
      <c r="VMW127" s="511"/>
      <c r="VMX127" s="511"/>
      <c r="VMY127" s="511"/>
      <c r="VMZ127" s="511"/>
      <c r="VNA127" s="511"/>
      <c r="VNB127" s="511"/>
      <c r="VNC127" s="511"/>
      <c r="VND127" s="511"/>
      <c r="VNE127" s="511"/>
      <c r="VNF127" s="511"/>
      <c r="VNG127" s="511"/>
      <c r="VNH127" s="511"/>
      <c r="VNI127" s="511"/>
      <c r="VNJ127" s="511"/>
      <c r="VNK127" s="511"/>
      <c r="VNL127" s="511"/>
      <c r="VNM127" s="511"/>
      <c r="VNN127" s="511"/>
      <c r="VNO127" s="511"/>
      <c r="VNP127" s="511"/>
      <c r="VNQ127" s="511"/>
      <c r="VNR127" s="511"/>
      <c r="VNS127" s="511"/>
      <c r="VNT127" s="511"/>
      <c r="VNU127" s="511"/>
      <c r="VNV127" s="511"/>
      <c r="VNW127" s="511"/>
      <c r="VNX127" s="511"/>
      <c r="VNY127" s="511"/>
      <c r="VNZ127" s="511"/>
      <c r="VOA127" s="511"/>
      <c r="VOB127" s="511"/>
      <c r="VOC127" s="511"/>
      <c r="VOD127" s="511"/>
      <c r="VOE127" s="511"/>
      <c r="VOF127" s="511"/>
      <c r="VOG127" s="511"/>
      <c r="VOH127" s="511"/>
      <c r="VOI127" s="511"/>
      <c r="VOJ127" s="511"/>
      <c r="VOK127" s="511"/>
      <c r="VOL127" s="511"/>
      <c r="VOM127" s="511"/>
      <c r="VON127" s="511"/>
      <c r="VOO127" s="511"/>
      <c r="VOP127" s="511"/>
      <c r="VOQ127" s="511"/>
      <c r="VOR127" s="511"/>
      <c r="VOS127" s="511"/>
      <c r="VOT127" s="511"/>
      <c r="VOU127" s="511"/>
      <c r="VOV127" s="511"/>
      <c r="VOW127" s="511"/>
      <c r="VOX127" s="511"/>
      <c r="VOY127" s="511"/>
      <c r="VOZ127" s="511"/>
      <c r="VPA127" s="511"/>
      <c r="VPB127" s="511"/>
      <c r="VPC127" s="511"/>
      <c r="VPD127" s="511"/>
      <c r="VPE127" s="511"/>
      <c r="VPF127" s="511"/>
      <c r="VPG127" s="511"/>
      <c r="VPH127" s="511"/>
      <c r="VPI127" s="511"/>
      <c r="VPJ127" s="511"/>
      <c r="VPK127" s="511"/>
      <c r="VPL127" s="511"/>
      <c r="VPM127" s="511"/>
      <c r="VPN127" s="511"/>
      <c r="VPO127" s="511"/>
      <c r="VPP127" s="511"/>
      <c r="VPQ127" s="511"/>
      <c r="VPR127" s="511"/>
      <c r="VPS127" s="511"/>
      <c r="VPT127" s="511"/>
      <c r="VPU127" s="511"/>
      <c r="VPV127" s="511"/>
      <c r="VPW127" s="511"/>
      <c r="VPX127" s="511"/>
      <c r="VPY127" s="511"/>
      <c r="VPZ127" s="511"/>
      <c r="VQA127" s="511"/>
      <c r="VQB127" s="511"/>
      <c r="VQC127" s="511"/>
      <c r="VQD127" s="511"/>
      <c r="VQE127" s="511"/>
      <c r="VQF127" s="511"/>
      <c r="VQG127" s="511"/>
      <c r="VQH127" s="511"/>
      <c r="VQI127" s="511"/>
      <c r="VQJ127" s="511"/>
      <c r="VQK127" s="511"/>
      <c r="VQL127" s="511"/>
      <c r="VQM127" s="511"/>
      <c r="VQN127" s="511"/>
      <c r="VQO127" s="511"/>
      <c r="VQP127" s="511"/>
      <c r="VQQ127" s="511"/>
      <c r="VQR127" s="511"/>
      <c r="VQS127" s="511"/>
      <c r="VQT127" s="511"/>
      <c r="VQU127" s="511"/>
      <c r="VQV127" s="511"/>
      <c r="VQW127" s="511"/>
      <c r="VQX127" s="511"/>
      <c r="VQY127" s="511"/>
      <c r="VQZ127" s="511"/>
      <c r="VRA127" s="511"/>
      <c r="VRB127" s="511"/>
      <c r="VRC127" s="511"/>
      <c r="VRD127" s="511"/>
      <c r="VRE127" s="511"/>
      <c r="VRF127" s="511"/>
      <c r="VRG127" s="511"/>
      <c r="VRH127" s="511"/>
      <c r="VRI127" s="511"/>
      <c r="VRJ127" s="511"/>
      <c r="VRK127" s="511"/>
      <c r="VRL127" s="511"/>
      <c r="VRM127" s="511"/>
      <c r="VRN127" s="511"/>
      <c r="VRO127" s="511"/>
      <c r="VRP127" s="511"/>
      <c r="VRQ127" s="511"/>
      <c r="VRR127" s="511"/>
      <c r="VRS127" s="511"/>
      <c r="VRT127" s="511"/>
      <c r="VRU127" s="511"/>
      <c r="VRV127" s="511"/>
      <c r="VRW127" s="511"/>
      <c r="VRX127" s="511"/>
      <c r="VRY127" s="511"/>
      <c r="VRZ127" s="511"/>
      <c r="VSA127" s="511"/>
      <c r="VSB127" s="511"/>
      <c r="VSC127" s="511"/>
      <c r="VSD127" s="511"/>
      <c r="VSE127" s="511"/>
      <c r="VSF127" s="511"/>
      <c r="VSG127" s="511"/>
      <c r="VSH127" s="511"/>
      <c r="VSI127" s="511"/>
      <c r="VSJ127" s="511"/>
      <c r="VSK127" s="511"/>
      <c r="VSL127" s="511"/>
      <c r="VSM127" s="511"/>
      <c r="VSN127" s="511"/>
      <c r="VSO127" s="511"/>
      <c r="VSP127" s="511"/>
      <c r="VSQ127" s="511"/>
      <c r="VSR127" s="511"/>
      <c r="VSS127" s="511"/>
      <c r="VST127" s="511"/>
      <c r="VSU127" s="511"/>
      <c r="VSV127" s="511"/>
      <c r="VSW127" s="511"/>
      <c r="VSX127" s="511"/>
      <c r="VSY127" s="511"/>
      <c r="VSZ127" s="511"/>
      <c r="VTA127" s="511"/>
      <c r="VTB127" s="511"/>
      <c r="VTC127" s="511"/>
      <c r="VTD127" s="511"/>
      <c r="VTE127" s="511"/>
      <c r="VTF127" s="511"/>
      <c r="VTG127" s="511"/>
      <c r="VTH127" s="511"/>
      <c r="VTI127" s="511"/>
      <c r="VTJ127" s="511"/>
      <c r="VTK127" s="511"/>
      <c r="VTL127" s="511"/>
      <c r="VTM127" s="511"/>
      <c r="VTN127" s="511"/>
      <c r="VTO127" s="511"/>
      <c r="VTP127" s="511"/>
      <c r="VTQ127" s="511"/>
      <c r="VTR127" s="511"/>
      <c r="VTS127" s="511"/>
      <c r="VTT127" s="511"/>
      <c r="VTU127" s="511"/>
      <c r="VTV127" s="511"/>
      <c r="VTW127" s="511"/>
      <c r="VTX127" s="511"/>
      <c r="VTY127" s="511"/>
      <c r="VTZ127" s="511"/>
      <c r="VUA127" s="511"/>
      <c r="VUB127" s="511"/>
      <c r="VUC127" s="511"/>
      <c r="VUD127" s="511"/>
      <c r="VUE127" s="511"/>
      <c r="VUF127" s="511"/>
      <c r="VUG127" s="511"/>
      <c r="VUH127" s="511"/>
      <c r="VUI127" s="511"/>
      <c r="VUJ127" s="511"/>
      <c r="VUK127" s="511"/>
      <c r="VUL127" s="511"/>
      <c r="VUM127" s="511"/>
      <c r="VUN127" s="511"/>
      <c r="VUO127" s="511"/>
      <c r="VUP127" s="511"/>
      <c r="VUQ127" s="511"/>
      <c r="VUR127" s="511"/>
      <c r="VUS127" s="511"/>
      <c r="VUT127" s="511"/>
      <c r="VUU127" s="511"/>
      <c r="VUV127" s="511"/>
      <c r="VUW127" s="511"/>
      <c r="VUX127" s="511"/>
      <c r="VUY127" s="511"/>
      <c r="VUZ127" s="511"/>
      <c r="VVA127" s="511"/>
      <c r="VVB127" s="511"/>
      <c r="VVC127" s="511"/>
      <c r="VVD127" s="511"/>
      <c r="VVE127" s="511"/>
      <c r="VVF127" s="511"/>
      <c r="VVG127" s="511"/>
      <c r="VVH127" s="511"/>
      <c r="VVI127" s="511"/>
      <c r="VVJ127" s="511"/>
      <c r="VVK127" s="511"/>
      <c r="VVL127" s="511"/>
      <c r="VVM127" s="511"/>
      <c r="VVN127" s="511"/>
      <c r="VVO127" s="511"/>
      <c r="VVP127" s="511"/>
      <c r="VVQ127" s="511"/>
      <c r="VVR127" s="511"/>
      <c r="VVS127" s="511"/>
      <c r="VVT127" s="511"/>
      <c r="VVU127" s="511"/>
      <c r="VVV127" s="511"/>
      <c r="VVW127" s="511"/>
      <c r="VVX127" s="511"/>
      <c r="VVY127" s="511"/>
      <c r="VVZ127" s="511"/>
      <c r="VWA127" s="511"/>
      <c r="VWB127" s="511"/>
      <c r="VWC127" s="511"/>
      <c r="VWD127" s="511"/>
      <c r="VWE127" s="511"/>
      <c r="VWF127" s="511"/>
      <c r="VWG127" s="511"/>
      <c r="VWH127" s="511"/>
      <c r="VWI127" s="511"/>
      <c r="VWJ127" s="511"/>
      <c r="VWK127" s="511"/>
      <c r="VWL127" s="511"/>
      <c r="VWM127" s="511"/>
      <c r="VWN127" s="511"/>
      <c r="VWO127" s="511"/>
      <c r="VWP127" s="511"/>
      <c r="VWQ127" s="511"/>
      <c r="VWR127" s="511"/>
      <c r="VWS127" s="511"/>
      <c r="VWT127" s="511"/>
      <c r="VWU127" s="511"/>
      <c r="VWV127" s="511"/>
      <c r="VWW127" s="511"/>
      <c r="VWX127" s="511"/>
      <c r="VWY127" s="511"/>
      <c r="VWZ127" s="511"/>
      <c r="VXA127" s="511"/>
      <c r="VXB127" s="511"/>
      <c r="VXC127" s="511"/>
      <c r="VXD127" s="511"/>
      <c r="VXE127" s="511"/>
      <c r="VXF127" s="511"/>
      <c r="VXG127" s="511"/>
      <c r="VXH127" s="511"/>
      <c r="VXI127" s="511"/>
      <c r="VXJ127" s="511"/>
      <c r="VXK127" s="511"/>
      <c r="VXL127" s="511"/>
      <c r="VXM127" s="511"/>
      <c r="VXN127" s="511"/>
      <c r="VXO127" s="511"/>
      <c r="VXP127" s="511"/>
      <c r="VXQ127" s="511"/>
      <c r="VXR127" s="511"/>
      <c r="VXS127" s="511"/>
      <c r="VXT127" s="511"/>
      <c r="VXU127" s="511"/>
      <c r="VXV127" s="511"/>
      <c r="VXW127" s="511"/>
      <c r="VXX127" s="511"/>
      <c r="VXY127" s="511"/>
      <c r="VXZ127" s="511"/>
      <c r="VYA127" s="511"/>
      <c r="VYB127" s="511"/>
      <c r="VYC127" s="511"/>
      <c r="VYD127" s="511"/>
      <c r="VYE127" s="511"/>
      <c r="VYF127" s="511"/>
      <c r="VYG127" s="511"/>
      <c r="VYH127" s="511"/>
      <c r="VYI127" s="511"/>
      <c r="VYJ127" s="511"/>
      <c r="VYK127" s="511"/>
      <c r="VYL127" s="511"/>
      <c r="VYM127" s="511"/>
      <c r="VYN127" s="511"/>
      <c r="VYO127" s="511"/>
      <c r="VYP127" s="511"/>
      <c r="VYQ127" s="511"/>
      <c r="VYR127" s="511"/>
      <c r="VYS127" s="511"/>
      <c r="VYT127" s="511"/>
      <c r="VYU127" s="511"/>
      <c r="VYV127" s="511"/>
      <c r="VYW127" s="511"/>
      <c r="VYX127" s="511"/>
      <c r="VYY127" s="511"/>
      <c r="VYZ127" s="511"/>
      <c r="VZA127" s="511"/>
      <c r="VZB127" s="511"/>
      <c r="VZC127" s="511"/>
      <c r="VZD127" s="511"/>
      <c r="VZE127" s="511"/>
      <c r="VZF127" s="511"/>
      <c r="VZG127" s="511"/>
      <c r="VZH127" s="511"/>
      <c r="VZI127" s="511"/>
      <c r="VZJ127" s="511"/>
      <c r="VZK127" s="511"/>
      <c r="VZL127" s="511"/>
      <c r="VZM127" s="511"/>
      <c r="VZN127" s="511"/>
      <c r="VZO127" s="511"/>
      <c r="VZP127" s="511"/>
      <c r="VZQ127" s="511"/>
      <c r="VZR127" s="511"/>
      <c r="VZS127" s="511"/>
      <c r="VZT127" s="511"/>
      <c r="VZU127" s="511"/>
      <c r="VZV127" s="511"/>
      <c r="VZW127" s="511"/>
      <c r="VZX127" s="511"/>
      <c r="VZY127" s="511"/>
      <c r="VZZ127" s="511"/>
      <c r="WAA127" s="511"/>
      <c r="WAB127" s="511"/>
      <c r="WAC127" s="511"/>
      <c r="WAD127" s="511"/>
      <c r="WAE127" s="511"/>
      <c r="WAF127" s="511"/>
      <c r="WAG127" s="511"/>
      <c r="WAH127" s="511"/>
      <c r="WAI127" s="511"/>
      <c r="WAJ127" s="511"/>
      <c r="WAK127" s="511"/>
      <c r="WAL127" s="511"/>
      <c r="WAM127" s="511"/>
      <c r="WAN127" s="511"/>
      <c r="WAO127" s="511"/>
      <c r="WAP127" s="511"/>
      <c r="WAQ127" s="511"/>
      <c r="WAR127" s="511"/>
      <c r="WAS127" s="511"/>
      <c r="WAT127" s="511"/>
      <c r="WAU127" s="511"/>
      <c r="WAV127" s="511"/>
      <c r="WAW127" s="511"/>
      <c r="WAX127" s="511"/>
      <c r="WAY127" s="511"/>
      <c r="WAZ127" s="511"/>
      <c r="WBA127" s="511"/>
      <c r="WBB127" s="511"/>
      <c r="WBC127" s="511"/>
      <c r="WBD127" s="511"/>
      <c r="WBE127" s="511"/>
      <c r="WBF127" s="511"/>
      <c r="WBG127" s="511"/>
      <c r="WBH127" s="511"/>
      <c r="WBI127" s="511"/>
      <c r="WBJ127" s="511"/>
      <c r="WBK127" s="511"/>
      <c r="WBL127" s="511"/>
      <c r="WBM127" s="511"/>
      <c r="WBN127" s="511"/>
      <c r="WBO127" s="511"/>
      <c r="WBP127" s="511"/>
      <c r="WBQ127" s="511"/>
      <c r="WBR127" s="511"/>
      <c r="WBS127" s="511"/>
      <c r="WBT127" s="511"/>
      <c r="WBU127" s="511"/>
      <c r="WBV127" s="511"/>
      <c r="WBW127" s="511"/>
      <c r="WBX127" s="511"/>
      <c r="WBY127" s="511"/>
      <c r="WBZ127" s="511"/>
      <c r="WCA127" s="511"/>
      <c r="WCB127" s="511"/>
      <c r="WCC127" s="511"/>
      <c r="WCD127" s="511"/>
      <c r="WCE127" s="511"/>
      <c r="WCF127" s="511"/>
      <c r="WCG127" s="511"/>
      <c r="WCH127" s="511"/>
      <c r="WCI127" s="511"/>
      <c r="WCJ127" s="511"/>
      <c r="WCK127" s="511"/>
      <c r="WCL127" s="511"/>
      <c r="WCM127" s="511"/>
      <c r="WCN127" s="511"/>
      <c r="WCO127" s="511"/>
      <c r="WCP127" s="511"/>
      <c r="WCQ127" s="511"/>
      <c r="WCR127" s="511"/>
      <c r="WCS127" s="511"/>
      <c r="WCT127" s="511"/>
      <c r="WCU127" s="511"/>
      <c r="WCV127" s="511"/>
      <c r="WCW127" s="511"/>
      <c r="WCX127" s="511"/>
      <c r="WCY127" s="511"/>
      <c r="WCZ127" s="511"/>
      <c r="WDA127" s="511"/>
      <c r="WDB127" s="511"/>
      <c r="WDC127" s="511"/>
      <c r="WDD127" s="511"/>
      <c r="WDE127" s="511"/>
      <c r="WDF127" s="511"/>
      <c r="WDG127" s="511"/>
      <c r="WDH127" s="511"/>
      <c r="WDI127" s="511"/>
      <c r="WDJ127" s="511"/>
      <c r="WDK127" s="511"/>
      <c r="WDL127" s="511"/>
      <c r="WDM127" s="511"/>
      <c r="WDN127" s="511"/>
      <c r="WDO127" s="511"/>
      <c r="WDP127" s="511"/>
      <c r="WDQ127" s="511"/>
      <c r="WDR127" s="511"/>
      <c r="WDS127" s="511"/>
      <c r="WDT127" s="511"/>
      <c r="WDU127" s="511"/>
      <c r="WDV127" s="511"/>
      <c r="WDW127" s="511"/>
      <c r="WDX127" s="511"/>
      <c r="WDY127" s="511"/>
      <c r="WDZ127" s="511"/>
      <c r="WEA127" s="511"/>
      <c r="WEB127" s="511"/>
      <c r="WEC127" s="511"/>
      <c r="WED127" s="511"/>
      <c r="WEE127" s="511"/>
      <c r="WEF127" s="511"/>
      <c r="WEG127" s="511"/>
      <c r="WEH127" s="511"/>
      <c r="WEI127" s="511"/>
      <c r="WEJ127" s="511"/>
      <c r="WEK127" s="511"/>
      <c r="WEL127" s="511"/>
      <c r="WEM127" s="511"/>
      <c r="WEN127" s="511"/>
      <c r="WEO127" s="511"/>
      <c r="WEP127" s="511"/>
      <c r="WEQ127" s="511"/>
      <c r="WER127" s="511"/>
      <c r="WES127" s="511"/>
      <c r="WET127" s="511"/>
      <c r="WEU127" s="511"/>
      <c r="WEV127" s="511"/>
      <c r="WEW127" s="511"/>
      <c r="WEX127" s="511"/>
      <c r="WEY127" s="511"/>
      <c r="WEZ127" s="511"/>
      <c r="WFA127" s="511"/>
      <c r="WFB127" s="511"/>
      <c r="WFC127" s="511"/>
      <c r="WFD127" s="511"/>
      <c r="WFE127" s="511"/>
      <c r="WFF127" s="511"/>
      <c r="WFG127" s="511"/>
      <c r="WFH127" s="511"/>
      <c r="WFI127" s="511"/>
      <c r="WFJ127" s="511"/>
      <c r="WFK127" s="511"/>
      <c r="WFL127" s="511"/>
      <c r="WFM127" s="511"/>
      <c r="WFN127" s="511"/>
      <c r="WFO127" s="511"/>
      <c r="WFP127" s="511"/>
      <c r="WFQ127" s="511"/>
      <c r="WFR127" s="511"/>
      <c r="WFS127" s="511"/>
      <c r="WFT127" s="511"/>
      <c r="WFU127" s="511"/>
      <c r="WFV127" s="511"/>
      <c r="WFW127" s="511"/>
      <c r="WFX127" s="511"/>
      <c r="WFY127" s="511"/>
      <c r="WFZ127" s="511"/>
      <c r="WGA127" s="511"/>
      <c r="WGB127" s="511"/>
      <c r="WGC127" s="511"/>
      <c r="WGD127" s="511"/>
      <c r="WGE127" s="511"/>
      <c r="WGF127" s="511"/>
      <c r="WGG127" s="511"/>
      <c r="WGH127" s="511"/>
      <c r="WGI127" s="511"/>
      <c r="WGJ127" s="511"/>
      <c r="WGK127" s="511"/>
      <c r="WGL127" s="511"/>
      <c r="WGM127" s="511"/>
      <c r="WGN127" s="511"/>
      <c r="WGO127" s="511"/>
      <c r="WGP127" s="511"/>
      <c r="WGQ127" s="511"/>
      <c r="WGR127" s="511"/>
      <c r="WGS127" s="511"/>
      <c r="WGT127" s="511"/>
      <c r="WGU127" s="511"/>
      <c r="WGV127" s="511"/>
      <c r="WGW127" s="511"/>
      <c r="WGX127" s="511"/>
      <c r="WGY127" s="511"/>
      <c r="WGZ127" s="511"/>
      <c r="WHA127" s="511"/>
      <c r="WHB127" s="511"/>
      <c r="WHC127" s="511"/>
      <c r="WHD127" s="511"/>
      <c r="WHE127" s="511"/>
      <c r="WHF127" s="511"/>
      <c r="WHG127" s="511"/>
      <c r="WHH127" s="511"/>
      <c r="WHI127" s="511"/>
      <c r="WHJ127" s="511"/>
      <c r="WHK127" s="511"/>
      <c r="WHL127" s="511"/>
      <c r="WHM127" s="511"/>
      <c r="WHN127" s="511"/>
      <c r="WHO127" s="511"/>
      <c r="WHP127" s="511"/>
      <c r="WHQ127" s="511"/>
      <c r="WHR127" s="511"/>
      <c r="WHS127" s="511"/>
      <c r="WHT127" s="511"/>
      <c r="WHU127" s="511"/>
      <c r="WHV127" s="511"/>
      <c r="WHW127" s="511"/>
      <c r="WHX127" s="511"/>
      <c r="WHY127" s="511"/>
      <c r="WHZ127" s="511"/>
      <c r="WIA127" s="511"/>
      <c r="WIB127" s="511"/>
      <c r="WIC127" s="511"/>
      <c r="WID127" s="511"/>
      <c r="WIE127" s="511"/>
      <c r="WIF127" s="511"/>
      <c r="WIG127" s="511"/>
      <c r="WIH127" s="511"/>
      <c r="WII127" s="511"/>
      <c r="WIJ127" s="511"/>
      <c r="WIK127" s="511"/>
      <c r="WIL127" s="511"/>
      <c r="WIM127" s="511"/>
      <c r="WIN127" s="511"/>
      <c r="WIO127" s="511"/>
      <c r="WIP127" s="511"/>
      <c r="WIQ127" s="511"/>
      <c r="WIR127" s="511"/>
      <c r="WIS127" s="511"/>
      <c r="WIT127" s="511"/>
      <c r="WIU127" s="511"/>
      <c r="WIV127" s="511"/>
      <c r="WIW127" s="511"/>
      <c r="WIX127" s="511"/>
      <c r="WIY127" s="511"/>
      <c r="WIZ127" s="511"/>
      <c r="WJA127" s="511"/>
      <c r="WJB127" s="511"/>
      <c r="WJC127" s="511"/>
      <c r="WJD127" s="511"/>
      <c r="WJE127" s="511"/>
      <c r="WJF127" s="511"/>
      <c r="WJG127" s="511"/>
      <c r="WJH127" s="511"/>
      <c r="WJI127" s="511"/>
      <c r="WJJ127" s="511"/>
      <c r="WJK127" s="511"/>
      <c r="WJL127" s="511"/>
      <c r="WJM127" s="511"/>
      <c r="WJN127" s="511"/>
      <c r="WJO127" s="511"/>
      <c r="WJP127" s="511"/>
      <c r="WJQ127" s="511"/>
      <c r="WJR127" s="511"/>
      <c r="WJS127" s="511"/>
      <c r="WJT127" s="511"/>
      <c r="WJU127" s="511"/>
      <c r="WJV127" s="511"/>
      <c r="WJW127" s="511"/>
      <c r="WJX127" s="511"/>
      <c r="WJY127" s="511"/>
      <c r="WJZ127" s="511"/>
      <c r="WKA127" s="511"/>
      <c r="WKB127" s="511"/>
      <c r="WKC127" s="511"/>
      <c r="WKD127" s="511"/>
      <c r="WKE127" s="511"/>
      <c r="WKF127" s="511"/>
      <c r="WKG127" s="511"/>
      <c r="WKH127" s="511"/>
      <c r="WKI127" s="511"/>
      <c r="WKJ127" s="511"/>
      <c r="WKK127" s="511"/>
      <c r="WKL127" s="511"/>
      <c r="WKM127" s="511"/>
      <c r="WKN127" s="511"/>
      <c r="WKO127" s="511"/>
      <c r="WKP127" s="511"/>
      <c r="WKQ127" s="511"/>
      <c r="WKR127" s="511"/>
      <c r="WKS127" s="511"/>
      <c r="WKT127" s="511"/>
      <c r="WKU127" s="511"/>
      <c r="WKV127" s="511"/>
      <c r="WKW127" s="511"/>
      <c r="WKX127" s="511"/>
      <c r="WKY127" s="511"/>
      <c r="WKZ127" s="511"/>
      <c r="WLA127" s="511"/>
      <c r="WLB127" s="511"/>
      <c r="WLC127" s="511"/>
      <c r="WLD127" s="511"/>
      <c r="WLE127" s="511"/>
      <c r="WLF127" s="511"/>
      <c r="WLG127" s="511"/>
      <c r="WLH127" s="511"/>
      <c r="WLI127" s="511"/>
      <c r="WLJ127" s="511"/>
      <c r="WLK127" s="511"/>
      <c r="WLL127" s="511"/>
      <c r="WLM127" s="511"/>
      <c r="WLN127" s="511"/>
      <c r="WLO127" s="511"/>
      <c r="WLP127" s="511"/>
      <c r="WLQ127" s="511"/>
      <c r="WLR127" s="511"/>
      <c r="WLS127" s="511"/>
      <c r="WLT127" s="511"/>
      <c r="WLU127" s="511"/>
      <c r="WLV127" s="511"/>
      <c r="WLW127" s="511"/>
      <c r="WLX127" s="511"/>
      <c r="WLY127" s="511"/>
      <c r="WLZ127" s="511"/>
      <c r="WMA127" s="511"/>
      <c r="WMB127" s="511"/>
      <c r="WMC127" s="511"/>
      <c r="WMD127" s="511"/>
      <c r="WME127" s="511"/>
      <c r="WMF127" s="511"/>
      <c r="WMG127" s="511"/>
      <c r="WMH127" s="511"/>
      <c r="WMI127" s="511"/>
      <c r="WMJ127" s="511"/>
      <c r="WMK127" s="511"/>
      <c r="WML127" s="511"/>
      <c r="WMM127" s="511"/>
      <c r="WMN127" s="511"/>
      <c r="WMO127" s="511"/>
      <c r="WMP127" s="511"/>
      <c r="WMQ127" s="511"/>
      <c r="WMR127" s="511"/>
      <c r="WMS127" s="511"/>
      <c r="WMT127" s="511"/>
      <c r="WMU127" s="511"/>
      <c r="WMV127" s="511"/>
      <c r="WMW127" s="511"/>
      <c r="WMX127" s="511"/>
      <c r="WMY127" s="511"/>
      <c r="WMZ127" s="511"/>
      <c r="WNA127" s="511"/>
      <c r="WNB127" s="511"/>
      <c r="WNC127" s="511"/>
      <c r="WND127" s="511"/>
      <c r="WNE127" s="511"/>
      <c r="WNF127" s="511"/>
      <c r="WNG127" s="511"/>
      <c r="WNH127" s="511"/>
      <c r="WNI127" s="511"/>
      <c r="WNJ127" s="511"/>
      <c r="WNK127" s="511"/>
      <c r="WNL127" s="511"/>
      <c r="WNM127" s="511"/>
      <c r="WNN127" s="511"/>
      <c r="WNO127" s="511"/>
      <c r="WNP127" s="511"/>
      <c r="WNQ127" s="511"/>
      <c r="WNR127" s="511"/>
      <c r="WNS127" s="511"/>
      <c r="WNT127" s="511"/>
      <c r="WNU127" s="511"/>
      <c r="WNV127" s="511"/>
      <c r="WNW127" s="511"/>
      <c r="WNX127" s="511"/>
      <c r="WNY127" s="511"/>
      <c r="WNZ127" s="511"/>
      <c r="WOA127" s="511"/>
      <c r="WOB127" s="511"/>
      <c r="WOC127" s="511"/>
      <c r="WOD127" s="511"/>
      <c r="WOE127" s="511"/>
      <c r="WOF127" s="511"/>
      <c r="WOG127" s="511"/>
      <c r="WOH127" s="511"/>
      <c r="WOI127" s="511"/>
      <c r="WOJ127" s="511"/>
      <c r="WOK127" s="511"/>
      <c r="WOL127" s="511"/>
      <c r="WOM127" s="511"/>
      <c r="WON127" s="511"/>
      <c r="WOO127" s="511"/>
      <c r="WOP127" s="511"/>
      <c r="WOQ127" s="511"/>
      <c r="WOR127" s="511"/>
      <c r="WOS127" s="511"/>
      <c r="WOT127" s="511"/>
      <c r="WOU127" s="511"/>
      <c r="WOV127" s="511"/>
      <c r="WOW127" s="511"/>
      <c r="WOX127" s="511"/>
      <c r="WOY127" s="511"/>
      <c r="WOZ127" s="511"/>
      <c r="WPA127" s="511"/>
      <c r="WPB127" s="511"/>
      <c r="WPC127" s="511"/>
      <c r="WPD127" s="511"/>
      <c r="WPE127" s="511"/>
      <c r="WPF127" s="511"/>
      <c r="WPG127" s="511"/>
      <c r="WPH127" s="511"/>
      <c r="WPI127" s="511"/>
      <c r="WPJ127" s="511"/>
      <c r="WPK127" s="511"/>
      <c r="WPL127" s="511"/>
      <c r="WPM127" s="511"/>
      <c r="WPN127" s="511"/>
      <c r="WPO127" s="511"/>
      <c r="WPP127" s="511"/>
      <c r="WPQ127" s="511"/>
      <c r="WPR127" s="511"/>
      <c r="WPS127" s="511"/>
      <c r="WPT127" s="511"/>
      <c r="WPU127" s="511"/>
      <c r="WPV127" s="511"/>
      <c r="WPW127" s="511"/>
      <c r="WPX127" s="511"/>
      <c r="WPY127" s="511"/>
      <c r="WPZ127" s="511"/>
      <c r="WQA127" s="511"/>
      <c r="WQB127" s="511"/>
      <c r="WQC127" s="511"/>
      <c r="WQD127" s="511"/>
      <c r="WQE127" s="511"/>
      <c r="WQF127" s="511"/>
      <c r="WQG127" s="511"/>
      <c r="WQH127" s="511"/>
      <c r="WQI127" s="511"/>
      <c r="WQJ127" s="511"/>
      <c r="WQK127" s="511"/>
      <c r="WQL127" s="511"/>
      <c r="WQM127" s="511"/>
      <c r="WQN127" s="511"/>
      <c r="WQO127" s="511"/>
      <c r="WQP127" s="511"/>
      <c r="WQQ127" s="511"/>
      <c r="WQR127" s="511"/>
      <c r="WQS127" s="511"/>
      <c r="WQT127" s="511"/>
      <c r="WQU127" s="511"/>
      <c r="WQV127" s="511"/>
      <c r="WQW127" s="511"/>
      <c r="WQX127" s="511"/>
      <c r="WQY127" s="511"/>
      <c r="WQZ127" s="511"/>
      <c r="WRA127" s="511"/>
      <c r="WRB127" s="511"/>
      <c r="WRC127" s="511"/>
      <c r="WRD127" s="511"/>
      <c r="WRE127" s="511"/>
      <c r="WRF127" s="511"/>
      <c r="WRG127" s="511"/>
      <c r="WRH127" s="511"/>
      <c r="WRI127" s="511"/>
      <c r="WRJ127" s="511"/>
      <c r="WRK127" s="511"/>
      <c r="WRL127" s="511"/>
      <c r="WRM127" s="511"/>
      <c r="WRN127" s="511"/>
      <c r="WRO127" s="511"/>
      <c r="WRP127" s="511"/>
      <c r="WRQ127" s="511"/>
      <c r="WRR127" s="511"/>
      <c r="WRS127" s="511"/>
      <c r="WRT127" s="511"/>
      <c r="WRU127" s="511"/>
      <c r="WRV127" s="511"/>
      <c r="WRW127" s="511"/>
      <c r="WRX127" s="511"/>
      <c r="WRY127" s="511"/>
      <c r="WRZ127" s="511"/>
      <c r="WSA127" s="511"/>
      <c r="WSB127" s="511"/>
      <c r="WSC127" s="511"/>
      <c r="WSD127" s="511"/>
      <c r="WSE127" s="511"/>
      <c r="WSF127" s="511"/>
      <c r="WSG127" s="511"/>
      <c r="WSH127" s="511"/>
      <c r="WSI127" s="511"/>
      <c r="WSJ127" s="511"/>
      <c r="WSK127" s="511"/>
      <c r="WSL127" s="511"/>
      <c r="WSM127" s="511"/>
      <c r="WSN127" s="511"/>
      <c r="WSO127" s="511"/>
      <c r="WSP127" s="511"/>
      <c r="WSQ127" s="511"/>
      <c r="WSR127" s="511"/>
      <c r="WSS127" s="511"/>
      <c r="WST127" s="511"/>
      <c r="WSU127" s="511"/>
      <c r="WSV127" s="511"/>
      <c r="WSW127" s="511"/>
      <c r="WSX127" s="511"/>
      <c r="WSY127" s="511"/>
      <c r="WSZ127" s="511"/>
      <c r="WTA127" s="511"/>
      <c r="WTB127" s="511"/>
      <c r="WTC127" s="511"/>
      <c r="WTD127" s="511"/>
      <c r="WTE127" s="511"/>
      <c r="WTF127" s="511"/>
      <c r="WTG127" s="511"/>
      <c r="WTH127" s="511"/>
      <c r="WTI127" s="511"/>
      <c r="WTJ127" s="511"/>
      <c r="WTK127" s="511"/>
      <c r="WTL127" s="511"/>
      <c r="WTM127" s="511"/>
      <c r="WTN127" s="511"/>
      <c r="WTO127" s="511"/>
      <c r="WTP127" s="511"/>
      <c r="WTQ127" s="511"/>
      <c r="WTR127" s="511"/>
      <c r="WTS127" s="511"/>
      <c r="WTT127" s="511"/>
      <c r="WTU127" s="511"/>
      <c r="WTV127" s="511"/>
      <c r="WTW127" s="511"/>
      <c r="WTX127" s="511"/>
      <c r="WTY127" s="511"/>
      <c r="WTZ127" s="511"/>
      <c r="WUA127" s="511"/>
      <c r="WUB127" s="511"/>
      <c r="WUC127" s="511"/>
      <c r="WUD127" s="511"/>
      <c r="WUE127" s="511"/>
      <c r="WUF127" s="511"/>
      <c r="WUG127" s="511"/>
      <c r="WUH127" s="511"/>
      <c r="WUI127" s="511"/>
      <c r="WUJ127" s="511"/>
      <c r="WUK127" s="511"/>
      <c r="WUL127" s="511"/>
      <c r="WUM127" s="511"/>
      <c r="WUN127" s="511"/>
      <c r="WUO127" s="511"/>
      <c r="WUP127" s="511"/>
      <c r="WUQ127" s="511"/>
      <c r="WUR127" s="511"/>
      <c r="WUS127" s="511"/>
      <c r="WUT127" s="511"/>
      <c r="WUU127" s="511"/>
      <c r="WUV127" s="511"/>
      <c r="WUW127" s="511"/>
      <c r="WUX127" s="511"/>
      <c r="WUY127" s="511"/>
      <c r="WUZ127" s="511"/>
      <c r="WVA127" s="511"/>
      <c r="WVB127" s="511"/>
      <c r="WVC127" s="511"/>
      <c r="WVD127" s="511"/>
      <c r="WVE127" s="511"/>
      <c r="WVF127" s="511"/>
      <c r="WVG127" s="511"/>
      <c r="WVH127" s="511"/>
      <c r="WVI127" s="511"/>
      <c r="WVJ127" s="511"/>
      <c r="WVK127" s="511"/>
      <c r="WVL127" s="511"/>
      <c r="WVM127" s="511"/>
      <c r="WVN127" s="511"/>
      <c r="WVO127" s="511"/>
      <c r="WVP127" s="511"/>
      <c r="WVQ127" s="511"/>
      <c r="WVR127" s="511"/>
      <c r="WVS127" s="511"/>
      <c r="WVT127" s="511"/>
      <c r="WVU127" s="511"/>
      <c r="WVV127" s="511"/>
      <c r="WVW127" s="511"/>
      <c r="WVX127" s="511"/>
      <c r="WVY127" s="511"/>
      <c r="WVZ127" s="511"/>
      <c r="WWA127" s="511"/>
      <c r="WWB127" s="511"/>
      <c r="WWC127" s="511"/>
      <c r="WWD127" s="511"/>
      <c r="WWE127" s="511"/>
      <c r="WWF127" s="511"/>
      <c r="WWG127" s="511"/>
      <c r="WWH127" s="511"/>
      <c r="WWI127" s="511"/>
      <c r="WWJ127" s="511"/>
      <c r="WWK127" s="511"/>
      <c r="WWL127" s="511"/>
      <c r="WWM127" s="511"/>
      <c r="WWN127" s="511"/>
      <c r="WWO127" s="511"/>
      <c r="WWP127" s="511"/>
      <c r="WWQ127" s="511"/>
      <c r="WWR127" s="511"/>
      <c r="WWS127" s="511"/>
      <c r="WWT127" s="511"/>
      <c r="WWU127" s="511"/>
      <c r="WWV127" s="511"/>
      <c r="WWW127" s="511"/>
      <c r="WWX127" s="511"/>
      <c r="WWY127" s="511"/>
      <c r="WWZ127" s="511"/>
      <c r="WXA127" s="511"/>
      <c r="WXB127" s="511"/>
      <c r="WXC127" s="511"/>
      <c r="WXD127" s="511"/>
      <c r="WXE127" s="511"/>
      <c r="WXF127" s="511"/>
      <c r="WXG127" s="511"/>
      <c r="WXH127" s="511"/>
      <c r="WXI127" s="511"/>
      <c r="WXJ127" s="511"/>
      <c r="WXK127" s="511"/>
      <c r="WXL127" s="511"/>
      <c r="WXM127" s="511"/>
      <c r="WXN127" s="511"/>
      <c r="WXO127" s="511"/>
      <c r="WXP127" s="511"/>
      <c r="WXQ127" s="511"/>
      <c r="WXR127" s="511"/>
      <c r="WXS127" s="511"/>
      <c r="WXT127" s="511"/>
      <c r="WXU127" s="511"/>
      <c r="WXV127" s="511"/>
      <c r="WXW127" s="511"/>
      <c r="WXX127" s="511"/>
      <c r="WXY127" s="511"/>
      <c r="WXZ127" s="511"/>
      <c r="WYA127" s="511"/>
      <c r="WYB127" s="511"/>
      <c r="WYC127" s="511"/>
      <c r="WYD127" s="511"/>
      <c r="WYE127" s="511"/>
      <c r="WYF127" s="511"/>
      <c r="WYG127" s="511"/>
      <c r="WYH127" s="511"/>
      <c r="WYI127" s="511"/>
      <c r="WYJ127" s="511"/>
      <c r="WYK127" s="511"/>
      <c r="WYL127" s="511"/>
      <c r="WYM127" s="511"/>
      <c r="WYN127" s="511"/>
      <c r="WYO127" s="511"/>
      <c r="WYP127" s="511"/>
      <c r="WYQ127" s="511"/>
      <c r="WYR127" s="511"/>
      <c r="WYS127" s="511"/>
      <c r="WYT127" s="511"/>
      <c r="WYU127" s="511"/>
      <c r="WYV127" s="511"/>
      <c r="WYW127" s="511"/>
      <c r="WYX127" s="511"/>
      <c r="WYY127" s="511"/>
      <c r="WYZ127" s="511"/>
      <c r="WZA127" s="511"/>
      <c r="WZB127" s="511"/>
      <c r="WZC127" s="511"/>
      <c r="WZD127" s="511"/>
      <c r="WZE127" s="511"/>
      <c r="WZF127" s="511"/>
      <c r="WZG127" s="511"/>
      <c r="WZH127" s="511"/>
      <c r="WZI127" s="511"/>
      <c r="WZJ127" s="511"/>
      <c r="WZK127" s="511"/>
      <c r="WZL127" s="511"/>
      <c r="WZM127" s="511"/>
      <c r="WZN127" s="511"/>
      <c r="WZO127" s="511"/>
      <c r="WZP127" s="511"/>
      <c r="WZQ127" s="511"/>
      <c r="WZR127" s="511"/>
      <c r="WZS127" s="511"/>
      <c r="WZT127" s="511"/>
      <c r="WZU127" s="511"/>
      <c r="WZV127" s="511"/>
      <c r="WZW127" s="511"/>
      <c r="WZX127" s="511"/>
      <c r="WZY127" s="511"/>
      <c r="WZZ127" s="511"/>
      <c r="XAA127" s="511"/>
      <c r="XAB127" s="511"/>
      <c r="XAC127" s="511"/>
      <c r="XAD127" s="511"/>
      <c r="XAE127" s="511"/>
      <c r="XAF127" s="511"/>
      <c r="XAG127" s="511"/>
      <c r="XAH127" s="511"/>
      <c r="XAI127" s="511"/>
      <c r="XAJ127" s="511"/>
      <c r="XAK127" s="511"/>
      <c r="XAL127" s="511"/>
      <c r="XAM127" s="511"/>
      <c r="XAN127" s="511"/>
      <c r="XAO127" s="511"/>
      <c r="XAP127" s="511"/>
      <c r="XAQ127" s="511"/>
      <c r="XAR127" s="511"/>
      <c r="XAS127" s="511"/>
      <c r="XAT127" s="511"/>
      <c r="XAU127" s="511"/>
      <c r="XAV127" s="511"/>
      <c r="XAW127" s="511"/>
      <c r="XAX127" s="511"/>
      <c r="XAY127" s="511"/>
      <c r="XAZ127" s="511"/>
      <c r="XBA127" s="511"/>
      <c r="XBB127" s="511"/>
      <c r="XBC127" s="511"/>
      <c r="XBD127" s="511"/>
      <c r="XBE127" s="511"/>
      <c r="XBF127" s="511"/>
      <c r="XBG127" s="511"/>
      <c r="XBH127" s="511"/>
      <c r="XBI127" s="511"/>
      <c r="XBJ127" s="511"/>
      <c r="XBK127" s="511"/>
      <c r="XBL127" s="511"/>
      <c r="XBM127" s="511"/>
      <c r="XBN127" s="511"/>
      <c r="XBO127" s="511"/>
      <c r="XBP127" s="511"/>
      <c r="XBQ127" s="511"/>
      <c r="XBR127" s="511"/>
      <c r="XBS127" s="511"/>
      <c r="XBT127" s="511"/>
      <c r="XBU127" s="511"/>
      <c r="XBV127" s="511"/>
      <c r="XBW127" s="511"/>
      <c r="XBX127" s="511"/>
      <c r="XBY127" s="511"/>
      <c r="XBZ127" s="511"/>
      <c r="XCA127" s="511"/>
      <c r="XCB127" s="511"/>
      <c r="XCC127" s="511"/>
      <c r="XCD127" s="511"/>
      <c r="XCE127" s="511"/>
      <c r="XCF127" s="511"/>
      <c r="XCG127" s="511"/>
      <c r="XCH127" s="511"/>
      <c r="XCI127" s="511"/>
      <c r="XCJ127" s="511"/>
      <c r="XCK127" s="511"/>
      <c r="XCL127" s="511"/>
      <c r="XCM127" s="511"/>
      <c r="XCN127" s="511"/>
      <c r="XCO127" s="511"/>
      <c r="XCP127" s="511"/>
      <c r="XCQ127" s="511"/>
      <c r="XCR127" s="511"/>
      <c r="XCS127" s="511"/>
      <c r="XCT127" s="511"/>
      <c r="XCU127" s="511"/>
      <c r="XCV127" s="511"/>
      <c r="XCW127" s="511"/>
      <c r="XCX127" s="511"/>
      <c r="XCY127" s="511"/>
      <c r="XCZ127" s="511"/>
      <c r="XDA127" s="511"/>
      <c r="XDB127" s="511"/>
      <c r="XDC127" s="511"/>
      <c r="XDD127" s="511"/>
      <c r="XDE127" s="511"/>
      <c r="XDF127" s="511"/>
      <c r="XDG127" s="511"/>
      <c r="XDH127" s="511"/>
      <c r="XDI127" s="511"/>
      <c r="XDJ127" s="511"/>
      <c r="XDK127" s="511"/>
      <c r="XDL127" s="511"/>
      <c r="XDM127" s="511"/>
      <c r="XDN127" s="511"/>
      <c r="XDO127" s="511"/>
      <c r="XDP127" s="511"/>
      <c r="XDQ127" s="511"/>
      <c r="XDR127" s="511"/>
      <c r="XDS127" s="511"/>
      <c r="XDT127" s="511"/>
      <c r="XDU127" s="511"/>
      <c r="XDV127" s="511"/>
      <c r="XDW127" s="511"/>
      <c r="XDX127" s="511"/>
      <c r="XDY127" s="511"/>
      <c r="XDZ127" s="511"/>
      <c r="XEA127" s="511"/>
      <c r="XEB127" s="511"/>
      <c r="XEC127" s="511"/>
      <c r="XED127" s="511"/>
      <c r="XEE127" s="511"/>
      <c r="XEF127" s="511"/>
      <c r="XEG127" s="511"/>
      <c r="XEH127" s="511"/>
      <c r="XEI127" s="511"/>
      <c r="XEJ127" s="511"/>
      <c r="XEK127" s="511"/>
      <c r="XEL127" s="511"/>
      <c r="XEM127" s="511"/>
      <c r="XEN127" s="511"/>
      <c r="XEO127" s="511"/>
      <c r="XEP127" s="511"/>
      <c r="XEQ127" s="511"/>
      <c r="XER127" s="511"/>
      <c r="XES127" s="511"/>
      <c r="XET127" s="511"/>
      <c r="XEU127" s="511"/>
      <c r="XEV127" s="511"/>
      <c r="XEW127" s="511"/>
      <c r="XEX127" s="511"/>
      <c r="XEY127" s="511"/>
      <c r="XEZ127" s="511"/>
      <c r="XFA127" s="511"/>
      <c r="XFB127" s="511"/>
      <c r="XFC127" s="511"/>
      <c r="XFD127" s="511"/>
    </row>
    <row r="128" spans="1:16384" ht="15" customHeight="1">
      <c r="A128" s="511" t="s">
        <v>892</v>
      </c>
      <c r="B128" s="511"/>
      <c r="C128" s="511"/>
      <c r="D128" s="511"/>
      <c r="E128" s="511"/>
      <c r="F128" s="511"/>
      <c r="G128" s="511"/>
      <c r="H128" s="511"/>
      <c r="I128" s="511"/>
      <c r="J128" s="511"/>
      <c r="K128" s="511"/>
      <c r="L128" s="511"/>
      <c r="M128" s="511"/>
      <c r="N128" s="511"/>
      <c r="O128" s="511"/>
      <c r="P128" s="511"/>
      <c r="Q128" s="511"/>
      <c r="R128" s="511"/>
      <c r="S128" s="511"/>
      <c r="T128" s="511"/>
      <c r="U128" s="511"/>
      <c r="V128" s="511"/>
      <c r="W128" s="511"/>
      <c r="X128" s="511"/>
      <c r="Y128" s="511"/>
      <c r="Z128" s="511"/>
      <c r="AA128" s="511"/>
      <c r="AB128" s="511"/>
      <c r="AC128" s="511"/>
      <c r="AD128" s="511"/>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511"/>
      <c r="BE128" s="511"/>
      <c r="BF128" s="511"/>
      <c r="BG128" s="511"/>
      <c r="BH128" s="511"/>
      <c r="BI128" s="511"/>
      <c r="BJ128" s="511"/>
      <c r="BK128" s="511"/>
      <c r="BL128" s="511"/>
      <c r="BM128" s="511"/>
      <c r="BN128" s="511"/>
      <c r="BO128" s="511"/>
      <c r="BP128" s="511"/>
      <c r="BQ128" s="511"/>
      <c r="BR128" s="511"/>
      <c r="BS128" s="511"/>
      <c r="BT128" s="511"/>
      <c r="BU128" s="511"/>
      <c r="BV128" s="511"/>
      <c r="BW128" s="511"/>
      <c r="BX128" s="511"/>
      <c r="BY128" s="511"/>
      <c r="BZ128" s="511"/>
      <c r="CA128" s="511"/>
      <c r="CB128" s="511"/>
      <c r="CC128" s="511"/>
      <c r="CD128" s="511"/>
      <c r="CE128" s="511"/>
      <c r="CF128" s="511"/>
      <c r="CG128" s="511"/>
      <c r="CH128" s="511"/>
      <c r="CI128" s="511"/>
      <c r="CJ128" s="511"/>
      <c r="CK128" s="511"/>
      <c r="CL128" s="511"/>
      <c r="CM128" s="511"/>
      <c r="CN128" s="511"/>
      <c r="CO128" s="511"/>
      <c r="CP128" s="511"/>
      <c r="CQ128" s="511"/>
      <c r="CR128" s="511"/>
      <c r="CS128" s="511"/>
      <c r="CT128" s="511"/>
      <c r="CU128" s="511"/>
      <c r="CV128" s="511"/>
      <c r="CW128" s="511"/>
      <c r="CX128" s="511"/>
      <c r="CY128" s="511"/>
      <c r="CZ128" s="511"/>
      <c r="DA128" s="511"/>
      <c r="DB128" s="511"/>
      <c r="DC128" s="511"/>
      <c r="DD128" s="511"/>
      <c r="DE128" s="511"/>
      <c r="DF128" s="511"/>
      <c r="DG128" s="511"/>
      <c r="DH128" s="511"/>
      <c r="DI128" s="511"/>
      <c r="DJ128" s="511"/>
      <c r="DK128" s="511"/>
      <c r="DL128" s="511"/>
      <c r="DM128" s="511"/>
      <c r="DN128" s="511"/>
      <c r="DO128" s="511"/>
      <c r="DP128" s="511"/>
      <c r="DQ128" s="511"/>
      <c r="DR128" s="511"/>
      <c r="DS128" s="511"/>
      <c r="DT128" s="511"/>
      <c r="DU128" s="511"/>
      <c r="DV128" s="511"/>
      <c r="DW128" s="511"/>
      <c r="DX128" s="511"/>
      <c r="DY128" s="511"/>
      <c r="DZ128" s="511"/>
      <c r="EA128" s="511"/>
      <c r="EB128" s="511"/>
      <c r="EC128" s="511"/>
      <c r="ED128" s="511"/>
      <c r="EE128" s="511"/>
      <c r="EF128" s="511"/>
      <c r="EG128" s="511"/>
      <c r="EH128" s="511"/>
      <c r="EI128" s="511"/>
      <c r="EJ128" s="511"/>
      <c r="EK128" s="511"/>
      <c r="EL128" s="511"/>
      <c r="EM128" s="511"/>
      <c r="EN128" s="511"/>
      <c r="EO128" s="511"/>
      <c r="EP128" s="511"/>
      <c r="EQ128" s="511"/>
      <c r="ER128" s="511"/>
      <c r="ES128" s="511"/>
      <c r="ET128" s="511"/>
      <c r="EU128" s="511"/>
      <c r="EV128" s="511"/>
      <c r="EW128" s="511"/>
      <c r="EX128" s="511"/>
      <c r="EY128" s="511"/>
      <c r="EZ128" s="511"/>
      <c r="FA128" s="511"/>
      <c r="FB128" s="511"/>
      <c r="FC128" s="511"/>
      <c r="FD128" s="511"/>
      <c r="FE128" s="511"/>
      <c r="FF128" s="511"/>
      <c r="FG128" s="511"/>
      <c r="FH128" s="511"/>
      <c r="FI128" s="511"/>
      <c r="FJ128" s="511"/>
      <c r="FK128" s="511"/>
      <c r="FL128" s="511"/>
      <c r="FM128" s="511"/>
      <c r="FN128" s="511"/>
      <c r="FO128" s="511"/>
      <c r="FP128" s="511"/>
      <c r="FQ128" s="511"/>
      <c r="FR128" s="511"/>
      <c r="FS128" s="511"/>
      <c r="FT128" s="511"/>
      <c r="FU128" s="511"/>
      <c r="FV128" s="511"/>
      <c r="FW128" s="511"/>
      <c r="FX128" s="511"/>
      <c r="FY128" s="511"/>
      <c r="FZ128" s="511"/>
      <c r="GA128" s="511"/>
      <c r="GB128" s="511"/>
      <c r="GC128" s="511"/>
      <c r="GD128" s="511"/>
      <c r="GE128" s="511"/>
      <c r="GF128" s="511"/>
      <c r="GG128" s="511"/>
      <c r="GH128" s="511"/>
      <c r="GI128" s="511"/>
      <c r="GJ128" s="511"/>
      <c r="GK128" s="511"/>
      <c r="GL128" s="511"/>
      <c r="GM128" s="511"/>
      <c r="GN128" s="511"/>
      <c r="GO128" s="511"/>
      <c r="GP128" s="511"/>
      <c r="GQ128" s="511"/>
      <c r="GR128" s="511"/>
      <c r="GS128" s="511"/>
      <c r="GT128" s="511"/>
      <c r="GU128" s="511"/>
      <c r="GV128" s="511"/>
      <c r="GW128" s="511"/>
      <c r="GX128" s="511"/>
      <c r="GY128" s="511"/>
      <c r="GZ128" s="511"/>
      <c r="HA128" s="511"/>
      <c r="HB128" s="511"/>
      <c r="HC128" s="511"/>
      <c r="HD128" s="511"/>
      <c r="HE128" s="511"/>
      <c r="HF128" s="511"/>
      <c r="HG128" s="511"/>
      <c r="HH128" s="511"/>
      <c r="HI128" s="511"/>
      <c r="HJ128" s="511"/>
      <c r="HK128" s="511"/>
      <c r="HL128" s="511"/>
      <c r="HM128" s="511"/>
      <c r="HN128" s="511"/>
      <c r="HO128" s="511"/>
      <c r="HP128" s="511"/>
      <c r="HQ128" s="511"/>
      <c r="HR128" s="511"/>
      <c r="HS128" s="511"/>
      <c r="HT128" s="511"/>
      <c r="HU128" s="511"/>
      <c r="HV128" s="511"/>
      <c r="HW128" s="511"/>
      <c r="HX128" s="511"/>
      <c r="HY128" s="511"/>
      <c r="HZ128" s="511"/>
      <c r="IA128" s="511"/>
      <c r="IB128" s="511"/>
      <c r="IC128" s="511"/>
      <c r="ID128" s="511"/>
      <c r="IE128" s="511"/>
      <c r="IF128" s="511"/>
      <c r="IG128" s="511"/>
      <c r="IH128" s="511"/>
      <c r="II128" s="511"/>
      <c r="IJ128" s="511"/>
      <c r="IK128" s="511"/>
      <c r="IL128" s="511"/>
      <c r="IM128" s="511"/>
      <c r="IN128" s="511"/>
      <c r="IO128" s="511"/>
      <c r="IP128" s="511"/>
      <c r="IQ128" s="511"/>
      <c r="IR128" s="511"/>
      <c r="IS128" s="511"/>
      <c r="IT128" s="511"/>
      <c r="IU128" s="511"/>
      <c r="IV128" s="511"/>
      <c r="IW128" s="511"/>
      <c r="IX128" s="511"/>
      <c r="IY128" s="511"/>
      <c r="IZ128" s="511"/>
      <c r="JA128" s="511"/>
      <c r="JB128" s="511"/>
      <c r="JC128" s="511"/>
      <c r="JD128" s="511"/>
      <c r="JE128" s="511"/>
      <c r="JF128" s="511"/>
      <c r="JG128" s="511"/>
      <c r="JH128" s="511"/>
      <c r="JI128" s="511"/>
      <c r="JJ128" s="511"/>
      <c r="JK128" s="511"/>
      <c r="JL128" s="511"/>
      <c r="JM128" s="511"/>
      <c r="JN128" s="511"/>
      <c r="JO128" s="511"/>
      <c r="JP128" s="511"/>
      <c r="JQ128" s="511"/>
      <c r="JR128" s="511"/>
      <c r="JS128" s="511"/>
      <c r="JT128" s="511"/>
      <c r="JU128" s="511"/>
      <c r="JV128" s="511"/>
      <c r="JW128" s="511"/>
      <c r="JX128" s="511"/>
      <c r="JY128" s="511"/>
      <c r="JZ128" s="511"/>
      <c r="KA128" s="511"/>
      <c r="KB128" s="511"/>
      <c r="KC128" s="511"/>
      <c r="KD128" s="511"/>
      <c r="KE128" s="511"/>
      <c r="KF128" s="511"/>
      <c r="KG128" s="511"/>
      <c r="KH128" s="511"/>
      <c r="KI128" s="511"/>
      <c r="KJ128" s="511"/>
      <c r="KK128" s="511"/>
      <c r="KL128" s="511"/>
      <c r="KM128" s="511"/>
      <c r="KN128" s="511"/>
      <c r="KO128" s="511"/>
      <c r="KP128" s="511"/>
      <c r="KQ128" s="511"/>
      <c r="KR128" s="511"/>
      <c r="KS128" s="511"/>
      <c r="KT128" s="511"/>
      <c r="KU128" s="511"/>
      <c r="KV128" s="511"/>
      <c r="KW128" s="511"/>
      <c r="KX128" s="511"/>
      <c r="KY128" s="511"/>
      <c r="KZ128" s="511"/>
      <c r="LA128" s="511"/>
      <c r="LB128" s="511"/>
      <c r="LC128" s="511"/>
      <c r="LD128" s="511"/>
      <c r="LE128" s="511"/>
      <c r="LF128" s="511"/>
      <c r="LG128" s="511"/>
      <c r="LH128" s="511"/>
      <c r="LI128" s="511"/>
      <c r="LJ128" s="511"/>
      <c r="LK128" s="511"/>
      <c r="LL128" s="511"/>
      <c r="LM128" s="511"/>
      <c r="LN128" s="511"/>
      <c r="LO128" s="511"/>
      <c r="LP128" s="511"/>
      <c r="LQ128" s="511"/>
      <c r="LR128" s="511"/>
      <c r="LS128" s="511"/>
      <c r="LT128" s="511"/>
      <c r="LU128" s="511"/>
      <c r="LV128" s="511"/>
      <c r="LW128" s="511"/>
      <c r="LX128" s="511"/>
      <c r="LY128" s="511"/>
      <c r="LZ128" s="511"/>
      <c r="MA128" s="511"/>
      <c r="MB128" s="511"/>
      <c r="MC128" s="511"/>
      <c r="MD128" s="511"/>
      <c r="ME128" s="511"/>
      <c r="MF128" s="511"/>
      <c r="MG128" s="511"/>
      <c r="MH128" s="511"/>
      <c r="MI128" s="511"/>
      <c r="MJ128" s="511"/>
      <c r="MK128" s="511"/>
      <c r="ML128" s="511"/>
      <c r="MM128" s="511"/>
      <c r="MN128" s="511"/>
      <c r="MO128" s="511"/>
      <c r="MP128" s="511"/>
      <c r="MQ128" s="511"/>
      <c r="MR128" s="511"/>
      <c r="MS128" s="511"/>
      <c r="MT128" s="511"/>
      <c r="MU128" s="511"/>
      <c r="MV128" s="511"/>
      <c r="MW128" s="511"/>
      <c r="MX128" s="511"/>
      <c r="MY128" s="511"/>
      <c r="MZ128" s="511"/>
      <c r="NA128" s="511"/>
      <c r="NB128" s="511"/>
      <c r="NC128" s="511"/>
      <c r="ND128" s="511"/>
      <c r="NE128" s="511"/>
      <c r="NF128" s="511"/>
      <c r="NG128" s="511"/>
      <c r="NH128" s="511"/>
      <c r="NI128" s="511"/>
      <c r="NJ128" s="511"/>
      <c r="NK128" s="511"/>
      <c r="NL128" s="511"/>
      <c r="NM128" s="511"/>
      <c r="NN128" s="511"/>
      <c r="NO128" s="511"/>
      <c r="NP128" s="511"/>
      <c r="NQ128" s="511"/>
      <c r="NR128" s="511"/>
      <c r="NS128" s="511"/>
      <c r="NT128" s="511"/>
      <c r="NU128" s="511"/>
      <c r="NV128" s="511"/>
      <c r="NW128" s="511"/>
      <c r="NX128" s="511"/>
      <c r="NY128" s="511"/>
      <c r="NZ128" s="511"/>
      <c r="OA128" s="511"/>
      <c r="OB128" s="511"/>
      <c r="OC128" s="511"/>
      <c r="OD128" s="511"/>
      <c r="OE128" s="511"/>
      <c r="OF128" s="511"/>
      <c r="OG128" s="511"/>
      <c r="OH128" s="511"/>
      <c r="OI128" s="511"/>
      <c r="OJ128" s="511"/>
      <c r="OK128" s="511"/>
      <c r="OL128" s="511"/>
      <c r="OM128" s="511"/>
      <c r="ON128" s="511"/>
      <c r="OO128" s="511"/>
      <c r="OP128" s="511"/>
      <c r="OQ128" s="511"/>
      <c r="OR128" s="511"/>
      <c r="OS128" s="511"/>
      <c r="OT128" s="511"/>
      <c r="OU128" s="511"/>
      <c r="OV128" s="511"/>
      <c r="OW128" s="511"/>
      <c r="OX128" s="511"/>
      <c r="OY128" s="511"/>
      <c r="OZ128" s="511"/>
      <c r="PA128" s="511"/>
      <c r="PB128" s="511"/>
      <c r="PC128" s="511"/>
      <c r="PD128" s="511"/>
      <c r="PE128" s="511"/>
      <c r="PF128" s="511"/>
      <c r="PG128" s="511"/>
      <c r="PH128" s="511"/>
      <c r="PI128" s="511"/>
      <c r="PJ128" s="511"/>
      <c r="PK128" s="511"/>
      <c r="PL128" s="511"/>
      <c r="PM128" s="511"/>
      <c r="PN128" s="511"/>
      <c r="PO128" s="511"/>
      <c r="PP128" s="511"/>
      <c r="PQ128" s="511"/>
      <c r="PR128" s="511"/>
      <c r="PS128" s="511"/>
      <c r="PT128" s="511"/>
      <c r="PU128" s="511"/>
      <c r="PV128" s="511"/>
      <c r="PW128" s="511"/>
      <c r="PX128" s="511"/>
      <c r="PY128" s="511"/>
      <c r="PZ128" s="511"/>
      <c r="QA128" s="511"/>
      <c r="QB128" s="511"/>
      <c r="QC128" s="511"/>
      <c r="QD128" s="511"/>
      <c r="QE128" s="511"/>
      <c r="QF128" s="511"/>
      <c r="QG128" s="511"/>
      <c r="QH128" s="511"/>
      <c r="QI128" s="511"/>
      <c r="QJ128" s="511"/>
      <c r="QK128" s="511"/>
      <c r="QL128" s="511"/>
      <c r="QM128" s="511"/>
      <c r="QN128" s="511"/>
      <c r="QO128" s="511"/>
      <c r="QP128" s="511"/>
      <c r="QQ128" s="511"/>
      <c r="QR128" s="511"/>
      <c r="QS128" s="511"/>
      <c r="QT128" s="511"/>
      <c r="QU128" s="511"/>
      <c r="QV128" s="511"/>
      <c r="QW128" s="511"/>
      <c r="QX128" s="511"/>
      <c r="QY128" s="511"/>
      <c r="QZ128" s="511"/>
      <c r="RA128" s="511"/>
      <c r="RB128" s="511"/>
      <c r="RC128" s="511"/>
      <c r="RD128" s="511"/>
      <c r="RE128" s="511"/>
      <c r="RF128" s="511"/>
      <c r="RG128" s="511"/>
      <c r="RH128" s="511"/>
      <c r="RI128" s="511"/>
      <c r="RJ128" s="511"/>
      <c r="RK128" s="511"/>
      <c r="RL128" s="511"/>
      <c r="RM128" s="511"/>
      <c r="RN128" s="511"/>
      <c r="RO128" s="511"/>
      <c r="RP128" s="511"/>
      <c r="RQ128" s="511"/>
      <c r="RR128" s="511"/>
      <c r="RS128" s="511"/>
      <c r="RT128" s="511"/>
      <c r="RU128" s="511"/>
      <c r="RV128" s="511"/>
      <c r="RW128" s="511"/>
      <c r="RX128" s="511"/>
      <c r="RY128" s="511"/>
      <c r="RZ128" s="511"/>
      <c r="SA128" s="511"/>
      <c r="SB128" s="511"/>
      <c r="SC128" s="511"/>
      <c r="SD128" s="511"/>
      <c r="SE128" s="511"/>
      <c r="SF128" s="511"/>
      <c r="SG128" s="511"/>
      <c r="SH128" s="511"/>
      <c r="SI128" s="511"/>
      <c r="SJ128" s="511"/>
      <c r="SK128" s="511"/>
      <c r="SL128" s="511"/>
      <c r="SM128" s="511"/>
      <c r="SN128" s="511"/>
      <c r="SO128" s="511"/>
      <c r="SP128" s="511"/>
      <c r="SQ128" s="511"/>
      <c r="SR128" s="511"/>
      <c r="SS128" s="511"/>
      <c r="ST128" s="511"/>
      <c r="SU128" s="511"/>
      <c r="SV128" s="511"/>
      <c r="SW128" s="511"/>
      <c r="SX128" s="511"/>
      <c r="SY128" s="511"/>
      <c r="SZ128" s="511"/>
      <c r="TA128" s="511"/>
      <c r="TB128" s="511"/>
      <c r="TC128" s="511"/>
      <c r="TD128" s="511"/>
      <c r="TE128" s="511"/>
      <c r="TF128" s="511"/>
      <c r="TG128" s="511"/>
      <c r="TH128" s="511"/>
      <c r="TI128" s="511"/>
      <c r="TJ128" s="511"/>
      <c r="TK128" s="511"/>
      <c r="TL128" s="511"/>
      <c r="TM128" s="511"/>
      <c r="TN128" s="511"/>
      <c r="TO128" s="511"/>
      <c r="TP128" s="511"/>
      <c r="TQ128" s="511"/>
      <c r="TR128" s="511"/>
      <c r="TS128" s="511"/>
      <c r="TT128" s="511"/>
      <c r="TU128" s="511"/>
      <c r="TV128" s="511"/>
      <c r="TW128" s="511"/>
      <c r="TX128" s="511"/>
      <c r="TY128" s="511"/>
      <c r="TZ128" s="511"/>
      <c r="UA128" s="511"/>
      <c r="UB128" s="511"/>
      <c r="UC128" s="511"/>
      <c r="UD128" s="511"/>
      <c r="UE128" s="511"/>
      <c r="UF128" s="511"/>
      <c r="UG128" s="511"/>
      <c r="UH128" s="511"/>
      <c r="UI128" s="511"/>
      <c r="UJ128" s="511"/>
      <c r="UK128" s="511"/>
      <c r="UL128" s="511"/>
      <c r="UM128" s="511"/>
      <c r="UN128" s="511"/>
      <c r="UO128" s="511"/>
      <c r="UP128" s="511"/>
      <c r="UQ128" s="511"/>
      <c r="UR128" s="511"/>
      <c r="US128" s="511"/>
      <c r="UT128" s="511"/>
      <c r="UU128" s="511"/>
      <c r="UV128" s="511"/>
      <c r="UW128" s="511"/>
      <c r="UX128" s="511"/>
      <c r="UY128" s="511"/>
      <c r="UZ128" s="511"/>
      <c r="VA128" s="511"/>
      <c r="VB128" s="511"/>
      <c r="VC128" s="511"/>
      <c r="VD128" s="511"/>
      <c r="VE128" s="511"/>
      <c r="VF128" s="511"/>
      <c r="VG128" s="511"/>
      <c r="VH128" s="511"/>
      <c r="VI128" s="511"/>
      <c r="VJ128" s="511"/>
      <c r="VK128" s="511"/>
      <c r="VL128" s="511"/>
      <c r="VM128" s="511"/>
      <c r="VN128" s="511"/>
      <c r="VO128" s="511"/>
      <c r="VP128" s="511"/>
      <c r="VQ128" s="511"/>
      <c r="VR128" s="511"/>
      <c r="VS128" s="511"/>
      <c r="VT128" s="511"/>
      <c r="VU128" s="511"/>
      <c r="VV128" s="511"/>
      <c r="VW128" s="511"/>
      <c r="VX128" s="511"/>
      <c r="VY128" s="511"/>
      <c r="VZ128" s="511"/>
      <c r="WA128" s="511"/>
      <c r="WB128" s="511"/>
      <c r="WC128" s="511"/>
      <c r="WD128" s="511"/>
      <c r="WE128" s="511"/>
      <c r="WF128" s="511"/>
      <c r="WG128" s="511"/>
      <c r="WH128" s="511"/>
      <c r="WI128" s="511"/>
      <c r="WJ128" s="511"/>
      <c r="WK128" s="511"/>
      <c r="WL128" s="511"/>
      <c r="WM128" s="511"/>
      <c r="WN128" s="511"/>
      <c r="WO128" s="511"/>
      <c r="WP128" s="511"/>
      <c r="WQ128" s="511"/>
      <c r="WR128" s="511"/>
      <c r="WS128" s="511"/>
      <c r="WT128" s="511"/>
      <c r="WU128" s="511"/>
      <c r="WV128" s="511"/>
      <c r="WW128" s="511"/>
      <c r="WX128" s="511"/>
      <c r="WY128" s="511"/>
      <c r="WZ128" s="511"/>
      <c r="XA128" s="511"/>
      <c r="XB128" s="511"/>
      <c r="XC128" s="511"/>
      <c r="XD128" s="511"/>
      <c r="XE128" s="511"/>
      <c r="XF128" s="511"/>
      <c r="XG128" s="511"/>
      <c r="XH128" s="511"/>
      <c r="XI128" s="511"/>
      <c r="XJ128" s="511"/>
      <c r="XK128" s="511"/>
      <c r="XL128" s="511"/>
      <c r="XM128" s="511"/>
      <c r="XN128" s="511"/>
      <c r="XO128" s="511"/>
      <c r="XP128" s="511"/>
      <c r="XQ128" s="511"/>
      <c r="XR128" s="511"/>
      <c r="XS128" s="511"/>
      <c r="XT128" s="511"/>
      <c r="XU128" s="511"/>
      <c r="XV128" s="511"/>
      <c r="XW128" s="511"/>
      <c r="XX128" s="511"/>
      <c r="XY128" s="511"/>
      <c r="XZ128" s="511"/>
      <c r="YA128" s="511"/>
      <c r="YB128" s="511"/>
      <c r="YC128" s="511"/>
      <c r="YD128" s="511"/>
      <c r="YE128" s="511"/>
      <c r="YF128" s="511"/>
      <c r="YG128" s="511"/>
      <c r="YH128" s="511"/>
      <c r="YI128" s="511"/>
      <c r="YJ128" s="511"/>
      <c r="YK128" s="511"/>
      <c r="YL128" s="511"/>
      <c r="YM128" s="511"/>
      <c r="YN128" s="511"/>
      <c r="YO128" s="511"/>
      <c r="YP128" s="511"/>
      <c r="YQ128" s="511"/>
      <c r="YR128" s="511"/>
      <c r="YS128" s="511"/>
      <c r="YT128" s="511"/>
      <c r="YU128" s="511"/>
      <c r="YV128" s="511"/>
      <c r="YW128" s="511"/>
      <c r="YX128" s="511"/>
      <c r="YY128" s="511"/>
      <c r="YZ128" s="511"/>
      <c r="ZA128" s="511"/>
      <c r="ZB128" s="511"/>
      <c r="ZC128" s="511"/>
      <c r="ZD128" s="511"/>
      <c r="ZE128" s="511"/>
      <c r="ZF128" s="511"/>
      <c r="ZG128" s="511"/>
      <c r="ZH128" s="511"/>
      <c r="ZI128" s="511"/>
      <c r="ZJ128" s="511"/>
      <c r="ZK128" s="511"/>
      <c r="ZL128" s="511"/>
      <c r="ZM128" s="511"/>
      <c r="ZN128" s="511"/>
      <c r="ZO128" s="511"/>
      <c r="ZP128" s="511"/>
      <c r="ZQ128" s="511"/>
      <c r="ZR128" s="511"/>
      <c r="ZS128" s="511"/>
      <c r="ZT128" s="511"/>
      <c r="ZU128" s="511"/>
      <c r="ZV128" s="511"/>
      <c r="ZW128" s="511"/>
      <c r="ZX128" s="511"/>
      <c r="ZY128" s="511"/>
      <c r="ZZ128" s="511"/>
      <c r="AAA128" s="511"/>
      <c r="AAB128" s="511"/>
      <c r="AAC128" s="511"/>
      <c r="AAD128" s="511"/>
      <c r="AAE128" s="511"/>
      <c r="AAF128" s="511"/>
      <c r="AAG128" s="511"/>
      <c r="AAH128" s="511"/>
      <c r="AAI128" s="511"/>
      <c r="AAJ128" s="511"/>
      <c r="AAK128" s="511"/>
      <c r="AAL128" s="511"/>
      <c r="AAM128" s="511"/>
      <c r="AAN128" s="511"/>
      <c r="AAO128" s="511"/>
      <c r="AAP128" s="511"/>
      <c r="AAQ128" s="511"/>
      <c r="AAR128" s="511"/>
      <c r="AAS128" s="511"/>
      <c r="AAT128" s="511"/>
      <c r="AAU128" s="511"/>
      <c r="AAV128" s="511"/>
      <c r="AAW128" s="511"/>
      <c r="AAX128" s="511"/>
      <c r="AAY128" s="511"/>
      <c r="AAZ128" s="511"/>
      <c r="ABA128" s="511"/>
      <c r="ABB128" s="511"/>
      <c r="ABC128" s="511"/>
      <c r="ABD128" s="511"/>
      <c r="ABE128" s="511"/>
      <c r="ABF128" s="511"/>
      <c r="ABG128" s="511"/>
      <c r="ABH128" s="511"/>
      <c r="ABI128" s="511"/>
      <c r="ABJ128" s="511"/>
      <c r="ABK128" s="511"/>
      <c r="ABL128" s="511"/>
      <c r="ABM128" s="511"/>
      <c r="ABN128" s="511"/>
      <c r="ABO128" s="511"/>
      <c r="ABP128" s="511"/>
      <c r="ABQ128" s="511"/>
      <c r="ABR128" s="511"/>
      <c r="ABS128" s="511"/>
      <c r="ABT128" s="511"/>
      <c r="ABU128" s="511"/>
      <c r="ABV128" s="511"/>
      <c r="ABW128" s="511"/>
      <c r="ABX128" s="511"/>
      <c r="ABY128" s="511"/>
      <c r="ABZ128" s="511"/>
      <c r="ACA128" s="511"/>
      <c r="ACB128" s="511"/>
      <c r="ACC128" s="511"/>
      <c r="ACD128" s="511"/>
      <c r="ACE128" s="511"/>
      <c r="ACF128" s="511"/>
      <c r="ACG128" s="511"/>
      <c r="ACH128" s="511"/>
      <c r="ACI128" s="511"/>
      <c r="ACJ128" s="511"/>
      <c r="ACK128" s="511"/>
      <c r="ACL128" s="511"/>
      <c r="ACM128" s="511"/>
      <c r="ACN128" s="511"/>
      <c r="ACO128" s="511"/>
      <c r="ACP128" s="511"/>
      <c r="ACQ128" s="511"/>
      <c r="ACR128" s="511"/>
      <c r="ACS128" s="511"/>
      <c r="ACT128" s="511"/>
      <c r="ACU128" s="511"/>
      <c r="ACV128" s="511"/>
      <c r="ACW128" s="511"/>
      <c r="ACX128" s="511"/>
      <c r="ACY128" s="511"/>
      <c r="ACZ128" s="511"/>
      <c r="ADA128" s="511"/>
      <c r="ADB128" s="511"/>
      <c r="ADC128" s="511"/>
      <c r="ADD128" s="511"/>
      <c r="ADE128" s="511"/>
      <c r="ADF128" s="511"/>
      <c r="ADG128" s="511"/>
      <c r="ADH128" s="511"/>
      <c r="ADI128" s="511"/>
      <c r="ADJ128" s="511"/>
      <c r="ADK128" s="511"/>
      <c r="ADL128" s="511"/>
      <c r="ADM128" s="511"/>
      <c r="ADN128" s="511"/>
      <c r="ADO128" s="511"/>
      <c r="ADP128" s="511"/>
      <c r="ADQ128" s="511"/>
      <c r="ADR128" s="511"/>
      <c r="ADS128" s="511"/>
      <c r="ADT128" s="511"/>
      <c r="ADU128" s="511"/>
      <c r="ADV128" s="511"/>
      <c r="ADW128" s="511"/>
      <c r="ADX128" s="511"/>
      <c r="ADY128" s="511"/>
      <c r="ADZ128" s="511"/>
      <c r="AEA128" s="511"/>
      <c r="AEB128" s="511"/>
      <c r="AEC128" s="511"/>
      <c r="AED128" s="511"/>
      <c r="AEE128" s="511"/>
      <c r="AEF128" s="511"/>
      <c r="AEG128" s="511"/>
      <c r="AEH128" s="511"/>
      <c r="AEI128" s="511"/>
      <c r="AEJ128" s="511"/>
      <c r="AEK128" s="511"/>
      <c r="AEL128" s="511"/>
      <c r="AEM128" s="511"/>
      <c r="AEN128" s="511"/>
      <c r="AEO128" s="511"/>
      <c r="AEP128" s="511"/>
      <c r="AEQ128" s="511"/>
      <c r="AER128" s="511"/>
      <c r="AES128" s="511"/>
      <c r="AET128" s="511"/>
      <c r="AEU128" s="511"/>
      <c r="AEV128" s="511"/>
      <c r="AEW128" s="511"/>
      <c r="AEX128" s="511"/>
      <c r="AEY128" s="511"/>
      <c r="AEZ128" s="511"/>
      <c r="AFA128" s="511"/>
      <c r="AFB128" s="511"/>
      <c r="AFC128" s="511"/>
      <c r="AFD128" s="511"/>
      <c r="AFE128" s="511"/>
      <c r="AFF128" s="511"/>
      <c r="AFG128" s="511"/>
      <c r="AFH128" s="511"/>
      <c r="AFI128" s="511"/>
      <c r="AFJ128" s="511"/>
      <c r="AFK128" s="511"/>
      <c r="AFL128" s="511"/>
      <c r="AFM128" s="511"/>
      <c r="AFN128" s="511"/>
      <c r="AFO128" s="511"/>
      <c r="AFP128" s="511"/>
      <c r="AFQ128" s="511"/>
      <c r="AFR128" s="511"/>
      <c r="AFS128" s="511"/>
      <c r="AFT128" s="511"/>
      <c r="AFU128" s="511"/>
      <c r="AFV128" s="511"/>
      <c r="AFW128" s="511"/>
      <c r="AFX128" s="511"/>
      <c r="AFY128" s="511"/>
      <c r="AFZ128" s="511"/>
      <c r="AGA128" s="511"/>
      <c r="AGB128" s="511"/>
      <c r="AGC128" s="511"/>
      <c r="AGD128" s="511"/>
      <c r="AGE128" s="511"/>
      <c r="AGF128" s="511"/>
      <c r="AGG128" s="511"/>
      <c r="AGH128" s="511"/>
      <c r="AGI128" s="511"/>
      <c r="AGJ128" s="511"/>
      <c r="AGK128" s="511"/>
      <c r="AGL128" s="511"/>
      <c r="AGM128" s="511"/>
      <c r="AGN128" s="511"/>
      <c r="AGO128" s="511"/>
      <c r="AGP128" s="511"/>
      <c r="AGQ128" s="511"/>
      <c r="AGR128" s="511"/>
      <c r="AGS128" s="511"/>
      <c r="AGT128" s="511"/>
      <c r="AGU128" s="511"/>
      <c r="AGV128" s="511"/>
      <c r="AGW128" s="511"/>
      <c r="AGX128" s="511"/>
      <c r="AGY128" s="511"/>
      <c r="AGZ128" s="511"/>
      <c r="AHA128" s="511"/>
      <c r="AHB128" s="511"/>
      <c r="AHC128" s="511"/>
      <c r="AHD128" s="511"/>
      <c r="AHE128" s="511"/>
      <c r="AHF128" s="511"/>
      <c r="AHG128" s="511"/>
      <c r="AHH128" s="511"/>
      <c r="AHI128" s="511"/>
      <c r="AHJ128" s="511"/>
      <c r="AHK128" s="511"/>
      <c r="AHL128" s="511"/>
      <c r="AHM128" s="511"/>
      <c r="AHN128" s="511"/>
      <c r="AHO128" s="511"/>
      <c r="AHP128" s="511"/>
      <c r="AHQ128" s="511"/>
      <c r="AHR128" s="511"/>
      <c r="AHS128" s="511"/>
      <c r="AHT128" s="511"/>
      <c r="AHU128" s="511"/>
      <c r="AHV128" s="511"/>
      <c r="AHW128" s="511"/>
      <c r="AHX128" s="511"/>
      <c r="AHY128" s="511"/>
      <c r="AHZ128" s="511"/>
      <c r="AIA128" s="511"/>
      <c r="AIB128" s="511"/>
      <c r="AIC128" s="511"/>
      <c r="AID128" s="511"/>
      <c r="AIE128" s="511"/>
      <c r="AIF128" s="511"/>
      <c r="AIG128" s="511"/>
      <c r="AIH128" s="511"/>
      <c r="AII128" s="511"/>
      <c r="AIJ128" s="511"/>
      <c r="AIK128" s="511"/>
      <c r="AIL128" s="511"/>
      <c r="AIM128" s="511"/>
      <c r="AIN128" s="511"/>
      <c r="AIO128" s="511"/>
      <c r="AIP128" s="511"/>
      <c r="AIQ128" s="511"/>
      <c r="AIR128" s="511"/>
      <c r="AIS128" s="511"/>
      <c r="AIT128" s="511"/>
      <c r="AIU128" s="511"/>
      <c r="AIV128" s="511"/>
      <c r="AIW128" s="511"/>
      <c r="AIX128" s="511"/>
      <c r="AIY128" s="511"/>
      <c r="AIZ128" s="511"/>
      <c r="AJA128" s="511"/>
      <c r="AJB128" s="511"/>
      <c r="AJC128" s="511"/>
      <c r="AJD128" s="511"/>
      <c r="AJE128" s="511"/>
      <c r="AJF128" s="511"/>
      <c r="AJG128" s="511"/>
      <c r="AJH128" s="511"/>
      <c r="AJI128" s="511"/>
      <c r="AJJ128" s="511"/>
      <c r="AJK128" s="511"/>
      <c r="AJL128" s="511"/>
      <c r="AJM128" s="511"/>
      <c r="AJN128" s="511"/>
      <c r="AJO128" s="511"/>
      <c r="AJP128" s="511"/>
      <c r="AJQ128" s="511"/>
      <c r="AJR128" s="511"/>
      <c r="AJS128" s="511"/>
      <c r="AJT128" s="511"/>
      <c r="AJU128" s="511"/>
      <c r="AJV128" s="511"/>
      <c r="AJW128" s="511"/>
      <c r="AJX128" s="511"/>
      <c r="AJY128" s="511"/>
      <c r="AJZ128" s="511"/>
      <c r="AKA128" s="511"/>
      <c r="AKB128" s="511"/>
      <c r="AKC128" s="511"/>
      <c r="AKD128" s="511"/>
      <c r="AKE128" s="511"/>
      <c r="AKF128" s="511"/>
      <c r="AKG128" s="511"/>
      <c r="AKH128" s="511"/>
      <c r="AKI128" s="511"/>
      <c r="AKJ128" s="511"/>
      <c r="AKK128" s="511"/>
      <c r="AKL128" s="511"/>
      <c r="AKM128" s="511"/>
      <c r="AKN128" s="511"/>
      <c r="AKO128" s="511"/>
      <c r="AKP128" s="511"/>
      <c r="AKQ128" s="511"/>
      <c r="AKR128" s="511"/>
      <c r="AKS128" s="511"/>
      <c r="AKT128" s="511"/>
      <c r="AKU128" s="511"/>
      <c r="AKV128" s="511"/>
      <c r="AKW128" s="511"/>
      <c r="AKX128" s="511"/>
      <c r="AKY128" s="511"/>
      <c r="AKZ128" s="511"/>
      <c r="ALA128" s="511"/>
      <c r="ALB128" s="511"/>
      <c r="ALC128" s="511"/>
      <c r="ALD128" s="511"/>
      <c r="ALE128" s="511"/>
      <c r="ALF128" s="511"/>
      <c r="ALG128" s="511"/>
      <c r="ALH128" s="511"/>
      <c r="ALI128" s="511"/>
      <c r="ALJ128" s="511"/>
      <c r="ALK128" s="511"/>
      <c r="ALL128" s="511"/>
      <c r="ALM128" s="511"/>
      <c r="ALN128" s="511"/>
      <c r="ALO128" s="511"/>
      <c r="ALP128" s="511"/>
      <c r="ALQ128" s="511"/>
      <c r="ALR128" s="511"/>
      <c r="ALS128" s="511"/>
      <c r="ALT128" s="511"/>
      <c r="ALU128" s="511"/>
      <c r="ALV128" s="511"/>
      <c r="ALW128" s="511"/>
      <c r="ALX128" s="511"/>
      <c r="ALY128" s="511"/>
      <c r="ALZ128" s="511"/>
      <c r="AMA128" s="511"/>
      <c r="AMB128" s="511"/>
      <c r="AMC128" s="511"/>
      <c r="AMD128" s="511"/>
      <c r="AME128" s="511"/>
      <c r="AMF128" s="511"/>
      <c r="AMG128" s="511"/>
      <c r="AMH128" s="511"/>
      <c r="AMI128" s="511"/>
      <c r="AMJ128" s="511"/>
      <c r="AMK128" s="511"/>
      <c r="AML128" s="511"/>
      <c r="AMM128" s="511"/>
      <c r="AMN128" s="511"/>
      <c r="AMO128" s="511"/>
      <c r="AMP128" s="511"/>
      <c r="AMQ128" s="511"/>
      <c r="AMR128" s="511"/>
      <c r="AMS128" s="511"/>
      <c r="AMT128" s="511"/>
      <c r="AMU128" s="511"/>
      <c r="AMV128" s="511"/>
      <c r="AMW128" s="511"/>
      <c r="AMX128" s="511"/>
      <c r="AMY128" s="511"/>
      <c r="AMZ128" s="511"/>
      <c r="ANA128" s="511"/>
      <c r="ANB128" s="511"/>
      <c r="ANC128" s="511"/>
      <c r="AND128" s="511"/>
      <c r="ANE128" s="511"/>
      <c r="ANF128" s="511"/>
      <c r="ANG128" s="511"/>
      <c r="ANH128" s="511"/>
      <c r="ANI128" s="511"/>
      <c r="ANJ128" s="511"/>
      <c r="ANK128" s="511"/>
      <c r="ANL128" s="511"/>
      <c r="ANM128" s="511"/>
      <c r="ANN128" s="511"/>
      <c r="ANO128" s="511"/>
      <c r="ANP128" s="511"/>
      <c r="ANQ128" s="511"/>
      <c r="ANR128" s="511"/>
      <c r="ANS128" s="511"/>
      <c r="ANT128" s="511"/>
      <c r="ANU128" s="511"/>
      <c r="ANV128" s="511"/>
      <c r="ANW128" s="511"/>
      <c r="ANX128" s="511"/>
      <c r="ANY128" s="511"/>
      <c r="ANZ128" s="511"/>
      <c r="AOA128" s="511"/>
      <c r="AOB128" s="511"/>
      <c r="AOC128" s="511"/>
      <c r="AOD128" s="511"/>
      <c r="AOE128" s="511"/>
      <c r="AOF128" s="511"/>
      <c r="AOG128" s="511"/>
      <c r="AOH128" s="511"/>
      <c r="AOI128" s="511"/>
      <c r="AOJ128" s="511"/>
      <c r="AOK128" s="511"/>
      <c r="AOL128" s="511"/>
      <c r="AOM128" s="511"/>
      <c r="AON128" s="511"/>
      <c r="AOO128" s="511"/>
      <c r="AOP128" s="511"/>
      <c r="AOQ128" s="511"/>
      <c r="AOR128" s="511"/>
      <c r="AOS128" s="511"/>
      <c r="AOT128" s="511"/>
      <c r="AOU128" s="511"/>
      <c r="AOV128" s="511"/>
      <c r="AOW128" s="511"/>
      <c r="AOX128" s="511"/>
      <c r="AOY128" s="511"/>
      <c r="AOZ128" s="511"/>
      <c r="APA128" s="511"/>
      <c r="APB128" s="511"/>
      <c r="APC128" s="511"/>
      <c r="APD128" s="511"/>
      <c r="APE128" s="511"/>
      <c r="APF128" s="511"/>
      <c r="APG128" s="511"/>
      <c r="APH128" s="511"/>
      <c r="API128" s="511"/>
      <c r="APJ128" s="511"/>
      <c r="APK128" s="511"/>
      <c r="APL128" s="511"/>
      <c r="APM128" s="511"/>
      <c r="APN128" s="511"/>
      <c r="APO128" s="511"/>
      <c r="APP128" s="511"/>
      <c r="APQ128" s="511"/>
      <c r="APR128" s="511"/>
      <c r="APS128" s="511"/>
      <c r="APT128" s="511"/>
      <c r="APU128" s="511"/>
      <c r="APV128" s="511"/>
      <c r="APW128" s="511"/>
      <c r="APX128" s="511"/>
      <c r="APY128" s="511"/>
      <c r="APZ128" s="511"/>
      <c r="AQA128" s="511"/>
      <c r="AQB128" s="511"/>
      <c r="AQC128" s="511"/>
      <c r="AQD128" s="511"/>
      <c r="AQE128" s="511"/>
      <c r="AQF128" s="511"/>
      <c r="AQG128" s="511"/>
      <c r="AQH128" s="511"/>
      <c r="AQI128" s="511"/>
      <c r="AQJ128" s="511"/>
      <c r="AQK128" s="511"/>
      <c r="AQL128" s="511"/>
      <c r="AQM128" s="511"/>
      <c r="AQN128" s="511"/>
      <c r="AQO128" s="511"/>
      <c r="AQP128" s="511"/>
      <c r="AQQ128" s="511"/>
      <c r="AQR128" s="511"/>
      <c r="AQS128" s="511"/>
      <c r="AQT128" s="511"/>
      <c r="AQU128" s="511"/>
      <c r="AQV128" s="511"/>
      <c r="AQW128" s="511"/>
      <c r="AQX128" s="511"/>
      <c r="AQY128" s="511"/>
      <c r="AQZ128" s="511"/>
      <c r="ARA128" s="511"/>
      <c r="ARB128" s="511"/>
      <c r="ARC128" s="511"/>
      <c r="ARD128" s="511"/>
      <c r="ARE128" s="511"/>
      <c r="ARF128" s="511"/>
      <c r="ARG128" s="511"/>
      <c r="ARH128" s="511"/>
      <c r="ARI128" s="511"/>
      <c r="ARJ128" s="511"/>
      <c r="ARK128" s="511"/>
      <c r="ARL128" s="511"/>
      <c r="ARM128" s="511"/>
      <c r="ARN128" s="511"/>
      <c r="ARO128" s="511"/>
      <c r="ARP128" s="511"/>
      <c r="ARQ128" s="511"/>
      <c r="ARR128" s="511"/>
      <c r="ARS128" s="511"/>
      <c r="ART128" s="511"/>
      <c r="ARU128" s="511"/>
      <c r="ARV128" s="511"/>
      <c r="ARW128" s="511"/>
      <c r="ARX128" s="511"/>
      <c r="ARY128" s="511"/>
      <c r="ARZ128" s="511"/>
      <c r="ASA128" s="511"/>
      <c r="ASB128" s="511"/>
      <c r="ASC128" s="511"/>
      <c r="ASD128" s="511"/>
      <c r="ASE128" s="511"/>
      <c r="ASF128" s="511"/>
      <c r="ASG128" s="511"/>
      <c r="ASH128" s="511"/>
      <c r="ASI128" s="511"/>
      <c r="ASJ128" s="511"/>
      <c r="ASK128" s="511"/>
      <c r="ASL128" s="511"/>
      <c r="ASM128" s="511"/>
      <c r="ASN128" s="511"/>
      <c r="ASO128" s="511"/>
      <c r="ASP128" s="511"/>
      <c r="ASQ128" s="511"/>
      <c r="ASR128" s="511"/>
      <c r="ASS128" s="511"/>
      <c r="AST128" s="511"/>
      <c r="ASU128" s="511"/>
      <c r="ASV128" s="511"/>
      <c r="ASW128" s="511"/>
      <c r="ASX128" s="511"/>
      <c r="ASY128" s="511"/>
      <c r="ASZ128" s="511"/>
      <c r="ATA128" s="511"/>
      <c r="ATB128" s="511"/>
      <c r="ATC128" s="511"/>
      <c r="ATD128" s="511"/>
      <c r="ATE128" s="511"/>
      <c r="ATF128" s="511"/>
      <c r="ATG128" s="511"/>
      <c r="ATH128" s="511"/>
      <c r="ATI128" s="511"/>
      <c r="ATJ128" s="511"/>
      <c r="ATK128" s="511"/>
      <c r="ATL128" s="511"/>
      <c r="ATM128" s="511"/>
      <c r="ATN128" s="511"/>
      <c r="ATO128" s="511"/>
      <c r="ATP128" s="511"/>
      <c r="ATQ128" s="511"/>
      <c r="ATR128" s="511"/>
      <c r="ATS128" s="511"/>
      <c r="ATT128" s="511"/>
      <c r="ATU128" s="511"/>
      <c r="ATV128" s="511"/>
      <c r="ATW128" s="511"/>
      <c r="ATX128" s="511"/>
      <c r="ATY128" s="511"/>
      <c r="ATZ128" s="511"/>
      <c r="AUA128" s="511"/>
      <c r="AUB128" s="511"/>
      <c r="AUC128" s="511"/>
      <c r="AUD128" s="511"/>
      <c r="AUE128" s="511"/>
      <c r="AUF128" s="511"/>
      <c r="AUG128" s="511"/>
      <c r="AUH128" s="511"/>
      <c r="AUI128" s="511"/>
      <c r="AUJ128" s="511"/>
      <c r="AUK128" s="511"/>
      <c r="AUL128" s="511"/>
      <c r="AUM128" s="511"/>
      <c r="AUN128" s="511"/>
      <c r="AUO128" s="511"/>
      <c r="AUP128" s="511"/>
      <c r="AUQ128" s="511"/>
      <c r="AUR128" s="511"/>
      <c r="AUS128" s="511"/>
      <c r="AUT128" s="511"/>
      <c r="AUU128" s="511"/>
      <c r="AUV128" s="511"/>
      <c r="AUW128" s="511"/>
      <c r="AUX128" s="511"/>
      <c r="AUY128" s="511"/>
      <c r="AUZ128" s="511"/>
      <c r="AVA128" s="511"/>
      <c r="AVB128" s="511"/>
      <c r="AVC128" s="511"/>
      <c r="AVD128" s="511"/>
      <c r="AVE128" s="511"/>
      <c r="AVF128" s="511"/>
      <c r="AVG128" s="511"/>
      <c r="AVH128" s="511"/>
      <c r="AVI128" s="511"/>
      <c r="AVJ128" s="511"/>
      <c r="AVK128" s="511"/>
      <c r="AVL128" s="511"/>
      <c r="AVM128" s="511"/>
      <c r="AVN128" s="511"/>
      <c r="AVO128" s="511"/>
      <c r="AVP128" s="511"/>
      <c r="AVQ128" s="511"/>
      <c r="AVR128" s="511"/>
      <c r="AVS128" s="511"/>
      <c r="AVT128" s="511"/>
      <c r="AVU128" s="511"/>
      <c r="AVV128" s="511"/>
      <c r="AVW128" s="511"/>
      <c r="AVX128" s="511"/>
      <c r="AVY128" s="511"/>
      <c r="AVZ128" s="511"/>
      <c r="AWA128" s="511"/>
      <c r="AWB128" s="511"/>
      <c r="AWC128" s="511"/>
      <c r="AWD128" s="511"/>
      <c r="AWE128" s="511"/>
      <c r="AWF128" s="511"/>
      <c r="AWG128" s="511"/>
      <c r="AWH128" s="511"/>
      <c r="AWI128" s="511"/>
      <c r="AWJ128" s="511"/>
      <c r="AWK128" s="511"/>
      <c r="AWL128" s="511"/>
      <c r="AWM128" s="511"/>
      <c r="AWN128" s="511"/>
      <c r="AWO128" s="511"/>
      <c r="AWP128" s="511"/>
      <c r="AWQ128" s="511"/>
      <c r="AWR128" s="511"/>
      <c r="AWS128" s="511"/>
      <c r="AWT128" s="511"/>
      <c r="AWU128" s="511"/>
      <c r="AWV128" s="511"/>
      <c r="AWW128" s="511"/>
      <c r="AWX128" s="511"/>
      <c r="AWY128" s="511"/>
      <c r="AWZ128" s="511"/>
      <c r="AXA128" s="511"/>
      <c r="AXB128" s="511"/>
      <c r="AXC128" s="511"/>
      <c r="AXD128" s="511"/>
      <c r="AXE128" s="511"/>
      <c r="AXF128" s="511"/>
      <c r="AXG128" s="511"/>
      <c r="AXH128" s="511"/>
      <c r="AXI128" s="511"/>
      <c r="AXJ128" s="511"/>
      <c r="AXK128" s="511"/>
      <c r="AXL128" s="511"/>
      <c r="AXM128" s="511"/>
      <c r="AXN128" s="511"/>
      <c r="AXO128" s="511"/>
      <c r="AXP128" s="511"/>
      <c r="AXQ128" s="511"/>
      <c r="AXR128" s="511"/>
      <c r="AXS128" s="511"/>
      <c r="AXT128" s="511"/>
      <c r="AXU128" s="511"/>
      <c r="AXV128" s="511"/>
      <c r="AXW128" s="511"/>
      <c r="AXX128" s="511"/>
      <c r="AXY128" s="511"/>
      <c r="AXZ128" s="511"/>
      <c r="AYA128" s="511"/>
      <c r="AYB128" s="511"/>
      <c r="AYC128" s="511"/>
      <c r="AYD128" s="511"/>
      <c r="AYE128" s="511"/>
      <c r="AYF128" s="511"/>
      <c r="AYG128" s="511"/>
      <c r="AYH128" s="511"/>
      <c r="AYI128" s="511"/>
      <c r="AYJ128" s="511"/>
      <c r="AYK128" s="511"/>
      <c r="AYL128" s="511"/>
      <c r="AYM128" s="511"/>
      <c r="AYN128" s="511"/>
      <c r="AYO128" s="511"/>
      <c r="AYP128" s="511"/>
      <c r="AYQ128" s="511"/>
      <c r="AYR128" s="511"/>
      <c r="AYS128" s="511"/>
      <c r="AYT128" s="511"/>
      <c r="AYU128" s="511"/>
      <c r="AYV128" s="511"/>
      <c r="AYW128" s="511"/>
      <c r="AYX128" s="511"/>
      <c r="AYY128" s="511"/>
      <c r="AYZ128" s="511"/>
      <c r="AZA128" s="511"/>
      <c r="AZB128" s="511"/>
      <c r="AZC128" s="511"/>
      <c r="AZD128" s="511"/>
      <c r="AZE128" s="511"/>
      <c r="AZF128" s="511"/>
      <c r="AZG128" s="511"/>
      <c r="AZH128" s="511"/>
      <c r="AZI128" s="511"/>
      <c r="AZJ128" s="511"/>
      <c r="AZK128" s="511"/>
      <c r="AZL128" s="511"/>
      <c r="AZM128" s="511"/>
      <c r="AZN128" s="511"/>
      <c r="AZO128" s="511"/>
      <c r="AZP128" s="511"/>
      <c r="AZQ128" s="511"/>
      <c r="AZR128" s="511"/>
      <c r="AZS128" s="511"/>
      <c r="AZT128" s="511"/>
      <c r="AZU128" s="511"/>
      <c r="AZV128" s="511"/>
      <c r="AZW128" s="511"/>
      <c r="AZX128" s="511"/>
      <c r="AZY128" s="511"/>
      <c r="AZZ128" s="511"/>
      <c r="BAA128" s="511"/>
      <c r="BAB128" s="511"/>
      <c r="BAC128" s="511"/>
      <c r="BAD128" s="511"/>
      <c r="BAE128" s="511"/>
      <c r="BAF128" s="511"/>
      <c r="BAG128" s="511"/>
      <c r="BAH128" s="511"/>
      <c r="BAI128" s="511"/>
      <c r="BAJ128" s="511"/>
      <c r="BAK128" s="511"/>
      <c r="BAL128" s="511"/>
      <c r="BAM128" s="511"/>
      <c r="BAN128" s="511"/>
      <c r="BAO128" s="511"/>
      <c r="BAP128" s="511"/>
      <c r="BAQ128" s="511"/>
      <c r="BAR128" s="511"/>
      <c r="BAS128" s="511"/>
      <c r="BAT128" s="511"/>
      <c r="BAU128" s="511"/>
      <c r="BAV128" s="511"/>
      <c r="BAW128" s="511"/>
      <c r="BAX128" s="511"/>
      <c r="BAY128" s="511"/>
      <c r="BAZ128" s="511"/>
      <c r="BBA128" s="511"/>
      <c r="BBB128" s="511"/>
      <c r="BBC128" s="511"/>
      <c r="BBD128" s="511"/>
      <c r="BBE128" s="511"/>
      <c r="BBF128" s="511"/>
      <c r="BBG128" s="511"/>
      <c r="BBH128" s="511"/>
      <c r="BBI128" s="511"/>
      <c r="BBJ128" s="511"/>
      <c r="BBK128" s="511"/>
      <c r="BBL128" s="511"/>
      <c r="BBM128" s="511"/>
      <c r="BBN128" s="511"/>
      <c r="BBO128" s="511"/>
      <c r="BBP128" s="511"/>
      <c r="BBQ128" s="511"/>
      <c r="BBR128" s="511"/>
      <c r="BBS128" s="511"/>
      <c r="BBT128" s="511"/>
      <c r="BBU128" s="511"/>
      <c r="BBV128" s="511"/>
      <c r="BBW128" s="511"/>
      <c r="BBX128" s="511"/>
      <c r="BBY128" s="511"/>
      <c r="BBZ128" s="511"/>
      <c r="BCA128" s="511"/>
      <c r="BCB128" s="511"/>
      <c r="BCC128" s="511"/>
      <c r="BCD128" s="511"/>
      <c r="BCE128" s="511"/>
      <c r="BCF128" s="511"/>
      <c r="BCG128" s="511"/>
      <c r="BCH128" s="511"/>
      <c r="BCI128" s="511"/>
      <c r="BCJ128" s="511"/>
      <c r="BCK128" s="511"/>
      <c r="BCL128" s="511"/>
      <c r="BCM128" s="511"/>
      <c r="BCN128" s="511"/>
      <c r="BCO128" s="511"/>
      <c r="BCP128" s="511"/>
      <c r="BCQ128" s="511"/>
      <c r="BCR128" s="511"/>
      <c r="BCS128" s="511"/>
      <c r="BCT128" s="511"/>
      <c r="BCU128" s="511"/>
      <c r="BCV128" s="511"/>
      <c r="BCW128" s="511"/>
      <c r="BCX128" s="511"/>
      <c r="BCY128" s="511"/>
      <c r="BCZ128" s="511"/>
      <c r="BDA128" s="511"/>
      <c r="BDB128" s="511"/>
      <c r="BDC128" s="511"/>
      <c r="BDD128" s="511"/>
      <c r="BDE128" s="511"/>
      <c r="BDF128" s="511"/>
      <c r="BDG128" s="511"/>
      <c r="BDH128" s="511"/>
      <c r="BDI128" s="511"/>
      <c r="BDJ128" s="511"/>
      <c r="BDK128" s="511"/>
      <c r="BDL128" s="511"/>
      <c r="BDM128" s="511"/>
      <c r="BDN128" s="511"/>
      <c r="BDO128" s="511"/>
      <c r="BDP128" s="511"/>
      <c r="BDQ128" s="511"/>
      <c r="BDR128" s="511"/>
      <c r="BDS128" s="511"/>
      <c r="BDT128" s="511"/>
      <c r="BDU128" s="511"/>
      <c r="BDV128" s="511"/>
      <c r="BDW128" s="511"/>
      <c r="BDX128" s="511"/>
      <c r="BDY128" s="511"/>
      <c r="BDZ128" s="511"/>
      <c r="BEA128" s="511"/>
      <c r="BEB128" s="511"/>
      <c r="BEC128" s="511"/>
      <c r="BED128" s="511"/>
      <c r="BEE128" s="511"/>
      <c r="BEF128" s="511"/>
      <c r="BEG128" s="511"/>
      <c r="BEH128" s="511"/>
      <c r="BEI128" s="511"/>
      <c r="BEJ128" s="511"/>
      <c r="BEK128" s="511"/>
      <c r="BEL128" s="511"/>
      <c r="BEM128" s="511"/>
      <c r="BEN128" s="511"/>
      <c r="BEO128" s="511"/>
      <c r="BEP128" s="511"/>
      <c r="BEQ128" s="511"/>
      <c r="BER128" s="511"/>
      <c r="BES128" s="511"/>
      <c r="BET128" s="511"/>
      <c r="BEU128" s="511"/>
      <c r="BEV128" s="511"/>
      <c r="BEW128" s="511"/>
      <c r="BEX128" s="511"/>
      <c r="BEY128" s="511"/>
      <c r="BEZ128" s="511"/>
      <c r="BFA128" s="511"/>
      <c r="BFB128" s="511"/>
      <c r="BFC128" s="511"/>
      <c r="BFD128" s="511"/>
      <c r="BFE128" s="511"/>
      <c r="BFF128" s="511"/>
      <c r="BFG128" s="511"/>
      <c r="BFH128" s="511"/>
      <c r="BFI128" s="511"/>
      <c r="BFJ128" s="511"/>
      <c r="BFK128" s="511"/>
      <c r="BFL128" s="511"/>
      <c r="BFM128" s="511"/>
      <c r="BFN128" s="511"/>
      <c r="BFO128" s="511"/>
      <c r="BFP128" s="511"/>
      <c r="BFQ128" s="511"/>
      <c r="BFR128" s="511"/>
      <c r="BFS128" s="511"/>
      <c r="BFT128" s="511"/>
      <c r="BFU128" s="511"/>
      <c r="BFV128" s="511"/>
      <c r="BFW128" s="511"/>
      <c r="BFX128" s="511"/>
      <c r="BFY128" s="511"/>
      <c r="BFZ128" s="511"/>
      <c r="BGA128" s="511"/>
      <c r="BGB128" s="511"/>
      <c r="BGC128" s="511"/>
      <c r="BGD128" s="511"/>
      <c r="BGE128" s="511"/>
      <c r="BGF128" s="511"/>
      <c r="BGG128" s="511"/>
      <c r="BGH128" s="511"/>
      <c r="BGI128" s="511"/>
      <c r="BGJ128" s="511"/>
      <c r="BGK128" s="511"/>
      <c r="BGL128" s="511"/>
      <c r="BGM128" s="511"/>
      <c r="BGN128" s="511"/>
      <c r="BGO128" s="511"/>
      <c r="BGP128" s="511"/>
      <c r="BGQ128" s="511"/>
      <c r="BGR128" s="511"/>
      <c r="BGS128" s="511"/>
      <c r="BGT128" s="511"/>
      <c r="BGU128" s="511"/>
      <c r="BGV128" s="511"/>
      <c r="BGW128" s="511"/>
      <c r="BGX128" s="511"/>
      <c r="BGY128" s="511"/>
      <c r="BGZ128" s="511"/>
      <c r="BHA128" s="511"/>
      <c r="BHB128" s="511"/>
      <c r="BHC128" s="511"/>
      <c r="BHD128" s="511"/>
      <c r="BHE128" s="511"/>
      <c r="BHF128" s="511"/>
      <c r="BHG128" s="511"/>
      <c r="BHH128" s="511"/>
      <c r="BHI128" s="511"/>
      <c r="BHJ128" s="511"/>
      <c r="BHK128" s="511"/>
      <c r="BHL128" s="511"/>
      <c r="BHM128" s="511"/>
      <c r="BHN128" s="511"/>
      <c r="BHO128" s="511"/>
      <c r="BHP128" s="511"/>
      <c r="BHQ128" s="511"/>
      <c r="BHR128" s="511"/>
      <c r="BHS128" s="511"/>
      <c r="BHT128" s="511"/>
      <c r="BHU128" s="511"/>
      <c r="BHV128" s="511"/>
      <c r="BHW128" s="511"/>
      <c r="BHX128" s="511"/>
      <c r="BHY128" s="511"/>
      <c r="BHZ128" s="511"/>
      <c r="BIA128" s="511"/>
      <c r="BIB128" s="511"/>
      <c r="BIC128" s="511"/>
      <c r="BID128" s="511"/>
      <c r="BIE128" s="511"/>
      <c r="BIF128" s="511"/>
      <c r="BIG128" s="511"/>
      <c r="BIH128" s="511"/>
      <c r="BII128" s="511"/>
      <c r="BIJ128" s="511"/>
      <c r="BIK128" s="511"/>
      <c r="BIL128" s="511"/>
      <c r="BIM128" s="511"/>
      <c r="BIN128" s="511"/>
      <c r="BIO128" s="511"/>
      <c r="BIP128" s="511"/>
      <c r="BIQ128" s="511"/>
      <c r="BIR128" s="511"/>
      <c r="BIS128" s="511"/>
      <c r="BIT128" s="511"/>
      <c r="BIU128" s="511"/>
      <c r="BIV128" s="511"/>
      <c r="BIW128" s="511"/>
      <c r="BIX128" s="511"/>
      <c r="BIY128" s="511"/>
      <c r="BIZ128" s="511"/>
      <c r="BJA128" s="511"/>
      <c r="BJB128" s="511"/>
      <c r="BJC128" s="511"/>
      <c r="BJD128" s="511"/>
      <c r="BJE128" s="511"/>
      <c r="BJF128" s="511"/>
      <c r="BJG128" s="511"/>
      <c r="BJH128" s="511"/>
      <c r="BJI128" s="511"/>
      <c r="BJJ128" s="511"/>
      <c r="BJK128" s="511"/>
      <c r="BJL128" s="511"/>
      <c r="BJM128" s="511"/>
      <c r="BJN128" s="511"/>
      <c r="BJO128" s="511"/>
      <c r="BJP128" s="511"/>
      <c r="BJQ128" s="511"/>
      <c r="BJR128" s="511"/>
      <c r="BJS128" s="511"/>
      <c r="BJT128" s="511"/>
      <c r="BJU128" s="511"/>
      <c r="BJV128" s="511"/>
      <c r="BJW128" s="511"/>
      <c r="BJX128" s="511"/>
      <c r="BJY128" s="511"/>
      <c r="BJZ128" s="511"/>
      <c r="BKA128" s="511"/>
      <c r="BKB128" s="511"/>
      <c r="BKC128" s="511"/>
      <c r="BKD128" s="511"/>
      <c r="BKE128" s="511"/>
      <c r="BKF128" s="511"/>
      <c r="BKG128" s="511"/>
      <c r="BKH128" s="511"/>
      <c r="BKI128" s="511"/>
      <c r="BKJ128" s="511"/>
      <c r="BKK128" s="511"/>
      <c r="BKL128" s="511"/>
      <c r="BKM128" s="511"/>
      <c r="BKN128" s="511"/>
      <c r="BKO128" s="511"/>
      <c r="BKP128" s="511"/>
      <c r="BKQ128" s="511"/>
      <c r="BKR128" s="511"/>
      <c r="BKS128" s="511"/>
      <c r="BKT128" s="511"/>
      <c r="BKU128" s="511"/>
      <c r="BKV128" s="511"/>
      <c r="BKW128" s="511"/>
      <c r="BKX128" s="511"/>
      <c r="BKY128" s="511"/>
      <c r="BKZ128" s="511"/>
      <c r="BLA128" s="511"/>
      <c r="BLB128" s="511"/>
      <c r="BLC128" s="511"/>
      <c r="BLD128" s="511"/>
      <c r="BLE128" s="511"/>
      <c r="BLF128" s="511"/>
      <c r="BLG128" s="511"/>
      <c r="BLH128" s="511"/>
      <c r="BLI128" s="511"/>
      <c r="BLJ128" s="511"/>
      <c r="BLK128" s="511"/>
      <c r="BLL128" s="511"/>
      <c r="BLM128" s="511"/>
      <c r="BLN128" s="511"/>
      <c r="BLO128" s="511"/>
      <c r="BLP128" s="511"/>
      <c r="BLQ128" s="511"/>
      <c r="BLR128" s="511"/>
      <c r="BLS128" s="511"/>
      <c r="BLT128" s="511"/>
      <c r="BLU128" s="511"/>
      <c r="BLV128" s="511"/>
      <c r="BLW128" s="511"/>
      <c r="BLX128" s="511"/>
      <c r="BLY128" s="511"/>
      <c r="BLZ128" s="511"/>
      <c r="BMA128" s="511"/>
      <c r="BMB128" s="511"/>
      <c r="BMC128" s="511"/>
      <c r="BMD128" s="511"/>
      <c r="BME128" s="511"/>
      <c r="BMF128" s="511"/>
      <c r="BMG128" s="511"/>
      <c r="BMH128" s="511"/>
      <c r="BMI128" s="511"/>
      <c r="BMJ128" s="511"/>
      <c r="BMK128" s="511"/>
      <c r="BML128" s="511"/>
      <c r="BMM128" s="511"/>
      <c r="BMN128" s="511"/>
      <c r="BMO128" s="511"/>
      <c r="BMP128" s="511"/>
      <c r="BMQ128" s="511"/>
      <c r="BMR128" s="511"/>
      <c r="BMS128" s="511"/>
      <c r="BMT128" s="511"/>
      <c r="BMU128" s="511"/>
      <c r="BMV128" s="511"/>
      <c r="BMW128" s="511"/>
      <c r="BMX128" s="511"/>
      <c r="BMY128" s="511"/>
      <c r="BMZ128" s="511"/>
      <c r="BNA128" s="511"/>
      <c r="BNB128" s="511"/>
      <c r="BNC128" s="511"/>
      <c r="BND128" s="511"/>
      <c r="BNE128" s="511"/>
      <c r="BNF128" s="511"/>
      <c r="BNG128" s="511"/>
      <c r="BNH128" s="511"/>
      <c r="BNI128" s="511"/>
      <c r="BNJ128" s="511"/>
      <c r="BNK128" s="511"/>
      <c r="BNL128" s="511"/>
      <c r="BNM128" s="511"/>
      <c r="BNN128" s="511"/>
      <c r="BNO128" s="511"/>
      <c r="BNP128" s="511"/>
      <c r="BNQ128" s="511"/>
      <c r="BNR128" s="511"/>
      <c r="BNS128" s="511"/>
      <c r="BNT128" s="511"/>
      <c r="BNU128" s="511"/>
      <c r="BNV128" s="511"/>
      <c r="BNW128" s="511"/>
      <c r="BNX128" s="511"/>
      <c r="BNY128" s="511"/>
      <c r="BNZ128" s="511"/>
      <c r="BOA128" s="511"/>
      <c r="BOB128" s="511"/>
      <c r="BOC128" s="511"/>
      <c r="BOD128" s="511"/>
      <c r="BOE128" s="511"/>
      <c r="BOF128" s="511"/>
      <c r="BOG128" s="511"/>
      <c r="BOH128" s="511"/>
      <c r="BOI128" s="511"/>
      <c r="BOJ128" s="511"/>
      <c r="BOK128" s="511"/>
      <c r="BOL128" s="511"/>
      <c r="BOM128" s="511"/>
      <c r="BON128" s="511"/>
      <c r="BOO128" s="511"/>
      <c r="BOP128" s="511"/>
      <c r="BOQ128" s="511"/>
      <c r="BOR128" s="511"/>
      <c r="BOS128" s="511"/>
      <c r="BOT128" s="511"/>
      <c r="BOU128" s="511"/>
      <c r="BOV128" s="511"/>
      <c r="BOW128" s="511"/>
      <c r="BOX128" s="511"/>
      <c r="BOY128" s="511"/>
      <c r="BOZ128" s="511"/>
      <c r="BPA128" s="511"/>
      <c r="BPB128" s="511"/>
      <c r="BPC128" s="511"/>
      <c r="BPD128" s="511"/>
      <c r="BPE128" s="511"/>
      <c r="BPF128" s="511"/>
      <c r="BPG128" s="511"/>
      <c r="BPH128" s="511"/>
      <c r="BPI128" s="511"/>
      <c r="BPJ128" s="511"/>
      <c r="BPK128" s="511"/>
      <c r="BPL128" s="511"/>
      <c r="BPM128" s="511"/>
      <c r="BPN128" s="511"/>
      <c r="BPO128" s="511"/>
      <c r="BPP128" s="511"/>
      <c r="BPQ128" s="511"/>
      <c r="BPR128" s="511"/>
      <c r="BPS128" s="511"/>
      <c r="BPT128" s="511"/>
      <c r="BPU128" s="511"/>
      <c r="BPV128" s="511"/>
      <c r="BPW128" s="511"/>
      <c r="BPX128" s="511"/>
      <c r="BPY128" s="511"/>
      <c r="BPZ128" s="511"/>
      <c r="BQA128" s="511"/>
      <c r="BQB128" s="511"/>
      <c r="BQC128" s="511"/>
      <c r="BQD128" s="511"/>
      <c r="BQE128" s="511"/>
      <c r="BQF128" s="511"/>
      <c r="BQG128" s="511"/>
      <c r="BQH128" s="511"/>
      <c r="BQI128" s="511"/>
      <c r="BQJ128" s="511"/>
      <c r="BQK128" s="511"/>
      <c r="BQL128" s="511"/>
      <c r="BQM128" s="511"/>
      <c r="BQN128" s="511"/>
      <c r="BQO128" s="511"/>
      <c r="BQP128" s="511"/>
      <c r="BQQ128" s="511"/>
      <c r="BQR128" s="511"/>
      <c r="BQS128" s="511"/>
      <c r="BQT128" s="511"/>
      <c r="BQU128" s="511"/>
      <c r="BQV128" s="511"/>
      <c r="BQW128" s="511"/>
      <c r="BQX128" s="511"/>
      <c r="BQY128" s="511"/>
      <c r="BQZ128" s="511"/>
      <c r="BRA128" s="511"/>
      <c r="BRB128" s="511"/>
      <c r="BRC128" s="511"/>
      <c r="BRD128" s="511"/>
      <c r="BRE128" s="511"/>
      <c r="BRF128" s="511"/>
      <c r="BRG128" s="511"/>
      <c r="BRH128" s="511"/>
      <c r="BRI128" s="511"/>
      <c r="BRJ128" s="511"/>
      <c r="BRK128" s="511"/>
      <c r="BRL128" s="511"/>
      <c r="BRM128" s="511"/>
      <c r="BRN128" s="511"/>
      <c r="BRO128" s="511"/>
      <c r="BRP128" s="511"/>
      <c r="BRQ128" s="511"/>
      <c r="BRR128" s="511"/>
      <c r="BRS128" s="511"/>
      <c r="BRT128" s="511"/>
      <c r="BRU128" s="511"/>
      <c r="BRV128" s="511"/>
      <c r="BRW128" s="511"/>
      <c r="BRX128" s="511"/>
      <c r="BRY128" s="511"/>
      <c r="BRZ128" s="511"/>
      <c r="BSA128" s="511"/>
      <c r="BSB128" s="511"/>
      <c r="BSC128" s="511"/>
      <c r="BSD128" s="511"/>
      <c r="BSE128" s="511"/>
      <c r="BSF128" s="511"/>
      <c r="BSG128" s="511"/>
      <c r="BSH128" s="511"/>
      <c r="BSI128" s="511"/>
      <c r="BSJ128" s="511"/>
      <c r="BSK128" s="511"/>
      <c r="BSL128" s="511"/>
      <c r="BSM128" s="511"/>
      <c r="BSN128" s="511"/>
      <c r="BSO128" s="511"/>
      <c r="BSP128" s="511"/>
      <c r="BSQ128" s="511"/>
      <c r="BSR128" s="511"/>
      <c r="BSS128" s="511"/>
      <c r="BST128" s="511"/>
      <c r="BSU128" s="511"/>
      <c r="BSV128" s="511"/>
      <c r="BSW128" s="511"/>
      <c r="BSX128" s="511"/>
      <c r="BSY128" s="511"/>
      <c r="BSZ128" s="511"/>
      <c r="BTA128" s="511"/>
      <c r="BTB128" s="511"/>
      <c r="BTC128" s="511"/>
      <c r="BTD128" s="511"/>
      <c r="BTE128" s="511"/>
      <c r="BTF128" s="511"/>
      <c r="BTG128" s="511"/>
      <c r="BTH128" s="511"/>
      <c r="BTI128" s="511"/>
      <c r="BTJ128" s="511"/>
      <c r="BTK128" s="511"/>
      <c r="BTL128" s="511"/>
      <c r="BTM128" s="511"/>
      <c r="BTN128" s="511"/>
      <c r="BTO128" s="511"/>
      <c r="BTP128" s="511"/>
      <c r="BTQ128" s="511"/>
      <c r="BTR128" s="511"/>
      <c r="BTS128" s="511"/>
      <c r="BTT128" s="511"/>
      <c r="BTU128" s="511"/>
      <c r="BTV128" s="511"/>
      <c r="BTW128" s="511"/>
      <c r="BTX128" s="511"/>
      <c r="BTY128" s="511"/>
      <c r="BTZ128" s="511"/>
      <c r="BUA128" s="511"/>
      <c r="BUB128" s="511"/>
      <c r="BUC128" s="511"/>
      <c r="BUD128" s="511"/>
      <c r="BUE128" s="511"/>
      <c r="BUF128" s="511"/>
      <c r="BUG128" s="511"/>
      <c r="BUH128" s="511"/>
      <c r="BUI128" s="511"/>
      <c r="BUJ128" s="511"/>
      <c r="BUK128" s="511"/>
      <c r="BUL128" s="511"/>
      <c r="BUM128" s="511"/>
      <c r="BUN128" s="511"/>
      <c r="BUO128" s="511"/>
      <c r="BUP128" s="511"/>
      <c r="BUQ128" s="511"/>
      <c r="BUR128" s="511"/>
      <c r="BUS128" s="511"/>
      <c r="BUT128" s="511"/>
      <c r="BUU128" s="511"/>
      <c r="BUV128" s="511"/>
      <c r="BUW128" s="511"/>
      <c r="BUX128" s="511"/>
      <c r="BUY128" s="511"/>
      <c r="BUZ128" s="511"/>
      <c r="BVA128" s="511"/>
      <c r="BVB128" s="511"/>
      <c r="BVC128" s="511"/>
      <c r="BVD128" s="511"/>
      <c r="BVE128" s="511"/>
      <c r="BVF128" s="511"/>
      <c r="BVG128" s="511"/>
      <c r="BVH128" s="511"/>
      <c r="BVI128" s="511"/>
      <c r="BVJ128" s="511"/>
      <c r="BVK128" s="511"/>
      <c r="BVL128" s="511"/>
      <c r="BVM128" s="511"/>
      <c r="BVN128" s="511"/>
      <c r="BVO128" s="511"/>
      <c r="BVP128" s="511"/>
      <c r="BVQ128" s="511"/>
      <c r="BVR128" s="511"/>
      <c r="BVS128" s="511"/>
      <c r="BVT128" s="511"/>
      <c r="BVU128" s="511"/>
      <c r="BVV128" s="511"/>
      <c r="BVW128" s="511"/>
      <c r="BVX128" s="511"/>
      <c r="BVY128" s="511"/>
      <c r="BVZ128" s="511"/>
      <c r="BWA128" s="511"/>
      <c r="BWB128" s="511"/>
      <c r="BWC128" s="511"/>
      <c r="BWD128" s="511"/>
      <c r="BWE128" s="511"/>
      <c r="BWF128" s="511"/>
      <c r="BWG128" s="511"/>
      <c r="BWH128" s="511"/>
      <c r="BWI128" s="511"/>
      <c r="BWJ128" s="511"/>
      <c r="BWK128" s="511"/>
      <c r="BWL128" s="511"/>
      <c r="BWM128" s="511"/>
      <c r="BWN128" s="511"/>
      <c r="BWO128" s="511"/>
      <c r="BWP128" s="511"/>
      <c r="BWQ128" s="511"/>
      <c r="BWR128" s="511"/>
      <c r="BWS128" s="511"/>
      <c r="BWT128" s="511"/>
      <c r="BWU128" s="511"/>
      <c r="BWV128" s="511"/>
      <c r="BWW128" s="511"/>
      <c r="BWX128" s="511"/>
      <c r="BWY128" s="511"/>
      <c r="BWZ128" s="511"/>
      <c r="BXA128" s="511"/>
      <c r="BXB128" s="511"/>
      <c r="BXC128" s="511"/>
      <c r="BXD128" s="511"/>
      <c r="BXE128" s="511"/>
      <c r="BXF128" s="511"/>
      <c r="BXG128" s="511"/>
      <c r="BXH128" s="511"/>
      <c r="BXI128" s="511"/>
      <c r="BXJ128" s="511"/>
      <c r="BXK128" s="511"/>
      <c r="BXL128" s="511"/>
      <c r="BXM128" s="511"/>
      <c r="BXN128" s="511"/>
      <c r="BXO128" s="511"/>
      <c r="BXP128" s="511"/>
      <c r="BXQ128" s="511"/>
      <c r="BXR128" s="511"/>
      <c r="BXS128" s="511"/>
      <c r="BXT128" s="511"/>
      <c r="BXU128" s="511"/>
      <c r="BXV128" s="511"/>
      <c r="BXW128" s="511"/>
      <c r="BXX128" s="511"/>
      <c r="BXY128" s="511"/>
      <c r="BXZ128" s="511"/>
      <c r="BYA128" s="511"/>
      <c r="BYB128" s="511"/>
      <c r="BYC128" s="511"/>
      <c r="BYD128" s="511"/>
      <c r="BYE128" s="511"/>
      <c r="BYF128" s="511"/>
      <c r="BYG128" s="511"/>
      <c r="BYH128" s="511"/>
      <c r="BYI128" s="511"/>
      <c r="BYJ128" s="511"/>
      <c r="BYK128" s="511"/>
      <c r="BYL128" s="511"/>
      <c r="BYM128" s="511"/>
      <c r="BYN128" s="511"/>
      <c r="BYO128" s="511"/>
      <c r="BYP128" s="511"/>
      <c r="BYQ128" s="511"/>
      <c r="BYR128" s="511"/>
      <c r="BYS128" s="511"/>
      <c r="BYT128" s="511"/>
      <c r="BYU128" s="511"/>
      <c r="BYV128" s="511"/>
      <c r="BYW128" s="511"/>
      <c r="BYX128" s="511"/>
      <c r="BYY128" s="511"/>
      <c r="BYZ128" s="511"/>
      <c r="BZA128" s="511"/>
      <c r="BZB128" s="511"/>
      <c r="BZC128" s="511"/>
      <c r="BZD128" s="511"/>
      <c r="BZE128" s="511"/>
      <c r="BZF128" s="511"/>
      <c r="BZG128" s="511"/>
      <c r="BZH128" s="511"/>
      <c r="BZI128" s="511"/>
      <c r="BZJ128" s="511"/>
      <c r="BZK128" s="511"/>
      <c r="BZL128" s="511"/>
      <c r="BZM128" s="511"/>
      <c r="BZN128" s="511"/>
      <c r="BZO128" s="511"/>
      <c r="BZP128" s="511"/>
      <c r="BZQ128" s="511"/>
      <c r="BZR128" s="511"/>
      <c r="BZS128" s="511"/>
      <c r="BZT128" s="511"/>
      <c r="BZU128" s="511"/>
      <c r="BZV128" s="511"/>
      <c r="BZW128" s="511"/>
      <c r="BZX128" s="511"/>
      <c r="BZY128" s="511"/>
      <c r="BZZ128" s="511"/>
      <c r="CAA128" s="511"/>
      <c r="CAB128" s="511"/>
      <c r="CAC128" s="511"/>
      <c r="CAD128" s="511"/>
      <c r="CAE128" s="511"/>
      <c r="CAF128" s="511"/>
      <c r="CAG128" s="511"/>
      <c r="CAH128" s="511"/>
      <c r="CAI128" s="511"/>
      <c r="CAJ128" s="511"/>
      <c r="CAK128" s="511"/>
      <c r="CAL128" s="511"/>
      <c r="CAM128" s="511"/>
      <c r="CAN128" s="511"/>
      <c r="CAO128" s="511"/>
      <c r="CAP128" s="511"/>
      <c r="CAQ128" s="511"/>
      <c r="CAR128" s="511"/>
      <c r="CAS128" s="511"/>
      <c r="CAT128" s="511"/>
      <c r="CAU128" s="511"/>
      <c r="CAV128" s="511"/>
      <c r="CAW128" s="511"/>
      <c r="CAX128" s="511"/>
      <c r="CAY128" s="511"/>
      <c r="CAZ128" s="511"/>
      <c r="CBA128" s="511"/>
      <c r="CBB128" s="511"/>
      <c r="CBC128" s="511"/>
      <c r="CBD128" s="511"/>
      <c r="CBE128" s="511"/>
      <c r="CBF128" s="511"/>
      <c r="CBG128" s="511"/>
      <c r="CBH128" s="511"/>
      <c r="CBI128" s="511"/>
      <c r="CBJ128" s="511"/>
      <c r="CBK128" s="511"/>
      <c r="CBL128" s="511"/>
      <c r="CBM128" s="511"/>
      <c r="CBN128" s="511"/>
      <c r="CBO128" s="511"/>
      <c r="CBP128" s="511"/>
      <c r="CBQ128" s="511"/>
      <c r="CBR128" s="511"/>
      <c r="CBS128" s="511"/>
      <c r="CBT128" s="511"/>
      <c r="CBU128" s="511"/>
      <c r="CBV128" s="511"/>
      <c r="CBW128" s="511"/>
      <c r="CBX128" s="511"/>
      <c r="CBY128" s="511"/>
      <c r="CBZ128" s="511"/>
      <c r="CCA128" s="511"/>
      <c r="CCB128" s="511"/>
      <c r="CCC128" s="511"/>
      <c r="CCD128" s="511"/>
      <c r="CCE128" s="511"/>
      <c r="CCF128" s="511"/>
      <c r="CCG128" s="511"/>
      <c r="CCH128" s="511"/>
      <c r="CCI128" s="511"/>
      <c r="CCJ128" s="511"/>
      <c r="CCK128" s="511"/>
      <c r="CCL128" s="511"/>
      <c r="CCM128" s="511"/>
      <c r="CCN128" s="511"/>
      <c r="CCO128" s="511"/>
      <c r="CCP128" s="511"/>
      <c r="CCQ128" s="511"/>
      <c r="CCR128" s="511"/>
      <c r="CCS128" s="511"/>
      <c r="CCT128" s="511"/>
      <c r="CCU128" s="511"/>
      <c r="CCV128" s="511"/>
      <c r="CCW128" s="511"/>
      <c r="CCX128" s="511"/>
      <c r="CCY128" s="511"/>
      <c r="CCZ128" s="511"/>
      <c r="CDA128" s="511"/>
      <c r="CDB128" s="511"/>
      <c r="CDC128" s="511"/>
      <c r="CDD128" s="511"/>
      <c r="CDE128" s="511"/>
      <c r="CDF128" s="511"/>
      <c r="CDG128" s="511"/>
      <c r="CDH128" s="511"/>
      <c r="CDI128" s="511"/>
      <c r="CDJ128" s="511"/>
      <c r="CDK128" s="511"/>
      <c r="CDL128" s="511"/>
      <c r="CDM128" s="511"/>
      <c r="CDN128" s="511"/>
      <c r="CDO128" s="511"/>
      <c r="CDP128" s="511"/>
      <c r="CDQ128" s="511"/>
      <c r="CDR128" s="511"/>
      <c r="CDS128" s="511"/>
      <c r="CDT128" s="511"/>
      <c r="CDU128" s="511"/>
      <c r="CDV128" s="511"/>
      <c r="CDW128" s="511"/>
      <c r="CDX128" s="511"/>
      <c r="CDY128" s="511"/>
      <c r="CDZ128" s="511"/>
      <c r="CEA128" s="511"/>
      <c r="CEB128" s="511"/>
      <c r="CEC128" s="511"/>
      <c r="CED128" s="511"/>
      <c r="CEE128" s="511"/>
      <c r="CEF128" s="511"/>
      <c r="CEG128" s="511"/>
      <c r="CEH128" s="511"/>
      <c r="CEI128" s="511"/>
      <c r="CEJ128" s="511"/>
      <c r="CEK128" s="511"/>
      <c r="CEL128" s="511"/>
      <c r="CEM128" s="511"/>
      <c r="CEN128" s="511"/>
      <c r="CEO128" s="511"/>
      <c r="CEP128" s="511"/>
      <c r="CEQ128" s="511"/>
      <c r="CER128" s="511"/>
      <c r="CES128" s="511"/>
      <c r="CET128" s="511"/>
      <c r="CEU128" s="511"/>
      <c r="CEV128" s="511"/>
      <c r="CEW128" s="511"/>
      <c r="CEX128" s="511"/>
      <c r="CEY128" s="511"/>
      <c r="CEZ128" s="511"/>
      <c r="CFA128" s="511"/>
      <c r="CFB128" s="511"/>
      <c r="CFC128" s="511"/>
      <c r="CFD128" s="511"/>
      <c r="CFE128" s="511"/>
      <c r="CFF128" s="511"/>
      <c r="CFG128" s="511"/>
      <c r="CFH128" s="511"/>
      <c r="CFI128" s="511"/>
      <c r="CFJ128" s="511"/>
      <c r="CFK128" s="511"/>
      <c r="CFL128" s="511"/>
      <c r="CFM128" s="511"/>
      <c r="CFN128" s="511"/>
      <c r="CFO128" s="511"/>
      <c r="CFP128" s="511"/>
      <c r="CFQ128" s="511"/>
      <c r="CFR128" s="511"/>
      <c r="CFS128" s="511"/>
      <c r="CFT128" s="511"/>
      <c r="CFU128" s="511"/>
      <c r="CFV128" s="511"/>
      <c r="CFW128" s="511"/>
      <c r="CFX128" s="511"/>
      <c r="CFY128" s="511"/>
      <c r="CFZ128" s="511"/>
      <c r="CGA128" s="511"/>
      <c r="CGB128" s="511"/>
      <c r="CGC128" s="511"/>
      <c r="CGD128" s="511"/>
      <c r="CGE128" s="511"/>
      <c r="CGF128" s="511"/>
      <c r="CGG128" s="511"/>
      <c r="CGH128" s="511"/>
      <c r="CGI128" s="511"/>
      <c r="CGJ128" s="511"/>
      <c r="CGK128" s="511"/>
      <c r="CGL128" s="511"/>
      <c r="CGM128" s="511"/>
      <c r="CGN128" s="511"/>
      <c r="CGO128" s="511"/>
      <c r="CGP128" s="511"/>
      <c r="CGQ128" s="511"/>
      <c r="CGR128" s="511"/>
      <c r="CGS128" s="511"/>
      <c r="CGT128" s="511"/>
      <c r="CGU128" s="511"/>
      <c r="CGV128" s="511"/>
      <c r="CGW128" s="511"/>
      <c r="CGX128" s="511"/>
      <c r="CGY128" s="511"/>
      <c r="CGZ128" s="511"/>
      <c r="CHA128" s="511"/>
      <c r="CHB128" s="511"/>
      <c r="CHC128" s="511"/>
      <c r="CHD128" s="511"/>
      <c r="CHE128" s="511"/>
      <c r="CHF128" s="511"/>
      <c r="CHG128" s="511"/>
      <c r="CHH128" s="511"/>
      <c r="CHI128" s="511"/>
      <c r="CHJ128" s="511"/>
      <c r="CHK128" s="511"/>
      <c r="CHL128" s="511"/>
      <c r="CHM128" s="511"/>
      <c r="CHN128" s="511"/>
      <c r="CHO128" s="511"/>
      <c r="CHP128" s="511"/>
      <c r="CHQ128" s="511"/>
      <c r="CHR128" s="511"/>
      <c r="CHS128" s="511"/>
      <c r="CHT128" s="511"/>
      <c r="CHU128" s="511"/>
      <c r="CHV128" s="511"/>
      <c r="CHW128" s="511"/>
      <c r="CHX128" s="511"/>
      <c r="CHY128" s="511"/>
      <c r="CHZ128" s="511"/>
      <c r="CIA128" s="511"/>
      <c r="CIB128" s="511"/>
      <c r="CIC128" s="511"/>
      <c r="CID128" s="511"/>
      <c r="CIE128" s="511"/>
      <c r="CIF128" s="511"/>
      <c r="CIG128" s="511"/>
      <c r="CIH128" s="511"/>
      <c r="CII128" s="511"/>
      <c r="CIJ128" s="511"/>
      <c r="CIK128" s="511"/>
      <c r="CIL128" s="511"/>
      <c r="CIM128" s="511"/>
      <c r="CIN128" s="511"/>
      <c r="CIO128" s="511"/>
      <c r="CIP128" s="511"/>
      <c r="CIQ128" s="511"/>
      <c r="CIR128" s="511"/>
      <c r="CIS128" s="511"/>
      <c r="CIT128" s="511"/>
      <c r="CIU128" s="511"/>
      <c r="CIV128" s="511"/>
      <c r="CIW128" s="511"/>
      <c r="CIX128" s="511"/>
      <c r="CIY128" s="511"/>
      <c r="CIZ128" s="511"/>
      <c r="CJA128" s="511"/>
      <c r="CJB128" s="511"/>
      <c r="CJC128" s="511"/>
      <c r="CJD128" s="511"/>
      <c r="CJE128" s="511"/>
      <c r="CJF128" s="511"/>
      <c r="CJG128" s="511"/>
      <c r="CJH128" s="511"/>
      <c r="CJI128" s="511"/>
      <c r="CJJ128" s="511"/>
      <c r="CJK128" s="511"/>
      <c r="CJL128" s="511"/>
      <c r="CJM128" s="511"/>
      <c r="CJN128" s="511"/>
      <c r="CJO128" s="511"/>
      <c r="CJP128" s="511"/>
      <c r="CJQ128" s="511"/>
      <c r="CJR128" s="511"/>
      <c r="CJS128" s="511"/>
      <c r="CJT128" s="511"/>
      <c r="CJU128" s="511"/>
      <c r="CJV128" s="511"/>
      <c r="CJW128" s="511"/>
      <c r="CJX128" s="511"/>
      <c r="CJY128" s="511"/>
      <c r="CJZ128" s="511"/>
      <c r="CKA128" s="511"/>
      <c r="CKB128" s="511"/>
      <c r="CKC128" s="511"/>
      <c r="CKD128" s="511"/>
      <c r="CKE128" s="511"/>
      <c r="CKF128" s="511"/>
      <c r="CKG128" s="511"/>
      <c r="CKH128" s="511"/>
      <c r="CKI128" s="511"/>
      <c r="CKJ128" s="511"/>
      <c r="CKK128" s="511"/>
      <c r="CKL128" s="511"/>
      <c r="CKM128" s="511"/>
      <c r="CKN128" s="511"/>
      <c r="CKO128" s="511"/>
      <c r="CKP128" s="511"/>
      <c r="CKQ128" s="511"/>
      <c r="CKR128" s="511"/>
      <c r="CKS128" s="511"/>
      <c r="CKT128" s="511"/>
      <c r="CKU128" s="511"/>
      <c r="CKV128" s="511"/>
      <c r="CKW128" s="511"/>
      <c r="CKX128" s="511"/>
      <c r="CKY128" s="511"/>
      <c r="CKZ128" s="511"/>
      <c r="CLA128" s="511"/>
      <c r="CLB128" s="511"/>
      <c r="CLC128" s="511"/>
      <c r="CLD128" s="511"/>
      <c r="CLE128" s="511"/>
      <c r="CLF128" s="511"/>
      <c r="CLG128" s="511"/>
      <c r="CLH128" s="511"/>
      <c r="CLI128" s="511"/>
      <c r="CLJ128" s="511"/>
      <c r="CLK128" s="511"/>
      <c r="CLL128" s="511"/>
      <c r="CLM128" s="511"/>
      <c r="CLN128" s="511"/>
      <c r="CLO128" s="511"/>
      <c r="CLP128" s="511"/>
      <c r="CLQ128" s="511"/>
      <c r="CLR128" s="511"/>
      <c r="CLS128" s="511"/>
      <c r="CLT128" s="511"/>
      <c r="CLU128" s="511"/>
      <c r="CLV128" s="511"/>
      <c r="CLW128" s="511"/>
      <c r="CLX128" s="511"/>
      <c r="CLY128" s="511"/>
      <c r="CLZ128" s="511"/>
      <c r="CMA128" s="511"/>
      <c r="CMB128" s="511"/>
      <c r="CMC128" s="511"/>
      <c r="CMD128" s="511"/>
      <c r="CME128" s="511"/>
      <c r="CMF128" s="511"/>
      <c r="CMG128" s="511"/>
      <c r="CMH128" s="511"/>
      <c r="CMI128" s="511"/>
      <c r="CMJ128" s="511"/>
      <c r="CMK128" s="511"/>
      <c r="CML128" s="511"/>
      <c r="CMM128" s="511"/>
      <c r="CMN128" s="511"/>
      <c r="CMO128" s="511"/>
      <c r="CMP128" s="511"/>
      <c r="CMQ128" s="511"/>
      <c r="CMR128" s="511"/>
      <c r="CMS128" s="511"/>
      <c r="CMT128" s="511"/>
      <c r="CMU128" s="511"/>
      <c r="CMV128" s="511"/>
      <c r="CMW128" s="511"/>
      <c r="CMX128" s="511"/>
      <c r="CMY128" s="511"/>
      <c r="CMZ128" s="511"/>
      <c r="CNA128" s="511"/>
      <c r="CNB128" s="511"/>
      <c r="CNC128" s="511"/>
      <c r="CND128" s="511"/>
      <c r="CNE128" s="511"/>
      <c r="CNF128" s="511"/>
      <c r="CNG128" s="511"/>
      <c r="CNH128" s="511"/>
      <c r="CNI128" s="511"/>
      <c r="CNJ128" s="511"/>
      <c r="CNK128" s="511"/>
      <c r="CNL128" s="511"/>
      <c r="CNM128" s="511"/>
      <c r="CNN128" s="511"/>
      <c r="CNO128" s="511"/>
      <c r="CNP128" s="511"/>
      <c r="CNQ128" s="511"/>
      <c r="CNR128" s="511"/>
      <c r="CNS128" s="511"/>
      <c r="CNT128" s="511"/>
      <c r="CNU128" s="511"/>
      <c r="CNV128" s="511"/>
      <c r="CNW128" s="511"/>
      <c r="CNX128" s="511"/>
      <c r="CNY128" s="511"/>
      <c r="CNZ128" s="511"/>
      <c r="COA128" s="511"/>
      <c r="COB128" s="511"/>
      <c r="COC128" s="511"/>
      <c r="COD128" s="511"/>
      <c r="COE128" s="511"/>
      <c r="COF128" s="511"/>
      <c r="COG128" s="511"/>
      <c r="COH128" s="511"/>
      <c r="COI128" s="511"/>
      <c r="COJ128" s="511"/>
      <c r="COK128" s="511"/>
      <c r="COL128" s="511"/>
      <c r="COM128" s="511"/>
      <c r="CON128" s="511"/>
      <c r="COO128" s="511"/>
      <c r="COP128" s="511"/>
      <c r="COQ128" s="511"/>
      <c r="COR128" s="511"/>
      <c r="COS128" s="511"/>
      <c r="COT128" s="511"/>
      <c r="COU128" s="511"/>
      <c r="COV128" s="511"/>
      <c r="COW128" s="511"/>
      <c r="COX128" s="511"/>
      <c r="COY128" s="511"/>
      <c r="COZ128" s="511"/>
      <c r="CPA128" s="511"/>
      <c r="CPB128" s="511"/>
      <c r="CPC128" s="511"/>
      <c r="CPD128" s="511"/>
      <c r="CPE128" s="511"/>
      <c r="CPF128" s="511"/>
      <c r="CPG128" s="511"/>
      <c r="CPH128" s="511"/>
      <c r="CPI128" s="511"/>
      <c r="CPJ128" s="511"/>
      <c r="CPK128" s="511"/>
      <c r="CPL128" s="511"/>
      <c r="CPM128" s="511"/>
      <c r="CPN128" s="511"/>
      <c r="CPO128" s="511"/>
      <c r="CPP128" s="511"/>
      <c r="CPQ128" s="511"/>
      <c r="CPR128" s="511"/>
      <c r="CPS128" s="511"/>
      <c r="CPT128" s="511"/>
      <c r="CPU128" s="511"/>
      <c r="CPV128" s="511"/>
      <c r="CPW128" s="511"/>
      <c r="CPX128" s="511"/>
      <c r="CPY128" s="511"/>
      <c r="CPZ128" s="511"/>
      <c r="CQA128" s="511"/>
      <c r="CQB128" s="511"/>
      <c r="CQC128" s="511"/>
      <c r="CQD128" s="511"/>
      <c r="CQE128" s="511"/>
      <c r="CQF128" s="511"/>
      <c r="CQG128" s="511"/>
      <c r="CQH128" s="511"/>
      <c r="CQI128" s="511"/>
      <c r="CQJ128" s="511"/>
      <c r="CQK128" s="511"/>
      <c r="CQL128" s="511"/>
      <c r="CQM128" s="511"/>
      <c r="CQN128" s="511"/>
      <c r="CQO128" s="511"/>
      <c r="CQP128" s="511"/>
      <c r="CQQ128" s="511"/>
      <c r="CQR128" s="511"/>
      <c r="CQS128" s="511"/>
      <c r="CQT128" s="511"/>
      <c r="CQU128" s="511"/>
      <c r="CQV128" s="511"/>
      <c r="CQW128" s="511"/>
      <c r="CQX128" s="511"/>
      <c r="CQY128" s="511"/>
      <c r="CQZ128" s="511"/>
      <c r="CRA128" s="511"/>
      <c r="CRB128" s="511"/>
      <c r="CRC128" s="511"/>
      <c r="CRD128" s="511"/>
      <c r="CRE128" s="511"/>
      <c r="CRF128" s="511"/>
      <c r="CRG128" s="511"/>
      <c r="CRH128" s="511"/>
      <c r="CRI128" s="511"/>
      <c r="CRJ128" s="511"/>
      <c r="CRK128" s="511"/>
      <c r="CRL128" s="511"/>
      <c r="CRM128" s="511"/>
      <c r="CRN128" s="511"/>
      <c r="CRO128" s="511"/>
      <c r="CRP128" s="511"/>
      <c r="CRQ128" s="511"/>
      <c r="CRR128" s="511"/>
      <c r="CRS128" s="511"/>
      <c r="CRT128" s="511"/>
      <c r="CRU128" s="511"/>
      <c r="CRV128" s="511"/>
      <c r="CRW128" s="511"/>
      <c r="CRX128" s="511"/>
      <c r="CRY128" s="511"/>
      <c r="CRZ128" s="511"/>
      <c r="CSA128" s="511"/>
      <c r="CSB128" s="511"/>
      <c r="CSC128" s="511"/>
      <c r="CSD128" s="511"/>
      <c r="CSE128" s="511"/>
      <c r="CSF128" s="511"/>
      <c r="CSG128" s="511"/>
      <c r="CSH128" s="511"/>
      <c r="CSI128" s="511"/>
      <c r="CSJ128" s="511"/>
      <c r="CSK128" s="511"/>
      <c r="CSL128" s="511"/>
      <c r="CSM128" s="511"/>
      <c r="CSN128" s="511"/>
      <c r="CSO128" s="511"/>
      <c r="CSP128" s="511"/>
      <c r="CSQ128" s="511"/>
      <c r="CSR128" s="511"/>
      <c r="CSS128" s="511"/>
      <c r="CST128" s="511"/>
      <c r="CSU128" s="511"/>
      <c r="CSV128" s="511"/>
      <c r="CSW128" s="511"/>
      <c r="CSX128" s="511"/>
      <c r="CSY128" s="511"/>
      <c r="CSZ128" s="511"/>
      <c r="CTA128" s="511"/>
      <c r="CTB128" s="511"/>
      <c r="CTC128" s="511"/>
      <c r="CTD128" s="511"/>
      <c r="CTE128" s="511"/>
      <c r="CTF128" s="511"/>
      <c r="CTG128" s="511"/>
      <c r="CTH128" s="511"/>
      <c r="CTI128" s="511"/>
      <c r="CTJ128" s="511"/>
      <c r="CTK128" s="511"/>
      <c r="CTL128" s="511"/>
      <c r="CTM128" s="511"/>
      <c r="CTN128" s="511"/>
      <c r="CTO128" s="511"/>
      <c r="CTP128" s="511"/>
      <c r="CTQ128" s="511"/>
      <c r="CTR128" s="511"/>
      <c r="CTS128" s="511"/>
      <c r="CTT128" s="511"/>
      <c r="CTU128" s="511"/>
      <c r="CTV128" s="511"/>
      <c r="CTW128" s="511"/>
      <c r="CTX128" s="511"/>
      <c r="CTY128" s="511"/>
      <c r="CTZ128" s="511"/>
      <c r="CUA128" s="511"/>
      <c r="CUB128" s="511"/>
      <c r="CUC128" s="511"/>
      <c r="CUD128" s="511"/>
      <c r="CUE128" s="511"/>
      <c r="CUF128" s="511"/>
      <c r="CUG128" s="511"/>
      <c r="CUH128" s="511"/>
      <c r="CUI128" s="511"/>
      <c r="CUJ128" s="511"/>
      <c r="CUK128" s="511"/>
      <c r="CUL128" s="511"/>
      <c r="CUM128" s="511"/>
      <c r="CUN128" s="511"/>
      <c r="CUO128" s="511"/>
      <c r="CUP128" s="511"/>
      <c r="CUQ128" s="511"/>
      <c r="CUR128" s="511"/>
      <c r="CUS128" s="511"/>
      <c r="CUT128" s="511"/>
      <c r="CUU128" s="511"/>
      <c r="CUV128" s="511"/>
      <c r="CUW128" s="511"/>
      <c r="CUX128" s="511"/>
      <c r="CUY128" s="511"/>
      <c r="CUZ128" s="511"/>
      <c r="CVA128" s="511"/>
      <c r="CVB128" s="511"/>
      <c r="CVC128" s="511"/>
      <c r="CVD128" s="511"/>
      <c r="CVE128" s="511"/>
      <c r="CVF128" s="511"/>
      <c r="CVG128" s="511"/>
      <c r="CVH128" s="511"/>
      <c r="CVI128" s="511"/>
      <c r="CVJ128" s="511"/>
      <c r="CVK128" s="511"/>
      <c r="CVL128" s="511"/>
      <c r="CVM128" s="511"/>
      <c r="CVN128" s="511"/>
      <c r="CVO128" s="511"/>
      <c r="CVP128" s="511"/>
      <c r="CVQ128" s="511"/>
      <c r="CVR128" s="511"/>
      <c r="CVS128" s="511"/>
      <c r="CVT128" s="511"/>
      <c r="CVU128" s="511"/>
      <c r="CVV128" s="511"/>
      <c r="CVW128" s="511"/>
      <c r="CVX128" s="511"/>
      <c r="CVY128" s="511"/>
      <c r="CVZ128" s="511"/>
      <c r="CWA128" s="511"/>
      <c r="CWB128" s="511"/>
      <c r="CWC128" s="511"/>
      <c r="CWD128" s="511"/>
      <c r="CWE128" s="511"/>
      <c r="CWF128" s="511"/>
      <c r="CWG128" s="511"/>
      <c r="CWH128" s="511"/>
      <c r="CWI128" s="511"/>
      <c r="CWJ128" s="511"/>
      <c r="CWK128" s="511"/>
      <c r="CWL128" s="511"/>
      <c r="CWM128" s="511"/>
      <c r="CWN128" s="511"/>
      <c r="CWO128" s="511"/>
      <c r="CWP128" s="511"/>
      <c r="CWQ128" s="511"/>
      <c r="CWR128" s="511"/>
      <c r="CWS128" s="511"/>
      <c r="CWT128" s="511"/>
      <c r="CWU128" s="511"/>
      <c r="CWV128" s="511"/>
      <c r="CWW128" s="511"/>
      <c r="CWX128" s="511"/>
      <c r="CWY128" s="511"/>
      <c r="CWZ128" s="511"/>
      <c r="CXA128" s="511"/>
      <c r="CXB128" s="511"/>
      <c r="CXC128" s="511"/>
      <c r="CXD128" s="511"/>
      <c r="CXE128" s="511"/>
      <c r="CXF128" s="511"/>
      <c r="CXG128" s="511"/>
      <c r="CXH128" s="511"/>
      <c r="CXI128" s="511"/>
      <c r="CXJ128" s="511"/>
      <c r="CXK128" s="511"/>
      <c r="CXL128" s="511"/>
      <c r="CXM128" s="511"/>
      <c r="CXN128" s="511"/>
      <c r="CXO128" s="511"/>
      <c r="CXP128" s="511"/>
      <c r="CXQ128" s="511"/>
      <c r="CXR128" s="511"/>
      <c r="CXS128" s="511"/>
      <c r="CXT128" s="511"/>
      <c r="CXU128" s="511"/>
      <c r="CXV128" s="511"/>
      <c r="CXW128" s="511"/>
      <c r="CXX128" s="511"/>
      <c r="CXY128" s="511"/>
      <c r="CXZ128" s="511"/>
      <c r="CYA128" s="511"/>
      <c r="CYB128" s="511"/>
      <c r="CYC128" s="511"/>
      <c r="CYD128" s="511"/>
      <c r="CYE128" s="511"/>
      <c r="CYF128" s="511"/>
      <c r="CYG128" s="511"/>
      <c r="CYH128" s="511"/>
      <c r="CYI128" s="511"/>
      <c r="CYJ128" s="511"/>
      <c r="CYK128" s="511"/>
      <c r="CYL128" s="511"/>
      <c r="CYM128" s="511"/>
      <c r="CYN128" s="511"/>
      <c r="CYO128" s="511"/>
      <c r="CYP128" s="511"/>
      <c r="CYQ128" s="511"/>
      <c r="CYR128" s="511"/>
      <c r="CYS128" s="511"/>
      <c r="CYT128" s="511"/>
      <c r="CYU128" s="511"/>
      <c r="CYV128" s="511"/>
      <c r="CYW128" s="511"/>
      <c r="CYX128" s="511"/>
      <c r="CYY128" s="511"/>
      <c r="CYZ128" s="511"/>
      <c r="CZA128" s="511"/>
      <c r="CZB128" s="511"/>
      <c r="CZC128" s="511"/>
      <c r="CZD128" s="511"/>
      <c r="CZE128" s="511"/>
      <c r="CZF128" s="511"/>
      <c r="CZG128" s="511"/>
      <c r="CZH128" s="511"/>
      <c r="CZI128" s="511"/>
      <c r="CZJ128" s="511"/>
      <c r="CZK128" s="511"/>
      <c r="CZL128" s="511"/>
      <c r="CZM128" s="511"/>
      <c r="CZN128" s="511"/>
      <c r="CZO128" s="511"/>
      <c r="CZP128" s="511"/>
      <c r="CZQ128" s="511"/>
      <c r="CZR128" s="511"/>
      <c r="CZS128" s="511"/>
      <c r="CZT128" s="511"/>
      <c r="CZU128" s="511"/>
      <c r="CZV128" s="511"/>
      <c r="CZW128" s="511"/>
      <c r="CZX128" s="511"/>
      <c r="CZY128" s="511"/>
      <c r="CZZ128" s="511"/>
      <c r="DAA128" s="511"/>
      <c r="DAB128" s="511"/>
      <c r="DAC128" s="511"/>
      <c r="DAD128" s="511"/>
      <c r="DAE128" s="511"/>
      <c r="DAF128" s="511"/>
      <c r="DAG128" s="511"/>
      <c r="DAH128" s="511"/>
      <c r="DAI128" s="511"/>
      <c r="DAJ128" s="511"/>
      <c r="DAK128" s="511"/>
      <c r="DAL128" s="511"/>
      <c r="DAM128" s="511"/>
      <c r="DAN128" s="511"/>
      <c r="DAO128" s="511"/>
      <c r="DAP128" s="511"/>
      <c r="DAQ128" s="511"/>
      <c r="DAR128" s="511"/>
      <c r="DAS128" s="511"/>
      <c r="DAT128" s="511"/>
      <c r="DAU128" s="511"/>
      <c r="DAV128" s="511"/>
      <c r="DAW128" s="511"/>
      <c r="DAX128" s="511"/>
      <c r="DAY128" s="511"/>
      <c r="DAZ128" s="511"/>
      <c r="DBA128" s="511"/>
      <c r="DBB128" s="511"/>
      <c r="DBC128" s="511"/>
      <c r="DBD128" s="511"/>
      <c r="DBE128" s="511"/>
      <c r="DBF128" s="511"/>
      <c r="DBG128" s="511"/>
      <c r="DBH128" s="511"/>
      <c r="DBI128" s="511"/>
      <c r="DBJ128" s="511"/>
      <c r="DBK128" s="511"/>
      <c r="DBL128" s="511"/>
      <c r="DBM128" s="511"/>
      <c r="DBN128" s="511"/>
      <c r="DBO128" s="511"/>
      <c r="DBP128" s="511"/>
      <c r="DBQ128" s="511"/>
      <c r="DBR128" s="511"/>
      <c r="DBS128" s="511"/>
      <c r="DBT128" s="511"/>
      <c r="DBU128" s="511"/>
      <c r="DBV128" s="511"/>
      <c r="DBW128" s="511"/>
      <c r="DBX128" s="511"/>
      <c r="DBY128" s="511"/>
      <c r="DBZ128" s="511"/>
      <c r="DCA128" s="511"/>
      <c r="DCB128" s="511"/>
      <c r="DCC128" s="511"/>
      <c r="DCD128" s="511"/>
      <c r="DCE128" s="511"/>
      <c r="DCF128" s="511"/>
      <c r="DCG128" s="511"/>
      <c r="DCH128" s="511"/>
      <c r="DCI128" s="511"/>
      <c r="DCJ128" s="511"/>
      <c r="DCK128" s="511"/>
      <c r="DCL128" s="511"/>
      <c r="DCM128" s="511"/>
      <c r="DCN128" s="511"/>
      <c r="DCO128" s="511"/>
      <c r="DCP128" s="511"/>
      <c r="DCQ128" s="511"/>
      <c r="DCR128" s="511"/>
      <c r="DCS128" s="511"/>
      <c r="DCT128" s="511"/>
      <c r="DCU128" s="511"/>
      <c r="DCV128" s="511"/>
      <c r="DCW128" s="511"/>
      <c r="DCX128" s="511"/>
      <c r="DCY128" s="511"/>
      <c r="DCZ128" s="511"/>
      <c r="DDA128" s="511"/>
      <c r="DDB128" s="511"/>
      <c r="DDC128" s="511"/>
      <c r="DDD128" s="511"/>
      <c r="DDE128" s="511"/>
      <c r="DDF128" s="511"/>
      <c r="DDG128" s="511"/>
      <c r="DDH128" s="511"/>
      <c r="DDI128" s="511"/>
      <c r="DDJ128" s="511"/>
      <c r="DDK128" s="511"/>
      <c r="DDL128" s="511"/>
      <c r="DDM128" s="511"/>
      <c r="DDN128" s="511"/>
      <c r="DDO128" s="511"/>
      <c r="DDP128" s="511"/>
      <c r="DDQ128" s="511"/>
      <c r="DDR128" s="511"/>
      <c r="DDS128" s="511"/>
      <c r="DDT128" s="511"/>
      <c r="DDU128" s="511"/>
      <c r="DDV128" s="511"/>
      <c r="DDW128" s="511"/>
      <c r="DDX128" s="511"/>
      <c r="DDY128" s="511"/>
      <c r="DDZ128" s="511"/>
      <c r="DEA128" s="511"/>
      <c r="DEB128" s="511"/>
      <c r="DEC128" s="511"/>
      <c r="DED128" s="511"/>
      <c r="DEE128" s="511"/>
      <c r="DEF128" s="511"/>
      <c r="DEG128" s="511"/>
      <c r="DEH128" s="511"/>
      <c r="DEI128" s="511"/>
      <c r="DEJ128" s="511"/>
      <c r="DEK128" s="511"/>
      <c r="DEL128" s="511"/>
      <c r="DEM128" s="511"/>
      <c r="DEN128" s="511"/>
      <c r="DEO128" s="511"/>
      <c r="DEP128" s="511"/>
      <c r="DEQ128" s="511"/>
      <c r="DER128" s="511"/>
      <c r="DES128" s="511"/>
      <c r="DET128" s="511"/>
      <c r="DEU128" s="511"/>
      <c r="DEV128" s="511"/>
      <c r="DEW128" s="511"/>
      <c r="DEX128" s="511"/>
      <c r="DEY128" s="511"/>
      <c r="DEZ128" s="511"/>
      <c r="DFA128" s="511"/>
      <c r="DFB128" s="511"/>
      <c r="DFC128" s="511"/>
      <c r="DFD128" s="511"/>
      <c r="DFE128" s="511"/>
      <c r="DFF128" s="511"/>
      <c r="DFG128" s="511"/>
      <c r="DFH128" s="511"/>
      <c r="DFI128" s="511"/>
      <c r="DFJ128" s="511"/>
      <c r="DFK128" s="511"/>
      <c r="DFL128" s="511"/>
      <c r="DFM128" s="511"/>
      <c r="DFN128" s="511"/>
      <c r="DFO128" s="511"/>
      <c r="DFP128" s="511"/>
      <c r="DFQ128" s="511"/>
      <c r="DFR128" s="511"/>
      <c r="DFS128" s="511"/>
      <c r="DFT128" s="511"/>
      <c r="DFU128" s="511"/>
      <c r="DFV128" s="511"/>
      <c r="DFW128" s="511"/>
      <c r="DFX128" s="511"/>
      <c r="DFY128" s="511"/>
      <c r="DFZ128" s="511"/>
      <c r="DGA128" s="511"/>
      <c r="DGB128" s="511"/>
      <c r="DGC128" s="511"/>
      <c r="DGD128" s="511"/>
      <c r="DGE128" s="511"/>
      <c r="DGF128" s="511"/>
      <c r="DGG128" s="511"/>
      <c r="DGH128" s="511"/>
      <c r="DGI128" s="511"/>
      <c r="DGJ128" s="511"/>
      <c r="DGK128" s="511"/>
      <c r="DGL128" s="511"/>
      <c r="DGM128" s="511"/>
      <c r="DGN128" s="511"/>
      <c r="DGO128" s="511"/>
      <c r="DGP128" s="511"/>
      <c r="DGQ128" s="511"/>
      <c r="DGR128" s="511"/>
      <c r="DGS128" s="511"/>
      <c r="DGT128" s="511"/>
      <c r="DGU128" s="511"/>
      <c r="DGV128" s="511"/>
      <c r="DGW128" s="511"/>
      <c r="DGX128" s="511"/>
      <c r="DGY128" s="511"/>
      <c r="DGZ128" s="511"/>
      <c r="DHA128" s="511"/>
      <c r="DHB128" s="511"/>
      <c r="DHC128" s="511"/>
      <c r="DHD128" s="511"/>
      <c r="DHE128" s="511"/>
      <c r="DHF128" s="511"/>
      <c r="DHG128" s="511"/>
      <c r="DHH128" s="511"/>
      <c r="DHI128" s="511"/>
      <c r="DHJ128" s="511"/>
      <c r="DHK128" s="511"/>
      <c r="DHL128" s="511"/>
      <c r="DHM128" s="511"/>
      <c r="DHN128" s="511"/>
      <c r="DHO128" s="511"/>
      <c r="DHP128" s="511"/>
      <c r="DHQ128" s="511"/>
      <c r="DHR128" s="511"/>
      <c r="DHS128" s="511"/>
      <c r="DHT128" s="511"/>
      <c r="DHU128" s="511"/>
      <c r="DHV128" s="511"/>
      <c r="DHW128" s="511"/>
      <c r="DHX128" s="511"/>
      <c r="DHY128" s="511"/>
      <c r="DHZ128" s="511"/>
      <c r="DIA128" s="511"/>
      <c r="DIB128" s="511"/>
      <c r="DIC128" s="511"/>
      <c r="DID128" s="511"/>
      <c r="DIE128" s="511"/>
      <c r="DIF128" s="511"/>
      <c r="DIG128" s="511"/>
      <c r="DIH128" s="511"/>
      <c r="DII128" s="511"/>
      <c r="DIJ128" s="511"/>
      <c r="DIK128" s="511"/>
      <c r="DIL128" s="511"/>
      <c r="DIM128" s="511"/>
      <c r="DIN128" s="511"/>
      <c r="DIO128" s="511"/>
      <c r="DIP128" s="511"/>
      <c r="DIQ128" s="511"/>
      <c r="DIR128" s="511"/>
      <c r="DIS128" s="511"/>
      <c r="DIT128" s="511"/>
      <c r="DIU128" s="511"/>
      <c r="DIV128" s="511"/>
      <c r="DIW128" s="511"/>
      <c r="DIX128" s="511"/>
      <c r="DIY128" s="511"/>
      <c r="DIZ128" s="511"/>
      <c r="DJA128" s="511"/>
      <c r="DJB128" s="511"/>
      <c r="DJC128" s="511"/>
      <c r="DJD128" s="511"/>
      <c r="DJE128" s="511"/>
      <c r="DJF128" s="511"/>
      <c r="DJG128" s="511"/>
      <c r="DJH128" s="511"/>
      <c r="DJI128" s="511"/>
      <c r="DJJ128" s="511"/>
      <c r="DJK128" s="511"/>
      <c r="DJL128" s="511"/>
      <c r="DJM128" s="511"/>
      <c r="DJN128" s="511"/>
      <c r="DJO128" s="511"/>
      <c r="DJP128" s="511"/>
      <c r="DJQ128" s="511"/>
      <c r="DJR128" s="511"/>
      <c r="DJS128" s="511"/>
      <c r="DJT128" s="511"/>
      <c r="DJU128" s="511"/>
      <c r="DJV128" s="511"/>
      <c r="DJW128" s="511"/>
      <c r="DJX128" s="511"/>
      <c r="DJY128" s="511"/>
      <c r="DJZ128" s="511"/>
      <c r="DKA128" s="511"/>
      <c r="DKB128" s="511"/>
      <c r="DKC128" s="511"/>
      <c r="DKD128" s="511"/>
      <c r="DKE128" s="511"/>
      <c r="DKF128" s="511"/>
      <c r="DKG128" s="511"/>
      <c r="DKH128" s="511"/>
      <c r="DKI128" s="511"/>
      <c r="DKJ128" s="511"/>
      <c r="DKK128" s="511"/>
      <c r="DKL128" s="511"/>
      <c r="DKM128" s="511"/>
      <c r="DKN128" s="511"/>
      <c r="DKO128" s="511"/>
      <c r="DKP128" s="511"/>
      <c r="DKQ128" s="511"/>
      <c r="DKR128" s="511"/>
      <c r="DKS128" s="511"/>
      <c r="DKT128" s="511"/>
      <c r="DKU128" s="511"/>
      <c r="DKV128" s="511"/>
      <c r="DKW128" s="511"/>
      <c r="DKX128" s="511"/>
      <c r="DKY128" s="511"/>
      <c r="DKZ128" s="511"/>
      <c r="DLA128" s="511"/>
      <c r="DLB128" s="511"/>
      <c r="DLC128" s="511"/>
      <c r="DLD128" s="511"/>
      <c r="DLE128" s="511"/>
      <c r="DLF128" s="511"/>
      <c r="DLG128" s="511"/>
      <c r="DLH128" s="511"/>
      <c r="DLI128" s="511"/>
      <c r="DLJ128" s="511"/>
      <c r="DLK128" s="511"/>
      <c r="DLL128" s="511"/>
      <c r="DLM128" s="511"/>
      <c r="DLN128" s="511"/>
      <c r="DLO128" s="511"/>
      <c r="DLP128" s="511"/>
      <c r="DLQ128" s="511"/>
      <c r="DLR128" s="511"/>
      <c r="DLS128" s="511"/>
      <c r="DLT128" s="511"/>
      <c r="DLU128" s="511"/>
      <c r="DLV128" s="511"/>
      <c r="DLW128" s="511"/>
      <c r="DLX128" s="511"/>
      <c r="DLY128" s="511"/>
      <c r="DLZ128" s="511"/>
      <c r="DMA128" s="511"/>
      <c r="DMB128" s="511"/>
      <c r="DMC128" s="511"/>
      <c r="DMD128" s="511"/>
      <c r="DME128" s="511"/>
      <c r="DMF128" s="511"/>
      <c r="DMG128" s="511"/>
      <c r="DMH128" s="511"/>
      <c r="DMI128" s="511"/>
      <c r="DMJ128" s="511"/>
      <c r="DMK128" s="511"/>
      <c r="DML128" s="511"/>
      <c r="DMM128" s="511"/>
      <c r="DMN128" s="511"/>
      <c r="DMO128" s="511"/>
      <c r="DMP128" s="511"/>
      <c r="DMQ128" s="511"/>
      <c r="DMR128" s="511"/>
      <c r="DMS128" s="511"/>
      <c r="DMT128" s="511"/>
      <c r="DMU128" s="511"/>
      <c r="DMV128" s="511"/>
      <c r="DMW128" s="511"/>
      <c r="DMX128" s="511"/>
      <c r="DMY128" s="511"/>
      <c r="DMZ128" s="511"/>
      <c r="DNA128" s="511"/>
      <c r="DNB128" s="511"/>
      <c r="DNC128" s="511"/>
      <c r="DND128" s="511"/>
      <c r="DNE128" s="511"/>
      <c r="DNF128" s="511"/>
      <c r="DNG128" s="511"/>
      <c r="DNH128" s="511"/>
      <c r="DNI128" s="511"/>
      <c r="DNJ128" s="511"/>
      <c r="DNK128" s="511"/>
      <c r="DNL128" s="511"/>
      <c r="DNM128" s="511"/>
      <c r="DNN128" s="511"/>
      <c r="DNO128" s="511"/>
      <c r="DNP128" s="511"/>
      <c r="DNQ128" s="511"/>
      <c r="DNR128" s="511"/>
      <c r="DNS128" s="511"/>
      <c r="DNT128" s="511"/>
      <c r="DNU128" s="511"/>
      <c r="DNV128" s="511"/>
      <c r="DNW128" s="511"/>
      <c r="DNX128" s="511"/>
      <c r="DNY128" s="511"/>
      <c r="DNZ128" s="511"/>
      <c r="DOA128" s="511"/>
      <c r="DOB128" s="511"/>
      <c r="DOC128" s="511"/>
      <c r="DOD128" s="511"/>
      <c r="DOE128" s="511"/>
      <c r="DOF128" s="511"/>
      <c r="DOG128" s="511"/>
      <c r="DOH128" s="511"/>
      <c r="DOI128" s="511"/>
      <c r="DOJ128" s="511"/>
      <c r="DOK128" s="511"/>
      <c r="DOL128" s="511"/>
      <c r="DOM128" s="511"/>
      <c r="DON128" s="511"/>
      <c r="DOO128" s="511"/>
      <c r="DOP128" s="511"/>
      <c r="DOQ128" s="511"/>
      <c r="DOR128" s="511"/>
      <c r="DOS128" s="511"/>
      <c r="DOT128" s="511"/>
      <c r="DOU128" s="511"/>
      <c r="DOV128" s="511"/>
      <c r="DOW128" s="511"/>
      <c r="DOX128" s="511"/>
      <c r="DOY128" s="511"/>
      <c r="DOZ128" s="511"/>
      <c r="DPA128" s="511"/>
      <c r="DPB128" s="511"/>
      <c r="DPC128" s="511"/>
      <c r="DPD128" s="511"/>
      <c r="DPE128" s="511"/>
      <c r="DPF128" s="511"/>
      <c r="DPG128" s="511"/>
      <c r="DPH128" s="511"/>
      <c r="DPI128" s="511"/>
      <c r="DPJ128" s="511"/>
      <c r="DPK128" s="511"/>
      <c r="DPL128" s="511"/>
      <c r="DPM128" s="511"/>
      <c r="DPN128" s="511"/>
      <c r="DPO128" s="511"/>
      <c r="DPP128" s="511"/>
      <c r="DPQ128" s="511"/>
      <c r="DPR128" s="511"/>
      <c r="DPS128" s="511"/>
      <c r="DPT128" s="511"/>
      <c r="DPU128" s="511"/>
      <c r="DPV128" s="511"/>
      <c r="DPW128" s="511"/>
      <c r="DPX128" s="511"/>
      <c r="DPY128" s="511"/>
      <c r="DPZ128" s="511"/>
      <c r="DQA128" s="511"/>
      <c r="DQB128" s="511"/>
      <c r="DQC128" s="511"/>
      <c r="DQD128" s="511"/>
      <c r="DQE128" s="511"/>
      <c r="DQF128" s="511"/>
      <c r="DQG128" s="511"/>
      <c r="DQH128" s="511"/>
      <c r="DQI128" s="511"/>
      <c r="DQJ128" s="511"/>
      <c r="DQK128" s="511"/>
      <c r="DQL128" s="511"/>
      <c r="DQM128" s="511"/>
      <c r="DQN128" s="511"/>
      <c r="DQO128" s="511"/>
      <c r="DQP128" s="511"/>
      <c r="DQQ128" s="511"/>
      <c r="DQR128" s="511"/>
      <c r="DQS128" s="511"/>
      <c r="DQT128" s="511"/>
      <c r="DQU128" s="511"/>
      <c r="DQV128" s="511"/>
      <c r="DQW128" s="511"/>
      <c r="DQX128" s="511"/>
      <c r="DQY128" s="511"/>
      <c r="DQZ128" s="511"/>
      <c r="DRA128" s="511"/>
      <c r="DRB128" s="511"/>
      <c r="DRC128" s="511"/>
      <c r="DRD128" s="511"/>
      <c r="DRE128" s="511"/>
      <c r="DRF128" s="511"/>
      <c r="DRG128" s="511"/>
      <c r="DRH128" s="511"/>
      <c r="DRI128" s="511"/>
      <c r="DRJ128" s="511"/>
      <c r="DRK128" s="511"/>
      <c r="DRL128" s="511"/>
      <c r="DRM128" s="511"/>
      <c r="DRN128" s="511"/>
      <c r="DRO128" s="511"/>
      <c r="DRP128" s="511"/>
      <c r="DRQ128" s="511"/>
      <c r="DRR128" s="511"/>
      <c r="DRS128" s="511"/>
      <c r="DRT128" s="511"/>
      <c r="DRU128" s="511"/>
      <c r="DRV128" s="511"/>
      <c r="DRW128" s="511"/>
      <c r="DRX128" s="511"/>
      <c r="DRY128" s="511"/>
      <c r="DRZ128" s="511"/>
      <c r="DSA128" s="511"/>
      <c r="DSB128" s="511"/>
      <c r="DSC128" s="511"/>
      <c r="DSD128" s="511"/>
      <c r="DSE128" s="511"/>
      <c r="DSF128" s="511"/>
      <c r="DSG128" s="511"/>
      <c r="DSH128" s="511"/>
      <c r="DSI128" s="511"/>
      <c r="DSJ128" s="511"/>
      <c r="DSK128" s="511"/>
      <c r="DSL128" s="511"/>
      <c r="DSM128" s="511"/>
      <c r="DSN128" s="511"/>
      <c r="DSO128" s="511"/>
      <c r="DSP128" s="511"/>
      <c r="DSQ128" s="511"/>
      <c r="DSR128" s="511"/>
      <c r="DSS128" s="511"/>
      <c r="DST128" s="511"/>
      <c r="DSU128" s="511"/>
      <c r="DSV128" s="511"/>
      <c r="DSW128" s="511"/>
      <c r="DSX128" s="511"/>
      <c r="DSY128" s="511"/>
      <c r="DSZ128" s="511"/>
      <c r="DTA128" s="511"/>
      <c r="DTB128" s="511"/>
      <c r="DTC128" s="511"/>
      <c r="DTD128" s="511"/>
      <c r="DTE128" s="511"/>
      <c r="DTF128" s="511"/>
      <c r="DTG128" s="511"/>
      <c r="DTH128" s="511"/>
      <c r="DTI128" s="511"/>
      <c r="DTJ128" s="511"/>
      <c r="DTK128" s="511"/>
      <c r="DTL128" s="511"/>
      <c r="DTM128" s="511"/>
      <c r="DTN128" s="511"/>
      <c r="DTO128" s="511"/>
      <c r="DTP128" s="511"/>
      <c r="DTQ128" s="511"/>
      <c r="DTR128" s="511"/>
      <c r="DTS128" s="511"/>
      <c r="DTT128" s="511"/>
      <c r="DTU128" s="511"/>
      <c r="DTV128" s="511"/>
      <c r="DTW128" s="511"/>
      <c r="DTX128" s="511"/>
      <c r="DTY128" s="511"/>
      <c r="DTZ128" s="511"/>
      <c r="DUA128" s="511"/>
      <c r="DUB128" s="511"/>
      <c r="DUC128" s="511"/>
      <c r="DUD128" s="511"/>
      <c r="DUE128" s="511"/>
      <c r="DUF128" s="511"/>
      <c r="DUG128" s="511"/>
      <c r="DUH128" s="511"/>
      <c r="DUI128" s="511"/>
      <c r="DUJ128" s="511"/>
      <c r="DUK128" s="511"/>
      <c r="DUL128" s="511"/>
      <c r="DUM128" s="511"/>
      <c r="DUN128" s="511"/>
      <c r="DUO128" s="511"/>
      <c r="DUP128" s="511"/>
      <c r="DUQ128" s="511"/>
      <c r="DUR128" s="511"/>
      <c r="DUS128" s="511"/>
      <c r="DUT128" s="511"/>
      <c r="DUU128" s="511"/>
      <c r="DUV128" s="511"/>
      <c r="DUW128" s="511"/>
      <c r="DUX128" s="511"/>
      <c r="DUY128" s="511"/>
      <c r="DUZ128" s="511"/>
      <c r="DVA128" s="511"/>
      <c r="DVB128" s="511"/>
      <c r="DVC128" s="511"/>
      <c r="DVD128" s="511"/>
      <c r="DVE128" s="511"/>
      <c r="DVF128" s="511"/>
      <c r="DVG128" s="511"/>
      <c r="DVH128" s="511"/>
      <c r="DVI128" s="511"/>
      <c r="DVJ128" s="511"/>
      <c r="DVK128" s="511"/>
      <c r="DVL128" s="511"/>
      <c r="DVM128" s="511"/>
      <c r="DVN128" s="511"/>
      <c r="DVO128" s="511"/>
      <c r="DVP128" s="511"/>
      <c r="DVQ128" s="511"/>
      <c r="DVR128" s="511"/>
      <c r="DVS128" s="511"/>
      <c r="DVT128" s="511"/>
      <c r="DVU128" s="511"/>
      <c r="DVV128" s="511"/>
      <c r="DVW128" s="511"/>
      <c r="DVX128" s="511"/>
      <c r="DVY128" s="511"/>
      <c r="DVZ128" s="511"/>
      <c r="DWA128" s="511"/>
      <c r="DWB128" s="511"/>
      <c r="DWC128" s="511"/>
      <c r="DWD128" s="511"/>
      <c r="DWE128" s="511"/>
      <c r="DWF128" s="511"/>
      <c r="DWG128" s="511"/>
      <c r="DWH128" s="511"/>
      <c r="DWI128" s="511"/>
      <c r="DWJ128" s="511"/>
      <c r="DWK128" s="511"/>
      <c r="DWL128" s="511"/>
      <c r="DWM128" s="511"/>
      <c r="DWN128" s="511"/>
      <c r="DWO128" s="511"/>
      <c r="DWP128" s="511"/>
      <c r="DWQ128" s="511"/>
      <c r="DWR128" s="511"/>
      <c r="DWS128" s="511"/>
      <c r="DWT128" s="511"/>
      <c r="DWU128" s="511"/>
      <c r="DWV128" s="511"/>
      <c r="DWW128" s="511"/>
      <c r="DWX128" s="511"/>
      <c r="DWY128" s="511"/>
      <c r="DWZ128" s="511"/>
      <c r="DXA128" s="511"/>
      <c r="DXB128" s="511"/>
      <c r="DXC128" s="511"/>
      <c r="DXD128" s="511"/>
      <c r="DXE128" s="511"/>
      <c r="DXF128" s="511"/>
      <c r="DXG128" s="511"/>
      <c r="DXH128" s="511"/>
      <c r="DXI128" s="511"/>
      <c r="DXJ128" s="511"/>
      <c r="DXK128" s="511"/>
      <c r="DXL128" s="511"/>
      <c r="DXM128" s="511"/>
      <c r="DXN128" s="511"/>
      <c r="DXO128" s="511"/>
      <c r="DXP128" s="511"/>
      <c r="DXQ128" s="511"/>
      <c r="DXR128" s="511"/>
      <c r="DXS128" s="511"/>
      <c r="DXT128" s="511"/>
      <c r="DXU128" s="511"/>
      <c r="DXV128" s="511"/>
      <c r="DXW128" s="511"/>
      <c r="DXX128" s="511"/>
      <c r="DXY128" s="511"/>
      <c r="DXZ128" s="511"/>
      <c r="DYA128" s="511"/>
      <c r="DYB128" s="511"/>
      <c r="DYC128" s="511"/>
      <c r="DYD128" s="511"/>
      <c r="DYE128" s="511"/>
      <c r="DYF128" s="511"/>
      <c r="DYG128" s="511"/>
      <c r="DYH128" s="511"/>
      <c r="DYI128" s="511"/>
      <c r="DYJ128" s="511"/>
      <c r="DYK128" s="511"/>
      <c r="DYL128" s="511"/>
      <c r="DYM128" s="511"/>
      <c r="DYN128" s="511"/>
      <c r="DYO128" s="511"/>
      <c r="DYP128" s="511"/>
      <c r="DYQ128" s="511"/>
      <c r="DYR128" s="511"/>
      <c r="DYS128" s="511"/>
      <c r="DYT128" s="511"/>
      <c r="DYU128" s="511"/>
      <c r="DYV128" s="511"/>
      <c r="DYW128" s="511"/>
      <c r="DYX128" s="511"/>
      <c r="DYY128" s="511"/>
      <c r="DYZ128" s="511"/>
      <c r="DZA128" s="511"/>
      <c r="DZB128" s="511"/>
      <c r="DZC128" s="511"/>
      <c r="DZD128" s="511"/>
      <c r="DZE128" s="511"/>
      <c r="DZF128" s="511"/>
      <c r="DZG128" s="511"/>
      <c r="DZH128" s="511"/>
      <c r="DZI128" s="511"/>
      <c r="DZJ128" s="511"/>
      <c r="DZK128" s="511"/>
      <c r="DZL128" s="511"/>
      <c r="DZM128" s="511"/>
      <c r="DZN128" s="511"/>
      <c r="DZO128" s="511"/>
      <c r="DZP128" s="511"/>
      <c r="DZQ128" s="511"/>
      <c r="DZR128" s="511"/>
      <c r="DZS128" s="511"/>
      <c r="DZT128" s="511"/>
      <c r="DZU128" s="511"/>
      <c r="DZV128" s="511"/>
      <c r="DZW128" s="511"/>
      <c r="DZX128" s="511"/>
      <c r="DZY128" s="511"/>
      <c r="DZZ128" s="511"/>
      <c r="EAA128" s="511"/>
      <c r="EAB128" s="511"/>
      <c r="EAC128" s="511"/>
      <c r="EAD128" s="511"/>
      <c r="EAE128" s="511"/>
      <c r="EAF128" s="511"/>
      <c r="EAG128" s="511"/>
      <c r="EAH128" s="511"/>
      <c r="EAI128" s="511"/>
      <c r="EAJ128" s="511"/>
      <c r="EAK128" s="511"/>
      <c r="EAL128" s="511"/>
      <c r="EAM128" s="511"/>
      <c r="EAN128" s="511"/>
      <c r="EAO128" s="511"/>
      <c r="EAP128" s="511"/>
      <c r="EAQ128" s="511"/>
      <c r="EAR128" s="511"/>
      <c r="EAS128" s="511"/>
      <c r="EAT128" s="511"/>
      <c r="EAU128" s="511"/>
      <c r="EAV128" s="511"/>
      <c r="EAW128" s="511"/>
      <c r="EAX128" s="511"/>
      <c r="EAY128" s="511"/>
      <c r="EAZ128" s="511"/>
      <c r="EBA128" s="511"/>
      <c r="EBB128" s="511"/>
      <c r="EBC128" s="511"/>
      <c r="EBD128" s="511"/>
      <c r="EBE128" s="511"/>
      <c r="EBF128" s="511"/>
      <c r="EBG128" s="511"/>
      <c r="EBH128" s="511"/>
      <c r="EBI128" s="511"/>
      <c r="EBJ128" s="511"/>
      <c r="EBK128" s="511"/>
      <c r="EBL128" s="511"/>
      <c r="EBM128" s="511"/>
      <c r="EBN128" s="511"/>
      <c r="EBO128" s="511"/>
      <c r="EBP128" s="511"/>
      <c r="EBQ128" s="511"/>
      <c r="EBR128" s="511"/>
      <c r="EBS128" s="511"/>
      <c r="EBT128" s="511"/>
      <c r="EBU128" s="511"/>
      <c r="EBV128" s="511"/>
      <c r="EBW128" s="511"/>
      <c r="EBX128" s="511"/>
      <c r="EBY128" s="511"/>
      <c r="EBZ128" s="511"/>
      <c r="ECA128" s="511"/>
      <c r="ECB128" s="511"/>
      <c r="ECC128" s="511"/>
      <c r="ECD128" s="511"/>
      <c r="ECE128" s="511"/>
      <c r="ECF128" s="511"/>
      <c r="ECG128" s="511"/>
      <c r="ECH128" s="511"/>
      <c r="ECI128" s="511"/>
      <c r="ECJ128" s="511"/>
      <c r="ECK128" s="511"/>
      <c r="ECL128" s="511"/>
      <c r="ECM128" s="511"/>
      <c r="ECN128" s="511"/>
      <c r="ECO128" s="511"/>
      <c r="ECP128" s="511"/>
      <c r="ECQ128" s="511"/>
      <c r="ECR128" s="511"/>
      <c r="ECS128" s="511"/>
      <c r="ECT128" s="511"/>
      <c r="ECU128" s="511"/>
      <c r="ECV128" s="511"/>
      <c r="ECW128" s="511"/>
      <c r="ECX128" s="511"/>
      <c r="ECY128" s="511"/>
      <c r="ECZ128" s="511"/>
      <c r="EDA128" s="511"/>
      <c r="EDB128" s="511"/>
      <c r="EDC128" s="511"/>
      <c r="EDD128" s="511"/>
      <c r="EDE128" s="511"/>
      <c r="EDF128" s="511"/>
      <c r="EDG128" s="511"/>
      <c r="EDH128" s="511"/>
      <c r="EDI128" s="511"/>
      <c r="EDJ128" s="511"/>
      <c r="EDK128" s="511"/>
      <c r="EDL128" s="511"/>
      <c r="EDM128" s="511"/>
      <c r="EDN128" s="511"/>
      <c r="EDO128" s="511"/>
      <c r="EDP128" s="511"/>
      <c r="EDQ128" s="511"/>
      <c r="EDR128" s="511"/>
      <c r="EDS128" s="511"/>
      <c r="EDT128" s="511"/>
      <c r="EDU128" s="511"/>
      <c r="EDV128" s="511"/>
      <c r="EDW128" s="511"/>
      <c r="EDX128" s="511"/>
      <c r="EDY128" s="511"/>
      <c r="EDZ128" s="511"/>
      <c r="EEA128" s="511"/>
      <c r="EEB128" s="511"/>
      <c r="EEC128" s="511"/>
      <c r="EED128" s="511"/>
      <c r="EEE128" s="511"/>
      <c r="EEF128" s="511"/>
      <c r="EEG128" s="511"/>
      <c r="EEH128" s="511"/>
      <c r="EEI128" s="511"/>
      <c r="EEJ128" s="511"/>
      <c r="EEK128" s="511"/>
      <c r="EEL128" s="511"/>
      <c r="EEM128" s="511"/>
      <c r="EEN128" s="511"/>
      <c r="EEO128" s="511"/>
      <c r="EEP128" s="511"/>
      <c r="EEQ128" s="511"/>
      <c r="EER128" s="511"/>
      <c r="EES128" s="511"/>
      <c r="EET128" s="511"/>
      <c r="EEU128" s="511"/>
      <c r="EEV128" s="511"/>
      <c r="EEW128" s="511"/>
      <c r="EEX128" s="511"/>
      <c r="EEY128" s="511"/>
      <c r="EEZ128" s="511"/>
      <c r="EFA128" s="511"/>
      <c r="EFB128" s="511"/>
      <c r="EFC128" s="511"/>
      <c r="EFD128" s="511"/>
      <c r="EFE128" s="511"/>
      <c r="EFF128" s="511"/>
      <c r="EFG128" s="511"/>
      <c r="EFH128" s="511"/>
      <c r="EFI128" s="511"/>
      <c r="EFJ128" s="511"/>
      <c r="EFK128" s="511"/>
      <c r="EFL128" s="511"/>
      <c r="EFM128" s="511"/>
      <c r="EFN128" s="511"/>
      <c r="EFO128" s="511"/>
      <c r="EFP128" s="511"/>
      <c r="EFQ128" s="511"/>
      <c r="EFR128" s="511"/>
      <c r="EFS128" s="511"/>
      <c r="EFT128" s="511"/>
      <c r="EFU128" s="511"/>
      <c r="EFV128" s="511"/>
      <c r="EFW128" s="511"/>
      <c r="EFX128" s="511"/>
      <c r="EFY128" s="511"/>
      <c r="EFZ128" s="511"/>
      <c r="EGA128" s="511"/>
      <c r="EGB128" s="511"/>
      <c r="EGC128" s="511"/>
      <c r="EGD128" s="511"/>
      <c r="EGE128" s="511"/>
      <c r="EGF128" s="511"/>
      <c r="EGG128" s="511"/>
      <c r="EGH128" s="511"/>
      <c r="EGI128" s="511"/>
      <c r="EGJ128" s="511"/>
      <c r="EGK128" s="511"/>
      <c r="EGL128" s="511"/>
      <c r="EGM128" s="511"/>
      <c r="EGN128" s="511"/>
      <c r="EGO128" s="511"/>
      <c r="EGP128" s="511"/>
      <c r="EGQ128" s="511"/>
      <c r="EGR128" s="511"/>
      <c r="EGS128" s="511"/>
      <c r="EGT128" s="511"/>
      <c r="EGU128" s="511"/>
      <c r="EGV128" s="511"/>
      <c r="EGW128" s="511"/>
      <c r="EGX128" s="511"/>
      <c r="EGY128" s="511"/>
      <c r="EGZ128" s="511"/>
      <c r="EHA128" s="511"/>
      <c r="EHB128" s="511"/>
      <c r="EHC128" s="511"/>
      <c r="EHD128" s="511"/>
      <c r="EHE128" s="511"/>
      <c r="EHF128" s="511"/>
      <c r="EHG128" s="511"/>
      <c r="EHH128" s="511"/>
      <c r="EHI128" s="511"/>
      <c r="EHJ128" s="511"/>
      <c r="EHK128" s="511"/>
      <c r="EHL128" s="511"/>
      <c r="EHM128" s="511"/>
      <c r="EHN128" s="511"/>
      <c r="EHO128" s="511"/>
      <c r="EHP128" s="511"/>
      <c r="EHQ128" s="511"/>
      <c r="EHR128" s="511"/>
      <c r="EHS128" s="511"/>
      <c r="EHT128" s="511"/>
      <c r="EHU128" s="511"/>
      <c r="EHV128" s="511"/>
      <c r="EHW128" s="511"/>
      <c r="EHX128" s="511"/>
      <c r="EHY128" s="511"/>
      <c r="EHZ128" s="511"/>
      <c r="EIA128" s="511"/>
      <c r="EIB128" s="511"/>
      <c r="EIC128" s="511"/>
      <c r="EID128" s="511"/>
      <c r="EIE128" s="511"/>
      <c r="EIF128" s="511"/>
      <c r="EIG128" s="511"/>
      <c r="EIH128" s="511"/>
      <c r="EII128" s="511"/>
      <c r="EIJ128" s="511"/>
      <c r="EIK128" s="511"/>
      <c r="EIL128" s="511"/>
      <c r="EIM128" s="511"/>
      <c r="EIN128" s="511"/>
      <c r="EIO128" s="511"/>
      <c r="EIP128" s="511"/>
      <c r="EIQ128" s="511"/>
      <c r="EIR128" s="511"/>
      <c r="EIS128" s="511"/>
      <c r="EIT128" s="511"/>
      <c r="EIU128" s="511"/>
      <c r="EIV128" s="511"/>
      <c r="EIW128" s="511"/>
      <c r="EIX128" s="511"/>
      <c r="EIY128" s="511"/>
      <c r="EIZ128" s="511"/>
      <c r="EJA128" s="511"/>
      <c r="EJB128" s="511"/>
      <c r="EJC128" s="511"/>
      <c r="EJD128" s="511"/>
      <c r="EJE128" s="511"/>
      <c r="EJF128" s="511"/>
      <c r="EJG128" s="511"/>
      <c r="EJH128" s="511"/>
      <c r="EJI128" s="511"/>
      <c r="EJJ128" s="511"/>
      <c r="EJK128" s="511"/>
      <c r="EJL128" s="511"/>
      <c r="EJM128" s="511"/>
      <c r="EJN128" s="511"/>
      <c r="EJO128" s="511"/>
      <c r="EJP128" s="511"/>
      <c r="EJQ128" s="511"/>
      <c r="EJR128" s="511"/>
      <c r="EJS128" s="511"/>
      <c r="EJT128" s="511"/>
      <c r="EJU128" s="511"/>
      <c r="EJV128" s="511"/>
      <c r="EJW128" s="511"/>
      <c r="EJX128" s="511"/>
      <c r="EJY128" s="511"/>
      <c r="EJZ128" s="511"/>
      <c r="EKA128" s="511"/>
      <c r="EKB128" s="511"/>
      <c r="EKC128" s="511"/>
      <c r="EKD128" s="511"/>
      <c r="EKE128" s="511"/>
      <c r="EKF128" s="511"/>
      <c r="EKG128" s="511"/>
      <c r="EKH128" s="511"/>
      <c r="EKI128" s="511"/>
      <c r="EKJ128" s="511"/>
      <c r="EKK128" s="511"/>
      <c r="EKL128" s="511"/>
      <c r="EKM128" s="511"/>
      <c r="EKN128" s="511"/>
      <c r="EKO128" s="511"/>
      <c r="EKP128" s="511"/>
      <c r="EKQ128" s="511"/>
      <c r="EKR128" s="511"/>
      <c r="EKS128" s="511"/>
      <c r="EKT128" s="511"/>
      <c r="EKU128" s="511"/>
      <c r="EKV128" s="511"/>
      <c r="EKW128" s="511"/>
      <c r="EKX128" s="511"/>
      <c r="EKY128" s="511"/>
      <c r="EKZ128" s="511"/>
      <c r="ELA128" s="511"/>
      <c r="ELB128" s="511"/>
      <c r="ELC128" s="511"/>
      <c r="ELD128" s="511"/>
      <c r="ELE128" s="511"/>
      <c r="ELF128" s="511"/>
      <c r="ELG128" s="511"/>
      <c r="ELH128" s="511"/>
      <c r="ELI128" s="511"/>
      <c r="ELJ128" s="511"/>
      <c r="ELK128" s="511"/>
      <c r="ELL128" s="511"/>
      <c r="ELM128" s="511"/>
      <c r="ELN128" s="511"/>
      <c r="ELO128" s="511"/>
      <c r="ELP128" s="511"/>
      <c r="ELQ128" s="511"/>
      <c r="ELR128" s="511"/>
      <c r="ELS128" s="511"/>
      <c r="ELT128" s="511"/>
      <c r="ELU128" s="511"/>
      <c r="ELV128" s="511"/>
      <c r="ELW128" s="511"/>
      <c r="ELX128" s="511"/>
      <c r="ELY128" s="511"/>
      <c r="ELZ128" s="511"/>
      <c r="EMA128" s="511"/>
      <c r="EMB128" s="511"/>
      <c r="EMC128" s="511"/>
      <c r="EMD128" s="511"/>
      <c r="EME128" s="511"/>
      <c r="EMF128" s="511"/>
      <c r="EMG128" s="511"/>
      <c r="EMH128" s="511"/>
      <c r="EMI128" s="511"/>
      <c r="EMJ128" s="511"/>
      <c r="EMK128" s="511"/>
      <c r="EML128" s="511"/>
      <c r="EMM128" s="511"/>
      <c r="EMN128" s="511"/>
      <c r="EMO128" s="511"/>
      <c r="EMP128" s="511"/>
      <c r="EMQ128" s="511"/>
      <c r="EMR128" s="511"/>
      <c r="EMS128" s="511"/>
      <c r="EMT128" s="511"/>
      <c r="EMU128" s="511"/>
      <c r="EMV128" s="511"/>
      <c r="EMW128" s="511"/>
      <c r="EMX128" s="511"/>
      <c r="EMY128" s="511"/>
      <c r="EMZ128" s="511"/>
      <c r="ENA128" s="511"/>
      <c r="ENB128" s="511"/>
      <c r="ENC128" s="511"/>
      <c r="END128" s="511"/>
      <c r="ENE128" s="511"/>
      <c r="ENF128" s="511"/>
      <c r="ENG128" s="511"/>
      <c r="ENH128" s="511"/>
      <c r="ENI128" s="511"/>
      <c r="ENJ128" s="511"/>
      <c r="ENK128" s="511"/>
      <c r="ENL128" s="511"/>
      <c r="ENM128" s="511"/>
      <c r="ENN128" s="511"/>
      <c r="ENO128" s="511"/>
      <c r="ENP128" s="511"/>
      <c r="ENQ128" s="511"/>
      <c r="ENR128" s="511"/>
      <c r="ENS128" s="511"/>
      <c r="ENT128" s="511"/>
      <c r="ENU128" s="511"/>
      <c r="ENV128" s="511"/>
      <c r="ENW128" s="511"/>
      <c r="ENX128" s="511"/>
      <c r="ENY128" s="511"/>
      <c r="ENZ128" s="511"/>
      <c r="EOA128" s="511"/>
      <c r="EOB128" s="511"/>
      <c r="EOC128" s="511"/>
      <c r="EOD128" s="511"/>
      <c r="EOE128" s="511"/>
      <c r="EOF128" s="511"/>
      <c r="EOG128" s="511"/>
      <c r="EOH128" s="511"/>
      <c r="EOI128" s="511"/>
      <c r="EOJ128" s="511"/>
      <c r="EOK128" s="511"/>
      <c r="EOL128" s="511"/>
      <c r="EOM128" s="511"/>
      <c r="EON128" s="511"/>
      <c r="EOO128" s="511"/>
      <c r="EOP128" s="511"/>
      <c r="EOQ128" s="511"/>
      <c r="EOR128" s="511"/>
      <c r="EOS128" s="511"/>
      <c r="EOT128" s="511"/>
      <c r="EOU128" s="511"/>
      <c r="EOV128" s="511"/>
      <c r="EOW128" s="511"/>
      <c r="EOX128" s="511"/>
      <c r="EOY128" s="511"/>
      <c r="EOZ128" s="511"/>
      <c r="EPA128" s="511"/>
      <c r="EPB128" s="511"/>
      <c r="EPC128" s="511"/>
      <c r="EPD128" s="511"/>
      <c r="EPE128" s="511"/>
      <c r="EPF128" s="511"/>
      <c r="EPG128" s="511"/>
      <c r="EPH128" s="511"/>
      <c r="EPI128" s="511"/>
      <c r="EPJ128" s="511"/>
      <c r="EPK128" s="511"/>
      <c r="EPL128" s="511"/>
      <c r="EPM128" s="511"/>
      <c r="EPN128" s="511"/>
      <c r="EPO128" s="511"/>
      <c r="EPP128" s="511"/>
      <c r="EPQ128" s="511"/>
      <c r="EPR128" s="511"/>
      <c r="EPS128" s="511"/>
      <c r="EPT128" s="511"/>
      <c r="EPU128" s="511"/>
      <c r="EPV128" s="511"/>
      <c r="EPW128" s="511"/>
      <c r="EPX128" s="511"/>
      <c r="EPY128" s="511"/>
      <c r="EPZ128" s="511"/>
      <c r="EQA128" s="511"/>
      <c r="EQB128" s="511"/>
      <c r="EQC128" s="511"/>
      <c r="EQD128" s="511"/>
      <c r="EQE128" s="511"/>
      <c r="EQF128" s="511"/>
      <c r="EQG128" s="511"/>
      <c r="EQH128" s="511"/>
      <c r="EQI128" s="511"/>
      <c r="EQJ128" s="511"/>
      <c r="EQK128" s="511"/>
      <c r="EQL128" s="511"/>
      <c r="EQM128" s="511"/>
      <c r="EQN128" s="511"/>
      <c r="EQO128" s="511"/>
      <c r="EQP128" s="511"/>
      <c r="EQQ128" s="511"/>
      <c r="EQR128" s="511"/>
      <c r="EQS128" s="511"/>
      <c r="EQT128" s="511"/>
      <c r="EQU128" s="511"/>
      <c r="EQV128" s="511"/>
      <c r="EQW128" s="511"/>
      <c r="EQX128" s="511"/>
      <c r="EQY128" s="511"/>
      <c r="EQZ128" s="511"/>
      <c r="ERA128" s="511"/>
      <c r="ERB128" s="511"/>
      <c r="ERC128" s="511"/>
      <c r="ERD128" s="511"/>
      <c r="ERE128" s="511"/>
      <c r="ERF128" s="511"/>
      <c r="ERG128" s="511"/>
      <c r="ERH128" s="511"/>
      <c r="ERI128" s="511"/>
      <c r="ERJ128" s="511"/>
      <c r="ERK128" s="511"/>
      <c r="ERL128" s="511"/>
      <c r="ERM128" s="511"/>
      <c r="ERN128" s="511"/>
      <c r="ERO128" s="511"/>
      <c r="ERP128" s="511"/>
      <c r="ERQ128" s="511"/>
      <c r="ERR128" s="511"/>
      <c r="ERS128" s="511"/>
      <c r="ERT128" s="511"/>
      <c r="ERU128" s="511"/>
      <c r="ERV128" s="511"/>
      <c r="ERW128" s="511"/>
      <c r="ERX128" s="511"/>
      <c r="ERY128" s="511"/>
      <c r="ERZ128" s="511"/>
      <c r="ESA128" s="511"/>
      <c r="ESB128" s="511"/>
      <c r="ESC128" s="511"/>
      <c r="ESD128" s="511"/>
      <c r="ESE128" s="511"/>
      <c r="ESF128" s="511"/>
      <c r="ESG128" s="511"/>
      <c r="ESH128" s="511"/>
      <c r="ESI128" s="511"/>
      <c r="ESJ128" s="511"/>
      <c r="ESK128" s="511"/>
      <c r="ESL128" s="511"/>
      <c r="ESM128" s="511"/>
      <c r="ESN128" s="511"/>
      <c r="ESO128" s="511"/>
      <c r="ESP128" s="511"/>
      <c r="ESQ128" s="511"/>
      <c r="ESR128" s="511"/>
      <c r="ESS128" s="511"/>
      <c r="EST128" s="511"/>
      <c r="ESU128" s="511"/>
      <c r="ESV128" s="511"/>
      <c r="ESW128" s="511"/>
      <c r="ESX128" s="511"/>
      <c r="ESY128" s="511"/>
      <c r="ESZ128" s="511"/>
      <c r="ETA128" s="511"/>
      <c r="ETB128" s="511"/>
      <c r="ETC128" s="511"/>
      <c r="ETD128" s="511"/>
      <c r="ETE128" s="511"/>
      <c r="ETF128" s="511"/>
      <c r="ETG128" s="511"/>
      <c r="ETH128" s="511"/>
      <c r="ETI128" s="511"/>
      <c r="ETJ128" s="511"/>
      <c r="ETK128" s="511"/>
      <c r="ETL128" s="511"/>
      <c r="ETM128" s="511"/>
      <c r="ETN128" s="511"/>
      <c r="ETO128" s="511"/>
      <c r="ETP128" s="511"/>
      <c r="ETQ128" s="511"/>
      <c r="ETR128" s="511"/>
      <c r="ETS128" s="511"/>
      <c r="ETT128" s="511"/>
      <c r="ETU128" s="511"/>
      <c r="ETV128" s="511"/>
      <c r="ETW128" s="511"/>
      <c r="ETX128" s="511"/>
      <c r="ETY128" s="511"/>
      <c r="ETZ128" s="511"/>
      <c r="EUA128" s="511"/>
      <c r="EUB128" s="511"/>
      <c r="EUC128" s="511"/>
      <c r="EUD128" s="511"/>
      <c r="EUE128" s="511"/>
      <c r="EUF128" s="511"/>
      <c r="EUG128" s="511"/>
      <c r="EUH128" s="511"/>
      <c r="EUI128" s="511"/>
      <c r="EUJ128" s="511"/>
      <c r="EUK128" s="511"/>
      <c r="EUL128" s="511"/>
      <c r="EUM128" s="511"/>
      <c r="EUN128" s="511"/>
      <c r="EUO128" s="511"/>
      <c r="EUP128" s="511"/>
      <c r="EUQ128" s="511"/>
      <c r="EUR128" s="511"/>
      <c r="EUS128" s="511"/>
      <c r="EUT128" s="511"/>
      <c r="EUU128" s="511"/>
      <c r="EUV128" s="511"/>
      <c r="EUW128" s="511"/>
      <c r="EUX128" s="511"/>
      <c r="EUY128" s="511"/>
      <c r="EUZ128" s="511"/>
      <c r="EVA128" s="511"/>
      <c r="EVB128" s="511"/>
      <c r="EVC128" s="511"/>
      <c r="EVD128" s="511"/>
      <c r="EVE128" s="511"/>
      <c r="EVF128" s="511"/>
      <c r="EVG128" s="511"/>
      <c r="EVH128" s="511"/>
      <c r="EVI128" s="511"/>
      <c r="EVJ128" s="511"/>
      <c r="EVK128" s="511"/>
      <c r="EVL128" s="511"/>
      <c r="EVM128" s="511"/>
      <c r="EVN128" s="511"/>
      <c r="EVO128" s="511"/>
      <c r="EVP128" s="511"/>
      <c r="EVQ128" s="511"/>
      <c r="EVR128" s="511"/>
      <c r="EVS128" s="511"/>
      <c r="EVT128" s="511"/>
      <c r="EVU128" s="511"/>
      <c r="EVV128" s="511"/>
      <c r="EVW128" s="511"/>
      <c r="EVX128" s="511"/>
      <c r="EVY128" s="511"/>
      <c r="EVZ128" s="511"/>
      <c r="EWA128" s="511"/>
      <c r="EWB128" s="511"/>
      <c r="EWC128" s="511"/>
      <c r="EWD128" s="511"/>
      <c r="EWE128" s="511"/>
      <c r="EWF128" s="511"/>
      <c r="EWG128" s="511"/>
      <c r="EWH128" s="511"/>
      <c r="EWI128" s="511"/>
      <c r="EWJ128" s="511"/>
      <c r="EWK128" s="511"/>
      <c r="EWL128" s="511"/>
      <c r="EWM128" s="511"/>
      <c r="EWN128" s="511"/>
      <c r="EWO128" s="511"/>
      <c r="EWP128" s="511"/>
      <c r="EWQ128" s="511"/>
      <c r="EWR128" s="511"/>
      <c r="EWS128" s="511"/>
      <c r="EWT128" s="511"/>
      <c r="EWU128" s="511"/>
      <c r="EWV128" s="511"/>
      <c r="EWW128" s="511"/>
      <c r="EWX128" s="511"/>
      <c r="EWY128" s="511"/>
      <c r="EWZ128" s="511"/>
      <c r="EXA128" s="511"/>
      <c r="EXB128" s="511"/>
      <c r="EXC128" s="511"/>
      <c r="EXD128" s="511"/>
      <c r="EXE128" s="511"/>
      <c r="EXF128" s="511"/>
      <c r="EXG128" s="511"/>
      <c r="EXH128" s="511"/>
      <c r="EXI128" s="511"/>
      <c r="EXJ128" s="511"/>
      <c r="EXK128" s="511"/>
      <c r="EXL128" s="511"/>
      <c r="EXM128" s="511"/>
      <c r="EXN128" s="511"/>
      <c r="EXO128" s="511"/>
      <c r="EXP128" s="511"/>
      <c r="EXQ128" s="511"/>
      <c r="EXR128" s="511"/>
      <c r="EXS128" s="511"/>
      <c r="EXT128" s="511"/>
      <c r="EXU128" s="511"/>
      <c r="EXV128" s="511"/>
      <c r="EXW128" s="511"/>
      <c r="EXX128" s="511"/>
      <c r="EXY128" s="511"/>
      <c r="EXZ128" s="511"/>
      <c r="EYA128" s="511"/>
      <c r="EYB128" s="511"/>
      <c r="EYC128" s="511"/>
      <c r="EYD128" s="511"/>
      <c r="EYE128" s="511"/>
      <c r="EYF128" s="511"/>
      <c r="EYG128" s="511"/>
      <c r="EYH128" s="511"/>
      <c r="EYI128" s="511"/>
      <c r="EYJ128" s="511"/>
      <c r="EYK128" s="511"/>
      <c r="EYL128" s="511"/>
      <c r="EYM128" s="511"/>
      <c r="EYN128" s="511"/>
      <c r="EYO128" s="511"/>
      <c r="EYP128" s="511"/>
      <c r="EYQ128" s="511"/>
      <c r="EYR128" s="511"/>
      <c r="EYS128" s="511"/>
      <c r="EYT128" s="511"/>
      <c r="EYU128" s="511"/>
      <c r="EYV128" s="511"/>
      <c r="EYW128" s="511"/>
      <c r="EYX128" s="511"/>
      <c r="EYY128" s="511"/>
      <c r="EYZ128" s="511"/>
      <c r="EZA128" s="511"/>
      <c r="EZB128" s="511"/>
      <c r="EZC128" s="511"/>
      <c r="EZD128" s="511"/>
      <c r="EZE128" s="511"/>
      <c r="EZF128" s="511"/>
      <c r="EZG128" s="511"/>
      <c r="EZH128" s="511"/>
      <c r="EZI128" s="511"/>
      <c r="EZJ128" s="511"/>
      <c r="EZK128" s="511"/>
      <c r="EZL128" s="511"/>
      <c r="EZM128" s="511"/>
      <c r="EZN128" s="511"/>
      <c r="EZO128" s="511"/>
      <c r="EZP128" s="511"/>
      <c r="EZQ128" s="511"/>
      <c r="EZR128" s="511"/>
      <c r="EZS128" s="511"/>
      <c r="EZT128" s="511"/>
      <c r="EZU128" s="511"/>
      <c r="EZV128" s="511"/>
      <c r="EZW128" s="511"/>
      <c r="EZX128" s="511"/>
      <c r="EZY128" s="511"/>
      <c r="EZZ128" s="511"/>
      <c r="FAA128" s="511"/>
      <c r="FAB128" s="511"/>
      <c r="FAC128" s="511"/>
      <c r="FAD128" s="511"/>
      <c r="FAE128" s="511"/>
      <c r="FAF128" s="511"/>
      <c r="FAG128" s="511"/>
      <c r="FAH128" s="511"/>
      <c r="FAI128" s="511"/>
      <c r="FAJ128" s="511"/>
      <c r="FAK128" s="511"/>
      <c r="FAL128" s="511"/>
      <c r="FAM128" s="511"/>
      <c r="FAN128" s="511"/>
      <c r="FAO128" s="511"/>
      <c r="FAP128" s="511"/>
      <c r="FAQ128" s="511"/>
      <c r="FAR128" s="511"/>
      <c r="FAS128" s="511"/>
      <c r="FAT128" s="511"/>
      <c r="FAU128" s="511"/>
      <c r="FAV128" s="511"/>
      <c r="FAW128" s="511"/>
      <c r="FAX128" s="511"/>
      <c r="FAY128" s="511"/>
      <c r="FAZ128" s="511"/>
      <c r="FBA128" s="511"/>
      <c r="FBB128" s="511"/>
      <c r="FBC128" s="511"/>
      <c r="FBD128" s="511"/>
      <c r="FBE128" s="511"/>
      <c r="FBF128" s="511"/>
      <c r="FBG128" s="511"/>
      <c r="FBH128" s="511"/>
      <c r="FBI128" s="511"/>
      <c r="FBJ128" s="511"/>
      <c r="FBK128" s="511"/>
      <c r="FBL128" s="511"/>
      <c r="FBM128" s="511"/>
      <c r="FBN128" s="511"/>
      <c r="FBO128" s="511"/>
      <c r="FBP128" s="511"/>
      <c r="FBQ128" s="511"/>
      <c r="FBR128" s="511"/>
      <c r="FBS128" s="511"/>
      <c r="FBT128" s="511"/>
      <c r="FBU128" s="511"/>
      <c r="FBV128" s="511"/>
      <c r="FBW128" s="511"/>
      <c r="FBX128" s="511"/>
      <c r="FBY128" s="511"/>
      <c r="FBZ128" s="511"/>
      <c r="FCA128" s="511"/>
      <c r="FCB128" s="511"/>
      <c r="FCC128" s="511"/>
      <c r="FCD128" s="511"/>
      <c r="FCE128" s="511"/>
      <c r="FCF128" s="511"/>
      <c r="FCG128" s="511"/>
      <c r="FCH128" s="511"/>
      <c r="FCI128" s="511"/>
      <c r="FCJ128" s="511"/>
      <c r="FCK128" s="511"/>
      <c r="FCL128" s="511"/>
      <c r="FCM128" s="511"/>
      <c r="FCN128" s="511"/>
      <c r="FCO128" s="511"/>
      <c r="FCP128" s="511"/>
      <c r="FCQ128" s="511"/>
      <c r="FCR128" s="511"/>
      <c r="FCS128" s="511"/>
      <c r="FCT128" s="511"/>
      <c r="FCU128" s="511"/>
      <c r="FCV128" s="511"/>
      <c r="FCW128" s="511"/>
      <c r="FCX128" s="511"/>
      <c r="FCY128" s="511"/>
      <c r="FCZ128" s="511"/>
      <c r="FDA128" s="511"/>
      <c r="FDB128" s="511"/>
      <c r="FDC128" s="511"/>
      <c r="FDD128" s="511"/>
      <c r="FDE128" s="511"/>
      <c r="FDF128" s="511"/>
      <c r="FDG128" s="511"/>
      <c r="FDH128" s="511"/>
      <c r="FDI128" s="511"/>
      <c r="FDJ128" s="511"/>
      <c r="FDK128" s="511"/>
      <c r="FDL128" s="511"/>
      <c r="FDM128" s="511"/>
      <c r="FDN128" s="511"/>
      <c r="FDO128" s="511"/>
      <c r="FDP128" s="511"/>
      <c r="FDQ128" s="511"/>
      <c r="FDR128" s="511"/>
      <c r="FDS128" s="511"/>
      <c r="FDT128" s="511"/>
      <c r="FDU128" s="511"/>
      <c r="FDV128" s="511"/>
      <c r="FDW128" s="511"/>
      <c r="FDX128" s="511"/>
      <c r="FDY128" s="511"/>
      <c r="FDZ128" s="511"/>
      <c r="FEA128" s="511"/>
      <c r="FEB128" s="511"/>
      <c r="FEC128" s="511"/>
      <c r="FED128" s="511"/>
      <c r="FEE128" s="511"/>
      <c r="FEF128" s="511"/>
      <c r="FEG128" s="511"/>
      <c r="FEH128" s="511"/>
      <c r="FEI128" s="511"/>
      <c r="FEJ128" s="511"/>
      <c r="FEK128" s="511"/>
      <c r="FEL128" s="511"/>
      <c r="FEM128" s="511"/>
      <c r="FEN128" s="511"/>
      <c r="FEO128" s="511"/>
      <c r="FEP128" s="511"/>
      <c r="FEQ128" s="511"/>
      <c r="FER128" s="511"/>
      <c r="FES128" s="511"/>
      <c r="FET128" s="511"/>
      <c r="FEU128" s="511"/>
      <c r="FEV128" s="511"/>
      <c r="FEW128" s="511"/>
      <c r="FEX128" s="511"/>
      <c r="FEY128" s="511"/>
      <c r="FEZ128" s="511"/>
      <c r="FFA128" s="511"/>
      <c r="FFB128" s="511"/>
      <c r="FFC128" s="511"/>
      <c r="FFD128" s="511"/>
      <c r="FFE128" s="511"/>
      <c r="FFF128" s="511"/>
      <c r="FFG128" s="511"/>
      <c r="FFH128" s="511"/>
      <c r="FFI128" s="511"/>
      <c r="FFJ128" s="511"/>
      <c r="FFK128" s="511"/>
      <c r="FFL128" s="511"/>
      <c r="FFM128" s="511"/>
      <c r="FFN128" s="511"/>
      <c r="FFO128" s="511"/>
      <c r="FFP128" s="511"/>
      <c r="FFQ128" s="511"/>
      <c r="FFR128" s="511"/>
      <c r="FFS128" s="511"/>
      <c r="FFT128" s="511"/>
      <c r="FFU128" s="511"/>
      <c r="FFV128" s="511"/>
      <c r="FFW128" s="511"/>
      <c r="FFX128" s="511"/>
      <c r="FFY128" s="511"/>
      <c r="FFZ128" s="511"/>
      <c r="FGA128" s="511"/>
      <c r="FGB128" s="511"/>
      <c r="FGC128" s="511"/>
      <c r="FGD128" s="511"/>
      <c r="FGE128" s="511"/>
      <c r="FGF128" s="511"/>
      <c r="FGG128" s="511"/>
      <c r="FGH128" s="511"/>
      <c r="FGI128" s="511"/>
      <c r="FGJ128" s="511"/>
      <c r="FGK128" s="511"/>
      <c r="FGL128" s="511"/>
      <c r="FGM128" s="511"/>
      <c r="FGN128" s="511"/>
      <c r="FGO128" s="511"/>
      <c r="FGP128" s="511"/>
      <c r="FGQ128" s="511"/>
      <c r="FGR128" s="511"/>
      <c r="FGS128" s="511"/>
      <c r="FGT128" s="511"/>
      <c r="FGU128" s="511"/>
      <c r="FGV128" s="511"/>
      <c r="FGW128" s="511"/>
      <c r="FGX128" s="511"/>
      <c r="FGY128" s="511"/>
      <c r="FGZ128" s="511"/>
      <c r="FHA128" s="511"/>
      <c r="FHB128" s="511"/>
      <c r="FHC128" s="511"/>
      <c r="FHD128" s="511"/>
      <c r="FHE128" s="511"/>
      <c r="FHF128" s="511"/>
      <c r="FHG128" s="511"/>
      <c r="FHH128" s="511"/>
      <c r="FHI128" s="511"/>
      <c r="FHJ128" s="511"/>
      <c r="FHK128" s="511"/>
      <c r="FHL128" s="511"/>
      <c r="FHM128" s="511"/>
      <c r="FHN128" s="511"/>
      <c r="FHO128" s="511"/>
      <c r="FHP128" s="511"/>
      <c r="FHQ128" s="511"/>
      <c r="FHR128" s="511"/>
      <c r="FHS128" s="511"/>
      <c r="FHT128" s="511"/>
      <c r="FHU128" s="511"/>
      <c r="FHV128" s="511"/>
      <c r="FHW128" s="511"/>
      <c r="FHX128" s="511"/>
      <c r="FHY128" s="511"/>
      <c r="FHZ128" s="511"/>
      <c r="FIA128" s="511"/>
      <c r="FIB128" s="511"/>
      <c r="FIC128" s="511"/>
      <c r="FID128" s="511"/>
      <c r="FIE128" s="511"/>
      <c r="FIF128" s="511"/>
      <c r="FIG128" s="511"/>
      <c r="FIH128" s="511"/>
      <c r="FII128" s="511"/>
      <c r="FIJ128" s="511"/>
      <c r="FIK128" s="511"/>
      <c r="FIL128" s="511"/>
      <c r="FIM128" s="511"/>
      <c r="FIN128" s="511"/>
      <c r="FIO128" s="511"/>
      <c r="FIP128" s="511"/>
      <c r="FIQ128" s="511"/>
      <c r="FIR128" s="511"/>
      <c r="FIS128" s="511"/>
      <c r="FIT128" s="511"/>
      <c r="FIU128" s="511"/>
      <c r="FIV128" s="511"/>
      <c r="FIW128" s="511"/>
      <c r="FIX128" s="511"/>
      <c r="FIY128" s="511"/>
      <c r="FIZ128" s="511"/>
      <c r="FJA128" s="511"/>
      <c r="FJB128" s="511"/>
      <c r="FJC128" s="511"/>
      <c r="FJD128" s="511"/>
      <c r="FJE128" s="511"/>
      <c r="FJF128" s="511"/>
      <c r="FJG128" s="511"/>
      <c r="FJH128" s="511"/>
      <c r="FJI128" s="511"/>
      <c r="FJJ128" s="511"/>
      <c r="FJK128" s="511"/>
      <c r="FJL128" s="511"/>
      <c r="FJM128" s="511"/>
      <c r="FJN128" s="511"/>
      <c r="FJO128" s="511"/>
      <c r="FJP128" s="511"/>
      <c r="FJQ128" s="511"/>
      <c r="FJR128" s="511"/>
      <c r="FJS128" s="511"/>
      <c r="FJT128" s="511"/>
      <c r="FJU128" s="511"/>
      <c r="FJV128" s="511"/>
      <c r="FJW128" s="511"/>
      <c r="FJX128" s="511"/>
      <c r="FJY128" s="511"/>
      <c r="FJZ128" s="511"/>
      <c r="FKA128" s="511"/>
      <c r="FKB128" s="511"/>
      <c r="FKC128" s="511"/>
      <c r="FKD128" s="511"/>
      <c r="FKE128" s="511"/>
      <c r="FKF128" s="511"/>
      <c r="FKG128" s="511"/>
      <c r="FKH128" s="511"/>
      <c r="FKI128" s="511"/>
      <c r="FKJ128" s="511"/>
      <c r="FKK128" s="511"/>
      <c r="FKL128" s="511"/>
      <c r="FKM128" s="511"/>
      <c r="FKN128" s="511"/>
      <c r="FKO128" s="511"/>
      <c r="FKP128" s="511"/>
      <c r="FKQ128" s="511"/>
      <c r="FKR128" s="511"/>
      <c r="FKS128" s="511"/>
      <c r="FKT128" s="511"/>
      <c r="FKU128" s="511"/>
      <c r="FKV128" s="511"/>
      <c r="FKW128" s="511"/>
      <c r="FKX128" s="511"/>
      <c r="FKY128" s="511"/>
      <c r="FKZ128" s="511"/>
      <c r="FLA128" s="511"/>
      <c r="FLB128" s="511"/>
      <c r="FLC128" s="511"/>
      <c r="FLD128" s="511"/>
      <c r="FLE128" s="511"/>
      <c r="FLF128" s="511"/>
      <c r="FLG128" s="511"/>
      <c r="FLH128" s="511"/>
      <c r="FLI128" s="511"/>
      <c r="FLJ128" s="511"/>
      <c r="FLK128" s="511"/>
      <c r="FLL128" s="511"/>
      <c r="FLM128" s="511"/>
      <c r="FLN128" s="511"/>
      <c r="FLO128" s="511"/>
      <c r="FLP128" s="511"/>
      <c r="FLQ128" s="511"/>
      <c r="FLR128" s="511"/>
      <c r="FLS128" s="511"/>
      <c r="FLT128" s="511"/>
      <c r="FLU128" s="511"/>
      <c r="FLV128" s="511"/>
      <c r="FLW128" s="511"/>
      <c r="FLX128" s="511"/>
      <c r="FLY128" s="511"/>
      <c r="FLZ128" s="511"/>
      <c r="FMA128" s="511"/>
      <c r="FMB128" s="511"/>
      <c r="FMC128" s="511"/>
      <c r="FMD128" s="511"/>
      <c r="FME128" s="511"/>
      <c r="FMF128" s="511"/>
      <c r="FMG128" s="511"/>
      <c r="FMH128" s="511"/>
      <c r="FMI128" s="511"/>
      <c r="FMJ128" s="511"/>
      <c r="FMK128" s="511"/>
      <c r="FML128" s="511"/>
      <c r="FMM128" s="511"/>
      <c r="FMN128" s="511"/>
      <c r="FMO128" s="511"/>
      <c r="FMP128" s="511"/>
      <c r="FMQ128" s="511"/>
      <c r="FMR128" s="511"/>
      <c r="FMS128" s="511"/>
      <c r="FMT128" s="511"/>
      <c r="FMU128" s="511"/>
      <c r="FMV128" s="511"/>
      <c r="FMW128" s="511"/>
      <c r="FMX128" s="511"/>
      <c r="FMY128" s="511"/>
      <c r="FMZ128" s="511"/>
      <c r="FNA128" s="511"/>
      <c r="FNB128" s="511"/>
      <c r="FNC128" s="511"/>
      <c r="FND128" s="511"/>
      <c r="FNE128" s="511"/>
      <c r="FNF128" s="511"/>
      <c r="FNG128" s="511"/>
      <c r="FNH128" s="511"/>
      <c r="FNI128" s="511"/>
      <c r="FNJ128" s="511"/>
      <c r="FNK128" s="511"/>
      <c r="FNL128" s="511"/>
      <c r="FNM128" s="511"/>
      <c r="FNN128" s="511"/>
      <c r="FNO128" s="511"/>
      <c r="FNP128" s="511"/>
      <c r="FNQ128" s="511"/>
      <c r="FNR128" s="511"/>
      <c r="FNS128" s="511"/>
      <c r="FNT128" s="511"/>
      <c r="FNU128" s="511"/>
      <c r="FNV128" s="511"/>
      <c r="FNW128" s="511"/>
      <c r="FNX128" s="511"/>
      <c r="FNY128" s="511"/>
      <c r="FNZ128" s="511"/>
      <c r="FOA128" s="511"/>
      <c r="FOB128" s="511"/>
      <c r="FOC128" s="511"/>
      <c r="FOD128" s="511"/>
      <c r="FOE128" s="511"/>
      <c r="FOF128" s="511"/>
      <c r="FOG128" s="511"/>
      <c r="FOH128" s="511"/>
      <c r="FOI128" s="511"/>
      <c r="FOJ128" s="511"/>
      <c r="FOK128" s="511"/>
      <c r="FOL128" s="511"/>
      <c r="FOM128" s="511"/>
      <c r="FON128" s="511"/>
      <c r="FOO128" s="511"/>
      <c r="FOP128" s="511"/>
      <c r="FOQ128" s="511"/>
      <c r="FOR128" s="511"/>
      <c r="FOS128" s="511"/>
      <c r="FOT128" s="511"/>
      <c r="FOU128" s="511"/>
      <c r="FOV128" s="511"/>
      <c r="FOW128" s="511"/>
      <c r="FOX128" s="511"/>
      <c r="FOY128" s="511"/>
      <c r="FOZ128" s="511"/>
      <c r="FPA128" s="511"/>
      <c r="FPB128" s="511"/>
      <c r="FPC128" s="511"/>
      <c r="FPD128" s="511"/>
      <c r="FPE128" s="511"/>
      <c r="FPF128" s="511"/>
      <c r="FPG128" s="511"/>
      <c r="FPH128" s="511"/>
      <c r="FPI128" s="511"/>
      <c r="FPJ128" s="511"/>
      <c r="FPK128" s="511"/>
      <c r="FPL128" s="511"/>
      <c r="FPM128" s="511"/>
      <c r="FPN128" s="511"/>
      <c r="FPO128" s="511"/>
      <c r="FPP128" s="511"/>
      <c r="FPQ128" s="511"/>
      <c r="FPR128" s="511"/>
      <c r="FPS128" s="511"/>
      <c r="FPT128" s="511"/>
      <c r="FPU128" s="511"/>
      <c r="FPV128" s="511"/>
      <c r="FPW128" s="511"/>
      <c r="FPX128" s="511"/>
      <c r="FPY128" s="511"/>
      <c r="FPZ128" s="511"/>
      <c r="FQA128" s="511"/>
      <c r="FQB128" s="511"/>
      <c r="FQC128" s="511"/>
      <c r="FQD128" s="511"/>
      <c r="FQE128" s="511"/>
      <c r="FQF128" s="511"/>
      <c r="FQG128" s="511"/>
      <c r="FQH128" s="511"/>
      <c r="FQI128" s="511"/>
      <c r="FQJ128" s="511"/>
      <c r="FQK128" s="511"/>
      <c r="FQL128" s="511"/>
      <c r="FQM128" s="511"/>
      <c r="FQN128" s="511"/>
      <c r="FQO128" s="511"/>
      <c r="FQP128" s="511"/>
      <c r="FQQ128" s="511"/>
      <c r="FQR128" s="511"/>
      <c r="FQS128" s="511"/>
      <c r="FQT128" s="511"/>
      <c r="FQU128" s="511"/>
      <c r="FQV128" s="511"/>
      <c r="FQW128" s="511"/>
      <c r="FQX128" s="511"/>
      <c r="FQY128" s="511"/>
      <c r="FQZ128" s="511"/>
      <c r="FRA128" s="511"/>
      <c r="FRB128" s="511"/>
      <c r="FRC128" s="511"/>
      <c r="FRD128" s="511"/>
      <c r="FRE128" s="511"/>
      <c r="FRF128" s="511"/>
      <c r="FRG128" s="511"/>
      <c r="FRH128" s="511"/>
      <c r="FRI128" s="511"/>
      <c r="FRJ128" s="511"/>
      <c r="FRK128" s="511"/>
      <c r="FRL128" s="511"/>
      <c r="FRM128" s="511"/>
      <c r="FRN128" s="511"/>
      <c r="FRO128" s="511"/>
      <c r="FRP128" s="511"/>
      <c r="FRQ128" s="511"/>
      <c r="FRR128" s="511"/>
      <c r="FRS128" s="511"/>
      <c r="FRT128" s="511"/>
      <c r="FRU128" s="511"/>
      <c r="FRV128" s="511"/>
      <c r="FRW128" s="511"/>
      <c r="FRX128" s="511"/>
      <c r="FRY128" s="511"/>
      <c r="FRZ128" s="511"/>
      <c r="FSA128" s="511"/>
      <c r="FSB128" s="511"/>
      <c r="FSC128" s="511"/>
      <c r="FSD128" s="511"/>
      <c r="FSE128" s="511"/>
      <c r="FSF128" s="511"/>
      <c r="FSG128" s="511"/>
      <c r="FSH128" s="511"/>
      <c r="FSI128" s="511"/>
      <c r="FSJ128" s="511"/>
      <c r="FSK128" s="511"/>
      <c r="FSL128" s="511"/>
      <c r="FSM128" s="511"/>
      <c r="FSN128" s="511"/>
      <c r="FSO128" s="511"/>
      <c r="FSP128" s="511"/>
      <c r="FSQ128" s="511"/>
      <c r="FSR128" s="511"/>
      <c r="FSS128" s="511"/>
      <c r="FST128" s="511"/>
      <c r="FSU128" s="511"/>
      <c r="FSV128" s="511"/>
      <c r="FSW128" s="511"/>
      <c r="FSX128" s="511"/>
      <c r="FSY128" s="511"/>
      <c r="FSZ128" s="511"/>
      <c r="FTA128" s="511"/>
      <c r="FTB128" s="511"/>
      <c r="FTC128" s="511"/>
      <c r="FTD128" s="511"/>
      <c r="FTE128" s="511"/>
      <c r="FTF128" s="511"/>
      <c r="FTG128" s="511"/>
      <c r="FTH128" s="511"/>
      <c r="FTI128" s="511"/>
      <c r="FTJ128" s="511"/>
      <c r="FTK128" s="511"/>
      <c r="FTL128" s="511"/>
      <c r="FTM128" s="511"/>
      <c r="FTN128" s="511"/>
      <c r="FTO128" s="511"/>
      <c r="FTP128" s="511"/>
      <c r="FTQ128" s="511"/>
      <c r="FTR128" s="511"/>
      <c r="FTS128" s="511"/>
      <c r="FTT128" s="511"/>
      <c r="FTU128" s="511"/>
      <c r="FTV128" s="511"/>
      <c r="FTW128" s="511"/>
      <c r="FTX128" s="511"/>
      <c r="FTY128" s="511"/>
      <c r="FTZ128" s="511"/>
      <c r="FUA128" s="511"/>
      <c r="FUB128" s="511"/>
      <c r="FUC128" s="511"/>
      <c r="FUD128" s="511"/>
      <c r="FUE128" s="511"/>
      <c r="FUF128" s="511"/>
      <c r="FUG128" s="511"/>
      <c r="FUH128" s="511"/>
      <c r="FUI128" s="511"/>
      <c r="FUJ128" s="511"/>
      <c r="FUK128" s="511"/>
      <c r="FUL128" s="511"/>
      <c r="FUM128" s="511"/>
      <c r="FUN128" s="511"/>
      <c r="FUO128" s="511"/>
      <c r="FUP128" s="511"/>
      <c r="FUQ128" s="511"/>
      <c r="FUR128" s="511"/>
      <c r="FUS128" s="511"/>
      <c r="FUT128" s="511"/>
      <c r="FUU128" s="511"/>
      <c r="FUV128" s="511"/>
      <c r="FUW128" s="511"/>
      <c r="FUX128" s="511"/>
      <c r="FUY128" s="511"/>
      <c r="FUZ128" s="511"/>
      <c r="FVA128" s="511"/>
      <c r="FVB128" s="511"/>
      <c r="FVC128" s="511"/>
      <c r="FVD128" s="511"/>
      <c r="FVE128" s="511"/>
      <c r="FVF128" s="511"/>
      <c r="FVG128" s="511"/>
      <c r="FVH128" s="511"/>
      <c r="FVI128" s="511"/>
      <c r="FVJ128" s="511"/>
      <c r="FVK128" s="511"/>
      <c r="FVL128" s="511"/>
      <c r="FVM128" s="511"/>
      <c r="FVN128" s="511"/>
      <c r="FVO128" s="511"/>
      <c r="FVP128" s="511"/>
      <c r="FVQ128" s="511"/>
      <c r="FVR128" s="511"/>
      <c r="FVS128" s="511"/>
      <c r="FVT128" s="511"/>
      <c r="FVU128" s="511"/>
      <c r="FVV128" s="511"/>
      <c r="FVW128" s="511"/>
      <c r="FVX128" s="511"/>
      <c r="FVY128" s="511"/>
      <c r="FVZ128" s="511"/>
      <c r="FWA128" s="511"/>
      <c r="FWB128" s="511"/>
      <c r="FWC128" s="511"/>
      <c r="FWD128" s="511"/>
      <c r="FWE128" s="511"/>
      <c r="FWF128" s="511"/>
      <c r="FWG128" s="511"/>
      <c r="FWH128" s="511"/>
      <c r="FWI128" s="511"/>
      <c r="FWJ128" s="511"/>
      <c r="FWK128" s="511"/>
      <c r="FWL128" s="511"/>
      <c r="FWM128" s="511"/>
      <c r="FWN128" s="511"/>
      <c r="FWO128" s="511"/>
      <c r="FWP128" s="511"/>
      <c r="FWQ128" s="511"/>
      <c r="FWR128" s="511"/>
      <c r="FWS128" s="511"/>
      <c r="FWT128" s="511"/>
      <c r="FWU128" s="511"/>
      <c r="FWV128" s="511"/>
      <c r="FWW128" s="511"/>
      <c r="FWX128" s="511"/>
      <c r="FWY128" s="511"/>
      <c r="FWZ128" s="511"/>
      <c r="FXA128" s="511"/>
      <c r="FXB128" s="511"/>
      <c r="FXC128" s="511"/>
      <c r="FXD128" s="511"/>
      <c r="FXE128" s="511"/>
      <c r="FXF128" s="511"/>
      <c r="FXG128" s="511"/>
      <c r="FXH128" s="511"/>
      <c r="FXI128" s="511"/>
      <c r="FXJ128" s="511"/>
      <c r="FXK128" s="511"/>
      <c r="FXL128" s="511"/>
      <c r="FXM128" s="511"/>
      <c r="FXN128" s="511"/>
      <c r="FXO128" s="511"/>
      <c r="FXP128" s="511"/>
      <c r="FXQ128" s="511"/>
      <c r="FXR128" s="511"/>
      <c r="FXS128" s="511"/>
      <c r="FXT128" s="511"/>
      <c r="FXU128" s="511"/>
      <c r="FXV128" s="511"/>
      <c r="FXW128" s="511"/>
      <c r="FXX128" s="511"/>
      <c r="FXY128" s="511"/>
      <c r="FXZ128" s="511"/>
      <c r="FYA128" s="511"/>
      <c r="FYB128" s="511"/>
      <c r="FYC128" s="511"/>
      <c r="FYD128" s="511"/>
      <c r="FYE128" s="511"/>
      <c r="FYF128" s="511"/>
      <c r="FYG128" s="511"/>
      <c r="FYH128" s="511"/>
      <c r="FYI128" s="511"/>
      <c r="FYJ128" s="511"/>
      <c r="FYK128" s="511"/>
      <c r="FYL128" s="511"/>
      <c r="FYM128" s="511"/>
      <c r="FYN128" s="511"/>
      <c r="FYO128" s="511"/>
      <c r="FYP128" s="511"/>
      <c r="FYQ128" s="511"/>
      <c r="FYR128" s="511"/>
      <c r="FYS128" s="511"/>
      <c r="FYT128" s="511"/>
      <c r="FYU128" s="511"/>
      <c r="FYV128" s="511"/>
      <c r="FYW128" s="511"/>
      <c r="FYX128" s="511"/>
      <c r="FYY128" s="511"/>
      <c r="FYZ128" s="511"/>
      <c r="FZA128" s="511"/>
      <c r="FZB128" s="511"/>
      <c r="FZC128" s="511"/>
      <c r="FZD128" s="511"/>
      <c r="FZE128" s="511"/>
      <c r="FZF128" s="511"/>
      <c r="FZG128" s="511"/>
      <c r="FZH128" s="511"/>
      <c r="FZI128" s="511"/>
      <c r="FZJ128" s="511"/>
      <c r="FZK128" s="511"/>
      <c r="FZL128" s="511"/>
      <c r="FZM128" s="511"/>
      <c r="FZN128" s="511"/>
      <c r="FZO128" s="511"/>
      <c r="FZP128" s="511"/>
      <c r="FZQ128" s="511"/>
      <c r="FZR128" s="511"/>
      <c r="FZS128" s="511"/>
      <c r="FZT128" s="511"/>
      <c r="FZU128" s="511"/>
      <c r="FZV128" s="511"/>
      <c r="FZW128" s="511"/>
      <c r="FZX128" s="511"/>
      <c r="FZY128" s="511"/>
      <c r="FZZ128" s="511"/>
      <c r="GAA128" s="511"/>
      <c r="GAB128" s="511"/>
      <c r="GAC128" s="511"/>
      <c r="GAD128" s="511"/>
      <c r="GAE128" s="511"/>
      <c r="GAF128" s="511"/>
      <c r="GAG128" s="511"/>
      <c r="GAH128" s="511"/>
      <c r="GAI128" s="511"/>
      <c r="GAJ128" s="511"/>
      <c r="GAK128" s="511"/>
      <c r="GAL128" s="511"/>
      <c r="GAM128" s="511"/>
      <c r="GAN128" s="511"/>
      <c r="GAO128" s="511"/>
      <c r="GAP128" s="511"/>
      <c r="GAQ128" s="511"/>
      <c r="GAR128" s="511"/>
      <c r="GAS128" s="511"/>
      <c r="GAT128" s="511"/>
      <c r="GAU128" s="511"/>
      <c r="GAV128" s="511"/>
      <c r="GAW128" s="511"/>
      <c r="GAX128" s="511"/>
      <c r="GAY128" s="511"/>
      <c r="GAZ128" s="511"/>
      <c r="GBA128" s="511"/>
      <c r="GBB128" s="511"/>
      <c r="GBC128" s="511"/>
      <c r="GBD128" s="511"/>
      <c r="GBE128" s="511"/>
      <c r="GBF128" s="511"/>
      <c r="GBG128" s="511"/>
      <c r="GBH128" s="511"/>
      <c r="GBI128" s="511"/>
      <c r="GBJ128" s="511"/>
      <c r="GBK128" s="511"/>
      <c r="GBL128" s="511"/>
      <c r="GBM128" s="511"/>
      <c r="GBN128" s="511"/>
      <c r="GBO128" s="511"/>
      <c r="GBP128" s="511"/>
      <c r="GBQ128" s="511"/>
      <c r="GBR128" s="511"/>
      <c r="GBS128" s="511"/>
      <c r="GBT128" s="511"/>
      <c r="GBU128" s="511"/>
      <c r="GBV128" s="511"/>
      <c r="GBW128" s="511"/>
      <c r="GBX128" s="511"/>
      <c r="GBY128" s="511"/>
      <c r="GBZ128" s="511"/>
      <c r="GCA128" s="511"/>
      <c r="GCB128" s="511"/>
      <c r="GCC128" s="511"/>
      <c r="GCD128" s="511"/>
      <c r="GCE128" s="511"/>
      <c r="GCF128" s="511"/>
      <c r="GCG128" s="511"/>
      <c r="GCH128" s="511"/>
      <c r="GCI128" s="511"/>
      <c r="GCJ128" s="511"/>
      <c r="GCK128" s="511"/>
      <c r="GCL128" s="511"/>
      <c r="GCM128" s="511"/>
      <c r="GCN128" s="511"/>
      <c r="GCO128" s="511"/>
      <c r="GCP128" s="511"/>
      <c r="GCQ128" s="511"/>
      <c r="GCR128" s="511"/>
      <c r="GCS128" s="511"/>
      <c r="GCT128" s="511"/>
      <c r="GCU128" s="511"/>
      <c r="GCV128" s="511"/>
      <c r="GCW128" s="511"/>
      <c r="GCX128" s="511"/>
      <c r="GCY128" s="511"/>
      <c r="GCZ128" s="511"/>
      <c r="GDA128" s="511"/>
      <c r="GDB128" s="511"/>
      <c r="GDC128" s="511"/>
      <c r="GDD128" s="511"/>
      <c r="GDE128" s="511"/>
      <c r="GDF128" s="511"/>
      <c r="GDG128" s="511"/>
      <c r="GDH128" s="511"/>
      <c r="GDI128" s="511"/>
      <c r="GDJ128" s="511"/>
      <c r="GDK128" s="511"/>
      <c r="GDL128" s="511"/>
      <c r="GDM128" s="511"/>
      <c r="GDN128" s="511"/>
      <c r="GDO128" s="511"/>
      <c r="GDP128" s="511"/>
      <c r="GDQ128" s="511"/>
      <c r="GDR128" s="511"/>
      <c r="GDS128" s="511"/>
      <c r="GDT128" s="511"/>
      <c r="GDU128" s="511"/>
      <c r="GDV128" s="511"/>
      <c r="GDW128" s="511"/>
      <c r="GDX128" s="511"/>
      <c r="GDY128" s="511"/>
      <c r="GDZ128" s="511"/>
      <c r="GEA128" s="511"/>
      <c r="GEB128" s="511"/>
      <c r="GEC128" s="511"/>
      <c r="GED128" s="511"/>
      <c r="GEE128" s="511"/>
      <c r="GEF128" s="511"/>
      <c r="GEG128" s="511"/>
      <c r="GEH128" s="511"/>
      <c r="GEI128" s="511"/>
      <c r="GEJ128" s="511"/>
      <c r="GEK128" s="511"/>
      <c r="GEL128" s="511"/>
      <c r="GEM128" s="511"/>
      <c r="GEN128" s="511"/>
      <c r="GEO128" s="511"/>
      <c r="GEP128" s="511"/>
      <c r="GEQ128" s="511"/>
      <c r="GER128" s="511"/>
      <c r="GES128" s="511"/>
      <c r="GET128" s="511"/>
      <c r="GEU128" s="511"/>
      <c r="GEV128" s="511"/>
      <c r="GEW128" s="511"/>
      <c r="GEX128" s="511"/>
      <c r="GEY128" s="511"/>
      <c r="GEZ128" s="511"/>
      <c r="GFA128" s="511"/>
      <c r="GFB128" s="511"/>
      <c r="GFC128" s="511"/>
      <c r="GFD128" s="511"/>
      <c r="GFE128" s="511"/>
      <c r="GFF128" s="511"/>
      <c r="GFG128" s="511"/>
      <c r="GFH128" s="511"/>
      <c r="GFI128" s="511"/>
      <c r="GFJ128" s="511"/>
      <c r="GFK128" s="511"/>
      <c r="GFL128" s="511"/>
      <c r="GFM128" s="511"/>
      <c r="GFN128" s="511"/>
      <c r="GFO128" s="511"/>
      <c r="GFP128" s="511"/>
      <c r="GFQ128" s="511"/>
      <c r="GFR128" s="511"/>
      <c r="GFS128" s="511"/>
      <c r="GFT128" s="511"/>
      <c r="GFU128" s="511"/>
      <c r="GFV128" s="511"/>
      <c r="GFW128" s="511"/>
      <c r="GFX128" s="511"/>
      <c r="GFY128" s="511"/>
      <c r="GFZ128" s="511"/>
      <c r="GGA128" s="511"/>
      <c r="GGB128" s="511"/>
      <c r="GGC128" s="511"/>
      <c r="GGD128" s="511"/>
      <c r="GGE128" s="511"/>
      <c r="GGF128" s="511"/>
      <c r="GGG128" s="511"/>
      <c r="GGH128" s="511"/>
      <c r="GGI128" s="511"/>
      <c r="GGJ128" s="511"/>
      <c r="GGK128" s="511"/>
      <c r="GGL128" s="511"/>
      <c r="GGM128" s="511"/>
      <c r="GGN128" s="511"/>
      <c r="GGO128" s="511"/>
      <c r="GGP128" s="511"/>
      <c r="GGQ128" s="511"/>
      <c r="GGR128" s="511"/>
      <c r="GGS128" s="511"/>
      <c r="GGT128" s="511"/>
      <c r="GGU128" s="511"/>
      <c r="GGV128" s="511"/>
      <c r="GGW128" s="511"/>
      <c r="GGX128" s="511"/>
      <c r="GGY128" s="511"/>
      <c r="GGZ128" s="511"/>
      <c r="GHA128" s="511"/>
      <c r="GHB128" s="511"/>
      <c r="GHC128" s="511"/>
      <c r="GHD128" s="511"/>
      <c r="GHE128" s="511"/>
      <c r="GHF128" s="511"/>
      <c r="GHG128" s="511"/>
      <c r="GHH128" s="511"/>
      <c r="GHI128" s="511"/>
      <c r="GHJ128" s="511"/>
      <c r="GHK128" s="511"/>
      <c r="GHL128" s="511"/>
      <c r="GHM128" s="511"/>
      <c r="GHN128" s="511"/>
      <c r="GHO128" s="511"/>
      <c r="GHP128" s="511"/>
      <c r="GHQ128" s="511"/>
      <c r="GHR128" s="511"/>
      <c r="GHS128" s="511"/>
      <c r="GHT128" s="511"/>
      <c r="GHU128" s="511"/>
      <c r="GHV128" s="511"/>
      <c r="GHW128" s="511"/>
      <c r="GHX128" s="511"/>
      <c r="GHY128" s="511"/>
      <c r="GHZ128" s="511"/>
      <c r="GIA128" s="511"/>
      <c r="GIB128" s="511"/>
      <c r="GIC128" s="511"/>
      <c r="GID128" s="511"/>
      <c r="GIE128" s="511"/>
      <c r="GIF128" s="511"/>
      <c r="GIG128" s="511"/>
      <c r="GIH128" s="511"/>
      <c r="GII128" s="511"/>
      <c r="GIJ128" s="511"/>
      <c r="GIK128" s="511"/>
      <c r="GIL128" s="511"/>
      <c r="GIM128" s="511"/>
      <c r="GIN128" s="511"/>
      <c r="GIO128" s="511"/>
      <c r="GIP128" s="511"/>
      <c r="GIQ128" s="511"/>
      <c r="GIR128" s="511"/>
      <c r="GIS128" s="511"/>
      <c r="GIT128" s="511"/>
      <c r="GIU128" s="511"/>
      <c r="GIV128" s="511"/>
      <c r="GIW128" s="511"/>
      <c r="GIX128" s="511"/>
      <c r="GIY128" s="511"/>
      <c r="GIZ128" s="511"/>
      <c r="GJA128" s="511"/>
      <c r="GJB128" s="511"/>
      <c r="GJC128" s="511"/>
      <c r="GJD128" s="511"/>
      <c r="GJE128" s="511"/>
      <c r="GJF128" s="511"/>
      <c r="GJG128" s="511"/>
      <c r="GJH128" s="511"/>
      <c r="GJI128" s="511"/>
      <c r="GJJ128" s="511"/>
      <c r="GJK128" s="511"/>
      <c r="GJL128" s="511"/>
      <c r="GJM128" s="511"/>
      <c r="GJN128" s="511"/>
      <c r="GJO128" s="511"/>
      <c r="GJP128" s="511"/>
      <c r="GJQ128" s="511"/>
      <c r="GJR128" s="511"/>
      <c r="GJS128" s="511"/>
      <c r="GJT128" s="511"/>
      <c r="GJU128" s="511"/>
      <c r="GJV128" s="511"/>
      <c r="GJW128" s="511"/>
      <c r="GJX128" s="511"/>
      <c r="GJY128" s="511"/>
      <c r="GJZ128" s="511"/>
      <c r="GKA128" s="511"/>
      <c r="GKB128" s="511"/>
      <c r="GKC128" s="511"/>
      <c r="GKD128" s="511"/>
      <c r="GKE128" s="511"/>
      <c r="GKF128" s="511"/>
      <c r="GKG128" s="511"/>
      <c r="GKH128" s="511"/>
      <c r="GKI128" s="511"/>
      <c r="GKJ128" s="511"/>
      <c r="GKK128" s="511"/>
      <c r="GKL128" s="511"/>
      <c r="GKM128" s="511"/>
      <c r="GKN128" s="511"/>
      <c r="GKO128" s="511"/>
      <c r="GKP128" s="511"/>
      <c r="GKQ128" s="511"/>
      <c r="GKR128" s="511"/>
      <c r="GKS128" s="511"/>
      <c r="GKT128" s="511"/>
      <c r="GKU128" s="511"/>
      <c r="GKV128" s="511"/>
      <c r="GKW128" s="511"/>
      <c r="GKX128" s="511"/>
      <c r="GKY128" s="511"/>
      <c r="GKZ128" s="511"/>
      <c r="GLA128" s="511"/>
      <c r="GLB128" s="511"/>
      <c r="GLC128" s="511"/>
      <c r="GLD128" s="511"/>
      <c r="GLE128" s="511"/>
      <c r="GLF128" s="511"/>
      <c r="GLG128" s="511"/>
      <c r="GLH128" s="511"/>
      <c r="GLI128" s="511"/>
      <c r="GLJ128" s="511"/>
      <c r="GLK128" s="511"/>
      <c r="GLL128" s="511"/>
      <c r="GLM128" s="511"/>
      <c r="GLN128" s="511"/>
      <c r="GLO128" s="511"/>
      <c r="GLP128" s="511"/>
      <c r="GLQ128" s="511"/>
      <c r="GLR128" s="511"/>
      <c r="GLS128" s="511"/>
      <c r="GLT128" s="511"/>
      <c r="GLU128" s="511"/>
      <c r="GLV128" s="511"/>
      <c r="GLW128" s="511"/>
      <c r="GLX128" s="511"/>
      <c r="GLY128" s="511"/>
      <c r="GLZ128" s="511"/>
      <c r="GMA128" s="511"/>
      <c r="GMB128" s="511"/>
      <c r="GMC128" s="511"/>
      <c r="GMD128" s="511"/>
      <c r="GME128" s="511"/>
      <c r="GMF128" s="511"/>
      <c r="GMG128" s="511"/>
      <c r="GMH128" s="511"/>
      <c r="GMI128" s="511"/>
      <c r="GMJ128" s="511"/>
      <c r="GMK128" s="511"/>
      <c r="GML128" s="511"/>
      <c r="GMM128" s="511"/>
      <c r="GMN128" s="511"/>
      <c r="GMO128" s="511"/>
      <c r="GMP128" s="511"/>
      <c r="GMQ128" s="511"/>
      <c r="GMR128" s="511"/>
      <c r="GMS128" s="511"/>
      <c r="GMT128" s="511"/>
      <c r="GMU128" s="511"/>
      <c r="GMV128" s="511"/>
      <c r="GMW128" s="511"/>
      <c r="GMX128" s="511"/>
      <c r="GMY128" s="511"/>
      <c r="GMZ128" s="511"/>
      <c r="GNA128" s="511"/>
      <c r="GNB128" s="511"/>
      <c r="GNC128" s="511"/>
      <c r="GND128" s="511"/>
      <c r="GNE128" s="511"/>
      <c r="GNF128" s="511"/>
      <c r="GNG128" s="511"/>
      <c r="GNH128" s="511"/>
      <c r="GNI128" s="511"/>
      <c r="GNJ128" s="511"/>
      <c r="GNK128" s="511"/>
      <c r="GNL128" s="511"/>
      <c r="GNM128" s="511"/>
      <c r="GNN128" s="511"/>
      <c r="GNO128" s="511"/>
      <c r="GNP128" s="511"/>
      <c r="GNQ128" s="511"/>
      <c r="GNR128" s="511"/>
      <c r="GNS128" s="511"/>
      <c r="GNT128" s="511"/>
      <c r="GNU128" s="511"/>
      <c r="GNV128" s="511"/>
      <c r="GNW128" s="511"/>
      <c r="GNX128" s="511"/>
      <c r="GNY128" s="511"/>
      <c r="GNZ128" s="511"/>
      <c r="GOA128" s="511"/>
      <c r="GOB128" s="511"/>
      <c r="GOC128" s="511"/>
      <c r="GOD128" s="511"/>
      <c r="GOE128" s="511"/>
      <c r="GOF128" s="511"/>
      <c r="GOG128" s="511"/>
      <c r="GOH128" s="511"/>
      <c r="GOI128" s="511"/>
      <c r="GOJ128" s="511"/>
      <c r="GOK128" s="511"/>
      <c r="GOL128" s="511"/>
      <c r="GOM128" s="511"/>
      <c r="GON128" s="511"/>
      <c r="GOO128" s="511"/>
      <c r="GOP128" s="511"/>
      <c r="GOQ128" s="511"/>
      <c r="GOR128" s="511"/>
      <c r="GOS128" s="511"/>
      <c r="GOT128" s="511"/>
      <c r="GOU128" s="511"/>
      <c r="GOV128" s="511"/>
      <c r="GOW128" s="511"/>
      <c r="GOX128" s="511"/>
      <c r="GOY128" s="511"/>
      <c r="GOZ128" s="511"/>
      <c r="GPA128" s="511"/>
      <c r="GPB128" s="511"/>
      <c r="GPC128" s="511"/>
      <c r="GPD128" s="511"/>
      <c r="GPE128" s="511"/>
      <c r="GPF128" s="511"/>
      <c r="GPG128" s="511"/>
      <c r="GPH128" s="511"/>
      <c r="GPI128" s="511"/>
      <c r="GPJ128" s="511"/>
      <c r="GPK128" s="511"/>
      <c r="GPL128" s="511"/>
      <c r="GPM128" s="511"/>
      <c r="GPN128" s="511"/>
      <c r="GPO128" s="511"/>
      <c r="GPP128" s="511"/>
      <c r="GPQ128" s="511"/>
      <c r="GPR128" s="511"/>
      <c r="GPS128" s="511"/>
      <c r="GPT128" s="511"/>
      <c r="GPU128" s="511"/>
      <c r="GPV128" s="511"/>
      <c r="GPW128" s="511"/>
      <c r="GPX128" s="511"/>
      <c r="GPY128" s="511"/>
      <c r="GPZ128" s="511"/>
      <c r="GQA128" s="511"/>
      <c r="GQB128" s="511"/>
      <c r="GQC128" s="511"/>
      <c r="GQD128" s="511"/>
      <c r="GQE128" s="511"/>
      <c r="GQF128" s="511"/>
      <c r="GQG128" s="511"/>
      <c r="GQH128" s="511"/>
      <c r="GQI128" s="511"/>
      <c r="GQJ128" s="511"/>
      <c r="GQK128" s="511"/>
      <c r="GQL128" s="511"/>
      <c r="GQM128" s="511"/>
      <c r="GQN128" s="511"/>
      <c r="GQO128" s="511"/>
      <c r="GQP128" s="511"/>
      <c r="GQQ128" s="511"/>
      <c r="GQR128" s="511"/>
      <c r="GQS128" s="511"/>
      <c r="GQT128" s="511"/>
      <c r="GQU128" s="511"/>
      <c r="GQV128" s="511"/>
      <c r="GQW128" s="511"/>
      <c r="GQX128" s="511"/>
      <c r="GQY128" s="511"/>
      <c r="GQZ128" s="511"/>
      <c r="GRA128" s="511"/>
      <c r="GRB128" s="511"/>
      <c r="GRC128" s="511"/>
      <c r="GRD128" s="511"/>
      <c r="GRE128" s="511"/>
      <c r="GRF128" s="511"/>
      <c r="GRG128" s="511"/>
      <c r="GRH128" s="511"/>
      <c r="GRI128" s="511"/>
      <c r="GRJ128" s="511"/>
      <c r="GRK128" s="511"/>
      <c r="GRL128" s="511"/>
      <c r="GRM128" s="511"/>
      <c r="GRN128" s="511"/>
      <c r="GRO128" s="511"/>
      <c r="GRP128" s="511"/>
      <c r="GRQ128" s="511"/>
      <c r="GRR128" s="511"/>
      <c r="GRS128" s="511"/>
      <c r="GRT128" s="511"/>
      <c r="GRU128" s="511"/>
      <c r="GRV128" s="511"/>
      <c r="GRW128" s="511"/>
      <c r="GRX128" s="511"/>
      <c r="GRY128" s="511"/>
      <c r="GRZ128" s="511"/>
      <c r="GSA128" s="511"/>
      <c r="GSB128" s="511"/>
      <c r="GSC128" s="511"/>
      <c r="GSD128" s="511"/>
      <c r="GSE128" s="511"/>
      <c r="GSF128" s="511"/>
      <c r="GSG128" s="511"/>
      <c r="GSH128" s="511"/>
      <c r="GSI128" s="511"/>
      <c r="GSJ128" s="511"/>
      <c r="GSK128" s="511"/>
      <c r="GSL128" s="511"/>
      <c r="GSM128" s="511"/>
      <c r="GSN128" s="511"/>
      <c r="GSO128" s="511"/>
      <c r="GSP128" s="511"/>
      <c r="GSQ128" s="511"/>
      <c r="GSR128" s="511"/>
      <c r="GSS128" s="511"/>
      <c r="GST128" s="511"/>
      <c r="GSU128" s="511"/>
      <c r="GSV128" s="511"/>
      <c r="GSW128" s="511"/>
      <c r="GSX128" s="511"/>
      <c r="GSY128" s="511"/>
      <c r="GSZ128" s="511"/>
      <c r="GTA128" s="511"/>
      <c r="GTB128" s="511"/>
      <c r="GTC128" s="511"/>
      <c r="GTD128" s="511"/>
      <c r="GTE128" s="511"/>
      <c r="GTF128" s="511"/>
      <c r="GTG128" s="511"/>
      <c r="GTH128" s="511"/>
      <c r="GTI128" s="511"/>
      <c r="GTJ128" s="511"/>
      <c r="GTK128" s="511"/>
      <c r="GTL128" s="511"/>
      <c r="GTM128" s="511"/>
      <c r="GTN128" s="511"/>
      <c r="GTO128" s="511"/>
      <c r="GTP128" s="511"/>
      <c r="GTQ128" s="511"/>
      <c r="GTR128" s="511"/>
      <c r="GTS128" s="511"/>
      <c r="GTT128" s="511"/>
      <c r="GTU128" s="511"/>
      <c r="GTV128" s="511"/>
      <c r="GTW128" s="511"/>
      <c r="GTX128" s="511"/>
      <c r="GTY128" s="511"/>
      <c r="GTZ128" s="511"/>
      <c r="GUA128" s="511"/>
      <c r="GUB128" s="511"/>
      <c r="GUC128" s="511"/>
      <c r="GUD128" s="511"/>
      <c r="GUE128" s="511"/>
      <c r="GUF128" s="511"/>
      <c r="GUG128" s="511"/>
      <c r="GUH128" s="511"/>
      <c r="GUI128" s="511"/>
      <c r="GUJ128" s="511"/>
      <c r="GUK128" s="511"/>
      <c r="GUL128" s="511"/>
      <c r="GUM128" s="511"/>
      <c r="GUN128" s="511"/>
      <c r="GUO128" s="511"/>
      <c r="GUP128" s="511"/>
      <c r="GUQ128" s="511"/>
      <c r="GUR128" s="511"/>
      <c r="GUS128" s="511"/>
      <c r="GUT128" s="511"/>
      <c r="GUU128" s="511"/>
      <c r="GUV128" s="511"/>
      <c r="GUW128" s="511"/>
      <c r="GUX128" s="511"/>
      <c r="GUY128" s="511"/>
      <c r="GUZ128" s="511"/>
      <c r="GVA128" s="511"/>
      <c r="GVB128" s="511"/>
      <c r="GVC128" s="511"/>
      <c r="GVD128" s="511"/>
      <c r="GVE128" s="511"/>
      <c r="GVF128" s="511"/>
      <c r="GVG128" s="511"/>
      <c r="GVH128" s="511"/>
      <c r="GVI128" s="511"/>
      <c r="GVJ128" s="511"/>
      <c r="GVK128" s="511"/>
      <c r="GVL128" s="511"/>
      <c r="GVM128" s="511"/>
      <c r="GVN128" s="511"/>
      <c r="GVO128" s="511"/>
      <c r="GVP128" s="511"/>
      <c r="GVQ128" s="511"/>
      <c r="GVR128" s="511"/>
      <c r="GVS128" s="511"/>
      <c r="GVT128" s="511"/>
      <c r="GVU128" s="511"/>
      <c r="GVV128" s="511"/>
      <c r="GVW128" s="511"/>
      <c r="GVX128" s="511"/>
      <c r="GVY128" s="511"/>
      <c r="GVZ128" s="511"/>
      <c r="GWA128" s="511"/>
      <c r="GWB128" s="511"/>
      <c r="GWC128" s="511"/>
      <c r="GWD128" s="511"/>
      <c r="GWE128" s="511"/>
      <c r="GWF128" s="511"/>
      <c r="GWG128" s="511"/>
      <c r="GWH128" s="511"/>
      <c r="GWI128" s="511"/>
      <c r="GWJ128" s="511"/>
      <c r="GWK128" s="511"/>
      <c r="GWL128" s="511"/>
      <c r="GWM128" s="511"/>
      <c r="GWN128" s="511"/>
      <c r="GWO128" s="511"/>
      <c r="GWP128" s="511"/>
      <c r="GWQ128" s="511"/>
      <c r="GWR128" s="511"/>
      <c r="GWS128" s="511"/>
      <c r="GWT128" s="511"/>
      <c r="GWU128" s="511"/>
      <c r="GWV128" s="511"/>
      <c r="GWW128" s="511"/>
      <c r="GWX128" s="511"/>
      <c r="GWY128" s="511"/>
      <c r="GWZ128" s="511"/>
      <c r="GXA128" s="511"/>
      <c r="GXB128" s="511"/>
      <c r="GXC128" s="511"/>
      <c r="GXD128" s="511"/>
      <c r="GXE128" s="511"/>
      <c r="GXF128" s="511"/>
      <c r="GXG128" s="511"/>
      <c r="GXH128" s="511"/>
      <c r="GXI128" s="511"/>
      <c r="GXJ128" s="511"/>
      <c r="GXK128" s="511"/>
      <c r="GXL128" s="511"/>
      <c r="GXM128" s="511"/>
      <c r="GXN128" s="511"/>
      <c r="GXO128" s="511"/>
      <c r="GXP128" s="511"/>
      <c r="GXQ128" s="511"/>
      <c r="GXR128" s="511"/>
      <c r="GXS128" s="511"/>
      <c r="GXT128" s="511"/>
      <c r="GXU128" s="511"/>
      <c r="GXV128" s="511"/>
      <c r="GXW128" s="511"/>
      <c r="GXX128" s="511"/>
      <c r="GXY128" s="511"/>
      <c r="GXZ128" s="511"/>
      <c r="GYA128" s="511"/>
      <c r="GYB128" s="511"/>
      <c r="GYC128" s="511"/>
      <c r="GYD128" s="511"/>
      <c r="GYE128" s="511"/>
      <c r="GYF128" s="511"/>
      <c r="GYG128" s="511"/>
      <c r="GYH128" s="511"/>
      <c r="GYI128" s="511"/>
      <c r="GYJ128" s="511"/>
      <c r="GYK128" s="511"/>
      <c r="GYL128" s="511"/>
      <c r="GYM128" s="511"/>
      <c r="GYN128" s="511"/>
      <c r="GYO128" s="511"/>
      <c r="GYP128" s="511"/>
      <c r="GYQ128" s="511"/>
      <c r="GYR128" s="511"/>
      <c r="GYS128" s="511"/>
      <c r="GYT128" s="511"/>
      <c r="GYU128" s="511"/>
      <c r="GYV128" s="511"/>
      <c r="GYW128" s="511"/>
      <c r="GYX128" s="511"/>
      <c r="GYY128" s="511"/>
      <c r="GYZ128" s="511"/>
      <c r="GZA128" s="511"/>
      <c r="GZB128" s="511"/>
      <c r="GZC128" s="511"/>
      <c r="GZD128" s="511"/>
      <c r="GZE128" s="511"/>
      <c r="GZF128" s="511"/>
      <c r="GZG128" s="511"/>
      <c r="GZH128" s="511"/>
      <c r="GZI128" s="511"/>
      <c r="GZJ128" s="511"/>
      <c r="GZK128" s="511"/>
      <c r="GZL128" s="511"/>
      <c r="GZM128" s="511"/>
      <c r="GZN128" s="511"/>
      <c r="GZO128" s="511"/>
      <c r="GZP128" s="511"/>
      <c r="GZQ128" s="511"/>
      <c r="GZR128" s="511"/>
      <c r="GZS128" s="511"/>
      <c r="GZT128" s="511"/>
      <c r="GZU128" s="511"/>
      <c r="GZV128" s="511"/>
      <c r="GZW128" s="511"/>
      <c r="GZX128" s="511"/>
      <c r="GZY128" s="511"/>
      <c r="GZZ128" s="511"/>
      <c r="HAA128" s="511"/>
      <c r="HAB128" s="511"/>
      <c r="HAC128" s="511"/>
      <c r="HAD128" s="511"/>
      <c r="HAE128" s="511"/>
      <c r="HAF128" s="511"/>
      <c r="HAG128" s="511"/>
      <c r="HAH128" s="511"/>
      <c r="HAI128" s="511"/>
      <c r="HAJ128" s="511"/>
      <c r="HAK128" s="511"/>
      <c r="HAL128" s="511"/>
      <c r="HAM128" s="511"/>
      <c r="HAN128" s="511"/>
      <c r="HAO128" s="511"/>
      <c r="HAP128" s="511"/>
      <c r="HAQ128" s="511"/>
      <c r="HAR128" s="511"/>
      <c r="HAS128" s="511"/>
      <c r="HAT128" s="511"/>
      <c r="HAU128" s="511"/>
      <c r="HAV128" s="511"/>
      <c r="HAW128" s="511"/>
      <c r="HAX128" s="511"/>
      <c r="HAY128" s="511"/>
      <c r="HAZ128" s="511"/>
      <c r="HBA128" s="511"/>
      <c r="HBB128" s="511"/>
      <c r="HBC128" s="511"/>
      <c r="HBD128" s="511"/>
      <c r="HBE128" s="511"/>
      <c r="HBF128" s="511"/>
      <c r="HBG128" s="511"/>
      <c r="HBH128" s="511"/>
      <c r="HBI128" s="511"/>
      <c r="HBJ128" s="511"/>
      <c r="HBK128" s="511"/>
      <c r="HBL128" s="511"/>
      <c r="HBM128" s="511"/>
      <c r="HBN128" s="511"/>
      <c r="HBO128" s="511"/>
      <c r="HBP128" s="511"/>
      <c r="HBQ128" s="511"/>
      <c r="HBR128" s="511"/>
      <c r="HBS128" s="511"/>
      <c r="HBT128" s="511"/>
      <c r="HBU128" s="511"/>
      <c r="HBV128" s="511"/>
      <c r="HBW128" s="511"/>
      <c r="HBX128" s="511"/>
      <c r="HBY128" s="511"/>
      <c r="HBZ128" s="511"/>
      <c r="HCA128" s="511"/>
      <c r="HCB128" s="511"/>
      <c r="HCC128" s="511"/>
      <c r="HCD128" s="511"/>
      <c r="HCE128" s="511"/>
      <c r="HCF128" s="511"/>
      <c r="HCG128" s="511"/>
      <c r="HCH128" s="511"/>
      <c r="HCI128" s="511"/>
      <c r="HCJ128" s="511"/>
      <c r="HCK128" s="511"/>
      <c r="HCL128" s="511"/>
      <c r="HCM128" s="511"/>
      <c r="HCN128" s="511"/>
      <c r="HCO128" s="511"/>
      <c r="HCP128" s="511"/>
      <c r="HCQ128" s="511"/>
      <c r="HCR128" s="511"/>
      <c r="HCS128" s="511"/>
      <c r="HCT128" s="511"/>
      <c r="HCU128" s="511"/>
      <c r="HCV128" s="511"/>
      <c r="HCW128" s="511"/>
      <c r="HCX128" s="511"/>
      <c r="HCY128" s="511"/>
      <c r="HCZ128" s="511"/>
      <c r="HDA128" s="511"/>
      <c r="HDB128" s="511"/>
      <c r="HDC128" s="511"/>
      <c r="HDD128" s="511"/>
      <c r="HDE128" s="511"/>
      <c r="HDF128" s="511"/>
      <c r="HDG128" s="511"/>
      <c r="HDH128" s="511"/>
      <c r="HDI128" s="511"/>
      <c r="HDJ128" s="511"/>
      <c r="HDK128" s="511"/>
      <c r="HDL128" s="511"/>
      <c r="HDM128" s="511"/>
      <c r="HDN128" s="511"/>
      <c r="HDO128" s="511"/>
      <c r="HDP128" s="511"/>
      <c r="HDQ128" s="511"/>
      <c r="HDR128" s="511"/>
      <c r="HDS128" s="511"/>
      <c r="HDT128" s="511"/>
      <c r="HDU128" s="511"/>
      <c r="HDV128" s="511"/>
      <c r="HDW128" s="511"/>
      <c r="HDX128" s="511"/>
      <c r="HDY128" s="511"/>
      <c r="HDZ128" s="511"/>
      <c r="HEA128" s="511"/>
      <c r="HEB128" s="511"/>
      <c r="HEC128" s="511"/>
      <c r="HED128" s="511"/>
      <c r="HEE128" s="511"/>
      <c r="HEF128" s="511"/>
      <c r="HEG128" s="511"/>
      <c r="HEH128" s="511"/>
      <c r="HEI128" s="511"/>
      <c r="HEJ128" s="511"/>
      <c r="HEK128" s="511"/>
      <c r="HEL128" s="511"/>
      <c r="HEM128" s="511"/>
      <c r="HEN128" s="511"/>
      <c r="HEO128" s="511"/>
      <c r="HEP128" s="511"/>
      <c r="HEQ128" s="511"/>
      <c r="HER128" s="511"/>
      <c r="HES128" s="511"/>
      <c r="HET128" s="511"/>
      <c r="HEU128" s="511"/>
      <c r="HEV128" s="511"/>
      <c r="HEW128" s="511"/>
      <c r="HEX128" s="511"/>
      <c r="HEY128" s="511"/>
      <c r="HEZ128" s="511"/>
      <c r="HFA128" s="511"/>
      <c r="HFB128" s="511"/>
      <c r="HFC128" s="511"/>
      <c r="HFD128" s="511"/>
      <c r="HFE128" s="511"/>
      <c r="HFF128" s="511"/>
      <c r="HFG128" s="511"/>
      <c r="HFH128" s="511"/>
      <c r="HFI128" s="511"/>
      <c r="HFJ128" s="511"/>
      <c r="HFK128" s="511"/>
      <c r="HFL128" s="511"/>
      <c r="HFM128" s="511"/>
      <c r="HFN128" s="511"/>
      <c r="HFO128" s="511"/>
      <c r="HFP128" s="511"/>
      <c r="HFQ128" s="511"/>
      <c r="HFR128" s="511"/>
      <c r="HFS128" s="511"/>
      <c r="HFT128" s="511"/>
      <c r="HFU128" s="511"/>
      <c r="HFV128" s="511"/>
      <c r="HFW128" s="511"/>
      <c r="HFX128" s="511"/>
      <c r="HFY128" s="511"/>
      <c r="HFZ128" s="511"/>
      <c r="HGA128" s="511"/>
      <c r="HGB128" s="511"/>
      <c r="HGC128" s="511"/>
      <c r="HGD128" s="511"/>
      <c r="HGE128" s="511"/>
      <c r="HGF128" s="511"/>
      <c r="HGG128" s="511"/>
      <c r="HGH128" s="511"/>
      <c r="HGI128" s="511"/>
      <c r="HGJ128" s="511"/>
      <c r="HGK128" s="511"/>
      <c r="HGL128" s="511"/>
      <c r="HGM128" s="511"/>
      <c r="HGN128" s="511"/>
      <c r="HGO128" s="511"/>
      <c r="HGP128" s="511"/>
      <c r="HGQ128" s="511"/>
      <c r="HGR128" s="511"/>
      <c r="HGS128" s="511"/>
      <c r="HGT128" s="511"/>
      <c r="HGU128" s="511"/>
      <c r="HGV128" s="511"/>
      <c r="HGW128" s="511"/>
      <c r="HGX128" s="511"/>
      <c r="HGY128" s="511"/>
      <c r="HGZ128" s="511"/>
      <c r="HHA128" s="511"/>
      <c r="HHB128" s="511"/>
      <c r="HHC128" s="511"/>
      <c r="HHD128" s="511"/>
      <c r="HHE128" s="511"/>
      <c r="HHF128" s="511"/>
      <c r="HHG128" s="511"/>
      <c r="HHH128" s="511"/>
      <c r="HHI128" s="511"/>
      <c r="HHJ128" s="511"/>
      <c r="HHK128" s="511"/>
      <c r="HHL128" s="511"/>
      <c r="HHM128" s="511"/>
      <c r="HHN128" s="511"/>
      <c r="HHO128" s="511"/>
      <c r="HHP128" s="511"/>
      <c r="HHQ128" s="511"/>
      <c r="HHR128" s="511"/>
      <c r="HHS128" s="511"/>
      <c r="HHT128" s="511"/>
      <c r="HHU128" s="511"/>
      <c r="HHV128" s="511"/>
      <c r="HHW128" s="511"/>
      <c r="HHX128" s="511"/>
      <c r="HHY128" s="511"/>
      <c r="HHZ128" s="511"/>
      <c r="HIA128" s="511"/>
      <c r="HIB128" s="511"/>
      <c r="HIC128" s="511"/>
      <c r="HID128" s="511"/>
      <c r="HIE128" s="511"/>
      <c r="HIF128" s="511"/>
      <c r="HIG128" s="511"/>
      <c r="HIH128" s="511"/>
      <c r="HII128" s="511"/>
      <c r="HIJ128" s="511"/>
      <c r="HIK128" s="511"/>
      <c r="HIL128" s="511"/>
      <c r="HIM128" s="511"/>
      <c r="HIN128" s="511"/>
      <c r="HIO128" s="511"/>
      <c r="HIP128" s="511"/>
      <c r="HIQ128" s="511"/>
      <c r="HIR128" s="511"/>
      <c r="HIS128" s="511"/>
      <c r="HIT128" s="511"/>
      <c r="HIU128" s="511"/>
      <c r="HIV128" s="511"/>
      <c r="HIW128" s="511"/>
      <c r="HIX128" s="511"/>
      <c r="HIY128" s="511"/>
      <c r="HIZ128" s="511"/>
      <c r="HJA128" s="511"/>
      <c r="HJB128" s="511"/>
      <c r="HJC128" s="511"/>
      <c r="HJD128" s="511"/>
      <c r="HJE128" s="511"/>
      <c r="HJF128" s="511"/>
      <c r="HJG128" s="511"/>
      <c r="HJH128" s="511"/>
      <c r="HJI128" s="511"/>
      <c r="HJJ128" s="511"/>
      <c r="HJK128" s="511"/>
      <c r="HJL128" s="511"/>
      <c r="HJM128" s="511"/>
      <c r="HJN128" s="511"/>
      <c r="HJO128" s="511"/>
      <c r="HJP128" s="511"/>
      <c r="HJQ128" s="511"/>
      <c r="HJR128" s="511"/>
      <c r="HJS128" s="511"/>
      <c r="HJT128" s="511"/>
      <c r="HJU128" s="511"/>
      <c r="HJV128" s="511"/>
      <c r="HJW128" s="511"/>
      <c r="HJX128" s="511"/>
      <c r="HJY128" s="511"/>
      <c r="HJZ128" s="511"/>
      <c r="HKA128" s="511"/>
      <c r="HKB128" s="511"/>
      <c r="HKC128" s="511"/>
      <c r="HKD128" s="511"/>
      <c r="HKE128" s="511"/>
      <c r="HKF128" s="511"/>
      <c r="HKG128" s="511"/>
      <c r="HKH128" s="511"/>
      <c r="HKI128" s="511"/>
      <c r="HKJ128" s="511"/>
      <c r="HKK128" s="511"/>
      <c r="HKL128" s="511"/>
      <c r="HKM128" s="511"/>
      <c r="HKN128" s="511"/>
      <c r="HKO128" s="511"/>
      <c r="HKP128" s="511"/>
      <c r="HKQ128" s="511"/>
      <c r="HKR128" s="511"/>
      <c r="HKS128" s="511"/>
      <c r="HKT128" s="511"/>
      <c r="HKU128" s="511"/>
      <c r="HKV128" s="511"/>
      <c r="HKW128" s="511"/>
      <c r="HKX128" s="511"/>
      <c r="HKY128" s="511"/>
      <c r="HKZ128" s="511"/>
      <c r="HLA128" s="511"/>
      <c r="HLB128" s="511"/>
      <c r="HLC128" s="511"/>
      <c r="HLD128" s="511"/>
      <c r="HLE128" s="511"/>
      <c r="HLF128" s="511"/>
      <c r="HLG128" s="511"/>
      <c r="HLH128" s="511"/>
      <c r="HLI128" s="511"/>
      <c r="HLJ128" s="511"/>
      <c r="HLK128" s="511"/>
      <c r="HLL128" s="511"/>
      <c r="HLM128" s="511"/>
      <c r="HLN128" s="511"/>
      <c r="HLO128" s="511"/>
      <c r="HLP128" s="511"/>
      <c r="HLQ128" s="511"/>
      <c r="HLR128" s="511"/>
      <c r="HLS128" s="511"/>
      <c r="HLT128" s="511"/>
      <c r="HLU128" s="511"/>
      <c r="HLV128" s="511"/>
      <c r="HLW128" s="511"/>
      <c r="HLX128" s="511"/>
      <c r="HLY128" s="511"/>
      <c r="HLZ128" s="511"/>
      <c r="HMA128" s="511"/>
      <c r="HMB128" s="511"/>
      <c r="HMC128" s="511"/>
      <c r="HMD128" s="511"/>
      <c r="HME128" s="511"/>
      <c r="HMF128" s="511"/>
      <c r="HMG128" s="511"/>
      <c r="HMH128" s="511"/>
      <c r="HMI128" s="511"/>
      <c r="HMJ128" s="511"/>
      <c r="HMK128" s="511"/>
      <c r="HML128" s="511"/>
      <c r="HMM128" s="511"/>
      <c r="HMN128" s="511"/>
      <c r="HMO128" s="511"/>
      <c r="HMP128" s="511"/>
      <c r="HMQ128" s="511"/>
      <c r="HMR128" s="511"/>
      <c r="HMS128" s="511"/>
      <c r="HMT128" s="511"/>
      <c r="HMU128" s="511"/>
      <c r="HMV128" s="511"/>
      <c r="HMW128" s="511"/>
      <c r="HMX128" s="511"/>
      <c r="HMY128" s="511"/>
      <c r="HMZ128" s="511"/>
      <c r="HNA128" s="511"/>
      <c r="HNB128" s="511"/>
      <c r="HNC128" s="511"/>
      <c r="HND128" s="511"/>
      <c r="HNE128" s="511"/>
      <c r="HNF128" s="511"/>
      <c r="HNG128" s="511"/>
      <c r="HNH128" s="511"/>
      <c r="HNI128" s="511"/>
      <c r="HNJ128" s="511"/>
      <c r="HNK128" s="511"/>
      <c r="HNL128" s="511"/>
      <c r="HNM128" s="511"/>
      <c r="HNN128" s="511"/>
      <c r="HNO128" s="511"/>
      <c r="HNP128" s="511"/>
      <c r="HNQ128" s="511"/>
      <c r="HNR128" s="511"/>
      <c r="HNS128" s="511"/>
      <c r="HNT128" s="511"/>
      <c r="HNU128" s="511"/>
      <c r="HNV128" s="511"/>
      <c r="HNW128" s="511"/>
      <c r="HNX128" s="511"/>
      <c r="HNY128" s="511"/>
      <c r="HNZ128" s="511"/>
      <c r="HOA128" s="511"/>
      <c r="HOB128" s="511"/>
      <c r="HOC128" s="511"/>
      <c r="HOD128" s="511"/>
      <c r="HOE128" s="511"/>
      <c r="HOF128" s="511"/>
      <c r="HOG128" s="511"/>
      <c r="HOH128" s="511"/>
      <c r="HOI128" s="511"/>
      <c r="HOJ128" s="511"/>
      <c r="HOK128" s="511"/>
      <c r="HOL128" s="511"/>
      <c r="HOM128" s="511"/>
      <c r="HON128" s="511"/>
      <c r="HOO128" s="511"/>
      <c r="HOP128" s="511"/>
      <c r="HOQ128" s="511"/>
      <c r="HOR128" s="511"/>
      <c r="HOS128" s="511"/>
      <c r="HOT128" s="511"/>
      <c r="HOU128" s="511"/>
      <c r="HOV128" s="511"/>
      <c r="HOW128" s="511"/>
      <c r="HOX128" s="511"/>
      <c r="HOY128" s="511"/>
      <c r="HOZ128" s="511"/>
      <c r="HPA128" s="511"/>
      <c r="HPB128" s="511"/>
      <c r="HPC128" s="511"/>
      <c r="HPD128" s="511"/>
      <c r="HPE128" s="511"/>
      <c r="HPF128" s="511"/>
      <c r="HPG128" s="511"/>
      <c r="HPH128" s="511"/>
      <c r="HPI128" s="511"/>
      <c r="HPJ128" s="511"/>
      <c r="HPK128" s="511"/>
      <c r="HPL128" s="511"/>
      <c r="HPM128" s="511"/>
      <c r="HPN128" s="511"/>
      <c r="HPO128" s="511"/>
      <c r="HPP128" s="511"/>
      <c r="HPQ128" s="511"/>
      <c r="HPR128" s="511"/>
      <c r="HPS128" s="511"/>
      <c r="HPT128" s="511"/>
      <c r="HPU128" s="511"/>
      <c r="HPV128" s="511"/>
      <c r="HPW128" s="511"/>
      <c r="HPX128" s="511"/>
      <c r="HPY128" s="511"/>
      <c r="HPZ128" s="511"/>
      <c r="HQA128" s="511"/>
      <c r="HQB128" s="511"/>
      <c r="HQC128" s="511"/>
      <c r="HQD128" s="511"/>
      <c r="HQE128" s="511"/>
      <c r="HQF128" s="511"/>
      <c r="HQG128" s="511"/>
      <c r="HQH128" s="511"/>
      <c r="HQI128" s="511"/>
      <c r="HQJ128" s="511"/>
      <c r="HQK128" s="511"/>
      <c r="HQL128" s="511"/>
      <c r="HQM128" s="511"/>
      <c r="HQN128" s="511"/>
      <c r="HQO128" s="511"/>
      <c r="HQP128" s="511"/>
      <c r="HQQ128" s="511"/>
      <c r="HQR128" s="511"/>
      <c r="HQS128" s="511"/>
      <c r="HQT128" s="511"/>
      <c r="HQU128" s="511"/>
      <c r="HQV128" s="511"/>
      <c r="HQW128" s="511"/>
      <c r="HQX128" s="511"/>
      <c r="HQY128" s="511"/>
      <c r="HQZ128" s="511"/>
      <c r="HRA128" s="511"/>
      <c r="HRB128" s="511"/>
      <c r="HRC128" s="511"/>
      <c r="HRD128" s="511"/>
      <c r="HRE128" s="511"/>
      <c r="HRF128" s="511"/>
      <c r="HRG128" s="511"/>
      <c r="HRH128" s="511"/>
      <c r="HRI128" s="511"/>
      <c r="HRJ128" s="511"/>
      <c r="HRK128" s="511"/>
      <c r="HRL128" s="511"/>
      <c r="HRM128" s="511"/>
      <c r="HRN128" s="511"/>
      <c r="HRO128" s="511"/>
      <c r="HRP128" s="511"/>
      <c r="HRQ128" s="511"/>
      <c r="HRR128" s="511"/>
      <c r="HRS128" s="511"/>
      <c r="HRT128" s="511"/>
      <c r="HRU128" s="511"/>
      <c r="HRV128" s="511"/>
      <c r="HRW128" s="511"/>
      <c r="HRX128" s="511"/>
      <c r="HRY128" s="511"/>
      <c r="HRZ128" s="511"/>
      <c r="HSA128" s="511"/>
      <c r="HSB128" s="511"/>
      <c r="HSC128" s="511"/>
      <c r="HSD128" s="511"/>
      <c r="HSE128" s="511"/>
      <c r="HSF128" s="511"/>
      <c r="HSG128" s="511"/>
      <c r="HSH128" s="511"/>
      <c r="HSI128" s="511"/>
      <c r="HSJ128" s="511"/>
      <c r="HSK128" s="511"/>
      <c r="HSL128" s="511"/>
      <c r="HSM128" s="511"/>
      <c r="HSN128" s="511"/>
      <c r="HSO128" s="511"/>
      <c r="HSP128" s="511"/>
      <c r="HSQ128" s="511"/>
      <c r="HSR128" s="511"/>
      <c r="HSS128" s="511"/>
      <c r="HST128" s="511"/>
      <c r="HSU128" s="511"/>
      <c r="HSV128" s="511"/>
      <c r="HSW128" s="511"/>
      <c r="HSX128" s="511"/>
      <c r="HSY128" s="511"/>
      <c r="HSZ128" s="511"/>
      <c r="HTA128" s="511"/>
      <c r="HTB128" s="511"/>
      <c r="HTC128" s="511"/>
      <c r="HTD128" s="511"/>
      <c r="HTE128" s="511"/>
      <c r="HTF128" s="511"/>
      <c r="HTG128" s="511"/>
      <c r="HTH128" s="511"/>
      <c r="HTI128" s="511"/>
      <c r="HTJ128" s="511"/>
      <c r="HTK128" s="511"/>
      <c r="HTL128" s="511"/>
      <c r="HTM128" s="511"/>
      <c r="HTN128" s="511"/>
      <c r="HTO128" s="511"/>
      <c r="HTP128" s="511"/>
      <c r="HTQ128" s="511"/>
      <c r="HTR128" s="511"/>
      <c r="HTS128" s="511"/>
      <c r="HTT128" s="511"/>
      <c r="HTU128" s="511"/>
      <c r="HTV128" s="511"/>
      <c r="HTW128" s="511"/>
      <c r="HTX128" s="511"/>
      <c r="HTY128" s="511"/>
      <c r="HTZ128" s="511"/>
      <c r="HUA128" s="511"/>
      <c r="HUB128" s="511"/>
      <c r="HUC128" s="511"/>
      <c r="HUD128" s="511"/>
      <c r="HUE128" s="511"/>
      <c r="HUF128" s="511"/>
      <c r="HUG128" s="511"/>
      <c r="HUH128" s="511"/>
      <c r="HUI128" s="511"/>
      <c r="HUJ128" s="511"/>
      <c r="HUK128" s="511"/>
      <c r="HUL128" s="511"/>
      <c r="HUM128" s="511"/>
      <c r="HUN128" s="511"/>
      <c r="HUO128" s="511"/>
      <c r="HUP128" s="511"/>
      <c r="HUQ128" s="511"/>
      <c r="HUR128" s="511"/>
      <c r="HUS128" s="511"/>
      <c r="HUT128" s="511"/>
      <c r="HUU128" s="511"/>
      <c r="HUV128" s="511"/>
      <c r="HUW128" s="511"/>
      <c r="HUX128" s="511"/>
      <c r="HUY128" s="511"/>
      <c r="HUZ128" s="511"/>
      <c r="HVA128" s="511"/>
      <c r="HVB128" s="511"/>
      <c r="HVC128" s="511"/>
      <c r="HVD128" s="511"/>
      <c r="HVE128" s="511"/>
      <c r="HVF128" s="511"/>
      <c r="HVG128" s="511"/>
      <c r="HVH128" s="511"/>
      <c r="HVI128" s="511"/>
      <c r="HVJ128" s="511"/>
      <c r="HVK128" s="511"/>
      <c r="HVL128" s="511"/>
      <c r="HVM128" s="511"/>
      <c r="HVN128" s="511"/>
      <c r="HVO128" s="511"/>
      <c r="HVP128" s="511"/>
      <c r="HVQ128" s="511"/>
      <c r="HVR128" s="511"/>
      <c r="HVS128" s="511"/>
      <c r="HVT128" s="511"/>
      <c r="HVU128" s="511"/>
      <c r="HVV128" s="511"/>
      <c r="HVW128" s="511"/>
      <c r="HVX128" s="511"/>
      <c r="HVY128" s="511"/>
      <c r="HVZ128" s="511"/>
      <c r="HWA128" s="511"/>
      <c r="HWB128" s="511"/>
      <c r="HWC128" s="511"/>
      <c r="HWD128" s="511"/>
      <c r="HWE128" s="511"/>
      <c r="HWF128" s="511"/>
      <c r="HWG128" s="511"/>
      <c r="HWH128" s="511"/>
      <c r="HWI128" s="511"/>
      <c r="HWJ128" s="511"/>
      <c r="HWK128" s="511"/>
      <c r="HWL128" s="511"/>
      <c r="HWM128" s="511"/>
      <c r="HWN128" s="511"/>
      <c r="HWO128" s="511"/>
      <c r="HWP128" s="511"/>
      <c r="HWQ128" s="511"/>
      <c r="HWR128" s="511"/>
      <c r="HWS128" s="511"/>
      <c r="HWT128" s="511"/>
      <c r="HWU128" s="511"/>
      <c r="HWV128" s="511"/>
      <c r="HWW128" s="511"/>
      <c r="HWX128" s="511"/>
      <c r="HWY128" s="511"/>
      <c r="HWZ128" s="511"/>
      <c r="HXA128" s="511"/>
      <c r="HXB128" s="511"/>
      <c r="HXC128" s="511"/>
      <c r="HXD128" s="511"/>
      <c r="HXE128" s="511"/>
      <c r="HXF128" s="511"/>
      <c r="HXG128" s="511"/>
      <c r="HXH128" s="511"/>
      <c r="HXI128" s="511"/>
      <c r="HXJ128" s="511"/>
      <c r="HXK128" s="511"/>
      <c r="HXL128" s="511"/>
      <c r="HXM128" s="511"/>
      <c r="HXN128" s="511"/>
      <c r="HXO128" s="511"/>
      <c r="HXP128" s="511"/>
      <c r="HXQ128" s="511"/>
      <c r="HXR128" s="511"/>
      <c r="HXS128" s="511"/>
      <c r="HXT128" s="511"/>
      <c r="HXU128" s="511"/>
      <c r="HXV128" s="511"/>
      <c r="HXW128" s="511"/>
      <c r="HXX128" s="511"/>
      <c r="HXY128" s="511"/>
      <c r="HXZ128" s="511"/>
      <c r="HYA128" s="511"/>
      <c r="HYB128" s="511"/>
      <c r="HYC128" s="511"/>
      <c r="HYD128" s="511"/>
      <c r="HYE128" s="511"/>
      <c r="HYF128" s="511"/>
      <c r="HYG128" s="511"/>
      <c r="HYH128" s="511"/>
      <c r="HYI128" s="511"/>
      <c r="HYJ128" s="511"/>
      <c r="HYK128" s="511"/>
      <c r="HYL128" s="511"/>
      <c r="HYM128" s="511"/>
      <c r="HYN128" s="511"/>
      <c r="HYO128" s="511"/>
      <c r="HYP128" s="511"/>
      <c r="HYQ128" s="511"/>
      <c r="HYR128" s="511"/>
      <c r="HYS128" s="511"/>
      <c r="HYT128" s="511"/>
      <c r="HYU128" s="511"/>
      <c r="HYV128" s="511"/>
      <c r="HYW128" s="511"/>
      <c r="HYX128" s="511"/>
      <c r="HYY128" s="511"/>
      <c r="HYZ128" s="511"/>
      <c r="HZA128" s="511"/>
      <c r="HZB128" s="511"/>
      <c r="HZC128" s="511"/>
      <c r="HZD128" s="511"/>
      <c r="HZE128" s="511"/>
      <c r="HZF128" s="511"/>
      <c r="HZG128" s="511"/>
      <c r="HZH128" s="511"/>
      <c r="HZI128" s="511"/>
      <c r="HZJ128" s="511"/>
      <c r="HZK128" s="511"/>
      <c r="HZL128" s="511"/>
      <c r="HZM128" s="511"/>
      <c r="HZN128" s="511"/>
      <c r="HZO128" s="511"/>
      <c r="HZP128" s="511"/>
      <c r="HZQ128" s="511"/>
      <c r="HZR128" s="511"/>
      <c r="HZS128" s="511"/>
      <c r="HZT128" s="511"/>
      <c r="HZU128" s="511"/>
      <c r="HZV128" s="511"/>
      <c r="HZW128" s="511"/>
      <c r="HZX128" s="511"/>
      <c r="HZY128" s="511"/>
      <c r="HZZ128" s="511"/>
      <c r="IAA128" s="511"/>
      <c r="IAB128" s="511"/>
      <c r="IAC128" s="511"/>
      <c r="IAD128" s="511"/>
      <c r="IAE128" s="511"/>
      <c r="IAF128" s="511"/>
      <c r="IAG128" s="511"/>
      <c r="IAH128" s="511"/>
      <c r="IAI128" s="511"/>
      <c r="IAJ128" s="511"/>
      <c r="IAK128" s="511"/>
      <c r="IAL128" s="511"/>
      <c r="IAM128" s="511"/>
      <c r="IAN128" s="511"/>
      <c r="IAO128" s="511"/>
      <c r="IAP128" s="511"/>
      <c r="IAQ128" s="511"/>
      <c r="IAR128" s="511"/>
      <c r="IAS128" s="511"/>
      <c r="IAT128" s="511"/>
      <c r="IAU128" s="511"/>
      <c r="IAV128" s="511"/>
      <c r="IAW128" s="511"/>
      <c r="IAX128" s="511"/>
      <c r="IAY128" s="511"/>
      <c r="IAZ128" s="511"/>
      <c r="IBA128" s="511"/>
      <c r="IBB128" s="511"/>
      <c r="IBC128" s="511"/>
      <c r="IBD128" s="511"/>
      <c r="IBE128" s="511"/>
      <c r="IBF128" s="511"/>
      <c r="IBG128" s="511"/>
      <c r="IBH128" s="511"/>
      <c r="IBI128" s="511"/>
      <c r="IBJ128" s="511"/>
      <c r="IBK128" s="511"/>
      <c r="IBL128" s="511"/>
      <c r="IBM128" s="511"/>
      <c r="IBN128" s="511"/>
      <c r="IBO128" s="511"/>
      <c r="IBP128" s="511"/>
      <c r="IBQ128" s="511"/>
      <c r="IBR128" s="511"/>
      <c r="IBS128" s="511"/>
      <c r="IBT128" s="511"/>
      <c r="IBU128" s="511"/>
      <c r="IBV128" s="511"/>
      <c r="IBW128" s="511"/>
      <c r="IBX128" s="511"/>
      <c r="IBY128" s="511"/>
      <c r="IBZ128" s="511"/>
      <c r="ICA128" s="511"/>
      <c r="ICB128" s="511"/>
      <c r="ICC128" s="511"/>
      <c r="ICD128" s="511"/>
      <c r="ICE128" s="511"/>
      <c r="ICF128" s="511"/>
      <c r="ICG128" s="511"/>
      <c r="ICH128" s="511"/>
      <c r="ICI128" s="511"/>
      <c r="ICJ128" s="511"/>
      <c r="ICK128" s="511"/>
      <c r="ICL128" s="511"/>
      <c r="ICM128" s="511"/>
      <c r="ICN128" s="511"/>
      <c r="ICO128" s="511"/>
      <c r="ICP128" s="511"/>
      <c r="ICQ128" s="511"/>
      <c r="ICR128" s="511"/>
      <c r="ICS128" s="511"/>
      <c r="ICT128" s="511"/>
      <c r="ICU128" s="511"/>
      <c r="ICV128" s="511"/>
      <c r="ICW128" s="511"/>
      <c r="ICX128" s="511"/>
      <c r="ICY128" s="511"/>
      <c r="ICZ128" s="511"/>
      <c r="IDA128" s="511"/>
      <c r="IDB128" s="511"/>
      <c r="IDC128" s="511"/>
      <c r="IDD128" s="511"/>
      <c r="IDE128" s="511"/>
      <c r="IDF128" s="511"/>
      <c r="IDG128" s="511"/>
      <c r="IDH128" s="511"/>
      <c r="IDI128" s="511"/>
      <c r="IDJ128" s="511"/>
      <c r="IDK128" s="511"/>
      <c r="IDL128" s="511"/>
      <c r="IDM128" s="511"/>
      <c r="IDN128" s="511"/>
      <c r="IDO128" s="511"/>
      <c r="IDP128" s="511"/>
      <c r="IDQ128" s="511"/>
      <c r="IDR128" s="511"/>
      <c r="IDS128" s="511"/>
      <c r="IDT128" s="511"/>
      <c r="IDU128" s="511"/>
      <c r="IDV128" s="511"/>
      <c r="IDW128" s="511"/>
      <c r="IDX128" s="511"/>
      <c r="IDY128" s="511"/>
      <c r="IDZ128" s="511"/>
      <c r="IEA128" s="511"/>
      <c r="IEB128" s="511"/>
      <c r="IEC128" s="511"/>
      <c r="IED128" s="511"/>
      <c r="IEE128" s="511"/>
      <c r="IEF128" s="511"/>
      <c r="IEG128" s="511"/>
      <c r="IEH128" s="511"/>
      <c r="IEI128" s="511"/>
      <c r="IEJ128" s="511"/>
      <c r="IEK128" s="511"/>
      <c r="IEL128" s="511"/>
      <c r="IEM128" s="511"/>
      <c r="IEN128" s="511"/>
      <c r="IEO128" s="511"/>
      <c r="IEP128" s="511"/>
      <c r="IEQ128" s="511"/>
      <c r="IER128" s="511"/>
      <c r="IES128" s="511"/>
      <c r="IET128" s="511"/>
      <c r="IEU128" s="511"/>
      <c r="IEV128" s="511"/>
      <c r="IEW128" s="511"/>
      <c r="IEX128" s="511"/>
      <c r="IEY128" s="511"/>
      <c r="IEZ128" s="511"/>
      <c r="IFA128" s="511"/>
      <c r="IFB128" s="511"/>
      <c r="IFC128" s="511"/>
      <c r="IFD128" s="511"/>
      <c r="IFE128" s="511"/>
      <c r="IFF128" s="511"/>
      <c r="IFG128" s="511"/>
      <c r="IFH128" s="511"/>
      <c r="IFI128" s="511"/>
      <c r="IFJ128" s="511"/>
      <c r="IFK128" s="511"/>
      <c r="IFL128" s="511"/>
      <c r="IFM128" s="511"/>
      <c r="IFN128" s="511"/>
      <c r="IFO128" s="511"/>
      <c r="IFP128" s="511"/>
      <c r="IFQ128" s="511"/>
      <c r="IFR128" s="511"/>
      <c r="IFS128" s="511"/>
      <c r="IFT128" s="511"/>
      <c r="IFU128" s="511"/>
      <c r="IFV128" s="511"/>
      <c r="IFW128" s="511"/>
      <c r="IFX128" s="511"/>
      <c r="IFY128" s="511"/>
      <c r="IFZ128" s="511"/>
      <c r="IGA128" s="511"/>
      <c r="IGB128" s="511"/>
      <c r="IGC128" s="511"/>
      <c r="IGD128" s="511"/>
      <c r="IGE128" s="511"/>
      <c r="IGF128" s="511"/>
      <c r="IGG128" s="511"/>
      <c r="IGH128" s="511"/>
      <c r="IGI128" s="511"/>
      <c r="IGJ128" s="511"/>
      <c r="IGK128" s="511"/>
      <c r="IGL128" s="511"/>
      <c r="IGM128" s="511"/>
      <c r="IGN128" s="511"/>
      <c r="IGO128" s="511"/>
      <c r="IGP128" s="511"/>
      <c r="IGQ128" s="511"/>
      <c r="IGR128" s="511"/>
      <c r="IGS128" s="511"/>
      <c r="IGT128" s="511"/>
      <c r="IGU128" s="511"/>
      <c r="IGV128" s="511"/>
      <c r="IGW128" s="511"/>
      <c r="IGX128" s="511"/>
      <c r="IGY128" s="511"/>
      <c r="IGZ128" s="511"/>
      <c r="IHA128" s="511"/>
      <c r="IHB128" s="511"/>
      <c r="IHC128" s="511"/>
      <c r="IHD128" s="511"/>
      <c r="IHE128" s="511"/>
      <c r="IHF128" s="511"/>
      <c r="IHG128" s="511"/>
      <c r="IHH128" s="511"/>
      <c r="IHI128" s="511"/>
      <c r="IHJ128" s="511"/>
      <c r="IHK128" s="511"/>
      <c r="IHL128" s="511"/>
      <c r="IHM128" s="511"/>
      <c r="IHN128" s="511"/>
      <c r="IHO128" s="511"/>
      <c r="IHP128" s="511"/>
      <c r="IHQ128" s="511"/>
      <c r="IHR128" s="511"/>
      <c r="IHS128" s="511"/>
      <c r="IHT128" s="511"/>
      <c r="IHU128" s="511"/>
      <c r="IHV128" s="511"/>
      <c r="IHW128" s="511"/>
      <c r="IHX128" s="511"/>
      <c r="IHY128" s="511"/>
      <c r="IHZ128" s="511"/>
      <c r="IIA128" s="511"/>
      <c r="IIB128" s="511"/>
      <c r="IIC128" s="511"/>
      <c r="IID128" s="511"/>
      <c r="IIE128" s="511"/>
      <c r="IIF128" s="511"/>
      <c r="IIG128" s="511"/>
      <c r="IIH128" s="511"/>
      <c r="III128" s="511"/>
      <c r="IIJ128" s="511"/>
      <c r="IIK128" s="511"/>
      <c r="IIL128" s="511"/>
      <c r="IIM128" s="511"/>
      <c r="IIN128" s="511"/>
      <c r="IIO128" s="511"/>
      <c r="IIP128" s="511"/>
      <c r="IIQ128" s="511"/>
      <c r="IIR128" s="511"/>
      <c r="IIS128" s="511"/>
      <c r="IIT128" s="511"/>
      <c r="IIU128" s="511"/>
      <c r="IIV128" s="511"/>
      <c r="IIW128" s="511"/>
      <c r="IIX128" s="511"/>
      <c r="IIY128" s="511"/>
      <c r="IIZ128" s="511"/>
      <c r="IJA128" s="511"/>
      <c r="IJB128" s="511"/>
      <c r="IJC128" s="511"/>
      <c r="IJD128" s="511"/>
      <c r="IJE128" s="511"/>
      <c r="IJF128" s="511"/>
      <c r="IJG128" s="511"/>
      <c r="IJH128" s="511"/>
      <c r="IJI128" s="511"/>
      <c r="IJJ128" s="511"/>
      <c r="IJK128" s="511"/>
      <c r="IJL128" s="511"/>
      <c r="IJM128" s="511"/>
      <c r="IJN128" s="511"/>
      <c r="IJO128" s="511"/>
      <c r="IJP128" s="511"/>
      <c r="IJQ128" s="511"/>
      <c r="IJR128" s="511"/>
      <c r="IJS128" s="511"/>
      <c r="IJT128" s="511"/>
      <c r="IJU128" s="511"/>
      <c r="IJV128" s="511"/>
      <c r="IJW128" s="511"/>
      <c r="IJX128" s="511"/>
      <c r="IJY128" s="511"/>
      <c r="IJZ128" s="511"/>
      <c r="IKA128" s="511"/>
      <c r="IKB128" s="511"/>
      <c r="IKC128" s="511"/>
      <c r="IKD128" s="511"/>
      <c r="IKE128" s="511"/>
      <c r="IKF128" s="511"/>
      <c r="IKG128" s="511"/>
      <c r="IKH128" s="511"/>
      <c r="IKI128" s="511"/>
      <c r="IKJ128" s="511"/>
      <c r="IKK128" s="511"/>
      <c r="IKL128" s="511"/>
      <c r="IKM128" s="511"/>
      <c r="IKN128" s="511"/>
      <c r="IKO128" s="511"/>
      <c r="IKP128" s="511"/>
      <c r="IKQ128" s="511"/>
      <c r="IKR128" s="511"/>
      <c r="IKS128" s="511"/>
      <c r="IKT128" s="511"/>
      <c r="IKU128" s="511"/>
      <c r="IKV128" s="511"/>
      <c r="IKW128" s="511"/>
      <c r="IKX128" s="511"/>
      <c r="IKY128" s="511"/>
      <c r="IKZ128" s="511"/>
      <c r="ILA128" s="511"/>
      <c r="ILB128" s="511"/>
      <c r="ILC128" s="511"/>
      <c r="ILD128" s="511"/>
      <c r="ILE128" s="511"/>
      <c r="ILF128" s="511"/>
      <c r="ILG128" s="511"/>
      <c r="ILH128" s="511"/>
      <c r="ILI128" s="511"/>
      <c r="ILJ128" s="511"/>
      <c r="ILK128" s="511"/>
      <c r="ILL128" s="511"/>
      <c r="ILM128" s="511"/>
      <c r="ILN128" s="511"/>
      <c r="ILO128" s="511"/>
      <c r="ILP128" s="511"/>
      <c r="ILQ128" s="511"/>
      <c r="ILR128" s="511"/>
      <c r="ILS128" s="511"/>
      <c r="ILT128" s="511"/>
      <c r="ILU128" s="511"/>
      <c r="ILV128" s="511"/>
      <c r="ILW128" s="511"/>
      <c r="ILX128" s="511"/>
      <c r="ILY128" s="511"/>
      <c r="ILZ128" s="511"/>
      <c r="IMA128" s="511"/>
      <c r="IMB128" s="511"/>
      <c r="IMC128" s="511"/>
      <c r="IMD128" s="511"/>
      <c r="IME128" s="511"/>
      <c r="IMF128" s="511"/>
      <c r="IMG128" s="511"/>
      <c r="IMH128" s="511"/>
      <c r="IMI128" s="511"/>
      <c r="IMJ128" s="511"/>
      <c r="IMK128" s="511"/>
      <c r="IML128" s="511"/>
      <c r="IMM128" s="511"/>
      <c r="IMN128" s="511"/>
      <c r="IMO128" s="511"/>
      <c r="IMP128" s="511"/>
      <c r="IMQ128" s="511"/>
      <c r="IMR128" s="511"/>
      <c r="IMS128" s="511"/>
      <c r="IMT128" s="511"/>
      <c r="IMU128" s="511"/>
      <c r="IMV128" s="511"/>
      <c r="IMW128" s="511"/>
      <c r="IMX128" s="511"/>
      <c r="IMY128" s="511"/>
      <c r="IMZ128" s="511"/>
      <c r="INA128" s="511"/>
      <c r="INB128" s="511"/>
      <c r="INC128" s="511"/>
      <c r="IND128" s="511"/>
      <c r="INE128" s="511"/>
      <c r="INF128" s="511"/>
      <c r="ING128" s="511"/>
      <c r="INH128" s="511"/>
      <c r="INI128" s="511"/>
      <c r="INJ128" s="511"/>
      <c r="INK128" s="511"/>
      <c r="INL128" s="511"/>
      <c r="INM128" s="511"/>
      <c r="INN128" s="511"/>
      <c r="INO128" s="511"/>
      <c r="INP128" s="511"/>
      <c r="INQ128" s="511"/>
      <c r="INR128" s="511"/>
      <c r="INS128" s="511"/>
      <c r="INT128" s="511"/>
      <c r="INU128" s="511"/>
      <c r="INV128" s="511"/>
      <c r="INW128" s="511"/>
      <c r="INX128" s="511"/>
      <c r="INY128" s="511"/>
      <c r="INZ128" s="511"/>
      <c r="IOA128" s="511"/>
      <c r="IOB128" s="511"/>
      <c r="IOC128" s="511"/>
      <c r="IOD128" s="511"/>
      <c r="IOE128" s="511"/>
      <c r="IOF128" s="511"/>
      <c r="IOG128" s="511"/>
      <c r="IOH128" s="511"/>
      <c r="IOI128" s="511"/>
      <c r="IOJ128" s="511"/>
      <c r="IOK128" s="511"/>
      <c r="IOL128" s="511"/>
      <c r="IOM128" s="511"/>
      <c r="ION128" s="511"/>
      <c r="IOO128" s="511"/>
      <c r="IOP128" s="511"/>
      <c r="IOQ128" s="511"/>
      <c r="IOR128" s="511"/>
      <c r="IOS128" s="511"/>
      <c r="IOT128" s="511"/>
      <c r="IOU128" s="511"/>
      <c r="IOV128" s="511"/>
      <c r="IOW128" s="511"/>
      <c r="IOX128" s="511"/>
      <c r="IOY128" s="511"/>
      <c r="IOZ128" s="511"/>
      <c r="IPA128" s="511"/>
      <c r="IPB128" s="511"/>
      <c r="IPC128" s="511"/>
      <c r="IPD128" s="511"/>
      <c r="IPE128" s="511"/>
      <c r="IPF128" s="511"/>
      <c r="IPG128" s="511"/>
      <c r="IPH128" s="511"/>
      <c r="IPI128" s="511"/>
      <c r="IPJ128" s="511"/>
      <c r="IPK128" s="511"/>
      <c r="IPL128" s="511"/>
      <c r="IPM128" s="511"/>
      <c r="IPN128" s="511"/>
      <c r="IPO128" s="511"/>
      <c r="IPP128" s="511"/>
      <c r="IPQ128" s="511"/>
      <c r="IPR128" s="511"/>
      <c r="IPS128" s="511"/>
      <c r="IPT128" s="511"/>
      <c r="IPU128" s="511"/>
      <c r="IPV128" s="511"/>
      <c r="IPW128" s="511"/>
      <c r="IPX128" s="511"/>
      <c r="IPY128" s="511"/>
      <c r="IPZ128" s="511"/>
      <c r="IQA128" s="511"/>
      <c r="IQB128" s="511"/>
      <c r="IQC128" s="511"/>
      <c r="IQD128" s="511"/>
      <c r="IQE128" s="511"/>
      <c r="IQF128" s="511"/>
      <c r="IQG128" s="511"/>
      <c r="IQH128" s="511"/>
      <c r="IQI128" s="511"/>
      <c r="IQJ128" s="511"/>
      <c r="IQK128" s="511"/>
      <c r="IQL128" s="511"/>
      <c r="IQM128" s="511"/>
      <c r="IQN128" s="511"/>
      <c r="IQO128" s="511"/>
      <c r="IQP128" s="511"/>
      <c r="IQQ128" s="511"/>
      <c r="IQR128" s="511"/>
      <c r="IQS128" s="511"/>
      <c r="IQT128" s="511"/>
      <c r="IQU128" s="511"/>
      <c r="IQV128" s="511"/>
      <c r="IQW128" s="511"/>
      <c r="IQX128" s="511"/>
      <c r="IQY128" s="511"/>
      <c r="IQZ128" s="511"/>
      <c r="IRA128" s="511"/>
      <c r="IRB128" s="511"/>
      <c r="IRC128" s="511"/>
      <c r="IRD128" s="511"/>
      <c r="IRE128" s="511"/>
      <c r="IRF128" s="511"/>
      <c r="IRG128" s="511"/>
      <c r="IRH128" s="511"/>
      <c r="IRI128" s="511"/>
      <c r="IRJ128" s="511"/>
      <c r="IRK128" s="511"/>
      <c r="IRL128" s="511"/>
      <c r="IRM128" s="511"/>
      <c r="IRN128" s="511"/>
      <c r="IRO128" s="511"/>
      <c r="IRP128" s="511"/>
      <c r="IRQ128" s="511"/>
      <c r="IRR128" s="511"/>
      <c r="IRS128" s="511"/>
      <c r="IRT128" s="511"/>
      <c r="IRU128" s="511"/>
      <c r="IRV128" s="511"/>
      <c r="IRW128" s="511"/>
      <c r="IRX128" s="511"/>
      <c r="IRY128" s="511"/>
      <c r="IRZ128" s="511"/>
      <c r="ISA128" s="511"/>
      <c r="ISB128" s="511"/>
      <c r="ISC128" s="511"/>
      <c r="ISD128" s="511"/>
      <c r="ISE128" s="511"/>
      <c r="ISF128" s="511"/>
      <c r="ISG128" s="511"/>
      <c r="ISH128" s="511"/>
      <c r="ISI128" s="511"/>
      <c r="ISJ128" s="511"/>
      <c r="ISK128" s="511"/>
      <c r="ISL128" s="511"/>
      <c r="ISM128" s="511"/>
      <c r="ISN128" s="511"/>
      <c r="ISO128" s="511"/>
      <c r="ISP128" s="511"/>
      <c r="ISQ128" s="511"/>
      <c r="ISR128" s="511"/>
      <c r="ISS128" s="511"/>
      <c r="IST128" s="511"/>
      <c r="ISU128" s="511"/>
      <c r="ISV128" s="511"/>
      <c r="ISW128" s="511"/>
      <c r="ISX128" s="511"/>
      <c r="ISY128" s="511"/>
      <c r="ISZ128" s="511"/>
      <c r="ITA128" s="511"/>
      <c r="ITB128" s="511"/>
      <c r="ITC128" s="511"/>
      <c r="ITD128" s="511"/>
      <c r="ITE128" s="511"/>
      <c r="ITF128" s="511"/>
      <c r="ITG128" s="511"/>
      <c r="ITH128" s="511"/>
      <c r="ITI128" s="511"/>
      <c r="ITJ128" s="511"/>
      <c r="ITK128" s="511"/>
      <c r="ITL128" s="511"/>
      <c r="ITM128" s="511"/>
      <c r="ITN128" s="511"/>
      <c r="ITO128" s="511"/>
      <c r="ITP128" s="511"/>
      <c r="ITQ128" s="511"/>
      <c r="ITR128" s="511"/>
      <c r="ITS128" s="511"/>
      <c r="ITT128" s="511"/>
      <c r="ITU128" s="511"/>
      <c r="ITV128" s="511"/>
      <c r="ITW128" s="511"/>
      <c r="ITX128" s="511"/>
      <c r="ITY128" s="511"/>
      <c r="ITZ128" s="511"/>
      <c r="IUA128" s="511"/>
      <c r="IUB128" s="511"/>
      <c r="IUC128" s="511"/>
      <c r="IUD128" s="511"/>
      <c r="IUE128" s="511"/>
      <c r="IUF128" s="511"/>
      <c r="IUG128" s="511"/>
      <c r="IUH128" s="511"/>
      <c r="IUI128" s="511"/>
      <c r="IUJ128" s="511"/>
      <c r="IUK128" s="511"/>
      <c r="IUL128" s="511"/>
      <c r="IUM128" s="511"/>
      <c r="IUN128" s="511"/>
      <c r="IUO128" s="511"/>
      <c r="IUP128" s="511"/>
      <c r="IUQ128" s="511"/>
      <c r="IUR128" s="511"/>
      <c r="IUS128" s="511"/>
      <c r="IUT128" s="511"/>
      <c r="IUU128" s="511"/>
      <c r="IUV128" s="511"/>
      <c r="IUW128" s="511"/>
      <c r="IUX128" s="511"/>
      <c r="IUY128" s="511"/>
      <c r="IUZ128" s="511"/>
      <c r="IVA128" s="511"/>
      <c r="IVB128" s="511"/>
      <c r="IVC128" s="511"/>
      <c r="IVD128" s="511"/>
      <c r="IVE128" s="511"/>
      <c r="IVF128" s="511"/>
      <c r="IVG128" s="511"/>
      <c r="IVH128" s="511"/>
      <c r="IVI128" s="511"/>
      <c r="IVJ128" s="511"/>
      <c r="IVK128" s="511"/>
      <c r="IVL128" s="511"/>
      <c r="IVM128" s="511"/>
      <c r="IVN128" s="511"/>
      <c r="IVO128" s="511"/>
      <c r="IVP128" s="511"/>
      <c r="IVQ128" s="511"/>
      <c r="IVR128" s="511"/>
      <c r="IVS128" s="511"/>
      <c r="IVT128" s="511"/>
      <c r="IVU128" s="511"/>
      <c r="IVV128" s="511"/>
      <c r="IVW128" s="511"/>
      <c r="IVX128" s="511"/>
      <c r="IVY128" s="511"/>
      <c r="IVZ128" s="511"/>
      <c r="IWA128" s="511"/>
      <c r="IWB128" s="511"/>
      <c r="IWC128" s="511"/>
      <c r="IWD128" s="511"/>
      <c r="IWE128" s="511"/>
      <c r="IWF128" s="511"/>
      <c r="IWG128" s="511"/>
      <c r="IWH128" s="511"/>
      <c r="IWI128" s="511"/>
      <c r="IWJ128" s="511"/>
      <c r="IWK128" s="511"/>
      <c r="IWL128" s="511"/>
      <c r="IWM128" s="511"/>
      <c r="IWN128" s="511"/>
      <c r="IWO128" s="511"/>
      <c r="IWP128" s="511"/>
      <c r="IWQ128" s="511"/>
      <c r="IWR128" s="511"/>
      <c r="IWS128" s="511"/>
      <c r="IWT128" s="511"/>
      <c r="IWU128" s="511"/>
      <c r="IWV128" s="511"/>
      <c r="IWW128" s="511"/>
      <c r="IWX128" s="511"/>
      <c r="IWY128" s="511"/>
      <c r="IWZ128" s="511"/>
      <c r="IXA128" s="511"/>
      <c r="IXB128" s="511"/>
      <c r="IXC128" s="511"/>
      <c r="IXD128" s="511"/>
      <c r="IXE128" s="511"/>
      <c r="IXF128" s="511"/>
      <c r="IXG128" s="511"/>
      <c r="IXH128" s="511"/>
      <c r="IXI128" s="511"/>
      <c r="IXJ128" s="511"/>
      <c r="IXK128" s="511"/>
      <c r="IXL128" s="511"/>
      <c r="IXM128" s="511"/>
      <c r="IXN128" s="511"/>
      <c r="IXO128" s="511"/>
      <c r="IXP128" s="511"/>
      <c r="IXQ128" s="511"/>
      <c r="IXR128" s="511"/>
      <c r="IXS128" s="511"/>
      <c r="IXT128" s="511"/>
      <c r="IXU128" s="511"/>
      <c r="IXV128" s="511"/>
      <c r="IXW128" s="511"/>
      <c r="IXX128" s="511"/>
      <c r="IXY128" s="511"/>
      <c r="IXZ128" s="511"/>
      <c r="IYA128" s="511"/>
      <c r="IYB128" s="511"/>
      <c r="IYC128" s="511"/>
      <c r="IYD128" s="511"/>
      <c r="IYE128" s="511"/>
      <c r="IYF128" s="511"/>
      <c r="IYG128" s="511"/>
      <c r="IYH128" s="511"/>
      <c r="IYI128" s="511"/>
      <c r="IYJ128" s="511"/>
      <c r="IYK128" s="511"/>
      <c r="IYL128" s="511"/>
      <c r="IYM128" s="511"/>
      <c r="IYN128" s="511"/>
      <c r="IYO128" s="511"/>
      <c r="IYP128" s="511"/>
      <c r="IYQ128" s="511"/>
      <c r="IYR128" s="511"/>
      <c r="IYS128" s="511"/>
      <c r="IYT128" s="511"/>
      <c r="IYU128" s="511"/>
      <c r="IYV128" s="511"/>
      <c r="IYW128" s="511"/>
      <c r="IYX128" s="511"/>
      <c r="IYY128" s="511"/>
      <c r="IYZ128" s="511"/>
      <c r="IZA128" s="511"/>
      <c r="IZB128" s="511"/>
      <c r="IZC128" s="511"/>
      <c r="IZD128" s="511"/>
      <c r="IZE128" s="511"/>
      <c r="IZF128" s="511"/>
      <c r="IZG128" s="511"/>
      <c r="IZH128" s="511"/>
      <c r="IZI128" s="511"/>
      <c r="IZJ128" s="511"/>
      <c r="IZK128" s="511"/>
      <c r="IZL128" s="511"/>
      <c r="IZM128" s="511"/>
      <c r="IZN128" s="511"/>
      <c r="IZO128" s="511"/>
      <c r="IZP128" s="511"/>
      <c r="IZQ128" s="511"/>
      <c r="IZR128" s="511"/>
      <c r="IZS128" s="511"/>
      <c r="IZT128" s="511"/>
      <c r="IZU128" s="511"/>
      <c r="IZV128" s="511"/>
      <c r="IZW128" s="511"/>
      <c r="IZX128" s="511"/>
      <c r="IZY128" s="511"/>
      <c r="IZZ128" s="511"/>
      <c r="JAA128" s="511"/>
      <c r="JAB128" s="511"/>
      <c r="JAC128" s="511"/>
      <c r="JAD128" s="511"/>
      <c r="JAE128" s="511"/>
      <c r="JAF128" s="511"/>
      <c r="JAG128" s="511"/>
      <c r="JAH128" s="511"/>
      <c r="JAI128" s="511"/>
      <c r="JAJ128" s="511"/>
      <c r="JAK128" s="511"/>
      <c r="JAL128" s="511"/>
      <c r="JAM128" s="511"/>
      <c r="JAN128" s="511"/>
      <c r="JAO128" s="511"/>
      <c r="JAP128" s="511"/>
      <c r="JAQ128" s="511"/>
      <c r="JAR128" s="511"/>
      <c r="JAS128" s="511"/>
      <c r="JAT128" s="511"/>
      <c r="JAU128" s="511"/>
      <c r="JAV128" s="511"/>
      <c r="JAW128" s="511"/>
      <c r="JAX128" s="511"/>
      <c r="JAY128" s="511"/>
      <c r="JAZ128" s="511"/>
      <c r="JBA128" s="511"/>
      <c r="JBB128" s="511"/>
      <c r="JBC128" s="511"/>
      <c r="JBD128" s="511"/>
      <c r="JBE128" s="511"/>
      <c r="JBF128" s="511"/>
      <c r="JBG128" s="511"/>
      <c r="JBH128" s="511"/>
      <c r="JBI128" s="511"/>
      <c r="JBJ128" s="511"/>
      <c r="JBK128" s="511"/>
      <c r="JBL128" s="511"/>
      <c r="JBM128" s="511"/>
      <c r="JBN128" s="511"/>
      <c r="JBO128" s="511"/>
      <c r="JBP128" s="511"/>
      <c r="JBQ128" s="511"/>
      <c r="JBR128" s="511"/>
      <c r="JBS128" s="511"/>
      <c r="JBT128" s="511"/>
      <c r="JBU128" s="511"/>
      <c r="JBV128" s="511"/>
      <c r="JBW128" s="511"/>
      <c r="JBX128" s="511"/>
      <c r="JBY128" s="511"/>
      <c r="JBZ128" s="511"/>
      <c r="JCA128" s="511"/>
      <c r="JCB128" s="511"/>
      <c r="JCC128" s="511"/>
      <c r="JCD128" s="511"/>
      <c r="JCE128" s="511"/>
      <c r="JCF128" s="511"/>
      <c r="JCG128" s="511"/>
      <c r="JCH128" s="511"/>
      <c r="JCI128" s="511"/>
      <c r="JCJ128" s="511"/>
      <c r="JCK128" s="511"/>
      <c r="JCL128" s="511"/>
      <c r="JCM128" s="511"/>
      <c r="JCN128" s="511"/>
      <c r="JCO128" s="511"/>
      <c r="JCP128" s="511"/>
      <c r="JCQ128" s="511"/>
      <c r="JCR128" s="511"/>
      <c r="JCS128" s="511"/>
      <c r="JCT128" s="511"/>
      <c r="JCU128" s="511"/>
      <c r="JCV128" s="511"/>
      <c r="JCW128" s="511"/>
      <c r="JCX128" s="511"/>
      <c r="JCY128" s="511"/>
      <c r="JCZ128" s="511"/>
      <c r="JDA128" s="511"/>
      <c r="JDB128" s="511"/>
      <c r="JDC128" s="511"/>
      <c r="JDD128" s="511"/>
      <c r="JDE128" s="511"/>
      <c r="JDF128" s="511"/>
      <c r="JDG128" s="511"/>
      <c r="JDH128" s="511"/>
      <c r="JDI128" s="511"/>
      <c r="JDJ128" s="511"/>
      <c r="JDK128" s="511"/>
      <c r="JDL128" s="511"/>
      <c r="JDM128" s="511"/>
      <c r="JDN128" s="511"/>
      <c r="JDO128" s="511"/>
      <c r="JDP128" s="511"/>
      <c r="JDQ128" s="511"/>
      <c r="JDR128" s="511"/>
      <c r="JDS128" s="511"/>
      <c r="JDT128" s="511"/>
      <c r="JDU128" s="511"/>
      <c r="JDV128" s="511"/>
      <c r="JDW128" s="511"/>
      <c r="JDX128" s="511"/>
      <c r="JDY128" s="511"/>
      <c r="JDZ128" s="511"/>
      <c r="JEA128" s="511"/>
      <c r="JEB128" s="511"/>
      <c r="JEC128" s="511"/>
      <c r="JED128" s="511"/>
      <c r="JEE128" s="511"/>
      <c r="JEF128" s="511"/>
      <c r="JEG128" s="511"/>
      <c r="JEH128" s="511"/>
      <c r="JEI128" s="511"/>
      <c r="JEJ128" s="511"/>
      <c r="JEK128" s="511"/>
      <c r="JEL128" s="511"/>
      <c r="JEM128" s="511"/>
      <c r="JEN128" s="511"/>
      <c r="JEO128" s="511"/>
      <c r="JEP128" s="511"/>
      <c r="JEQ128" s="511"/>
      <c r="JER128" s="511"/>
      <c r="JES128" s="511"/>
      <c r="JET128" s="511"/>
      <c r="JEU128" s="511"/>
      <c r="JEV128" s="511"/>
      <c r="JEW128" s="511"/>
      <c r="JEX128" s="511"/>
      <c r="JEY128" s="511"/>
      <c r="JEZ128" s="511"/>
      <c r="JFA128" s="511"/>
      <c r="JFB128" s="511"/>
      <c r="JFC128" s="511"/>
      <c r="JFD128" s="511"/>
      <c r="JFE128" s="511"/>
      <c r="JFF128" s="511"/>
      <c r="JFG128" s="511"/>
      <c r="JFH128" s="511"/>
      <c r="JFI128" s="511"/>
      <c r="JFJ128" s="511"/>
      <c r="JFK128" s="511"/>
      <c r="JFL128" s="511"/>
      <c r="JFM128" s="511"/>
      <c r="JFN128" s="511"/>
      <c r="JFO128" s="511"/>
      <c r="JFP128" s="511"/>
      <c r="JFQ128" s="511"/>
      <c r="JFR128" s="511"/>
      <c r="JFS128" s="511"/>
      <c r="JFT128" s="511"/>
      <c r="JFU128" s="511"/>
      <c r="JFV128" s="511"/>
      <c r="JFW128" s="511"/>
      <c r="JFX128" s="511"/>
      <c r="JFY128" s="511"/>
      <c r="JFZ128" s="511"/>
      <c r="JGA128" s="511"/>
      <c r="JGB128" s="511"/>
      <c r="JGC128" s="511"/>
      <c r="JGD128" s="511"/>
      <c r="JGE128" s="511"/>
      <c r="JGF128" s="511"/>
      <c r="JGG128" s="511"/>
      <c r="JGH128" s="511"/>
      <c r="JGI128" s="511"/>
      <c r="JGJ128" s="511"/>
      <c r="JGK128" s="511"/>
      <c r="JGL128" s="511"/>
      <c r="JGM128" s="511"/>
      <c r="JGN128" s="511"/>
      <c r="JGO128" s="511"/>
      <c r="JGP128" s="511"/>
      <c r="JGQ128" s="511"/>
      <c r="JGR128" s="511"/>
      <c r="JGS128" s="511"/>
      <c r="JGT128" s="511"/>
      <c r="JGU128" s="511"/>
      <c r="JGV128" s="511"/>
      <c r="JGW128" s="511"/>
      <c r="JGX128" s="511"/>
      <c r="JGY128" s="511"/>
      <c r="JGZ128" s="511"/>
      <c r="JHA128" s="511"/>
      <c r="JHB128" s="511"/>
      <c r="JHC128" s="511"/>
      <c r="JHD128" s="511"/>
      <c r="JHE128" s="511"/>
      <c r="JHF128" s="511"/>
      <c r="JHG128" s="511"/>
      <c r="JHH128" s="511"/>
      <c r="JHI128" s="511"/>
      <c r="JHJ128" s="511"/>
      <c r="JHK128" s="511"/>
      <c r="JHL128" s="511"/>
      <c r="JHM128" s="511"/>
      <c r="JHN128" s="511"/>
      <c r="JHO128" s="511"/>
      <c r="JHP128" s="511"/>
      <c r="JHQ128" s="511"/>
      <c r="JHR128" s="511"/>
      <c r="JHS128" s="511"/>
      <c r="JHT128" s="511"/>
      <c r="JHU128" s="511"/>
      <c r="JHV128" s="511"/>
      <c r="JHW128" s="511"/>
      <c r="JHX128" s="511"/>
      <c r="JHY128" s="511"/>
      <c r="JHZ128" s="511"/>
      <c r="JIA128" s="511"/>
      <c r="JIB128" s="511"/>
      <c r="JIC128" s="511"/>
      <c r="JID128" s="511"/>
      <c r="JIE128" s="511"/>
      <c r="JIF128" s="511"/>
      <c r="JIG128" s="511"/>
      <c r="JIH128" s="511"/>
      <c r="JII128" s="511"/>
      <c r="JIJ128" s="511"/>
      <c r="JIK128" s="511"/>
      <c r="JIL128" s="511"/>
      <c r="JIM128" s="511"/>
      <c r="JIN128" s="511"/>
      <c r="JIO128" s="511"/>
      <c r="JIP128" s="511"/>
      <c r="JIQ128" s="511"/>
      <c r="JIR128" s="511"/>
      <c r="JIS128" s="511"/>
      <c r="JIT128" s="511"/>
      <c r="JIU128" s="511"/>
      <c r="JIV128" s="511"/>
      <c r="JIW128" s="511"/>
      <c r="JIX128" s="511"/>
      <c r="JIY128" s="511"/>
      <c r="JIZ128" s="511"/>
      <c r="JJA128" s="511"/>
      <c r="JJB128" s="511"/>
      <c r="JJC128" s="511"/>
      <c r="JJD128" s="511"/>
      <c r="JJE128" s="511"/>
      <c r="JJF128" s="511"/>
      <c r="JJG128" s="511"/>
      <c r="JJH128" s="511"/>
      <c r="JJI128" s="511"/>
      <c r="JJJ128" s="511"/>
      <c r="JJK128" s="511"/>
      <c r="JJL128" s="511"/>
      <c r="JJM128" s="511"/>
      <c r="JJN128" s="511"/>
      <c r="JJO128" s="511"/>
      <c r="JJP128" s="511"/>
      <c r="JJQ128" s="511"/>
      <c r="JJR128" s="511"/>
      <c r="JJS128" s="511"/>
      <c r="JJT128" s="511"/>
      <c r="JJU128" s="511"/>
      <c r="JJV128" s="511"/>
      <c r="JJW128" s="511"/>
      <c r="JJX128" s="511"/>
      <c r="JJY128" s="511"/>
      <c r="JJZ128" s="511"/>
      <c r="JKA128" s="511"/>
      <c r="JKB128" s="511"/>
      <c r="JKC128" s="511"/>
      <c r="JKD128" s="511"/>
      <c r="JKE128" s="511"/>
      <c r="JKF128" s="511"/>
      <c r="JKG128" s="511"/>
      <c r="JKH128" s="511"/>
      <c r="JKI128" s="511"/>
      <c r="JKJ128" s="511"/>
      <c r="JKK128" s="511"/>
      <c r="JKL128" s="511"/>
      <c r="JKM128" s="511"/>
      <c r="JKN128" s="511"/>
      <c r="JKO128" s="511"/>
      <c r="JKP128" s="511"/>
      <c r="JKQ128" s="511"/>
      <c r="JKR128" s="511"/>
      <c r="JKS128" s="511"/>
      <c r="JKT128" s="511"/>
      <c r="JKU128" s="511"/>
      <c r="JKV128" s="511"/>
      <c r="JKW128" s="511"/>
      <c r="JKX128" s="511"/>
      <c r="JKY128" s="511"/>
      <c r="JKZ128" s="511"/>
      <c r="JLA128" s="511"/>
      <c r="JLB128" s="511"/>
      <c r="JLC128" s="511"/>
      <c r="JLD128" s="511"/>
      <c r="JLE128" s="511"/>
      <c r="JLF128" s="511"/>
      <c r="JLG128" s="511"/>
      <c r="JLH128" s="511"/>
      <c r="JLI128" s="511"/>
      <c r="JLJ128" s="511"/>
      <c r="JLK128" s="511"/>
      <c r="JLL128" s="511"/>
      <c r="JLM128" s="511"/>
      <c r="JLN128" s="511"/>
      <c r="JLO128" s="511"/>
      <c r="JLP128" s="511"/>
      <c r="JLQ128" s="511"/>
      <c r="JLR128" s="511"/>
      <c r="JLS128" s="511"/>
      <c r="JLT128" s="511"/>
      <c r="JLU128" s="511"/>
      <c r="JLV128" s="511"/>
      <c r="JLW128" s="511"/>
      <c r="JLX128" s="511"/>
      <c r="JLY128" s="511"/>
      <c r="JLZ128" s="511"/>
      <c r="JMA128" s="511"/>
      <c r="JMB128" s="511"/>
      <c r="JMC128" s="511"/>
      <c r="JMD128" s="511"/>
      <c r="JME128" s="511"/>
      <c r="JMF128" s="511"/>
      <c r="JMG128" s="511"/>
      <c r="JMH128" s="511"/>
      <c r="JMI128" s="511"/>
      <c r="JMJ128" s="511"/>
      <c r="JMK128" s="511"/>
      <c r="JML128" s="511"/>
      <c r="JMM128" s="511"/>
      <c r="JMN128" s="511"/>
      <c r="JMO128" s="511"/>
      <c r="JMP128" s="511"/>
      <c r="JMQ128" s="511"/>
      <c r="JMR128" s="511"/>
      <c r="JMS128" s="511"/>
      <c r="JMT128" s="511"/>
      <c r="JMU128" s="511"/>
      <c r="JMV128" s="511"/>
      <c r="JMW128" s="511"/>
      <c r="JMX128" s="511"/>
      <c r="JMY128" s="511"/>
      <c r="JMZ128" s="511"/>
      <c r="JNA128" s="511"/>
      <c r="JNB128" s="511"/>
      <c r="JNC128" s="511"/>
      <c r="JND128" s="511"/>
      <c r="JNE128" s="511"/>
      <c r="JNF128" s="511"/>
      <c r="JNG128" s="511"/>
      <c r="JNH128" s="511"/>
      <c r="JNI128" s="511"/>
      <c r="JNJ128" s="511"/>
      <c r="JNK128" s="511"/>
      <c r="JNL128" s="511"/>
      <c r="JNM128" s="511"/>
      <c r="JNN128" s="511"/>
      <c r="JNO128" s="511"/>
      <c r="JNP128" s="511"/>
      <c r="JNQ128" s="511"/>
      <c r="JNR128" s="511"/>
      <c r="JNS128" s="511"/>
      <c r="JNT128" s="511"/>
      <c r="JNU128" s="511"/>
      <c r="JNV128" s="511"/>
      <c r="JNW128" s="511"/>
      <c r="JNX128" s="511"/>
      <c r="JNY128" s="511"/>
      <c r="JNZ128" s="511"/>
      <c r="JOA128" s="511"/>
      <c r="JOB128" s="511"/>
      <c r="JOC128" s="511"/>
      <c r="JOD128" s="511"/>
      <c r="JOE128" s="511"/>
      <c r="JOF128" s="511"/>
      <c r="JOG128" s="511"/>
      <c r="JOH128" s="511"/>
      <c r="JOI128" s="511"/>
      <c r="JOJ128" s="511"/>
      <c r="JOK128" s="511"/>
      <c r="JOL128" s="511"/>
      <c r="JOM128" s="511"/>
      <c r="JON128" s="511"/>
      <c r="JOO128" s="511"/>
      <c r="JOP128" s="511"/>
      <c r="JOQ128" s="511"/>
      <c r="JOR128" s="511"/>
      <c r="JOS128" s="511"/>
      <c r="JOT128" s="511"/>
      <c r="JOU128" s="511"/>
      <c r="JOV128" s="511"/>
      <c r="JOW128" s="511"/>
      <c r="JOX128" s="511"/>
      <c r="JOY128" s="511"/>
      <c r="JOZ128" s="511"/>
      <c r="JPA128" s="511"/>
      <c r="JPB128" s="511"/>
      <c r="JPC128" s="511"/>
      <c r="JPD128" s="511"/>
      <c r="JPE128" s="511"/>
      <c r="JPF128" s="511"/>
      <c r="JPG128" s="511"/>
      <c r="JPH128" s="511"/>
      <c r="JPI128" s="511"/>
      <c r="JPJ128" s="511"/>
      <c r="JPK128" s="511"/>
      <c r="JPL128" s="511"/>
      <c r="JPM128" s="511"/>
      <c r="JPN128" s="511"/>
      <c r="JPO128" s="511"/>
      <c r="JPP128" s="511"/>
      <c r="JPQ128" s="511"/>
      <c r="JPR128" s="511"/>
      <c r="JPS128" s="511"/>
      <c r="JPT128" s="511"/>
      <c r="JPU128" s="511"/>
      <c r="JPV128" s="511"/>
      <c r="JPW128" s="511"/>
      <c r="JPX128" s="511"/>
      <c r="JPY128" s="511"/>
      <c r="JPZ128" s="511"/>
      <c r="JQA128" s="511"/>
      <c r="JQB128" s="511"/>
      <c r="JQC128" s="511"/>
      <c r="JQD128" s="511"/>
      <c r="JQE128" s="511"/>
      <c r="JQF128" s="511"/>
      <c r="JQG128" s="511"/>
      <c r="JQH128" s="511"/>
      <c r="JQI128" s="511"/>
      <c r="JQJ128" s="511"/>
      <c r="JQK128" s="511"/>
      <c r="JQL128" s="511"/>
      <c r="JQM128" s="511"/>
      <c r="JQN128" s="511"/>
      <c r="JQO128" s="511"/>
      <c r="JQP128" s="511"/>
      <c r="JQQ128" s="511"/>
      <c r="JQR128" s="511"/>
      <c r="JQS128" s="511"/>
      <c r="JQT128" s="511"/>
      <c r="JQU128" s="511"/>
      <c r="JQV128" s="511"/>
      <c r="JQW128" s="511"/>
      <c r="JQX128" s="511"/>
      <c r="JQY128" s="511"/>
      <c r="JQZ128" s="511"/>
      <c r="JRA128" s="511"/>
      <c r="JRB128" s="511"/>
      <c r="JRC128" s="511"/>
      <c r="JRD128" s="511"/>
      <c r="JRE128" s="511"/>
      <c r="JRF128" s="511"/>
      <c r="JRG128" s="511"/>
      <c r="JRH128" s="511"/>
      <c r="JRI128" s="511"/>
      <c r="JRJ128" s="511"/>
      <c r="JRK128" s="511"/>
      <c r="JRL128" s="511"/>
      <c r="JRM128" s="511"/>
      <c r="JRN128" s="511"/>
      <c r="JRO128" s="511"/>
      <c r="JRP128" s="511"/>
      <c r="JRQ128" s="511"/>
      <c r="JRR128" s="511"/>
      <c r="JRS128" s="511"/>
      <c r="JRT128" s="511"/>
      <c r="JRU128" s="511"/>
      <c r="JRV128" s="511"/>
      <c r="JRW128" s="511"/>
      <c r="JRX128" s="511"/>
      <c r="JRY128" s="511"/>
      <c r="JRZ128" s="511"/>
      <c r="JSA128" s="511"/>
      <c r="JSB128" s="511"/>
      <c r="JSC128" s="511"/>
      <c r="JSD128" s="511"/>
      <c r="JSE128" s="511"/>
      <c r="JSF128" s="511"/>
      <c r="JSG128" s="511"/>
      <c r="JSH128" s="511"/>
      <c r="JSI128" s="511"/>
      <c r="JSJ128" s="511"/>
      <c r="JSK128" s="511"/>
      <c r="JSL128" s="511"/>
      <c r="JSM128" s="511"/>
      <c r="JSN128" s="511"/>
      <c r="JSO128" s="511"/>
      <c r="JSP128" s="511"/>
      <c r="JSQ128" s="511"/>
      <c r="JSR128" s="511"/>
      <c r="JSS128" s="511"/>
      <c r="JST128" s="511"/>
      <c r="JSU128" s="511"/>
      <c r="JSV128" s="511"/>
      <c r="JSW128" s="511"/>
      <c r="JSX128" s="511"/>
      <c r="JSY128" s="511"/>
      <c r="JSZ128" s="511"/>
      <c r="JTA128" s="511"/>
      <c r="JTB128" s="511"/>
      <c r="JTC128" s="511"/>
      <c r="JTD128" s="511"/>
      <c r="JTE128" s="511"/>
      <c r="JTF128" s="511"/>
      <c r="JTG128" s="511"/>
      <c r="JTH128" s="511"/>
      <c r="JTI128" s="511"/>
      <c r="JTJ128" s="511"/>
      <c r="JTK128" s="511"/>
      <c r="JTL128" s="511"/>
      <c r="JTM128" s="511"/>
      <c r="JTN128" s="511"/>
      <c r="JTO128" s="511"/>
      <c r="JTP128" s="511"/>
      <c r="JTQ128" s="511"/>
      <c r="JTR128" s="511"/>
      <c r="JTS128" s="511"/>
      <c r="JTT128" s="511"/>
      <c r="JTU128" s="511"/>
      <c r="JTV128" s="511"/>
      <c r="JTW128" s="511"/>
      <c r="JTX128" s="511"/>
      <c r="JTY128" s="511"/>
      <c r="JTZ128" s="511"/>
      <c r="JUA128" s="511"/>
      <c r="JUB128" s="511"/>
      <c r="JUC128" s="511"/>
      <c r="JUD128" s="511"/>
      <c r="JUE128" s="511"/>
      <c r="JUF128" s="511"/>
      <c r="JUG128" s="511"/>
      <c r="JUH128" s="511"/>
      <c r="JUI128" s="511"/>
      <c r="JUJ128" s="511"/>
      <c r="JUK128" s="511"/>
      <c r="JUL128" s="511"/>
      <c r="JUM128" s="511"/>
      <c r="JUN128" s="511"/>
      <c r="JUO128" s="511"/>
      <c r="JUP128" s="511"/>
      <c r="JUQ128" s="511"/>
      <c r="JUR128" s="511"/>
      <c r="JUS128" s="511"/>
      <c r="JUT128" s="511"/>
      <c r="JUU128" s="511"/>
      <c r="JUV128" s="511"/>
      <c r="JUW128" s="511"/>
      <c r="JUX128" s="511"/>
      <c r="JUY128" s="511"/>
      <c r="JUZ128" s="511"/>
      <c r="JVA128" s="511"/>
      <c r="JVB128" s="511"/>
      <c r="JVC128" s="511"/>
      <c r="JVD128" s="511"/>
      <c r="JVE128" s="511"/>
      <c r="JVF128" s="511"/>
      <c r="JVG128" s="511"/>
      <c r="JVH128" s="511"/>
      <c r="JVI128" s="511"/>
      <c r="JVJ128" s="511"/>
      <c r="JVK128" s="511"/>
      <c r="JVL128" s="511"/>
      <c r="JVM128" s="511"/>
      <c r="JVN128" s="511"/>
      <c r="JVO128" s="511"/>
      <c r="JVP128" s="511"/>
      <c r="JVQ128" s="511"/>
      <c r="JVR128" s="511"/>
      <c r="JVS128" s="511"/>
      <c r="JVT128" s="511"/>
      <c r="JVU128" s="511"/>
      <c r="JVV128" s="511"/>
      <c r="JVW128" s="511"/>
      <c r="JVX128" s="511"/>
      <c r="JVY128" s="511"/>
      <c r="JVZ128" s="511"/>
      <c r="JWA128" s="511"/>
      <c r="JWB128" s="511"/>
      <c r="JWC128" s="511"/>
      <c r="JWD128" s="511"/>
      <c r="JWE128" s="511"/>
      <c r="JWF128" s="511"/>
      <c r="JWG128" s="511"/>
      <c r="JWH128" s="511"/>
      <c r="JWI128" s="511"/>
      <c r="JWJ128" s="511"/>
      <c r="JWK128" s="511"/>
      <c r="JWL128" s="511"/>
      <c r="JWM128" s="511"/>
      <c r="JWN128" s="511"/>
      <c r="JWO128" s="511"/>
      <c r="JWP128" s="511"/>
      <c r="JWQ128" s="511"/>
      <c r="JWR128" s="511"/>
      <c r="JWS128" s="511"/>
      <c r="JWT128" s="511"/>
      <c r="JWU128" s="511"/>
      <c r="JWV128" s="511"/>
      <c r="JWW128" s="511"/>
      <c r="JWX128" s="511"/>
      <c r="JWY128" s="511"/>
      <c r="JWZ128" s="511"/>
      <c r="JXA128" s="511"/>
      <c r="JXB128" s="511"/>
      <c r="JXC128" s="511"/>
      <c r="JXD128" s="511"/>
      <c r="JXE128" s="511"/>
      <c r="JXF128" s="511"/>
      <c r="JXG128" s="511"/>
      <c r="JXH128" s="511"/>
      <c r="JXI128" s="511"/>
      <c r="JXJ128" s="511"/>
      <c r="JXK128" s="511"/>
      <c r="JXL128" s="511"/>
      <c r="JXM128" s="511"/>
      <c r="JXN128" s="511"/>
      <c r="JXO128" s="511"/>
      <c r="JXP128" s="511"/>
      <c r="JXQ128" s="511"/>
      <c r="JXR128" s="511"/>
      <c r="JXS128" s="511"/>
      <c r="JXT128" s="511"/>
      <c r="JXU128" s="511"/>
      <c r="JXV128" s="511"/>
      <c r="JXW128" s="511"/>
      <c r="JXX128" s="511"/>
      <c r="JXY128" s="511"/>
      <c r="JXZ128" s="511"/>
      <c r="JYA128" s="511"/>
      <c r="JYB128" s="511"/>
      <c r="JYC128" s="511"/>
      <c r="JYD128" s="511"/>
      <c r="JYE128" s="511"/>
      <c r="JYF128" s="511"/>
      <c r="JYG128" s="511"/>
      <c r="JYH128" s="511"/>
      <c r="JYI128" s="511"/>
      <c r="JYJ128" s="511"/>
      <c r="JYK128" s="511"/>
      <c r="JYL128" s="511"/>
      <c r="JYM128" s="511"/>
      <c r="JYN128" s="511"/>
      <c r="JYO128" s="511"/>
      <c r="JYP128" s="511"/>
      <c r="JYQ128" s="511"/>
      <c r="JYR128" s="511"/>
      <c r="JYS128" s="511"/>
      <c r="JYT128" s="511"/>
      <c r="JYU128" s="511"/>
      <c r="JYV128" s="511"/>
      <c r="JYW128" s="511"/>
      <c r="JYX128" s="511"/>
      <c r="JYY128" s="511"/>
      <c r="JYZ128" s="511"/>
      <c r="JZA128" s="511"/>
      <c r="JZB128" s="511"/>
      <c r="JZC128" s="511"/>
      <c r="JZD128" s="511"/>
      <c r="JZE128" s="511"/>
      <c r="JZF128" s="511"/>
      <c r="JZG128" s="511"/>
      <c r="JZH128" s="511"/>
      <c r="JZI128" s="511"/>
      <c r="JZJ128" s="511"/>
      <c r="JZK128" s="511"/>
      <c r="JZL128" s="511"/>
      <c r="JZM128" s="511"/>
      <c r="JZN128" s="511"/>
      <c r="JZO128" s="511"/>
      <c r="JZP128" s="511"/>
      <c r="JZQ128" s="511"/>
      <c r="JZR128" s="511"/>
      <c r="JZS128" s="511"/>
      <c r="JZT128" s="511"/>
      <c r="JZU128" s="511"/>
      <c r="JZV128" s="511"/>
      <c r="JZW128" s="511"/>
      <c r="JZX128" s="511"/>
      <c r="JZY128" s="511"/>
      <c r="JZZ128" s="511"/>
      <c r="KAA128" s="511"/>
      <c r="KAB128" s="511"/>
      <c r="KAC128" s="511"/>
      <c r="KAD128" s="511"/>
      <c r="KAE128" s="511"/>
      <c r="KAF128" s="511"/>
      <c r="KAG128" s="511"/>
      <c r="KAH128" s="511"/>
      <c r="KAI128" s="511"/>
      <c r="KAJ128" s="511"/>
      <c r="KAK128" s="511"/>
      <c r="KAL128" s="511"/>
      <c r="KAM128" s="511"/>
      <c r="KAN128" s="511"/>
      <c r="KAO128" s="511"/>
      <c r="KAP128" s="511"/>
      <c r="KAQ128" s="511"/>
      <c r="KAR128" s="511"/>
      <c r="KAS128" s="511"/>
      <c r="KAT128" s="511"/>
      <c r="KAU128" s="511"/>
      <c r="KAV128" s="511"/>
      <c r="KAW128" s="511"/>
      <c r="KAX128" s="511"/>
      <c r="KAY128" s="511"/>
      <c r="KAZ128" s="511"/>
      <c r="KBA128" s="511"/>
      <c r="KBB128" s="511"/>
      <c r="KBC128" s="511"/>
      <c r="KBD128" s="511"/>
      <c r="KBE128" s="511"/>
      <c r="KBF128" s="511"/>
      <c r="KBG128" s="511"/>
      <c r="KBH128" s="511"/>
      <c r="KBI128" s="511"/>
      <c r="KBJ128" s="511"/>
      <c r="KBK128" s="511"/>
      <c r="KBL128" s="511"/>
      <c r="KBM128" s="511"/>
      <c r="KBN128" s="511"/>
      <c r="KBO128" s="511"/>
      <c r="KBP128" s="511"/>
      <c r="KBQ128" s="511"/>
      <c r="KBR128" s="511"/>
      <c r="KBS128" s="511"/>
      <c r="KBT128" s="511"/>
      <c r="KBU128" s="511"/>
      <c r="KBV128" s="511"/>
      <c r="KBW128" s="511"/>
      <c r="KBX128" s="511"/>
      <c r="KBY128" s="511"/>
      <c r="KBZ128" s="511"/>
      <c r="KCA128" s="511"/>
      <c r="KCB128" s="511"/>
      <c r="KCC128" s="511"/>
      <c r="KCD128" s="511"/>
      <c r="KCE128" s="511"/>
      <c r="KCF128" s="511"/>
      <c r="KCG128" s="511"/>
      <c r="KCH128" s="511"/>
      <c r="KCI128" s="511"/>
      <c r="KCJ128" s="511"/>
      <c r="KCK128" s="511"/>
      <c r="KCL128" s="511"/>
      <c r="KCM128" s="511"/>
      <c r="KCN128" s="511"/>
      <c r="KCO128" s="511"/>
      <c r="KCP128" s="511"/>
      <c r="KCQ128" s="511"/>
      <c r="KCR128" s="511"/>
      <c r="KCS128" s="511"/>
      <c r="KCT128" s="511"/>
      <c r="KCU128" s="511"/>
      <c r="KCV128" s="511"/>
      <c r="KCW128" s="511"/>
      <c r="KCX128" s="511"/>
      <c r="KCY128" s="511"/>
      <c r="KCZ128" s="511"/>
      <c r="KDA128" s="511"/>
      <c r="KDB128" s="511"/>
      <c r="KDC128" s="511"/>
      <c r="KDD128" s="511"/>
      <c r="KDE128" s="511"/>
      <c r="KDF128" s="511"/>
      <c r="KDG128" s="511"/>
      <c r="KDH128" s="511"/>
      <c r="KDI128" s="511"/>
      <c r="KDJ128" s="511"/>
      <c r="KDK128" s="511"/>
      <c r="KDL128" s="511"/>
      <c r="KDM128" s="511"/>
      <c r="KDN128" s="511"/>
      <c r="KDO128" s="511"/>
      <c r="KDP128" s="511"/>
      <c r="KDQ128" s="511"/>
      <c r="KDR128" s="511"/>
      <c r="KDS128" s="511"/>
      <c r="KDT128" s="511"/>
      <c r="KDU128" s="511"/>
      <c r="KDV128" s="511"/>
      <c r="KDW128" s="511"/>
      <c r="KDX128" s="511"/>
      <c r="KDY128" s="511"/>
      <c r="KDZ128" s="511"/>
      <c r="KEA128" s="511"/>
      <c r="KEB128" s="511"/>
      <c r="KEC128" s="511"/>
      <c r="KED128" s="511"/>
      <c r="KEE128" s="511"/>
      <c r="KEF128" s="511"/>
      <c r="KEG128" s="511"/>
      <c r="KEH128" s="511"/>
      <c r="KEI128" s="511"/>
      <c r="KEJ128" s="511"/>
      <c r="KEK128" s="511"/>
      <c r="KEL128" s="511"/>
      <c r="KEM128" s="511"/>
      <c r="KEN128" s="511"/>
      <c r="KEO128" s="511"/>
      <c r="KEP128" s="511"/>
      <c r="KEQ128" s="511"/>
      <c r="KER128" s="511"/>
      <c r="KES128" s="511"/>
      <c r="KET128" s="511"/>
      <c r="KEU128" s="511"/>
      <c r="KEV128" s="511"/>
      <c r="KEW128" s="511"/>
      <c r="KEX128" s="511"/>
      <c r="KEY128" s="511"/>
      <c r="KEZ128" s="511"/>
      <c r="KFA128" s="511"/>
      <c r="KFB128" s="511"/>
      <c r="KFC128" s="511"/>
      <c r="KFD128" s="511"/>
      <c r="KFE128" s="511"/>
      <c r="KFF128" s="511"/>
      <c r="KFG128" s="511"/>
      <c r="KFH128" s="511"/>
      <c r="KFI128" s="511"/>
      <c r="KFJ128" s="511"/>
      <c r="KFK128" s="511"/>
      <c r="KFL128" s="511"/>
      <c r="KFM128" s="511"/>
      <c r="KFN128" s="511"/>
      <c r="KFO128" s="511"/>
      <c r="KFP128" s="511"/>
      <c r="KFQ128" s="511"/>
      <c r="KFR128" s="511"/>
      <c r="KFS128" s="511"/>
      <c r="KFT128" s="511"/>
      <c r="KFU128" s="511"/>
      <c r="KFV128" s="511"/>
      <c r="KFW128" s="511"/>
      <c r="KFX128" s="511"/>
      <c r="KFY128" s="511"/>
      <c r="KFZ128" s="511"/>
      <c r="KGA128" s="511"/>
      <c r="KGB128" s="511"/>
      <c r="KGC128" s="511"/>
      <c r="KGD128" s="511"/>
      <c r="KGE128" s="511"/>
      <c r="KGF128" s="511"/>
      <c r="KGG128" s="511"/>
      <c r="KGH128" s="511"/>
      <c r="KGI128" s="511"/>
      <c r="KGJ128" s="511"/>
      <c r="KGK128" s="511"/>
      <c r="KGL128" s="511"/>
      <c r="KGM128" s="511"/>
      <c r="KGN128" s="511"/>
      <c r="KGO128" s="511"/>
      <c r="KGP128" s="511"/>
      <c r="KGQ128" s="511"/>
      <c r="KGR128" s="511"/>
      <c r="KGS128" s="511"/>
      <c r="KGT128" s="511"/>
      <c r="KGU128" s="511"/>
      <c r="KGV128" s="511"/>
      <c r="KGW128" s="511"/>
      <c r="KGX128" s="511"/>
      <c r="KGY128" s="511"/>
      <c r="KGZ128" s="511"/>
      <c r="KHA128" s="511"/>
      <c r="KHB128" s="511"/>
      <c r="KHC128" s="511"/>
      <c r="KHD128" s="511"/>
      <c r="KHE128" s="511"/>
      <c r="KHF128" s="511"/>
      <c r="KHG128" s="511"/>
      <c r="KHH128" s="511"/>
      <c r="KHI128" s="511"/>
      <c r="KHJ128" s="511"/>
      <c r="KHK128" s="511"/>
      <c r="KHL128" s="511"/>
      <c r="KHM128" s="511"/>
      <c r="KHN128" s="511"/>
      <c r="KHO128" s="511"/>
      <c r="KHP128" s="511"/>
      <c r="KHQ128" s="511"/>
      <c r="KHR128" s="511"/>
      <c r="KHS128" s="511"/>
      <c r="KHT128" s="511"/>
      <c r="KHU128" s="511"/>
      <c r="KHV128" s="511"/>
      <c r="KHW128" s="511"/>
      <c r="KHX128" s="511"/>
      <c r="KHY128" s="511"/>
      <c r="KHZ128" s="511"/>
      <c r="KIA128" s="511"/>
      <c r="KIB128" s="511"/>
      <c r="KIC128" s="511"/>
      <c r="KID128" s="511"/>
      <c r="KIE128" s="511"/>
      <c r="KIF128" s="511"/>
      <c r="KIG128" s="511"/>
      <c r="KIH128" s="511"/>
      <c r="KII128" s="511"/>
      <c r="KIJ128" s="511"/>
      <c r="KIK128" s="511"/>
      <c r="KIL128" s="511"/>
      <c r="KIM128" s="511"/>
      <c r="KIN128" s="511"/>
      <c r="KIO128" s="511"/>
      <c r="KIP128" s="511"/>
      <c r="KIQ128" s="511"/>
      <c r="KIR128" s="511"/>
      <c r="KIS128" s="511"/>
      <c r="KIT128" s="511"/>
      <c r="KIU128" s="511"/>
      <c r="KIV128" s="511"/>
      <c r="KIW128" s="511"/>
      <c r="KIX128" s="511"/>
      <c r="KIY128" s="511"/>
      <c r="KIZ128" s="511"/>
      <c r="KJA128" s="511"/>
      <c r="KJB128" s="511"/>
      <c r="KJC128" s="511"/>
      <c r="KJD128" s="511"/>
      <c r="KJE128" s="511"/>
      <c r="KJF128" s="511"/>
      <c r="KJG128" s="511"/>
      <c r="KJH128" s="511"/>
      <c r="KJI128" s="511"/>
      <c r="KJJ128" s="511"/>
      <c r="KJK128" s="511"/>
      <c r="KJL128" s="511"/>
      <c r="KJM128" s="511"/>
      <c r="KJN128" s="511"/>
      <c r="KJO128" s="511"/>
      <c r="KJP128" s="511"/>
      <c r="KJQ128" s="511"/>
      <c r="KJR128" s="511"/>
      <c r="KJS128" s="511"/>
      <c r="KJT128" s="511"/>
      <c r="KJU128" s="511"/>
      <c r="KJV128" s="511"/>
      <c r="KJW128" s="511"/>
      <c r="KJX128" s="511"/>
      <c r="KJY128" s="511"/>
      <c r="KJZ128" s="511"/>
      <c r="KKA128" s="511"/>
      <c r="KKB128" s="511"/>
      <c r="KKC128" s="511"/>
      <c r="KKD128" s="511"/>
      <c r="KKE128" s="511"/>
      <c r="KKF128" s="511"/>
      <c r="KKG128" s="511"/>
      <c r="KKH128" s="511"/>
      <c r="KKI128" s="511"/>
      <c r="KKJ128" s="511"/>
      <c r="KKK128" s="511"/>
      <c r="KKL128" s="511"/>
      <c r="KKM128" s="511"/>
      <c r="KKN128" s="511"/>
      <c r="KKO128" s="511"/>
      <c r="KKP128" s="511"/>
      <c r="KKQ128" s="511"/>
      <c r="KKR128" s="511"/>
      <c r="KKS128" s="511"/>
      <c r="KKT128" s="511"/>
      <c r="KKU128" s="511"/>
      <c r="KKV128" s="511"/>
      <c r="KKW128" s="511"/>
      <c r="KKX128" s="511"/>
      <c r="KKY128" s="511"/>
      <c r="KKZ128" s="511"/>
      <c r="KLA128" s="511"/>
      <c r="KLB128" s="511"/>
      <c r="KLC128" s="511"/>
      <c r="KLD128" s="511"/>
      <c r="KLE128" s="511"/>
      <c r="KLF128" s="511"/>
      <c r="KLG128" s="511"/>
      <c r="KLH128" s="511"/>
      <c r="KLI128" s="511"/>
      <c r="KLJ128" s="511"/>
      <c r="KLK128" s="511"/>
      <c r="KLL128" s="511"/>
      <c r="KLM128" s="511"/>
      <c r="KLN128" s="511"/>
      <c r="KLO128" s="511"/>
      <c r="KLP128" s="511"/>
      <c r="KLQ128" s="511"/>
      <c r="KLR128" s="511"/>
      <c r="KLS128" s="511"/>
      <c r="KLT128" s="511"/>
      <c r="KLU128" s="511"/>
      <c r="KLV128" s="511"/>
      <c r="KLW128" s="511"/>
      <c r="KLX128" s="511"/>
      <c r="KLY128" s="511"/>
      <c r="KLZ128" s="511"/>
      <c r="KMA128" s="511"/>
      <c r="KMB128" s="511"/>
      <c r="KMC128" s="511"/>
      <c r="KMD128" s="511"/>
      <c r="KME128" s="511"/>
      <c r="KMF128" s="511"/>
      <c r="KMG128" s="511"/>
      <c r="KMH128" s="511"/>
      <c r="KMI128" s="511"/>
      <c r="KMJ128" s="511"/>
      <c r="KMK128" s="511"/>
      <c r="KML128" s="511"/>
      <c r="KMM128" s="511"/>
      <c r="KMN128" s="511"/>
      <c r="KMO128" s="511"/>
      <c r="KMP128" s="511"/>
      <c r="KMQ128" s="511"/>
      <c r="KMR128" s="511"/>
      <c r="KMS128" s="511"/>
      <c r="KMT128" s="511"/>
      <c r="KMU128" s="511"/>
      <c r="KMV128" s="511"/>
      <c r="KMW128" s="511"/>
      <c r="KMX128" s="511"/>
      <c r="KMY128" s="511"/>
      <c r="KMZ128" s="511"/>
      <c r="KNA128" s="511"/>
      <c r="KNB128" s="511"/>
      <c r="KNC128" s="511"/>
      <c r="KND128" s="511"/>
      <c r="KNE128" s="511"/>
      <c r="KNF128" s="511"/>
      <c r="KNG128" s="511"/>
      <c r="KNH128" s="511"/>
      <c r="KNI128" s="511"/>
      <c r="KNJ128" s="511"/>
      <c r="KNK128" s="511"/>
      <c r="KNL128" s="511"/>
      <c r="KNM128" s="511"/>
      <c r="KNN128" s="511"/>
      <c r="KNO128" s="511"/>
      <c r="KNP128" s="511"/>
      <c r="KNQ128" s="511"/>
      <c r="KNR128" s="511"/>
      <c r="KNS128" s="511"/>
      <c r="KNT128" s="511"/>
      <c r="KNU128" s="511"/>
      <c r="KNV128" s="511"/>
      <c r="KNW128" s="511"/>
      <c r="KNX128" s="511"/>
      <c r="KNY128" s="511"/>
      <c r="KNZ128" s="511"/>
      <c r="KOA128" s="511"/>
      <c r="KOB128" s="511"/>
      <c r="KOC128" s="511"/>
      <c r="KOD128" s="511"/>
      <c r="KOE128" s="511"/>
      <c r="KOF128" s="511"/>
      <c r="KOG128" s="511"/>
      <c r="KOH128" s="511"/>
      <c r="KOI128" s="511"/>
      <c r="KOJ128" s="511"/>
      <c r="KOK128" s="511"/>
      <c r="KOL128" s="511"/>
      <c r="KOM128" s="511"/>
      <c r="KON128" s="511"/>
      <c r="KOO128" s="511"/>
      <c r="KOP128" s="511"/>
      <c r="KOQ128" s="511"/>
      <c r="KOR128" s="511"/>
      <c r="KOS128" s="511"/>
      <c r="KOT128" s="511"/>
      <c r="KOU128" s="511"/>
      <c r="KOV128" s="511"/>
      <c r="KOW128" s="511"/>
      <c r="KOX128" s="511"/>
      <c r="KOY128" s="511"/>
      <c r="KOZ128" s="511"/>
      <c r="KPA128" s="511"/>
      <c r="KPB128" s="511"/>
      <c r="KPC128" s="511"/>
      <c r="KPD128" s="511"/>
      <c r="KPE128" s="511"/>
      <c r="KPF128" s="511"/>
      <c r="KPG128" s="511"/>
      <c r="KPH128" s="511"/>
      <c r="KPI128" s="511"/>
      <c r="KPJ128" s="511"/>
      <c r="KPK128" s="511"/>
      <c r="KPL128" s="511"/>
      <c r="KPM128" s="511"/>
      <c r="KPN128" s="511"/>
      <c r="KPO128" s="511"/>
      <c r="KPP128" s="511"/>
      <c r="KPQ128" s="511"/>
      <c r="KPR128" s="511"/>
      <c r="KPS128" s="511"/>
      <c r="KPT128" s="511"/>
      <c r="KPU128" s="511"/>
      <c r="KPV128" s="511"/>
      <c r="KPW128" s="511"/>
      <c r="KPX128" s="511"/>
      <c r="KPY128" s="511"/>
      <c r="KPZ128" s="511"/>
      <c r="KQA128" s="511"/>
      <c r="KQB128" s="511"/>
      <c r="KQC128" s="511"/>
      <c r="KQD128" s="511"/>
      <c r="KQE128" s="511"/>
      <c r="KQF128" s="511"/>
      <c r="KQG128" s="511"/>
      <c r="KQH128" s="511"/>
      <c r="KQI128" s="511"/>
      <c r="KQJ128" s="511"/>
      <c r="KQK128" s="511"/>
      <c r="KQL128" s="511"/>
      <c r="KQM128" s="511"/>
      <c r="KQN128" s="511"/>
      <c r="KQO128" s="511"/>
      <c r="KQP128" s="511"/>
      <c r="KQQ128" s="511"/>
      <c r="KQR128" s="511"/>
      <c r="KQS128" s="511"/>
      <c r="KQT128" s="511"/>
      <c r="KQU128" s="511"/>
      <c r="KQV128" s="511"/>
      <c r="KQW128" s="511"/>
      <c r="KQX128" s="511"/>
      <c r="KQY128" s="511"/>
      <c r="KQZ128" s="511"/>
      <c r="KRA128" s="511"/>
      <c r="KRB128" s="511"/>
      <c r="KRC128" s="511"/>
      <c r="KRD128" s="511"/>
      <c r="KRE128" s="511"/>
      <c r="KRF128" s="511"/>
      <c r="KRG128" s="511"/>
      <c r="KRH128" s="511"/>
      <c r="KRI128" s="511"/>
      <c r="KRJ128" s="511"/>
      <c r="KRK128" s="511"/>
      <c r="KRL128" s="511"/>
      <c r="KRM128" s="511"/>
      <c r="KRN128" s="511"/>
      <c r="KRO128" s="511"/>
      <c r="KRP128" s="511"/>
      <c r="KRQ128" s="511"/>
      <c r="KRR128" s="511"/>
      <c r="KRS128" s="511"/>
      <c r="KRT128" s="511"/>
      <c r="KRU128" s="511"/>
      <c r="KRV128" s="511"/>
      <c r="KRW128" s="511"/>
      <c r="KRX128" s="511"/>
      <c r="KRY128" s="511"/>
      <c r="KRZ128" s="511"/>
      <c r="KSA128" s="511"/>
      <c r="KSB128" s="511"/>
      <c r="KSC128" s="511"/>
      <c r="KSD128" s="511"/>
      <c r="KSE128" s="511"/>
      <c r="KSF128" s="511"/>
      <c r="KSG128" s="511"/>
      <c r="KSH128" s="511"/>
      <c r="KSI128" s="511"/>
      <c r="KSJ128" s="511"/>
      <c r="KSK128" s="511"/>
      <c r="KSL128" s="511"/>
      <c r="KSM128" s="511"/>
      <c r="KSN128" s="511"/>
      <c r="KSO128" s="511"/>
      <c r="KSP128" s="511"/>
      <c r="KSQ128" s="511"/>
      <c r="KSR128" s="511"/>
      <c r="KSS128" s="511"/>
      <c r="KST128" s="511"/>
      <c r="KSU128" s="511"/>
      <c r="KSV128" s="511"/>
      <c r="KSW128" s="511"/>
      <c r="KSX128" s="511"/>
      <c r="KSY128" s="511"/>
      <c r="KSZ128" s="511"/>
      <c r="KTA128" s="511"/>
      <c r="KTB128" s="511"/>
      <c r="KTC128" s="511"/>
      <c r="KTD128" s="511"/>
      <c r="KTE128" s="511"/>
      <c r="KTF128" s="511"/>
      <c r="KTG128" s="511"/>
      <c r="KTH128" s="511"/>
      <c r="KTI128" s="511"/>
      <c r="KTJ128" s="511"/>
      <c r="KTK128" s="511"/>
      <c r="KTL128" s="511"/>
      <c r="KTM128" s="511"/>
      <c r="KTN128" s="511"/>
      <c r="KTO128" s="511"/>
      <c r="KTP128" s="511"/>
      <c r="KTQ128" s="511"/>
      <c r="KTR128" s="511"/>
      <c r="KTS128" s="511"/>
      <c r="KTT128" s="511"/>
      <c r="KTU128" s="511"/>
      <c r="KTV128" s="511"/>
      <c r="KTW128" s="511"/>
      <c r="KTX128" s="511"/>
      <c r="KTY128" s="511"/>
      <c r="KTZ128" s="511"/>
      <c r="KUA128" s="511"/>
      <c r="KUB128" s="511"/>
      <c r="KUC128" s="511"/>
      <c r="KUD128" s="511"/>
      <c r="KUE128" s="511"/>
      <c r="KUF128" s="511"/>
      <c r="KUG128" s="511"/>
      <c r="KUH128" s="511"/>
      <c r="KUI128" s="511"/>
      <c r="KUJ128" s="511"/>
      <c r="KUK128" s="511"/>
      <c r="KUL128" s="511"/>
      <c r="KUM128" s="511"/>
      <c r="KUN128" s="511"/>
      <c r="KUO128" s="511"/>
      <c r="KUP128" s="511"/>
      <c r="KUQ128" s="511"/>
      <c r="KUR128" s="511"/>
      <c r="KUS128" s="511"/>
      <c r="KUT128" s="511"/>
      <c r="KUU128" s="511"/>
      <c r="KUV128" s="511"/>
      <c r="KUW128" s="511"/>
      <c r="KUX128" s="511"/>
      <c r="KUY128" s="511"/>
      <c r="KUZ128" s="511"/>
      <c r="KVA128" s="511"/>
      <c r="KVB128" s="511"/>
      <c r="KVC128" s="511"/>
      <c r="KVD128" s="511"/>
      <c r="KVE128" s="511"/>
      <c r="KVF128" s="511"/>
      <c r="KVG128" s="511"/>
      <c r="KVH128" s="511"/>
      <c r="KVI128" s="511"/>
      <c r="KVJ128" s="511"/>
      <c r="KVK128" s="511"/>
      <c r="KVL128" s="511"/>
      <c r="KVM128" s="511"/>
      <c r="KVN128" s="511"/>
      <c r="KVO128" s="511"/>
      <c r="KVP128" s="511"/>
      <c r="KVQ128" s="511"/>
      <c r="KVR128" s="511"/>
      <c r="KVS128" s="511"/>
      <c r="KVT128" s="511"/>
      <c r="KVU128" s="511"/>
      <c r="KVV128" s="511"/>
      <c r="KVW128" s="511"/>
      <c r="KVX128" s="511"/>
      <c r="KVY128" s="511"/>
      <c r="KVZ128" s="511"/>
      <c r="KWA128" s="511"/>
      <c r="KWB128" s="511"/>
      <c r="KWC128" s="511"/>
      <c r="KWD128" s="511"/>
      <c r="KWE128" s="511"/>
      <c r="KWF128" s="511"/>
      <c r="KWG128" s="511"/>
      <c r="KWH128" s="511"/>
      <c r="KWI128" s="511"/>
      <c r="KWJ128" s="511"/>
      <c r="KWK128" s="511"/>
      <c r="KWL128" s="511"/>
      <c r="KWM128" s="511"/>
      <c r="KWN128" s="511"/>
      <c r="KWO128" s="511"/>
      <c r="KWP128" s="511"/>
      <c r="KWQ128" s="511"/>
      <c r="KWR128" s="511"/>
      <c r="KWS128" s="511"/>
      <c r="KWT128" s="511"/>
      <c r="KWU128" s="511"/>
      <c r="KWV128" s="511"/>
      <c r="KWW128" s="511"/>
      <c r="KWX128" s="511"/>
      <c r="KWY128" s="511"/>
      <c r="KWZ128" s="511"/>
      <c r="KXA128" s="511"/>
      <c r="KXB128" s="511"/>
      <c r="KXC128" s="511"/>
      <c r="KXD128" s="511"/>
      <c r="KXE128" s="511"/>
      <c r="KXF128" s="511"/>
      <c r="KXG128" s="511"/>
      <c r="KXH128" s="511"/>
      <c r="KXI128" s="511"/>
      <c r="KXJ128" s="511"/>
      <c r="KXK128" s="511"/>
      <c r="KXL128" s="511"/>
      <c r="KXM128" s="511"/>
      <c r="KXN128" s="511"/>
      <c r="KXO128" s="511"/>
      <c r="KXP128" s="511"/>
      <c r="KXQ128" s="511"/>
      <c r="KXR128" s="511"/>
      <c r="KXS128" s="511"/>
      <c r="KXT128" s="511"/>
      <c r="KXU128" s="511"/>
      <c r="KXV128" s="511"/>
      <c r="KXW128" s="511"/>
      <c r="KXX128" s="511"/>
      <c r="KXY128" s="511"/>
      <c r="KXZ128" s="511"/>
      <c r="KYA128" s="511"/>
      <c r="KYB128" s="511"/>
      <c r="KYC128" s="511"/>
      <c r="KYD128" s="511"/>
      <c r="KYE128" s="511"/>
      <c r="KYF128" s="511"/>
      <c r="KYG128" s="511"/>
      <c r="KYH128" s="511"/>
      <c r="KYI128" s="511"/>
      <c r="KYJ128" s="511"/>
      <c r="KYK128" s="511"/>
      <c r="KYL128" s="511"/>
      <c r="KYM128" s="511"/>
      <c r="KYN128" s="511"/>
      <c r="KYO128" s="511"/>
      <c r="KYP128" s="511"/>
      <c r="KYQ128" s="511"/>
      <c r="KYR128" s="511"/>
      <c r="KYS128" s="511"/>
      <c r="KYT128" s="511"/>
      <c r="KYU128" s="511"/>
      <c r="KYV128" s="511"/>
      <c r="KYW128" s="511"/>
      <c r="KYX128" s="511"/>
      <c r="KYY128" s="511"/>
      <c r="KYZ128" s="511"/>
      <c r="KZA128" s="511"/>
      <c r="KZB128" s="511"/>
      <c r="KZC128" s="511"/>
      <c r="KZD128" s="511"/>
      <c r="KZE128" s="511"/>
      <c r="KZF128" s="511"/>
      <c r="KZG128" s="511"/>
      <c r="KZH128" s="511"/>
      <c r="KZI128" s="511"/>
      <c r="KZJ128" s="511"/>
      <c r="KZK128" s="511"/>
      <c r="KZL128" s="511"/>
      <c r="KZM128" s="511"/>
      <c r="KZN128" s="511"/>
      <c r="KZO128" s="511"/>
      <c r="KZP128" s="511"/>
      <c r="KZQ128" s="511"/>
      <c r="KZR128" s="511"/>
      <c r="KZS128" s="511"/>
      <c r="KZT128" s="511"/>
      <c r="KZU128" s="511"/>
      <c r="KZV128" s="511"/>
      <c r="KZW128" s="511"/>
      <c r="KZX128" s="511"/>
      <c r="KZY128" s="511"/>
      <c r="KZZ128" s="511"/>
      <c r="LAA128" s="511"/>
      <c r="LAB128" s="511"/>
      <c r="LAC128" s="511"/>
      <c r="LAD128" s="511"/>
      <c r="LAE128" s="511"/>
      <c r="LAF128" s="511"/>
      <c r="LAG128" s="511"/>
      <c r="LAH128" s="511"/>
      <c r="LAI128" s="511"/>
      <c r="LAJ128" s="511"/>
      <c r="LAK128" s="511"/>
      <c r="LAL128" s="511"/>
      <c r="LAM128" s="511"/>
      <c r="LAN128" s="511"/>
      <c r="LAO128" s="511"/>
      <c r="LAP128" s="511"/>
      <c r="LAQ128" s="511"/>
      <c r="LAR128" s="511"/>
      <c r="LAS128" s="511"/>
      <c r="LAT128" s="511"/>
      <c r="LAU128" s="511"/>
      <c r="LAV128" s="511"/>
      <c r="LAW128" s="511"/>
      <c r="LAX128" s="511"/>
      <c r="LAY128" s="511"/>
      <c r="LAZ128" s="511"/>
      <c r="LBA128" s="511"/>
      <c r="LBB128" s="511"/>
      <c r="LBC128" s="511"/>
      <c r="LBD128" s="511"/>
      <c r="LBE128" s="511"/>
      <c r="LBF128" s="511"/>
      <c r="LBG128" s="511"/>
      <c r="LBH128" s="511"/>
      <c r="LBI128" s="511"/>
      <c r="LBJ128" s="511"/>
      <c r="LBK128" s="511"/>
      <c r="LBL128" s="511"/>
      <c r="LBM128" s="511"/>
      <c r="LBN128" s="511"/>
      <c r="LBO128" s="511"/>
      <c r="LBP128" s="511"/>
      <c r="LBQ128" s="511"/>
      <c r="LBR128" s="511"/>
      <c r="LBS128" s="511"/>
      <c r="LBT128" s="511"/>
      <c r="LBU128" s="511"/>
      <c r="LBV128" s="511"/>
      <c r="LBW128" s="511"/>
      <c r="LBX128" s="511"/>
      <c r="LBY128" s="511"/>
      <c r="LBZ128" s="511"/>
      <c r="LCA128" s="511"/>
      <c r="LCB128" s="511"/>
      <c r="LCC128" s="511"/>
      <c r="LCD128" s="511"/>
      <c r="LCE128" s="511"/>
      <c r="LCF128" s="511"/>
      <c r="LCG128" s="511"/>
      <c r="LCH128" s="511"/>
      <c r="LCI128" s="511"/>
      <c r="LCJ128" s="511"/>
      <c r="LCK128" s="511"/>
      <c r="LCL128" s="511"/>
      <c r="LCM128" s="511"/>
      <c r="LCN128" s="511"/>
      <c r="LCO128" s="511"/>
      <c r="LCP128" s="511"/>
      <c r="LCQ128" s="511"/>
      <c r="LCR128" s="511"/>
      <c r="LCS128" s="511"/>
      <c r="LCT128" s="511"/>
      <c r="LCU128" s="511"/>
      <c r="LCV128" s="511"/>
      <c r="LCW128" s="511"/>
      <c r="LCX128" s="511"/>
      <c r="LCY128" s="511"/>
      <c r="LCZ128" s="511"/>
      <c r="LDA128" s="511"/>
      <c r="LDB128" s="511"/>
      <c r="LDC128" s="511"/>
      <c r="LDD128" s="511"/>
      <c r="LDE128" s="511"/>
      <c r="LDF128" s="511"/>
      <c r="LDG128" s="511"/>
      <c r="LDH128" s="511"/>
      <c r="LDI128" s="511"/>
      <c r="LDJ128" s="511"/>
      <c r="LDK128" s="511"/>
      <c r="LDL128" s="511"/>
      <c r="LDM128" s="511"/>
      <c r="LDN128" s="511"/>
      <c r="LDO128" s="511"/>
      <c r="LDP128" s="511"/>
      <c r="LDQ128" s="511"/>
      <c r="LDR128" s="511"/>
      <c r="LDS128" s="511"/>
      <c r="LDT128" s="511"/>
      <c r="LDU128" s="511"/>
      <c r="LDV128" s="511"/>
      <c r="LDW128" s="511"/>
      <c r="LDX128" s="511"/>
      <c r="LDY128" s="511"/>
      <c r="LDZ128" s="511"/>
      <c r="LEA128" s="511"/>
      <c r="LEB128" s="511"/>
      <c r="LEC128" s="511"/>
      <c r="LED128" s="511"/>
      <c r="LEE128" s="511"/>
      <c r="LEF128" s="511"/>
      <c r="LEG128" s="511"/>
      <c r="LEH128" s="511"/>
      <c r="LEI128" s="511"/>
      <c r="LEJ128" s="511"/>
      <c r="LEK128" s="511"/>
      <c r="LEL128" s="511"/>
      <c r="LEM128" s="511"/>
      <c r="LEN128" s="511"/>
      <c r="LEO128" s="511"/>
      <c r="LEP128" s="511"/>
      <c r="LEQ128" s="511"/>
      <c r="LER128" s="511"/>
      <c r="LES128" s="511"/>
      <c r="LET128" s="511"/>
      <c r="LEU128" s="511"/>
      <c r="LEV128" s="511"/>
      <c r="LEW128" s="511"/>
      <c r="LEX128" s="511"/>
      <c r="LEY128" s="511"/>
      <c r="LEZ128" s="511"/>
      <c r="LFA128" s="511"/>
      <c r="LFB128" s="511"/>
      <c r="LFC128" s="511"/>
      <c r="LFD128" s="511"/>
      <c r="LFE128" s="511"/>
      <c r="LFF128" s="511"/>
      <c r="LFG128" s="511"/>
      <c r="LFH128" s="511"/>
      <c r="LFI128" s="511"/>
      <c r="LFJ128" s="511"/>
      <c r="LFK128" s="511"/>
      <c r="LFL128" s="511"/>
      <c r="LFM128" s="511"/>
      <c r="LFN128" s="511"/>
      <c r="LFO128" s="511"/>
      <c r="LFP128" s="511"/>
      <c r="LFQ128" s="511"/>
      <c r="LFR128" s="511"/>
      <c r="LFS128" s="511"/>
      <c r="LFT128" s="511"/>
      <c r="LFU128" s="511"/>
      <c r="LFV128" s="511"/>
      <c r="LFW128" s="511"/>
      <c r="LFX128" s="511"/>
      <c r="LFY128" s="511"/>
      <c r="LFZ128" s="511"/>
      <c r="LGA128" s="511"/>
      <c r="LGB128" s="511"/>
      <c r="LGC128" s="511"/>
      <c r="LGD128" s="511"/>
      <c r="LGE128" s="511"/>
      <c r="LGF128" s="511"/>
      <c r="LGG128" s="511"/>
      <c r="LGH128" s="511"/>
      <c r="LGI128" s="511"/>
      <c r="LGJ128" s="511"/>
      <c r="LGK128" s="511"/>
      <c r="LGL128" s="511"/>
      <c r="LGM128" s="511"/>
      <c r="LGN128" s="511"/>
      <c r="LGO128" s="511"/>
      <c r="LGP128" s="511"/>
      <c r="LGQ128" s="511"/>
      <c r="LGR128" s="511"/>
      <c r="LGS128" s="511"/>
      <c r="LGT128" s="511"/>
      <c r="LGU128" s="511"/>
      <c r="LGV128" s="511"/>
      <c r="LGW128" s="511"/>
      <c r="LGX128" s="511"/>
      <c r="LGY128" s="511"/>
      <c r="LGZ128" s="511"/>
      <c r="LHA128" s="511"/>
      <c r="LHB128" s="511"/>
      <c r="LHC128" s="511"/>
      <c r="LHD128" s="511"/>
      <c r="LHE128" s="511"/>
      <c r="LHF128" s="511"/>
      <c r="LHG128" s="511"/>
      <c r="LHH128" s="511"/>
      <c r="LHI128" s="511"/>
      <c r="LHJ128" s="511"/>
      <c r="LHK128" s="511"/>
      <c r="LHL128" s="511"/>
      <c r="LHM128" s="511"/>
      <c r="LHN128" s="511"/>
      <c r="LHO128" s="511"/>
      <c r="LHP128" s="511"/>
      <c r="LHQ128" s="511"/>
      <c r="LHR128" s="511"/>
      <c r="LHS128" s="511"/>
      <c r="LHT128" s="511"/>
      <c r="LHU128" s="511"/>
      <c r="LHV128" s="511"/>
      <c r="LHW128" s="511"/>
      <c r="LHX128" s="511"/>
      <c r="LHY128" s="511"/>
      <c r="LHZ128" s="511"/>
      <c r="LIA128" s="511"/>
      <c r="LIB128" s="511"/>
      <c r="LIC128" s="511"/>
      <c r="LID128" s="511"/>
      <c r="LIE128" s="511"/>
      <c r="LIF128" s="511"/>
      <c r="LIG128" s="511"/>
      <c r="LIH128" s="511"/>
      <c r="LII128" s="511"/>
      <c r="LIJ128" s="511"/>
      <c r="LIK128" s="511"/>
      <c r="LIL128" s="511"/>
      <c r="LIM128" s="511"/>
      <c r="LIN128" s="511"/>
      <c r="LIO128" s="511"/>
      <c r="LIP128" s="511"/>
      <c r="LIQ128" s="511"/>
      <c r="LIR128" s="511"/>
      <c r="LIS128" s="511"/>
      <c r="LIT128" s="511"/>
      <c r="LIU128" s="511"/>
      <c r="LIV128" s="511"/>
      <c r="LIW128" s="511"/>
      <c r="LIX128" s="511"/>
      <c r="LIY128" s="511"/>
      <c r="LIZ128" s="511"/>
      <c r="LJA128" s="511"/>
      <c r="LJB128" s="511"/>
      <c r="LJC128" s="511"/>
      <c r="LJD128" s="511"/>
      <c r="LJE128" s="511"/>
      <c r="LJF128" s="511"/>
      <c r="LJG128" s="511"/>
      <c r="LJH128" s="511"/>
      <c r="LJI128" s="511"/>
      <c r="LJJ128" s="511"/>
      <c r="LJK128" s="511"/>
      <c r="LJL128" s="511"/>
      <c r="LJM128" s="511"/>
      <c r="LJN128" s="511"/>
      <c r="LJO128" s="511"/>
      <c r="LJP128" s="511"/>
      <c r="LJQ128" s="511"/>
      <c r="LJR128" s="511"/>
      <c r="LJS128" s="511"/>
      <c r="LJT128" s="511"/>
      <c r="LJU128" s="511"/>
      <c r="LJV128" s="511"/>
      <c r="LJW128" s="511"/>
      <c r="LJX128" s="511"/>
      <c r="LJY128" s="511"/>
      <c r="LJZ128" s="511"/>
      <c r="LKA128" s="511"/>
      <c r="LKB128" s="511"/>
      <c r="LKC128" s="511"/>
      <c r="LKD128" s="511"/>
      <c r="LKE128" s="511"/>
      <c r="LKF128" s="511"/>
      <c r="LKG128" s="511"/>
      <c r="LKH128" s="511"/>
      <c r="LKI128" s="511"/>
      <c r="LKJ128" s="511"/>
      <c r="LKK128" s="511"/>
      <c r="LKL128" s="511"/>
      <c r="LKM128" s="511"/>
      <c r="LKN128" s="511"/>
      <c r="LKO128" s="511"/>
      <c r="LKP128" s="511"/>
      <c r="LKQ128" s="511"/>
      <c r="LKR128" s="511"/>
      <c r="LKS128" s="511"/>
      <c r="LKT128" s="511"/>
      <c r="LKU128" s="511"/>
      <c r="LKV128" s="511"/>
      <c r="LKW128" s="511"/>
      <c r="LKX128" s="511"/>
      <c r="LKY128" s="511"/>
      <c r="LKZ128" s="511"/>
      <c r="LLA128" s="511"/>
      <c r="LLB128" s="511"/>
      <c r="LLC128" s="511"/>
      <c r="LLD128" s="511"/>
      <c r="LLE128" s="511"/>
      <c r="LLF128" s="511"/>
      <c r="LLG128" s="511"/>
      <c r="LLH128" s="511"/>
      <c r="LLI128" s="511"/>
      <c r="LLJ128" s="511"/>
      <c r="LLK128" s="511"/>
      <c r="LLL128" s="511"/>
      <c r="LLM128" s="511"/>
      <c r="LLN128" s="511"/>
      <c r="LLO128" s="511"/>
      <c r="LLP128" s="511"/>
      <c r="LLQ128" s="511"/>
      <c r="LLR128" s="511"/>
      <c r="LLS128" s="511"/>
      <c r="LLT128" s="511"/>
      <c r="LLU128" s="511"/>
      <c r="LLV128" s="511"/>
      <c r="LLW128" s="511"/>
      <c r="LLX128" s="511"/>
      <c r="LLY128" s="511"/>
      <c r="LLZ128" s="511"/>
      <c r="LMA128" s="511"/>
      <c r="LMB128" s="511"/>
      <c r="LMC128" s="511"/>
      <c r="LMD128" s="511"/>
      <c r="LME128" s="511"/>
      <c r="LMF128" s="511"/>
      <c r="LMG128" s="511"/>
      <c r="LMH128" s="511"/>
      <c r="LMI128" s="511"/>
      <c r="LMJ128" s="511"/>
      <c r="LMK128" s="511"/>
      <c r="LML128" s="511"/>
      <c r="LMM128" s="511"/>
      <c r="LMN128" s="511"/>
      <c r="LMO128" s="511"/>
      <c r="LMP128" s="511"/>
      <c r="LMQ128" s="511"/>
      <c r="LMR128" s="511"/>
      <c r="LMS128" s="511"/>
      <c r="LMT128" s="511"/>
      <c r="LMU128" s="511"/>
      <c r="LMV128" s="511"/>
      <c r="LMW128" s="511"/>
      <c r="LMX128" s="511"/>
      <c r="LMY128" s="511"/>
      <c r="LMZ128" s="511"/>
      <c r="LNA128" s="511"/>
      <c r="LNB128" s="511"/>
      <c r="LNC128" s="511"/>
      <c r="LND128" s="511"/>
      <c r="LNE128" s="511"/>
      <c r="LNF128" s="511"/>
      <c r="LNG128" s="511"/>
      <c r="LNH128" s="511"/>
      <c r="LNI128" s="511"/>
      <c r="LNJ128" s="511"/>
      <c r="LNK128" s="511"/>
      <c r="LNL128" s="511"/>
      <c r="LNM128" s="511"/>
      <c r="LNN128" s="511"/>
      <c r="LNO128" s="511"/>
      <c r="LNP128" s="511"/>
      <c r="LNQ128" s="511"/>
      <c r="LNR128" s="511"/>
      <c r="LNS128" s="511"/>
      <c r="LNT128" s="511"/>
      <c r="LNU128" s="511"/>
      <c r="LNV128" s="511"/>
      <c r="LNW128" s="511"/>
      <c r="LNX128" s="511"/>
      <c r="LNY128" s="511"/>
      <c r="LNZ128" s="511"/>
      <c r="LOA128" s="511"/>
      <c r="LOB128" s="511"/>
      <c r="LOC128" s="511"/>
      <c r="LOD128" s="511"/>
      <c r="LOE128" s="511"/>
      <c r="LOF128" s="511"/>
      <c r="LOG128" s="511"/>
      <c r="LOH128" s="511"/>
      <c r="LOI128" s="511"/>
      <c r="LOJ128" s="511"/>
      <c r="LOK128" s="511"/>
      <c r="LOL128" s="511"/>
      <c r="LOM128" s="511"/>
      <c r="LON128" s="511"/>
      <c r="LOO128" s="511"/>
      <c r="LOP128" s="511"/>
      <c r="LOQ128" s="511"/>
      <c r="LOR128" s="511"/>
      <c r="LOS128" s="511"/>
      <c r="LOT128" s="511"/>
      <c r="LOU128" s="511"/>
      <c r="LOV128" s="511"/>
      <c r="LOW128" s="511"/>
      <c r="LOX128" s="511"/>
      <c r="LOY128" s="511"/>
      <c r="LOZ128" s="511"/>
      <c r="LPA128" s="511"/>
      <c r="LPB128" s="511"/>
      <c r="LPC128" s="511"/>
      <c r="LPD128" s="511"/>
      <c r="LPE128" s="511"/>
      <c r="LPF128" s="511"/>
      <c r="LPG128" s="511"/>
      <c r="LPH128" s="511"/>
      <c r="LPI128" s="511"/>
      <c r="LPJ128" s="511"/>
      <c r="LPK128" s="511"/>
      <c r="LPL128" s="511"/>
      <c r="LPM128" s="511"/>
      <c r="LPN128" s="511"/>
      <c r="LPO128" s="511"/>
      <c r="LPP128" s="511"/>
      <c r="LPQ128" s="511"/>
      <c r="LPR128" s="511"/>
      <c r="LPS128" s="511"/>
      <c r="LPT128" s="511"/>
      <c r="LPU128" s="511"/>
      <c r="LPV128" s="511"/>
      <c r="LPW128" s="511"/>
      <c r="LPX128" s="511"/>
      <c r="LPY128" s="511"/>
      <c r="LPZ128" s="511"/>
      <c r="LQA128" s="511"/>
      <c r="LQB128" s="511"/>
      <c r="LQC128" s="511"/>
      <c r="LQD128" s="511"/>
      <c r="LQE128" s="511"/>
      <c r="LQF128" s="511"/>
      <c r="LQG128" s="511"/>
      <c r="LQH128" s="511"/>
      <c r="LQI128" s="511"/>
      <c r="LQJ128" s="511"/>
      <c r="LQK128" s="511"/>
      <c r="LQL128" s="511"/>
      <c r="LQM128" s="511"/>
      <c r="LQN128" s="511"/>
      <c r="LQO128" s="511"/>
      <c r="LQP128" s="511"/>
      <c r="LQQ128" s="511"/>
      <c r="LQR128" s="511"/>
      <c r="LQS128" s="511"/>
      <c r="LQT128" s="511"/>
      <c r="LQU128" s="511"/>
      <c r="LQV128" s="511"/>
      <c r="LQW128" s="511"/>
      <c r="LQX128" s="511"/>
      <c r="LQY128" s="511"/>
      <c r="LQZ128" s="511"/>
      <c r="LRA128" s="511"/>
      <c r="LRB128" s="511"/>
      <c r="LRC128" s="511"/>
      <c r="LRD128" s="511"/>
      <c r="LRE128" s="511"/>
      <c r="LRF128" s="511"/>
      <c r="LRG128" s="511"/>
      <c r="LRH128" s="511"/>
      <c r="LRI128" s="511"/>
      <c r="LRJ128" s="511"/>
      <c r="LRK128" s="511"/>
      <c r="LRL128" s="511"/>
      <c r="LRM128" s="511"/>
      <c r="LRN128" s="511"/>
      <c r="LRO128" s="511"/>
      <c r="LRP128" s="511"/>
      <c r="LRQ128" s="511"/>
      <c r="LRR128" s="511"/>
      <c r="LRS128" s="511"/>
      <c r="LRT128" s="511"/>
      <c r="LRU128" s="511"/>
      <c r="LRV128" s="511"/>
      <c r="LRW128" s="511"/>
      <c r="LRX128" s="511"/>
      <c r="LRY128" s="511"/>
      <c r="LRZ128" s="511"/>
      <c r="LSA128" s="511"/>
      <c r="LSB128" s="511"/>
      <c r="LSC128" s="511"/>
      <c r="LSD128" s="511"/>
      <c r="LSE128" s="511"/>
      <c r="LSF128" s="511"/>
      <c r="LSG128" s="511"/>
      <c r="LSH128" s="511"/>
      <c r="LSI128" s="511"/>
      <c r="LSJ128" s="511"/>
      <c r="LSK128" s="511"/>
      <c r="LSL128" s="511"/>
      <c r="LSM128" s="511"/>
      <c r="LSN128" s="511"/>
      <c r="LSO128" s="511"/>
      <c r="LSP128" s="511"/>
      <c r="LSQ128" s="511"/>
      <c r="LSR128" s="511"/>
      <c r="LSS128" s="511"/>
      <c r="LST128" s="511"/>
      <c r="LSU128" s="511"/>
      <c r="LSV128" s="511"/>
      <c r="LSW128" s="511"/>
      <c r="LSX128" s="511"/>
      <c r="LSY128" s="511"/>
      <c r="LSZ128" s="511"/>
      <c r="LTA128" s="511"/>
      <c r="LTB128" s="511"/>
      <c r="LTC128" s="511"/>
      <c r="LTD128" s="511"/>
      <c r="LTE128" s="511"/>
      <c r="LTF128" s="511"/>
      <c r="LTG128" s="511"/>
      <c r="LTH128" s="511"/>
      <c r="LTI128" s="511"/>
      <c r="LTJ128" s="511"/>
      <c r="LTK128" s="511"/>
      <c r="LTL128" s="511"/>
      <c r="LTM128" s="511"/>
      <c r="LTN128" s="511"/>
      <c r="LTO128" s="511"/>
      <c r="LTP128" s="511"/>
      <c r="LTQ128" s="511"/>
      <c r="LTR128" s="511"/>
      <c r="LTS128" s="511"/>
      <c r="LTT128" s="511"/>
      <c r="LTU128" s="511"/>
      <c r="LTV128" s="511"/>
      <c r="LTW128" s="511"/>
      <c r="LTX128" s="511"/>
      <c r="LTY128" s="511"/>
      <c r="LTZ128" s="511"/>
      <c r="LUA128" s="511"/>
      <c r="LUB128" s="511"/>
      <c r="LUC128" s="511"/>
      <c r="LUD128" s="511"/>
      <c r="LUE128" s="511"/>
      <c r="LUF128" s="511"/>
      <c r="LUG128" s="511"/>
      <c r="LUH128" s="511"/>
      <c r="LUI128" s="511"/>
      <c r="LUJ128" s="511"/>
      <c r="LUK128" s="511"/>
      <c r="LUL128" s="511"/>
      <c r="LUM128" s="511"/>
      <c r="LUN128" s="511"/>
      <c r="LUO128" s="511"/>
      <c r="LUP128" s="511"/>
      <c r="LUQ128" s="511"/>
      <c r="LUR128" s="511"/>
      <c r="LUS128" s="511"/>
      <c r="LUT128" s="511"/>
      <c r="LUU128" s="511"/>
      <c r="LUV128" s="511"/>
      <c r="LUW128" s="511"/>
      <c r="LUX128" s="511"/>
      <c r="LUY128" s="511"/>
      <c r="LUZ128" s="511"/>
      <c r="LVA128" s="511"/>
      <c r="LVB128" s="511"/>
      <c r="LVC128" s="511"/>
      <c r="LVD128" s="511"/>
      <c r="LVE128" s="511"/>
      <c r="LVF128" s="511"/>
      <c r="LVG128" s="511"/>
      <c r="LVH128" s="511"/>
      <c r="LVI128" s="511"/>
      <c r="LVJ128" s="511"/>
      <c r="LVK128" s="511"/>
      <c r="LVL128" s="511"/>
      <c r="LVM128" s="511"/>
      <c r="LVN128" s="511"/>
      <c r="LVO128" s="511"/>
      <c r="LVP128" s="511"/>
      <c r="LVQ128" s="511"/>
      <c r="LVR128" s="511"/>
      <c r="LVS128" s="511"/>
      <c r="LVT128" s="511"/>
      <c r="LVU128" s="511"/>
      <c r="LVV128" s="511"/>
      <c r="LVW128" s="511"/>
      <c r="LVX128" s="511"/>
      <c r="LVY128" s="511"/>
      <c r="LVZ128" s="511"/>
      <c r="LWA128" s="511"/>
      <c r="LWB128" s="511"/>
      <c r="LWC128" s="511"/>
      <c r="LWD128" s="511"/>
      <c r="LWE128" s="511"/>
      <c r="LWF128" s="511"/>
      <c r="LWG128" s="511"/>
      <c r="LWH128" s="511"/>
      <c r="LWI128" s="511"/>
      <c r="LWJ128" s="511"/>
      <c r="LWK128" s="511"/>
      <c r="LWL128" s="511"/>
      <c r="LWM128" s="511"/>
      <c r="LWN128" s="511"/>
      <c r="LWO128" s="511"/>
      <c r="LWP128" s="511"/>
      <c r="LWQ128" s="511"/>
      <c r="LWR128" s="511"/>
      <c r="LWS128" s="511"/>
      <c r="LWT128" s="511"/>
      <c r="LWU128" s="511"/>
      <c r="LWV128" s="511"/>
      <c r="LWW128" s="511"/>
      <c r="LWX128" s="511"/>
      <c r="LWY128" s="511"/>
      <c r="LWZ128" s="511"/>
      <c r="LXA128" s="511"/>
      <c r="LXB128" s="511"/>
      <c r="LXC128" s="511"/>
      <c r="LXD128" s="511"/>
      <c r="LXE128" s="511"/>
      <c r="LXF128" s="511"/>
      <c r="LXG128" s="511"/>
      <c r="LXH128" s="511"/>
      <c r="LXI128" s="511"/>
      <c r="LXJ128" s="511"/>
      <c r="LXK128" s="511"/>
      <c r="LXL128" s="511"/>
      <c r="LXM128" s="511"/>
      <c r="LXN128" s="511"/>
      <c r="LXO128" s="511"/>
      <c r="LXP128" s="511"/>
      <c r="LXQ128" s="511"/>
      <c r="LXR128" s="511"/>
      <c r="LXS128" s="511"/>
      <c r="LXT128" s="511"/>
      <c r="LXU128" s="511"/>
      <c r="LXV128" s="511"/>
      <c r="LXW128" s="511"/>
      <c r="LXX128" s="511"/>
      <c r="LXY128" s="511"/>
      <c r="LXZ128" s="511"/>
      <c r="LYA128" s="511"/>
      <c r="LYB128" s="511"/>
      <c r="LYC128" s="511"/>
      <c r="LYD128" s="511"/>
      <c r="LYE128" s="511"/>
      <c r="LYF128" s="511"/>
      <c r="LYG128" s="511"/>
      <c r="LYH128" s="511"/>
      <c r="LYI128" s="511"/>
      <c r="LYJ128" s="511"/>
      <c r="LYK128" s="511"/>
      <c r="LYL128" s="511"/>
      <c r="LYM128" s="511"/>
      <c r="LYN128" s="511"/>
      <c r="LYO128" s="511"/>
      <c r="LYP128" s="511"/>
      <c r="LYQ128" s="511"/>
      <c r="LYR128" s="511"/>
      <c r="LYS128" s="511"/>
      <c r="LYT128" s="511"/>
      <c r="LYU128" s="511"/>
      <c r="LYV128" s="511"/>
      <c r="LYW128" s="511"/>
      <c r="LYX128" s="511"/>
      <c r="LYY128" s="511"/>
      <c r="LYZ128" s="511"/>
      <c r="LZA128" s="511"/>
      <c r="LZB128" s="511"/>
      <c r="LZC128" s="511"/>
      <c r="LZD128" s="511"/>
      <c r="LZE128" s="511"/>
      <c r="LZF128" s="511"/>
      <c r="LZG128" s="511"/>
      <c r="LZH128" s="511"/>
      <c r="LZI128" s="511"/>
      <c r="LZJ128" s="511"/>
      <c r="LZK128" s="511"/>
      <c r="LZL128" s="511"/>
      <c r="LZM128" s="511"/>
      <c r="LZN128" s="511"/>
      <c r="LZO128" s="511"/>
      <c r="LZP128" s="511"/>
      <c r="LZQ128" s="511"/>
      <c r="LZR128" s="511"/>
      <c r="LZS128" s="511"/>
      <c r="LZT128" s="511"/>
      <c r="LZU128" s="511"/>
      <c r="LZV128" s="511"/>
      <c r="LZW128" s="511"/>
      <c r="LZX128" s="511"/>
      <c r="LZY128" s="511"/>
      <c r="LZZ128" s="511"/>
      <c r="MAA128" s="511"/>
      <c r="MAB128" s="511"/>
      <c r="MAC128" s="511"/>
      <c r="MAD128" s="511"/>
      <c r="MAE128" s="511"/>
      <c r="MAF128" s="511"/>
      <c r="MAG128" s="511"/>
      <c r="MAH128" s="511"/>
      <c r="MAI128" s="511"/>
      <c r="MAJ128" s="511"/>
      <c r="MAK128" s="511"/>
      <c r="MAL128" s="511"/>
      <c r="MAM128" s="511"/>
      <c r="MAN128" s="511"/>
      <c r="MAO128" s="511"/>
      <c r="MAP128" s="511"/>
      <c r="MAQ128" s="511"/>
      <c r="MAR128" s="511"/>
      <c r="MAS128" s="511"/>
      <c r="MAT128" s="511"/>
      <c r="MAU128" s="511"/>
      <c r="MAV128" s="511"/>
      <c r="MAW128" s="511"/>
      <c r="MAX128" s="511"/>
      <c r="MAY128" s="511"/>
      <c r="MAZ128" s="511"/>
      <c r="MBA128" s="511"/>
      <c r="MBB128" s="511"/>
      <c r="MBC128" s="511"/>
      <c r="MBD128" s="511"/>
      <c r="MBE128" s="511"/>
      <c r="MBF128" s="511"/>
      <c r="MBG128" s="511"/>
      <c r="MBH128" s="511"/>
      <c r="MBI128" s="511"/>
      <c r="MBJ128" s="511"/>
      <c r="MBK128" s="511"/>
      <c r="MBL128" s="511"/>
      <c r="MBM128" s="511"/>
      <c r="MBN128" s="511"/>
      <c r="MBO128" s="511"/>
      <c r="MBP128" s="511"/>
      <c r="MBQ128" s="511"/>
      <c r="MBR128" s="511"/>
      <c r="MBS128" s="511"/>
      <c r="MBT128" s="511"/>
      <c r="MBU128" s="511"/>
      <c r="MBV128" s="511"/>
      <c r="MBW128" s="511"/>
      <c r="MBX128" s="511"/>
      <c r="MBY128" s="511"/>
      <c r="MBZ128" s="511"/>
      <c r="MCA128" s="511"/>
      <c r="MCB128" s="511"/>
      <c r="MCC128" s="511"/>
      <c r="MCD128" s="511"/>
      <c r="MCE128" s="511"/>
      <c r="MCF128" s="511"/>
      <c r="MCG128" s="511"/>
      <c r="MCH128" s="511"/>
      <c r="MCI128" s="511"/>
      <c r="MCJ128" s="511"/>
      <c r="MCK128" s="511"/>
      <c r="MCL128" s="511"/>
      <c r="MCM128" s="511"/>
      <c r="MCN128" s="511"/>
      <c r="MCO128" s="511"/>
      <c r="MCP128" s="511"/>
      <c r="MCQ128" s="511"/>
      <c r="MCR128" s="511"/>
      <c r="MCS128" s="511"/>
      <c r="MCT128" s="511"/>
      <c r="MCU128" s="511"/>
      <c r="MCV128" s="511"/>
      <c r="MCW128" s="511"/>
      <c r="MCX128" s="511"/>
      <c r="MCY128" s="511"/>
      <c r="MCZ128" s="511"/>
      <c r="MDA128" s="511"/>
      <c r="MDB128" s="511"/>
      <c r="MDC128" s="511"/>
      <c r="MDD128" s="511"/>
      <c r="MDE128" s="511"/>
      <c r="MDF128" s="511"/>
      <c r="MDG128" s="511"/>
      <c r="MDH128" s="511"/>
      <c r="MDI128" s="511"/>
      <c r="MDJ128" s="511"/>
      <c r="MDK128" s="511"/>
      <c r="MDL128" s="511"/>
      <c r="MDM128" s="511"/>
      <c r="MDN128" s="511"/>
      <c r="MDO128" s="511"/>
      <c r="MDP128" s="511"/>
      <c r="MDQ128" s="511"/>
      <c r="MDR128" s="511"/>
      <c r="MDS128" s="511"/>
      <c r="MDT128" s="511"/>
      <c r="MDU128" s="511"/>
      <c r="MDV128" s="511"/>
      <c r="MDW128" s="511"/>
      <c r="MDX128" s="511"/>
      <c r="MDY128" s="511"/>
      <c r="MDZ128" s="511"/>
      <c r="MEA128" s="511"/>
      <c r="MEB128" s="511"/>
      <c r="MEC128" s="511"/>
      <c r="MED128" s="511"/>
      <c r="MEE128" s="511"/>
      <c r="MEF128" s="511"/>
      <c r="MEG128" s="511"/>
      <c r="MEH128" s="511"/>
      <c r="MEI128" s="511"/>
      <c r="MEJ128" s="511"/>
      <c r="MEK128" s="511"/>
      <c r="MEL128" s="511"/>
      <c r="MEM128" s="511"/>
      <c r="MEN128" s="511"/>
      <c r="MEO128" s="511"/>
      <c r="MEP128" s="511"/>
      <c r="MEQ128" s="511"/>
      <c r="MER128" s="511"/>
      <c r="MES128" s="511"/>
      <c r="MET128" s="511"/>
      <c r="MEU128" s="511"/>
      <c r="MEV128" s="511"/>
      <c r="MEW128" s="511"/>
      <c r="MEX128" s="511"/>
      <c r="MEY128" s="511"/>
      <c r="MEZ128" s="511"/>
      <c r="MFA128" s="511"/>
      <c r="MFB128" s="511"/>
      <c r="MFC128" s="511"/>
      <c r="MFD128" s="511"/>
      <c r="MFE128" s="511"/>
      <c r="MFF128" s="511"/>
      <c r="MFG128" s="511"/>
      <c r="MFH128" s="511"/>
      <c r="MFI128" s="511"/>
      <c r="MFJ128" s="511"/>
      <c r="MFK128" s="511"/>
      <c r="MFL128" s="511"/>
      <c r="MFM128" s="511"/>
      <c r="MFN128" s="511"/>
      <c r="MFO128" s="511"/>
      <c r="MFP128" s="511"/>
      <c r="MFQ128" s="511"/>
      <c r="MFR128" s="511"/>
      <c r="MFS128" s="511"/>
      <c r="MFT128" s="511"/>
      <c r="MFU128" s="511"/>
      <c r="MFV128" s="511"/>
      <c r="MFW128" s="511"/>
      <c r="MFX128" s="511"/>
      <c r="MFY128" s="511"/>
      <c r="MFZ128" s="511"/>
      <c r="MGA128" s="511"/>
      <c r="MGB128" s="511"/>
      <c r="MGC128" s="511"/>
      <c r="MGD128" s="511"/>
      <c r="MGE128" s="511"/>
      <c r="MGF128" s="511"/>
      <c r="MGG128" s="511"/>
      <c r="MGH128" s="511"/>
      <c r="MGI128" s="511"/>
      <c r="MGJ128" s="511"/>
      <c r="MGK128" s="511"/>
      <c r="MGL128" s="511"/>
      <c r="MGM128" s="511"/>
      <c r="MGN128" s="511"/>
      <c r="MGO128" s="511"/>
      <c r="MGP128" s="511"/>
      <c r="MGQ128" s="511"/>
      <c r="MGR128" s="511"/>
      <c r="MGS128" s="511"/>
      <c r="MGT128" s="511"/>
      <c r="MGU128" s="511"/>
      <c r="MGV128" s="511"/>
      <c r="MGW128" s="511"/>
      <c r="MGX128" s="511"/>
      <c r="MGY128" s="511"/>
      <c r="MGZ128" s="511"/>
      <c r="MHA128" s="511"/>
      <c r="MHB128" s="511"/>
      <c r="MHC128" s="511"/>
      <c r="MHD128" s="511"/>
      <c r="MHE128" s="511"/>
      <c r="MHF128" s="511"/>
      <c r="MHG128" s="511"/>
      <c r="MHH128" s="511"/>
      <c r="MHI128" s="511"/>
      <c r="MHJ128" s="511"/>
      <c r="MHK128" s="511"/>
      <c r="MHL128" s="511"/>
      <c r="MHM128" s="511"/>
      <c r="MHN128" s="511"/>
      <c r="MHO128" s="511"/>
      <c r="MHP128" s="511"/>
      <c r="MHQ128" s="511"/>
      <c r="MHR128" s="511"/>
      <c r="MHS128" s="511"/>
      <c r="MHT128" s="511"/>
      <c r="MHU128" s="511"/>
      <c r="MHV128" s="511"/>
      <c r="MHW128" s="511"/>
      <c r="MHX128" s="511"/>
      <c r="MHY128" s="511"/>
      <c r="MHZ128" s="511"/>
      <c r="MIA128" s="511"/>
      <c r="MIB128" s="511"/>
      <c r="MIC128" s="511"/>
      <c r="MID128" s="511"/>
      <c r="MIE128" s="511"/>
      <c r="MIF128" s="511"/>
      <c r="MIG128" s="511"/>
      <c r="MIH128" s="511"/>
      <c r="MII128" s="511"/>
      <c r="MIJ128" s="511"/>
      <c r="MIK128" s="511"/>
      <c r="MIL128" s="511"/>
      <c r="MIM128" s="511"/>
      <c r="MIN128" s="511"/>
      <c r="MIO128" s="511"/>
      <c r="MIP128" s="511"/>
      <c r="MIQ128" s="511"/>
      <c r="MIR128" s="511"/>
      <c r="MIS128" s="511"/>
      <c r="MIT128" s="511"/>
      <c r="MIU128" s="511"/>
      <c r="MIV128" s="511"/>
      <c r="MIW128" s="511"/>
      <c r="MIX128" s="511"/>
      <c r="MIY128" s="511"/>
      <c r="MIZ128" s="511"/>
      <c r="MJA128" s="511"/>
      <c r="MJB128" s="511"/>
      <c r="MJC128" s="511"/>
      <c r="MJD128" s="511"/>
      <c r="MJE128" s="511"/>
      <c r="MJF128" s="511"/>
      <c r="MJG128" s="511"/>
      <c r="MJH128" s="511"/>
      <c r="MJI128" s="511"/>
      <c r="MJJ128" s="511"/>
      <c r="MJK128" s="511"/>
      <c r="MJL128" s="511"/>
      <c r="MJM128" s="511"/>
      <c r="MJN128" s="511"/>
      <c r="MJO128" s="511"/>
      <c r="MJP128" s="511"/>
      <c r="MJQ128" s="511"/>
      <c r="MJR128" s="511"/>
      <c r="MJS128" s="511"/>
      <c r="MJT128" s="511"/>
      <c r="MJU128" s="511"/>
      <c r="MJV128" s="511"/>
      <c r="MJW128" s="511"/>
      <c r="MJX128" s="511"/>
      <c r="MJY128" s="511"/>
      <c r="MJZ128" s="511"/>
      <c r="MKA128" s="511"/>
      <c r="MKB128" s="511"/>
      <c r="MKC128" s="511"/>
      <c r="MKD128" s="511"/>
      <c r="MKE128" s="511"/>
      <c r="MKF128" s="511"/>
      <c r="MKG128" s="511"/>
      <c r="MKH128" s="511"/>
      <c r="MKI128" s="511"/>
      <c r="MKJ128" s="511"/>
      <c r="MKK128" s="511"/>
      <c r="MKL128" s="511"/>
      <c r="MKM128" s="511"/>
      <c r="MKN128" s="511"/>
      <c r="MKO128" s="511"/>
      <c r="MKP128" s="511"/>
      <c r="MKQ128" s="511"/>
      <c r="MKR128" s="511"/>
      <c r="MKS128" s="511"/>
      <c r="MKT128" s="511"/>
      <c r="MKU128" s="511"/>
      <c r="MKV128" s="511"/>
      <c r="MKW128" s="511"/>
      <c r="MKX128" s="511"/>
      <c r="MKY128" s="511"/>
      <c r="MKZ128" s="511"/>
      <c r="MLA128" s="511"/>
      <c r="MLB128" s="511"/>
      <c r="MLC128" s="511"/>
      <c r="MLD128" s="511"/>
      <c r="MLE128" s="511"/>
      <c r="MLF128" s="511"/>
      <c r="MLG128" s="511"/>
      <c r="MLH128" s="511"/>
      <c r="MLI128" s="511"/>
      <c r="MLJ128" s="511"/>
      <c r="MLK128" s="511"/>
      <c r="MLL128" s="511"/>
      <c r="MLM128" s="511"/>
      <c r="MLN128" s="511"/>
      <c r="MLO128" s="511"/>
      <c r="MLP128" s="511"/>
      <c r="MLQ128" s="511"/>
      <c r="MLR128" s="511"/>
      <c r="MLS128" s="511"/>
      <c r="MLT128" s="511"/>
      <c r="MLU128" s="511"/>
      <c r="MLV128" s="511"/>
      <c r="MLW128" s="511"/>
      <c r="MLX128" s="511"/>
      <c r="MLY128" s="511"/>
      <c r="MLZ128" s="511"/>
      <c r="MMA128" s="511"/>
      <c r="MMB128" s="511"/>
      <c r="MMC128" s="511"/>
      <c r="MMD128" s="511"/>
      <c r="MME128" s="511"/>
      <c r="MMF128" s="511"/>
      <c r="MMG128" s="511"/>
      <c r="MMH128" s="511"/>
      <c r="MMI128" s="511"/>
      <c r="MMJ128" s="511"/>
      <c r="MMK128" s="511"/>
      <c r="MML128" s="511"/>
      <c r="MMM128" s="511"/>
      <c r="MMN128" s="511"/>
      <c r="MMO128" s="511"/>
      <c r="MMP128" s="511"/>
      <c r="MMQ128" s="511"/>
      <c r="MMR128" s="511"/>
      <c r="MMS128" s="511"/>
      <c r="MMT128" s="511"/>
      <c r="MMU128" s="511"/>
      <c r="MMV128" s="511"/>
      <c r="MMW128" s="511"/>
      <c r="MMX128" s="511"/>
      <c r="MMY128" s="511"/>
      <c r="MMZ128" s="511"/>
      <c r="MNA128" s="511"/>
      <c r="MNB128" s="511"/>
      <c r="MNC128" s="511"/>
      <c r="MND128" s="511"/>
      <c r="MNE128" s="511"/>
      <c r="MNF128" s="511"/>
      <c r="MNG128" s="511"/>
      <c r="MNH128" s="511"/>
      <c r="MNI128" s="511"/>
      <c r="MNJ128" s="511"/>
      <c r="MNK128" s="511"/>
      <c r="MNL128" s="511"/>
      <c r="MNM128" s="511"/>
      <c r="MNN128" s="511"/>
      <c r="MNO128" s="511"/>
      <c r="MNP128" s="511"/>
      <c r="MNQ128" s="511"/>
      <c r="MNR128" s="511"/>
      <c r="MNS128" s="511"/>
      <c r="MNT128" s="511"/>
      <c r="MNU128" s="511"/>
      <c r="MNV128" s="511"/>
      <c r="MNW128" s="511"/>
      <c r="MNX128" s="511"/>
      <c r="MNY128" s="511"/>
      <c r="MNZ128" s="511"/>
      <c r="MOA128" s="511"/>
      <c r="MOB128" s="511"/>
      <c r="MOC128" s="511"/>
      <c r="MOD128" s="511"/>
      <c r="MOE128" s="511"/>
      <c r="MOF128" s="511"/>
      <c r="MOG128" s="511"/>
      <c r="MOH128" s="511"/>
      <c r="MOI128" s="511"/>
      <c r="MOJ128" s="511"/>
      <c r="MOK128" s="511"/>
      <c r="MOL128" s="511"/>
      <c r="MOM128" s="511"/>
      <c r="MON128" s="511"/>
      <c r="MOO128" s="511"/>
      <c r="MOP128" s="511"/>
      <c r="MOQ128" s="511"/>
      <c r="MOR128" s="511"/>
      <c r="MOS128" s="511"/>
      <c r="MOT128" s="511"/>
      <c r="MOU128" s="511"/>
      <c r="MOV128" s="511"/>
      <c r="MOW128" s="511"/>
      <c r="MOX128" s="511"/>
      <c r="MOY128" s="511"/>
      <c r="MOZ128" s="511"/>
      <c r="MPA128" s="511"/>
      <c r="MPB128" s="511"/>
      <c r="MPC128" s="511"/>
      <c r="MPD128" s="511"/>
      <c r="MPE128" s="511"/>
      <c r="MPF128" s="511"/>
      <c r="MPG128" s="511"/>
      <c r="MPH128" s="511"/>
      <c r="MPI128" s="511"/>
      <c r="MPJ128" s="511"/>
      <c r="MPK128" s="511"/>
      <c r="MPL128" s="511"/>
      <c r="MPM128" s="511"/>
      <c r="MPN128" s="511"/>
      <c r="MPO128" s="511"/>
      <c r="MPP128" s="511"/>
      <c r="MPQ128" s="511"/>
      <c r="MPR128" s="511"/>
      <c r="MPS128" s="511"/>
      <c r="MPT128" s="511"/>
      <c r="MPU128" s="511"/>
      <c r="MPV128" s="511"/>
      <c r="MPW128" s="511"/>
      <c r="MPX128" s="511"/>
      <c r="MPY128" s="511"/>
      <c r="MPZ128" s="511"/>
      <c r="MQA128" s="511"/>
      <c r="MQB128" s="511"/>
      <c r="MQC128" s="511"/>
      <c r="MQD128" s="511"/>
      <c r="MQE128" s="511"/>
      <c r="MQF128" s="511"/>
      <c r="MQG128" s="511"/>
      <c r="MQH128" s="511"/>
      <c r="MQI128" s="511"/>
      <c r="MQJ128" s="511"/>
      <c r="MQK128" s="511"/>
      <c r="MQL128" s="511"/>
      <c r="MQM128" s="511"/>
      <c r="MQN128" s="511"/>
      <c r="MQO128" s="511"/>
      <c r="MQP128" s="511"/>
      <c r="MQQ128" s="511"/>
      <c r="MQR128" s="511"/>
      <c r="MQS128" s="511"/>
      <c r="MQT128" s="511"/>
      <c r="MQU128" s="511"/>
      <c r="MQV128" s="511"/>
      <c r="MQW128" s="511"/>
      <c r="MQX128" s="511"/>
      <c r="MQY128" s="511"/>
      <c r="MQZ128" s="511"/>
      <c r="MRA128" s="511"/>
      <c r="MRB128" s="511"/>
      <c r="MRC128" s="511"/>
      <c r="MRD128" s="511"/>
      <c r="MRE128" s="511"/>
      <c r="MRF128" s="511"/>
      <c r="MRG128" s="511"/>
      <c r="MRH128" s="511"/>
      <c r="MRI128" s="511"/>
      <c r="MRJ128" s="511"/>
      <c r="MRK128" s="511"/>
      <c r="MRL128" s="511"/>
      <c r="MRM128" s="511"/>
      <c r="MRN128" s="511"/>
      <c r="MRO128" s="511"/>
      <c r="MRP128" s="511"/>
      <c r="MRQ128" s="511"/>
      <c r="MRR128" s="511"/>
      <c r="MRS128" s="511"/>
      <c r="MRT128" s="511"/>
      <c r="MRU128" s="511"/>
      <c r="MRV128" s="511"/>
      <c r="MRW128" s="511"/>
      <c r="MRX128" s="511"/>
      <c r="MRY128" s="511"/>
      <c r="MRZ128" s="511"/>
      <c r="MSA128" s="511"/>
      <c r="MSB128" s="511"/>
      <c r="MSC128" s="511"/>
      <c r="MSD128" s="511"/>
      <c r="MSE128" s="511"/>
      <c r="MSF128" s="511"/>
      <c r="MSG128" s="511"/>
      <c r="MSH128" s="511"/>
      <c r="MSI128" s="511"/>
      <c r="MSJ128" s="511"/>
      <c r="MSK128" s="511"/>
      <c r="MSL128" s="511"/>
      <c r="MSM128" s="511"/>
      <c r="MSN128" s="511"/>
      <c r="MSO128" s="511"/>
      <c r="MSP128" s="511"/>
      <c r="MSQ128" s="511"/>
      <c r="MSR128" s="511"/>
      <c r="MSS128" s="511"/>
      <c r="MST128" s="511"/>
      <c r="MSU128" s="511"/>
      <c r="MSV128" s="511"/>
      <c r="MSW128" s="511"/>
      <c r="MSX128" s="511"/>
      <c r="MSY128" s="511"/>
      <c r="MSZ128" s="511"/>
      <c r="MTA128" s="511"/>
      <c r="MTB128" s="511"/>
      <c r="MTC128" s="511"/>
      <c r="MTD128" s="511"/>
      <c r="MTE128" s="511"/>
      <c r="MTF128" s="511"/>
      <c r="MTG128" s="511"/>
      <c r="MTH128" s="511"/>
      <c r="MTI128" s="511"/>
      <c r="MTJ128" s="511"/>
      <c r="MTK128" s="511"/>
      <c r="MTL128" s="511"/>
      <c r="MTM128" s="511"/>
      <c r="MTN128" s="511"/>
      <c r="MTO128" s="511"/>
      <c r="MTP128" s="511"/>
      <c r="MTQ128" s="511"/>
      <c r="MTR128" s="511"/>
      <c r="MTS128" s="511"/>
      <c r="MTT128" s="511"/>
      <c r="MTU128" s="511"/>
      <c r="MTV128" s="511"/>
      <c r="MTW128" s="511"/>
      <c r="MTX128" s="511"/>
      <c r="MTY128" s="511"/>
      <c r="MTZ128" s="511"/>
      <c r="MUA128" s="511"/>
      <c r="MUB128" s="511"/>
      <c r="MUC128" s="511"/>
      <c r="MUD128" s="511"/>
      <c r="MUE128" s="511"/>
      <c r="MUF128" s="511"/>
      <c r="MUG128" s="511"/>
      <c r="MUH128" s="511"/>
      <c r="MUI128" s="511"/>
      <c r="MUJ128" s="511"/>
      <c r="MUK128" s="511"/>
      <c r="MUL128" s="511"/>
      <c r="MUM128" s="511"/>
      <c r="MUN128" s="511"/>
      <c r="MUO128" s="511"/>
      <c r="MUP128" s="511"/>
      <c r="MUQ128" s="511"/>
      <c r="MUR128" s="511"/>
      <c r="MUS128" s="511"/>
      <c r="MUT128" s="511"/>
      <c r="MUU128" s="511"/>
      <c r="MUV128" s="511"/>
      <c r="MUW128" s="511"/>
      <c r="MUX128" s="511"/>
      <c r="MUY128" s="511"/>
      <c r="MUZ128" s="511"/>
      <c r="MVA128" s="511"/>
      <c r="MVB128" s="511"/>
      <c r="MVC128" s="511"/>
      <c r="MVD128" s="511"/>
      <c r="MVE128" s="511"/>
      <c r="MVF128" s="511"/>
      <c r="MVG128" s="511"/>
      <c r="MVH128" s="511"/>
      <c r="MVI128" s="511"/>
      <c r="MVJ128" s="511"/>
      <c r="MVK128" s="511"/>
      <c r="MVL128" s="511"/>
      <c r="MVM128" s="511"/>
      <c r="MVN128" s="511"/>
      <c r="MVO128" s="511"/>
      <c r="MVP128" s="511"/>
      <c r="MVQ128" s="511"/>
      <c r="MVR128" s="511"/>
      <c r="MVS128" s="511"/>
      <c r="MVT128" s="511"/>
      <c r="MVU128" s="511"/>
      <c r="MVV128" s="511"/>
      <c r="MVW128" s="511"/>
      <c r="MVX128" s="511"/>
      <c r="MVY128" s="511"/>
      <c r="MVZ128" s="511"/>
      <c r="MWA128" s="511"/>
      <c r="MWB128" s="511"/>
      <c r="MWC128" s="511"/>
      <c r="MWD128" s="511"/>
      <c r="MWE128" s="511"/>
      <c r="MWF128" s="511"/>
      <c r="MWG128" s="511"/>
      <c r="MWH128" s="511"/>
      <c r="MWI128" s="511"/>
      <c r="MWJ128" s="511"/>
      <c r="MWK128" s="511"/>
      <c r="MWL128" s="511"/>
      <c r="MWM128" s="511"/>
      <c r="MWN128" s="511"/>
      <c r="MWO128" s="511"/>
      <c r="MWP128" s="511"/>
      <c r="MWQ128" s="511"/>
      <c r="MWR128" s="511"/>
      <c r="MWS128" s="511"/>
      <c r="MWT128" s="511"/>
      <c r="MWU128" s="511"/>
      <c r="MWV128" s="511"/>
      <c r="MWW128" s="511"/>
      <c r="MWX128" s="511"/>
      <c r="MWY128" s="511"/>
      <c r="MWZ128" s="511"/>
      <c r="MXA128" s="511"/>
      <c r="MXB128" s="511"/>
      <c r="MXC128" s="511"/>
      <c r="MXD128" s="511"/>
      <c r="MXE128" s="511"/>
      <c r="MXF128" s="511"/>
      <c r="MXG128" s="511"/>
      <c r="MXH128" s="511"/>
      <c r="MXI128" s="511"/>
      <c r="MXJ128" s="511"/>
      <c r="MXK128" s="511"/>
      <c r="MXL128" s="511"/>
      <c r="MXM128" s="511"/>
      <c r="MXN128" s="511"/>
      <c r="MXO128" s="511"/>
      <c r="MXP128" s="511"/>
      <c r="MXQ128" s="511"/>
      <c r="MXR128" s="511"/>
      <c r="MXS128" s="511"/>
      <c r="MXT128" s="511"/>
      <c r="MXU128" s="511"/>
      <c r="MXV128" s="511"/>
      <c r="MXW128" s="511"/>
      <c r="MXX128" s="511"/>
      <c r="MXY128" s="511"/>
      <c r="MXZ128" s="511"/>
      <c r="MYA128" s="511"/>
      <c r="MYB128" s="511"/>
      <c r="MYC128" s="511"/>
      <c r="MYD128" s="511"/>
      <c r="MYE128" s="511"/>
      <c r="MYF128" s="511"/>
      <c r="MYG128" s="511"/>
      <c r="MYH128" s="511"/>
      <c r="MYI128" s="511"/>
      <c r="MYJ128" s="511"/>
      <c r="MYK128" s="511"/>
      <c r="MYL128" s="511"/>
      <c r="MYM128" s="511"/>
      <c r="MYN128" s="511"/>
      <c r="MYO128" s="511"/>
      <c r="MYP128" s="511"/>
      <c r="MYQ128" s="511"/>
      <c r="MYR128" s="511"/>
      <c r="MYS128" s="511"/>
      <c r="MYT128" s="511"/>
      <c r="MYU128" s="511"/>
      <c r="MYV128" s="511"/>
      <c r="MYW128" s="511"/>
      <c r="MYX128" s="511"/>
      <c r="MYY128" s="511"/>
      <c r="MYZ128" s="511"/>
      <c r="MZA128" s="511"/>
      <c r="MZB128" s="511"/>
      <c r="MZC128" s="511"/>
      <c r="MZD128" s="511"/>
      <c r="MZE128" s="511"/>
      <c r="MZF128" s="511"/>
      <c r="MZG128" s="511"/>
      <c r="MZH128" s="511"/>
      <c r="MZI128" s="511"/>
      <c r="MZJ128" s="511"/>
      <c r="MZK128" s="511"/>
      <c r="MZL128" s="511"/>
      <c r="MZM128" s="511"/>
      <c r="MZN128" s="511"/>
      <c r="MZO128" s="511"/>
      <c r="MZP128" s="511"/>
      <c r="MZQ128" s="511"/>
      <c r="MZR128" s="511"/>
      <c r="MZS128" s="511"/>
      <c r="MZT128" s="511"/>
      <c r="MZU128" s="511"/>
      <c r="MZV128" s="511"/>
      <c r="MZW128" s="511"/>
      <c r="MZX128" s="511"/>
      <c r="MZY128" s="511"/>
      <c r="MZZ128" s="511"/>
      <c r="NAA128" s="511"/>
      <c r="NAB128" s="511"/>
      <c r="NAC128" s="511"/>
      <c r="NAD128" s="511"/>
      <c r="NAE128" s="511"/>
      <c r="NAF128" s="511"/>
      <c r="NAG128" s="511"/>
      <c r="NAH128" s="511"/>
      <c r="NAI128" s="511"/>
      <c r="NAJ128" s="511"/>
      <c r="NAK128" s="511"/>
      <c r="NAL128" s="511"/>
      <c r="NAM128" s="511"/>
      <c r="NAN128" s="511"/>
      <c r="NAO128" s="511"/>
      <c r="NAP128" s="511"/>
      <c r="NAQ128" s="511"/>
      <c r="NAR128" s="511"/>
      <c r="NAS128" s="511"/>
      <c r="NAT128" s="511"/>
      <c r="NAU128" s="511"/>
      <c r="NAV128" s="511"/>
      <c r="NAW128" s="511"/>
      <c r="NAX128" s="511"/>
      <c r="NAY128" s="511"/>
      <c r="NAZ128" s="511"/>
      <c r="NBA128" s="511"/>
      <c r="NBB128" s="511"/>
      <c r="NBC128" s="511"/>
      <c r="NBD128" s="511"/>
      <c r="NBE128" s="511"/>
      <c r="NBF128" s="511"/>
      <c r="NBG128" s="511"/>
      <c r="NBH128" s="511"/>
      <c r="NBI128" s="511"/>
      <c r="NBJ128" s="511"/>
      <c r="NBK128" s="511"/>
      <c r="NBL128" s="511"/>
      <c r="NBM128" s="511"/>
      <c r="NBN128" s="511"/>
      <c r="NBO128" s="511"/>
      <c r="NBP128" s="511"/>
      <c r="NBQ128" s="511"/>
      <c r="NBR128" s="511"/>
      <c r="NBS128" s="511"/>
      <c r="NBT128" s="511"/>
      <c r="NBU128" s="511"/>
      <c r="NBV128" s="511"/>
      <c r="NBW128" s="511"/>
      <c r="NBX128" s="511"/>
      <c r="NBY128" s="511"/>
      <c r="NBZ128" s="511"/>
      <c r="NCA128" s="511"/>
      <c r="NCB128" s="511"/>
      <c r="NCC128" s="511"/>
      <c r="NCD128" s="511"/>
      <c r="NCE128" s="511"/>
      <c r="NCF128" s="511"/>
      <c r="NCG128" s="511"/>
      <c r="NCH128" s="511"/>
      <c r="NCI128" s="511"/>
      <c r="NCJ128" s="511"/>
      <c r="NCK128" s="511"/>
      <c r="NCL128" s="511"/>
      <c r="NCM128" s="511"/>
      <c r="NCN128" s="511"/>
      <c r="NCO128" s="511"/>
      <c r="NCP128" s="511"/>
      <c r="NCQ128" s="511"/>
      <c r="NCR128" s="511"/>
      <c r="NCS128" s="511"/>
      <c r="NCT128" s="511"/>
      <c r="NCU128" s="511"/>
      <c r="NCV128" s="511"/>
      <c r="NCW128" s="511"/>
      <c r="NCX128" s="511"/>
      <c r="NCY128" s="511"/>
      <c r="NCZ128" s="511"/>
      <c r="NDA128" s="511"/>
      <c r="NDB128" s="511"/>
      <c r="NDC128" s="511"/>
      <c r="NDD128" s="511"/>
      <c r="NDE128" s="511"/>
      <c r="NDF128" s="511"/>
      <c r="NDG128" s="511"/>
      <c r="NDH128" s="511"/>
      <c r="NDI128" s="511"/>
      <c r="NDJ128" s="511"/>
      <c r="NDK128" s="511"/>
      <c r="NDL128" s="511"/>
      <c r="NDM128" s="511"/>
      <c r="NDN128" s="511"/>
      <c r="NDO128" s="511"/>
      <c r="NDP128" s="511"/>
      <c r="NDQ128" s="511"/>
      <c r="NDR128" s="511"/>
      <c r="NDS128" s="511"/>
      <c r="NDT128" s="511"/>
      <c r="NDU128" s="511"/>
      <c r="NDV128" s="511"/>
      <c r="NDW128" s="511"/>
      <c r="NDX128" s="511"/>
      <c r="NDY128" s="511"/>
      <c r="NDZ128" s="511"/>
      <c r="NEA128" s="511"/>
      <c r="NEB128" s="511"/>
      <c r="NEC128" s="511"/>
      <c r="NED128" s="511"/>
      <c r="NEE128" s="511"/>
      <c r="NEF128" s="511"/>
      <c r="NEG128" s="511"/>
      <c r="NEH128" s="511"/>
      <c r="NEI128" s="511"/>
      <c r="NEJ128" s="511"/>
      <c r="NEK128" s="511"/>
      <c r="NEL128" s="511"/>
      <c r="NEM128" s="511"/>
      <c r="NEN128" s="511"/>
      <c r="NEO128" s="511"/>
      <c r="NEP128" s="511"/>
      <c r="NEQ128" s="511"/>
      <c r="NER128" s="511"/>
      <c r="NES128" s="511"/>
      <c r="NET128" s="511"/>
      <c r="NEU128" s="511"/>
      <c r="NEV128" s="511"/>
      <c r="NEW128" s="511"/>
      <c r="NEX128" s="511"/>
      <c r="NEY128" s="511"/>
      <c r="NEZ128" s="511"/>
      <c r="NFA128" s="511"/>
      <c r="NFB128" s="511"/>
      <c r="NFC128" s="511"/>
      <c r="NFD128" s="511"/>
      <c r="NFE128" s="511"/>
      <c r="NFF128" s="511"/>
      <c r="NFG128" s="511"/>
      <c r="NFH128" s="511"/>
      <c r="NFI128" s="511"/>
      <c r="NFJ128" s="511"/>
      <c r="NFK128" s="511"/>
      <c r="NFL128" s="511"/>
      <c r="NFM128" s="511"/>
      <c r="NFN128" s="511"/>
      <c r="NFO128" s="511"/>
      <c r="NFP128" s="511"/>
      <c r="NFQ128" s="511"/>
      <c r="NFR128" s="511"/>
      <c r="NFS128" s="511"/>
      <c r="NFT128" s="511"/>
      <c r="NFU128" s="511"/>
      <c r="NFV128" s="511"/>
      <c r="NFW128" s="511"/>
      <c r="NFX128" s="511"/>
      <c r="NFY128" s="511"/>
      <c r="NFZ128" s="511"/>
      <c r="NGA128" s="511"/>
      <c r="NGB128" s="511"/>
      <c r="NGC128" s="511"/>
      <c r="NGD128" s="511"/>
      <c r="NGE128" s="511"/>
      <c r="NGF128" s="511"/>
      <c r="NGG128" s="511"/>
      <c r="NGH128" s="511"/>
      <c r="NGI128" s="511"/>
      <c r="NGJ128" s="511"/>
      <c r="NGK128" s="511"/>
      <c r="NGL128" s="511"/>
      <c r="NGM128" s="511"/>
      <c r="NGN128" s="511"/>
      <c r="NGO128" s="511"/>
      <c r="NGP128" s="511"/>
      <c r="NGQ128" s="511"/>
      <c r="NGR128" s="511"/>
      <c r="NGS128" s="511"/>
      <c r="NGT128" s="511"/>
      <c r="NGU128" s="511"/>
      <c r="NGV128" s="511"/>
      <c r="NGW128" s="511"/>
      <c r="NGX128" s="511"/>
      <c r="NGY128" s="511"/>
      <c r="NGZ128" s="511"/>
      <c r="NHA128" s="511"/>
      <c r="NHB128" s="511"/>
      <c r="NHC128" s="511"/>
      <c r="NHD128" s="511"/>
      <c r="NHE128" s="511"/>
      <c r="NHF128" s="511"/>
      <c r="NHG128" s="511"/>
      <c r="NHH128" s="511"/>
      <c r="NHI128" s="511"/>
      <c r="NHJ128" s="511"/>
      <c r="NHK128" s="511"/>
      <c r="NHL128" s="511"/>
      <c r="NHM128" s="511"/>
      <c r="NHN128" s="511"/>
      <c r="NHO128" s="511"/>
      <c r="NHP128" s="511"/>
      <c r="NHQ128" s="511"/>
      <c r="NHR128" s="511"/>
      <c r="NHS128" s="511"/>
      <c r="NHT128" s="511"/>
      <c r="NHU128" s="511"/>
      <c r="NHV128" s="511"/>
      <c r="NHW128" s="511"/>
      <c r="NHX128" s="511"/>
      <c r="NHY128" s="511"/>
      <c r="NHZ128" s="511"/>
      <c r="NIA128" s="511"/>
      <c r="NIB128" s="511"/>
      <c r="NIC128" s="511"/>
      <c r="NID128" s="511"/>
      <c r="NIE128" s="511"/>
      <c r="NIF128" s="511"/>
      <c r="NIG128" s="511"/>
      <c r="NIH128" s="511"/>
      <c r="NII128" s="511"/>
      <c r="NIJ128" s="511"/>
      <c r="NIK128" s="511"/>
      <c r="NIL128" s="511"/>
      <c r="NIM128" s="511"/>
      <c r="NIN128" s="511"/>
      <c r="NIO128" s="511"/>
      <c r="NIP128" s="511"/>
      <c r="NIQ128" s="511"/>
      <c r="NIR128" s="511"/>
      <c r="NIS128" s="511"/>
      <c r="NIT128" s="511"/>
      <c r="NIU128" s="511"/>
      <c r="NIV128" s="511"/>
      <c r="NIW128" s="511"/>
      <c r="NIX128" s="511"/>
      <c r="NIY128" s="511"/>
      <c r="NIZ128" s="511"/>
      <c r="NJA128" s="511"/>
      <c r="NJB128" s="511"/>
      <c r="NJC128" s="511"/>
      <c r="NJD128" s="511"/>
      <c r="NJE128" s="511"/>
      <c r="NJF128" s="511"/>
      <c r="NJG128" s="511"/>
      <c r="NJH128" s="511"/>
      <c r="NJI128" s="511"/>
      <c r="NJJ128" s="511"/>
      <c r="NJK128" s="511"/>
      <c r="NJL128" s="511"/>
      <c r="NJM128" s="511"/>
      <c r="NJN128" s="511"/>
      <c r="NJO128" s="511"/>
      <c r="NJP128" s="511"/>
      <c r="NJQ128" s="511"/>
      <c r="NJR128" s="511"/>
      <c r="NJS128" s="511"/>
      <c r="NJT128" s="511"/>
      <c r="NJU128" s="511"/>
      <c r="NJV128" s="511"/>
      <c r="NJW128" s="511"/>
      <c r="NJX128" s="511"/>
      <c r="NJY128" s="511"/>
      <c r="NJZ128" s="511"/>
      <c r="NKA128" s="511"/>
      <c r="NKB128" s="511"/>
      <c r="NKC128" s="511"/>
      <c r="NKD128" s="511"/>
      <c r="NKE128" s="511"/>
      <c r="NKF128" s="511"/>
      <c r="NKG128" s="511"/>
      <c r="NKH128" s="511"/>
      <c r="NKI128" s="511"/>
      <c r="NKJ128" s="511"/>
      <c r="NKK128" s="511"/>
      <c r="NKL128" s="511"/>
      <c r="NKM128" s="511"/>
      <c r="NKN128" s="511"/>
      <c r="NKO128" s="511"/>
      <c r="NKP128" s="511"/>
      <c r="NKQ128" s="511"/>
      <c r="NKR128" s="511"/>
      <c r="NKS128" s="511"/>
      <c r="NKT128" s="511"/>
      <c r="NKU128" s="511"/>
      <c r="NKV128" s="511"/>
      <c r="NKW128" s="511"/>
      <c r="NKX128" s="511"/>
      <c r="NKY128" s="511"/>
      <c r="NKZ128" s="511"/>
      <c r="NLA128" s="511"/>
      <c r="NLB128" s="511"/>
      <c r="NLC128" s="511"/>
      <c r="NLD128" s="511"/>
      <c r="NLE128" s="511"/>
      <c r="NLF128" s="511"/>
      <c r="NLG128" s="511"/>
      <c r="NLH128" s="511"/>
      <c r="NLI128" s="511"/>
      <c r="NLJ128" s="511"/>
      <c r="NLK128" s="511"/>
      <c r="NLL128" s="511"/>
      <c r="NLM128" s="511"/>
      <c r="NLN128" s="511"/>
      <c r="NLO128" s="511"/>
      <c r="NLP128" s="511"/>
      <c r="NLQ128" s="511"/>
      <c r="NLR128" s="511"/>
      <c r="NLS128" s="511"/>
      <c r="NLT128" s="511"/>
      <c r="NLU128" s="511"/>
      <c r="NLV128" s="511"/>
      <c r="NLW128" s="511"/>
      <c r="NLX128" s="511"/>
      <c r="NLY128" s="511"/>
      <c r="NLZ128" s="511"/>
      <c r="NMA128" s="511"/>
      <c r="NMB128" s="511"/>
      <c r="NMC128" s="511"/>
      <c r="NMD128" s="511"/>
      <c r="NME128" s="511"/>
      <c r="NMF128" s="511"/>
      <c r="NMG128" s="511"/>
      <c r="NMH128" s="511"/>
      <c r="NMI128" s="511"/>
      <c r="NMJ128" s="511"/>
      <c r="NMK128" s="511"/>
      <c r="NML128" s="511"/>
      <c r="NMM128" s="511"/>
      <c r="NMN128" s="511"/>
      <c r="NMO128" s="511"/>
      <c r="NMP128" s="511"/>
      <c r="NMQ128" s="511"/>
      <c r="NMR128" s="511"/>
      <c r="NMS128" s="511"/>
      <c r="NMT128" s="511"/>
      <c r="NMU128" s="511"/>
      <c r="NMV128" s="511"/>
      <c r="NMW128" s="511"/>
      <c r="NMX128" s="511"/>
      <c r="NMY128" s="511"/>
      <c r="NMZ128" s="511"/>
      <c r="NNA128" s="511"/>
      <c r="NNB128" s="511"/>
      <c r="NNC128" s="511"/>
      <c r="NND128" s="511"/>
      <c r="NNE128" s="511"/>
      <c r="NNF128" s="511"/>
      <c r="NNG128" s="511"/>
      <c r="NNH128" s="511"/>
      <c r="NNI128" s="511"/>
      <c r="NNJ128" s="511"/>
      <c r="NNK128" s="511"/>
      <c r="NNL128" s="511"/>
      <c r="NNM128" s="511"/>
      <c r="NNN128" s="511"/>
      <c r="NNO128" s="511"/>
      <c r="NNP128" s="511"/>
      <c r="NNQ128" s="511"/>
      <c r="NNR128" s="511"/>
      <c r="NNS128" s="511"/>
      <c r="NNT128" s="511"/>
      <c r="NNU128" s="511"/>
      <c r="NNV128" s="511"/>
      <c r="NNW128" s="511"/>
      <c r="NNX128" s="511"/>
      <c r="NNY128" s="511"/>
      <c r="NNZ128" s="511"/>
      <c r="NOA128" s="511"/>
      <c r="NOB128" s="511"/>
      <c r="NOC128" s="511"/>
      <c r="NOD128" s="511"/>
      <c r="NOE128" s="511"/>
      <c r="NOF128" s="511"/>
      <c r="NOG128" s="511"/>
      <c r="NOH128" s="511"/>
      <c r="NOI128" s="511"/>
      <c r="NOJ128" s="511"/>
      <c r="NOK128" s="511"/>
      <c r="NOL128" s="511"/>
      <c r="NOM128" s="511"/>
      <c r="NON128" s="511"/>
      <c r="NOO128" s="511"/>
      <c r="NOP128" s="511"/>
      <c r="NOQ128" s="511"/>
      <c r="NOR128" s="511"/>
      <c r="NOS128" s="511"/>
      <c r="NOT128" s="511"/>
      <c r="NOU128" s="511"/>
      <c r="NOV128" s="511"/>
      <c r="NOW128" s="511"/>
      <c r="NOX128" s="511"/>
      <c r="NOY128" s="511"/>
      <c r="NOZ128" s="511"/>
      <c r="NPA128" s="511"/>
      <c r="NPB128" s="511"/>
      <c r="NPC128" s="511"/>
      <c r="NPD128" s="511"/>
      <c r="NPE128" s="511"/>
      <c r="NPF128" s="511"/>
      <c r="NPG128" s="511"/>
      <c r="NPH128" s="511"/>
      <c r="NPI128" s="511"/>
      <c r="NPJ128" s="511"/>
      <c r="NPK128" s="511"/>
      <c r="NPL128" s="511"/>
      <c r="NPM128" s="511"/>
      <c r="NPN128" s="511"/>
      <c r="NPO128" s="511"/>
      <c r="NPP128" s="511"/>
      <c r="NPQ128" s="511"/>
      <c r="NPR128" s="511"/>
      <c r="NPS128" s="511"/>
      <c r="NPT128" s="511"/>
      <c r="NPU128" s="511"/>
      <c r="NPV128" s="511"/>
      <c r="NPW128" s="511"/>
      <c r="NPX128" s="511"/>
      <c r="NPY128" s="511"/>
      <c r="NPZ128" s="511"/>
      <c r="NQA128" s="511"/>
      <c r="NQB128" s="511"/>
      <c r="NQC128" s="511"/>
      <c r="NQD128" s="511"/>
      <c r="NQE128" s="511"/>
      <c r="NQF128" s="511"/>
      <c r="NQG128" s="511"/>
      <c r="NQH128" s="511"/>
      <c r="NQI128" s="511"/>
      <c r="NQJ128" s="511"/>
      <c r="NQK128" s="511"/>
      <c r="NQL128" s="511"/>
      <c r="NQM128" s="511"/>
      <c r="NQN128" s="511"/>
      <c r="NQO128" s="511"/>
      <c r="NQP128" s="511"/>
      <c r="NQQ128" s="511"/>
      <c r="NQR128" s="511"/>
      <c r="NQS128" s="511"/>
      <c r="NQT128" s="511"/>
      <c r="NQU128" s="511"/>
      <c r="NQV128" s="511"/>
      <c r="NQW128" s="511"/>
      <c r="NQX128" s="511"/>
      <c r="NQY128" s="511"/>
      <c r="NQZ128" s="511"/>
      <c r="NRA128" s="511"/>
      <c r="NRB128" s="511"/>
      <c r="NRC128" s="511"/>
      <c r="NRD128" s="511"/>
      <c r="NRE128" s="511"/>
      <c r="NRF128" s="511"/>
      <c r="NRG128" s="511"/>
      <c r="NRH128" s="511"/>
      <c r="NRI128" s="511"/>
      <c r="NRJ128" s="511"/>
      <c r="NRK128" s="511"/>
      <c r="NRL128" s="511"/>
      <c r="NRM128" s="511"/>
      <c r="NRN128" s="511"/>
      <c r="NRO128" s="511"/>
      <c r="NRP128" s="511"/>
      <c r="NRQ128" s="511"/>
      <c r="NRR128" s="511"/>
      <c r="NRS128" s="511"/>
      <c r="NRT128" s="511"/>
      <c r="NRU128" s="511"/>
      <c r="NRV128" s="511"/>
      <c r="NRW128" s="511"/>
      <c r="NRX128" s="511"/>
      <c r="NRY128" s="511"/>
      <c r="NRZ128" s="511"/>
      <c r="NSA128" s="511"/>
      <c r="NSB128" s="511"/>
      <c r="NSC128" s="511"/>
      <c r="NSD128" s="511"/>
      <c r="NSE128" s="511"/>
      <c r="NSF128" s="511"/>
      <c r="NSG128" s="511"/>
      <c r="NSH128" s="511"/>
      <c r="NSI128" s="511"/>
      <c r="NSJ128" s="511"/>
      <c r="NSK128" s="511"/>
      <c r="NSL128" s="511"/>
      <c r="NSM128" s="511"/>
      <c r="NSN128" s="511"/>
      <c r="NSO128" s="511"/>
      <c r="NSP128" s="511"/>
      <c r="NSQ128" s="511"/>
      <c r="NSR128" s="511"/>
      <c r="NSS128" s="511"/>
      <c r="NST128" s="511"/>
      <c r="NSU128" s="511"/>
      <c r="NSV128" s="511"/>
      <c r="NSW128" s="511"/>
      <c r="NSX128" s="511"/>
      <c r="NSY128" s="511"/>
      <c r="NSZ128" s="511"/>
      <c r="NTA128" s="511"/>
      <c r="NTB128" s="511"/>
      <c r="NTC128" s="511"/>
      <c r="NTD128" s="511"/>
      <c r="NTE128" s="511"/>
      <c r="NTF128" s="511"/>
      <c r="NTG128" s="511"/>
      <c r="NTH128" s="511"/>
      <c r="NTI128" s="511"/>
      <c r="NTJ128" s="511"/>
      <c r="NTK128" s="511"/>
      <c r="NTL128" s="511"/>
      <c r="NTM128" s="511"/>
      <c r="NTN128" s="511"/>
      <c r="NTO128" s="511"/>
      <c r="NTP128" s="511"/>
      <c r="NTQ128" s="511"/>
      <c r="NTR128" s="511"/>
      <c r="NTS128" s="511"/>
      <c r="NTT128" s="511"/>
      <c r="NTU128" s="511"/>
      <c r="NTV128" s="511"/>
      <c r="NTW128" s="511"/>
      <c r="NTX128" s="511"/>
      <c r="NTY128" s="511"/>
      <c r="NTZ128" s="511"/>
      <c r="NUA128" s="511"/>
      <c r="NUB128" s="511"/>
      <c r="NUC128" s="511"/>
      <c r="NUD128" s="511"/>
      <c r="NUE128" s="511"/>
      <c r="NUF128" s="511"/>
      <c r="NUG128" s="511"/>
      <c r="NUH128" s="511"/>
      <c r="NUI128" s="511"/>
      <c r="NUJ128" s="511"/>
      <c r="NUK128" s="511"/>
      <c r="NUL128" s="511"/>
      <c r="NUM128" s="511"/>
      <c r="NUN128" s="511"/>
      <c r="NUO128" s="511"/>
      <c r="NUP128" s="511"/>
      <c r="NUQ128" s="511"/>
      <c r="NUR128" s="511"/>
      <c r="NUS128" s="511"/>
      <c r="NUT128" s="511"/>
      <c r="NUU128" s="511"/>
      <c r="NUV128" s="511"/>
      <c r="NUW128" s="511"/>
      <c r="NUX128" s="511"/>
      <c r="NUY128" s="511"/>
      <c r="NUZ128" s="511"/>
      <c r="NVA128" s="511"/>
      <c r="NVB128" s="511"/>
      <c r="NVC128" s="511"/>
      <c r="NVD128" s="511"/>
      <c r="NVE128" s="511"/>
      <c r="NVF128" s="511"/>
      <c r="NVG128" s="511"/>
      <c r="NVH128" s="511"/>
      <c r="NVI128" s="511"/>
      <c r="NVJ128" s="511"/>
      <c r="NVK128" s="511"/>
      <c r="NVL128" s="511"/>
      <c r="NVM128" s="511"/>
      <c r="NVN128" s="511"/>
      <c r="NVO128" s="511"/>
      <c r="NVP128" s="511"/>
      <c r="NVQ128" s="511"/>
      <c r="NVR128" s="511"/>
      <c r="NVS128" s="511"/>
      <c r="NVT128" s="511"/>
      <c r="NVU128" s="511"/>
      <c r="NVV128" s="511"/>
      <c r="NVW128" s="511"/>
      <c r="NVX128" s="511"/>
      <c r="NVY128" s="511"/>
      <c r="NVZ128" s="511"/>
      <c r="NWA128" s="511"/>
      <c r="NWB128" s="511"/>
      <c r="NWC128" s="511"/>
      <c r="NWD128" s="511"/>
      <c r="NWE128" s="511"/>
      <c r="NWF128" s="511"/>
      <c r="NWG128" s="511"/>
      <c r="NWH128" s="511"/>
      <c r="NWI128" s="511"/>
      <c r="NWJ128" s="511"/>
      <c r="NWK128" s="511"/>
      <c r="NWL128" s="511"/>
      <c r="NWM128" s="511"/>
      <c r="NWN128" s="511"/>
      <c r="NWO128" s="511"/>
      <c r="NWP128" s="511"/>
      <c r="NWQ128" s="511"/>
      <c r="NWR128" s="511"/>
      <c r="NWS128" s="511"/>
      <c r="NWT128" s="511"/>
      <c r="NWU128" s="511"/>
      <c r="NWV128" s="511"/>
      <c r="NWW128" s="511"/>
      <c r="NWX128" s="511"/>
      <c r="NWY128" s="511"/>
      <c r="NWZ128" s="511"/>
      <c r="NXA128" s="511"/>
      <c r="NXB128" s="511"/>
      <c r="NXC128" s="511"/>
      <c r="NXD128" s="511"/>
      <c r="NXE128" s="511"/>
      <c r="NXF128" s="511"/>
      <c r="NXG128" s="511"/>
      <c r="NXH128" s="511"/>
      <c r="NXI128" s="511"/>
      <c r="NXJ128" s="511"/>
      <c r="NXK128" s="511"/>
      <c r="NXL128" s="511"/>
      <c r="NXM128" s="511"/>
      <c r="NXN128" s="511"/>
      <c r="NXO128" s="511"/>
      <c r="NXP128" s="511"/>
      <c r="NXQ128" s="511"/>
      <c r="NXR128" s="511"/>
      <c r="NXS128" s="511"/>
      <c r="NXT128" s="511"/>
      <c r="NXU128" s="511"/>
      <c r="NXV128" s="511"/>
      <c r="NXW128" s="511"/>
      <c r="NXX128" s="511"/>
      <c r="NXY128" s="511"/>
      <c r="NXZ128" s="511"/>
      <c r="NYA128" s="511"/>
      <c r="NYB128" s="511"/>
      <c r="NYC128" s="511"/>
      <c r="NYD128" s="511"/>
      <c r="NYE128" s="511"/>
      <c r="NYF128" s="511"/>
      <c r="NYG128" s="511"/>
      <c r="NYH128" s="511"/>
      <c r="NYI128" s="511"/>
      <c r="NYJ128" s="511"/>
      <c r="NYK128" s="511"/>
      <c r="NYL128" s="511"/>
      <c r="NYM128" s="511"/>
      <c r="NYN128" s="511"/>
      <c r="NYO128" s="511"/>
      <c r="NYP128" s="511"/>
      <c r="NYQ128" s="511"/>
      <c r="NYR128" s="511"/>
      <c r="NYS128" s="511"/>
      <c r="NYT128" s="511"/>
      <c r="NYU128" s="511"/>
      <c r="NYV128" s="511"/>
      <c r="NYW128" s="511"/>
      <c r="NYX128" s="511"/>
      <c r="NYY128" s="511"/>
      <c r="NYZ128" s="511"/>
      <c r="NZA128" s="511"/>
      <c r="NZB128" s="511"/>
      <c r="NZC128" s="511"/>
      <c r="NZD128" s="511"/>
      <c r="NZE128" s="511"/>
      <c r="NZF128" s="511"/>
      <c r="NZG128" s="511"/>
      <c r="NZH128" s="511"/>
      <c r="NZI128" s="511"/>
      <c r="NZJ128" s="511"/>
      <c r="NZK128" s="511"/>
      <c r="NZL128" s="511"/>
      <c r="NZM128" s="511"/>
      <c r="NZN128" s="511"/>
      <c r="NZO128" s="511"/>
      <c r="NZP128" s="511"/>
      <c r="NZQ128" s="511"/>
      <c r="NZR128" s="511"/>
      <c r="NZS128" s="511"/>
      <c r="NZT128" s="511"/>
      <c r="NZU128" s="511"/>
      <c r="NZV128" s="511"/>
      <c r="NZW128" s="511"/>
      <c r="NZX128" s="511"/>
      <c r="NZY128" s="511"/>
      <c r="NZZ128" s="511"/>
      <c r="OAA128" s="511"/>
      <c r="OAB128" s="511"/>
      <c r="OAC128" s="511"/>
      <c r="OAD128" s="511"/>
      <c r="OAE128" s="511"/>
      <c r="OAF128" s="511"/>
      <c r="OAG128" s="511"/>
      <c r="OAH128" s="511"/>
      <c r="OAI128" s="511"/>
      <c r="OAJ128" s="511"/>
      <c r="OAK128" s="511"/>
      <c r="OAL128" s="511"/>
      <c r="OAM128" s="511"/>
      <c r="OAN128" s="511"/>
      <c r="OAO128" s="511"/>
      <c r="OAP128" s="511"/>
      <c r="OAQ128" s="511"/>
      <c r="OAR128" s="511"/>
      <c r="OAS128" s="511"/>
      <c r="OAT128" s="511"/>
      <c r="OAU128" s="511"/>
      <c r="OAV128" s="511"/>
      <c r="OAW128" s="511"/>
      <c r="OAX128" s="511"/>
      <c r="OAY128" s="511"/>
      <c r="OAZ128" s="511"/>
      <c r="OBA128" s="511"/>
      <c r="OBB128" s="511"/>
      <c r="OBC128" s="511"/>
      <c r="OBD128" s="511"/>
      <c r="OBE128" s="511"/>
      <c r="OBF128" s="511"/>
      <c r="OBG128" s="511"/>
      <c r="OBH128" s="511"/>
      <c r="OBI128" s="511"/>
      <c r="OBJ128" s="511"/>
      <c r="OBK128" s="511"/>
      <c r="OBL128" s="511"/>
      <c r="OBM128" s="511"/>
      <c r="OBN128" s="511"/>
      <c r="OBO128" s="511"/>
      <c r="OBP128" s="511"/>
      <c r="OBQ128" s="511"/>
      <c r="OBR128" s="511"/>
      <c r="OBS128" s="511"/>
      <c r="OBT128" s="511"/>
      <c r="OBU128" s="511"/>
      <c r="OBV128" s="511"/>
      <c r="OBW128" s="511"/>
      <c r="OBX128" s="511"/>
      <c r="OBY128" s="511"/>
      <c r="OBZ128" s="511"/>
      <c r="OCA128" s="511"/>
      <c r="OCB128" s="511"/>
      <c r="OCC128" s="511"/>
      <c r="OCD128" s="511"/>
      <c r="OCE128" s="511"/>
      <c r="OCF128" s="511"/>
      <c r="OCG128" s="511"/>
      <c r="OCH128" s="511"/>
      <c r="OCI128" s="511"/>
      <c r="OCJ128" s="511"/>
      <c r="OCK128" s="511"/>
      <c r="OCL128" s="511"/>
      <c r="OCM128" s="511"/>
      <c r="OCN128" s="511"/>
      <c r="OCO128" s="511"/>
      <c r="OCP128" s="511"/>
      <c r="OCQ128" s="511"/>
      <c r="OCR128" s="511"/>
      <c r="OCS128" s="511"/>
      <c r="OCT128" s="511"/>
      <c r="OCU128" s="511"/>
      <c r="OCV128" s="511"/>
      <c r="OCW128" s="511"/>
      <c r="OCX128" s="511"/>
      <c r="OCY128" s="511"/>
      <c r="OCZ128" s="511"/>
      <c r="ODA128" s="511"/>
      <c r="ODB128" s="511"/>
      <c r="ODC128" s="511"/>
      <c r="ODD128" s="511"/>
      <c r="ODE128" s="511"/>
      <c r="ODF128" s="511"/>
      <c r="ODG128" s="511"/>
      <c r="ODH128" s="511"/>
      <c r="ODI128" s="511"/>
      <c r="ODJ128" s="511"/>
      <c r="ODK128" s="511"/>
      <c r="ODL128" s="511"/>
      <c r="ODM128" s="511"/>
      <c r="ODN128" s="511"/>
      <c r="ODO128" s="511"/>
      <c r="ODP128" s="511"/>
      <c r="ODQ128" s="511"/>
      <c r="ODR128" s="511"/>
      <c r="ODS128" s="511"/>
      <c r="ODT128" s="511"/>
      <c r="ODU128" s="511"/>
      <c r="ODV128" s="511"/>
      <c r="ODW128" s="511"/>
      <c r="ODX128" s="511"/>
      <c r="ODY128" s="511"/>
      <c r="ODZ128" s="511"/>
      <c r="OEA128" s="511"/>
      <c r="OEB128" s="511"/>
      <c r="OEC128" s="511"/>
      <c r="OED128" s="511"/>
      <c r="OEE128" s="511"/>
      <c r="OEF128" s="511"/>
      <c r="OEG128" s="511"/>
      <c r="OEH128" s="511"/>
      <c r="OEI128" s="511"/>
      <c r="OEJ128" s="511"/>
      <c r="OEK128" s="511"/>
      <c r="OEL128" s="511"/>
      <c r="OEM128" s="511"/>
      <c r="OEN128" s="511"/>
      <c r="OEO128" s="511"/>
      <c r="OEP128" s="511"/>
      <c r="OEQ128" s="511"/>
      <c r="OER128" s="511"/>
      <c r="OES128" s="511"/>
      <c r="OET128" s="511"/>
      <c r="OEU128" s="511"/>
      <c r="OEV128" s="511"/>
      <c r="OEW128" s="511"/>
      <c r="OEX128" s="511"/>
      <c r="OEY128" s="511"/>
      <c r="OEZ128" s="511"/>
      <c r="OFA128" s="511"/>
      <c r="OFB128" s="511"/>
      <c r="OFC128" s="511"/>
      <c r="OFD128" s="511"/>
      <c r="OFE128" s="511"/>
      <c r="OFF128" s="511"/>
      <c r="OFG128" s="511"/>
      <c r="OFH128" s="511"/>
      <c r="OFI128" s="511"/>
      <c r="OFJ128" s="511"/>
      <c r="OFK128" s="511"/>
      <c r="OFL128" s="511"/>
      <c r="OFM128" s="511"/>
      <c r="OFN128" s="511"/>
      <c r="OFO128" s="511"/>
      <c r="OFP128" s="511"/>
      <c r="OFQ128" s="511"/>
      <c r="OFR128" s="511"/>
      <c r="OFS128" s="511"/>
      <c r="OFT128" s="511"/>
      <c r="OFU128" s="511"/>
      <c r="OFV128" s="511"/>
      <c r="OFW128" s="511"/>
      <c r="OFX128" s="511"/>
      <c r="OFY128" s="511"/>
      <c r="OFZ128" s="511"/>
      <c r="OGA128" s="511"/>
      <c r="OGB128" s="511"/>
      <c r="OGC128" s="511"/>
      <c r="OGD128" s="511"/>
      <c r="OGE128" s="511"/>
      <c r="OGF128" s="511"/>
      <c r="OGG128" s="511"/>
      <c r="OGH128" s="511"/>
      <c r="OGI128" s="511"/>
      <c r="OGJ128" s="511"/>
      <c r="OGK128" s="511"/>
      <c r="OGL128" s="511"/>
      <c r="OGM128" s="511"/>
      <c r="OGN128" s="511"/>
      <c r="OGO128" s="511"/>
      <c r="OGP128" s="511"/>
      <c r="OGQ128" s="511"/>
      <c r="OGR128" s="511"/>
      <c r="OGS128" s="511"/>
      <c r="OGT128" s="511"/>
      <c r="OGU128" s="511"/>
      <c r="OGV128" s="511"/>
      <c r="OGW128" s="511"/>
      <c r="OGX128" s="511"/>
      <c r="OGY128" s="511"/>
      <c r="OGZ128" s="511"/>
      <c r="OHA128" s="511"/>
      <c r="OHB128" s="511"/>
      <c r="OHC128" s="511"/>
      <c r="OHD128" s="511"/>
      <c r="OHE128" s="511"/>
      <c r="OHF128" s="511"/>
      <c r="OHG128" s="511"/>
      <c r="OHH128" s="511"/>
      <c r="OHI128" s="511"/>
      <c r="OHJ128" s="511"/>
      <c r="OHK128" s="511"/>
      <c r="OHL128" s="511"/>
      <c r="OHM128" s="511"/>
      <c r="OHN128" s="511"/>
      <c r="OHO128" s="511"/>
      <c r="OHP128" s="511"/>
      <c r="OHQ128" s="511"/>
      <c r="OHR128" s="511"/>
      <c r="OHS128" s="511"/>
      <c r="OHT128" s="511"/>
      <c r="OHU128" s="511"/>
      <c r="OHV128" s="511"/>
      <c r="OHW128" s="511"/>
      <c r="OHX128" s="511"/>
      <c r="OHY128" s="511"/>
      <c r="OHZ128" s="511"/>
      <c r="OIA128" s="511"/>
      <c r="OIB128" s="511"/>
      <c r="OIC128" s="511"/>
      <c r="OID128" s="511"/>
      <c r="OIE128" s="511"/>
      <c r="OIF128" s="511"/>
      <c r="OIG128" s="511"/>
      <c r="OIH128" s="511"/>
      <c r="OII128" s="511"/>
      <c r="OIJ128" s="511"/>
      <c r="OIK128" s="511"/>
      <c r="OIL128" s="511"/>
      <c r="OIM128" s="511"/>
      <c r="OIN128" s="511"/>
      <c r="OIO128" s="511"/>
      <c r="OIP128" s="511"/>
      <c r="OIQ128" s="511"/>
      <c r="OIR128" s="511"/>
      <c r="OIS128" s="511"/>
      <c r="OIT128" s="511"/>
      <c r="OIU128" s="511"/>
      <c r="OIV128" s="511"/>
      <c r="OIW128" s="511"/>
      <c r="OIX128" s="511"/>
      <c r="OIY128" s="511"/>
      <c r="OIZ128" s="511"/>
      <c r="OJA128" s="511"/>
      <c r="OJB128" s="511"/>
      <c r="OJC128" s="511"/>
      <c r="OJD128" s="511"/>
      <c r="OJE128" s="511"/>
      <c r="OJF128" s="511"/>
      <c r="OJG128" s="511"/>
      <c r="OJH128" s="511"/>
      <c r="OJI128" s="511"/>
      <c r="OJJ128" s="511"/>
      <c r="OJK128" s="511"/>
      <c r="OJL128" s="511"/>
      <c r="OJM128" s="511"/>
      <c r="OJN128" s="511"/>
      <c r="OJO128" s="511"/>
      <c r="OJP128" s="511"/>
      <c r="OJQ128" s="511"/>
      <c r="OJR128" s="511"/>
      <c r="OJS128" s="511"/>
      <c r="OJT128" s="511"/>
      <c r="OJU128" s="511"/>
      <c r="OJV128" s="511"/>
      <c r="OJW128" s="511"/>
      <c r="OJX128" s="511"/>
      <c r="OJY128" s="511"/>
      <c r="OJZ128" s="511"/>
      <c r="OKA128" s="511"/>
      <c r="OKB128" s="511"/>
      <c r="OKC128" s="511"/>
      <c r="OKD128" s="511"/>
      <c r="OKE128" s="511"/>
      <c r="OKF128" s="511"/>
      <c r="OKG128" s="511"/>
      <c r="OKH128" s="511"/>
      <c r="OKI128" s="511"/>
      <c r="OKJ128" s="511"/>
      <c r="OKK128" s="511"/>
      <c r="OKL128" s="511"/>
      <c r="OKM128" s="511"/>
      <c r="OKN128" s="511"/>
      <c r="OKO128" s="511"/>
      <c r="OKP128" s="511"/>
      <c r="OKQ128" s="511"/>
      <c r="OKR128" s="511"/>
      <c r="OKS128" s="511"/>
      <c r="OKT128" s="511"/>
      <c r="OKU128" s="511"/>
      <c r="OKV128" s="511"/>
      <c r="OKW128" s="511"/>
      <c r="OKX128" s="511"/>
      <c r="OKY128" s="511"/>
      <c r="OKZ128" s="511"/>
      <c r="OLA128" s="511"/>
      <c r="OLB128" s="511"/>
      <c r="OLC128" s="511"/>
      <c r="OLD128" s="511"/>
      <c r="OLE128" s="511"/>
      <c r="OLF128" s="511"/>
      <c r="OLG128" s="511"/>
      <c r="OLH128" s="511"/>
      <c r="OLI128" s="511"/>
      <c r="OLJ128" s="511"/>
      <c r="OLK128" s="511"/>
      <c r="OLL128" s="511"/>
      <c r="OLM128" s="511"/>
      <c r="OLN128" s="511"/>
      <c r="OLO128" s="511"/>
      <c r="OLP128" s="511"/>
      <c r="OLQ128" s="511"/>
      <c r="OLR128" s="511"/>
      <c r="OLS128" s="511"/>
      <c r="OLT128" s="511"/>
      <c r="OLU128" s="511"/>
      <c r="OLV128" s="511"/>
      <c r="OLW128" s="511"/>
      <c r="OLX128" s="511"/>
      <c r="OLY128" s="511"/>
      <c r="OLZ128" s="511"/>
      <c r="OMA128" s="511"/>
      <c r="OMB128" s="511"/>
      <c r="OMC128" s="511"/>
      <c r="OMD128" s="511"/>
      <c r="OME128" s="511"/>
      <c r="OMF128" s="511"/>
      <c r="OMG128" s="511"/>
      <c r="OMH128" s="511"/>
      <c r="OMI128" s="511"/>
      <c r="OMJ128" s="511"/>
      <c r="OMK128" s="511"/>
      <c r="OML128" s="511"/>
      <c r="OMM128" s="511"/>
      <c r="OMN128" s="511"/>
      <c r="OMO128" s="511"/>
      <c r="OMP128" s="511"/>
      <c r="OMQ128" s="511"/>
      <c r="OMR128" s="511"/>
      <c r="OMS128" s="511"/>
      <c r="OMT128" s="511"/>
      <c r="OMU128" s="511"/>
      <c r="OMV128" s="511"/>
      <c r="OMW128" s="511"/>
      <c r="OMX128" s="511"/>
      <c r="OMY128" s="511"/>
      <c r="OMZ128" s="511"/>
      <c r="ONA128" s="511"/>
      <c r="ONB128" s="511"/>
      <c r="ONC128" s="511"/>
      <c r="OND128" s="511"/>
      <c r="ONE128" s="511"/>
      <c r="ONF128" s="511"/>
      <c r="ONG128" s="511"/>
      <c r="ONH128" s="511"/>
      <c r="ONI128" s="511"/>
      <c r="ONJ128" s="511"/>
      <c r="ONK128" s="511"/>
      <c r="ONL128" s="511"/>
      <c r="ONM128" s="511"/>
      <c r="ONN128" s="511"/>
      <c r="ONO128" s="511"/>
      <c r="ONP128" s="511"/>
      <c r="ONQ128" s="511"/>
      <c r="ONR128" s="511"/>
      <c r="ONS128" s="511"/>
      <c r="ONT128" s="511"/>
      <c r="ONU128" s="511"/>
      <c r="ONV128" s="511"/>
      <c r="ONW128" s="511"/>
      <c r="ONX128" s="511"/>
      <c r="ONY128" s="511"/>
      <c r="ONZ128" s="511"/>
      <c r="OOA128" s="511"/>
      <c r="OOB128" s="511"/>
      <c r="OOC128" s="511"/>
      <c r="OOD128" s="511"/>
      <c r="OOE128" s="511"/>
      <c r="OOF128" s="511"/>
      <c r="OOG128" s="511"/>
      <c r="OOH128" s="511"/>
      <c r="OOI128" s="511"/>
      <c r="OOJ128" s="511"/>
      <c r="OOK128" s="511"/>
      <c r="OOL128" s="511"/>
      <c r="OOM128" s="511"/>
      <c r="OON128" s="511"/>
      <c r="OOO128" s="511"/>
      <c r="OOP128" s="511"/>
      <c r="OOQ128" s="511"/>
      <c r="OOR128" s="511"/>
      <c r="OOS128" s="511"/>
      <c r="OOT128" s="511"/>
      <c r="OOU128" s="511"/>
      <c r="OOV128" s="511"/>
      <c r="OOW128" s="511"/>
      <c r="OOX128" s="511"/>
      <c r="OOY128" s="511"/>
      <c r="OOZ128" s="511"/>
      <c r="OPA128" s="511"/>
      <c r="OPB128" s="511"/>
      <c r="OPC128" s="511"/>
      <c r="OPD128" s="511"/>
      <c r="OPE128" s="511"/>
      <c r="OPF128" s="511"/>
      <c r="OPG128" s="511"/>
      <c r="OPH128" s="511"/>
      <c r="OPI128" s="511"/>
      <c r="OPJ128" s="511"/>
      <c r="OPK128" s="511"/>
      <c r="OPL128" s="511"/>
      <c r="OPM128" s="511"/>
      <c r="OPN128" s="511"/>
      <c r="OPO128" s="511"/>
      <c r="OPP128" s="511"/>
      <c r="OPQ128" s="511"/>
      <c r="OPR128" s="511"/>
      <c r="OPS128" s="511"/>
      <c r="OPT128" s="511"/>
      <c r="OPU128" s="511"/>
      <c r="OPV128" s="511"/>
      <c r="OPW128" s="511"/>
      <c r="OPX128" s="511"/>
      <c r="OPY128" s="511"/>
      <c r="OPZ128" s="511"/>
      <c r="OQA128" s="511"/>
      <c r="OQB128" s="511"/>
      <c r="OQC128" s="511"/>
      <c r="OQD128" s="511"/>
      <c r="OQE128" s="511"/>
      <c r="OQF128" s="511"/>
      <c r="OQG128" s="511"/>
      <c r="OQH128" s="511"/>
      <c r="OQI128" s="511"/>
      <c r="OQJ128" s="511"/>
      <c r="OQK128" s="511"/>
      <c r="OQL128" s="511"/>
      <c r="OQM128" s="511"/>
      <c r="OQN128" s="511"/>
      <c r="OQO128" s="511"/>
      <c r="OQP128" s="511"/>
      <c r="OQQ128" s="511"/>
      <c r="OQR128" s="511"/>
      <c r="OQS128" s="511"/>
      <c r="OQT128" s="511"/>
      <c r="OQU128" s="511"/>
      <c r="OQV128" s="511"/>
      <c r="OQW128" s="511"/>
      <c r="OQX128" s="511"/>
      <c r="OQY128" s="511"/>
      <c r="OQZ128" s="511"/>
      <c r="ORA128" s="511"/>
      <c r="ORB128" s="511"/>
      <c r="ORC128" s="511"/>
      <c r="ORD128" s="511"/>
      <c r="ORE128" s="511"/>
      <c r="ORF128" s="511"/>
      <c r="ORG128" s="511"/>
      <c r="ORH128" s="511"/>
      <c r="ORI128" s="511"/>
      <c r="ORJ128" s="511"/>
      <c r="ORK128" s="511"/>
      <c r="ORL128" s="511"/>
      <c r="ORM128" s="511"/>
      <c r="ORN128" s="511"/>
      <c r="ORO128" s="511"/>
      <c r="ORP128" s="511"/>
      <c r="ORQ128" s="511"/>
      <c r="ORR128" s="511"/>
      <c r="ORS128" s="511"/>
      <c r="ORT128" s="511"/>
      <c r="ORU128" s="511"/>
      <c r="ORV128" s="511"/>
      <c r="ORW128" s="511"/>
      <c r="ORX128" s="511"/>
      <c r="ORY128" s="511"/>
      <c r="ORZ128" s="511"/>
      <c r="OSA128" s="511"/>
      <c r="OSB128" s="511"/>
      <c r="OSC128" s="511"/>
      <c r="OSD128" s="511"/>
      <c r="OSE128" s="511"/>
      <c r="OSF128" s="511"/>
      <c r="OSG128" s="511"/>
      <c r="OSH128" s="511"/>
      <c r="OSI128" s="511"/>
      <c r="OSJ128" s="511"/>
      <c r="OSK128" s="511"/>
      <c r="OSL128" s="511"/>
      <c r="OSM128" s="511"/>
      <c r="OSN128" s="511"/>
      <c r="OSO128" s="511"/>
      <c r="OSP128" s="511"/>
      <c r="OSQ128" s="511"/>
      <c r="OSR128" s="511"/>
      <c r="OSS128" s="511"/>
      <c r="OST128" s="511"/>
      <c r="OSU128" s="511"/>
      <c r="OSV128" s="511"/>
      <c r="OSW128" s="511"/>
      <c r="OSX128" s="511"/>
      <c r="OSY128" s="511"/>
      <c r="OSZ128" s="511"/>
      <c r="OTA128" s="511"/>
      <c r="OTB128" s="511"/>
      <c r="OTC128" s="511"/>
      <c r="OTD128" s="511"/>
      <c r="OTE128" s="511"/>
      <c r="OTF128" s="511"/>
      <c r="OTG128" s="511"/>
      <c r="OTH128" s="511"/>
      <c r="OTI128" s="511"/>
      <c r="OTJ128" s="511"/>
      <c r="OTK128" s="511"/>
      <c r="OTL128" s="511"/>
      <c r="OTM128" s="511"/>
      <c r="OTN128" s="511"/>
      <c r="OTO128" s="511"/>
      <c r="OTP128" s="511"/>
      <c r="OTQ128" s="511"/>
      <c r="OTR128" s="511"/>
      <c r="OTS128" s="511"/>
      <c r="OTT128" s="511"/>
      <c r="OTU128" s="511"/>
      <c r="OTV128" s="511"/>
      <c r="OTW128" s="511"/>
      <c r="OTX128" s="511"/>
      <c r="OTY128" s="511"/>
      <c r="OTZ128" s="511"/>
      <c r="OUA128" s="511"/>
      <c r="OUB128" s="511"/>
      <c r="OUC128" s="511"/>
      <c r="OUD128" s="511"/>
      <c r="OUE128" s="511"/>
      <c r="OUF128" s="511"/>
      <c r="OUG128" s="511"/>
      <c r="OUH128" s="511"/>
      <c r="OUI128" s="511"/>
      <c r="OUJ128" s="511"/>
      <c r="OUK128" s="511"/>
      <c r="OUL128" s="511"/>
      <c r="OUM128" s="511"/>
      <c r="OUN128" s="511"/>
      <c r="OUO128" s="511"/>
      <c r="OUP128" s="511"/>
      <c r="OUQ128" s="511"/>
      <c r="OUR128" s="511"/>
      <c r="OUS128" s="511"/>
      <c r="OUT128" s="511"/>
      <c r="OUU128" s="511"/>
      <c r="OUV128" s="511"/>
      <c r="OUW128" s="511"/>
      <c r="OUX128" s="511"/>
      <c r="OUY128" s="511"/>
      <c r="OUZ128" s="511"/>
      <c r="OVA128" s="511"/>
      <c r="OVB128" s="511"/>
      <c r="OVC128" s="511"/>
      <c r="OVD128" s="511"/>
      <c r="OVE128" s="511"/>
      <c r="OVF128" s="511"/>
      <c r="OVG128" s="511"/>
      <c r="OVH128" s="511"/>
      <c r="OVI128" s="511"/>
      <c r="OVJ128" s="511"/>
      <c r="OVK128" s="511"/>
      <c r="OVL128" s="511"/>
      <c r="OVM128" s="511"/>
      <c r="OVN128" s="511"/>
      <c r="OVO128" s="511"/>
      <c r="OVP128" s="511"/>
      <c r="OVQ128" s="511"/>
      <c r="OVR128" s="511"/>
      <c r="OVS128" s="511"/>
      <c r="OVT128" s="511"/>
      <c r="OVU128" s="511"/>
      <c r="OVV128" s="511"/>
      <c r="OVW128" s="511"/>
      <c r="OVX128" s="511"/>
      <c r="OVY128" s="511"/>
      <c r="OVZ128" s="511"/>
      <c r="OWA128" s="511"/>
      <c r="OWB128" s="511"/>
      <c r="OWC128" s="511"/>
      <c r="OWD128" s="511"/>
      <c r="OWE128" s="511"/>
      <c r="OWF128" s="511"/>
      <c r="OWG128" s="511"/>
      <c r="OWH128" s="511"/>
      <c r="OWI128" s="511"/>
      <c r="OWJ128" s="511"/>
      <c r="OWK128" s="511"/>
      <c r="OWL128" s="511"/>
      <c r="OWM128" s="511"/>
      <c r="OWN128" s="511"/>
      <c r="OWO128" s="511"/>
      <c r="OWP128" s="511"/>
      <c r="OWQ128" s="511"/>
      <c r="OWR128" s="511"/>
      <c r="OWS128" s="511"/>
      <c r="OWT128" s="511"/>
      <c r="OWU128" s="511"/>
      <c r="OWV128" s="511"/>
      <c r="OWW128" s="511"/>
      <c r="OWX128" s="511"/>
      <c r="OWY128" s="511"/>
      <c r="OWZ128" s="511"/>
      <c r="OXA128" s="511"/>
      <c r="OXB128" s="511"/>
      <c r="OXC128" s="511"/>
      <c r="OXD128" s="511"/>
      <c r="OXE128" s="511"/>
      <c r="OXF128" s="511"/>
      <c r="OXG128" s="511"/>
      <c r="OXH128" s="511"/>
      <c r="OXI128" s="511"/>
      <c r="OXJ128" s="511"/>
      <c r="OXK128" s="511"/>
      <c r="OXL128" s="511"/>
      <c r="OXM128" s="511"/>
      <c r="OXN128" s="511"/>
      <c r="OXO128" s="511"/>
      <c r="OXP128" s="511"/>
      <c r="OXQ128" s="511"/>
      <c r="OXR128" s="511"/>
      <c r="OXS128" s="511"/>
      <c r="OXT128" s="511"/>
      <c r="OXU128" s="511"/>
      <c r="OXV128" s="511"/>
      <c r="OXW128" s="511"/>
      <c r="OXX128" s="511"/>
      <c r="OXY128" s="511"/>
      <c r="OXZ128" s="511"/>
      <c r="OYA128" s="511"/>
      <c r="OYB128" s="511"/>
      <c r="OYC128" s="511"/>
      <c r="OYD128" s="511"/>
      <c r="OYE128" s="511"/>
      <c r="OYF128" s="511"/>
      <c r="OYG128" s="511"/>
      <c r="OYH128" s="511"/>
      <c r="OYI128" s="511"/>
      <c r="OYJ128" s="511"/>
      <c r="OYK128" s="511"/>
      <c r="OYL128" s="511"/>
      <c r="OYM128" s="511"/>
      <c r="OYN128" s="511"/>
      <c r="OYO128" s="511"/>
      <c r="OYP128" s="511"/>
      <c r="OYQ128" s="511"/>
      <c r="OYR128" s="511"/>
      <c r="OYS128" s="511"/>
      <c r="OYT128" s="511"/>
      <c r="OYU128" s="511"/>
      <c r="OYV128" s="511"/>
      <c r="OYW128" s="511"/>
      <c r="OYX128" s="511"/>
      <c r="OYY128" s="511"/>
      <c r="OYZ128" s="511"/>
      <c r="OZA128" s="511"/>
      <c r="OZB128" s="511"/>
      <c r="OZC128" s="511"/>
      <c r="OZD128" s="511"/>
      <c r="OZE128" s="511"/>
      <c r="OZF128" s="511"/>
      <c r="OZG128" s="511"/>
      <c r="OZH128" s="511"/>
      <c r="OZI128" s="511"/>
      <c r="OZJ128" s="511"/>
      <c r="OZK128" s="511"/>
      <c r="OZL128" s="511"/>
      <c r="OZM128" s="511"/>
      <c r="OZN128" s="511"/>
      <c r="OZO128" s="511"/>
      <c r="OZP128" s="511"/>
      <c r="OZQ128" s="511"/>
      <c r="OZR128" s="511"/>
      <c r="OZS128" s="511"/>
      <c r="OZT128" s="511"/>
      <c r="OZU128" s="511"/>
      <c r="OZV128" s="511"/>
      <c r="OZW128" s="511"/>
      <c r="OZX128" s="511"/>
      <c r="OZY128" s="511"/>
      <c r="OZZ128" s="511"/>
      <c r="PAA128" s="511"/>
      <c r="PAB128" s="511"/>
      <c r="PAC128" s="511"/>
      <c r="PAD128" s="511"/>
      <c r="PAE128" s="511"/>
      <c r="PAF128" s="511"/>
      <c r="PAG128" s="511"/>
      <c r="PAH128" s="511"/>
      <c r="PAI128" s="511"/>
      <c r="PAJ128" s="511"/>
      <c r="PAK128" s="511"/>
      <c r="PAL128" s="511"/>
      <c r="PAM128" s="511"/>
      <c r="PAN128" s="511"/>
      <c r="PAO128" s="511"/>
      <c r="PAP128" s="511"/>
      <c r="PAQ128" s="511"/>
      <c r="PAR128" s="511"/>
      <c r="PAS128" s="511"/>
      <c r="PAT128" s="511"/>
      <c r="PAU128" s="511"/>
      <c r="PAV128" s="511"/>
      <c r="PAW128" s="511"/>
      <c r="PAX128" s="511"/>
      <c r="PAY128" s="511"/>
      <c r="PAZ128" s="511"/>
      <c r="PBA128" s="511"/>
      <c r="PBB128" s="511"/>
      <c r="PBC128" s="511"/>
      <c r="PBD128" s="511"/>
      <c r="PBE128" s="511"/>
      <c r="PBF128" s="511"/>
      <c r="PBG128" s="511"/>
      <c r="PBH128" s="511"/>
      <c r="PBI128" s="511"/>
      <c r="PBJ128" s="511"/>
      <c r="PBK128" s="511"/>
      <c r="PBL128" s="511"/>
      <c r="PBM128" s="511"/>
      <c r="PBN128" s="511"/>
      <c r="PBO128" s="511"/>
      <c r="PBP128" s="511"/>
      <c r="PBQ128" s="511"/>
      <c r="PBR128" s="511"/>
      <c r="PBS128" s="511"/>
      <c r="PBT128" s="511"/>
      <c r="PBU128" s="511"/>
      <c r="PBV128" s="511"/>
      <c r="PBW128" s="511"/>
      <c r="PBX128" s="511"/>
      <c r="PBY128" s="511"/>
      <c r="PBZ128" s="511"/>
      <c r="PCA128" s="511"/>
      <c r="PCB128" s="511"/>
      <c r="PCC128" s="511"/>
      <c r="PCD128" s="511"/>
      <c r="PCE128" s="511"/>
      <c r="PCF128" s="511"/>
      <c r="PCG128" s="511"/>
      <c r="PCH128" s="511"/>
      <c r="PCI128" s="511"/>
      <c r="PCJ128" s="511"/>
      <c r="PCK128" s="511"/>
      <c r="PCL128" s="511"/>
      <c r="PCM128" s="511"/>
      <c r="PCN128" s="511"/>
      <c r="PCO128" s="511"/>
      <c r="PCP128" s="511"/>
      <c r="PCQ128" s="511"/>
      <c r="PCR128" s="511"/>
      <c r="PCS128" s="511"/>
      <c r="PCT128" s="511"/>
      <c r="PCU128" s="511"/>
      <c r="PCV128" s="511"/>
      <c r="PCW128" s="511"/>
      <c r="PCX128" s="511"/>
      <c r="PCY128" s="511"/>
      <c r="PCZ128" s="511"/>
      <c r="PDA128" s="511"/>
      <c r="PDB128" s="511"/>
      <c r="PDC128" s="511"/>
      <c r="PDD128" s="511"/>
      <c r="PDE128" s="511"/>
      <c r="PDF128" s="511"/>
      <c r="PDG128" s="511"/>
      <c r="PDH128" s="511"/>
      <c r="PDI128" s="511"/>
      <c r="PDJ128" s="511"/>
      <c r="PDK128" s="511"/>
      <c r="PDL128" s="511"/>
      <c r="PDM128" s="511"/>
      <c r="PDN128" s="511"/>
      <c r="PDO128" s="511"/>
      <c r="PDP128" s="511"/>
      <c r="PDQ128" s="511"/>
      <c r="PDR128" s="511"/>
      <c r="PDS128" s="511"/>
      <c r="PDT128" s="511"/>
      <c r="PDU128" s="511"/>
      <c r="PDV128" s="511"/>
      <c r="PDW128" s="511"/>
      <c r="PDX128" s="511"/>
      <c r="PDY128" s="511"/>
      <c r="PDZ128" s="511"/>
      <c r="PEA128" s="511"/>
      <c r="PEB128" s="511"/>
      <c r="PEC128" s="511"/>
      <c r="PED128" s="511"/>
      <c r="PEE128" s="511"/>
      <c r="PEF128" s="511"/>
      <c r="PEG128" s="511"/>
      <c r="PEH128" s="511"/>
      <c r="PEI128" s="511"/>
      <c r="PEJ128" s="511"/>
      <c r="PEK128" s="511"/>
      <c r="PEL128" s="511"/>
      <c r="PEM128" s="511"/>
      <c r="PEN128" s="511"/>
      <c r="PEO128" s="511"/>
      <c r="PEP128" s="511"/>
      <c r="PEQ128" s="511"/>
      <c r="PER128" s="511"/>
      <c r="PES128" s="511"/>
      <c r="PET128" s="511"/>
      <c r="PEU128" s="511"/>
      <c r="PEV128" s="511"/>
      <c r="PEW128" s="511"/>
      <c r="PEX128" s="511"/>
      <c r="PEY128" s="511"/>
      <c r="PEZ128" s="511"/>
      <c r="PFA128" s="511"/>
      <c r="PFB128" s="511"/>
      <c r="PFC128" s="511"/>
      <c r="PFD128" s="511"/>
      <c r="PFE128" s="511"/>
      <c r="PFF128" s="511"/>
      <c r="PFG128" s="511"/>
      <c r="PFH128" s="511"/>
      <c r="PFI128" s="511"/>
      <c r="PFJ128" s="511"/>
      <c r="PFK128" s="511"/>
      <c r="PFL128" s="511"/>
      <c r="PFM128" s="511"/>
      <c r="PFN128" s="511"/>
      <c r="PFO128" s="511"/>
      <c r="PFP128" s="511"/>
      <c r="PFQ128" s="511"/>
      <c r="PFR128" s="511"/>
      <c r="PFS128" s="511"/>
      <c r="PFT128" s="511"/>
      <c r="PFU128" s="511"/>
      <c r="PFV128" s="511"/>
      <c r="PFW128" s="511"/>
      <c r="PFX128" s="511"/>
      <c r="PFY128" s="511"/>
      <c r="PFZ128" s="511"/>
      <c r="PGA128" s="511"/>
      <c r="PGB128" s="511"/>
      <c r="PGC128" s="511"/>
      <c r="PGD128" s="511"/>
      <c r="PGE128" s="511"/>
      <c r="PGF128" s="511"/>
      <c r="PGG128" s="511"/>
      <c r="PGH128" s="511"/>
      <c r="PGI128" s="511"/>
      <c r="PGJ128" s="511"/>
      <c r="PGK128" s="511"/>
      <c r="PGL128" s="511"/>
      <c r="PGM128" s="511"/>
      <c r="PGN128" s="511"/>
      <c r="PGO128" s="511"/>
      <c r="PGP128" s="511"/>
      <c r="PGQ128" s="511"/>
      <c r="PGR128" s="511"/>
      <c r="PGS128" s="511"/>
      <c r="PGT128" s="511"/>
      <c r="PGU128" s="511"/>
      <c r="PGV128" s="511"/>
      <c r="PGW128" s="511"/>
      <c r="PGX128" s="511"/>
      <c r="PGY128" s="511"/>
      <c r="PGZ128" s="511"/>
      <c r="PHA128" s="511"/>
      <c r="PHB128" s="511"/>
      <c r="PHC128" s="511"/>
      <c r="PHD128" s="511"/>
      <c r="PHE128" s="511"/>
      <c r="PHF128" s="511"/>
      <c r="PHG128" s="511"/>
      <c r="PHH128" s="511"/>
      <c r="PHI128" s="511"/>
      <c r="PHJ128" s="511"/>
      <c r="PHK128" s="511"/>
      <c r="PHL128" s="511"/>
      <c r="PHM128" s="511"/>
      <c r="PHN128" s="511"/>
      <c r="PHO128" s="511"/>
      <c r="PHP128" s="511"/>
      <c r="PHQ128" s="511"/>
      <c r="PHR128" s="511"/>
      <c r="PHS128" s="511"/>
      <c r="PHT128" s="511"/>
      <c r="PHU128" s="511"/>
      <c r="PHV128" s="511"/>
      <c r="PHW128" s="511"/>
      <c r="PHX128" s="511"/>
      <c r="PHY128" s="511"/>
      <c r="PHZ128" s="511"/>
      <c r="PIA128" s="511"/>
      <c r="PIB128" s="511"/>
      <c r="PIC128" s="511"/>
      <c r="PID128" s="511"/>
      <c r="PIE128" s="511"/>
      <c r="PIF128" s="511"/>
      <c r="PIG128" s="511"/>
      <c r="PIH128" s="511"/>
      <c r="PII128" s="511"/>
      <c r="PIJ128" s="511"/>
      <c r="PIK128" s="511"/>
      <c r="PIL128" s="511"/>
      <c r="PIM128" s="511"/>
      <c r="PIN128" s="511"/>
      <c r="PIO128" s="511"/>
      <c r="PIP128" s="511"/>
      <c r="PIQ128" s="511"/>
      <c r="PIR128" s="511"/>
      <c r="PIS128" s="511"/>
      <c r="PIT128" s="511"/>
      <c r="PIU128" s="511"/>
      <c r="PIV128" s="511"/>
      <c r="PIW128" s="511"/>
      <c r="PIX128" s="511"/>
      <c r="PIY128" s="511"/>
      <c r="PIZ128" s="511"/>
      <c r="PJA128" s="511"/>
      <c r="PJB128" s="511"/>
      <c r="PJC128" s="511"/>
      <c r="PJD128" s="511"/>
      <c r="PJE128" s="511"/>
      <c r="PJF128" s="511"/>
      <c r="PJG128" s="511"/>
      <c r="PJH128" s="511"/>
      <c r="PJI128" s="511"/>
      <c r="PJJ128" s="511"/>
      <c r="PJK128" s="511"/>
      <c r="PJL128" s="511"/>
      <c r="PJM128" s="511"/>
      <c r="PJN128" s="511"/>
      <c r="PJO128" s="511"/>
      <c r="PJP128" s="511"/>
      <c r="PJQ128" s="511"/>
      <c r="PJR128" s="511"/>
      <c r="PJS128" s="511"/>
      <c r="PJT128" s="511"/>
      <c r="PJU128" s="511"/>
      <c r="PJV128" s="511"/>
      <c r="PJW128" s="511"/>
      <c r="PJX128" s="511"/>
      <c r="PJY128" s="511"/>
      <c r="PJZ128" s="511"/>
      <c r="PKA128" s="511"/>
      <c r="PKB128" s="511"/>
      <c r="PKC128" s="511"/>
      <c r="PKD128" s="511"/>
      <c r="PKE128" s="511"/>
      <c r="PKF128" s="511"/>
      <c r="PKG128" s="511"/>
      <c r="PKH128" s="511"/>
      <c r="PKI128" s="511"/>
      <c r="PKJ128" s="511"/>
      <c r="PKK128" s="511"/>
      <c r="PKL128" s="511"/>
      <c r="PKM128" s="511"/>
      <c r="PKN128" s="511"/>
      <c r="PKO128" s="511"/>
      <c r="PKP128" s="511"/>
      <c r="PKQ128" s="511"/>
      <c r="PKR128" s="511"/>
      <c r="PKS128" s="511"/>
      <c r="PKT128" s="511"/>
      <c r="PKU128" s="511"/>
      <c r="PKV128" s="511"/>
      <c r="PKW128" s="511"/>
      <c r="PKX128" s="511"/>
      <c r="PKY128" s="511"/>
      <c r="PKZ128" s="511"/>
      <c r="PLA128" s="511"/>
      <c r="PLB128" s="511"/>
      <c r="PLC128" s="511"/>
      <c r="PLD128" s="511"/>
      <c r="PLE128" s="511"/>
      <c r="PLF128" s="511"/>
      <c r="PLG128" s="511"/>
      <c r="PLH128" s="511"/>
      <c r="PLI128" s="511"/>
      <c r="PLJ128" s="511"/>
      <c r="PLK128" s="511"/>
      <c r="PLL128" s="511"/>
      <c r="PLM128" s="511"/>
      <c r="PLN128" s="511"/>
      <c r="PLO128" s="511"/>
      <c r="PLP128" s="511"/>
      <c r="PLQ128" s="511"/>
      <c r="PLR128" s="511"/>
      <c r="PLS128" s="511"/>
      <c r="PLT128" s="511"/>
      <c r="PLU128" s="511"/>
      <c r="PLV128" s="511"/>
      <c r="PLW128" s="511"/>
      <c r="PLX128" s="511"/>
      <c r="PLY128" s="511"/>
      <c r="PLZ128" s="511"/>
      <c r="PMA128" s="511"/>
      <c r="PMB128" s="511"/>
      <c r="PMC128" s="511"/>
      <c r="PMD128" s="511"/>
      <c r="PME128" s="511"/>
      <c r="PMF128" s="511"/>
      <c r="PMG128" s="511"/>
      <c r="PMH128" s="511"/>
      <c r="PMI128" s="511"/>
      <c r="PMJ128" s="511"/>
      <c r="PMK128" s="511"/>
      <c r="PML128" s="511"/>
      <c r="PMM128" s="511"/>
      <c r="PMN128" s="511"/>
      <c r="PMO128" s="511"/>
      <c r="PMP128" s="511"/>
      <c r="PMQ128" s="511"/>
      <c r="PMR128" s="511"/>
      <c r="PMS128" s="511"/>
      <c r="PMT128" s="511"/>
      <c r="PMU128" s="511"/>
      <c r="PMV128" s="511"/>
      <c r="PMW128" s="511"/>
      <c r="PMX128" s="511"/>
      <c r="PMY128" s="511"/>
      <c r="PMZ128" s="511"/>
      <c r="PNA128" s="511"/>
      <c r="PNB128" s="511"/>
      <c r="PNC128" s="511"/>
      <c r="PND128" s="511"/>
      <c r="PNE128" s="511"/>
      <c r="PNF128" s="511"/>
      <c r="PNG128" s="511"/>
      <c r="PNH128" s="511"/>
      <c r="PNI128" s="511"/>
      <c r="PNJ128" s="511"/>
      <c r="PNK128" s="511"/>
      <c r="PNL128" s="511"/>
      <c r="PNM128" s="511"/>
      <c r="PNN128" s="511"/>
      <c r="PNO128" s="511"/>
      <c r="PNP128" s="511"/>
      <c r="PNQ128" s="511"/>
      <c r="PNR128" s="511"/>
      <c r="PNS128" s="511"/>
      <c r="PNT128" s="511"/>
      <c r="PNU128" s="511"/>
      <c r="PNV128" s="511"/>
      <c r="PNW128" s="511"/>
      <c r="PNX128" s="511"/>
      <c r="PNY128" s="511"/>
      <c r="PNZ128" s="511"/>
      <c r="POA128" s="511"/>
      <c r="POB128" s="511"/>
      <c r="POC128" s="511"/>
      <c r="POD128" s="511"/>
      <c r="POE128" s="511"/>
      <c r="POF128" s="511"/>
      <c r="POG128" s="511"/>
      <c r="POH128" s="511"/>
      <c r="POI128" s="511"/>
      <c r="POJ128" s="511"/>
      <c r="POK128" s="511"/>
      <c r="POL128" s="511"/>
      <c r="POM128" s="511"/>
      <c r="PON128" s="511"/>
      <c r="POO128" s="511"/>
      <c r="POP128" s="511"/>
      <c r="POQ128" s="511"/>
      <c r="POR128" s="511"/>
      <c r="POS128" s="511"/>
      <c r="POT128" s="511"/>
      <c r="POU128" s="511"/>
      <c r="POV128" s="511"/>
      <c r="POW128" s="511"/>
      <c r="POX128" s="511"/>
      <c r="POY128" s="511"/>
      <c r="POZ128" s="511"/>
      <c r="PPA128" s="511"/>
      <c r="PPB128" s="511"/>
      <c r="PPC128" s="511"/>
      <c r="PPD128" s="511"/>
      <c r="PPE128" s="511"/>
      <c r="PPF128" s="511"/>
      <c r="PPG128" s="511"/>
      <c r="PPH128" s="511"/>
      <c r="PPI128" s="511"/>
      <c r="PPJ128" s="511"/>
      <c r="PPK128" s="511"/>
      <c r="PPL128" s="511"/>
      <c r="PPM128" s="511"/>
      <c r="PPN128" s="511"/>
      <c r="PPO128" s="511"/>
      <c r="PPP128" s="511"/>
      <c r="PPQ128" s="511"/>
      <c r="PPR128" s="511"/>
      <c r="PPS128" s="511"/>
      <c r="PPT128" s="511"/>
      <c r="PPU128" s="511"/>
      <c r="PPV128" s="511"/>
      <c r="PPW128" s="511"/>
      <c r="PPX128" s="511"/>
      <c r="PPY128" s="511"/>
      <c r="PPZ128" s="511"/>
      <c r="PQA128" s="511"/>
      <c r="PQB128" s="511"/>
      <c r="PQC128" s="511"/>
      <c r="PQD128" s="511"/>
      <c r="PQE128" s="511"/>
      <c r="PQF128" s="511"/>
      <c r="PQG128" s="511"/>
      <c r="PQH128" s="511"/>
      <c r="PQI128" s="511"/>
      <c r="PQJ128" s="511"/>
      <c r="PQK128" s="511"/>
      <c r="PQL128" s="511"/>
      <c r="PQM128" s="511"/>
      <c r="PQN128" s="511"/>
      <c r="PQO128" s="511"/>
      <c r="PQP128" s="511"/>
      <c r="PQQ128" s="511"/>
      <c r="PQR128" s="511"/>
      <c r="PQS128" s="511"/>
      <c r="PQT128" s="511"/>
      <c r="PQU128" s="511"/>
      <c r="PQV128" s="511"/>
      <c r="PQW128" s="511"/>
      <c r="PQX128" s="511"/>
      <c r="PQY128" s="511"/>
      <c r="PQZ128" s="511"/>
      <c r="PRA128" s="511"/>
      <c r="PRB128" s="511"/>
      <c r="PRC128" s="511"/>
      <c r="PRD128" s="511"/>
      <c r="PRE128" s="511"/>
      <c r="PRF128" s="511"/>
      <c r="PRG128" s="511"/>
      <c r="PRH128" s="511"/>
      <c r="PRI128" s="511"/>
      <c r="PRJ128" s="511"/>
      <c r="PRK128" s="511"/>
      <c r="PRL128" s="511"/>
      <c r="PRM128" s="511"/>
      <c r="PRN128" s="511"/>
      <c r="PRO128" s="511"/>
      <c r="PRP128" s="511"/>
      <c r="PRQ128" s="511"/>
      <c r="PRR128" s="511"/>
      <c r="PRS128" s="511"/>
      <c r="PRT128" s="511"/>
      <c r="PRU128" s="511"/>
      <c r="PRV128" s="511"/>
      <c r="PRW128" s="511"/>
      <c r="PRX128" s="511"/>
      <c r="PRY128" s="511"/>
      <c r="PRZ128" s="511"/>
      <c r="PSA128" s="511"/>
      <c r="PSB128" s="511"/>
      <c r="PSC128" s="511"/>
      <c r="PSD128" s="511"/>
      <c r="PSE128" s="511"/>
      <c r="PSF128" s="511"/>
      <c r="PSG128" s="511"/>
      <c r="PSH128" s="511"/>
      <c r="PSI128" s="511"/>
      <c r="PSJ128" s="511"/>
      <c r="PSK128" s="511"/>
      <c r="PSL128" s="511"/>
      <c r="PSM128" s="511"/>
      <c r="PSN128" s="511"/>
      <c r="PSO128" s="511"/>
      <c r="PSP128" s="511"/>
      <c r="PSQ128" s="511"/>
      <c r="PSR128" s="511"/>
      <c r="PSS128" s="511"/>
      <c r="PST128" s="511"/>
      <c r="PSU128" s="511"/>
      <c r="PSV128" s="511"/>
      <c r="PSW128" s="511"/>
      <c r="PSX128" s="511"/>
      <c r="PSY128" s="511"/>
      <c r="PSZ128" s="511"/>
      <c r="PTA128" s="511"/>
      <c r="PTB128" s="511"/>
      <c r="PTC128" s="511"/>
      <c r="PTD128" s="511"/>
      <c r="PTE128" s="511"/>
      <c r="PTF128" s="511"/>
      <c r="PTG128" s="511"/>
      <c r="PTH128" s="511"/>
      <c r="PTI128" s="511"/>
      <c r="PTJ128" s="511"/>
      <c r="PTK128" s="511"/>
      <c r="PTL128" s="511"/>
      <c r="PTM128" s="511"/>
      <c r="PTN128" s="511"/>
      <c r="PTO128" s="511"/>
      <c r="PTP128" s="511"/>
      <c r="PTQ128" s="511"/>
      <c r="PTR128" s="511"/>
      <c r="PTS128" s="511"/>
      <c r="PTT128" s="511"/>
      <c r="PTU128" s="511"/>
      <c r="PTV128" s="511"/>
      <c r="PTW128" s="511"/>
      <c r="PTX128" s="511"/>
      <c r="PTY128" s="511"/>
      <c r="PTZ128" s="511"/>
      <c r="PUA128" s="511"/>
      <c r="PUB128" s="511"/>
      <c r="PUC128" s="511"/>
      <c r="PUD128" s="511"/>
      <c r="PUE128" s="511"/>
      <c r="PUF128" s="511"/>
      <c r="PUG128" s="511"/>
      <c r="PUH128" s="511"/>
      <c r="PUI128" s="511"/>
      <c r="PUJ128" s="511"/>
      <c r="PUK128" s="511"/>
      <c r="PUL128" s="511"/>
      <c r="PUM128" s="511"/>
      <c r="PUN128" s="511"/>
      <c r="PUO128" s="511"/>
      <c r="PUP128" s="511"/>
      <c r="PUQ128" s="511"/>
      <c r="PUR128" s="511"/>
      <c r="PUS128" s="511"/>
      <c r="PUT128" s="511"/>
      <c r="PUU128" s="511"/>
      <c r="PUV128" s="511"/>
      <c r="PUW128" s="511"/>
      <c r="PUX128" s="511"/>
      <c r="PUY128" s="511"/>
      <c r="PUZ128" s="511"/>
      <c r="PVA128" s="511"/>
      <c r="PVB128" s="511"/>
      <c r="PVC128" s="511"/>
      <c r="PVD128" s="511"/>
      <c r="PVE128" s="511"/>
      <c r="PVF128" s="511"/>
      <c r="PVG128" s="511"/>
      <c r="PVH128" s="511"/>
      <c r="PVI128" s="511"/>
      <c r="PVJ128" s="511"/>
      <c r="PVK128" s="511"/>
      <c r="PVL128" s="511"/>
      <c r="PVM128" s="511"/>
      <c r="PVN128" s="511"/>
      <c r="PVO128" s="511"/>
      <c r="PVP128" s="511"/>
      <c r="PVQ128" s="511"/>
      <c r="PVR128" s="511"/>
      <c r="PVS128" s="511"/>
      <c r="PVT128" s="511"/>
      <c r="PVU128" s="511"/>
      <c r="PVV128" s="511"/>
      <c r="PVW128" s="511"/>
      <c r="PVX128" s="511"/>
      <c r="PVY128" s="511"/>
      <c r="PVZ128" s="511"/>
      <c r="PWA128" s="511"/>
      <c r="PWB128" s="511"/>
      <c r="PWC128" s="511"/>
      <c r="PWD128" s="511"/>
      <c r="PWE128" s="511"/>
      <c r="PWF128" s="511"/>
      <c r="PWG128" s="511"/>
      <c r="PWH128" s="511"/>
      <c r="PWI128" s="511"/>
      <c r="PWJ128" s="511"/>
      <c r="PWK128" s="511"/>
      <c r="PWL128" s="511"/>
      <c r="PWM128" s="511"/>
      <c r="PWN128" s="511"/>
      <c r="PWO128" s="511"/>
      <c r="PWP128" s="511"/>
      <c r="PWQ128" s="511"/>
      <c r="PWR128" s="511"/>
      <c r="PWS128" s="511"/>
      <c r="PWT128" s="511"/>
      <c r="PWU128" s="511"/>
      <c r="PWV128" s="511"/>
      <c r="PWW128" s="511"/>
      <c r="PWX128" s="511"/>
      <c r="PWY128" s="511"/>
      <c r="PWZ128" s="511"/>
      <c r="PXA128" s="511"/>
      <c r="PXB128" s="511"/>
      <c r="PXC128" s="511"/>
      <c r="PXD128" s="511"/>
      <c r="PXE128" s="511"/>
      <c r="PXF128" s="511"/>
      <c r="PXG128" s="511"/>
      <c r="PXH128" s="511"/>
      <c r="PXI128" s="511"/>
      <c r="PXJ128" s="511"/>
      <c r="PXK128" s="511"/>
      <c r="PXL128" s="511"/>
      <c r="PXM128" s="511"/>
      <c r="PXN128" s="511"/>
      <c r="PXO128" s="511"/>
      <c r="PXP128" s="511"/>
      <c r="PXQ128" s="511"/>
      <c r="PXR128" s="511"/>
      <c r="PXS128" s="511"/>
      <c r="PXT128" s="511"/>
      <c r="PXU128" s="511"/>
      <c r="PXV128" s="511"/>
      <c r="PXW128" s="511"/>
      <c r="PXX128" s="511"/>
      <c r="PXY128" s="511"/>
      <c r="PXZ128" s="511"/>
      <c r="PYA128" s="511"/>
      <c r="PYB128" s="511"/>
      <c r="PYC128" s="511"/>
      <c r="PYD128" s="511"/>
      <c r="PYE128" s="511"/>
      <c r="PYF128" s="511"/>
      <c r="PYG128" s="511"/>
      <c r="PYH128" s="511"/>
      <c r="PYI128" s="511"/>
      <c r="PYJ128" s="511"/>
      <c r="PYK128" s="511"/>
      <c r="PYL128" s="511"/>
      <c r="PYM128" s="511"/>
      <c r="PYN128" s="511"/>
      <c r="PYO128" s="511"/>
      <c r="PYP128" s="511"/>
      <c r="PYQ128" s="511"/>
      <c r="PYR128" s="511"/>
      <c r="PYS128" s="511"/>
      <c r="PYT128" s="511"/>
      <c r="PYU128" s="511"/>
      <c r="PYV128" s="511"/>
      <c r="PYW128" s="511"/>
      <c r="PYX128" s="511"/>
      <c r="PYY128" s="511"/>
      <c r="PYZ128" s="511"/>
      <c r="PZA128" s="511"/>
      <c r="PZB128" s="511"/>
      <c r="PZC128" s="511"/>
      <c r="PZD128" s="511"/>
      <c r="PZE128" s="511"/>
      <c r="PZF128" s="511"/>
      <c r="PZG128" s="511"/>
      <c r="PZH128" s="511"/>
      <c r="PZI128" s="511"/>
      <c r="PZJ128" s="511"/>
      <c r="PZK128" s="511"/>
      <c r="PZL128" s="511"/>
      <c r="PZM128" s="511"/>
      <c r="PZN128" s="511"/>
      <c r="PZO128" s="511"/>
      <c r="PZP128" s="511"/>
      <c r="PZQ128" s="511"/>
      <c r="PZR128" s="511"/>
      <c r="PZS128" s="511"/>
      <c r="PZT128" s="511"/>
      <c r="PZU128" s="511"/>
      <c r="PZV128" s="511"/>
      <c r="PZW128" s="511"/>
      <c r="PZX128" s="511"/>
      <c r="PZY128" s="511"/>
      <c r="PZZ128" s="511"/>
      <c r="QAA128" s="511"/>
      <c r="QAB128" s="511"/>
      <c r="QAC128" s="511"/>
      <c r="QAD128" s="511"/>
      <c r="QAE128" s="511"/>
      <c r="QAF128" s="511"/>
      <c r="QAG128" s="511"/>
      <c r="QAH128" s="511"/>
      <c r="QAI128" s="511"/>
      <c r="QAJ128" s="511"/>
      <c r="QAK128" s="511"/>
      <c r="QAL128" s="511"/>
      <c r="QAM128" s="511"/>
      <c r="QAN128" s="511"/>
      <c r="QAO128" s="511"/>
      <c r="QAP128" s="511"/>
      <c r="QAQ128" s="511"/>
      <c r="QAR128" s="511"/>
      <c r="QAS128" s="511"/>
      <c r="QAT128" s="511"/>
      <c r="QAU128" s="511"/>
      <c r="QAV128" s="511"/>
      <c r="QAW128" s="511"/>
      <c r="QAX128" s="511"/>
      <c r="QAY128" s="511"/>
      <c r="QAZ128" s="511"/>
      <c r="QBA128" s="511"/>
      <c r="QBB128" s="511"/>
      <c r="QBC128" s="511"/>
      <c r="QBD128" s="511"/>
      <c r="QBE128" s="511"/>
      <c r="QBF128" s="511"/>
      <c r="QBG128" s="511"/>
      <c r="QBH128" s="511"/>
      <c r="QBI128" s="511"/>
      <c r="QBJ128" s="511"/>
      <c r="QBK128" s="511"/>
      <c r="QBL128" s="511"/>
      <c r="QBM128" s="511"/>
      <c r="QBN128" s="511"/>
      <c r="QBO128" s="511"/>
      <c r="QBP128" s="511"/>
      <c r="QBQ128" s="511"/>
      <c r="QBR128" s="511"/>
      <c r="QBS128" s="511"/>
      <c r="QBT128" s="511"/>
      <c r="QBU128" s="511"/>
      <c r="QBV128" s="511"/>
      <c r="QBW128" s="511"/>
      <c r="QBX128" s="511"/>
      <c r="QBY128" s="511"/>
      <c r="QBZ128" s="511"/>
      <c r="QCA128" s="511"/>
      <c r="QCB128" s="511"/>
      <c r="QCC128" s="511"/>
      <c r="QCD128" s="511"/>
      <c r="QCE128" s="511"/>
      <c r="QCF128" s="511"/>
      <c r="QCG128" s="511"/>
      <c r="QCH128" s="511"/>
      <c r="QCI128" s="511"/>
      <c r="QCJ128" s="511"/>
      <c r="QCK128" s="511"/>
      <c r="QCL128" s="511"/>
      <c r="QCM128" s="511"/>
      <c r="QCN128" s="511"/>
      <c r="QCO128" s="511"/>
      <c r="QCP128" s="511"/>
      <c r="QCQ128" s="511"/>
      <c r="QCR128" s="511"/>
      <c r="QCS128" s="511"/>
      <c r="QCT128" s="511"/>
      <c r="QCU128" s="511"/>
      <c r="QCV128" s="511"/>
      <c r="QCW128" s="511"/>
      <c r="QCX128" s="511"/>
      <c r="QCY128" s="511"/>
      <c r="QCZ128" s="511"/>
      <c r="QDA128" s="511"/>
      <c r="QDB128" s="511"/>
      <c r="QDC128" s="511"/>
      <c r="QDD128" s="511"/>
      <c r="QDE128" s="511"/>
      <c r="QDF128" s="511"/>
      <c r="QDG128" s="511"/>
      <c r="QDH128" s="511"/>
      <c r="QDI128" s="511"/>
      <c r="QDJ128" s="511"/>
      <c r="QDK128" s="511"/>
      <c r="QDL128" s="511"/>
      <c r="QDM128" s="511"/>
      <c r="QDN128" s="511"/>
      <c r="QDO128" s="511"/>
      <c r="QDP128" s="511"/>
      <c r="QDQ128" s="511"/>
      <c r="QDR128" s="511"/>
      <c r="QDS128" s="511"/>
      <c r="QDT128" s="511"/>
      <c r="QDU128" s="511"/>
      <c r="QDV128" s="511"/>
      <c r="QDW128" s="511"/>
      <c r="QDX128" s="511"/>
      <c r="QDY128" s="511"/>
      <c r="QDZ128" s="511"/>
      <c r="QEA128" s="511"/>
      <c r="QEB128" s="511"/>
      <c r="QEC128" s="511"/>
      <c r="QED128" s="511"/>
      <c r="QEE128" s="511"/>
      <c r="QEF128" s="511"/>
      <c r="QEG128" s="511"/>
      <c r="QEH128" s="511"/>
      <c r="QEI128" s="511"/>
      <c r="QEJ128" s="511"/>
      <c r="QEK128" s="511"/>
      <c r="QEL128" s="511"/>
      <c r="QEM128" s="511"/>
      <c r="QEN128" s="511"/>
      <c r="QEO128" s="511"/>
      <c r="QEP128" s="511"/>
      <c r="QEQ128" s="511"/>
      <c r="QER128" s="511"/>
      <c r="QES128" s="511"/>
      <c r="QET128" s="511"/>
      <c r="QEU128" s="511"/>
      <c r="QEV128" s="511"/>
      <c r="QEW128" s="511"/>
      <c r="QEX128" s="511"/>
      <c r="QEY128" s="511"/>
      <c r="QEZ128" s="511"/>
      <c r="QFA128" s="511"/>
      <c r="QFB128" s="511"/>
      <c r="QFC128" s="511"/>
      <c r="QFD128" s="511"/>
      <c r="QFE128" s="511"/>
      <c r="QFF128" s="511"/>
      <c r="QFG128" s="511"/>
      <c r="QFH128" s="511"/>
      <c r="QFI128" s="511"/>
      <c r="QFJ128" s="511"/>
      <c r="QFK128" s="511"/>
      <c r="QFL128" s="511"/>
      <c r="QFM128" s="511"/>
      <c r="QFN128" s="511"/>
      <c r="QFO128" s="511"/>
      <c r="QFP128" s="511"/>
      <c r="QFQ128" s="511"/>
      <c r="QFR128" s="511"/>
      <c r="QFS128" s="511"/>
      <c r="QFT128" s="511"/>
      <c r="QFU128" s="511"/>
      <c r="QFV128" s="511"/>
      <c r="QFW128" s="511"/>
      <c r="QFX128" s="511"/>
      <c r="QFY128" s="511"/>
      <c r="QFZ128" s="511"/>
      <c r="QGA128" s="511"/>
      <c r="QGB128" s="511"/>
      <c r="QGC128" s="511"/>
      <c r="QGD128" s="511"/>
      <c r="QGE128" s="511"/>
      <c r="QGF128" s="511"/>
      <c r="QGG128" s="511"/>
      <c r="QGH128" s="511"/>
      <c r="QGI128" s="511"/>
      <c r="QGJ128" s="511"/>
      <c r="QGK128" s="511"/>
      <c r="QGL128" s="511"/>
      <c r="QGM128" s="511"/>
      <c r="QGN128" s="511"/>
      <c r="QGO128" s="511"/>
      <c r="QGP128" s="511"/>
      <c r="QGQ128" s="511"/>
      <c r="QGR128" s="511"/>
      <c r="QGS128" s="511"/>
      <c r="QGT128" s="511"/>
      <c r="QGU128" s="511"/>
      <c r="QGV128" s="511"/>
      <c r="QGW128" s="511"/>
      <c r="QGX128" s="511"/>
      <c r="QGY128" s="511"/>
      <c r="QGZ128" s="511"/>
      <c r="QHA128" s="511"/>
      <c r="QHB128" s="511"/>
      <c r="QHC128" s="511"/>
      <c r="QHD128" s="511"/>
      <c r="QHE128" s="511"/>
      <c r="QHF128" s="511"/>
      <c r="QHG128" s="511"/>
      <c r="QHH128" s="511"/>
      <c r="QHI128" s="511"/>
      <c r="QHJ128" s="511"/>
      <c r="QHK128" s="511"/>
      <c r="QHL128" s="511"/>
      <c r="QHM128" s="511"/>
      <c r="QHN128" s="511"/>
      <c r="QHO128" s="511"/>
      <c r="QHP128" s="511"/>
      <c r="QHQ128" s="511"/>
      <c r="QHR128" s="511"/>
      <c r="QHS128" s="511"/>
      <c r="QHT128" s="511"/>
      <c r="QHU128" s="511"/>
      <c r="QHV128" s="511"/>
      <c r="QHW128" s="511"/>
      <c r="QHX128" s="511"/>
      <c r="QHY128" s="511"/>
      <c r="QHZ128" s="511"/>
      <c r="QIA128" s="511"/>
      <c r="QIB128" s="511"/>
      <c r="QIC128" s="511"/>
      <c r="QID128" s="511"/>
      <c r="QIE128" s="511"/>
      <c r="QIF128" s="511"/>
      <c r="QIG128" s="511"/>
      <c r="QIH128" s="511"/>
      <c r="QII128" s="511"/>
      <c r="QIJ128" s="511"/>
      <c r="QIK128" s="511"/>
      <c r="QIL128" s="511"/>
      <c r="QIM128" s="511"/>
      <c r="QIN128" s="511"/>
      <c r="QIO128" s="511"/>
      <c r="QIP128" s="511"/>
      <c r="QIQ128" s="511"/>
      <c r="QIR128" s="511"/>
      <c r="QIS128" s="511"/>
      <c r="QIT128" s="511"/>
      <c r="QIU128" s="511"/>
      <c r="QIV128" s="511"/>
      <c r="QIW128" s="511"/>
      <c r="QIX128" s="511"/>
      <c r="QIY128" s="511"/>
      <c r="QIZ128" s="511"/>
      <c r="QJA128" s="511"/>
      <c r="QJB128" s="511"/>
      <c r="QJC128" s="511"/>
      <c r="QJD128" s="511"/>
      <c r="QJE128" s="511"/>
      <c r="QJF128" s="511"/>
      <c r="QJG128" s="511"/>
      <c r="QJH128" s="511"/>
      <c r="QJI128" s="511"/>
      <c r="QJJ128" s="511"/>
      <c r="QJK128" s="511"/>
      <c r="QJL128" s="511"/>
      <c r="QJM128" s="511"/>
      <c r="QJN128" s="511"/>
      <c r="QJO128" s="511"/>
      <c r="QJP128" s="511"/>
      <c r="QJQ128" s="511"/>
      <c r="QJR128" s="511"/>
      <c r="QJS128" s="511"/>
      <c r="QJT128" s="511"/>
      <c r="QJU128" s="511"/>
      <c r="QJV128" s="511"/>
      <c r="QJW128" s="511"/>
      <c r="QJX128" s="511"/>
      <c r="QJY128" s="511"/>
      <c r="QJZ128" s="511"/>
      <c r="QKA128" s="511"/>
      <c r="QKB128" s="511"/>
      <c r="QKC128" s="511"/>
      <c r="QKD128" s="511"/>
      <c r="QKE128" s="511"/>
      <c r="QKF128" s="511"/>
      <c r="QKG128" s="511"/>
      <c r="QKH128" s="511"/>
      <c r="QKI128" s="511"/>
      <c r="QKJ128" s="511"/>
      <c r="QKK128" s="511"/>
      <c r="QKL128" s="511"/>
      <c r="QKM128" s="511"/>
      <c r="QKN128" s="511"/>
      <c r="QKO128" s="511"/>
      <c r="QKP128" s="511"/>
      <c r="QKQ128" s="511"/>
      <c r="QKR128" s="511"/>
      <c r="QKS128" s="511"/>
      <c r="QKT128" s="511"/>
      <c r="QKU128" s="511"/>
      <c r="QKV128" s="511"/>
      <c r="QKW128" s="511"/>
      <c r="QKX128" s="511"/>
      <c r="QKY128" s="511"/>
      <c r="QKZ128" s="511"/>
      <c r="QLA128" s="511"/>
      <c r="QLB128" s="511"/>
      <c r="QLC128" s="511"/>
      <c r="QLD128" s="511"/>
      <c r="QLE128" s="511"/>
      <c r="QLF128" s="511"/>
      <c r="QLG128" s="511"/>
      <c r="QLH128" s="511"/>
      <c r="QLI128" s="511"/>
      <c r="QLJ128" s="511"/>
      <c r="QLK128" s="511"/>
      <c r="QLL128" s="511"/>
      <c r="QLM128" s="511"/>
      <c r="QLN128" s="511"/>
      <c r="QLO128" s="511"/>
      <c r="QLP128" s="511"/>
      <c r="QLQ128" s="511"/>
      <c r="QLR128" s="511"/>
      <c r="QLS128" s="511"/>
      <c r="QLT128" s="511"/>
      <c r="QLU128" s="511"/>
      <c r="QLV128" s="511"/>
      <c r="QLW128" s="511"/>
      <c r="QLX128" s="511"/>
      <c r="QLY128" s="511"/>
      <c r="QLZ128" s="511"/>
      <c r="QMA128" s="511"/>
      <c r="QMB128" s="511"/>
      <c r="QMC128" s="511"/>
      <c r="QMD128" s="511"/>
      <c r="QME128" s="511"/>
      <c r="QMF128" s="511"/>
      <c r="QMG128" s="511"/>
      <c r="QMH128" s="511"/>
      <c r="QMI128" s="511"/>
      <c r="QMJ128" s="511"/>
      <c r="QMK128" s="511"/>
      <c r="QML128" s="511"/>
      <c r="QMM128" s="511"/>
      <c r="QMN128" s="511"/>
      <c r="QMO128" s="511"/>
      <c r="QMP128" s="511"/>
      <c r="QMQ128" s="511"/>
      <c r="QMR128" s="511"/>
      <c r="QMS128" s="511"/>
      <c r="QMT128" s="511"/>
      <c r="QMU128" s="511"/>
      <c r="QMV128" s="511"/>
      <c r="QMW128" s="511"/>
      <c r="QMX128" s="511"/>
      <c r="QMY128" s="511"/>
      <c r="QMZ128" s="511"/>
      <c r="QNA128" s="511"/>
      <c r="QNB128" s="511"/>
      <c r="QNC128" s="511"/>
      <c r="QND128" s="511"/>
      <c r="QNE128" s="511"/>
      <c r="QNF128" s="511"/>
      <c r="QNG128" s="511"/>
      <c r="QNH128" s="511"/>
      <c r="QNI128" s="511"/>
      <c r="QNJ128" s="511"/>
      <c r="QNK128" s="511"/>
      <c r="QNL128" s="511"/>
      <c r="QNM128" s="511"/>
      <c r="QNN128" s="511"/>
      <c r="QNO128" s="511"/>
      <c r="QNP128" s="511"/>
      <c r="QNQ128" s="511"/>
      <c r="QNR128" s="511"/>
      <c r="QNS128" s="511"/>
      <c r="QNT128" s="511"/>
      <c r="QNU128" s="511"/>
      <c r="QNV128" s="511"/>
      <c r="QNW128" s="511"/>
      <c r="QNX128" s="511"/>
      <c r="QNY128" s="511"/>
      <c r="QNZ128" s="511"/>
      <c r="QOA128" s="511"/>
      <c r="QOB128" s="511"/>
      <c r="QOC128" s="511"/>
      <c r="QOD128" s="511"/>
      <c r="QOE128" s="511"/>
      <c r="QOF128" s="511"/>
      <c r="QOG128" s="511"/>
      <c r="QOH128" s="511"/>
      <c r="QOI128" s="511"/>
      <c r="QOJ128" s="511"/>
      <c r="QOK128" s="511"/>
      <c r="QOL128" s="511"/>
      <c r="QOM128" s="511"/>
      <c r="QON128" s="511"/>
      <c r="QOO128" s="511"/>
      <c r="QOP128" s="511"/>
      <c r="QOQ128" s="511"/>
      <c r="QOR128" s="511"/>
      <c r="QOS128" s="511"/>
      <c r="QOT128" s="511"/>
      <c r="QOU128" s="511"/>
      <c r="QOV128" s="511"/>
      <c r="QOW128" s="511"/>
      <c r="QOX128" s="511"/>
      <c r="QOY128" s="511"/>
      <c r="QOZ128" s="511"/>
      <c r="QPA128" s="511"/>
      <c r="QPB128" s="511"/>
      <c r="QPC128" s="511"/>
      <c r="QPD128" s="511"/>
      <c r="QPE128" s="511"/>
      <c r="QPF128" s="511"/>
      <c r="QPG128" s="511"/>
      <c r="QPH128" s="511"/>
      <c r="QPI128" s="511"/>
      <c r="QPJ128" s="511"/>
      <c r="QPK128" s="511"/>
      <c r="QPL128" s="511"/>
      <c r="QPM128" s="511"/>
      <c r="QPN128" s="511"/>
      <c r="QPO128" s="511"/>
      <c r="QPP128" s="511"/>
      <c r="QPQ128" s="511"/>
      <c r="QPR128" s="511"/>
      <c r="QPS128" s="511"/>
      <c r="QPT128" s="511"/>
      <c r="QPU128" s="511"/>
      <c r="QPV128" s="511"/>
      <c r="QPW128" s="511"/>
      <c r="QPX128" s="511"/>
      <c r="QPY128" s="511"/>
      <c r="QPZ128" s="511"/>
      <c r="QQA128" s="511"/>
      <c r="QQB128" s="511"/>
      <c r="QQC128" s="511"/>
      <c r="QQD128" s="511"/>
      <c r="QQE128" s="511"/>
      <c r="QQF128" s="511"/>
      <c r="QQG128" s="511"/>
      <c r="QQH128" s="511"/>
      <c r="QQI128" s="511"/>
      <c r="QQJ128" s="511"/>
      <c r="QQK128" s="511"/>
      <c r="QQL128" s="511"/>
      <c r="QQM128" s="511"/>
      <c r="QQN128" s="511"/>
      <c r="QQO128" s="511"/>
      <c r="QQP128" s="511"/>
      <c r="QQQ128" s="511"/>
      <c r="QQR128" s="511"/>
      <c r="QQS128" s="511"/>
      <c r="QQT128" s="511"/>
      <c r="QQU128" s="511"/>
      <c r="QQV128" s="511"/>
      <c r="QQW128" s="511"/>
      <c r="QQX128" s="511"/>
      <c r="QQY128" s="511"/>
      <c r="QQZ128" s="511"/>
      <c r="QRA128" s="511"/>
      <c r="QRB128" s="511"/>
      <c r="QRC128" s="511"/>
      <c r="QRD128" s="511"/>
      <c r="QRE128" s="511"/>
      <c r="QRF128" s="511"/>
      <c r="QRG128" s="511"/>
      <c r="QRH128" s="511"/>
      <c r="QRI128" s="511"/>
      <c r="QRJ128" s="511"/>
      <c r="QRK128" s="511"/>
      <c r="QRL128" s="511"/>
      <c r="QRM128" s="511"/>
      <c r="QRN128" s="511"/>
      <c r="QRO128" s="511"/>
      <c r="QRP128" s="511"/>
      <c r="QRQ128" s="511"/>
      <c r="QRR128" s="511"/>
      <c r="QRS128" s="511"/>
      <c r="QRT128" s="511"/>
      <c r="QRU128" s="511"/>
      <c r="QRV128" s="511"/>
      <c r="QRW128" s="511"/>
      <c r="QRX128" s="511"/>
      <c r="QRY128" s="511"/>
      <c r="QRZ128" s="511"/>
      <c r="QSA128" s="511"/>
      <c r="QSB128" s="511"/>
      <c r="QSC128" s="511"/>
      <c r="QSD128" s="511"/>
      <c r="QSE128" s="511"/>
      <c r="QSF128" s="511"/>
      <c r="QSG128" s="511"/>
      <c r="QSH128" s="511"/>
      <c r="QSI128" s="511"/>
      <c r="QSJ128" s="511"/>
      <c r="QSK128" s="511"/>
      <c r="QSL128" s="511"/>
      <c r="QSM128" s="511"/>
      <c r="QSN128" s="511"/>
      <c r="QSO128" s="511"/>
      <c r="QSP128" s="511"/>
      <c r="QSQ128" s="511"/>
      <c r="QSR128" s="511"/>
      <c r="QSS128" s="511"/>
      <c r="QST128" s="511"/>
      <c r="QSU128" s="511"/>
      <c r="QSV128" s="511"/>
      <c r="QSW128" s="511"/>
      <c r="QSX128" s="511"/>
      <c r="QSY128" s="511"/>
      <c r="QSZ128" s="511"/>
      <c r="QTA128" s="511"/>
      <c r="QTB128" s="511"/>
      <c r="QTC128" s="511"/>
      <c r="QTD128" s="511"/>
      <c r="QTE128" s="511"/>
      <c r="QTF128" s="511"/>
      <c r="QTG128" s="511"/>
      <c r="QTH128" s="511"/>
      <c r="QTI128" s="511"/>
      <c r="QTJ128" s="511"/>
      <c r="QTK128" s="511"/>
      <c r="QTL128" s="511"/>
      <c r="QTM128" s="511"/>
      <c r="QTN128" s="511"/>
      <c r="QTO128" s="511"/>
      <c r="QTP128" s="511"/>
      <c r="QTQ128" s="511"/>
      <c r="QTR128" s="511"/>
      <c r="QTS128" s="511"/>
      <c r="QTT128" s="511"/>
      <c r="QTU128" s="511"/>
      <c r="QTV128" s="511"/>
      <c r="QTW128" s="511"/>
      <c r="QTX128" s="511"/>
      <c r="QTY128" s="511"/>
      <c r="QTZ128" s="511"/>
      <c r="QUA128" s="511"/>
      <c r="QUB128" s="511"/>
      <c r="QUC128" s="511"/>
      <c r="QUD128" s="511"/>
      <c r="QUE128" s="511"/>
      <c r="QUF128" s="511"/>
      <c r="QUG128" s="511"/>
      <c r="QUH128" s="511"/>
      <c r="QUI128" s="511"/>
      <c r="QUJ128" s="511"/>
      <c r="QUK128" s="511"/>
      <c r="QUL128" s="511"/>
      <c r="QUM128" s="511"/>
      <c r="QUN128" s="511"/>
      <c r="QUO128" s="511"/>
      <c r="QUP128" s="511"/>
      <c r="QUQ128" s="511"/>
      <c r="QUR128" s="511"/>
      <c r="QUS128" s="511"/>
      <c r="QUT128" s="511"/>
      <c r="QUU128" s="511"/>
      <c r="QUV128" s="511"/>
      <c r="QUW128" s="511"/>
      <c r="QUX128" s="511"/>
      <c r="QUY128" s="511"/>
      <c r="QUZ128" s="511"/>
      <c r="QVA128" s="511"/>
      <c r="QVB128" s="511"/>
      <c r="QVC128" s="511"/>
      <c r="QVD128" s="511"/>
      <c r="QVE128" s="511"/>
      <c r="QVF128" s="511"/>
      <c r="QVG128" s="511"/>
      <c r="QVH128" s="511"/>
      <c r="QVI128" s="511"/>
      <c r="QVJ128" s="511"/>
      <c r="QVK128" s="511"/>
      <c r="QVL128" s="511"/>
      <c r="QVM128" s="511"/>
      <c r="QVN128" s="511"/>
      <c r="QVO128" s="511"/>
      <c r="QVP128" s="511"/>
      <c r="QVQ128" s="511"/>
      <c r="QVR128" s="511"/>
      <c r="QVS128" s="511"/>
      <c r="QVT128" s="511"/>
      <c r="QVU128" s="511"/>
      <c r="QVV128" s="511"/>
      <c r="QVW128" s="511"/>
      <c r="QVX128" s="511"/>
      <c r="QVY128" s="511"/>
      <c r="QVZ128" s="511"/>
      <c r="QWA128" s="511"/>
      <c r="QWB128" s="511"/>
      <c r="QWC128" s="511"/>
      <c r="QWD128" s="511"/>
      <c r="QWE128" s="511"/>
      <c r="QWF128" s="511"/>
      <c r="QWG128" s="511"/>
      <c r="QWH128" s="511"/>
      <c r="QWI128" s="511"/>
      <c r="QWJ128" s="511"/>
      <c r="QWK128" s="511"/>
      <c r="QWL128" s="511"/>
      <c r="QWM128" s="511"/>
      <c r="QWN128" s="511"/>
      <c r="QWO128" s="511"/>
      <c r="QWP128" s="511"/>
      <c r="QWQ128" s="511"/>
      <c r="QWR128" s="511"/>
      <c r="QWS128" s="511"/>
      <c r="QWT128" s="511"/>
      <c r="QWU128" s="511"/>
      <c r="QWV128" s="511"/>
      <c r="QWW128" s="511"/>
      <c r="QWX128" s="511"/>
      <c r="QWY128" s="511"/>
      <c r="QWZ128" s="511"/>
      <c r="QXA128" s="511"/>
      <c r="QXB128" s="511"/>
      <c r="QXC128" s="511"/>
      <c r="QXD128" s="511"/>
      <c r="QXE128" s="511"/>
      <c r="QXF128" s="511"/>
      <c r="QXG128" s="511"/>
      <c r="QXH128" s="511"/>
      <c r="QXI128" s="511"/>
      <c r="QXJ128" s="511"/>
      <c r="QXK128" s="511"/>
      <c r="QXL128" s="511"/>
      <c r="QXM128" s="511"/>
      <c r="QXN128" s="511"/>
      <c r="QXO128" s="511"/>
      <c r="QXP128" s="511"/>
      <c r="QXQ128" s="511"/>
      <c r="QXR128" s="511"/>
      <c r="QXS128" s="511"/>
      <c r="QXT128" s="511"/>
      <c r="QXU128" s="511"/>
      <c r="QXV128" s="511"/>
      <c r="QXW128" s="511"/>
      <c r="QXX128" s="511"/>
      <c r="QXY128" s="511"/>
      <c r="QXZ128" s="511"/>
      <c r="QYA128" s="511"/>
      <c r="QYB128" s="511"/>
      <c r="QYC128" s="511"/>
      <c r="QYD128" s="511"/>
      <c r="QYE128" s="511"/>
      <c r="QYF128" s="511"/>
      <c r="QYG128" s="511"/>
      <c r="QYH128" s="511"/>
      <c r="QYI128" s="511"/>
      <c r="QYJ128" s="511"/>
      <c r="QYK128" s="511"/>
      <c r="QYL128" s="511"/>
      <c r="QYM128" s="511"/>
      <c r="QYN128" s="511"/>
      <c r="QYO128" s="511"/>
      <c r="QYP128" s="511"/>
      <c r="QYQ128" s="511"/>
      <c r="QYR128" s="511"/>
      <c r="QYS128" s="511"/>
      <c r="QYT128" s="511"/>
      <c r="QYU128" s="511"/>
      <c r="QYV128" s="511"/>
      <c r="QYW128" s="511"/>
      <c r="QYX128" s="511"/>
      <c r="QYY128" s="511"/>
      <c r="QYZ128" s="511"/>
      <c r="QZA128" s="511"/>
      <c r="QZB128" s="511"/>
      <c r="QZC128" s="511"/>
      <c r="QZD128" s="511"/>
      <c r="QZE128" s="511"/>
      <c r="QZF128" s="511"/>
      <c r="QZG128" s="511"/>
      <c r="QZH128" s="511"/>
      <c r="QZI128" s="511"/>
      <c r="QZJ128" s="511"/>
      <c r="QZK128" s="511"/>
      <c r="QZL128" s="511"/>
      <c r="QZM128" s="511"/>
      <c r="QZN128" s="511"/>
      <c r="QZO128" s="511"/>
      <c r="QZP128" s="511"/>
      <c r="QZQ128" s="511"/>
      <c r="QZR128" s="511"/>
      <c r="QZS128" s="511"/>
      <c r="QZT128" s="511"/>
      <c r="QZU128" s="511"/>
      <c r="QZV128" s="511"/>
      <c r="QZW128" s="511"/>
      <c r="QZX128" s="511"/>
      <c r="QZY128" s="511"/>
      <c r="QZZ128" s="511"/>
      <c r="RAA128" s="511"/>
      <c r="RAB128" s="511"/>
      <c r="RAC128" s="511"/>
      <c r="RAD128" s="511"/>
      <c r="RAE128" s="511"/>
      <c r="RAF128" s="511"/>
      <c r="RAG128" s="511"/>
      <c r="RAH128" s="511"/>
      <c r="RAI128" s="511"/>
      <c r="RAJ128" s="511"/>
      <c r="RAK128" s="511"/>
      <c r="RAL128" s="511"/>
      <c r="RAM128" s="511"/>
      <c r="RAN128" s="511"/>
      <c r="RAO128" s="511"/>
      <c r="RAP128" s="511"/>
      <c r="RAQ128" s="511"/>
      <c r="RAR128" s="511"/>
      <c r="RAS128" s="511"/>
      <c r="RAT128" s="511"/>
      <c r="RAU128" s="511"/>
      <c r="RAV128" s="511"/>
      <c r="RAW128" s="511"/>
      <c r="RAX128" s="511"/>
      <c r="RAY128" s="511"/>
      <c r="RAZ128" s="511"/>
      <c r="RBA128" s="511"/>
      <c r="RBB128" s="511"/>
      <c r="RBC128" s="511"/>
      <c r="RBD128" s="511"/>
      <c r="RBE128" s="511"/>
      <c r="RBF128" s="511"/>
      <c r="RBG128" s="511"/>
      <c r="RBH128" s="511"/>
      <c r="RBI128" s="511"/>
      <c r="RBJ128" s="511"/>
      <c r="RBK128" s="511"/>
      <c r="RBL128" s="511"/>
      <c r="RBM128" s="511"/>
      <c r="RBN128" s="511"/>
      <c r="RBO128" s="511"/>
      <c r="RBP128" s="511"/>
      <c r="RBQ128" s="511"/>
      <c r="RBR128" s="511"/>
      <c r="RBS128" s="511"/>
      <c r="RBT128" s="511"/>
      <c r="RBU128" s="511"/>
      <c r="RBV128" s="511"/>
      <c r="RBW128" s="511"/>
      <c r="RBX128" s="511"/>
      <c r="RBY128" s="511"/>
      <c r="RBZ128" s="511"/>
      <c r="RCA128" s="511"/>
      <c r="RCB128" s="511"/>
      <c r="RCC128" s="511"/>
      <c r="RCD128" s="511"/>
      <c r="RCE128" s="511"/>
      <c r="RCF128" s="511"/>
      <c r="RCG128" s="511"/>
      <c r="RCH128" s="511"/>
      <c r="RCI128" s="511"/>
      <c r="RCJ128" s="511"/>
      <c r="RCK128" s="511"/>
      <c r="RCL128" s="511"/>
      <c r="RCM128" s="511"/>
      <c r="RCN128" s="511"/>
      <c r="RCO128" s="511"/>
      <c r="RCP128" s="511"/>
      <c r="RCQ128" s="511"/>
      <c r="RCR128" s="511"/>
      <c r="RCS128" s="511"/>
      <c r="RCT128" s="511"/>
      <c r="RCU128" s="511"/>
      <c r="RCV128" s="511"/>
      <c r="RCW128" s="511"/>
      <c r="RCX128" s="511"/>
      <c r="RCY128" s="511"/>
      <c r="RCZ128" s="511"/>
      <c r="RDA128" s="511"/>
      <c r="RDB128" s="511"/>
      <c r="RDC128" s="511"/>
      <c r="RDD128" s="511"/>
      <c r="RDE128" s="511"/>
      <c r="RDF128" s="511"/>
      <c r="RDG128" s="511"/>
      <c r="RDH128" s="511"/>
      <c r="RDI128" s="511"/>
      <c r="RDJ128" s="511"/>
      <c r="RDK128" s="511"/>
      <c r="RDL128" s="511"/>
      <c r="RDM128" s="511"/>
      <c r="RDN128" s="511"/>
      <c r="RDO128" s="511"/>
      <c r="RDP128" s="511"/>
      <c r="RDQ128" s="511"/>
      <c r="RDR128" s="511"/>
      <c r="RDS128" s="511"/>
      <c r="RDT128" s="511"/>
      <c r="RDU128" s="511"/>
      <c r="RDV128" s="511"/>
      <c r="RDW128" s="511"/>
      <c r="RDX128" s="511"/>
      <c r="RDY128" s="511"/>
      <c r="RDZ128" s="511"/>
      <c r="REA128" s="511"/>
      <c r="REB128" s="511"/>
      <c r="REC128" s="511"/>
      <c r="RED128" s="511"/>
      <c r="REE128" s="511"/>
      <c r="REF128" s="511"/>
      <c r="REG128" s="511"/>
      <c r="REH128" s="511"/>
      <c r="REI128" s="511"/>
      <c r="REJ128" s="511"/>
      <c r="REK128" s="511"/>
      <c r="REL128" s="511"/>
      <c r="REM128" s="511"/>
      <c r="REN128" s="511"/>
      <c r="REO128" s="511"/>
      <c r="REP128" s="511"/>
      <c r="REQ128" s="511"/>
      <c r="RER128" s="511"/>
      <c r="RES128" s="511"/>
      <c r="RET128" s="511"/>
      <c r="REU128" s="511"/>
      <c r="REV128" s="511"/>
      <c r="REW128" s="511"/>
      <c r="REX128" s="511"/>
      <c r="REY128" s="511"/>
      <c r="REZ128" s="511"/>
      <c r="RFA128" s="511"/>
      <c r="RFB128" s="511"/>
      <c r="RFC128" s="511"/>
      <c r="RFD128" s="511"/>
      <c r="RFE128" s="511"/>
      <c r="RFF128" s="511"/>
      <c r="RFG128" s="511"/>
      <c r="RFH128" s="511"/>
      <c r="RFI128" s="511"/>
      <c r="RFJ128" s="511"/>
      <c r="RFK128" s="511"/>
      <c r="RFL128" s="511"/>
      <c r="RFM128" s="511"/>
      <c r="RFN128" s="511"/>
      <c r="RFO128" s="511"/>
      <c r="RFP128" s="511"/>
      <c r="RFQ128" s="511"/>
      <c r="RFR128" s="511"/>
      <c r="RFS128" s="511"/>
      <c r="RFT128" s="511"/>
      <c r="RFU128" s="511"/>
      <c r="RFV128" s="511"/>
      <c r="RFW128" s="511"/>
      <c r="RFX128" s="511"/>
      <c r="RFY128" s="511"/>
      <c r="RFZ128" s="511"/>
      <c r="RGA128" s="511"/>
      <c r="RGB128" s="511"/>
      <c r="RGC128" s="511"/>
      <c r="RGD128" s="511"/>
      <c r="RGE128" s="511"/>
      <c r="RGF128" s="511"/>
      <c r="RGG128" s="511"/>
      <c r="RGH128" s="511"/>
      <c r="RGI128" s="511"/>
      <c r="RGJ128" s="511"/>
      <c r="RGK128" s="511"/>
      <c r="RGL128" s="511"/>
      <c r="RGM128" s="511"/>
      <c r="RGN128" s="511"/>
      <c r="RGO128" s="511"/>
      <c r="RGP128" s="511"/>
      <c r="RGQ128" s="511"/>
      <c r="RGR128" s="511"/>
      <c r="RGS128" s="511"/>
      <c r="RGT128" s="511"/>
      <c r="RGU128" s="511"/>
      <c r="RGV128" s="511"/>
      <c r="RGW128" s="511"/>
      <c r="RGX128" s="511"/>
      <c r="RGY128" s="511"/>
      <c r="RGZ128" s="511"/>
      <c r="RHA128" s="511"/>
      <c r="RHB128" s="511"/>
      <c r="RHC128" s="511"/>
      <c r="RHD128" s="511"/>
      <c r="RHE128" s="511"/>
      <c r="RHF128" s="511"/>
      <c r="RHG128" s="511"/>
      <c r="RHH128" s="511"/>
      <c r="RHI128" s="511"/>
      <c r="RHJ128" s="511"/>
      <c r="RHK128" s="511"/>
      <c r="RHL128" s="511"/>
      <c r="RHM128" s="511"/>
      <c r="RHN128" s="511"/>
      <c r="RHO128" s="511"/>
      <c r="RHP128" s="511"/>
      <c r="RHQ128" s="511"/>
      <c r="RHR128" s="511"/>
      <c r="RHS128" s="511"/>
      <c r="RHT128" s="511"/>
      <c r="RHU128" s="511"/>
      <c r="RHV128" s="511"/>
      <c r="RHW128" s="511"/>
      <c r="RHX128" s="511"/>
      <c r="RHY128" s="511"/>
      <c r="RHZ128" s="511"/>
      <c r="RIA128" s="511"/>
      <c r="RIB128" s="511"/>
      <c r="RIC128" s="511"/>
      <c r="RID128" s="511"/>
      <c r="RIE128" s="511"/>
      <c r="RIF128" s="511"/>
      <c r="RIG128" s="511"/>
      <c r="RIH128" s="511"/>
      <c r="RII128" s="511"/>
      <c r="RIJ128" s="511"/>
      <c r="RIK128" s="511"/>
      <c r="RIL128" s="511"/>
      <c r="RIM128" s="511"/>
      <c r="RIN128" s="511"/>
      <c r="RIO128" s="511"/>
      <c r="RIP128" s="511"/>
      <c r="RIQ128" s="511"/>
      <c r="RIR128" s="511"/>
      <c r="RIS128" s="511"/>
      <c r="RIT128" s="511"/>
      <c r="RIU128" s="511"/>
      <c r="RIV128" s="511"/>
      <c r="RIW128" s="511"/>
      <c r="RIX128" s="511"/>
      <c r="RIY128" s="511"/>
      <c r="RIZ128" s="511"/>
      <c r="RJA128" s="511"/>
      <c r="RJB128" s="511"/>
      <c r="RJC128" s="511"/>
      <c r="RJD128" s="511"/>
      <c r="RJE128" s="511"/>
      <c r="RJF128" s="511"/>
      <c r="RJG128" s="511"/>
      <c r="RJH128" s="511"/>
      <c r="RJI128" s="511"/>
      <c r="RJJ128" s="511"/>
      <c r="RJK128" s="511"/>
      <c r="RJL128" s="511"/>
      <c r="RJM128" s="511"/>
      <c r="RJN128" s="511"/>
      <c r="RJO128" s="511"/>
      <c r="RJP128" s="511"/>
      <c r="RJQ128" s="511"/>
      <c r="RJR128" s="511"/>
      <c r="RJS128" s="511"/>
      <c r="RJT128" s="511"/>
      <c r="RJU128" s="511"/>
      <c r="RJV128" s="511"/>
      <c r="RJW128" s="511"/>
      <c r="RJX128" s="511"/>
      <c r="RJY128" s="511"/>
      <c r="RJZ128" s="511"/>
      <c r="RKA128" s="511"/>
      <c r="RKB128" s="511"/>
      <c r="RKC128" s="511"/>
      <c r="RKD128" s="511"/>
      <c r="RKE128" s="511"/>
      <c r="RKF128" s="511"/>
      <c r="RKG128" s="511"/>
      <c r="RKH128" s="511"/>
      <c r="RKI128" s="511"/>
      <c r="RKJ128" s="511"/>
      <c r="RKK128" s="511"/>
      <c r="RKL128" s="511"/>
      <c r="RKM128" s="511"/>
      <c r="RKN128" s="511"/>
      <c r="RKO128" s="511"/>
      <c r="RKP128" s="511"/>
      <c r="RKQ128" s="511"/>
      <c r="RKR128" s="511"/>
      <c r="RKS128" s="511"/>
      <c r="RKT128" s="511"/>
      <c r="RKU128" s="511"/>
      <c r="RKV128" s="511"/>
      <c r="RKW128" s="511"/>
      <c r="RKX128" s="511"/>
      <c r="RKY128" s="511"/>
      <c r="RKZ128" s="511"/>
      <c r="RLA128" s="511"/>
      <c r="RLB128" s="511"/>
      <c r="RLC128" s="511"/>
      <c r="RLD128" s="511"/>
      <c r="RLE128" s="511"/>
      <c r="RLF128" s="511"/>
      <c r="RLG128" s="511"/>
      <c r="RLH128" s="511"/>
      <c r="RLI128" s="511"/>
      <c r="RLJ128" s="511"/>
      <c r="RLK128" s="511"/>
      <c r="RLL128" s="511"/>
      <c r="RLM128" s="511"/>
      <c r="RLN128" s="511"/>
      <c r="RLO128" s="511"/>
      <c r="RLP128" s="511"/>
      <c r="RLQ128" s="511"/>
      <c r="RLR128" s="511"/>
      <c r="RLS128" s="511"/>
      <c r="RLT128" s="511"/>
      <c r="RLU128" s="511"/>
      <c r="RLV128" s="511"/>
      <c r="RLW128" s="511"/>
      <c r="RLX128" s="511"/>
      <c r="RLY128" s="511"/>
      <c r="RLZ128" s="511"/>
      <c r="RMA128" s="511"/>
      <c r="RMB128" s="511"/>
      <c r="RMC128" s="511"/>
      <c r="RMD128" s="511"/>
      <c r="RME128" s="511"/>
      <c r="RMF128" s="511"/>
      <c r="RMG128" s="511"/>
      <c r="RMH128" s="511"/>
      <c r="RMI128" s="511"/>
      <c r="RMJ128" s="511"/>
      <c r="RMK128" s="511"/>
      <c r="RML128" s="511"/>
      <c r="RMM128" s="511"/>
      <c r="RMN128" s="511"/>
      <c r="RMO128" s="511"/>
      <c r="RMP128" s="511"/>
      <c r="RMQ128" s="511"/>
      <c r="RMR128" s="511"/>
      <c r="RMS128" s="511"/>
      <c r="RMT128" s="511"/>
      <c r="RMU128" s="511"/>
      <c r="RMV128" s="511"/>
      <c r="RMW128" s="511"/>
      <c r="RMX128" s="511"/>
      <c r="RMY128" s="511"/>
      <c r="RMZ128" s="511"/>
      <c r="RNA128" s="511"/>
      <c r="RNB128" s="511"/>
      <c r="RNC128" s="511"/>
      <c r="RND128" s="511"/>
      <c r="RNE128" s="511"/>
      <c r="RNF128" s="511"/>
      <c r="RNG128" s="511"/>
      <c r="RNH128" s="511"/>
      <c r="RNI128" s="511"/>
      <c r="RNJ128" s="511"/>
      <c r="RNK128" s="511"/>
      <c r="RNL128" s="511"/>
      <c r="RNM128" s="511"/>
      <c r="RNN128" s="511"/>
      <c r="RNO128" s="511"/>
      <c r="RNP128" s="511"/>
      <c r="RNQ128" s="511"/>
      <c r="RNR128" s="511"/>
      <c r="RNS128" s="511"/>
      <c r="RNT128" s="511"/>
      <c r="RNU128" s="511"/>
      <c r="RNV128" s="511"/>
      <c r="RNW128" s="511"/>
      <c r="RNX128" s="511"/>
      <c r="RNY128" s="511"/>
      <c r="RNZ128" s="511"/>
      <c r="ROA128" s="511"/>
      <c r="ROB128" s="511"/>
      <c r="ROC128" s="511"/>
      <c r="ROD128" s="511"/>
      <c r="ROE128" s="511"/>
      <c r="ROF128" s="511"/>
      <c r="ROG128" s="511"/>
      <c r="ROH128" s="511"/>
      <c r="ROI128" s="511"/>
      <c r="ROJ128" s="511"/>
      <c r="ROK128" s="511"/>
      <c r="ROL128" s="511"/>
      <c r="ROM128" s="511"/>
      <c r="RON128" s="511"/>
      <c r="ROO128" s="511"/>
      <c r="ROP128" s="511"/>
      <c r="ROQ128" s="511"/>
      <c r="ROR128" s="511"/>
      <c r="ROS128" s="511"/>
      <c r="ROT128" s="511"/>
      <c r="ROU128" s="511"/>
      <c r="ROV128" s="511"/>
      <c r="ROW128" s="511"/>
      <c r="ROX128" s="511"/>
      <c r="ROY128" s="511"/>
      <c r="ROZ128" s="511"/>
      <c r="RPA128" s="511"/>
      <c r="RPB128" s="511"/>
      <c r="RPC128" s="511"/>
      <c r="RPD128" s="511"/>
      <c r="RPE128" s="511"/>
      <c r="RPF128" s="511"/>
      <c r="RPG128" s="511"/>
      <c r="RPH128" s="511"/>
      <c r="RPI128" s="511"/>
      <c r="RPJ128" s="511"/>
      <c r="RPK128" s="511"/>
      <c r="RPL128" s="511"/>
      <c r="RPM128" s="511"/>
      <c r="RPN128" s="511"/>
      <c r="RPO128" s="511"/>
      <c r="RPP128" s="511"/>
      <c r="RPQ128" s="511"/>
      <c r="RPR128" s="511"/>
      <c r="RPS128" s="511"/>
      <c r="RPT128" s="511"/>
      <c r="RPU128" s="511"/>
      <c r="RPV128" s="511"/>
      <c r="RPW128" s="511"/>
      <c r="RPX128" s="511"/>
      <c r="RPY128" s="511"/>
      <c r="RPZ128" s="511"/>
      <c r="RQA128" s="511"/>
      <c r="RQB128" s="511"/>
      <c r="RQC128" s="511"/>
      <c r="RQD128" s="511"/>
      <c r="RQE128" s="511"/>
      <c r="RQF128" s="511"/>
      <c r="RQG128" s="511"/>
      <c r="RQH128" s="511"/>
      <c r="RQI128" s="511"/>
      <c r="RQJ128" s="511"/>
      <c r="RQK128" s="511"/>
      <c r="RQL128" s="511"/>
      <c r="RQM128" s="511"/>
      <c r="RQN128" s="511"/>
      <c r="RQO128" s="511"/>
      <c r="RQP128" s="511"/>
      <c r="RQQ128" s="511"/>
      <c r="RQR128" s="511"/>
      <c r="RQS128" s="511"/>
      <c r="RQT128" s="511"/>
      <c r="RQU128" s="511"/>
      <c r="RQV128" s="511"/>
      <c r="RQW128" s="511"/>
      <c r="RQX128" s="511"/>
      <c r="RQY128" s="511"/>
      <c r="RQZ128" s="511"/>
      <c r="RRA128" s="511"/>
      <c r="RRB128" s="511"/>
      <c r="RRC128" s="511"/>
      <c r="RRD128" s="511"/>
      <c r="RRE128" s="511"/>
      <c r="RRF128" s="511"/>
      <c r="RRG128" s="511"/>
      <c r="RRH128" s="511"/>
      <c r="RRI128" s="511"/>
      <c r="RRJ128" s="511"/>
      <c r="RRK128" s="511"/>
      <c r="RRL128" s="511"/>
      <c r="RRM128" s="511"/>
      <c r="RRN128" s="511"/>
      <c r="RRO128" s="511"/>
      <c r="RRP128" s="511"/>
      <c r="RRQ128" s="511"/>
      <c r="RRR128" s="511"/>
      <c r="RRS128" s="511"/>
      <c r="RRT128" s="511"/>
      <c r="RRU128" s="511"/>
      <c r="RRV128" s="511"/>
      <c r="RRW128" s="511"/>
      <c r="RRX128" s="511"/>
      <c r="RRY128" s="511"/>
      <c r="RRZ128" s="511"/>
      <c r="RSA128" s="511"/>
      <c r="RSB128" s="511"/>
      <c r="RSC128" s="511"/>
      <c r="RSD128" s="511"/>
      <c r="RSE128" s="511"/>
      <c r="RSF128" s="511"/>
      <c r="RSG128" s="511"/>
      <c r="RSH128" s="511"/>
      <c r="RSI128" s="511"/>
      <c r="RSJ128" s="511"/>
      <c r="RSK128" s="511"/>
      <c r="RSL128" s="511"/>
      <c r="RSM128" s="511"/>
      <c r="RSN128" s="511"/>
      <c r="RSO128" s="511"/>
      <c r="RSP128" s="511"/>
      <c r="RSQ128" s="511"/>
      <c r="RSR128" s="511"/>
      <c r="RSS128" s="511"/>
      <c r="RST128" s="511"/>
      <c r="RSU128" s="511"/>
      <c r="RSV128" s="511"/>
      <c r="RSW128" s="511"/>
      <c r="RSX128" s="511"/>
      <c r="RSY128" s="511"/>
      <c r="RSZ128" s="511"/>
      <c r="RTA128" s="511"/>
      <c r="RTB128" s="511"/>
      <c r="RTC128" s="511"/>
      <c r="RTD128" s="511"/>
      <c r="RTE128" s="511"/>
      <c r="RTF128" s="511"/>
      <c r="RTG128" s="511"/>
      <c r="RTH128" s="511"/>
      <c r="RTI128" s="511"/>
      <c r="RTJ128" s="511"/>
      <c r="RTK128" s="511"/>
      <c r="RTL128" s="511"/>
      <c r="RTM128" s="511"/>
      <c r="RTN128" s="511"/>
      <c r="RTO128" s="511"/>
      <c r="RTP128" s="511"/>
      <c r="RTQ128" s="511"/>
      <c r="RTR128" s="511"/>
      <c r="RTS128" s="511"/>
      <c r="RTT128" s="511"/>
      <c r="RTU128" s="511"/>
      <c r="RTV128" s="511"/>
      <c r="RTW128" s="511"/>
      <c r="RTX128" s="511"/>
      <c r="RTY128" s="511"/>
      <c r="RTZ128" s="511"/>
      <c r="RUA128" s="511"/>
      <c r="RUB128" s="511"/>
      <c r="RUC128" s="511"/>
      <c r="RUD128" s="511"/>
      <c r="RUE128" s="511"/>
      <c r="RUF128" s="511"/>
      <c r="RUG128" s="511"/>
      <c r="RUH128" s="511"/>
      <c r="RUI128" s="511"/>
      <c r="RUJ128" s="511"/>
      <c r="RUK128" s="511"/>
      <c r="RUL128" s="511"/>
      <c r="RUM128" s="511"/>
      <c r="RUN128" s="511"/>
      <c r="RUO128" s="511"/>
      <c r="RUP128" s="511"/>
      <c r="RUQ128" s="511"/>
      <c r="RUR128" s="511"/>
      <c r="RUS128" s="511"/>
      <c r="RUT128" s="511"/>
      <c r="RUU128" s="511"/>
      <c r="RUV128" s="511"/>
      <c r="RUW128" s="511"/>
      <c r="RUX128" s="511"/>
      <c r="RUY128" s="511"/>
      <c r="RUZ128" s="511"/>
      <c r="RVA128" s="511"/>
      <c r="RVB128" s="511"/>
      <c r="RVC128" s="511"/>
      <c r="RVD128" s="511"/>
      <c r="RVE128" s="511"/>
      <c r="RVF128" s="511"/>
      <c r="RVG128" s="511"/>
      <c r="RVH128" s="511"/>
      <c r="RVI128" s="511"/>
      <c r="RVJ128" s="511"/>
      <c r="RVK128" s="511"/>
      <c r="RVL128" s="511"/>
      <c r="RVM128" s="511"/>
      <c r="RVN128" s="511"/>
      <c r="RVO128" s="511"/>
      <c r="RVP128" s="511"/>
      <c r="RVQ128" s="511"/>
      <c r="RVR128" s="511"/>
      <c r="RVS128" s="511"/>
      <c r="RVT128" s="511"/>
      <c r="RVU128" s="511"/>
      <c r="RVV128" s="511"/>
      <c r="RVW128" s="511"/>
      <c r="RVX128" s="511"/>
      <c r="RVY128" s="511"/>
      <c r="RVZ128" s="511"/>
      <c r="RWA128" s="511"/>
      <c r="RWB128" s="511"/>
      <c r="RWC128" s="511"/>
      <c r="RWD128" s="511"/>
      <c r="RWE128" s="511"/>
      <c r="RWF128" s="511"/>
      <c r="RWG128" s="511"/>
      <c r="RWH128" s="511"/>
      <c r="RWI128" s="511"/>
      <c r="RWJ128" s="511"/>
      <c r="RWK128" s="511"/>
      <c r="RWL128" s="511"/>
      <c r="RWM128" s="511"/>
      <c r="RWN128" s="511"/>
      <c r="RWO128" s="511"/>
      <c r="RWP128" s="511"/>
      <c r="RWQ128" s="511"/>
      <c r="RWR128" s="511"/>
      <c r="RWS128" s="511"/>
      <c r="RWT128" s="511"/>
      <c r="RWU128" s="511"/>
      <c r="RWV128" s="511"/>
      <c r="RWW128" s="511"/>
      <c r="RWX128" s="511"/>
      <c r="RWY128" s="511"/>
      <c r="RWZ128" s="511"/>
      <c r="RXA128" s="511"/>
      <c r="RXB128" s="511"/>
      <c r="RXC128" s="511"/>
      <c r="RXD128" s="511"/>
      <c r="RXE128" s="511"/>
      <c r="RXF128" s="511"/>
      <c r="RXG128" s="511"/>
      <c r="RXH128" s="511"/>
      <c r="RXI128" s="511"/>
      <c r="RXJ128" s="511"/>
      <c r="RXK128" s="511"/>
      <c r="RXL128" s="511"/>
      <c r="RXM128" s="511"/>
      <c r="RXN128" s="511"/>
      <c r="RXO128" s="511"/>
      <c r="RXP128" s="511"/>
      <c r="RXQ128" s="511"/>
      <c r="RXR128" s="511"/>
      <c r="RXS128" s="511"/>
      <c r="RXT128" s="511"/>
      <c r="RXU128" s="511"/>
      <c r="RXV128" s="511"/>
      <c r="RXW128" s="511"/>
      <c r="RXX128" s="511"/>
      <c r="RXY128" s="511"/>
      <c r="RXZ128" s="511"/>
      <c r="RYA128" s="511"/>
      <c r="RYB128" s="511"/>
      <c r="RYC128" s="511"/>
      <c r="RYD128" s="511"/>
      <c r="RYE128" s="511"/>
      <c r="RYF128" s="511"/>
      <c r="RYG128" s="511"/>
      <c r="RYH128" s="511"/>
      <c r="RYI128" s="511"/>
      <c r="RYJ128" s="511"/>
      <c r="RYK128" s="511"/>
      <c r="RYL128" s="511"/>
      <c r="RYM128" s="511"/>
      <c r="RYN128" s="511"/>
      <c r="RYO128" s="511"/>
      <c r="RYP128" s="511"/>
      <c r="RYQ128" s="511"/>
      <c r="RYR128" s="511"/>
      <c r="RYS128" s="511"/>
      <c r="RYT128" s="511"/>
      <c r="RYU128" s="511"/>
      <c r="RYV128" s="511"/>
      <c r="RYW128" s="511"/>
      <c r="RYX128" s="511"/>
      <c r="RYY128" s="511"/>
      <c r="RYZ128" s="511"/>
      <c r="RZA128" s="511"/>
      <c r="RZB128" s="511"/>
      <c r="RZC128" s="511"/>
      <c r="RZD128" s="511"/>
      <c r="RZE128" s="511"/>
      <c r="RZF128" s="511"/>
      <c r="RZG128" s="511"/>
      <c r="RZH128" s="511"/>
      <c r="RZI128" s="511"/>
      <c r="RZJ128" s="511"/>
      <c r="RZK128" s="511"/>
      <c r="RZL128" s="511"/>
      <c r="RZM128" s="511"/>
      <c r="RZN128" s="511"/>
      <c r="RZO128" s="511"/>
      <c r="RZP128" s="511"/>
      <c r="RZQ128" s="511"/>
      <c r="RZR128" s="511"/>
      <c r="RZS128" s="511"/>
      <c r="RZT128" s="511"/>
      <c r="RZU128" s="511"/>
      <c r="RZV128" s="511"/>
      <c r="RZW128" s="511"/>
      <c r="RZX128" s="511"/>
      <c r="RZY128" s="511"/>
      <c r="RZZ128" s="511"/>
      <c r="SAA128" s="511"/>
      <c r="SAB128" s="511"/>
      <c r="SAC128" s="511"/>
      <c r="SAD128" s="511"/>
      <c r="SAE128" s="511"/>
      <c r="SAF128" s="511"/>
      <c r="SAG128" s="511"/>
      <c r="SAH128" s="511"/>
      <c r="SAI128" s="511"/>
      <c r="SAJ128" s="511"/>
      <c r="SAK128" s="511"/>
      <c r="SAL128" s="511"/>
      <c r="SAM128" s="511"/>
      <c r="SAN128" s="511"/>
      <c r="SAO128" s="511"/>
      <c r="SAP128" s="511"/>
      <c r="SAQ128" s="511"/>
      <c r="SAR128" s="511"/>
      <c r="SAS128" s="511"/>
      <c r="SAT128" s="511"/>
      <c r="SAU128" s="511"/>
      <c r="SAV128" s="511"/>
      <c r="SAW128" s="511"/>
      <c r="SAX128" s="511"/>
      <c r="SAY128" s="511"/>
      <c r="SAZ128" s="511"/>
      <c r="SBA128" s="511"/>
      <c r="SBB128" s="511"/>
      <c r="SBC128" s="511"/>
      <c r="SBD128" s="511"/>
      <c r="SBE128" s="511"/>
      <c r="SBF128" s="511"/>
      <c r="SBG128" s="511"/>
      <c r="SBH128" s="511"/>
      <c r="SBI128" s="511"/>
      <c r="SBJ128" s="511"/>
      <c r="SBK128" s="511"/>
      <c r="SBL128" s="511"/>
      <c r="SBM128" s="511"/>
      <c r="SBN128" s="511"/>
      <c r="SBO128" s="511"/>
      <c r="SBP128" s="511"/>
      <c r="SBQ128" s="511"/>
      <c r="SBR128" s="511"/>
      <c r="SBS128" s="511"/>
      <c r="SBT128" s="511"/>
      <c r="SBU128" s="511"/>
      <c r="SBV128" s="511"/>
      <c r="SBW128" s="511"/>
      <c r="SBX128" s="511"/>
      <c r="SBY128" s="511"/>
      <c r="SBZ128" s="511"/>
      <c r="SCA128" s="511"/>
      <c r="SCB128" s="511"/>
      <c r="SCC128" s="511"/>
      <c r="SCD128" s="511"/>
      <c r="SCE128" s="511"/>
      <c r="SCF128" s="511"/>
      <c r="SCG128" s="511"/>
      <c r="SCH128" s="511"/>
      <c r="SCI128" s="511"/>
      <c r="SCJ128" s="511"/>
      <c r="SCK128" s="511"/>
      <c r="SCL128" s="511"/>
      <c r="SCM128" s="511"/>
      <c r="SCN128" s="511"/>
      <c r="SCO128" s="511"/>
      <c r="SCP128" s="511"/>
      <c r="SCQ128" s="511"/>
      <c r="SCR128" s="511"/>
      <c r="SCS128" s="511"/>
      <c r="SCT128" s="511"/>
      <c r="SCU128" s="511"/>
      <c r="SCV128" s="511"/>
      <c r="SCW128" s="511"/>
      <c r="SCX128" s="511"/>
      <c r="SCY128" s="511"/>
      <c r="SCZ128" s="511"/>
      <c r="SDA128" s="511"/>
      <c r="SDB128" s="511"/>
      <c r="SDC128" s="511"/>
      <c r="SDD128" s="511"/>
      <c r="SDE128" s="511"/>
      <c r="SDF128" s="511"/>
      <c r="SDG128" s="511"/>
      <c r="SDH128" s="511"/>
      <c r="SDI128" s="511"/>
      <c r="SDJ128" s="511"/>
      <c r="SDK128" s="511"/>
      <c r="SDL128" s="511"/>
      <c r="SDM128" s="511"/>
      <c r="SDN128" s="511"/>
      <c r="SDO128" s="511"/>
      <c r="SDP128" s="511"/>
      <c r="SDQ128" s="511"/>
      <c r="SDR128" s="511"/>
      <c r="SDS128" s="511"/>
      <c r="SDT128" s="511"/>
      <c r="SDU128" s="511"/>
      <c r="SDV128" s="511"/>
      <c r="SDW128" s="511"/>
      <c r="SDX128" s="511"/>
      <c r="SDY128" s="511"/>
      <c r="SDZ128" s="511"/>
      <c r="SEA128" s="511"/>
      <c r="SEB128" s="511"/>
      <c r="SEC128" s="511"/>
      <c r="SED128" s="511"/>
      <c r="SEE128" s="511"/>
      <c r="SEF128" s="511"/>
      <c r="SEG128" s="511"/>
      <c r="SEH128" s="511"/>
      <c r="SEI128" s="511"/>
      <c r="SEJ128" s="511"/>
      <c r="SEK128" s="511"/>
      <c r="SEL128" s="511"/>
      <c r="SEM128" s="511"/>
      <c r="SEN128" s="511"/>
      <c r="SEO128" s="511"/>
      <c r="SEP128" s="511"/>
      <c r="SEQ128" s="511"/>
      <c r="SER128" s="511"/>
      <c r="SES128" s="511"/>
      <c r="SET128" s="511"/>
      <c r="SEU128" s="511"/>
      <c r="SEV128" s="511"/>
      <c r="SEW128" s="511"/>
      <c r="SEX128" s="511"/>
      <c r="SEY128" s="511"/>
      <c r="SEZ128" s="511"/>
      <c r="SFA128" s="511"/>
      <c r="SFB128" s="511"/>
      <c r="SFC128" s="511"/>
      <c r="SFD128" s="511"/>
      <c r="SFE128" s="511"/>
      <c r="SFF128" s="511"/>
      <c r="SFG128" s="511"/>
      <c r="SFH128" s="511"/>
      <c r="SFI128" s="511"/>
      <c r="SFJ128" s="511"/>
      <c r="SFK128" s="511"/>
      <c r="SFL128" s="511"/>
      <c r="SFM128" s="511"/>
      <c r="SFN128" s="511"/>
      <c r="SFO128" s="511"/>
      <c r="SFP128" s="511"/>
      <c r="SFQ128" s="511"/>
      <c r="SFR128" s="511"/>
      <c r="SFS128" s="511"/>
      <c r="SFT128" s="511"/>
      <c r="SFU128" s="511"/>
      <c r="SFV128" s="511"/>
      <c r="SFW128" s="511"/>
      <c r="SFX128" s="511"/>
      <c r="SFY128" s="511"/>
      <c r="SFZ128" s="511"/>
      <c r="SGA128" s="511"/>
      <c r="SGB128" s="511"/>
      <c r="SGC128" s="511"/>
      <c r="SGD128" s="511"/>
      <c r="SGE128" s="511"/>
      <c r="SGF128" s="511"/>
      <c r="SGG128" s="511"/>
      <c r="SGH128" s="511"/>
      <c r="SGI128" s="511"/>
      <c r="SGJ128" s="511"/>
      <c r="SGK128" s="511"/>
      <c r="SGL128" s="511"/>
      <c r="SGM128" s="511"/>
      <c r="SGN128" s="511"/>
      <c r="SGO128" s="511"/>
      <c r="SGP128" s="511"/>
      <c r="SGQ128" s="511"/>
      <c r="SGR128" s="511"/>
      <c r="SGS128" s="511"/>
      <c r="SGT128" s="511"/>
      <c r="SGU128" s="511"/>
      <c r="SGV128" s="511"/>
      <c r="SGW128" s="511"/>
      <c r="SGX128" s="511"/>
      <c r="SGY128" s="511"/>
      <c r="SGZ128" s="511"/>
      <c r="SHA128" s="511"/>
      <c r="SHB128" s="511"/>
      <c r="SHC128" s="511"/>
      <c r="SHD128" s="511"/>
      <c r="SHE128" s="511"/>
      <c r="SHF128" s="511"/>
      <c r="SHG128" s="511"/>
      <c r="SHH128" s="511"/>
      <c r="SHI128" s="511"/>
      <c r="SHJ128" s="511"/>
      <c r="SHK128" s="511"/>
      <c r="SHL128" s="511"/>
      <c r="SHM128" s="511"/>
      <c r="SHN128" s="511"/>
      <c r="SHO128" s="511"/>
      <c r="SHP128" s="511"/>
      <c r="SHQ128" s="511"/>
      <c r="SHR128" s="511"/>
      <c r="SHS128" s="511"/>
      <c r="SHT128" s="511"/>
      <c r="SHU128" s="511"/>
      <c r="SHV128" s="511"/>
      <c r="SHW128" s="511"/>
      <c r="SHX128" s="511"/>
      <c r="SHY128" s="511"/>
      <c r="SHZ128" s="511"/>
      <c r="SIA128" s="511"/>
      <c r="SIB128" s="511"/>
      <c r="SIC128" s="511"/>
      <c r="SID128" s="511"/>
      <c r="SIE128" s="511"/>
      <c r="SIF128" s="511"/>
      <c r="SIG128" s="511"/>
      <c r="SIH128" s="511"/>
      <c r="SII128" s="511"/>
      <c r="SIJ128" s="511"/>
      <c r="SIK128" s="511"/>
      <c r="SIL128" s="511"/>
      <c r="SIM128" s="511"/>
      <c r="SIN128" s="511"/>
      <c r="SIO128" s="511"/>
      <c r="SIP128" s="511"/>
      <c r="SIQ128" s="511"/>
      <c r="SIR128" s="511"/>
      <c r="SIS128" s="511"/>
      <c r="SIT128" s="511"/>
      <c r="SIU128" s="511"/>
      <c r="SIV128" s="511"/>
      <c r="SIW128" s="511"/>
      <c r="SIX128" s="511"/>
      <c r="SIY128" s="511"/>
      <c r="SIZ128" s="511"/>
      <c r="SJA128" s="511"/>
      <c r="SJB128" s="511"/>
      <c r="SJC128" s="511"/>
      <c r="SJD128" s="511"/>
      <c r="SJE128" s="511"/>
      <c r="SJF128" s="511"/>
      <c r="SJG128" s="511"/>
      <c r="SJH128" s="511"/>
      <c r="SJI128" s="511"/>
      <c r="SJJ128" s="511"/>
      <c r="SJK128" s="511"/>
      <c r="SJL128" s="511"/>
      <c r="SJM128" s="511"/>
      <c r="SJN128" s="511"/>
      <c r="SJO128" s="511"/>
      <c r="SJP128" s="511"/>
      <c r="SJQ128" s="511"/>
      <c r="SJR128" s="511"/>
      <c r="SJS128" s="511"/>
      <c r="SJT128" s="511"/>
      <c r="SJU128" s="511"/>
      <c r="SJV128" s="511"/>
      <c r="SJW128" s="511"/>
      <c r="SJX128" s="511"/>
      <c r="SJY128" s="511"/>
      <c r="SJZ128" s="511"/>
      <c r="SKA128" s="511"/>
      <c r="SKB128" s="511"/>
      <c r="SKC128" s="511"/>
      <c r="SKD128" s="511"/>
      <c r="SKE128" s="511"/>
      <c r="SKF128" s="511"/>
      <c r="SKG128" s="511"/>
      <c r="SKH128" s="511"/>
      <c r="SKI128" s="511"/>
      <c r="SKJ128" s="511"/>
      <c r="SKK128" s="511"/>
      <c r="SKL128" s="511"/>
      <c r="SKM128" s="511"/>
      <c r="SKN128" s="511"/>
      <c r="SKO128" s="511"/>
      <c r="SKP128" s="511"/>
      <c r="SKQ128" s="511"/>
      <c r="SKR128" s="511"/>
      <c r="SKS128" s="511"/>
      <c r="SKT128" s="511"/>
      <c r="SKU128" s="511"/>
      <c r="SKV128" s="511"/>
      <c r="SKW128" s="511"/>
      <c r="SKX128" s="511"/>
      <c r="SKY128" s="511"/>
      <c r="SKZ128" s="511"/>
      <c r="SLA128" s="511"/>
      <c r="SLB128" s="511"/>
      <c r="SLC128" s="511"/>
      <c r="SLD128" s="511"/>
      <c r="SLE128" s="511"/>
      <c r="SLF128" s="511"/>
      <c r="SLG128" s="511"/>
      <c r="SLH128" s="511"/>
      <c r="SLI128" s="511"/>
      <c r="SLJ128" s="511"/>
      <c r="SLK128" s="511"/>
      <c r="SLL128" s="511"/>
      <c r="SLM128" s="511"/>
      <c r="SLN128" s="511"/>
      <c r="SLO128" s="511"/>
      <c r="SLP128" s="511"/>
      <c r="SLQ128" s="511"/>
      <c r="SLR128" s="511"/>
      <c r="SLS128" s="511"/>
      <c r="SLT128" s="511"/>
      <c r="SLU128" s="511"/>
      <c r="SLV128" s="511"/>
      <c r="SLW128" s="511"/>
      <c r="SLX128" s="511"/>
      <c r="SLY128" s="511"/>
      <c r="SLZ128" s="511"/>
      <c r="SMA128" s="511"/>
      <c r="SMB128" s="511"/>
      <c r="SMC128" s="511"/>
      <c r="SMD128" s="511"/>
      <c r="SME128" s="511"/>
      <c r="SMF128" s="511"/>
      <c r="SMG128" s="511"/>
      <c r="SMH128" s="511"/>
      <c r="SMI128" s="511"/>
      <c r="SMJ128" s="511"/>
      <c r="SMK128" s="511"/>
      <c r="SML128" s="511"/>
      <c r="SMM128" s="511"/>
      <c r="SMN128" s="511"/>
      <c r="SMO128" s="511"/>
      <c r="SMP128" s="511"/>
      <c r="SMQ128" s="511"/>
      <c r="SMR128" s="511"/>
      <c r="SMS128" s="511"/>
      <c r="SMT128" s="511"/>
      <c r="SMU128" s="511"/>
      <c r="SMV128" s="511"/>
      <c r="SMW128" s="511"/>
      <c r="SMX128" s="511"/>
      <c r="SMY128" s="511"/>
      <c r="SMZ128" s="511"/>
      <c r="SNA128" s="511"/>
      <c r="SNB128" s="511"/>
      <c r="SNC128" s="511"/>
      <c r="SND128" s="511"/>
      <c r="SNE128" s="511"/>
      <c r="SNF128" s="511"/>
      <c r="SNG128" s="511"/>
      <c r="SNH128" s="511"/>
      <c r="SNI128" s="511"/>
      <c r="SNJ128" s="511"/>
      <c r="SNK128" s="511"/>
      <c r="SNL128" s="511"/>
      <c r="SNM128" s="511"/>
      <c r="SNN128" s="511"/>
      <c r="SNO128" s="511"/>
      <c r="SNP128" s="511"/>
      <c r="SNQ128" s="511"/>
      <c r="SNR128" s="511"/>
      <c r="SNS128" s="511"/>
      <c r="SNT128" s="511"/>
      <c r="SNU128" s="511"/>
      <c r="SNV128" s="511"/>
      <c r="SNW128" s="511"/>
      <c r="SNX128" s="511"/>
      <c r="SNY128" s="511"/>
      <c r="SNZ128" s="511"/>
      <c r="SOA128" s="511"/>
      <c r="SOB128" s="511"/>
      <c r="SOC128" s="511"/>
      <c r="SOD128" s="511"/>
      <c r="SOE128" s="511"/>
      <c r="SOF128" s="511"/>
      <c r="SOG128" s="511"/>
      <c r="SOH128" s="511"/>
      <c r="SOI128" s="511"/>
      <c r="SOJ128" s="511"/>
      <c r="SOK128" s="511"/>
      <c r="SOL128" s="511"/>
      <c r="SOM128" s="511"/>
      <c r="SON128" s="511"/>
      <c r="SOO128" s="511"/>
      <c r="SOP128" s="511"/>
      <c r="SOQ128" s="511"/>
      <c r="SOR128" s="511"/>
      <c r="SOS128" s="511"/>
      <c r="SOT128" s="511"/>
      <c r="SOU128" s="511"/>
      <c r="SOV128" s="511"/>
      <c r="SOW128" s="511"/>
      <c r="SOX128" s="511"/>
      <c r="SOY128" s="511"/>
      <c r="SOZ128" s="511"/>
      <c r="SPA128" s="511"/>
      <c r="SPB128" s="511"/>
      <c r="SPC128" s="511"/>
      <c r="SPD128" s="511"/>
      <c r="SPE128" s="511"/>
      <c r="SPF128" s="511"/>
      <c r="SPG128" s="511"/>
      <c r="SPH128" s="511"/>
      <c r="SPI128" s="511"/>
      <c r="SPJ128" s="511"/>
      <c r="SPK128" s="511"/>
      <c r="SPL128" s="511"/>
      <c r="SPM128" s="511"/>
      <c r="SPN128" s="511"/>
      <c r="SPO128" s="511"/>
      <c r="SPP128" s="511"/>
      <c r="SPQ128" s="511"/>
      <c r="SPR128" s="511"/>
      <c r="SPS128" s="511"/>
      <c r="SPT128" s="511"/>
      <c r="SPU128" s="511"/>
      <c r="SPV128" s="511"/>
      <c r="SPW128" s="511"/>
      <c r="SPX128" s="511"/>
      <c r="SPY128" s="511"/>
      <c r="SPZ128" s="511"/>
      <c r="SQA128" s="511"/>
      <c r="SQB128" s="511"/>
      <c r="SQC128" s="511"/>
      <c r="SQD128" s="511"/>
      <c r="SQE128" s="511"/>
      <c r="SQF128" s="511"/>
      <c r="SQG128" s="511"/>
      <c r="SQH128" s="511"/>
      <c r="SQI128" s="511"/>
      <c r="SQJ128" s="511"/>
      <c r="SQK128" s="511"/>
      <c r="SQL128" s="511"/>
      <c r="SQM128" s="511"/>
      <c r="SQN128" s="511"/>
      <c r="SQO128" s="511"/>
      <c r="SQP128" s="511"/>
      <c r="SQQ128" s="511"/>
      <c r="SQR128" s="511"/>
      <c r="SQS128" s="511"/>
      <c r="SQT128" s="511"/>
      <c r="SQU128" s="511"/>
      <c r="SQV128" s="511"/>
      <c r="SQW128" s="511"/>
      <c r="SQX128" s="511"/>
      <c r="SQY128" s="511"/>
      <c r="SQZ128" s="511"/>
      <c r="SRA128" s="511"/>
      <c r="SRB128" s="511"/>
      <c r="SRC128" s="511"/>
      <c r="SRD128" s="511"/>
      <c r="SRE128" s="511"/>
      <c r="SRF128" s="511"/>
      <c r="SRG128" s="511"/>
      <c r="SRH128" s="511"/>
      <c r="SRI128" s="511"/>
      <c r="SRJ128" s="511"/>
      <c r="SRK128" s="511"/>
      <c r="SRL128" s="511"/>
      <c r="SRM128" s="511"/>
      <c r="SRN128" s="511"/>
      <c r="SRO128" s="511"/>
      <c r="SRP128" s="511"/>
      <c r="SRQ128" s="511"/>
      <c r="SRR128" s="511"/>
      <c r="SRS128" s="511"/>
      <c r="SRT128" s="511"/>
      <c r="SRU128" s="511"/>
      <c r="SRV128" s="511"/>
      <c r="SRW128" s="511"/>
      <c r="SRX128" s="511"/>
      <c r="SRY128" s="511"/>
      <c r="SRZ128" s="511"/>
      <c r="SSA128" s="511"/>
      <c r="SSB128" s="511"/>
      <c r="SSC128" s="511"/>
      <c r="SSD128" s="511"/>
      <c r="SSE128" s="511"/>
      <c r="SSF128" s="511"/>
      <c r="SSG128" s="511"/>
      <c r="SSH128" s="511"/>
      <c r="SSI128" s="511"/>
      <c r="SSJ128" s="511"/>
      <c r="SSK128" s="511"/>
      <c r="SSL128" s="511"/>
      <c r="SSM128" s="511"/>
      <c r="SSN128" s="511"/>
      <c r="SSO128" s="511"/>
      <c r="SSP128" s="511"/>
      <c r="SSQ128" s="511"/>
      <c r="SSR128" s="511"/>
      <c r="SSS128" s="511"/>
      <c r="SST128" s="511"/>
      <c r="SSU128" s="511"/>
      <c r="SSV128" s="511"/>
      <c r="SSW128" s="511"/>
      <c r="SSX128" s="511"/>
      <c r="SSY128" s="511"/>
      <c r="SSZ128" s="511"/>
      <c r="STA128" s="511"/>
      <c r="STB128" s="511"/>
      <c r="STC128" s="511"/>
      <c r="STD128" s="511"/>
      <c r="STE128" s="511"/>
      <c r="STF128" s="511"/>
      <c r="STG128" s="511"/>
      <c r="STH128" s="511"/>
      <c r="STI128" s="511"/>
      <c r="STJ128" s="511"/>
      <c r="STK128" s="511"/>
      <c r="STL128" s="511"/>
      <c r="STM128" s="511"/>
      <c r="STN128" s="511"/>
      <c r="STO128" s="511"/>
      <c r="STP128" s="511"/>
      <c r="STQ128" s="511"/>
      <c r="STR128" s="511"/>
      <c r="STS128" s="511"/>
      <c r="STT128" s="511"/>
      <c r="STU128" s="511"/>
      <c r="STV128" s="511"/>
      <c r="STW128" s="511"/>
      <c r="STX128" s="511"/>
      <c r="STY128" s="511"/>
      <c r="STZ128" s="511"/>
      <c r="SUA128" s="511"/>
      <c r="SUB128" s="511"/>
      <c r="SUC128" s="511"/>
      <c r="SUD128" s="511"/>
      <c r="SUE128" s="511"/>
      <c r="SUF128" s="511"/>
      <c r="SUG128" s="511"/>
      <c r="SUH128" s="511"/>
      <c r="SUI128" s="511"/>
      <c r="SUJ128" s="511"/>
      <c r="SUK128" s="511"/>
      <c r="SUL128" s="511"/>
      <c r="SUM128" s="511"/>
      <c r="SUN128" s="511"/>
      <c r="SUO128" s="511"/>
      <c r="SUP128" s="511"/>
      <c r="SUQ128" s="511"/>
      <c r="SUR128" s="511"/>
      <c r="SUS128" s="511"/>
      <c r="SUT128" s="511"/>
      <c r="SUU128" s="511"/>
      <c r="SUV128" s="511"/>
      <c r="SUW128" s="511"/>
      <c r="SUX128" s="511"/>
      <c r="SUY128" s="511"/>
      <c r="SUZ128" s="511"/>
      <c r="SVA128" s="511"/>
      <c r="SVB128" s="511"/>
      <c r="SVC128" s="511"/>
      <c r="SVD128" s="511"/>
      <c r="SVE128" s="511"/>
      <c r="SVF128" s="511"/>
      <c r="SVG128" s="511"/>
      <c r="SVH128" s="511"/>
      <c r="SVI128" s="511"/>
      <c r="SVJ128" s="511"/>
      <c r="SVK128" s="511"/>
      <c r="SVL128" s="511"/>
      <c r="SVM128" s="511"/>
      <c r="SVN128" s="511"/>
      <c r="SVO128" s="511"/>
      <c r="SVP128" s="511"/>
      <c r="SVQ128" s="511"/>
      <c r="SVR128" s="511"/>
      <c r="SVS128" s="511"/>
      <c r="SVT128" s="511"/>
      <c r="SVU128" s="511"/>
      <c r="SVV128" s="511"/>
      <c r="SVW128" s="511"/>
      <c r="SVX128" s="511"/>
      <c r="SVY128" s="511"/>
      <c r="SVZ128" s="511"/>
      <c r="SWA128" s="511"/>
      <c r="SWB128" s="511"/>
      <c r="SWC128" s="511"/>
      <c r="SWD128" s="511"/>
      <c r="SWE128" s="511"/>
      <c r="SWF128" s="511"/>
      <c r="SWG128" s="511"/>
      <c r="SWH128" s="511"/>
      <c r="SWI128" s="511"/>
      <c r="SWJ128" s="511"/>
      <c r="SWK128" s="511"/>
      <c r="SWL128" s="511"/>
      <c r="SWM128" s="511"/>
      <c r="SWN128" s="511"/>
      <c r="SWO128" s="511"/>
      <c r="SWP128" s="511"/>
      <c r="SWQ128" s="511"/>
      <c r="SWR128" s="511"/>
      <c r="SWS128" s="511"/>
      <c r="SWT128" s="511"/>
      <c r="SWU128" s="511"/>
      <c r="SWV128" s="511"/>
      <c r="SWW128" s="511"/>
      <c r="SWX128" s="511"/>
      <c r="SWY128" s="511"/>
      <c r="SWZ128" s="511"/>
      <c r="SXA128" s="511"/>
      <c r="SXB128" s="511"/>
      <c r="SXC128" s="511"/>
      <c r="SXD128" s="511"/>
      <c r="SXE128" s="511"/>
      <c r="SXF128" s="511"/>
      <c r="SXG128" s="511"/>
      <c r="SXH128" s="511"/>
      <c r="SXI128" s="511"/>
      <c r="SXJ128" s="511"/>
      <c r="SXK128" s="511"/>
      <c r="SXL128" s="511"/>
      <c r="SXM128" s="511"/>
      <c r="SXN128" s="511"/>
      <c r="SXO128" s="511"/>
      <c r="SXP128" s="511"/>
      <c r="SXQ128" s="511"/>
      <c r="SXR128" s="511"/>
      <c r="SXS128" s="511"/>
      <c r="SXT128" s="511"/>
      <c r="SXU128" s="511"/>
      <c r="SXV128" s="511"/>
      <c r="SXW128" s="511"/>
      <c r="SXX128" s="511"/>
      <c r="SXY128" s="511"/>
      <c r="SXZ128" s="511"/>
      <c r="SYA128" s="511"/>
      <c r="SYB128" s="511"/>
      <c r="SYC128" s="511"/>
      <c r="SYD128" s="511"/>
      <c r="SYE128" s="511"/>
      <c r="SYF128" s="511"/>
      <c r="SYG128" s="511"/>
      <c r="SYH128" s="511"/>
      <c r="SYI128" s="511"/>
      <c r="SYJ128" s="511"/>
      <c r="SYK128" s="511"/>
      <c r="SYL128" s="511"/>
      <c r="SYM128" s="511"/>
      <c r="SYN128" s="511"/>
      <c r="SYO128" s="511"/>
      <c r="SYP128" s="511"/>
      <c r="SYQ128" s="511"/>
      <c r="SYR128" s="511"/>
      <c r="SYS128" s="511"/>
      <c r="SYT128" s="511"/>
      <c r="SYU128" s="511"/>
      <c r="SYV128" s="511"/>
      <c r="SYW128" s="511"/>
      <c r="SYX128" s="511"/>
      <c r="SYY128" s="511"/>
      <c r="SYZ128" s="511"/>
      <c r="SZA128" s="511"/>
      <c r="SZB128" s="511"/>
      <c r="SZC128" s="511"/>
      <c r="SZD128" s="511"/>
      <c r="SZE128" s="511"/>
      <c r="SZF128" s="511"/>
      <c r="SZG128" s="511"/>
      <c r="SZH128" s="511"/>
      <c r="SZI128" s="511"/>
      <c r="SZJ128" s="511"/>
      <c r="SZK128" s="511"/>
      <c r="SZL128" s="511"/>
      <c r="SZM128" s="511"/>
      <c r="SZN128" s="511"/>
      <c r="SZO128" s="511"/>
      <c r="SZP128" s="511"/>
      <c r="SZQ128" s="511"/>
      <c r="SZR128" s="511"/>
      <c r="SZS128" s="511"/>
      <c r="SZT128" s="511"/>
      <c r="SZU128" s="511"/>
      <c r="SZV128" s="511"/>
      <c r="SZW128" s="511"/>
      <c r="SZX128" s="511"/>
      <c r="SZY128" s="511"/>
      <c r="SZZ128" s="511"/>
      <c r="TAA128" s="511"/>
      <c r="TAB128" s="511"/>
      <c r="TAC128" s="511"/>
      <c r="TAD128" s="511"/>
      <c r="TAE128" s="511"/>
      <c r="TAF128" s="511"/>
      <c r="TAG128" s="511"/>
      <c r="TAH128" s="511"/>
      <c r="TAI128" s="511"/>
      <c r="TAJ128" s="511"/>
      <c r="TAK128" s="511"/>
      <c r="TAL128" s="511"/>
      <c r="TAM128" s="511"/>
      <c r="TAN128" s="511"/>
      <c r="TAO128" s="511"/>
      <c r="TAP128" s="511"/>
      <c r="TAQ128" s="511"/>
      <c r="TAR128" s="511"/>
      <c r="TAS128" s="511"/>
      <c r="TAT128" s="511"/>
      <c r="TAU128" s="511"/>
      <c r="TAV128" s="511"/>
      <c r="TAW128" s="511"/>
      <c r="TAX128" s="511"/>
      <c r="TAY128" s="511"/>
      <c r="TAZ128" s="511"/>
      <c r="TBA128" s="511"/>
      <c r="TBB128" s="511"/>
      <c r="TBC128" s="511"/>
      <c r="TBD128" s="511"/>
      <c r="TBE128" s="511"/>
      <c r="TBF128" s="511"/>
      <c r="TBG128" s="511"/>
      <c r="TBH128" s="511"/>
      <c r="TBI128" s="511"/>
      <c r="TBJ128" s="511"/>
      <c r="TBK128" s="511"/>
      <c r="TBL128" s="511"/>
      <c r="TBM128" s="511"/>
      <c r="TBN128" s="511"/>
      <c r="TBO128" s="511"/>
      <c r="TBP128" s="511"/>
      <c r="TBQ128" s="511"/>
      <c r="TBR128" s="511"/>
      <c r="TBS128" s="511"/>
      <c r="TBT128" s="511"/>
      <c r="TBU128" s="511"/>
      <c r="TBV128" s="511"/>
      <c r="TBW128" s="511"/>
      <c r="TBX128" s="511"/>
      <c r="TBY128" s="511"/>
      <c r="TBZ128" s="511"/>
      <c r="TCA128" s="511"/>
      <c r="TCB128" s="511"/>
      <c r="TCC128" s="511"/>
      <c r="TCD128" s="511"/>
      <c r="TCE128" s="511"/>
      <c r="TCF128" s="511"/>
      <c r="TCG128" s="511"/>
      <c r="TCH128" s="511"/>
      <c r="TCI128" s="511"/>
      <c r="TCJ128" s="511"/>
      <c r="TCK128" s="511"/>
      <c r="TCL128" s="511"/>
      <c r="TCM128" s="511"/>
      <c r="TCN128" s="511"/>
      <c r="TCO128" s="511"/>
      <c r="TCP128" s="511"/>
      <c r="TCQ128" s="511"/>
      <c r="TCR128" s="511"/>
      <c r="TCS128" s="511"/>
      <c r="TCT128" s="511"/>
      <c r="TCU128" s="511"/>
      <c r="TCV128" s="511"/>
      <c r="TCW128" s="511"/>
      <c r="TCX128" s="511"/>
      <c r="TCY128" s="511"/>
      <c r="TCZ128" s="511"/>
      <c r="TDA128" s="511"/>
      <c r="TDB128" s="511"/>
      <c r="TDC128" s="511"/>
      <c r="TDD128" s="511"/>
      <c r="TDE128" s="511"/>
      <c r="TDF128" s="511"/>
      <c r="TDG128" s="511"/>
      <c r="TDH128" s="511"/>
      <c r="TDI128" s="511"/>
      <c r="TDJ128" s="511"/>
      <c r="TDK128" s="511"/>
      <c r="TDL128" s="511"/>
      <c r="TDM128" s="511"/>
      <c r="TDN128" s="511"/>
      <c r="TDO128" s="511"/>
      <c r="TDP128" s="511"/>
      <c r="TDQ128" s="511"/>
      <c r="TDR128" s="511"/>
      <c r="TDS128" s="511"/>
      <c r="TDT128" s="511"/>
      <c r="TDU128" s="511"/>
      <c r="TDV128" s="511"/>
      <c r="TDW128" s="511"/>
      <c r="TDX128" s="511"/>
      <c r="TDY128" s="511"/>
      <c r="TDZ128" s="511"/>
      <c r="TEA128" s="511"/>
      <c r="TEB128" s="511"/>
      <c r="TEC128" s="511"/>
      <c r="TED128" s="511"/>
      <c r="TEE128" s="511"/>
      <c r="TEF128" s="511"/>
      <c r="TEG128" s="511"/>
      <c r="TEH128" s="511"/>
      <c r="TEI128" s="511"/>
      <c r="TEJ128" s="511"/>
      <c r="TEK128" s="511"/>
      <c r="TEL128" s="511"/>
      <c r="TEM128" s="511"/>
      <c r="TEN128" s="511"/>
      <c r="TEO128" s="511"/>
      <c r="TEP128" s="511"/>
      <c r="TEQ128" s="511"/>
      <c r="TER128" s="511"/>
      <c r="TES128" s="511"/>
      <c r="TET128" s="511"/>
      <c r="TEU128" s="511"/>
      <c r="TEV128" s="511"/>
      <c r="TEW128" s="511"/>
      <c r="TEX128" s="511"/>
      <c r="TEY128" s="511"/>
      <c r="TEZ128" s="511"/>
      <c r="TFA128" s="511"/>
      <c r="TFB128" s="511"/>
      <c r="TFC128" s="511"/>
      <c r="TFD128" s="511"/>
      <c r="TFE128" s="511"/>
      <c r="TFF128" s="511"/>
      <c r="TFG128" s="511"/>
      <c r="TFH128" s="511"/>
      <c r="TFI128" s="511"/>
      <c r="TFJ128" s="511"/>
      <c r="TFK128" s="511"/>
      <c r="TFL128" s="511"/>
      <c r="TFM128" s="511"/>
      <c r="TFN128" s="511"/>
      <c r="TFO128" s="511"/>
      <c r="TFP128" s="511"/>
      <c r="TFQ128" s="511"/>
      <c r="TFR128" s="511"/>
      <c r="TFS128" s="511"/>
      <c r="TFT128" s="511"/>
      <c r="TFU128" s="511"/>
      <c r="TFV128" s="511"/>
      <c r="TFW128" s="511"/>
      <c r="TFX128" s="511"/>
      <c r="TFY128" s="511"/>
      <c r="TFZ128" s="511"/>
      <c r="TGA128" s="511"/>
      <c r="TGB128" s="511"/>
      <c r="TGC128" s="511"/>
      <c r="TGD128" s="511"/>
      <c r="TGE128" s="511"/>
      <c r="TGF128" s="511"/>
      <c r="TGG128" s="511"/>
      <c r="TGH128" s="511"/>
      <c r="TGI128" s="511"/>
      <c r="TGJ128" s="511"/>
      <c r="TGK128" s="511"/>
      <c r="TGL128" s="511"/>
      <c r="TGM128" s="511"/>
      <c r="TGN128" s="511"/>
      <c r="TGO128" s="511"/>
      <c r="TGP128" s="511"/>
      <c r="TGQ128" s="511"/>
      <c r="TGR128" s="511"/>
      <c r="TGS128" s="511"/>
      <c r="TGT128" s="511"/>
      <c r="TGU128" s="511"/>
      <c r="TGV128" s="511"/>
      <c r="TGW128" s="511"/>
      <c r="TGX128" s="511"/>
      <c r="TGY128" s="511"/>
      <c r="TGZ128" s="511"/>
      <c r="THA128" s="511"/>
      <c r="THB128" s="511"/>
      <c r="THC128" s="511"/>
      <c r="THD128" s="511"/>
      <c r="THE128" s="511"/>
      <c r="THF128" s="511"/>
      <c r="THG128" s="511"/>
      <c r="THH128" s="511"/>
      <c r="THI128" s="511"/>
      <c r="THJ128" s="511"/>
      <c r="THK128" s="511"/>
      <c r="THL128" s="511"/>
      <c r="THM128" s="511"/>
      <c r="THN128" s="511"/>
      <c r="THO128" s="511"/>
      <c r="THP128" s="511"/>
      <c r="THQ128" s="511"/>
      <c r="THR128" s="511"/>
      <c r="THS128" s="511"/>
      <c r="THT128" s="511"/>
      <c r="THU128" s="511"/>
      <c r="THV128" s="511"/>
      <c r="THW128" s="511"/>
      <c r="THX128" s="511"/>
      <c r="THY128" s="511"/>
      <c r="THZ128" s="511"/>
      <c r="TIA128" s="511"/>
      <c r="TIB128" s="511"/>
      <c r="TIC128" s="511"/>
      <c r="TID128" s="511"/>
      <c r="TIE128" s="511"/>
      <c r="TIF128" s="511"/>
      <c r="TIG128" s="511"/>
      <c r="TIH128" s="511"/>
      <c r="TII128" s="511"/>
      <c r="TIJ128" s="511"/>
      <c r="TIK128" s="511"/>
      <c r="TIL128" s="511"/>
      <c r="TIM128" s="511"/>
      <c r="TIN128" s="511"/>
      <c r="TIO128" s="511"/>
      <c r="TIP128" s="511"/>
      <c r="TIQ128" s="511"/>
      <c r="TIR128" s="511"/>
      <c r="TIS128" s="511"/>
      <c r="TIT128" s="511"/>
      <c r="TIU128" s="511"/>
      <c r="TIV128" s="511"/>
      <c r="TIW128" s="511"/>
      <c r="TIX128" s="511"/>
      <c r="TIY128" s="511"/>
      <c r="TIZ128" s="511"/>
      <c r="TJA128" s="511"/>
      <c r="TJB128" s="511"/>
      <c r="TJC128" s="511"/>
      <c r="TJD128" s="511"/>
      <c r="TJE128" s="511"/>
      <c r="TJF128" s="511"/>
      <c r="TJG128" s="511"/>
      <c r="TJH128" s="511"/>
      <c r="TJI128" s="511"/>
      <c r="TJJ128" s="511"/>
      <c r="TJK128" s="511"/>
      <c r="TJL128" s="511"/>
      <c r="TJM128" s="511"/>
      <c r="TJN128" s="511"/>
      <c r="TJO128" s="511"/>
      <c r="TJP128" s="511"/>
      <c r="TJQ128" s="511"/>
      <c r="TJR128" s="511"/>
      <c r="TJS128" s="511"/>
      <c r="TJT128" s="511"/>
      <c r="TJU128" s="511"/>
      <c r="TJV128" s="511"/>
      <c r="TJW128" s="511"/>
      <c r="TJX128" s="511"/>
      <c r="TJY128" s="511"/>
      <c r="TJZ128" s="511"/>
      <c r="TKA128" s="511"/>
      <c r="TKB128" s="511"/>
      <c r="TKC128" s="511"/>
      <c r="TKD128" s="511"/>
      <c r="TKE128" s="511"/>
      <c r="TKF128" s="511"/>
      <c r="TKG128" s="511"/>
      <c r="TKH128" s="511"/>
      <c r="TKI128" s="511"/>
      <c r="TKJ128" s="511"/>
      <c r="TKK128" s="511"/>
      <c r="TKL128" s="511"/>
      <c r="TKM128" s="511"/>
      <c r="TKN128" s="511"/>
      <c r="TKO128" s="511"/>
      <c r="TKP128" s="511"/>
      <c r="TKQ128" s="511"/>
      <c r="TKR128" s="511"/>
      <c r="TKS128" s="511"/>
      <c r="TKT128" s="511"/>
      <c r="TKU128" s="511"/>
      <c r="TKV128" s="511"/>
      <c r="TKW128" s="511"/>
      <c r="TKX128" s="511"/>
      <c r="TKY128" s="511"/>
      <c r="TKZ128" s="511"/>
      <c r="TLA128" s="511"/>
      <c r="TLB128" s="511"/>
      <c r="TLC128" s="511"/>
      <c r="TLD128" s="511"/>
      <c r="TLE128" s="511"/>
      <c r="TLF128" s="511"/>
      <c r="TLG128" s="511"/>
      <c r="TLH128" s="511"/>
      <c r="TLI128" s="511"/>
      <c r="TLJ128" s="511"/>
      <c r="TLK128" s="511"/>
      <c r="TLL128" s="511"/>
      <c r="TLM128" s="511"/>
      <c r="TLN128" s="511"/>
      <c r="TLO128" s="511"/>
      <c r="TLP128" s="511"/>
      <c r="TLQ128" s="511"/>
      <c r="TLR128" s="511"/>
      <c r="TLS128" s="511"/>
      <c r="TLT128" s="511"/>
      <c r="TLU128" s="511"/>
      <c r="TLV128" s="511"/>
      <c r="TLW128" s="511"/>
      <c r="TLX128" s="511"/>
      <c r="TLY128" s="511"/>
      <c r="TLZ128" s="511"/>
      <c r="TMA128" s="511"/>
      <c r="TMB128" s="511"/>
      <c r="TMC128" s="511"/>
      <c r="TMD128" s="511"/>
      <c r="TME128" s="511"/>
      <c r="TMF128" s="511"/>
      <c r="TMG128" s="511"/>
      <c r="TMH128" s="511"/>
      <c r="TMI128" s="511"/>
      <c r="TMJ128" s="511"/>
      <c r="TMK128" s="511"/>
      <c r="TML128" s="511"/>
      <c r="TMM128" s="511"/>
      <c r="TMN128" s="511"/>
      <c r="TMO128" s="511"/>
      <c r="TMP128" s="511"/>
      <c r="TMQ128" s="511"/>
      <c r="TMR128" s="511"/>
      <c r="TMS128" s="511"/>
      <c r="TMT128" s="511"/>
      <c r="TMU128" s="511"/>
      <c r="TMV128" s="511"/>
      <c r="TMW128" s="511"/>
      <c r="TMX128" s="511"/>
      <c r="TMY128" s="511"/>
      <c r="TMZ128" s="511"/>
      <c r="TNA128" s="511"/>
      <c r="TNB128" s="511"/>
      <c r="TNC128" s="511"/>
      <c r="TND128" s="511"/>
      <c r="TNE128" s="511"/>
      <c r="TNF128" s="511"/>
      <c r="TNG128" s="511"/>
      <c r="TNH128" s="511"/>
      <c r="TNI128" s="511"/>
      <c r="TNJ128" s="511"/>
      <c r="TNK128" s="511"/>
      <c r="TNL128" s="511"/>
      <c r="TNM128" s="511"/>
      <c r="TNN128" s="511"/>
      <c r="TNO128" s="511"/>
      <c r="TNP128" s="511"/>
      <c r="TNQ128" s="511"/>
      <c r="TNR128" s="511"/>
      <c r="TNS128" s="511"/>
      <c r="TNT128" s="511"/>
      <c r="TNU128" s="511"/>
      <c r="TNV128" s="511"/>
      <c r="TNW128" s="511"/>
      <c r="TNX128" s="511"/>
      <c r="TNY128" s="511"/>
      <c r="TNZ128" s="511"/>
      <c r="TOA128" s="511"/>
      <c r="TOB128" s="511"/>
      <c r="TOC128" s="511"/>
      <c r="TOD128" s="511"/>
      <c r="TOE128" s="511"/>
      <c r="TOF128" s="511"/>
      <c r="TOG128" s="511"/>
      <c r="TOH128" s="511"/>
      <c r="TOI128" s="511"/>
      <c r="TOJ128" s="511"/>
      <c r="TOK128" s="511"/>
      <c r="TOL128" s="511"/>
      <c r="TOM128" s="511"/>
      <c r="TON128" s="511"/>
      <c r="TOO128" s="511"/>
      <c r="TOP128" s="511"/>
      <c r="TOQ128" s="511"/>
      <c r="TOR128" s="511"/>
      <c r="TOS128" s="511"/>
      <c r="TOT128" s="511"/>
      <c r="TOU128" s="511"/>
      <c r="TOV128" s="511"/>
      <c r="TOW128" s="511"/>
      <c r="TOX128" s="511"/>
      <c r="TOY128" s="511"/>
      <c r="TOZ128" s="511"/>
      <c r="TPA128" s="511"/>
      <c r="TPB128" s="511"/>
      <c r="TPC128" s="511"/>
      <c r="TPD128" s="511"/>
      <c r="TPE128" s="511"/>
      <c r="TPF128" s="511"/>
      <c r="TPG128" s="511"/>
      <c r="TPH128" s="511"/>
      <c r="TPI128" s="511"/>
      <c r="TPJ128" s="511"/>
      <c r="TPK128" s="511"/>
      <c r="TPL128" s="511"/>
      <c r="TPM128" s="511"/>
      <c r="TPN128" s="511"/>
      <c r="TPO128" s="511"/>
      <c r="TPP128" s="511"/>
      <c r="TPQ128" s="511"/>
      <c r="TPR128" s="511"/>
      <c r="TPS128" s="511"/>
      <c r="TPT128" s="511"/>
      <c r="TPU128" s="511"/>
      <c r="TPV128" s="511"/>
      <c r="TPW128" s="511"/>
      <c r="TPX128" s="511"/>
      <c r="TPY128" s="511"/>
      <c r="TPZ128" s="511"/>
      <c r="TQA128" s="511"/>
      <c r="TQB128" s="511"/>
      <c r="TQC128" s="511"/>
      <c r="TQD128" s="511"/>
      <c r="TQE128" s="511"/>
      <c r="TQF128" s="511"/>
      <c r="TQG128" s="511"/>
      <c r="TQH128" s="511"/>
      <c r="TQI128" s="511"/>
      <c r="TQJ128" s="511"/>
      <c r="TQK128" s="511"/>
      <c r="TQL128" s="511"/>
      <c r="TQM128" s="511"/>
      <c r="TQN128" s="511"/>
      <c r="TQO128" s="511"/>
      <c r="TQP128" s="511"/>
      <c r="TQQ128" s="511"/>
      <c r="TQR128" s="511"/>
      <c r="TQS128" s="511"/>
      <c r="TQT128" s="511"/>
      <c r="TQU128" s="511"/>
      <c r="TQV128" s="511"/>
      <c r="TQW128" s="511"/>
      <c r="TQX128" s="511"/>
      <c r="TQY128" s="511"/>
      <c r="TQZ128" s="511"/>
      <c r="TRA128" s="511"/>
      <c r="TRB128" s="511"/>
      <c r="TRC128" s="511"/>
      <c r="TRD128" s="511"/>
      <c r="TRE128" s="511"/>
      <c r="TRF128" s="511"/>
      <c r="TRG128" s="511"/>
      <c r="TRH128" s="511"/>
      <c r="TRI128" s="511"/>
      <c r="TRJ128" s="511"/>
      <c r="TRK128" s="511"/>
      <c r="TRL128" s="511"/>
      <c r="TRM128" s="511"/>
      <c r="TRN128" s="511"/>
      <c r="TRO128" s="511"/>
      <c r="TRP128" s="511"/>
      <c r="TRQ128" s="511"/>
      <c r="TRR128" s="511"/>
      <c r="TRS128" s="511"/>
      <c r="TRT128" s="511"/>
      <c r="TRU128" s="511"/>
      <c r="TRV128" s="511"/>
      <c r="TRW128" s="511"/>
      <c r="TRX128" s="511"/>
      <c r="TRY128" s="511"/>
      <c r="TRZ128" s="511"/>
      <c r="TSA128" s="511"/>
      <c r="TSB128" s="511"/>
      <c r="TSC128" s="511"/>
      <c r="TSD128" s="511"/>
      <c r="TSE128" s="511"/>
      <c r="TSF128" s="511"/>
      <c r="TSG128" s="511"/>
      <c r="TSH128" s="511"/>
      <c r="TSI128" s="511"/>
      <c r="TSJ128" s="511"/>
      <c r="TSK128" s="511"/>
      <c r="TSL128" s="511"/>
      <c r="TSM128" s="511"/>
      <c r="TSN128" s="511"/>
      <c r="TSO128" s="511"/>
      <c r="TSP128" s="511"/>
      <c r="TSQ128" s="511"/>
      <c r="TSR128" s="511"/>
      <c r="TSS128" s="511"/>
      <c r="TST128" s="511"/>
      <c r="TSU128" s="511"/>
      <c r="TSV128" s="511"/>
      <c r="TSW128" s="511"/>
      <c r="TSX128" s="511"/>
      <c r="TSY128" s="511"/>
      <c r="TSZ128" s="511"/>
      <c r="TTA128" s="511"/>
      <c r="TTB128" s="511"/>
      <c r="TTC128" s="511"/>
      <c r="TTD128" s="511"/>
      <c r="TTE128" s="511"/>
      <c r="TTF128" s="511"/>
      <c r="TTG128" s="511"/>
      <c r="TTH128" s="511"/>
      <c r="TTI128" s="511"/>
      <c r="TTJ128" s="511"/>
      <c r="TTK128" s="511"/>
      <c r="TTL128" s="511"/>
      <c r="TTM128" s="511"/>
      <c r="TTN128" s="511"/>
      <c r="TTO128" s="511"/>
      <c r="TTP128" s="511"/>
      <c r="TTQ128" s="511"/>
      <c r="TTR128" s="511"/>
      <c r="TTS128" s="511"/>
      <c r="TTT128" s="511"/>
      <c r="TTU128" s="511"/>
      <c r="TTV128" s="511"/>
      <c r="TTW128" s="511"/>
      <c r="TTX128" s="511"/>
      <c r="TTY128" s="511"/>
      <c r="TTZ128" s="511"/>
      <c r="TUA128" s="511"/>
      <c r="TUB128" s="511"/>
      <c r="TUC128" s="511"/>
      <c r="TUD128" s="511"/>
      <c r="TUE128" s="511"/>
      <c r="TUF128" s="511"/>
      <c r="TUG128" s="511"/>
      <c r="TUH128" s="511"/>
      <c r="TUI128" s="511"/>
      <c r="TUJ128" s="511"/>
      <c r="TUK128" s="511"/>
      <c r="TUL128" s="511"/>
      <c r="TUM128" s="511"/>
      <c r="TUN128" s="511"/>
      <c r="TUO128" s="511"/>
      <c r="TUP128" s="511"/>
      <c r="TUQ128" s="511"/>
      <c r="TUR128" s="511"/>
      <c r="TUS128" s="511"/>
      <c r="TUT128" s="511"/>
      <c r="TUU128" s="511"/>
      <c r="TUV128" s="511"/>
      <c r="TUW128" s="511"/>
      <c r="TUX128" s="511"/>
      <c r="TUY128" s="511"/>
      <c r="TUZ128" s="511"/>
      <c r="TVA128" s="511"/>
      <c r="TVB128" s="511"/>
      <c r="TVC128" s="511"/>
      <c r="TVD128" s="511"/>
      <c r="TVE128" s="511"/>
      <c r="TVF128" s="511"/>
      <c r="TVG128" s="511"/>
      <c r="TVH128" s="511"/>
      <c r="TVI128" s="511"/>
      <c r="TVJ128" s="511"/>
      <c r="TVK128" s="511"/>
      <c r="TVL128" s="511"/>
      <c r="TVM128" s="511"/>
      <c r="TVN128" s="511"/>
      <c r="TVO128" s="511"/>
      <c r="TVP128" s="511"/>
      <c r="TVQ128" s="511"/>
      <c r="TVR128" s="511"/>
      <c r="TVS128" s="511"/>
      <c r="TVT128" s="511"/>
      <c r="TVU128" s="511"/>
      <c r="TVV128" s="511"/>
      <c r="TVW128" s="511"/>
      <c r="TVX128" s="511"/>
      <c r="TVY128" s="511"/>
      <c r="TVZ128" s="511"/>
      <c r="TWA128" s="511"/>
      <c r="TWB128" s="511"/>
      <c r="TWC128" s="511"/>
      <c r="TWD128" s="511"/>
      <c r="TWE128" s="511"/>
      <c r="TWF128" s="511"/>
      <c r="TWG128" s="511"/>
      <c r="TWH128" s="511"/>
      <c r="TWI128" s="511"/>
      <c r="TWJ128" s="511"/>
      <c r="TWK128" s="511"/>
      <c r="TWL128" s="511"/>
      <c r="TWM128" s="511"/>
      <c r="TWN128" s="511"/>
      <c r="TWO128" s="511"/>
      <c r="TWP128" s="511"/>
      <c r="TWQ128" s="511"/>
      <c r="TWR128" s="511"/>
      <c r="TWS128" s="511"/>
      <c r="TWT128" s="511"/>
      <c r="TWU128" s="511"/>
      <c r="TWV128" s="511"/>
      <c r="TWW128" s="511"/>
      <c r="TWX128" s="511"/>
      <c r="TWY128" s="511"/>
      <c r="TWZ128" s="511"/>
      <c r="TXA128" s="511"/>
      <c r="TXB128" s="511"/>
      <c r="TXC128" s="511"/>
      <c r="TXD128" s="511"/>
      <c r="TXE128" s="511"/>
      <c r="TXF128" s="511"/>
      <c r="TXG128" s="511"/>
      <c r="TXH128" s="511"/>
      <c r="TXI128" s="511"/>
      <c r="TXJ128" s="511"/>
      <c r="TXK128" s="511"/>
      <c r="TXL128" s="511"/>
      <c r="TXM128" s="511"/>
      <c r="TXN128" s="511"/>
      <c r="TXO128" s="511"/>
      <c r="TXP128" s="511"/>
      <c r="TXQ128" s="511"/>
      <c r="TXR128" s="511"/>
      <c r="TXS128" s="511"/>
      <c r="TXT128" s="511"/>
      <c r="TXU128" s="511"/>
      <c r="TXV128" s="511"/>
      <c r="TXW128" s="511"/>
      <c r="TXX128" s="511"/>
      <c r="TXY128" s="511"/>
      <c r="TXZ128" s="511"/>
      <c r="TYA128" s="511"/>
      <c r="TYB128" s="511"/>
      <c r="TYC128" s="511"/>
      <c r="TYD128" s="511"/>
      <c r="TYE128" s="511"/>
      <c r="TYF128" s="511"/>
      <c r="TYG128" s="511"/>
      <c r="TYH128" s="511"/>
      <c r="TYI128" s="511"/>
      <c r="TYJ128" s="511"/>
      <c r="TYK128" s="511"/>
      <c r="TYL128" s="511"/>
      <c r="TYM128" s="511"/>
      <c r="TYN128" s="511"/>
      <c r="TYO128" s="511"/>
      <c r="TYP128" s="511"/>
      <c r="TYQ128" s="511"/>
      <c r="TYR128" s="511"/>
      <c r="TYS128" s="511"/>
      <c r="TYT128" s="511"/>
      <c r="TYU128" s="511"/>
      <c r="TYV128" s="511"/>
      <c r="TYW128" s="511"/>
      <c r="TYX128" s="511"/>
      <c r="TYY128" s="511"/>
      <c r="TYZ128" s="511"/>
      <c r="TZA128" s="511"/>
      <c r="TZB128" s="511"/>
      <c r="TZC128" s="511"/>
      <c r="TZD128" s="511"/>
      <c r="TZE128" s="511"/>
      <c r="TZF128" s="511"/>
      <c r="TZG128" s="511"/>
      <c r="TZH128" s="511"/>
      <c r="TZI128" s="511"/>
      <c r="TZJ128" s="511"/>
      <c r="TZK128" s="511"/>
      <c r="TZL128" s="511"/>
      <c r="TZM128" s="511"/>
      <c r="TZN128" s="511"/>
      <c r="TZO128" s="511"/>
      <c r="TZP128" s="511"/>
      <c r="TZQ128" s="511"/>
      <c r="TZR128" s="511"/>
      <c r="TZS128" s="511"/>
      <c r="TZT128" s="511"/>
      <c r="TZU128" s="511"/>
      <c r="TZV128" s="511"/>
      <c r="TZW128" s="511"/>
      <c r="TZX128" s="511"/>
      <c r="TZY128" s="511"/>
      <c r="TZZ128" s="511"/>
      <c r="UAA128" s="511"/>
      <c r="UAB128" s="511"/>
      <c r="UAC128" s="511"/>
      <c r="UAD128" s="511"/>
      <c r="UAE128" s="511"/>
      <c r="UAF128" s="511"/>
      <c r="UAG128" s="511"/>
      <c r="UAH128" s="511"/>
      <c r="UAI128" s="511"/>
      <c r="UAJ128" s="511"/>
      <c r="UAK128" s="511"/>
      <c r="UAL128" s="511"/>
      <c r="UAM128" s="511"/>
      <c r="UAN128" s="511"/>
      <c r="UAO128" s="511"/>
      <c r="UAP128" s="511"/>
      <c r="UAQ128" s="511"/>
      <c r="UAR128" s="511"/>
      <c r="UAS128" s="511"/>
      <c r="UAT128" s="511"/>
      <c r="UAU128" s="511"/>
      <c r="UAV128" s="511"/>
      <c r="UAW128" s="511"/>
      <c r="UAX128" s="511"/>
      <c r="UAY128" s="511"/>
      <c r="UAZ128" s="511"/>
      <c r="UBA128" s="511"/>
      <c r="UBB128" s="511"/>
      <c r="UBC128" s="511"/>
      <c r="UBD128" s="511"/>
      <c r="UBE128" s="511"/>
      <c r="UBF128" s="511"/>
      <c r="UBG128" s="511"/>
      <c r="UBH128" s="511"/>
      <c r="UBI128" s="511"/>
      <c r="UBJ128" s="511"/>
      <c r="UBK128" s="511"/>
      <c r="UBL128" s="511"/>
      <c r="UBM128" s="511"/>
      <c r="UBN128" s="511"/>
      <c r="UBO128" s="511"/>
      <c r="UBP128" s="511"/>
      <c r="UBQ128" s="511"/>
      <c r="UBR128" s="511"/>
      <c r="UBS128" s="511"/>
      <c r="UBT128" s="511"/>
      <c r="UBU128" s="511"/>
      <c r="UBV128" s="511"/>
      <c r="UBW128" s="511"/>
      <c r="UBX128" s="511"/>
      <c r="UBY128" s="511"/>
      <c r="UBZ128" s="511"/>
      <c r="UCA128" s="511"/>
      <c r="UCB128" s="511"/>
      <c r="UCC128" s="511"/>
      <c r="UCD128" s="511"/>
      <c r="UCE128" s="511"/>
      <c r="UCF128" s="511"/>
      <c r="UCG128" s="511"/>
      <c r="UCH128" s="511"/>
      <c r="UCI128" s="511"/>
      <c r="UCJ128" s="511"/>
      <c r="UCK128" s="511"/>
      <c r="UCL128" s="511"/>
      <c r="UCM128" s="511"/>
      <c r="UCN128" s="511"/>
      <c r="UCO128" s="511"/>
      <c r="UCP128" s="511"/>
      <c r="UCQ128" s="511"/>
      <c r="UCR128" s="511"/>
      <c r="UCS128" s="511"/>
      <c r="UCT128" s="511"/>
      <c r="UCU128" s="511"/>
      <c r="UCV128" s="511"/>
      <c r="UCW128" s="511"/>
      <c r="UCX128" s="511"/>
      <c r="UCY128" s="511"/>
      <c r="UCZ128" s="511"/>
      <c r="UDA128" s="511"/>
      <c r="UDB128" s="511"/>
      <c r="UDC128" s="511"/>
      <c r="UDD128" s="511"/>
      <c r="UDE128" s="511"/>
      <c r="UDF128" s="511"/>
      <c r="UDG128" s="511"/>
      <c r="UDH128" s="511"/>
      <c r="UDI128" s="511"/>
      <c r="UDJ128" s="511"/>
      <c r="UDK128" s="511"/>
      <c r="UDL128" s="511"/>
      <c r="UDM128" s="511"/>
      <c r="UDN128" s="511"/>
      <c r="UDO128" s="511"/>
      <c r="UDP128" s="511"/>
      <c r="UDQ128" s="511"/>
      <c r="UDR128" s="511"/>
      <c r="UDS128" s="511"/>
      <c r="UDT128" s="511"/>
      <c r="UDU128" s="511"/>
      <c r="UDV128" s="511"/>
      <c r="UDW128" s="511"/>
      <c r="UDX128" s="511"/>
      <c r="UDY128" s="511"/>
      <c r="UDZ128" s="511"/>
      <c r="UEA128" s="511"/>
      <c r="UEB128" s="511"/>
      <c r="UEC128" s="511"/>
      <c r="UED128" s="511"/>
      <c r="UEE128" s="511"/>
      <c r="UEF128" s="511"/>
      <c r="UEG128" s="511"/>
      <c r="UEH128" s="511"/>
      <c r="UEI128" s="511"/>
      <c r="UEJ128" s="511"/>
      <c r="UEK128" s="511"/>
      <c r="UEL128" s="511"/>
      <c r="UEM128" s="511"/>
      <c r="UEN128" s="511"/>
      <c r="UEO128" s="511"/>
      <c r="UEP128" s="511"/>
      <c r="UEQ128" s="511"/>
      <c r="UER128" s="511"/>
      <c r="UES128" s="511"/>
      <c r="UET128" s="511"/>
      <c r="UEU128" s="511"/>
      <c r="UEV128" s="511"/>
      <c r="UEW128" s="511"/>
      <c r="UEX128" s="511"/>
      <c r="UEY128" s="511"/>
      <c r="UEZ128" s="511"/>
      <c r="UFA128" s="511"/>
      <c r="UFB128" s="511"/>
      <c r="UFC128" s="511"/>
      <c r="UFD128" s="511"/>
      <c r="UFE128" s="511"/>
      <c r="UFF128" s="511"/>
      <c r="UFG128" s="511"/>
      <c r="UFH128" s="511"/>
      <c r="UFI128" s="511"/>
      <c r="UFJ128" s="511"/>
      <c r="UFK128" s="511"/>
      <c r="UFL128" s="511"/>
      <c r="UFM128" s="511"/>
      <c r="UFN128" s="511"/>
      <c r="UFO128" s="511"/>
      <c r="UFP128" s="511"/>
      <c r="UFQ128" s="511"/>
      <c r="UFR128" s="511"/>
      <c r="UFS128" s="511"/>
      <c r="UFT128" s="511"/>
      <c r="UFU128" s="511"/>
      <c r="UFV128" s="511"/>
      <c r="UFW128" s="511"/>
      <c r="UFX128" s="511"/>
      <c r="UFY128" s="511"/>
      <c r="UFZ128" s="511"/>
      <c r="UGA128" s="511"/>
      <c r="UGB128" s="511"/>
      <c r="UGC128" s="511"/>
      <c r="UGD128" s="511"/>
      <c r="UGE128" s="511"/>
      <c r="UGF128" s="511"/>
      <c r="UGG128" s="511"/>
      <c r="UGH128" s="511"/>
      <c r="UGI128" s="511"/>
      <c r="UGJ128" s="511"/>
      <c r="UGK128" s="511"/>
      <c r="UGL128" s="511"/>
      <c r="UGM128" s="511"/>
      <c r="UGN128" s="511"/>
      <c r="UGO128" s="511"/>
      <c r="UGP128" s="511"/>
      <c r="UGQ128" s="511"/>
      <c r="UGR128" s="511"/>
      <c r="UGS128" s="511"/>
      <c r="UGT128" s="511"/>
      <c r="UGU128" s="511"/>
      <c r="UGV128" s="511"/>
      <c r="UGW128" s="511"/>
      <c r="UGX128" s="511"/>
      <c r="UGY128" s="511"/>
      <c r="UGZ128" s="511"/>
      <c r="UHA128" s="511"/>
      <c r="UHB128" s="511"/>
      <c r="UHC128" s="511"/>
      <c r="UHD128" s="511"/>
      <c r="UHE128" s="511"/>
      <c r="UHF128" s="511"/>
      <c r="UHG128" s="511"/>
      <c r="UHH128" s="511"/>
      <c r="UHI128" s="511"/>
      <c r="UHJ128" s="511"/>
      <c r="UHK128" s="511"/>
      <c r="UHL128" s="511"/>
      <c r="UHM128" s="511"/>
      <c r="UHN128" s="511"/>
      <c r="UHO128" s="511"/>
      <c r="UHP128" s="511"/>
      <c r="UHQ128" s="511"/>
      <c r="UHR128" s="511"/>
      <c r="UHS128" s="511"/>
      <c r="UHT128" s="511"/>
      <c r="UHU128" s="511"/>
      <c r="UHV128" s="511"/>
      <c r="UHW128" s="511"/>
      <c r="UHX128" s="511"/>
      <c r="UHY128" s="511"/>
      <c r="UHZ128" s="511"/>
      <c r="UIA128" s="511"/>
      <c r="UIB128" s="511"/>
      <c r="UIC128" s="511"/>
      <c r="UID128" s="511"/>
      <c r="UIE128" s="511"/>
      <c r="UIF128" s="511"/>
      <c r="UIG128" s="511"/>
      <c r="UIH128" s="511"/>
      <c r="UII128" s="511"/>
      <c r="UIJ128" s="511"/>
      <c r="UIK128" s="511"/>
      <c r="UIL128" s="511"/>
      <c r="UIM128" s="511"/>
      <c r="UIN128" s="511"/>
      <c r="UIO128" s="511"/>
      <c r="UIP128" s="511"/>
      <c r="UIQ128" s="511"/>
      <c r="UIR128" s="511"/>
      <c r="UIS128" s="511"/>
      <c r="UIT128" s="511"/>
      <c r="UIU128" s="511"/>
      <c r="UIV128" s="511"/>
      <c r="UIW128" s="511"/>
      <c r="UIX128" s="511"/>
      <c r="UIY128" s="511"/>
      <c r="UIZ128" s="511"/>
      <c r="UJA128" s="511"/>
      <c r="UJB128" s="511"/>
      <c r="UJC128" s="511"/>
      <c r="UJD128" s="511"/>
      <c r="UJE128" s="511"/>
      <c r="UJF128" s="511"/>
      <c r="UJG128" s="511"/>
      <c r="UJH128" s="511"/>
      <c r="UJI128" s="511"/>
      <c r="UJJ128" s="511"/>
      <c r="UJK128" s="511"/>
      <c r="UJL128" s="511"/>
      <c r="UJM128" s="511"/>
      <c r="UJN128" s="511"/>
      <c r="UJO128" s="511"/>
      <c r="UJP128" s="511"/>
      <c r="UJQ128" s="511"/>
      <c r="UJR128" s="511"/>
      <c r="UJS128" s="511"/>
      <c r="UJT128" s="511"/>
      <c r="UJU128" s="511"/>
      <c r="UJV128" s="511"/>
      <c r="UJW128" s="511"/>
      <c r="UJX128" s="511"/>
      <c r="UJY128" s="511"/>
      <c r="UJZ128" s="511"/>
      <c r="UKA128" s="511"/>
      <c r="UKB128" s="511"/>
      <c r="UKC128" s="511"/>
      <c r="UKD128" s="511"/>
      <c r="UKE128" s="511"/>
      <c r="UKF128" s="511"/>
      <c r="UKG128" s="511"/>
      <c r="UKH128" s="511"/>
      <c r="UKI128" s="511"/>
      <c r="UKJ128" s="511"/>
      <c r="UKK128" s="511"/>
      <c r="UKL128" s="511"/>
      <c r="UKM128" s="511"/>
      <c r="UKN128" s="511"/>
      <c r="UKO128" s="511"/>
      <c r="UKP128" s="511"/>
      <c r="UKQ128" s="511"/>
      <c r="UKR128" s="511"/>
      <c r="UKS128" s="511"/>
      <c r="UKT128" s="511"/>
      <c r="UKU128" s="511"/>
      <c r="UKV128" s="511"/>
      <c r="UKW128" s="511"/>
      <c r="UKX128" s="511"/>
      <c r="UKY128" s="511"/>
      <c r="UKZ128" s="511"/>
      <c r="ULA128" s="511"/>
      <c r="ULB128" s="511"/>
      <c r="ULC128" s="511"/>
      <c r="ULD128" s="511"/>
      <c r="ULE128" s="511"/>
      <c r="ULF128" s="511"/>
      <c r="ULG128" s="511"/>
      <c r="ULH128" s="511"/>
      <c r="ULI128" s="511"/>
      <c r="ULJ128" s="511"/>
      <c r="ULK128" s="511"/>
      <c r="ULL128" s="511"/>
      <c r="ULM128" s="511"/>
      <c r="ULN128" s="511"/>
      <c r="ULO128" s="511"/>
      <c r="ULP128" s="511"/>
      <c r="ULQ128" s="511"/>
      <c r="ULR128" s="511"/>
      <c r="ULS128" s="511"/>
      <c r="ULT128" s="511"/>
      <c r="ULU128" s="511"/>
      <c r="ULV128" s="511"/>
      <c r="ULW128" s="511"/>
      <c r="ULX128" s="511"/>
      <c r="ULY128" s="511"/>
      <c r="ULZ128" s="511"/>
      <c r="UMA128" s="511"/>
      <c r="UMB128" s="511"/>
      <c r="UMC128" s="511"/>
      <c r="UMD128" s="511"/>
      <c r="UME128" s="511"/>
      <c r="UMF128" s="511"/>
      <c r="UMG128" s="511"/>
      <c r="UMH128" s="511"/>
      <c r="UMI128" s="511"/>
      <c r="UMJ128" s="511"/>
      <c r="UMK128" s="511"/>
      <c r="UML128" s="511"/>
      <c r="UMM128" s="511"/>
      <c r="UMN128" s="511"/>
      <c r="UMO128" s="511"/>
      <c r="UMP128" s="511"/>
      <c r="UMQ128" s="511"/>
      <c r="UMR128" s="511"/>
      <c r="UMS128" s="511"/>
      <c r="UMT128" s="511"/>
      <c r="UMU128" s="511"/>
      <c r="UMV128" s="511"/>
      <c r="UMW128" s="511"/>
      <c r="UMX128" s="511"/>
      <c r="UMY128" s="511"/>
      <c r="UMZ128" s="511"/>
      <c r="UNA128" s="511"/>
      <c r="UNB128" s="511"/>
      <c r="UNC128" s="511"/>
      <c r="UND128" s="511"/>
      <c r="UNE128" s="511"/>
      <c r="UNF128" s="511"/>
      <c r="UNG128" s="511"/>
      <c r="UNH128" s="511"/>
      <c r="UNI128" s="511"/>
      <c r="UNJ128" s="511"/>
      <c r="UNK128" s="511"/>
      <c r="UNL128" s="511"/>
      <c r="UNM128" s="511"/>
      <c r="UNN128" s="511"/>
      <c r="UNO128" s="511"/>
      <c r="UNP128" s="511"/>
      <c r="UNQ128" s="511"/>
      <c r="UNR128" s="511"/>
      <c r="UNS128" s="511"/>
      <c r="UNT128" s="511"/>
      <c r="UNU128" s="511"/>
      <c r="UNV128" s="511"/>
      <c r="UNW128" s="511"/>
      <c r="UNX128" s="511"/>
      <c r="UNY128" s="511"/>
      <c r="UNZ128" s="511"/>
      <c r="UOA128" s="511"/>
      <c r="UOB128" s="511"/>
      <c r="UOC128" s="511"/>
      <c r="UOD128" s="511"/>
      <c r="UOE128" s="511"/>
      <c r="UOF128" s="511"/>
      <c r="UOG128" s="511"/>
      <c r="UOH128" s="511"/>
      <c r="UOI128" s="511"/>
      <c r="UOJ128" s="511"/>
      <c r="UOK128" s="511"/>
      <c r="UOL128" s="511"/>
      <c r="UOM128" s="511"/>
      <c r="UON128" s="511"/>
      <c r="UOO128" s="511"/>
      <c r="UOP128" s="511"/>
      <c r="UOQ128" s="511"/>
      <c r="UOR128" s="511"/>
      <c r="UOS128" s="511"/>
      <c r="UOT128" s="511"/>
      <c r="UOU128" s="511"/>
      <c r="UOV128" s="511"/>
      <c r="UOW128" s="511"/>
      <c r="UOX128" s="511"/>
      <c r="UOY128" s="511"/>
      <c r="UOZ128" s="511"/>
      <c r="UPA128" s="511"/>
      <c r="UPB128" s="511"/>
      <c r="UPC128" s="511"/>
      <c r="UPD128" s="511"/>
      <c r="UPE128" s="511"/>
      <c r="UPF128" s="511"/>
      <c r="UPG128" s="511"/>
      <c r="UPH128" s="511"/>
      <c r="UPI128" s="511"/>
      <c r="UPJ128" s="511"/>
      <c r="UPK128" s="511"/>
      <c r="UPL128" s="511"/>
      <c r="UPM128" s="511"/>
      <c r="UPN128" s="511"/>
      <c r="UPO128" s="511"/>
      <c r="UPP128" s="511"/>
      <c r="UPQ128" s="511"/>
      <c r="UPR128" s="511"/>
      <c r="UPS128" s="511"/>
      <c r="UPT128" s="511"/>
      <c r="UPU128" s="511"/>
      <c r="UPV128" s="511"/>
      <c r="UPW128" s="511"/>
      <c r="UPX128" s="511"/>
      <c r="UPY128" s="511"/>
      <c r="UPZ128" s="511"/>
      <c r="UQA128" s="511"/>
      <c r="UQB128" s="511"/>
      <c r="UQC128" s="511"/>
      <c r="UQD128" s="511"/>
      <c r="UQE128" s="511"/>
      <c r="UQF128" s="511"/>
      <c r="UQG128" s="511"/>
      <c r="UQH128" s="511"/>
      <c r="UQI128" s="511"/>
      <c r="UQJ128" s="511"/>
      <c r="UQK128" s="511"/>
      <c r="UQL128" s="511"/>
      <c r="UQM128" s="511"/>
      <c r="UQN128" s="511"/>
      <c r="UQO128" s="511"/>
      <c r="UQP128" s="511"/>
      <c r="UQQ128" s="511"/>
      <c r="UQR128" s="511"/>
      <c r="UQS128" s="511"/>
      <c r="UQT128" s="511"/>
      <c r="UQU128" s="511"/>
      <c r="UQV128" s="511"/>
      <c r="UQW128" s="511"/>
      <c r="UQX128" s="511"/>
      <c r="UQY128" s="511"/>
      <c r="UQZ128" s="511"/>
      <c r="URA128" s="511"/>
      <c r="URB128" s="511"/>
      <c r="URC128" s="511"/>
      <c r="URD128" s="511"/>
      <c r="URE128" s="511"/>
      <c r="URF128" s="511"/>
      <c r="URG128" s="511"/>
      <c r="URH128" s="511"/>
      <c r="URI128" s="511"/>
      <c r="URJ128" s="511"/>
      <c r="URK128" s="511"/>
      <c r="URL128" s="511"/>
      <c r="URM128" s="511"/>
      <c r="URN128" s="511"/>
      <c r="URO128" s="511"/>
      <c r="URP128" s="511"/>
      <c r="URQ128" s="511"/>
      <c r="URR128" s="511"/>
      <c r="URS128" s="511"/>
      <c r="URT128" s="511"/>
      <c r="URU128" s="511"/>
      <c r="URV128" s="511"/>
      <c r="URW128" s="511"/>
      <c r="URX128" s="511"/>
      <c r="URY128" s="511"/>
      <c r="URZ128" s="511"/>
      <c r="USA128" s="511"/>
      <c r="USB128" s="511"/>
      <c r="USC128" s="511"/>
      <c r="USD128" s="511"/>
      <c r="USE128" s="511"/>
      <c r="USF128" s="511"/>
      <c r="USG128" s="511"/>
      <c r="USH128" s="511"/>
      <c r="USI128" s="511"/>
      <c r="USJ128" s="511"/>
      <c r="USK128" s="511"/>
      <c r="USL128" s="511"/>
      <c r="USM128" s="511"/>
      <c r="USN128" s="511"/>
      <c r="USO128" s="511"/>
      <c r="USP128" s="511"/>
      <c r="USQ128" s="511"/>
      <c r="USR128" s="511"/>
      <c r="USS128" s="511"/>
      <c r="UST128" s="511"/>
      <c r="USU128" s="511"/>
      <c r="USV128" s="511"/>
      <c r="USW128" s="511"/>
      <c r="USX128" s="511"/>
      <c r="USY128" s="511"/>
      <c r="USZ128" s="511"/>
      <c r="UTA128" s="511"/>
      <c r="UTB128" s="511"/>
      <c r="UTC128" s="511"/>
      <c r="UTD128" s="511"/>
      <c r="UTE128" s="511"/>
      <c r="UTF128" s="511"/>
      <c r="UTG128" s="511"/>
      <c r="UTH128" s="511"/>
      <c r="UTI128" s="511"/>
      <c r="UTJ128" s="511"/>
      <c r="UTK128" s="511"/>
      <c r="UTL128" s="511"/>
      <c r="UTM128" s="511"/>
      <c r="UTN128" s="511"/>
      <c r="UTO128" s="511"/>
      <c r="UTP128" s="511"/>
      <c r="UTQ128" s="511"/>
      <c r="UTR128" s="511"/>
      <c r="UTS128" s="511"/>
      <c r="UTT128" s="511"/>
      <c r="UTU128" s="511"/>
      <c r="UTV128" s="511"/>
      <c r="UTW128" s="511"/>
      <c r="UTX128" s="511"/>
      <c r="UTY128" s="511"/>
      <c r="UTZ128" s="511"/>
      <c r="UUA128" s="511"/>
      <c r="UUB128" s="511"/>
      <c r="UUC128" s="511"/>
      <c r="UUD128" s="511"/>
      <c r="UUE128" s="511"/>
      <c r="UUF128" s="511"/>
      <c r="UUG128" s="511"/>
      <c r="UUH128" s="511"/>
      <c r="UUI128" s="511"/>
      <c r="UUJ128" s="511"/>
      <c r="UUK128" s="511"/>
      <c r="UUL128" s="511"/>
      <c r="UUM128" s="511"/>
      <c r="UUN128" s="511"/>
      <c r="UUO128" s="511"/>
      <c r="UUP128" s="511"/>
      <c r="UUQ128" s="511"/>
      <c r="UUR128" s="511"/>
      <c r="UUS128" s="511"/>
      <c r="UUT128" s="511"/>
      <c r="UUU128" s="511"/>
      <c r="UUV128" s="511"/>
      <c r="UUW128" s="511"/>
      <c r="UUX128" s="511"/>
      <c r="UUY128" s="511"/>
      <c r="UUZ128" s="511"/>
      <c r="UVA128" s="511"/>
      <c r="UVB128" s="511"/>
      <c r="UVC128" s="511"/>
      <c r="UVD128" s="511"/>
      <c r="UVE128" s="511"/>
      <c r="UVF128" s="511"/>
      <c r="UVG128" s="511"/>
      <c r="UVH128" s="511"/>
      <c r="UVI128" s="511"/>
      <c r="UVJ128" s="511"/>
      <c r="UVK128" s="511"/>
      <c r="UVL128" s="511"/>
      <c r="UVM128" s="511"/>
      <c r="UVN128" s="511"/>
      <c r="UVO128" s="511"/>
      <c r="UVP128" s="511"/>
      <c r="UVQ128" s="511"/>
      <c r="UVR128" s="511"/>
      <c r="UVS128" s="511"/>
      <c r="UVT128" s="511"/>
      <c r="UVU128" s="511"/>
      <c r="UVV128" s="511"/>
      <c r="UVW128" s="511"/>
      <c r="UVX128" s="511"/>
      <c r="UVY128" s="511"/>
      <c r="UVZ128" s="511"/>
      <c r="UWA128" s="511"/>
      <c r="UWB128" s="511"/>
      <c r="UWC128" s="511"/>
      <c r="UWD128" s="511"/>
      <c r="UWE128" s="511"/>
      <c r="UWF128" s="511"/>
      <c r="UWG128" s="511"/>
      <c r="UWH128" s="511"/>
      <c r="UWI128" s="511"/>
      <c r="UWJ128" s="511"/>
      <c r="UWK128" s="511"/>
      <c r="UWL128" s="511"/>
      <c r="UWM128" s="511"/>
      <c r="UWN128" s="511"/>
      <c r="UWO128" s="511"/>
      <c r="UWP128" s="511"/>
      <c r="UWQ128" s="511"/>
      <c r="UWR128" s="511"/>
      <c r="UWS128" s="511"/>
      <c r="UWT128" s="511"/>
      <c r="UWU128" s="511"/>
      <c r="UWV128" s="511"/>
      <c r="UWW128" s="511"/>
      <c r="UWX128" s="511"/>
      <c r="UWY128" s="511"/>
      <c r="UWZ128" s="511"/>
      <c r="UXA128" s="511"/>
      <c r="UXB128" s="511"/>
      <c r="UXC128" s="511"/>
      <c r="UXD128" s="511"/>
      <c r="UXE128" s="511"/>
      <c r="UXF128" s="511"/>
      <c r="UXG128" s="511"/>
      <c r="UXH128" s="511"/>
      <c r="UXI128" s="511"/>
      <c r="UXJ128" s="511"/>
      <c r="UXK128" s="511"/>
      <c r="UXL128" s="511"/>
      <c r="UXM128" s="511"/>
      <c r="UXN128" s="511"/>
      <c r="UXO128" s="511"/>
      <c r="UXP128" s="511"/>
      <c r="UXQ128" s="511"/>
      <c r="UXR128" s="511"/>
      <c r="UXS128" s="511"/>
      <c r="UXT128" s="511"/>
      <c r="UXU128" s="511"/>
      <c r="UXV128" s="511"/>
      <c r="UXW128" s="511"/>
      <c r="UXX128" s="511"/>
      <c r="UXY128" s="511"/>
      <c r="UXZ128" s="511"/>
      <c r="UYA128" s="511"/>
      <c r="UYB128" s="511"/>
      <c r="UYC128" s="511"/>
      <c r="UYD128" s="511"/>
      <c r="UYE128" s="511"/>
      <c r="UYF128" s="511"/>
      <c r="UYG128" s="511"/>
      <c r="UYH128" s="511"/>
      <c r="UYI128" s="511"/>
      <c r="UYJ128" s="511"/>
      <c r="UYK128" s="511"/>
      <c r="UYL128" s="511"/>
      <c r="UYM128" s="511"/>
      <c r="UYN128" s="511"/>
      <c r="UYO128" s="511"/>
      <c r="UYP128" s="511"/>
      <c r="UYQ128" s="511"/>
      <c r="UYR128" s="511"/>
      <c r="UYS128" s="511"/>
      <c r="UYT128" s="511"/>
      <c r="UYU128" s="511"/>
      <c r="UYV128" s="511"/>
      <c r="UYW128" s="511"/>
      <c r="UYX128" s="511"/>
      <c r="UYY128" s="511"/>
      <c r="UYZ128" s="511"/>
      <c r="UZA128" s="511"/>
      <c r="UZB128" s="511"/>
      <c r="UZC128" s="511"/>
      <c r="UZD128" s="511"/>
      <c r="UZE128" s="511"/>
      <c r="UZF128" s="511"/>
      <c r="UZG128" s="511"/>
      <c r="UZH128" s="511"/>
      <c r="UZI128" s="511"/>
      <c r="UZJ128" s="511"/>
      <c r="UZK128" s="511"/>
      <c r="UZL128" s="511"/>
      <c r="UZM128" s="511"/>
      <c r="UZN128" s="511"/>
      <c r="UZO128" s="511"/>
      <c r="UZP128" s="511"/>
      <c r="UZQ128" s="511"/>
      <c r="UZR128" s="511"/>
      <c r="UZS128" s="511"/>
      <c r="UZT128" s="511"/>
      <c r="UZU128" s="511"/>
      <c r="UZV128" s="511"/>
      <c r="UZW128" s="511"/>
      <c r="UZX128" s="511"/>
      <c r="UZY128" s="511"/>
      <c r="UZZ128" s="511"/>
      <c r="VAA128" s="511"/>
      <c r="VAB128" s="511"/>
      <c r="VAC128" s="511"/>
      <c r="VAD128" s="511"/>
      <c r="VAE128" s="511"/>
      <c r="VAF128" s="511"/>
      <c r="VAG128" s="511"/>
      <c r="VAH128" s="511"/>
      <c r="VAI128" s="511"/>
      <c r="VAJ128" s="511"/>
      <c r="VAK128" s="511"/>
      <c r="VAL128" s="511"/>
      <c r="VAM128" s="511"/>
      <c r="VAN128" s="511"/>
      <c r="VAO128" s="511"/>
      <c r="VAP128" s="511"/>
      <c r="VAQ128" s="511"/>
      <c r="VAR128" s="511"/>
      <c r="VAS128" s="511"/>
      <c r="VAT128" s="511"/>
      <c r="VAU128" s="511"/>
      <c r="VAV128" s="511"/>
      <c r="VAW128" s="511"/>
      <c r="VAX128" s="511"/>
      <c r="VAY128" s="511"/>
      <c r="VAZ128" s="511"/>
      <c r="VBA128" s="511"/>
      <c r="VBB128" s="511"/>
      <c r="VBC128" s="511"/>
      <c r="VBD128" s="511"/>
      <c r="VBE128" s="511"/>
      <c r="VBF128" s="511"/>
      <c r="VBG128" s="511"/>
      <c r="VBH128" s="511"/>
      <c r="VBI128" s="511"/>
      <c r="VBJ128" s="511"/>
      <c r="VBK128" s="511"/>
      <c r="VBL128" s="511"/>
      <c r="VBM128" s="511"/>
      <c r="VBN128" s="511"/>
      <c r="VBO128" s="511"/>
      <c r="VBP128" s="511"/>
      <c r="VBQ128" s="511"/>
      <c r="VBR128" s="511"/>
      <c r="VBS128" s="511"/>
      <c r="VBT128" s="511"/>
      <c r="VBU128" s="511"/>
      <c r="VBV128" s="511"/>
      <c r="VBW128" s="511"/>
      <c r="VBX128" s="511"/>
      <c r="VBY128" s="511"/>
      <c r="VBZ128" s="511"/>
      <c r="VCA128" s="511"/>
      <c r="VCB128" s="511"/>
      <c r="VCC128" s="511"/>
      <c r="VCD128" s="511"/>
      <c r="VCE128" s="511"/>
      <c r="VCF128" s="511"/>
      <c r="VCG128" s="511"/>
      <c r="VCH128" s="511"/>
      <c r="VCI128" s="511"/>
      <c r="VCJ128" s="511"/>
      <c r="VCK128" s="511"/>
      <c r="VCL128" s="511"/>
      <c r="VCM128" s="511"/>
      <c r="VCN128" s="511"/>
      <c r="VCO128" s="511"/>
      <c r="VCP128" s="511"/>
      <c r="VCQ128" s="511"/>
      <c r="VCR128" s="511"/>
      <c r="VCS128" s="511"/>
      <c r="VCT128" s="511"/>
      <c r="VCU128" s="511"/>
      <c r="VCV128" s="511"/>
      <c r="VCW128" s="511"/>
      <c r="VCX128" s="511"/>
      <c r="VCY128" s="511"/>
      <c r="VCZ128" s="511"/>
      <c r="VDA128" s="511"/>
      <c r="VDB128" s="511"/>
      <c r="VDC128" s="511"/>
      <c r="VDD128" s="511"/>
      <c r="VDE128" s="511"/>
      <c r="VDF128" s="511"/>
      <c r="VDG128" s="511"/>
      <c r="VDH128" s="511"/>
      <c r="VDI128" s="511"/>
      <c r="VDJ128" s="511"/>
      <c r="VDK128" s="511"/>
      <c r="VDL128" s="511"/>
      <c r="VDM128" s="511"/>
      <c r="VDN128" s="511"/>
      <c r="VDO128" s="511"/>
      <c r="VDP128" s="511"/>
      <c r="VDQ128" s="511"/>
      <c r="VDR128" s="511"/>
      <c r="VDS128" s="511"/>
      <c r="VDT128" s="511"/>
      <c r="VDU128" s="511"/>
      <c r="VDV128" s="511"/>
      <c r="VDW128" s="511"/>
      <c r="VDX128" s="511"/>
      <c r="VDY128" s="511"/>
      <c r="VDZ128" s="511"/>
      <c r="VEA128" s="511"/>
      <c r="VEB128" s="511"/>
      <c r="VEC128" s="511"/>
      <c r="VED128" s="511"/>
      <c r="VEE128" s="511"/>
      <c r="VEF128" s="511"/>
      <c r="VEG128" s="511"/>
      <c r="VEH128" s="511"/>
      <c r="VEI128" s="511"/>
      <c r="VEJ128" s="511"/>
      <c r="VEK128" s="511"/>
      <c r="VEL128" s="511"/>
      <c r="VEM128" s="511"/>
      <c r="VEN128" s="511"/>
      <c r="VEO128" s="511"/>
      <c r="VEP128" s="511"/>
      <c r="VEQ128" s="511"/>
      <c r="VER128" s="511"/>
      <c r="VES128" s="511"/>
      <c r="VET128" s="511"/>
      <c r="VEU128" s="511"/>
      <c r="VEV128" s="511"/>
      <c r="VEW128" s="511"/>
      <c r="VEX128" s="511"/>
      <c r="VEY128" s="511"/>
      <c r="VEZ128" s="511"/>
      <c r="VFA128" s="511"/>
      <c r="VFB128" s="511"/>
      <c r="VFC128" s="511"/>
      <c r="VFD128" s="511"/>
      <c r="VFE128" s="511"/>
      <c r="VFF128" s="511"/>
      <c r="VFG128" s="511"/>
      <c r="VFH128" s="511"/>
      <c r="VFI128" s="511"/>
      <c r="VFJ128" s="511"/>
      <c r="VFK128" s="511"/>
      <c r="VFL128" s="511"/>
      <c r="VFM128" s="511"/>
      <c r="VFN128" s="511"/>
      <c r="VFO128" s="511"/>
      <c r="VFP128" s="511"/>
      <c r="VFQ128" s="511"/>
      <c r="VFR128" s="511"/>
      <c r="VFS128" s="511"/>
      <c r="VFT128" s="511"/>
      <c r="VFU128" s="511"/>
      <c r="VFV128" s="511"/>
      <c r="VFW128" s="511"/>
      <c r="VFX128" s="511"/>
      <c r="VFY128" s="511"/>
      <c r="VFZ128" s="511"/>
      <c r="VGA128" s="511"/>
      <c r="VGB128" s="511"/>
      <c r="VGC128" s="511"/>
      <c r="VGD128" s="511"/>
      <c r="VGE128" s="511"/>
      <c r="VGF128" s="511"/>
      <c r="VGG128" s="511"/>
      <c r="VGH128" s="511"/>
      <c r="VGI128" s="511"/>
      <c r="VGJ128" s="511"/>
      <c r="VGK128" s="511"/>
      <c r="VGL128" s="511"/>
      <c r="VGM128" s="511"/>
      <c r="VGN128" s="511"/>
      <c r="VGO128" s="511"/>
      <c r="VGP128" s="511"/>
      <c r="VGQ128" s="511"/>
      <c r="VGR128" s="511"/>
      <c r="VGS128" s="511"/>
      <c r="VGT128" s="511"/>
      <c r="VGU128" s="511"/>
      <c r="VGV128" s="511"/>
      <c r="VGW128" s="511"/>
      <c r="VGX128" s="511"/>
      <c r="VGY128" s="511"/>
      <c r="VGZ128" s="511"/>
      <c r="VHA128" s="511"/>
      <c r="VHB128" s="511"/>
      <c r="VHC128" s="511"/>
      <c r="VHD128" s="511"/>
      <c r="VHE128" s="511"/>
      <c r="VHF128" s="511"/>
      <c r="VHG128" s="511"/>
      <c r="VHH128" s="511"/>
      <c r="VHI128" s="511"/>
      <c r="VHJ128" s="511"/>
      <c r="VHK128" s="511"/>
      <c r="VHL128" s="511"/>
      <c r="VHM128" s="511"/>
      <c r="VHN128" s="511"/>
      <c r="VHO128" s="511"/>
      <c r="VHP128" s="511"/>
      <c r="VHQ128" s="511"/>
      <c r="VHR128" s="511"/>
      <c r="VHS128" s="511"/>
      <c r="VHT128" s="511"/>
      <c r="VHU128" s="511"/>
      <c r="VHV128" s="511"/>
      <c r="VHW128" s="511"/>
      <c r="VHX128" s="511"/>
      <c r="VHY128" s="511"/>
      <c r="VHZ128" s="511"/>
      <c r="VIA128" s="511"/>
      <c r="VIB128" s="511"/>
      <c r="VIC128" s="511"/>
      <c r="VID128" s="511"/>
      <c r="VIE128" s="511"/>
      <c r="VIF128" s="511"/>
      <c r="VIG128" s="511"/>
      <c r="VIH128" s="511"/>
      <c r="VII128" s="511"/>
      <c r="VIJ128" s="511"/>
      <c r="VIK128" s="511"/>
      <c r="VIL128" s="511"/>
      <c r="VIM128" s="511"/>
      <c r="VIN128" s="511"/>
      <c r="VIO128" s="511"/>
      <c r="VIP128" s="511"/>
      <c r="VIQ128" s="511"/>
      <c r="VIR128" s="511"/>
      <c r="VIS128" s="511"/>
      <c r="VIT128" s="511"/>
      <c r="VIU128" s="511"/>
      <c r="VIV128" s="511"/>
      <c r="VIW128" s="511"/>
      <c r="VIX128" s="511"/>
      <c r="VIY128" s="511"/>
      <c r="VIZ128" s="511"/>
      <c r="VJA128" s="511"/>
      <c r="VJB128" s="511"/>
      <c r="VJC128" s="511"/>
      <c r="VJD128" s="511"/>
      <c r="VJE128" s="511"/>
      <c r="VJF128" s="511"/>
      <c r="VJG128" s="511"/>
      <c r="VJH128" s="511"/>
      <c r="VJI128" s="511"/>
      <c r="VJJ128" s="511"/>
      <c r="VJK128" s="511"/>
      <c r="VJL128" s="511"/>
      <c r="VJM128" s="511"/>
      <c r="VJN128" s="511"/>
      <c r="VJO128" s="511"/>
      <c r="VJP128" s="511"/>
      <c r="VJQ128" s="511"/>
      <c r="VJR128" s="511"/>
      <c r="VJS128" s="511"/>
      <c r="VJT128" s="511"/>
      <c r="VJU128" s="511"/>
      <c r="VJV128" s="511"/>
      <c r="VJW128" s="511"/>
      <c r="VJX128" s="511"/>
      <c r="VJY128" s="511"/>
      <c r="VJZ128" s="511"/>
      <c r="VKA128" s="511"/>
      <c r="VKB128" s="511"/>
      <c r="VKC128" s="511"/>
      <c r="VKD128" s="511"/>
      <c r="VKE128" s="511"/>
      <c r="VKF128" s="511"/>
      <c r="VKG128" s="511"/>
      <c r="VKH128" s="511"/>
      <c r="VKI128" s="511"/>
      <c r="VKJ128" s="511"/>
      <c r="VKK128" s="511"/>
      <c r="VKL128" s="511"/>
      <c r="VKM128" s="511"/>
      <c r="VKN128" s="511"/>
      <c r="VKO128" s="511"/>
      <c r="VKP128" s="511"/>
      <c r="VKQ128" s="511"/>
      <c r="VKR128" s="511"/>
      <c r="VKS128" s="511"/>
      <c r="VKT128" s="511"/>
      <c r="VKU128" s="511"/>
      <c r="VKV128" s="511"/>
      <c r="VKW128" s="511"/>
      <c r="VKX128" s="511"/>
      <c r="VKY128" s="511"/>
      <c r="VKZ128" s="511"/>
      <c r="VLA128" s="511"/>
      <c r="VLB128" s="511"/>
      <c r="VLC128" s="511"/>
      <c r="VLD128" s="511"/>
      <c r="VLE128" s="511"/>
      <c r="VLF128" s="511"/>
      <c r="VLG128" s="511"/>
      <c r="VLH128" s="511"/>
      <c r="VLI128" s="511"/>
      <c r="VLJ128" s="511"/>
      <c r="VLK128" s="511"/>
      <c r="VLL128" s="511"/>
      <c r="VLM128" s="511"/>
      <c r="VLN128" s="511"/>
      <c r="VLO128" s="511"/>
      <c r="VLP128" s="511"/>
      <c r="VLQ128" s="511"/>
      <c r="VLR128" s="511"/>
      <c r="VLS128" s="511"/>
      <c r="VLT128" s="511"/>
      <c r="VLU128" s="511"/>
      <c r="VLV128" s="511"/>
      <c r="VLW128" s="511"/>
      <c r="VLX128" s="511"/>
      <c r="VLY128" s="511"/>
      <c r="VLZ128" s="511"/>
      <c r="VMA128" s="511"/>
      <c r="VMB128" s="511"/>
      <c r="VMC128" s="511"/>
      <c r="VMD128" s="511"/>
      <c r="VME128" s="511"/>
      <c r="VMF128" s="511"/>
      <c r="VMG128" s="511"/>
      <c r="VMH128" s="511"/>
      <c r="VMI128" s="511"/>
      <c r="VMJ128" s="511"/>
      <c r="VMK128" s="511"/>
      <c r="VML128" s="511"/>
      <c r="VMM128" s="511"/>
      <c r="VMN128" s="511"/>
      <c r="VMO128" s="511"/>
      <c r="VMP128" s="511"/>
      <c r="VMQ128" s="511"/>
      <c r="VMR128" s="511"/>
      <c r="VMS128" s="511"/>
      <c r="VMT128" s="511"/>
      <c r="VMU128" s="511"/>
      <c r="VMV128" s="511"/>
      <c r="VMW128" s="511"/>
      <c r="VMX128" s="511"/>
      <c r="VMY128" s="511"/>
      <c r="VMZ128" s="511"/>
      <c r="VNA128" s="511"/>
      <c r="VNB128" s="511"/>
      <c r="VNC128" s="511"/>
      <c r="VND128" s="511"/>
      <c r="VNE128" s="511"/>
      <c r="VNF128" s="511"/>
      <c r="VNG128" s="511"/>
      <c r="VNH128" s="511"/>
      <c r="VNI128" s="511"/>
      <c r="VNJ128" s="511"/>
      <c r="VNK128" s="511"/>
      <c r="VNL128" s="511"/>
      <c r="VNM128" s="511"/>
      <c r="VNN128" s="511"/>
      <c r="VNO128" s="511"/>
      <c r="VNP128" s="511"/>
      <c r="VNQ128" s="511"/>
      <c r="VNR128" s="511"/>
      <c r="VNS128" s="511"/>
      <c r="VNT128" s="511"/>
      <c r="VNU128" s="511"/>
      <c r="VNV128" s="511"/>
      <c r="VNW128" s="511"/>
      <c r="VNX128" s="511"/>
      <c r="VNY128" s="511"/>
      <c r="VNZ128" s="511"/>
      <c r="VOA128" s="511"/>
      <c r="VOB128" s="511"/>
      <c r="VOC128" s="511"/>
      <c r="VOD128" s="511"/>
      <c r="VOE128" s="511"/>
      <c r="VOF128" s="511"/>
      <c r="VOG128" s="511"/>
      <c r="VOH128" s="511"/>
      <c r="VOI128" s="511"/>
      <c r="VOJ128" s="511"/>
      <c r="VOK128" s="511"/>
      <c r="VOL128" s="511"/>
      <c r="VOM128" s="511"/>
      <c r="VON128" s="511"/>
      <c r="VOO128" s="511"/>
      <c r="VOP128" s="511"/>
      <c r="VOQ128" s="511"/>
      <c r="VOR128" s="511"/>
      <c r="VOS128" s="511"/>
      <c r="VOT128" s="511"/>
      <c r="VOU128" s="511"/>
      <c r="VOV128" s="511"/>
      <c r="VOW128" s="511"/>
      <c r="VOX128" s="511"/>
      <c r="VOY128" s="511"/>
      <c r="VOZ128" s="511"/>
      <c r="VPA128" s="511"/>
      <c r="VPB128" s="511"/>
      <c r="VPC128" s="511"/>
      <c r="VPD128" s="511"/>
      <c r="VPE128" s="511"/>
      <c r="VPF128" s="511"/>
      <c r="VPG128" s="511"/>
      <c r="VPH128" s="511"/>
      <c r="VPI128" s="511"/>
      <c r="VPJ128" s="511"/>
      <c r="VPK128" s="511"/>
      <c r="VPL128" s="511"/>
      <c r="VPM128" s="511"/>
      <c r="VPN128" s="511"/>
      <c r="VPO128" s="511"/>
      <c r="VPP128" s="511"/>
      <c r="VPQ128" s="511"/>
      <c r="VPR128" s="511"/>
      <c r="VPS128" s="511"/>
      <c r="VPT128" s="511"/>
      <c r="VPU128" s="511"/>
      <c r="VPV128" s="511"/>
      <c r="VPW128" s="511"/>
      <c r="VPX128" s="511"/>
      <c r="VPY128" s="511"/>
      <c r="VPZ128" s="511"/>
      <c r="VQA128" s="511"/>
      <c r="VQB128" s="511"/>
      <c r="VQC128" s="511"/>
      <c r="VQD128" s="511"/>
      <c r="VQE128" s="511"/>
      <c r="VQF128" s="511"/>
      <c r="VQG128" s="511"/>
      <c r="VQH128" s="511"/>
      <c r="VQI128" s="511"/>
      <c r="VQJ128" s="511"/>
      <c r="VQK128" s="511"/>
      <c r="VQL128" s="511"/>
      <c r="VQM128" s="511"/>
      <c r="VQN128" s="511"/>
      <c r="VQO128" s="511"/>
      <c r="VQP128" s="511"/>
      <c r="VQQ128" s="511"/>
      <c r="VQR128" s="511"/>
      <c r="VQS128" s="511"/>
      <c r="VQT128" s="511"/>
      <c r="VQU128" s="511"/>
      <c r="VQV128" s="511"/>
      <c r="VQW128" s="511"/>
      <c r="VQX128" s="511"/>
      <c r="VQY128" s="511"/>
      <c r="VQZ128" s="511"/>
      <c r="VRA128" s="511"/>
      <c r="VRB128" s="511"/>
      <c r="VRC128" s="511"/>
      <c r="VRD128" s="511"/>
      <c r="VRE128" s="511"/>
      <c r="VRF128" s="511"/>
      <c r="VRG128" s="511"/>
      <c r="VRH128" s="511"/>
      <c r="VRI128" s="511"/>
      <c r="VRJ128" s="511"/>
      <c r="VRK128" s="511"/>
      <c r="VRL128" s="511"/>
      <c r="VRM128" s="511"/>
      <c r="VRN128" s="511"/>
      <c r="VRO128" s="511"/>
      <c r="VRP128" s="511"/>
      <c r="VRQ128" s="511"/>
      <c r="VRR128" s="511"/>
      <c r="VRS128" s="511"/>
      <c r="VRT128" s="511"/>
      <c r="VRU128" s="511"/>
      <c r="VRV128" s="511"/>
      <c r="VRW128" s="511"/>
      <c r="VRX128" s="511"/>
      <c r="VRY128" s="511"/>
      <c r="VRZ128" s="511"/>
      <c r="VSA128" s="511"/>
      <c r="VSB128" s="511"/>
      <c r="VSC128" s="511"/>
      <c r="VSD128" s="511"/>
      <c r="VSE128" s="511"/>
      <c r="VSF128" s="511"/>
      <c r="VSG128" s="511"/>
      <c r="VSH128" s="511"/>
      <c r="VSI128" s="511"/>
      <c r="VSJ128" s="511"/>
      <c r="VSK128" s="511"/>
      <c r="VSL128" s="511"/>
      <c r="VSM128" s="511"/>
      <c r="VSN128" s="511"/>
      <c r="VSO128" s="511"/>
      <c r="VSP128" s="511"/>
      <c r="VSQ128" s="511"/>
      <c r="VSR128" s="511"/>
      <c r="VSS128" s="511"/>
      <c r="VST128" s="511"/>
      <c r="VSU128" s="511"/>
      <c r="VSV128" s="511"/>
      <c r="VSW128" s="511"/>
      <c r="VSX128" s="511"/>
      <c r="VSY128" s="511"/>
      <c r="VSZ128" s="511"/>
      <c r="VTA128" s="511"/>
      <c r="VTB128" s="511"/>
      <c r="VTC128" s="511"/>
      <c r="VTD128" s="511"/>
      <c r="VTE128" s="511"/>
      <c r="VTF128" s="511"/>
      <c r="VTG128" s="511"/>
      <c r="VTH128" s="511"/>
      <c r="VTI128" s="511"/>
      <c r="VTJ128" s="511"/>
      <c r="VTK128" s="511"/>
      <c r="VTL128" s="511"/>
      <c r="VTM128" s="511"/>
      <c r="VTN128" s="511"/>
      <c r="VTO128" s="511"/>
      <c r="VTP128" s="511"/>
      <c r="VTQ128" s="511"/>
      <c r="VTR128" s="511"/>
      <c r="VTS128" s="511"/>
      <c r="VTT128" s="511"/>
      <c r="VTU128" s="511"/>
      <c r="VTV128" s="511"/>
      <c r="VTW128" s="511"/>
      <c r="VTX128" s="511"/>
      <c r="VTY128" s="511"/>
      <c r="VTZ128" s="511"/>
      <c r="VUA128" s="511"/>
      <c r="VUB128" s="511"/>
      <c r="VUC128" s="511"/>
      <c r="VUD128" s="511"/>
      <c r="VUE128" s="511"/>
      <c r="VUF128" s="511"/>
      <c r="VUG128" s="511"/>
      <c r="VUH128" s="511"/>
      <c r="VUI128" s="511"/>
      <c r="VUJ128" s="511"/>
      <c r="VUK128" s="511"/>
      <c r="VUL128" s="511"/>
      <c r="VUM128" s="511"/>
      <c r="VUN128" s="511"/>
      <c r="VUO128" s="511"/>
      <c r="VUP128" s="511"/>
      <c r="VUQ128" s="511"/>
      <c r="VUR128" s="511"/>
      <c r="VUS128" s="511"/>
      <c r="VUT128" s="511"/>
      <c r="VUU128" s="511"/>
      <c r="VUV128" s="511"/>
      <c r="VUW128" s="511"/>
      <c r="VUX128" s="511"/>
      <c r="VUY128" s="511"/>
      <c r="VUZ128" s="511"/>
      <c r="VVA128" s="511"/>
      <c r="VVB128" s="511"/>
      <c r="VVC128" s="511"/>
      <c r="VVD128" s="511"/>
      <c r="VVE128" s="511"/>
      <c r="VVF128" s="511"/>
      <c r="VVG128" s="511"/>
      <c r="VVH128" s="511"/>
      <c r="VVI128" s="511"/>
      <c r="VVJ128" s="511"/>
      <c r="VVK128" s="511"/>
      <c r="VVL128" s="511"/>
      <c r="VVM128" s="511"/>
      <c r="VVN128" s="511"/>
      <c r="VVO128" s="511"/>
      <c r="VVP128" s="511"/>
      <c r="VVQ128" s="511"/>
      <c r="VVR128" s="511"/>
      <c r="VVS128" s="511"/>
      <c r="VVT128" s="511"/>
      <c r="VVU128" s="511"/>
      <c r="VVV128" s="511"/>
      <c r="VVW128" s="511"/>
      <c r="VVX128" s="511"/>
      <c r="VVY128" s="511"/>
      <c r="VVZ128" s="511"/>
      <c r="VWA128" s="511"/>
      <c r="VWB128" s="511"/>
      <c r="VWC128" s="511"/>
      <c r="VWD128" s="511"/>
      <c r="VWE128" s="511"/>
      <c r="VWF128" s="511"/>
      <c r="VWG128" s="511"/>
      <c r="VWH128" s="511"/>
      <c r="VWI128" s="511"/>
      <c r="VWJ128" s="511"/>
      <c r="VWK128" s="511"/>
      <c r="VWL128" s="511"/>
      <c r="VWM128" s="511"/>
      <c r="VWN128" s="511"/>
      <c r="VWO128" s="511"/>
      <c r="VWP128" s="511"/>
      <c r="VWQ128" s="511"/>
      <c r="VWR128" s="511"/>
      <c r="VWS128" s="511"/>
      <c r="VWT128" s="511"/>
      <c r="VWU128" s="511"/>
      <c r="VWV128" s="511"/>
      <c r="VWW128" s="511"/>
      <c r="VWX128" s="511"/>
      <c r="VWY128" s="511"/>
      <c r="VWZ128" s="511"/>
      <c r="VXA128" s="511"/>
      <c r="VXB128" s="511"/>
      <c r="VXC128" s="511"/>
      <c r="VXD128" s="511"/>
      <c r="VXE128" s="511"/>
      <c r="VXF128" s="511"/>
      <c r="VXG128" s="511"/>
      <c r="VXH128" s="511"/>
      <c r="VXI128" s="511"/>
      <c r="VXJ128" s="511"/>
      <c r="VXK128" s="511"/>
      <c r="VXL128" s="511"/>
      <c r="VXM128" s="511"/>
      <c r="VXN128" s="511"/>
      <c r="VXO128" s="511"/>
      <c r="VXP128" s="511"/>
      <c r="VXQ128" s="511"/>
      <c r="VXR128" s="511"/>
      <c r="VXS128" s="511"/>
      <c r="VXT128" s="511"/>
      <c r="VXU128" s="511"/>
      <c r="VXV128" s="511"/>
      <c r="VXW128" s="511"/>
      <c r="VXX128" s="511"/>
      <c r="VXY128" s="511"/>
      <c r="VXZ128" s="511"/>
      <c r="VYA128" s="511"/>
      <c r="VYB128" s="511"/>
      <c r="VYC128" s="511"/>
      <c r="VYD128" s="511"/>
      <c r="VYE128" s="511"/>
      <c r="VYF128" s="511"/>
      <c r="VYG128" s="511"/>
      <c r="VYH128" s="511"/>
      <c r="VYI128" s="511"/>
      <c r="VYJ128" s="511"/>
      <c r="VYK128" s="511"/>
      <c r="VYL128" s="511"/>
      <c r="VYM128" s="511"/>
      <c r="VYN128" s="511"/>
      <c r="VYO128" s="511"/>
      <c r="VYP128" s="511"/>
      <c r="VYQ128" s="511"/>
      <c r="VYR128" s="511"/>
      <c r="VYS128" s="511"/>
      <c r="VYT128" s="511"/>
      <c r="VYU128" s="511"/>
      <c r="VYV128" s="511"/>
      <c r="VYW128" s="511"/>
      <c r="VYX128" s="511"/>
      <c r="VYY128" s="511"/>
      <c r="VYZ128" s="511"/>
      <c r="VZA128" s="511"/>
      <c r="VZB128" s="511"/>
      <c r="VZC128" s="511"/>
      <c r="VZD128" s="511"/>
      <c r="VZE128" s="511"/>
      <c r="VZF128" s="511"/>
      <c r="VZG128" s="511"/>
      <c r="VZH128" s="511"/>
      <c r="VZI128" s="511"/>
      <c r="VZJ128" s="511"/>
      <c r="VZK128" s="511"/>
      <c r="VZL128" s="511"/>
      <c r="VZM128" s="511"/>
      <c r="VZN128" s="511"/>
      <c r="VZO128" s="511"/>
      <c r="VZP128" s="511"/>
      <c r="VZQ128" s="511"/>
      <c r="VZR128" s="511"/>
      <c r="VZS128" s="511"/>
      <c r="VZT128" s="511"/>
      <c r="VZU128" s="511"/>
      <c r="VZV128" s="511"/>
      <c r="VZW128" s="511"/>
      <c r="VZX128" s="511"/>
      <c r="VZY128" s="511"/>
      <c r="VZZ128" s="511"/>
      <c r="WAA128" s="511"/>
      <c r="WAB128" s="511"/>
      <c r="WAC128" s="511"/>
      <c r="WAD128" s="511"/>
      <c r="WAE128" s="511"/>
      <c r="WAF128" s="511"/>
      <c r="WAG128" s="511"/>
      <c r="WAH128" s="511"/>
      <c r="WAI128" s="511"/>
      <c r="WAJ128" s="511"/>
      <c r="WAK128" s="511"/>
      <c r="WAL128" s="511"/>
      <c r="WAM128" s="511"/>
      <c r="WAN128" s="511"/>
      <c r="WAO128" s="511"/>
      <c r="WAP128" s="511"/>
      <c r="WAQ128" s="511"/>
      <c r="WAR128" s="511"/>
      <c r="WAS128" s="511"/>
      <c r="WAT128" s="511"/>
      <c r="WAU128" s="511"/>
      <c r="WAV128" s="511"/>
      <c r="WAW128" s="511"/>
      <c r="WAX128" s="511"/>
      <c r="WAY128" s="511"/>
      <c r="WAZ128" s="511"/>
      <c r="WBA128" s="511"/>
      <c r="WBB128" s="511"/>
      <c r="WBC128" s="511"/>
      <c r="WBD128" s="511"/>
      <c r="WBE128" s="511"/>
      <c r="WBF128" s="511"/>
      <c r="WBG128" s="511"/>
      <c r="WBH128" s="511"/>
      <c r="WBI128" s="511"/>
      <c r="WBJ128" s="511"/>
      <c r="WBK128" s="511"/>
      <c r="WBL128" s="511"/>
      <c r="WBM128" s="511"/>
      <c r="WBN128" s="511"/>
      <c r="WBO128" s="511"/>
      <c r="WBP128" s="511"/>
      <c r="WBQ128" s="511"/>
      <c r="WBR128" s="511"/>
      <c r="WBS128" s="511"/>
      <c r="WBT128" s="511"/>
      <c r="WBU128" s="511"/>
      <c r="WBV128" s="511"/>
      <c r="WBW128" s="511"/>
      <c r="WBX128" s="511"/>
      <c r="WBY128" s="511"/>
      <c r="WBZ128" s="511"/>
      <c r="WCA128" s="511"/>
      <c r="WCB128" s="511"/>
      <c r="WCC128" s="511"/>
      <c r="WCD128" s="511"/>
      <c r="WCE128" s="511"/>
      <c r="WCF128" s="511"/>
      <c r="WCG128" s="511"/>
      <c r="WCH128" s="511"/>
      <c r="WCI128" s="511"/>
      <c r="WCJ128" s="511"/>
      <c r="WCK128" s="511"/>
      <c r="WCL128" s="511"/>
      <c r="WCM128" s="511"/>
      <c r="WCN128" s="511"/>
      <c r="WCO128" s="511"/>
      <c r="WCP128" s="511"/>
      <c r="WCQ128" s="511"/>
      <c r="WCR128" s="511"/>
      <c r="WCS128" s="511"/>
      <c r="WCT128" s="511"/>
      <c r="WCU128" s="511"/>
      <c r="WCV128" s="511"/>
      <c r="WCW128" s="511"/>
      <c r="WCX128" s="511"/>
      <c r="WCY128" s="511"/>
      <c r="WCZ128" s="511"/>
      <c r="WDA128" s="511"/>
      <c r="WDB128" s="511"/>
      <c r="WDC128" s="511"/>
      <c r="WDD128" s="511"/>
      <c r="WDE128" s="511"/>
      <c r="WDF128" s="511"/>
      <c r="WDG128" s="511"/>
      <c r="WDH128" s="511"/>
      <c r="WDI128" s="511"/>
      <c r="WDJ128" s="511"/>
      <c r="WDK128" s="511"/>
      <c r="WDL128" s="511"/>
      <c r="WDM128" s="511"/>
      <c r="WDN128" s="511"/>
      <c r="WDO128" s="511"/>
      <c r="WDP128" s="511"/>
      <c r="WDQ128" s="511"/>
      <c r="WDR128" s="511"/>
      <c r="WDS128" s="511"/>
      <c r="WDT128" s="511"/>
      <c r="WDU128" s="511"/>
      <c r="WDV128" s="511"/>
      <c r="WDW128" s="511"/>
      <c r="WDX128" s="511"/>
      <c r="WDY128" s="511"/>
      <c r="WDZ128" s="511"/>
      <c r="WEA128" s="511"/>
      <c r="WEB128" s="511"/>
      <c r="WEC128" s="511"/>
      <c r="WED128" s="511"/>
      <c r="WEE128" s="511"/>
      <c r="WEF128" s="511"/>
      <c r="WEG128" s="511"/>
      <c r="WEH128" s="511"/>
      <c r="WEI128" s="511"/>
      <c r="WEJ128" s="511"/>
      <c r="WEK128" s="511"/>
      <c r="WEL128" s="511"/>
      <c r="WEM128" s="511"/>
      <c r="WEN128" s="511"/>
      <c r="WEO128" s="511"/>
      <c r="WEP128" s="511"/>
      <c r="WEQ128" s="511"/>
      <c r="WER128" s="511"/>
      <c r="WES128" s="511"/>
      <c r="WET128" s="511"/>
      <c r="WEU128" s="511"/>
      <c r="WEV128" s="511"/>
      <c r="WEW128" s="511"/>
      <c r="WEX128" s="511"/>
      <c r="WEY128" s="511"/>
      <c r="WEZ128" s="511"/>
      <c r="WFA128" s="511"/>
      <c r="WFB128" s="511"/>
      <c r="WFC128" s="511"/>
      <c r="WFD128" s="511"/>
      <c r="WFE128" s="511"/>
      <c r="WFF128" s="511"/>
      <c r="WFG128" s="511"/>
      <c r="WFH128" s="511"/>
      <c r="WFI128" s="511"/>
      <c r="WFJ128" s="511"/>
      <c r="WFK128" s="511"/>
      <c r="WFL128" s="511"/>
      <c r="WFM128" s="511"/>
      <c r="WFN128" s="511"/>
      <c r="WFO128" s="511"/>
      <c r="WFP128" s="511"/>
      <c r="WFQ128" s="511"/>
      <c r="WFR128" s="511"/>
      <c r="WFS128" s="511"/>
      <c r="WFT128" s="511"/>
      <c r="WFU128" s="511"/>
      <c r="WFV128" s="511"/>
      <c r="WFW128" s="511"/>
      <c r="WFX128" s="511"/>
      <c r="WFY128" s="511"/>
      <c r="WFZ128" s="511"/>
      <c r="WGA128" s="511"/>
      <c r="WGB128" s="511"/>
      <c r="WGC128" s="511"/>
      <c r="WGD128" s="511"/>
      <c r="WGE128" s="511"/>
      <c r="WGF128" s="511"/>
      <c r="WGG128" s="511"/>
      <c r="WGH128" s="511"/>
      <c r="WGI128" s="511"/>
      <c r="WGJ128" s="511"/>
      <c r="WGK128" s="511"/>
      <c r="WGL128" s="511"/>
      <c r="WGM128" s="511"/>
      <c r="WGN128" s="511"/>
      <c r="WGO128" s="511"/>
      <c r="WGP128" s="511"/>
      <c r="WGQ128" s="511"/>
      <c r="WGR128" s="511"/>
      <c r="WGS128" s="511"/>
      <c r="WGT128" s="511"/>
      <c r="WGU128" s="511"/>
      <c r="WGV128" s="511"/>
      <c r="WGW128" s="511"/>
      <c r="WGX128" s="511"/>
      <c r="WGY128" s="511"/>
      <c r="WGZ128" s="511"/>
      <c r="WHA128" s="511"/>
      <c r="WHB128" s="511"/>
      <c r="WHC128" s="511"/>
      <c r="WHD128" s="511"/>
      <c r="WHE128" s="511"/>
      <c r="WHF128" s="511"/>
      <c r="WHG128" s="511"/>
      <c r="WHH128" s="511"/>
      <c r="WHI128" s="511"/>
      <c r="WHJ128" s="511"/>
      <c r="WHK128" s="511"/>
      <c r="WHL128" s="511"/>
      <c r="WHM128" s="511"/>
      <c r="WHN128" s="511"/>
      <c r="WHO128" s="511"/>
      <c r="WHP128" s="511"/>
      <c r="WHQ128" s="511"/>
      <c r="WHR128" s="511"/>
      <c r="WHS128" s="511"/>
      <c r="WHT128" s="511"/>
      <c r="WHU128" s="511"/>
      <c r="WHV128" s="511"/>
      <c r="WHW128" s="511"/>
      <c r="WHX128" s="511"/>
      <c r="WHY128" s="511"/>
      <c r="WHZ128" s="511"/>
      <c r="WIA128" s="511"/>
      <c r="WIB128" s="511"/>
      <c r="WIC128" s="511"/>
      <c r="WID128" s="511"/>
      <c r="WIE128" s="511"/>
      <c r="WIF128" s="511"/>
      <c r="WIG128" s="511"/>
      <c r="WIH128" s="511"/>
      <c r="WII128" s="511"/>
      <c r="WIJ128" s="511"/>
      <c r="WIK128" s="511"/>
      <c r="WIL128" s="511"/>
      <c r="WIM128" s="511"/>
      <c r="WIN128" s="511"/>
      <c r="WIO128" s="511"/>
      <c r="WIP128" s="511"/>
      <c r="WIQ128" s="511"/>
      <c r="WIR128" s="511"/>
      <c r="WIS128" s="511"/>
      <c r="WIT128" s="511"/>
      <c r="WIU128" s="511"/>
      <c r="WIV128" s="511"/>
      <c r="WIW128" s="511"/>
      <c r="WIX128" s="511"/>
      <c r="WIY128" s="511"/>
      <c r="WIZ128" s="511"/>
      <c r="WJA128" s="511"/>
      <c r="WJB128" s="511"/>
      <c r="WJC128" s="511"/>
      <c r="WJD128" s="511"/>
      <c r="WJE128" s="511"/>
      <c r="WJF128" s="511"/>
      <c r="WJG128" s="511"/>
      <c r="WJH128" s="511"/>
      <c r="WJI128" s="511"/>
      <c r="WJJ128" s="511"/>
      <c r="WJK128" s="511"/>
      <c r="WJL128" s="511"/>
      <c r="WJM128" s="511"/>
      <c r="WJN128" s="511"/>
      <c r="WJO128" s="511"/>
      <c r="WJP128" s="511"/>
      <c r="WJQ128" s="511"/>
      <c r="WJR128" s="511"/>
      <c r="WJS128" s="511"/>
      <c r="WJT128" s="511"/>
      <c r="WJU128" s="511"/>
      <c r="WJV128" s="511"/>
      <c r="WJW128" s="511"/>
      <c r="WJX128" s="511"/>
      <c r="WJY128" s="511"/>
      <c r="WJZ128" s="511"/>
      <c r="WKA128" s="511"/>
      <c r="WKB128" s="511"/>
      <c r="WKC128" s="511"/>
      <c r="WKD128" s="511"/>
      <c r="WKE128" s="511"/>
      <c r="WKF128" s="511"/>
      <c r="WKG128" s="511"/>
      <c r="WKH128" s="511"/>
      <c r="WKI128" s="511"/>
      <c r="WKJ128" s="511"/>
      <c r="WKK128" s="511"/>
      <c r="WKL128" s="511"/>
      <c r="WKM128" s="511"/>
      <c r="WKN128" s="511"/>
      <c r="WKO128" s="511"/>
      <c r="WKP128" s="511"/>
      <c r="WKQ128" s="511"/>
      <c r="WKR128" s="511"/>
      <c r="WKS128" s="511"/>
      <c r="WKT128" s="511"/>
      <c r="WKU128" s="511"/>
      <c r="WKV128" s="511"/>
      <c r="WKW128" s="511"/>
      <c r="WKX128" s="511"/>
      <c r="WKY128" s="511"/>
      <c r="WKZ128" s="511"/>
      <c r="WLA128" s="511"/>
      <c r="WLB128" s="511"/>
      <c r="WLC128" s="511"/>
      <c r="WLD128" s="511"/>
      <c r="WLE128" s="511"/>
      <c r="WLF128" s="511"/>
      <c r="WLG128" s="511"/>
      <c r="WLH128" s="511"/>
      <c r="WLI128" s="511"/>
      <c r="WLJ128" s="511"/>
      <c r="WLK128" s="511"/>
      <c r="WLL128" s="511"/>
      <c r="WLM128" s="511"/>
      <c r="WLN128" s="511"/>
      <c r="WLO128" s="511"/>
      <c r="WLP128" s="511"/>
      <c r="WLQ128" s="511"/>
      <c r="WLR128" s="511"/>
      <c r="WLS128" s="511"/>
      <c r="WLT128" s="511"/>
      <c r="WLU128" s="511"/>
      <c r="WLV128" s="511"/>
      <c r="WLW128" s="511"/>
      <c r="WLX128" s="511"/>
      <c r="WLY128" s="511"/>
      <c r="WLZ128" s="511"/>
      <c r="WMA128" s="511"/>
      <c r="WMB128" s="511"/>
      <c r="WMC128" s="511"/>
      <c r="WMD128" s="511"/>
      <c r="WME128" s="511"/>
      <c r="WMF128" s="511"/>
      <c r="WMG128" s="511"/>
      <c r="WMH128" s="511"/>
      <c r="WMI128" s="511"/>
      <c r="WMJ128" s="511"/>
      <c r="WMK128" s="511"/>
      <c r="WML128" s="511"/>
      <c r="WMM128" s="511"/>
      <c r="WMN128" s="511"/>
      <c r="WMO128" s="511"/>
      <c r="WMP128" s="511"/>
      <c r="WMQ128" s="511"/>
      <c r="WMR128" s="511"/>
      <c r="WMS128" s="511"/>
      <c r="WMT128" s="511"/>
      <c r="WMU128" s="511"/>
      <c r="WMV128" s="511"/>
      <c r="WMW128" s="511"/>
      <c r="WMX128" s="511"/>
      <c r="WMY128" s="511"/>
      <c r="WMZ128" s="511"/>
      <c r="WNA128" s="511"/>
      <c r="WNB128" s="511"/>
      <c r="WNC128" s="511"/>
      <c r="WND128" s="511"/>
      <c r="WNE128" s="511"/>
      <c r="WNF128" s="511"/>
      <c r="WNG128" s="511"/>
      <c r="WNH128" s="511"/>
      <c r="WNI128" s="511"/>
      <c r="WNJ128" s="511"/>
      <c r="WNK128" s="511"/>
      <c r="WNL128" s="511"/>
      <c r="WNM128" s="511"/>
      <c r="WNN128" s="511"/>
      <c r="WNO128" s="511"/>
      <c r="WNP128" s="511"/>
      <c r="WNQ128" s="511"/>
      <c r="WNR128" s="511"/>
      <c r="WNS128" s="511"/>
      <c r="WNT128" s="511"/>
      <c r="WNU128" s="511"/>
      <c r="WNV128" s="511"/>
      <c r="WNW128" s="511"/>
      <c r="WNX128" s="511"/>
      <c r="WNY128" s="511"/>
      <c r="WNZ128" s="511"/>
      <c r="WOA128" s="511"/>
      <c r="WOB128" s="511"/>
      <c r="WOC128" s="511"/>
      <c r="WOD128" s="511"/>
      <c r="WOE128" s="511"/>
      <c r="WOF128" s="511"/>
      <c r="WOG128" s="511"/>
      <c r="WOH128" s="511"/>
      <c r="WOI128" s="511"/>
      <c r="WOJ128" s="511"/>
      <c r="WOK128" s="511"/>
      <c r="WOL128" s="511"/>
      <c r="WOM128" s="511"/>
      <c r="WON128" s="511"/>
      <c r="WOO128" s="511"/>
      <c r="WOP128" s="511"/>
      <c r="WOQ128" s="511"/>
      <c r="WOR128" s="511"/>
      <c r="WOS128" s="511"/>
      <c r="WOT128" s="511"/>
      <c r="WOU128" s="511"/>
      <c r="WOV128" s="511"/>
      <c r="WOW128" s="511"/>
      <c r="WOX128" s="511"/>
      <c r="WOY128" s="511"/>
      <c r="WOZ128" s="511"/>
      <c r="WPA128" s="511"/>
      <c r="WPB128" s="511"/>
      <c r="WPC128" s="511"/>
      <c r="WPD128" s="511"/>
      <c r="WPE128" s="511"/>
      <c r="WPF128" s="511"/>
      <c r="WPG128" s="511"/>
      <c r="WPH128" s="511"/>
      <c r="WPI128" s="511"/>
      <c r="WPJ128" s="511"/>
      <c r="WPK128" s="511"/>
      <c r="WPL128" s="511"/>
      <c r="WPM128" s="511"/>
      <c r="WPN128" s="511"/>
      <c r="WPO128" s="511"/>
      <c r="WPP128" s="511"/>
      <c r="WPQ128" s="511"/>
      <c r="WPR128" s="511"/>
      <c r="WPS128" s="511"/>
      <c r="WPT128" s="511"/>
      <c r="WPU128" s="511"/>
      <c r="WPV128" s="511"/>
      <c r="WPW128" s="511"/>
      <c r="WPX128" s="511"/>
      <c r="WPY128" s="511"/>
      <c r="WPZ128" s="511"/>
      <c r="WQA128" s="511"/>
      <c r="WQB128" s="511"/>
      <c r="WQC128" s="511"/>
      <c r="WQD128" s="511"/>
      <c r="WQE128" s="511"/>
      <c r="WQF128" s="511"/>
      <c r="WQG128" s="511"/>
      <c r="WQH128" s="511"/>
      <c r="WQI128" s="511"/>
      <c r="WQJ128" s="511"/>
      <c r="WQK128" s="511"/>
      <c r="WQL128" s="511"/>
      <c r="WQM128" s="511"/>
      <c r="WQN128" s="511"/>
      <c r="WQO128" s="511"/>
      <c r="WQP128" s="511"/>
      <c r="WQQ128" s="511"/>
      <c r="WQR128" s="511"/>
      <c r="WQS128" s="511"/>
      <c r="WQT128" s="511"/>
      <c r="WQU128" s="511"/>
      <c r="WQV128" s="511"/>
      <c r="WQW128" s="511"/>
      <c r="WQX128" s="511"/>
      <c r="WQY128" s="511"/>
      <c r="WQZ128" s="511"/>
      <c r="WRA128" s="511"/>
      <c r="WRB128" s="511"/>
      <c r="WRC128" s="511"/>
      <c r="WRD128" s="511"/>
      <c r="WRE128" s="511"/>
      <c r="WRF128" s="511"/>
      <c r="WRG128" s="511"/>
      <c r="WRH128" s="511"/>
      <c r="WRI128" s="511"/>
      <c r="WRJ128" s="511"/>
      <c r="WRK128" s="511"/>
      <c r="WRL128" s="511"/>
      <c r="WRM128" s="511"/>
      <c r="WRN128" s="511"/>
      <c r="WRO128" s="511"/>
      <c r="WRP128" s="511"/>
      <c r="WRQ128" s="511"/>
      <c r="WRR128" s="511"/>
      <c r="WRS128" s="511"/>
      <c r="WRT128" s="511"/>
      <c r="WRU128" s="511"/>
      <c r="WRV128" s="511"/>
      <c r="WRW128" s="511"/>
      <c r="WRX128" s="511"/>
      <c r="WRY128" s="511"/>
      <c r="WRZ128" s="511"/>
      <c r="WSA128" s="511"/>
      <c r="WSB128" s="511"/>
      <c r="WSC128" s="511"/>
      <c r="WSD128" s="511"/>
      <c r="WSE128" s="511"/>
      <c r="WSF128" s="511"/>
      <c r="WSG128" s="511"/>
      <c r="WSH128" s="511"/>
      <c r="WSI128" s="511"/>
      <c r="WSJ128" s="511"/>
      <c r="WSK128" s="511"/>
      <c r="WSL128" s="511"/>
      <c r="WSM128" s="511"/>
      <c r="WSN128" s="511"/>
      <c r="WSO128" s="511"/>
      <c r="WSP128" s="511"/>
      <c r="WSQ128" s="511"/>
      <c r="WSR128" s="511"/>
      <c r="WSS128" s="511"/>
      <c r="WST128" s="511"/>
      <c r="WSU128" s="511"/>
      <c r="WSV128" s="511"/>
      <c r="WSW128" s="511"/>
      <c r="WSX128" s="511"/>
      <c r="WSY128" s="511"/>
      <c r="WSZ128" s="511"/>
      <c r="WTA128" s="511"/>
      <c r="WTB128" s="511"/>
      <c r="WTC128" s="511"/>
      <c r="WTD128" s="511"/>
      <c r="WTE128" s="511"/>
      <c r="WTF128" s="511"/>
      <c r="WTG128" s="511"/>
      <c r="WTH128" s="511"/>
      <c r="WTI128" s="511"/>
      <c r="WTJ128" s="511"/>
      <c r="WTK128" s="511"/>
      <c r="WTL128" s="511"/>
      <c r="WTM128" s="511"/>
      <c r="WTN128" s="511"/>
      <c r="WTO128" s="511"/>
      <c r="WTP128" s="511"/>
      <c r="WTQ128" s="511"/>
      <c r="WTR128" s="511"/>
      <c r="WTS128" s="511"/>
      <c r="WTT128" s="511"/>
      <c r="WTU128" s="511"/>
      <c r="WTV128" s="511"/>
      <c r="WTW128" s="511"/>
      <c r="WTX128" s="511"/>
      <c r="WTY128" s="511"/>
      <c r="WTZ128" s="511"/>
      <c r="WUA128" s="511"/>
      <c r="WUB128" s="511"/>
      <c r="WUC128" s="511"/>
      <c r="WUD128" s="511"/>
      <c r="WUE128" s="511"/>
      <c r="WUF128" s="511"/>
      <c r="WUG128" s="511"/>
      <c r="WUH128" s="511"/>
      <c r="WUI128" s="511"/>
      <c r="WUJ128" s="511"/>
      <c r="WUK128" s="511"/>
      <c r="WUL128" s="511"/>
      <c r="WUM128" s="511"/>
      <c r="WUN128" s="511"/>
      <c r="WUO128" s="511"/>
      <c r="WUP128" s="511"/>
      <c r="WUQ128" s="511"/>
      <c r="WUR128" s="511"/>
      <c r="WUS128" s="511"/>
      <c r="WUT128" s="511"/>
      <c r="WUU128" s="511"/>
      <c r="WUV128" s="511"/>
      <c r="WUW128" s="511"/>
      <c r="WUX128" s="511"/>
      <c r="WUY128" s="511"/>
      <c r="WUZ128" s="511"/>
      <c r="WVA128" s="511"/>
      <c r="WVB128" s="511"/>
      <c r="WVC128" s="511"/>
      <c r="WVD128" s="511"/>
      <c r="WVE128" s="511"/>
      <c r="WVF128" s="511"/>
      <c r="WVG128" s="511"/>
      <c r="WVH128" s="511"/>
      <c r="WVI128" s="511"/>
      <c r="WVJ128" s="511"/>
      <c r="WVK128" s="511"/>
      <c r="WVL128" s="511"/>
      <c r="WVM128" s="511"/>
      <c r="WVN128" s="511"/>
      <c r="WVO128" s="511"/>
      <c r="WVP128" s="511"/>
      <c r="WVQ128" s="511"/>
      <c r="WVR128" s="511"/>
      <c r="WVS128" s="511"/>
      <c r="WVT128" s="511"/>
      <c r="WVU128" s="511"/>
      <c r="WVV128" s="511"/>
      <c r="WVW128" s="511"/>
      <c r="WVX128" s="511"/>
      <c r="WVY128" s="511"/>
      <c r="WVZ128" s="511"/>
      <c r="WWA128" s="511"/>
      <c r="WWB128" s="511"/>
      <c r="WWC128" s="511"/>
      <c r="WWD128" s="511"/>
      <c r="WWE128" s="511"/>
      <c r="WWF128" s="511"/>
      <c r="WWG128" s="511"/>
      <c r="WWH128" s="511"/>
      <c r="WWI128" s="511"/>
      <c r="WWJ128" s="511"/>
      <c r="WWK128" s="511"/>
      <c r="WWL128" s="511"/>
      <c r="WWM128" s="511"/>
      <c r="WWN128" s="511"/>
      <c r="WWO128" s="511"/>
      <c r="WWP128" s="511"/>
      <c r="WWQ128" s="511"/>
      <c r="WWR128" s="511"/>
      <c r="WWS128" s="511"/>
      <c r="WWT128" s="511"/>
      <c r="WWU128" s="511"/>
      <c r="WWV128" s="511"/>
      <c r="WWW128" s="511"/>
      <c r="WWX128" s="511"/>
      <c r="WWY128" s="511"/>
      <c r="WWZ128" s="511"/>
      <c r="WXA128" s="511"/>
      <c r="WXB128" s="511"/>
      <c r="WXC128" s="511"/>
      <c r="WXD128" s="511"/>
      <c r="WXE128" s="511"/>
      <c r="WXF128" s="511"/>
      <c r="WXG128" s="511"/>
      <c r="WXH128" s="511"/>
      <c r="WXI128" s="511"/>
      <c r="WXJ128" s="511"/>
      <c r="WXK128" s="511"/>
      <c r="WXL128" s="511"/>
      <c r="WXM128" s="511"/>
      <c r="WXN128" s="511"/>
      <c r="WXO128" s="511"/>
      <c r="WXP128" s="511"/>
      <c r="WXQ128" s="511"/>
      <c r="WXR128" s="511"/>
      <c r="WXS128" s="511"/>
      <c r="WXT128" s="511"/>
      <c r="WXU128" s="511"/>
      <c r="WXV128" s="511"/>
      <c r="WXW128" s="511"/>
      <c r="WXX128" s="511"/>
      <c r="WXY128" s="511"/>
      <c r="WXZ128" s="511"/>
      <c r="WYA128" s="511"/>
      <c r="WYB128" s="511"/>
      <c r="WYC128" s="511"/>
      <c r="WYD128" s="511"/>
      <c r="WYE128" s="511"/>
      <c r="WYF128" s="511"/>
      <c r="WYG128" s="511"/>
      <c r="WYH128" s="511"/>
      <c r="WYI128" s="511"/>
      <c r="WYJ128" s="511"/>
      <c r="WYK128" s="511"/>
      <c r="WYL128" s="511"/>
      <c r="WYM128" s="511"/>
      <c r="WYN128" s="511"/>
      <c r="WYO128" s="511"/>
      <c r="WYP128" s="511"/>
      <c r="WYQ128" s="511"/>
      <c r="WYR128" s="511"/>
      <c r="WYS128" s="511"/>
      <c r="WYT128" s="511"/>
      <c r="WYU128" s="511"/>
      <c r="WYV128" s="511"/>
      <c r="WYW128" s="511"/>
      <c r="WYX128" s="511"/>
      <c r="WYY128" s="511"/>
      <c r="WYZ128" s="511"/>
      <c r="WZA128" s="511"/>
      <c r="WZB128" s="511"/>
      <c r="WZC128" s="511"/>
      <c r="WZD128" s="511"/>
      <c r="WZE128" s="511"/>
      <c r="WZF128" s="511"/>
      <c r="WZG128" s="511"/>
      <c r="WZH128" s="511"/>
      <c r="WZI128" s="511"/>
      <c r="WZJ128" s="511"/>
      <c r="WZK128" s="511"/>
      <c r="WZL128" s="511"/>
      <c r="WZM128" s="511"/>
      <c r="WZN128" s="511"/>
      <c r="WZO128" s="511"/>
      <c r="WZP128" s="511"/>
      <c r="WZQ128" s="511"/>
      <c r="WZR128" s="511"/>
      <c r="WZS128" s="511"/>
      <c r="WZT128" s="511"/>
      <c r="WZU128" s="511"/>
      <c r="WZV128" s="511"/>
      <c r="WZW128" s="511"/>
      <c r="WZX128" s="511"/>
      <c r="WZY128" s="511"/>
      <c r="WZZ128" s="511"/>
      <c r="XAA128" s="511"/>
      <c r="XAB128" s="511"/>
      <c r="XAC128" s="511"/>
      <c r="XAD128" s="511"/>
      <c r="XAE128" s="511"/>
      <c r="XAF128" s="511"/>
      <c r="XAG128" s="511"/>
      <c r="XAH128" s="511"/>
      <c r="XAI128" s="511"/>
      <c r="XAJ128" s="511"/>
      <c r="XAK128" s="511"/>
      <c r="XAL128" s="511"/>
      <c r="XAM128" s="511"/>
      <c r="XAN128" s="511"/>
      <c r="XAO128" s="511"/>
      <c r="XAP128" s="511"/>
      <c r="XAQ128" s="511"/>
      <c r="XAR128" s="511"/>
      <c r="XAS128" s="511"/>
      <c r="XAT128" s="511"/>
      <c r="XAU128" s="511"/>
      <c r="XAV128" s="511"/>
      <c r="XAW128" s="511"/>
      <c r="XAX128" s="511"/>
      <c r="XAY128" s="511"/>
      <c r="XAZ128" s="511"/>
      <c r="XBA128" s="511"/>
      <c r="XBB128" s="511"/>
      <c r="XBC128" s="511"/>
      <c r="XBD128" s="511"/>
      <c r="XBE128" s="511"/>
      <c r="XBF128" s="511"/>
      <c r="XBG128" s="511"/>
      <c r="XBH128" s="511"/>
      <c r="XBI128" s="511"/>
      <c r="XBJ128" s="511"/>
      <c r="XBK128" s="511"/>
      <c r="XBL128" s="511"/>
      <c r="XBM128" s="511"/>
      <c r="XBN128" s="511"/>
      <c r="XBO128" s="511"/>
      <c r="XBP128" s="511"/>
      <c r="XBQ128" s="511"/>
      <c r="XBR128" s="511"/>
      <c r="XBS128" s="511"/>
      <c r="XBT128" s="511"/>
      <c r="XBU128" s="511"/>
      <c r="XBV128" s="511"/>
      <c r="XBW128" s="511"/>
      <c r="XBX128" s="511"/>
      <c r="XBY128" s="511"/>
      <c r="XBZ128" s="511"/>
      <c r="XCA128" s="511"/>
      <c r="XCB128" s="511"/>
      <c r="XCC128" s="511"/>
      <c r="XCD128" s="511"/>
      <c r="XCE128" s="511"/>
      <c r="XCF128" s="511"/>
      <c r="XCG128" s="511"/>
      <c r="XCH128" s="511"/>
      <c r="XCI128" s="511"/>
      <c r="XCJ128" s="511"/>
      <c r="XCK128" s="511"/>
      <c r="XCL128" s="511"/>
      <c r="XCM128" s="511"/>
      <c r="XCN128" s="511"/>
      <c r="XCO128" s="511"/>
      <c r="XCP128" s="511"/>
      <c r="XCQ128" s="511"/>
      <c r="XCR128" s="511"/>
      <c r="XCS128" s="511"/>
      <c r="XCT128" s="511"/>
      <c r="XCU128" s="511"/>
      <c r="XCV128" s="511"/>
      <c r="XCW128" s="511"/>
      <c r="XCX128" s="511"/>
      <c r="XCY128" s="511"/>
      <c r="XCZ128" s="511"/>
      <c r="XDA128" s="511"/>
      <c r="XDB128" s="511"/>
      <c r="XDC128" s="511"/>
      <c r="XDD128" s="511"/>
      <c r="XDE128" s="511"/>
      <c r="XDF128" s="511"/>
      <c r="XDG128" s="511"/>
      <c r="XDH128" s="511"/>
      <c r="XDI128" s="511"/>
      <c r="XDJ128" s="511"/>
      <c r="XDK128" s="511"/>
      <c r="XDL128" s="511"/>
      <c r="XDM128" s="511"/>
      <c r="XDN128" s="511"/>
      <c r="XDO128" s="511"/>
      <c r="XDP128" s="511"/>
      <c r="XDQ128" s="511"/>
      <c r="XDR128" s="511"/>
      <c r="XDS128" s="511"/>
      <c r="XDT128" s="511"/>
      <c r="XDU128" s="511"/>
      <c r="XDV128" s="511"/>
      <c r="XDW128" s="511"/>
      <c r="XDX128" s="511"/>
      <c r="XDY128" s="511"/>
      <c r="XDZ128" s="511"/>
      <c r="XEA128" s="511"/>
      <c r="XEB128" s="511"/>
      <c r="XEC128" s="511"/>
      <c r="XED128" s="511"/>
      <c r="XEE128" s="511"/>
      <c r="XEF128" s="511"/>
      <c r="XEG128" s="511"/>
      <c r="XEH128" s="511"/>
      <c r="XEI128" s="511"/>
      <c r="XEJ128" s="511"/>
      <c r="XEK128" s="511"/>
      <c r="XEL128" s="511"/>
      <c r="XEM128" s="511"/>
      <c r="XEN128" s="511"/>
      <c r="XEO128" s="511"/>
      <c r="XEP128" s="511"/>
      <c r="XEQ128" s="511"/>
      <c r="XER128" s="511"/>
      <c r="XES128" s="511"/>
      <c r="XET128" s="511"/>
      <c r="XEU128" s="511"/>
      <c r="XEV128" s="511"/>
      <c r="XEW128" s="511"/>
      <c r="XEX128" s="511"/>
      <c r="XEY128" s="511"/>
      <c r="XEZ128" s="511"/>
      <c r="XFA128" s="511"/>
      <c r="XFB128" s="511"/>
      <c r="XFC128" s="511"/>
      <c r="XFD128" s="511"/>
    </row>
    <row r="129" spans="1:16384" ht="15" customHeight="1">
      <c r="A129" s="566"/>
      <c r="B129" s="511"/>
      <c r="C129" s="511"/>
      <c r="D129" s="511"/>
      <c r="E129" s="511"/>
      <c r="F129" s="511"/>
      <c r="G129" s="511"/>
      <c r="H129" s="511"/>
      <c r="I129" s="511"/>
      <c r="J129" s="511"/>
      <c r="K129" s="511"/>
      <c r="L129" s="511"/>
      <c r="M129" s="511"/>
      <c r="N129" s="511"/>
      <c r="O129" s="511"/>
      <c r="P129" s="511"/>
      <c r="Q129" s="511"/>
      <c r="R129" s="511"/>
      <c r="S129" s="511"/>
      <c r="T129" s="511"/>
      <c r="U129" s="511"/>
      <c r="V129" s="511"/>
      <c r="W129" s="511"/>
      <c r="X129" s="511"/>
      <c r="Y129" s="511"/>
      <c r="Z129" s="511"/>
      <c r="AA129" s="511"/>
      <c r="AB129" s="511"/>
      <c r="AC129" s="511"/>
      <c r="AD129" s="511"/>
      <c r="AE129" s="511"/>
      <c r="AF129" s="511"/>
      <c r="AG129" s="511"/>
      <c r="AH129" s="511"/>
      <c r="AI129" s="511"/>
      <c r="AJ129" s="511"/>
      <c r="AK129" s="511"/>
      <c r="AL129" s="511"/>
      <c r="AM129" s="511"/>
      <c r="AN129" s="511"/>
      <c r="AO129" s="511"/>
      <c r="AP129" s="511"/>
      <c r="AQ129" s="511"/>
      <c r="AR129" s="511"/>
      <c r="AS129" s="511"/>
      <c r="AT129" s="511"/>
      <c r="AU129" s="511"/>
      <c r="AV129" s="511"/>
      <c r="AW129" s="511"/>
      <c r="AX129" s="511"/>
      <c r="AY129" s="511"/>
      <c r="AZ129" s="511"/>
      <c r="BA129" s="511"/>
      <c r="BB129" s="511"/>
      <c r="BC129" s="511"/>
      <c r="BD129" s="511"/>
      <c r="BE129" s="511"/>
      <c r="BF129" s="511"/>
      <c r="BG129" s="511"/>
      <c r="BH129" s="511"/>
      <c r="BI129" s="511"/>
      <c r="BJ129" s="511"/>
      <c r="BK129" s="511"/>
      <c r="BL129" s="511"/>
      <c r="BM129" s="511"/>
      <c r="BN129" s="511"/>
      <c r="BO129" s="511"/>
      <c r="BP129" s="511"/>
      <c r="BQ129" s="511"/>
      <c r="BR129" s="511"/>
      <c r="BS129" s="511"/>
      <c r="BT129" s="511"/>
      <c r="BU129" s="511"/>
      <c r="BV129" s="511"/>
      <c r="BW129" s="511"/>
      <c r="BX129" s="511"/>
      <c r="BY129" s="511"/>
      <c r="BZ129" s="511"/>
      <c r="CA129" s="511"/>
      <c r="CB129" s="511"/>
      <c r="CC129" s="511"/>
      <c r="CD129" s="511"/>
      <c r="CE129" s="511"/>
      <c r="CF129" s="511"/>
      <c r="CG129" s="511"/>
      <c r="CH129" s="511"/>
      <c r="CI129" s="511"/>
      <c r="CJ129" s="511"/>
      <c r="CK129" s="511"/>
      <c r="CL129" s="511"/>
      <c r="CM129" s="511"/>
      <c r="CN129" s="511"/>
      <c r="CO129" s="511"/>
      <c r="CP129" s="511"/>
      <c r="CQ129" s="511"/>
      <c r="CR129" s="511"/>
      <c r="CS129" s="511"/>
      <c r="CT129" s="511"/>
      <c r="CU129" s="511"/>
      <c r="CV129" s="511"/>
      <c r="CW129" s="511"/>
      <c r="CX129" s="511"/>
      <c r="CY129" s="511"/>
      <c r="CZ129" s="511"/>
      <c r="DA129" s="511"/>
      <c r="DB129" s="511"/>
      <c r="DC129" s="511"/>
      <c r="DD129" s="511"/>
      <c r="DE129" s="511"/>
      <c r="DF129" s="511"/>
      <c r="DG129" s="511"/>
      <c r="DH129" s="511"/>
      <c r="DI129" s="511"/>
      <c r="DJ129" s="511"/>
      <c r="DK129" s="511"/>
      <c r="DL129" s="511"/>
      <c r="DM129" s="511"/>
      <c r="DN129" s="511"/>
      <c r="DO129" s="511"/>
      <c r="DP129" s="511"/>
      <c r="DQ129" s="511"/>
      <c r="DR129" s="511"/>
      <c r="DS129" s="511"/>
      <c r="DT129" s="511"/>
      <c r="DU129" s="511"/>
      <c r="DV129" s="511"/>
      <c r="DW129" s="511"/>
      <c r="DX129" s="511"/>
      <c r="DY129" s="511"/>
      <c r="DZ129" s="511"/>
      <c r="EA129" s="511"/>
      <c r="EB129" s="511"/>
      <c r="EC129" s="511"/>
      <c r="ED129" s="511"/>
      <c r="EE129" s="511"/>
      <c r="EF129" s="511"/>
      <c r="EG129" s="511"/>
      <c r="EH129" s="511"/>
      <c r="EI129" s="511"/>
      <c r="EJ129" s="511"/>
      <c r="EK129" s="511"/>
      <c r="EL129" s="511"/>
      <c r="EM129" s="511"/>
      <c r="EN129" s="511"/>
      <c r="EO129" s="511"/>
      <c r="EP129" s="511"/>
      <c r="EQ129" s="511"/>
      <c r="ER129" s="511"/>
      <c r="ES129" s="511"/>
      <c r="ET129" s="511"/>
      <c r="EU129" s="511"/>
      <c r="EV129" s="511"/>
      <c r="EW129" s="511"/>
      <c r="EX129" s="511"/>
      <c r="EY129" s="511"/>
      <c r="EZ129" s="511"/>
      <c r="FA129" s="511"/>
      <c r="FB129" s="511"/>
      <c r="FC129" s="511"/>
      <c r="FD129" s="511"/>
      <c r="FE129" s="511"/>
      <c r="FF129" s="511"/>
      <c r="FG129" s="511"/>
      <c r="FH129" s="511"/>
      <c r="FI129" s="511"/>
      <c r="FJ129" s="511"/>
      <c r="FK129" s="511"/>
      <c r="FL129" s="511"/>
      <c r="FM129" s="511"/>
      <c r="FN129" s="511"/>
      <c r="FO129" s="511"/>
      <c r="FP129" s="511"/>
      <c r="FQ129" s="511"/>
      <c r="FR129" s="511"/>
      <c r="FS129" s="511"/>
      <c r="FT129" s="511"/>
      <c r="FU129" s="511"/>
      <c r="FV129" s="511"/>
      <c r="FW129" s="511"/>
      <c r="FX129" s="511"/>
      <c r="FY129" s="511"/>
      <c r="FZ129" s="511"/>
      <c r="GA129" s="511"/>
      <c r="GB129" s="511"/>
      <c r="GC129" s="511"/>
      <c r="GD129" s="511"/>
      <c r="GE129" s="511"/>
      <c r="GF129" s="511"/>
      <c r="GG129" s="511"/>
      <c r="GH129" s="511"/>
      <c r="GI129" s="511"/>
      <c r="GJ129" s="511"/>
      <c r="GK129" s="511"/>
      <c r="GL129" s="511"/>
      <c r="GM129" s="511"/>
      <c r="GN129" s="511"/>
      <c r="GO129" s="511"/>
      <c r="GP129" s="511"/>
      <c r="GQ129" s="511"/>
      <c r="GR129" s="511"/>
      <c r="GS129" s="511"/>
      <c r="GT129" s="511"/>
      <c r="GU129" s="511"/>
      <c r="GV129" s="511"/>
      <c r="GW129" s="511"/>
      <c r="GX129" s="511"/>
      <c r="GY129" s="511"/>
      <c r="GZ129" s="511"/>
      <c r="HA129" s="511"/>
      <c r="HB129" s="511"/>
      <c r="HC129" s="511"/>
      <c r="HD129" s="511"/>
      <c r="HE129" s="511"/>
      <c r="HF129" s="511"/>
      <c r="HG129" s="511"/>
      <c r="HH129" s="511"/>
      <c r="HI129" s="511"/>
      <c r="HJ129" s="511"/>
      <c r="HK129" s="511"/>
      <c r="HL129" s="511"/>
      <c r="HM129" s="511"/>
      <c r="HN129" s="511"/>
      <c r="HO129" s="511"/>
      <c r="HP129" s="511"/>
      <c r="HQ129" s="511"/>
      <c r="HR129" s="511"/>
      <c r="HS129" s="511"/>
      <c r="HT129" s="511"/>
      <c r="HU129" s="511"/>
      <c r="HV129" s="511"/>
      <c r="HW129" s="511"/>
      <c r="HX129" s="511"/>
      <c r="HY129" s="511"/>
      <c r="HZ129" s="511"/>
      <c r="IA129" s="511"/>
      <c r="IB129" s="511"/>
      <c r="IC129" s="511"/>
      <c r="ID129" s="511"/>
      <c r="IE129" s="511"/>
      <c r="IF129" s="511"/>
      <c r="IG129" s="511"/>
      <c r="IH129" s="511"/>
      <c r="II129" s="511"/>
      <c r="IJ129" s="511"/>
      <c r="IK129" s="511"/>
      <c r="IL129" s="511"/>
      <c r="IM129" s="511"/>
      <c r="IN129" s="511"/>
      <c r="IO129" s="511"/>
      <c r="IP129" s="511"/>
      <c r="IQ129" s="511"/>
      <c r="IR129" s="511"/>
      <c r="IS129" s="511"/>
      <c r="IT129" s="511"/>
      <c r="IU129" s="511"/>
      <c r="IV129" s="511"/>
      <c r="IW129" s="511"/>
      <c r="IX129" s="511"/>
      <c r="IY129" s="511"/>
      <c r="IZ129" s="511"/>
      <c r="JA129" s="511"/>
      <c r="JB129" s="511"/>
      <c r="JC129" s="511"/>
      <c r="JD129" s="511"/>
      <c r="JE129" s="511"/>
      <c r="JF129" s="511"/>
      <c r="JG129" s="511"/>
      <c r="JH129" s="511"/>
      <c r="JI129" s="511"/>
      <c r="JJ129" s="511"/>
      <c r="JK129" s="511"/>
      <c r="JL129" s="511"/>
      <c r="JM129" s="511"/>
      <c r="JN129" s="511"/>
      <c r="JO129" s="511"/>
      <c r="JP129" s="511"/>
      <c r="JQ129" s="511"/>
      <c r="JR129" s="511"/>
      <c r="JS129" s="511"/>
      <c r="JT129" s="511"/>
      <c r="JU129" s="511"/>
      <c r="JV129" s="511"/>
      <c r="JW129" s="511"/>
      <c r="JX129" s="511"/>
      <c r="JY129" s="511"/>
      <c r="JZ129" s="511"/>
      <c r="KA129" s="511"/>
      <c r="KB129" s="511"/>
      <c r="KC129" s="511"/>
      <c r="KD129" s="511"/>
      <c r="KE129" s="511"/>
      <c r="KF129" s="511"/>
      <c r="KG129" s="511"/>
      <c r="KH129" s="511"/>
      <c r="KI129" s="511"/>
      <c r="KJ129" s="511"/>
      <c r="KK129" s="511"/>
      <c r="KL129" s="511"/>
      <c r="KM129" s="511"/>
      <c r="KN129" s="511"/>
      <c r="KO129" s="511"/>
      <c r="KP129" s="511"/>
      <c r="KQ129" s="511"/>
      <c r="KR129" s="511"/>
      <c r="KS129" s="511"/>
      <c r="KT129" s="511"/>
      <c r="KU129" s="511"/>
      <c r="KV129" s="511"/>
      <c r="KW129" s="511"/>
      <c r="KX129" s="511"/>
      <c r="KY129" s="511"/>
      <c r="KZ129" s="511"/>
      <c r="LA129" s="511"/>
      <c r="LB129" s="511"/>
      <c r="LC129" s="511"/>
      <c r="LD129" s="511"/>
      <c r="LE129" s="511"/>
      <c r="LF129" s="511"/>
      <c r="LG129" s="511"/>
      <c r="LH129" s="511"/>
      <c r="LI129" s="511"/>
      <c r="LJ129" s="511"/>
      <c r="LK129" s="511"/>
      <c r="LL129" s="511"/>
      <c r="LM129" s="511"/>
      <c r="LN129" s="511"/>
      <c r="LO129" s="511"/>
      <c r="LP129" s="511"/>
      <c r="LQ129" s="511"/>
      <c r="LR129" s="511"/>
      <c r="LS129" s="511"/>
      <c r="LT129" s="511"/>
      <c r="LU129" s="511"/>
      <c r="LV129" s="511"/>
      <c r="LW129" s="511"/>
      <c r="LX129" s="511"/>
      <c r="LY129" s="511"/>
      <c r="LZ129" s="511"/>
      <c r="MA129" s="511"/>
      <c r="MB129" s="511"/>
      <c r="MC129" s="511"/>
      <c r="MD129" s="511"/>
      <c r="ME129" s="511"/>
      <c r="MF129" s="511"/>
      <c r="MG129" s="511"/>
      <c r="MH129" s="511"/>
      <c r="MI129" s="511"/>
      <c r="MJ129" s="511"/>
      <c r="MK129" s="511"/>
      <c r="ML129" s="511"/>
      <c r="MM129" s="511"/>
      <c r="MN129" s="511"/>
      <c r="MO129" s="511"/>
      <c r="MP129" s="511"/>
      <c r="MQ129" s="511"/>
      <c r="MR129" s="511"/>
      <c r="MS129" s="511"/>
      <c r="MT129" s="511"/>
      <c r="MU129" s="511"/>
      <c r="MV129" s="511"/>
      <c r="MW129" s="511"/>
      <c r="MX129" s="511"/>
      <c r="MY129" s="511"/>
      <c r="MZ129" s="511"/>
      <c r="NA129" s="511"/>
      <c r="NB129" s="511"/>
      <c r="NC129" s="511"/>
      <c r="ND129" s="511"/>
      <c r="NE129" s="511"/>
      <c r="NF129" s="511"/>
      <c r="NG129" s="511"/>
      <c r="NH129" s="511"/>
      <c r="NI129" s="511"/>
      <c r="NJ129" s="511"/>
      <c r="NK129" s="511"/>
      <c r="NL129" s="511"/>
      <c r="NM129" s="511"/>
      <c r="NN129" s="511"/>
      <c r="NO129" s="511"/>
      <c r="NP129" s="511"/>
      <c r="NQ129" s="511"/>
      <c r="NR129" s="511"/>
      <c r="NS129" s="511"/>
      <c r="NT129" s="511"/>
      <c r="NU129" s="511"/>
      <c r="NV129" s="511"/>
      <c r="NW129" s="511"/>
      <c r="NX129" s="511"/>
      <c r="NY129" s="511"/>
      <c r="NZ129" s="511"/>
      <c r="OA129" s="511"/>
      <c r="OB129" s="511"/>
      <c r="OC129" s="511"/>
      <c r="OD129" s="511"/>
      <c r="OE129" s="511"/>
      <c r="OF129" s="511"/>
      <c r="OG129" s="511"/>
      <c r="OH129" s="511"/>
      <c r="OI129" s="511"/>
      <c r="OJ129" s="511"/>
      <c r="OK129" s="511"/>
      <c r="OL129" s="511"/>
      <c r="OM129" s="511"/>
      <c r="ON129" s="511"/>
      <c r="OO129" s="511"/>
      <c r="OP129" s="511"/>
      <c r="OQ129" s="511"/>
      <c r="OR129" s="511"/>
      <c r="OS129" s="511"/>
      <c r="OT129" s="511"/>
      <c r="OU129" s="511"/>
      <c r="OV129" s="511"/>
      <c r="OW129" s="511"/>
      <c r="OX129" s="511"/>
      <c r="OY129" s="511"/>
      <c r="OZ129" s="511"/>
      <c r="PA129" s="511"/>
      <c r="PB129" s="511"/>
      <c r="PC129" s="511"/>
      <c r="PD129" s="511"/>
      <c r="PE129" s="511"/>
      <c r="PF129" s="511"/>
      <c r="PG129" s="511"/>
      <c r="PH129" s="511"/>
      <c r="PI129" s="511"/>
      <c r="PJ129" s="511"/>
      <c r="PK129" s="511"/>
      <c r="PL129" s="511"/>
      <c r="PM129" s="511"/>
      <c r="PN129" s="511"/>
      <c r="PO129" s="511"/>
      <c r="PP129" s="511"/>
      <c r="PQ129" s="511"/>
      <c r="PR129" s="511"/>
      <c r="PS129" s="511"/>
      <c r="PT129" s="511"/>
      <c r="PU129" s="511"/>
      <c r="PV129" s="511"/>
      <c r="PW129" s="511"/>
      <c r="PX129" s="511"/>
      <c r="PY129" s="511"/>
      <c r="PZ129" s="511"/>
      <c r="QA129" s="511"/>
      <c r="QB129" s="511"/>
      <c r="QC129" s="511"/>
      <c r="QD129" s="511"/>
      <c r="QE129" s="511"/>
      <c r="QF129" s="511"/>
      <c r="QG129" s="511"/>
      <c r="QH129" s="511"/>
      <c r="QI129" s="511"/>
      <c r="QJ129" s="511"/>
      <c r="QK129" s="511"/>
      <c r="QL129" s="511"/>
      <c r="QM129" s="511"/>
      <c r="QN129" s="511"/>
      <c r="QO129" s="511"/>
      <c r="QP129" s="511"/>
      <c r="QQ129" s="511"/>
      <c r="QR129" s="511"/>
      <c r="QS129" s="511"/>
      <c r="QT129" s="511"/>
      <c r="QU129" s="511"/>
      <c r="QV129" s="511"/>
      <c r="QW129" s="511"/>
      <c r="QX129" s="511"/>
      <c r="QY129" s="511"/>
      <c r="QZ129" s="511"/>
      <c r="RA129" s="511"/>
      <c r="RB129" s="511"/>
      <c r="RC129" s="511"/>
      <c r="RD129" s="511"/>
      <c r="RE129" s="511"/>
      <c r="RF129" s="511"/>
      <c r="RG129" s="511"/>
      <c r="RH129" s="511"/>
      <c r="RI129" s="511"/>
      <c r="RJ129" s="511"/>
      <c r="RK129" s="511"/>
      <c r="RL129" s="511"/>
      <c r="RM129" s="511"/>
      <c r="RN129" s="511"/>
      <c r="RO129" s="511"/>
      <c r="RP129" s="511"/>
      <c r="RQ129" s="511"/>
      <c r="RR129" s="511"/>
      <c r="RS129" s="511"/>
      <c r="RT129" s="511"/>
      <c r="RU129" s="511"/>
      <c r="RV129" s="511"/>
      <c r="RW129" s="511"/>
      <c r="RX129" s="511"/>
      <c r="RY129" s="511"/>
      <c r="RZ129" s="511"/>
      <c r="SA129" s="511"/>
      <c r="SB129" s="511"/>
      <c r="SC129" s="511"/>
      <c r="SD129" s="511"/>
      <c r="SE129" s="511"/>
      <c r="SF129" s="511"/>
      <c r="SG129" s="511"/>
      <c r="SH129" s="511"/>
      <c r="SI129" s="511"/>
      <c r="SJ129" s="511"/>
      <c r="SK129" s="511"/>
      <c r="SL129" s="511"/>
      <c r="SM129" s="511"/>
      <c r="SN129" s="511"/>
      <c r="SO129" s="511"/>
      <c r="SP129" s="511"/>
      <c r="SQ129" s="511"/>
      <c r="SR129" s="511"/>
      <c r="SS129" s="511"/>
      <c r="ST129" s="511"/>
      <c r="SU129" s="511"/>
      <c r="SV129" s="511"/>
      <c r="SW129" s="511"/>
      <c r="SX129" s="511"/>
      <c r="SY129" s="511"/>
      <c r="SZ129" s="511"/>
      <c r="TA129" s="511"/>
      <c r="TB129" s="511"/>
      <c r="TC129" s="511"/>
      <c r="TD129" s="511"/>
      <c r="TE129" s="511"/>
      <c r="TF129" s="511"/>
      <c r="TG129" s="511"/>
      <c r="TH129" s="511"/>
      <c r="TI129" s="511"/>
      <c r="TJ129" s="511"/>
      <c r="TK129" s="511"/>
      <c r="TL129" s="511"/>
      <c r="TM129" s="511"/>
      <c r="TN129" s="511"/>
      <c r="TO129" s="511"/>
      <c r="TP129" s="511"/>
      <c r="TQ129" s="511"/>
      <c r="TR129" s="511"/>
      <c r="TS129" s="511"/>
      <c r="TT129" s="511"/>
      <c r="TU129" s="511"/>
      <c r="TV129" s="511"/>
      <c r="TW129" s="511"/>
      <c r="TX129" s="511"/>
      <c r="TY129" s="511"/>
      <c r="TZ129" s="511"/>
      <c r="UA129" s="511"/>
      <c r="UB129" s="511"/>
      <c r="UC129" s="511"/>
      <c r="UD129" s="511"/>
      <c r="UE129" s="511"/>
      <c r="UF129" s="511"/>
      <c r="UG129" s="511"/>
      <c r="UH129" s="511"/>
      <c r="UI129" s="511"/>
      <c r="UJ129" s="511"/>
      <c r="UK129" s="511"/>
      <c r="UL129" s="511"/>
      <c r="UM129" s="511"/>
      <c r="UN129" s="511"/>
      <c r="UO129" s="511"/>
      <c r="UP129" s="511"/>
      <c r="UQ129" s="511"/>
      <c r="UR129" s="511"/>
      <c r="US129" s="511"/>
      <c r="UT129" s="511"/>
      <c r="UU129" s="511"/>
      <c r="UV129" s="511"/>
      <c r="UW129" s="511"/>
      <c r="UX129" s="511"/>
      <c r="UY129" s="511"/>
      <c r="UZ129" s="511"/>
      <c r="VA129" s="511"/>
      <c r="VB129" s="511"/>
      <c r="VC129" s="511"/>
      <c r="VD129" s="511"/>
      <c r="VE129" s="511"/>
      <c r="VF129" s="511"/>
      <c r="VG129" s="511"/>
      <c r="VH129" s="511"/>
      <c r="VI129" s="511"/>
      <c r="VJ129" s="511"/>
      <c r="VK129" s="511"/>
      <c r="VL129" s="511"/>
      <c r="VM129" s="511"/>
      <c r="VN129" s="511"/>
      <c r="VO129" s="511"/>
      <c r="VP129" s="511"/>
      <c r="VQ129" s="511"/>
      <c r="VR129" s="511"/>
      <c r="VS129" s="511"/>
      <c r="VT129" s="511"/>
      <c r="VU129" s="511"/>
      <c r="VV129" s="511"/>
      <c r="VW129" s="511"/>
      <c r="VX129" s="511"/>
      <c r="VY129" s="511"/>
      <c r="VZ129" s="511"/>
      <c r="WA129" s="511"/>
      <c r="WB129" s="511"/>
      <c r="WC129" s="511"/>
      <c r="WD129" s="511"/>
      <c r="WE129" s="511"/>
      <c r="WF129" s="511"/>
      <c r="WG129" s="511"/>
      <c r="WH129" s="511"/>
      <c r="WI129" s="511"/>
      <c r="WJ129" s="511"/>
      <c r="WK129" s="511"/>
      <c r="WL129" s="511"/>
      <c r="WM129" s="511"/>
      <c r="WN129" s="511"/>
      <c r="WO129" s="511"/>
      <c r="WP129" s="511"/>
      <c r="WQ129" s="511"/>
      <c r="WR129" s="511"/>
      <c r="WS129" s="511"/>
      <c r="WT129" s="511"/>
      <c r="WU129" s="511"/>
      <c r="WV129" s="511"/>
      <c r="WW129" s="511"/>
      <c r="WX129" s="511"/>
      <c r="WY129" s="511"/>
      <c r="WZ129" s="511"/>
      <c r="XA129" s="511"/>
      <c r="XB129" s="511"/>
      <c r="XC129" s="511"/>
      <c r="XD129" s="511"/>
      <c r="XE129" s="511"/>
      <c r="XF129" s="511"/>
      <c r="XG129" s="511"/>
      <c r="XH129" s="511"/>
      <c r="XI129" s="511"/>
      <c r="XJ129" s="511"/>
      <c r="XK129" s="511"/>
      <c r="XL129" s="511"/>
      <c r="XM129" s="511"/>
      <c r="XN129" s="511"/>
      <c r="XO129" s="511"/>
      <c r="XP129" s="511"/>
      <c r="XQ129" s="511"/>
      <c r="XR129" s="511"/>
      <c r="XS129" s="511"/>
      <c r="XT129" s="511"/>
      <c r="XU129" s="511"/>
      <c r="XV129" s="511"/>
      <c r="XW129" s="511"/>
      <c r="XX129" s="511"/>
      <c r="XY129" s="511"/>
      <c r="XZ129" s="511"/>
      <c r="YA129" s="511"/>
      <c r="YB129" s="511"/>
      <c r="YC129" s="511"/>
      <c r="YD129" s="511"/>
      <c r="YE129" s="511"/>
      <c r="YF129" s="511"/>
      <c r="YG129" s="511"/>
      <c r="YH129" s="511"/>
      <c r="YI129" s="511"/>
      <c r="YJ129" s="511"/>
      <c r="YK129" s="511"/>
      <c r="YL129" s="511"/>
      <c r="YM129" s="511"/>
      <c r="YN129" s="511"/>
      <c r="YO129" s="511"/>
      <c r="YP129" s="511"/>
      <c r="YQ129" s="511"/>
      <c r="YR129" s="511"/>
      <c r="YS129" s="511"/>
      <c r="YT129" s="511"/>
      <c r="YU129" s="511"/>
      <c r="YV129" s="511"/>
      <c r="YW129" s="511"/>
      <c r="YX129" s="511"/>
      <c r="YY129" s="511"/>
      <c r="YZ129" s="511"/>
      <c r="ZA129" s="511"/>
      <c r="ZB129" s="511"/>
      <c r="ZC129" s="511"/>
      <c r="ZD129" s="511"/>
      <c r="ZE129" s="511"/>
      <c r="ZF129" s="511"/>
      <c r="ZG129" s="511"/>
      <c r="ZH129" s="511"/>
      <c r="ZI129" s="511"/>
      <c r="ZJ129" s="511"/>
      <c r="ZK129" s="511"/>
      <c r="ZL129" s="511"/>
      <c r="ZM129" s="511"/>
      <c r="ZN129" s="511"/>
      <c r="ZO129" s="511"/>
      <c r="ZP129" s="511"/>
      <c r="ZQ129" s="511"/>
      <c r="ZR129" s="511"/>
      <c r="ZS129" s="511"/>
      <c r="ZT129" s="511"/>
      <c r="ZU129" s="511"/>
      <c r="ZV129" s="511"/>
      <c r="ZW129" s="511"/>
      <c r="ZX129" s="511"/>
      <c r="ZY129" s="511"/>
      <c r="ZZ129" s="511"/>
      <c r="AAA129" s="511"/>
      <c r="AAB129" s="511"/>
      <c r="AAC129" s="511"/>
      <c r="AAD129" s="511"/>
      <c r="AAE129" s="511"/>
      <c r="AAF129" s="511"/>
      <c r="AAG129" s="511"/>
      <c r="AAH129" s="511"/>
      <c r="AAI129" s="511"/>
      <c r="AAJ129" s="511"/>
      <c r="AAK129" s="511"/>
      <c r="AAL129" s="511"/>
      <c r="AAM129" s="511"/>
      <c r="AAN129" s="511"/>
      <c r="AAO129" s="511"/>
      <c r="AAP129" s="511"/>
      <c r="AAQ129" s="511"/>
      <c r="AAR129" s="511"/>
      <c r="AAS129" s="511"/>
      <c r="AAT129" s="511"/>
      <c r="AAU129" s="511"/>
      <c r="AAV129" s="511"/>
      <c r="AAW129" s="511"/>
      <c r="AAX129" s="511"/>
      <c r="AAY129" s="511"/>
      <c r="AAZ129" s="511"/>
      <c r="ABA129" s="511"/>
      <c r="ABB129" s="511"/>
      <c r="ABC129" s="511"/>
      <c r="ABD129" s="511"/>
      <c r="ABE129" s="511"/>
      <c r="ABF129" s="511"/>
      <c r="ABG129" s="511"/>
      <c r="ABH129" s="511"/>
      <c r="ABI129" s="511"/>
      <c r="ABJ129" s="511"/>
      <c r="ABK129" s="511"/>
      <c r="ABL129" s="511"/>
      <c r="ABM129" s="511"/>
      <c r="ABN129" s="511"/>
      <c r="ABO129" s="511"/>
      <c r="ABP129" s="511"/>
      <c r="ABQ129" s="511"/>
      <c r="ABR129" s="511"/>
      <c r="ABS129" s="511"/>
      <c r="ABT129" s="511"/>
      <c r="ABU129" s="511"/>
      <c r="ABV129" s="511"/>
      <c r="ABW129" s="511"/>
      <c r="ABX129" s="511"/>
      <c r="ABY129" s="511"/>
      <c r="ABZ129" s="511"/>
      <c r="ACA129" s="511"/>
      <c r="ACB129" s="511"/>
      <c r="ACC129" s="511"/>
      <c r="ACD129" s="511"/>
      <c r="ACE129" s="511"/>
      <c r="ACF129" s="511"/>
      <c r="ACG129" s="511"/>
      <c r="ACH129" s="511"/>
      <c r="ACI129" s="511"/>
      <c r="ACJ129" s="511"/>
      <c r="ACK129" s="511"/>
      <c r="ACL129" s="511"/>
      <c r="ACM129" s="511"/>
      <c r="ACN129" s="511"/>
      <c r="ACO129" s="511"/>
      <c r="ACP129" s="511"/>
      <c r="ACQ129" s="511"/>
      <c r="ACR129" s="511"/>
      <c r="ACS129" s="511"/>
      <c r="ACT129" s="511"/>
      <c r="ACU129" s="511"/>
      <c r="ACV129" s="511"/>
      <c r="ACW129" s="511"/>
      <c r="ACX129" s="511"/>
      <c r="ACY129" s="511"/>
      <c r="ACZ129" s="511"/>
      <c r="ADA129" s="511"/>
      <c r="ADB129" s="511"/>
      <c r="ADC129" s="511"/>
      <c r="ADD129" s="511"/>
      <c r="ADE129" s="511"/>
      <c r="ADF129" s="511"/>
      <c r="ADG129" s="511"/>
      <c r="ADH129" s="511"/>
      <c r="ADI129" s="511"/>
      <c r="ADJ129" s="511"/>
      <c r="ADK129" s="511"/>
      <c r="ADL129" s="511"/>
      <c r="ADM129" s="511"/>
      <c r="ADN129" s="511"/>
      <c r="ADO129" s="511"/>
      <c r="ADP129" s="511"/>
      <c r="ADQ129" s="511"/>
      <c r="ADR129" s="511"/>
      <c r="ADS129" s="511"/>
      <c r="ADT129" s="511"/>
      <c r="ADU129" s="511"/>
      <c r="ADV129" s="511"/>
      <c r="ADW129" s="511"/>
      <c r="ADX129" s="511"/>
      <c r="ADY129" s="511"/>
      <c r="ADZ129" s="511"/>
      <c r="AEA129" s="511"/>
      <c r="AEB129" s="511"/>
      <c r="AEC129" s="511"/>
      <c r="AED129" s="511"/>
      <c r="AEE129" s="511"/>
      <c r="AEF129" s="511"/>
      <c r="AEG129" s="511"/>
      <c r="AEH129" s="511"/>
      <c r="AEI129" s="511"/>
      <c r="AEJ129" s="511"/>
      <c r="AEK129" s="511"/>
      <c r="AEL129" s="511"/>
      <c r="AEM129" s="511"/>
      <c r="AEN129" s="511"/>
      <c r="AEO129" s="511"/>
      <c r="AEP129" s="511"/>
      <c r="AEQ129" s="511"/>
      <c r="AER129" s="511"/>
      <c r="AES129" s="511"/>
      <c r="AET129" s="511"/>
      <c r="AEU129" s="511"/>
      <c r="AEV129" s="511"/>
      <c r="AEW129" s="511"/>
      <c r="AEX129" s="511"/>
      <c r="AEY129" s="511"/>
      <c r="AEZ129" s="511"/>
      <c r="AFA129" s="511"/>
      <c r="AFB129" s="511"/>
      <c r="AFC129" s="511"/>
      <c r="AFD129" s="511"/>
      <c r="AFE129" s="511"/>
      <c r="AFF129" s="511"/>
      <c r="AFG129" s="511"/>
      <c r="AFH129" s="511"/>
      <c r="AFI129" s="511"/>
      <c r="AFJ129" s="511"/>
      <c r="AFK129" s="511"/>
      <c r="AFL129" s="511"/>
      <c r="AFM129" s="511"/>
      <c r="AFN129" s="511"/>
      <c r="AFO129" s="511"/>
      <c r="AFP129" s="511"/>
      <c r="AFQ129" s="511"/>
      <c r="AFR129" s="511"/>
      <c r="AFS129" s="511"/>
      <c r="AFT129" s="511"/>
      <c r="AFU129" s="511"/>
      <c r="AFV129" s="511"/>
      <c r="AFW129" s="511"/>
      <c r="AFX129" s="511"/>
      <c r="AFY129" s="511"/>
      <c r="AFZ129" s="511"/>
      <c r="AGA129" s="511"/>
      <c r="AGB129" s="511"/>
      <c r="AGC129" s="511"/>
      <c r="AGD129" s="511"/>
      <c r="AGE129" s="511"/>
      <c r="AGF129" s="511"/>
      <c r="AGG129" s="511"/>
      <c r="AGH129" s="511"/>
      <c r="AGI129" s="511"/>
      <c r="AGJ129" s="511"/>
      <c r="AGK129" s="511"/>
      <c r="AGL129" s="511"/>
      <c r="AGM129" s="511"/>
      <c r="AGN129" s="511"/>
      <c r="AGO129" s="511"/>
      <c r="AGP129" s="511"/>
      <c r="AGQ129" s="511"/>
      <c r="AGR129" s="511"/>
      <c r="AGS129" s="511"/>
      <c r="AGT129" s="511"/>
      <c r="AGU129" s="511"/>
      <c r="AGV129" s="511"/>
      <c r="AGW129" s="511"/>
      <c r="AGX129" s="511"/>
      <c r="AGY129" s="511"/>
      <c r="AGZ129" s="511"/>
      <c r="AHA129" s="511"/>
      <c r="AHB129" s="511"/>
      <c r="AHC129" s="511"/>
      <c r="AHD129" s="511"/>
      <c r="AHE129" s="511"/>
      <c r="AHF129" s="511"/>
      <c r="AHG129" s="511"/>
      <c r="AHH129" s="511"/>
      <c r="AHI129" s="511"/>
      <c r="AHJ129" s="511"/>
      <c r="AHK129" s="511"/>
      <c r="AHL129" s="511"/>
      <c r="AHM129" s="511"/>
      <c r="AHN129" s="511"/>
      <c r="AHO129" s="511"/>
      <c r="AHP129" s="511"/>
      <c r="AHQ129" s="511"/>
      <c r="AHR129" s="511"/>
      <c r="AHS129" s="511"/>
      <c r="AHT129" s="511"/>
      <c r="AHU129" s="511"/>
      <c r="AHV129" s="511"/>
      <c r="AHW129" s="511"/>
      <c r="AHX129" s="511"/>
      <c r="AHY129" s="511"/>
      <c r="AHZ129" s="511"/>
      <c r="AIA129" s="511"/>
      <c r="AIB129" s="511"/>
      <c r="AIC129" s="511"/>
      <c r="AID129" s="511"/>
      <c r="AIE129" s="511"/>
      <c r="AIF129" s="511"/>
      <c r="AIG129" s="511"/>
      <c r="AIH129" s="511"/>
      <c r="AII129" s="511"/>
      <c r="AIJ129" s="511"/>
      <c r="AIK129" s="511"/>
      <c r="AIL129" s="511"/>
      <c r="AIM129" s="511"/>
      <c r="AIN129" s="511"/>
      <c r="AIO129" s="511"/>
      <c r="AIP129" s="511"/>
      <c r="AIQ129" s="511"/>
      <c r="AIR129" s="511"/>
      <c r="AIS129" s="511"/>
      <c r="AIT129" s="511"/>
      <c r="AIU129" s="511"/>
      <c r="AIV129" s="511"/>
      <c r="AIW129" s="511"/>
      <c r="AIX129" s="511"/>
      <c r="AIY129" s="511"/>
      <c r="AIZ129" s="511"/>
      <c r="AJA129" s="511"/>
      <c r="AJB129" s="511"/>
      <c r="AJC129" s="511"/>
      <c r="AJD129" s="511"/>
      <c r="AJE129" s="511"/>
      <c r="AJF129" s="511"/>
      <c r="AJG129" s="511"/>
      <c r="AJH129" s="511"/>
      <c r="AJI129" s="511"/>
      <c r="AJJ129" s="511"/>
      <c r="AJK129" s="511"/>
      <c r="AJL129" s="511"/>
      <c r="AJM129" s="511"/>
      <c r="AJN129" s="511"/>
      <c r="AJO129" s="511"/>
      <c r="AJP129" s="511"/>
      <c r="AJQ129" s="511"/>
      <c r="AJR129" s="511"/>
      <c r="AJS129" s="511"/>
      <c r="AJT129" s="511"/>
      <c r="AJU129" s="511"/>
      <c r="AJV129" s="511"/>
      <c r="AJW129" s="511"/>
      <c r="AJX129" s="511"/>
      <c r="AJY129" s="511"/>
      <c r="AJZ129" s="511"/>
      <c r="AKA129" s="511"/>
      <c r="AKB129" s="511"/>
      <c r="AKC129" s="511"/>
      <c r="AKD129" s="511"/>
      <c r="AKE129" s="511"/>
      <c r="AKF129" s="511"/>
      <c r="AKG129" s="511"/>
      <c r="AKH129" s="511"/>
      <c r="AKI129" s="511"/>
      <c r="AKJ129" s="511"/>
      <c r="AKK129" s="511"/>
      <c r="AKL129" s="511"/>
      <c r="AKM129" s="511"/>
      <c r="AKN129" s="511"/>
      <c r="AKO129" s="511"/>
      <c r="AKP129" s="511"/>
      <c r="AKQ129" s="511"/>
      <c r="AKR129" s="511"/>
      <c r="AKS129" s="511"/>
      <c r="AKT129" s="511"/>
      <c r="AKU129" s="511"/>
      <c r="AKV129" s="511"/>
      <c r="AKW129" s="511"/>
      <c r="AKX129" s="511"/>
      <c r="AKY129" s="511"/>
      <c r="AKZ129" s="511"/>
      <c r="ALA129" s="511"/>
      <c r="ALB129" s="511"/>
      <c r="ALC129" s="511"/>
      <c r="ALD129" s="511"/>
      <c r="ALE129" s="511"/>
      <c r="ALF129" s="511"/>
      <c r="ALG129" s="511"/>
      <c r="ALH129" s="511"/>
      <c r="ALI129" s="511"/>
      <c r="ALJ129" s="511"/>
      <c r="ALK129" s="511"/>
      <c r="ALL129" s="511"/>
      <c r="ALM129" s="511"/>
      <c r="ALN129" s="511"/>
      <c r="ALO129" s="511"/>
      <c r="ALP129" s="511"/>
      <c r="ALQ129" s="511"/>
      <c r="ALR129" s="511"/>
      <c r="ALS129" s="511"/>
      <c r="ALT129" s="511"/>
      <c r="ALU129" s="511"/>
      <c r="ALV129" s="511"/>
      <c r="ALW129" s="511"/>
      <c r="ALX129" s="511"/>
      <c r="ALY129" s="511"/>
      <c r="ALZ129" s="511"/>
      <c r="AMA129" s="511"/>
      <c r="AMB129" s="511"/>
      <c r="AMC129" s="511"/>
      <c r="AMD129" s="511"/>
      <c r="AME129" s="511"/>
      <c r="AMF129" s="511"/>
      <c r="AMG129" s="511"/>
      <c r="AMH129" s="511"/>
      <c r="AMI129" s="511"/>
      <c r="AMJ129" s="511"/>
      <c r="AMK129" s="511"/>
      <c r="AML129" s="511"/>
      <c r="AMM129" s="511"/>
      <c r="AMN129" s="511"/>
      <c r="AMO129" s="511"/>
      <c r="AMP129" s="511"/>
      <c r="AMQ129" s="511"/>
      <c r="AMR129" s="511"/>
      <c r="AMS129" s="511"/>
      <c r="AMT129" s="511"/>
      <c r="AMU129" s="511"/>
      <c r="AMV129" s="511"/>
      <c r="AMW129" s="511"/>
      <c r="AMX129" s="511"/>
      <c r="AMY129" s="511"/>
      <c r="AMZ129" s="511"/>
      <c r="ANA129" s="511"/>
      <c r="ANB129" s="511"/>
      <c r="ANC129" s="511"/>
      <c r="AND129" s="511"/>
      <c r="ANE129" s="511"/>
      <c r="ANF129" s="511"/>
      <c r="ANG129" s="511"/>
      <c r="ANH129" s="511"/>
      <c r="ANI129" s="511"/>
      <c r="ANJ129" s="511"/>
      <c r="ANK129" s="511"/>
      <c r="ANL129" s="511"/>
      <c r="ANM129" s="511"/>
      <c r="ANN129" s="511"/>
      <c r="ANO129" s="511"/>
      <c r="ANP129" s="511"/>
      <c r="ANQ129" s="511"/>
      <c r="ANR129" s="511"/>
      <c r="ANS129" s="511"/>
      <c r="ANT129" s="511"/>
      <c r="ANU129" s="511"/>
      <c r="ANV129" s="511"/>
      <c r="ANW129" s="511"/>
      <c r="ANX129" s="511"/>
      <c r="ANY129" s="511"/>
      <c r="ANZ129" s="511"/>
      <c r="AOA129" s="511"/>
      <c r="AOB129" s="511"/>
      <c r="AOC129" s="511"/>
      <c r="AOD129" s="511"/>
      <c r="AOE129" s="511"/>
      <c r="AOF129" s="511"/>
      <c r="AOG129" s="511"/>
      <c r="AOH129" s="511"/>
      <c r="AOI129" s="511"/>
      <c r="AOJ129" s="511"/>
      <c r="AOK129" s="511"/>
      <c r="AOL129" s="511"/>
      <c r="AOM129" s="511"/>
      <c r="AON129" s="511"/>
      <c r="AOO129" s="511"/>
      <c r="AOP129" s="511"/>
      <c r="AOQ129" s="511"/>
      <c r="AOR129" s="511"/>
      <c r="AOS129" s="511"/>
      <c r="AOT129" s="511"/>
      <c r="AOU129" s="511"/>
      <c r="AOV129" s="511"/>
      <c r="AOW129" s="511"/>
      <c r="AOX129" s="511"/>
      <c r="AOY129" s="511"/>
      <c r="AOZ129" s="511"/>
      <c r="APA129" s="511"/>
      <c r="APB129" s="511"/>
      <c r="APC129" s="511"/>
      <c r="APD129" s="511"/>
      <c r="APE129" s="511"/>
      <c r="APF129" s="511"/>
      <c r="APG129" s="511"/>
      <c r="APH129" s="511"/>
      <c r="API129" s="511"/>
      <c r="APJ129" s="511"/>
      <c r="APK129" s="511"/>
      <c r="APL129" s="511"/>
      <c r="APM129" s="511"/>
      <c r="APN129" s="511"/>
      <c r="APO129" s="511"/>
      <c r="APP129" s="511"/>
      <c r="APQ129" s="511"/>
      <c r="APR129" s="511"/>
      <c r="APS129" s="511"/>
      <c r="APT129" s="511"/>
      <c r="APU129" s="511"/>
      <c r="APV129" s="511"/>
      <c r="APW129" s="511"/>
      <c r="APX129" s="511"/>
      <c r="APY129" s="511"/>
      <c r="APZ129" s="511"/>
      <c r="AQA129" s="511"/>
      <c r="AQB129" s="511"/>
      <c r="AQC129" s="511"/>
      <c r="AQD129" s="511"/>
      <c r="AQE129" s="511"/>
      <c r="AQF129" s="511"/>
      <c r="AQG129" s="511"/>
      <c r="AQH129" s="511"/>
      <c r="AQI129" s="511"/>
      <c r="AQJ129" s="511"/>
      <c r="AQK129" s="511"/>
      <c r="AQL129" s="511"/>
      <c r="AQM129" s="511"/>
      <c r="AQN129" s="511"/>
      <c r="AQO129" s="511"/>
      <c r="AQP129" s="511"/>
      <c r="AQQ129" s="511"/>
      <c r="AQR129" s="511"/>
      <c r="AQS129" s="511"/>
      <c r="AQT129" s="511"/>
      <c r="AQU129" s="511"/>
      <c r="AQV129" s="511"/>
      <c r="AQW129" s="511"/>
      <c r="AQX129" s="511"/>
      <c r="AQY129" s="511"/>
      <c r="AQZ129" s="511"/>
      <c r="ARA129" s="511"/>
      <c r="ARB129" s="511"/>
      <c r="ARC129" s="511"/>
      <c r="ARD129" s="511"/>
      <c r="ARE129" s="511"/>
      <c r="ARF129" s="511"/>
      <c r="ARG129" s="511"/>
      <c r="ARH129" s="511"/>
      <c r="ARI129" s="511"/>
      <c r="ARJ129" s="511"/>
      <c r="ARK129" s="511"/>
      <c r="ARL129" s="511"/>
      <c r="ARM129" s="511"/>
      <c r="ARN129" s="511"/>
      <c r="ARO129" s="511"/>
      <c r="ARP129" s="511"/>
      <c r="ARQ129" s="511"/>
      <c r="ARR129" s="511"/>
      <c r="ARS129" s="511"/>
      <c r="ART129" s="511"/>
      <c r="ARU129" s="511"/>
      <c r="ARV129" s="511"/>
      <c r="ARW129" s="511"/>
      <c r="ARX129" s="511"/>
      <c r="ARY129" s="511"/>
      <c r="ARZ129" s="511"/>
      <c r="ASA129" s="511"/>
      <c r="ASB129" s="511"/>
      <c r="ASC129" s="511"/>
      <c r="ASD129" s="511"/>
      <c r="ASE129" s="511"/>
      <c r="ASF129" s="511"/>
      <c r="ASG129" s="511"/>
      <c r="ASH129" s="511"/>
      <c r="ASI129" s="511"/>
      <c r="ASJ129" s="511"/>
      <c r="ASK129" s="511"/>
      <c r="ASL129" s="511"/>
      <c r="ASM129" s="511"/>
      <c r="ASN129" s="511"/>
      <c r="ASO129" s="511"/>
      <c r="ASP129" s="511"/>
      <c r="ASQ129" s="511"/>
      <c r="ASR129" s="511"/>
      <c r="ASS129" s="511"/>
      <c r="AST129" s="511"/>
      <c r="ASU129" s="511"/>
      <c r="ASV129" s="511"/>
      <c r="ASW129" s="511"/>
      <c r="ASX129" s="511"/>
      <c r="ASY129" s="511"/>
      <c r="ASZ129" s="511"/>
      <c r="ATA129" s="511"/>
      <c r="ATB129" s="511"/>
      <c r="ATC129" s="511"/>
      <c r="ATD129" s="511"/>
      <c r="ATE129" s="511"/>
      <c r="ATF129" s="511"/>
      <c r="ATG129" s="511"/>
      <c r="ATH129" s="511"/>
      <c r="ATI129" s="511"/>
      <c r="ATJ129" s="511"/>
      <c r="ATK129" s="511"/>
      <c r="ATL129" s="511"/>
      <c r="ATM129" s="511"/>
      <c r="ATN129" s="511"/>
      <c r="ATO129" s="511"/>
      <c r="ATP129" s="511"/>
      <c r="ATQ129" s="511"/>
      <c r="ATR129" s="511"/>
      <c r="ATS129" s="511"/>
      <c r="ATT129" s="511"/>
      <c r="ATU129" s="511"/>
      <c r="ATV129" s="511"/>
      <c r="ATW129" s="511"/>
      <c r="ATX129" s="511"/>
      <c r="ATY129" s="511"/>
      <c r="ATZ129" s="511"/>
      <c r="AUA129" s="511"/>
      <c r="AUB129" s="511"/>
      <c r="AUC129" s="511"/>
      <c r="AUD129" s="511"/>
      <c r="AUE129" s="511"/>
      <c r="AUF129" s="511"/>
      <c r="AUG129" s="511"/>
      <c r="AUH129" s="511"/>
      <c r="AUI129" s="511"/>
      <c r="AUJ129" s="511"/>
      <c r="AUK129" s="511"/>
      <c r="AUL129" s="511"/>
      <c r="AUM129" s="511"/>
      <c r="AUN129" s="511"/>
      <c r="AUO129" s="511"/>
      <c r="AUP129" s="511"/>
      <c r="AUQ129" s="511"/>
      <c r="AUR129" s="511"/>
      <c r="AUS129" s="511"/>
      <c r="AUT129" s="511"/>
      <c r="AUU129" s="511"/>
      <c r="AUV129" s="511"/>
      <c r="AUW129" s="511"/>
      <c r="AUX129" s="511"/>
      <c r="AUY129" s="511"/>
      <c r="AUZ129" s="511"/>
      <c r="AVA129" s="511"/>
      <c r="AVB129" s="511"/>
      <c r="AVC129" s="511"/>
      <c r="AVD129" s="511"/>
      <c r="AVE129" s="511"/>
      <c r="AVF129" s="511"/>
      <c r="AVG129" s="511"/>
      <c r="AVH129" s="511"/>
      <c r="AVI129" s="511"/>
      <c r="AVJ129" s="511"/>
      <c r="AVK129" s="511"/>
      <c r="AVL129" s="511"/>
      <c r="AVM129" s="511"/>
      <c r="AVN129" s="511"/>
      <c r="AVO129" s="511"/>
      <c r="AVP129" s="511"/>
      <c r="AVQ129" s="511"/>
      <c r="AVR129" s="511"/>
      <c r="AVS129" s="511"/>
      <c r="AVT129" s="511"/>
      <c r="AVU129" s="511"/>
      <c r="AVV129" s="511"/>
      <c r="AVW129" s="511"/>
      <c r="AVX129" s="511"/>
      <c r="AVY129" s="511"/>
      <c r="AVZ129" s="511"/>
      <c r="AWA129" s="511"/>
      <c r="AWB129" s="511"/>
      <c r="AWC129" s="511"/>
      <c r="AWD129" s="511"/>
      <c r="AWE129" s="511"/>
      <c r="AWF129" s="511"/>
      <c r="AWG129" s="511"/>
      <c r="AWH129" s="511"/>
      <c r="AWI129" s="511"/>
      <c r="AWJ129" s="511"/>
      <c r="AWK129" s="511"/>
      <c r="AWL129" s="511"/>
      <c r="AWM129" s="511"/>
      <c r="AWN129" s="511"/>
      <c r="AWO129" s="511"/>
      <c r="AWP129" s="511"/>
      <c r="AWQ129" s="511"/>
      <c r="AWR129" s="511"/>
      <c r="AWS129" s="511"/>
      <c r="AWT129" s="511"/>
      <c r="AWU129" s="511"/>
      <c r="AWV129" s="511"/>
      <c r="AWW129" s="511"/>
      <c r="AWX129" s="511"/>
      <c r="AWY129" s="511"/>
      <c r="AWZ129" s="511"/>
      <c r="AXA129" s="511"/>
      <c r="AXB129" s="511"/>
      <c r="AXC129" s="511"/>
      <c r="AXD129" s="511"/>
      <c r="AXE129" s="511"/>
      <c r="AXF129" s="511"/>
      <c r="AXG129" s="511"/>
      <c r="AXH129" s="511"/>
      <c r="AXI129" s="511"/>
      <c r="AXJ129" s="511"/>
      <c r="AXK129" s="511"/>
      <c r="AXL129" s="511"/>
      <c r="AXM129" s="511"/>
      <c r="AXN129" s="511"/>
      <c r="AXO129" s="511"/>
      <c r="AXP129" s="511"/>
      <c r="AXQ129" s="511"/>
      <c r="AXR129" s="511"/>
      <c r="AXS129" s="511"/>
      <c r="AXT129" s="511"/>
      <c r="AXU129" s="511"/>
      <c r="AXV129" s="511"/>
      <c r="AXW129" s="511"/>
      <c r="AXX129" s="511"/>
      <c r="AXY129" s="511"/>
      <c r="AXZ129" s="511"/>
      <c r="AYA129" s="511"/>
      <c r="AYB129" s="511"/>
      <c r="AYC129" s="511"/>
      <c r="AYD129" s="511"/>
      <c r="AYE129" s="511"/>
      <c r="AYF129" s="511"/>
      <c r="AYG129" s="511"/>
      <c r="AYH129" s="511"/>
      <c r="AYI129" s="511"/>
      <c r="AYJ129" s="511"/>
      <c r="AYK129" s="511"/>
      <c r="AYL129" s="511"/>
      <c r="AYM129" s="511"/>
      <c r="AYN129" s="511"/>
      <c r="AYO129" s="511"/>
      <c r="AYP129" s="511"/>
      <c r="AYQ129" s="511"/>
      <c r="AYR129" s="511"/>
      <c r="AYS129" s="511"/>
      <c r="AYT129" s="511"/>
      <c r="AYU129" s="511"/>
      <c r="AYV129" s="511"/>
      <c r="AYW129" s="511"/>
      <c r="AYX129" s="511"/>
      <c r="AYY129" s="511"/>
      <c r="AYZ129" s="511"/>
      <c r="AZA129" s="511"/>
      <c r="AZB129" s="511"/>
      <c r="AZC129" s="511"/>
      <c r="AZD129" s="511"/>
      <c r="AZE129" s="511"/>
      <c r="AZF129" s="511"/>
      <c r="AZG129" s="511"/>
      <c r="AZH129" s="511"/>
      <c r="AZI129" s="511"/>
      <c r="AZJ129" s="511"/>
      <c r="AZK129" s="511"/>
      <c r="AZL129" s="511"/>
      <c r="AZM129" s="511"/>
      <c r="AZN129" s="511"/>
      <c r="AZO129" s="511"/>
      <c r="AZP129" s="511"/>
      <c r="AZQ129" s="511"/>
      <c r="AZR129" s="511"/>
      <c r="AZS129" s="511"/>
      <c r="AZT129" s="511"/>
      <c r="AZU129" s="511"/>
      <c r="AZV129" s="511"/>
      <c r="AZW129" s="511"/>
      <c r="AZX129" s="511"/>
      <c r="AZY129" s="511"/>
      <c r="AZZ129" s="511"/>
      <c r="BAA129" s="511"/>
      <c r="BAB129" s="511"/>
      <c r="BAC129" s="511"/>
      <c r="BAD129" s="511"/>
      <c r="BAE129" s="511"/>
      <c r="BAF129" s="511"/>
      <c r="BAG129" s="511"/>
      <c r="BAH129" s="511"/>
      <c r="BAI129" s="511"/>
      <c r="BAJ129" s="511"/>
      <c r="BAK129" s="511"/>
      <c r="BAL129" s="511"/>
      <c r="BAM129" s="511"/>
      <c r="BAN129" s="511"/>
      <c r="BAO129" s="511"/>
      <c r="BAP129" s="511"/>
      <c r="BAQ129" s="511"/>
      <c r="BAR129" s="511"/>
      <c r="BAS129" s="511"/>
      <c r="BAT129" s="511"/>
      <c r="BAU129" s="511"/>
      <c r="BAV129" s="511"/>
      <c r="BAW129" s="511"/>
      <c r="BAX129" s="511"/>
      <c r="BAY129" s="511"/>
      <c r="BAZ129" s="511"/>
      <c r="BBA129" s="511"/>
      <c r="BBB129" s="511"/>
      <c r="BBC129" s="511"/>
      <c r="BBD129" s="511"/>
      <c r="BBE129" s="511"/>
      <c r="BBF129" s="511"/>
      <c r="BBG129" s="511"/>
      <c r="BBH129" s="511"/>
      <c r="BBI129" s="511"/>
      <c r="BBJ129" s="511"/>
      <c r="BBK129" s="511"/>
      <c r="BBL129" s="511"/>
      <c r="BBM129" s="511"/>
      <c r="BBN129" s="511"/>
      <c r="BBO129" s="511"/>
      <c r="BBP129" s="511"/>
      <c r="BBQ129" s="511"/>
      <c r="BBR129" s="511"/>
      <c r="BBS129" s="511"/>
      <c r="BBT129" s="511"/>
      <c r="BBU129" s="511"/>
      <c r="BBV129" s="511"/>
      <c r="BBW129" s="511"/>
      <c r="BBX129" s="511"/>
      <c r="BBY129" s="511"/>
      <c r="BBZ129" s="511"/>
      <c r="BCA129" s="511"/>
      <c r="BCB129" s="511"/>
      <c r="BCC129" s="511"/>
      <c r="BCD129" s="511"/>
      <c r="BCE129" s="511"/>
      <c r="BCF129" s="511"/>
      <c r="BCG129" s="511"/>
      <c r="BCH129" s="511"/>
      <c r="BCI129" s="511"/>
      <c r="BCJ129" s="511"/>
      <c r="BCK129" s="511"/>
      <c r="BCL129" s="511"/>
      <c r="BCM129" s="511"/>
      <c r="BCN129" s="511"/>
      <c r="BCO129" s="511"/>
      <c r="BCP129" s="511"/>
      <c r="BCQ129" s="511"/>
      <c r="BCR129" s="511"/>
      <c r="BCS129" s="511"/>
      <c r="BCT129" s="511"/>
      <c r="BCU129" s="511"/>
      <c r="BCV129" s="511"/>
      <c r="BCW129" s="511"/>
      <c r="BCX129" s="511"/>
      <c r="BCY129" s="511"/>
      <c r="BCZ129" s="511"/>
      <c r="BDA129" s="511"/>
      <c r="BDB129" s="511"/>
      <c r="BDC129" s="511"/>
      <c r="BDD129" s="511"/>
      <c r="BDE129" s="511"/>
      <c r="BDF129" s="511"/>
      <c r="BDG129" s="511"/>
      <c r="BDH129" s="511"/>
      <c r="BDI129" s="511"/>
      <c r="BDJ129" s="511"/>
      <c r="BDK129" s="511"/>
      <c r="BDL129" s="511"/>
      <c r="BDM129" s="511"/>
      <c r="BDN129" s="511"/>
      <c r="BDO129" s="511"/>
      <c r="BDP129" s="511"/>
      <c r="BDQ129" s="511"/>
      <c r="BDR129" s="511"/>
      <c r="BDS129" s="511"/>
      <c r="BDT129" s="511"/>
      <c r="BDU129" s="511"/>
      <c r="BDV129" s="511"/>
      <c r="BDW129" s="511"/>
      <c r="BDX129" s="511"/>
      <c r="BDY129" s="511"/>
      <c r="BDZ129" s="511"/>
      <c r="BEA129" s="511"/>
      <c r="BEB129" s="511"/>
      <c r="BEC129" s="511"/>
      <c r="BED129" s="511"/>
      <c r="BEE129" s="511"/>
      <c r="BEF129" s="511"/>
      <c r="BEG129" s="511"/>
      <c r="BEH129" s="511"/>
      <c r="BEI129" s="511"/>
      <c r="BEJ129" s="511"/>
      <c r="BEK129" s="511"/>
      <c r="BEL129" s="511"/>
      <c r="BEM129" s="511"/>
      <c r="BEN129" s="511"/>
      <c r="BEO129" s="511"/>
      <c r="BEP129" s="511"/>
      <c r="BEQ129" s="511"/>
      <c r="BER129" s="511"/>
      <c r="BES129" s="511"/>
      <c r="BET129" s="511"/>
      <c r="BEU129" s="511"/>
      <c r="BEV129" s="511"/>
      <c r="BEW129" s="511"/>
      <c r="BEX129" s="511"/>
      <c r="BEY129" s="511"/>
      <c r="BEZ129" s="511"/>
      <c r="BFA129" s="511"/>
      <c r="BFB129" s="511"/>
      <c r="BFC129" s="511"/>
      <c r="BFD129" s="511"/>
      <c r="BFE129" s="511"/>
      <c r="BFF129" s="511"/>
      <c r="BFG129" s="511"/>
      <c r="BFH129" s="511"/>
      <c r="BFI129" s="511"/>
      <c r="BFJ129" s="511"/>
      <c r="BFK129" s="511"/>
      <c r="BFL129" s="511"/>
      <c r="BFM129" s="511"/>
      <c r="BFN129" s="511"/>
      <c r="BFO129" s="511"/>
      <c r="BFP129" s="511"/>
      <c r="BFQ129" s="511"/>
      <c r="BFR129" s="511"/>
      <c r="BFS129" s="511"/>
      <c r="BFT129" s="511"/>
      <c r="BFU129" s="511"/>
      <c r="BFV129" s="511"/>
      <c r="BFW129" s="511"/>
      <c r="BFX129" s="511"/>
      <c r="BFY129" s="511"/>
      <c r="BFZ129" s="511"/>
      <c r="BGA129" s="511"/>
      <c r="BGB129" s="511"/>
      <c r="BGC129" s="511"/>
      <c r="BGD129" s="511"/>
      <c r="BGE129" s="511"/>
      <c r="BGF129" s="511"/>
      <c r="BGG129" s="511"/>
      <c r="BGH129" s="511"/>
      <c r="BGI129" s="511"/>
      <c r="BGJ129" s="511"/>
      <c r="BGK129" s="511"/>
      <c r="BGL129" s="511"/>
      <c r="BGM129" s="511"/>
      <c r="BGN129" s="511"/>
      <c r="BGO129" s="511"/>
      <c r="BGP129" s="511"/>
      <c r="BGQ129" s="511"/>
      <c r="BGR129" s="511"/>
      <c r="BGS129" s="511"/>
      <c r="BGT129" s="511"/>
      <c r="BGU129" s="511"/>
      <c r="BGV129" s="511"/>
      <c r="BGW129" s="511"/>
      <c r="BGX129" s="511"/>
      <c r="BGY129" s="511"/>
      <c r="BGZ129" s="511"/>
      <c r="BHA129" s="511"/>
      <c r="BHB129" s="511"/>
      <c r="BHC129" s="511"/>
      <c r="BHD129" s="511"/>
      <c r="BHE129" s="511"/>
      <c r="BHF129" s="511"/>
      <c r="BHG129" s="511"/>
      <c r="BHH129" s="511"/>
      <c r="BHI129" s="511"/>
      <c r="BHJ129" s="511"/>
      <c r="BHK129" s="511"/>
      <c r="BHL129" s="511"/>
      <c r="BHM129" s="511"/>
      <c r="BHN129" s="511"/>
      <c r="BHO129" s="511"/>
      <c r="BHP129" s="511"/>
      <c r="BHQ129" s="511"/>
      <c r="BHR129" s="511"/>
      <c r="BHS129" s="511"/>
      <c r="BHT129" s="511"/>
      <c r="BHU129" s="511"/>
      <c r="BHV129" s="511"/>
      <c r="BHW129" s="511"/>
      <c r="BHX129" s="511"/>
      <c r="BHY129" s="511"/>
      <c r="BHZ129" s="511"/>
      <c r="BIA129" s="511"/>
      <c r="BIB129" s="511"/>
      <c r="BIC129" s="511"/>
      <c r="BID129" s="511"/>
      <c r="BIE129" s="511"/>
      <c r="BIF129" s="511"/>
      <c r="BIG129" s="511"/>
      <c r="BIH129" s="511"/>
      <c r="BII129" s="511"/>
      <c r="BIJ129" s="511"/>
      <c r="BIK129" s="511"/>
      <c r="BIL129" s="511"/>
      <c r="BIM129" s="511"/>
      <c r="BIN129" s="511"/>
      <c r="BIO129" s="511"/>
      <c r="BIP129" s="511"/>
      <c r="BIQ129" s="511"/>
      <c r="BIR129" s="511"/>
      <c r="BIS129" s="511"/>
      <c r="BIT129" s="511"/>
      <c r="BIU129" s="511"/>
      <c r="BIV129" s="511"/>
      <c r="BIW129" s="511"/>
      <c r="BIX129" s="511"/>
      <c r="BIY129" s="511"/>
      <c r="BIZ129" s="511"/>
      <c r="BJA129" s="511"/>
      <c r="BJB129" s="511"/>
      <c r="BJC129" s="511"/>
      <c r="BJD129" s="511"/>
      <c r="BJE129" s="511"/>
      <c r="BJF129" s="511"/>
      <c r="BJG129" s="511"/>
      <c r="BJH129" s="511"/>
      <c r="BJI129" s="511"/>
      <c r="BJJ129" s="511"/>
      <c r="BJK129" s="511"/>
      <c r="BJL129" s="511"/>
      <c r="BJM129" s="511"/>
      <c r="BJN129" s="511"/>
      <c r="BJO129" s="511"/>
      <c r="BJP129" s="511"/>
      <c r="BJQ129" s="511"/>
      <c r="BJR129" s="511"/>
      <c r="BJS129" s="511"/>
      <c r="BJT129" s="511"/>
      <c r="BJU129" s="511"/>
      <c r="BJV129" s="511"/>
      <c r="BJW129" s="511"/>
      <c r="BJX129" s="511"/>
      <c r="BJY129" s="511"/>
      <c r="BJZ129" s="511"/>
      <c r="BKA129" s="511"/>
      <c r="BKB129" s="511"/>
      <c r="BKC129" s="511"/>
      <c r="BKD129" s="511"/>
      <c r="BKE129" s="511"/>
      <c r="BKF129" s="511"/>
      <c r="BKG129" s="511"/>
      <c r="BKH129" s="511"/>
      <c r="BKI129" s="511"/>
      <c r="BKJ129" s="511"/>
      <c r="BKK129" s="511"/>
      <c r="BKL129" s="511"/>
      <c r="BKM129" s="511"/>
      <c r="BKN129" s="511"/>
      <c r="BKO129" s="511"/>
      <c r="BKP129" s="511"/>
      <c r="BKQ129" s="511"/>
      <c r="BKR129" s="511"/>
      <c r="BKS129" s="511"/>
      <c r="BKT129" s="511"/>
      <c r="BKU129" s="511"/>
      <c r="BKV129" s="511"/>
      <c r="BKW129" s="511"/>
      <c r="BKX129" s="511"/>
      <c r="BKY129" s="511"/>
      <c r="BKZ129" s="511"/>
      <c r="BLA129" s="511"/>
      <c r="BLB129" s="511"/>
      <c r="BLC129" s="511"/>
      <c r="BLD129" s="511"/>
      <c r="BLE129" s="511"/>
      <c r="BLF129" s="511"/>
      <c r="BLG129" s="511"/>
      <c r="BLH129" s="511"/>
      <c r="BLI129" s="511"/>
      <c r="BLJ129" s="511"/>
      <c r="BLK129" s="511"/>
      <c r="BLL129" s="511"/>
      <c r="BLM129" s="511"/>
      <c r="BLN129" s="511"/>
      <c r="BLO129" s="511"/>
      <c r="BLP129" s="511"/>
      <c r="BLQ129" s="511"/>
      <c r="BLR129" s="511"/>
      <c r="BLS129" s="511"/>
      <c r="BLT129" s="511"/>
      <c r="BLU129" s="511"/>
      <c r="BLV129" s="511"/>
      <c r="BLW129" s="511"/>
      <c r="BLX129" s="511"/>
      <c r="BLY129" s="511"/>
      <c r="BLZ129" s="511"/>
      <c r="BMA129" s="511"/>
      <c r="BMB129" s="511"/>
      <c r="BMC129" s="511"/>
      <c r="BMD129" s="511"/>
      <c r="BME129" s="511"/>
      <c r="BMF129" s="511"/>
      <c r="BMG129" s="511"/>
      <c r="BMH129" s="511"/>
      <c r="BMI129" s="511"/>
      <c r="BMJ129" s="511"/>
      <c r="BMK129" s="511"/>
      <c r="BML129" s="511"/>
      <c r="BMM129" s="511"/>
      <c r="BMN129" s="511"/>
      <c r="BMO129" s="511"/>
      <c r="BMP129" s="511"/>
      <c r="BMQ129" s="511"/>
      <c r="BMR129" s="511"/>
      <c r="BMS129" s="511"/>
      <c r="BMT129" s="511"/>
      <c r="BMU129" s="511"/>
      <c r="BMV129" s="511"/>
      <c r="BMW129" s="511"/>
      <c r="BMX129" s="511"/>
      <c r="BMY129" s="511"/>
      <c r="BMZ129" s="511"/>
      <c r="BNA129" s="511"/>
      <c r="BNB129" s="511"/>
      <c r="BNC129" s="511"/>
      <c r="BND129" s="511"/>
      <c r="BNE129" s="511"/>
      <c r="BNF129" s="511"/>
      <c r="BNG129" s="511"/>
      <c r="BNH129" s="511"/>
      <c r="BNI129" s="511"/>
      <c r="BNJ129" s="511"/>
      <c r="BNK129" s="511"/>
      <c r="BNL129" s="511"/>
      <c r="BNM129" s="511"/>
      <c r="BNN129" s="511"/>
      <c r="BNO129" s="511"/>
      <c r="BNP129" s="511"/>
      <c r="BNQ129" s="511"/>
      <c r="BNR129" s="511"/>
      <c r="BNS129" s="511"/>
      <c r="BNT129" s="511"/>
      <c r="BNU129" s="511"/>
      <c r="BNV129" s="511"/>
      <c r="BNW129" s="511"/>
      <c r="BNX129" s="511"/>
      <c r="BNY129" s="511"/>
      <c r="BNZ129" s="511"/>
      <c r="BOA129" s="511"/>
      <c r="BOB129" s="511"/>
      <c r="BOC129" s="511"/>
      <c r="BOD129" s="511"/>
      <c r="BOE129" s="511"/>
      <c r="BOF129" s="511"/>
      <c r="BOG129" s="511"/>
      <c r="BOH129" s="511"/>
      <c r="BOI129" s="511"/>
      <c r="BOJ129" s="511"/>
      <c r="BOK129" s="511"/>
      <c r="BOL129" s="511"/>
      <c r="BOM129" s="511"/>
      <c r="BON129" s="511"/>
      <c r="BOO129" s="511"/>
      <c r="BOP129" s="511"/>
      <c r="BOQ129" s="511"/>
      <c r="BOR129" s="511"/>
      <c r="BOS129" s="511"/>
      <c r="BOT129" s="511"/>
      <c r="BOU129" s="511"/>
      <c r="BOV129" s="511"/>
      <c r="BOW129" s="511"/>
      <c r="BOX129" s="511"/>
      <c r="BOY129" s="511"/>
      <c r="BOZ129" s="511"/>
      <c r="BPA129" s="511"/>
      <c r="BPB129" s="511"/>
      <c r="BPC129" s="511"/>
      <c r="BPD129" s="511"/>
      <c r="BPE129" s="511"/>
      <c r="BPF129" s="511"/>
      <c r="BPG129" s="511"/>
      <c r="BPH129" s="511"/>
      <c r="BPI129" s="511"/>
      <c r="BPJ129" s="511"/>
      <c r="BPK129" s="511"/>
      <c r="BPL129" s="511"/>
      <c r="BPM129" s="511"/>
      <c r="BPN129" s="511"/>
      <c r="BPO129" s="511"/>
      <c r="BPP129" s="511"/>
      <c r="BPQ129" s="511"/>
      <c r="BPR129" s="511"/>
      <c r="BPS129" s="511"/>
      <c r="BPT129" s="511"/>
      <c r="BPU129" s="511"/>
      <c r="BPV129" s="511"/>
      <c r="BPW129" s="511"/>
      <c r="BPX129" s="511"/>
      <c r="BPY129" s="511"/>
      <c r="BPZ129" s="511"/>
      <c r="BQA129" s="511"/>
      <c r="BQB129" s="511"/>
      <c r="BQC129" s="511"/>
      <c r="BQD129" s="511"/>
      <c r="BQE129" s="511"/>
      <c r="BQF129" s="511"/>
      <c r="BQG129" s="511"/>
      <c r="BQH129" s="511"/>
      <c r="BQI129" s="511"/>
      <c r="BQJ129" s="511"/>
      <c r="BQK129" s="511"/>
      <c r="BQL129" s="511"/>
      <c r="BQM129" s="511"/>
      <c r="BQN129" s="511"/>
      <c r="BQO129" s="511"/>
      <c r="BQP129" s="511"/>
      <c r="BQQ129" s="511"/>
      <c r="BQR129" s="511"/>
      <c r="BQS129" s="511"/>
      <c r="BQT129" s="511"/>
      <c r="BQU129" s="511"/>
      <c r="BQV129" s="511"/>
      <c r="BQW129" s="511"/>
      <c r="BQX129" s="511"/>
      <c r="BQY129" s="511"/>
      <c r="BQZ129" s="511"/>
      <c r="BRA129" s="511"/>
      <c r="BRB129" s="511"/>
      <c r="BRC129" s="511"/>
      <c r="BRD129" s="511"/>
      <c r="BRE129" s="511"/>
      <c r="BRF129" s="511"/>
      <c r="BRG129" s="511"/>
      <c r="BRH129" s="511"/>
      <c r="BRI129" s="511"/>
      <c r="BRJ129" s="511"/>
      <c r="BRK129" s="511"/>
      <c r="BRL129" s="511"/>
      <c r="BRM129" s="511"/>
      <c r="BRN129" s="511"/>
      <c r="BRO129" s="511"/>
      <c r="BRP129" s="511"/>
      <c r="BRQ129" s="511"/>
      <c r="BRR129" s="511"/>
      <c r="BRS129" s="511"/>
      <c r="BRT129" s="511"/>
      <c r="BRU129" s="511"/>
      <c r="BRV129" s="511"/>
      <c r="BRW129" s="511"/>
      <c r="BRX129" s="511"/>
      <c r="BRY129" s="511"/>
      <c r="BRZ129" s="511"/>
      <c r="BSA129" s="511"/>
      <c r="BSB129" s="511"/>
      <c r="BSC129" s="511"/>
      <c r="BSD129" s="511"/>
      <c r="BSE129" s="511"/>
      <c r="BSF129" s="511"/>
      <c r="BSG129" s="511"/>
      <c r="BSH129" s="511"/>
      <c r="BSI129" s="511"/>
      <c r="BSJ129" s="511"/>
      <c r="BSK129" s="511"/>
      <c r="BSL129" s="511"/>
      <c r="BSM129" s="511"/>
      <c r="BSN129" s="511"/>
      <c r="BSO129" s="511"/>
      <c r="BSP129" s="511"/>
      <c r="BSQ129" s="511"/>
      <c r="BSR129" s="511"/>
      <c r="BSS129" s="511"/>
      <c r="BST129" s="511"/>
      <c r="BSU129" s="511"/>
      <c r="BSV129" s="511"/>
      <c r="BSW129" s="511"/>
      <c r="BSX129" s="511"/>
      <c r="BSY129" s="511"/>
      <c r="BSZ129" s="511"/>
      <c r="BTA129" s="511"/>
      <c r="BTB129" s="511"/>
      <c r="BTC129" s="511"/>
      <c r="BTD129" s="511"/>
      <c r="BTE129" s="511"/>
      <c r="BTF129" s="511"/>
      <c r="BTG129" s="511"/>
      <c r="BTH129" s="511"/>
      <c r="BTI129" s="511"/>
      <c r="BTJ129" s="511"/>
      <c r="BTK129" s="511"/>
      <c r="BTL129" s="511"/>
      <c r="BTM129" s="511"/>
      <c r="BTN129" s="511"/>
      <c r="BTO129" s="511"/>
      <c r="BTP129" s="511"/>
      <c r="BTQ129" s="511"/>
      <c r="BTR129" s="511"/>
      <c r="BTS129" s="511"/>
      <c r="BTT129" s="511"/>
      <c r="BTU129" s="511"/>
      <c r="BTV129" s="511"/>
      <c r="BTW129" s="511"/>
      <c r="BTX129" s="511"/>
      <c r="BTY129" s="511"/>
      <c r="BTZ129" s="511"/>
      <c r="BUA129" s="511"/>
      <c r="BUB129" s="511"/>
      <c r="BUC129" s="511"/>
      <c r="BUD129" s="511"/>
      <c r="BUE129" s="511"/>
      <c r="BUF129" s="511"/>
      <c r="BUG129" s="511"/>
      <c r="BUH129" s="511"/>
      <c r="BUI129" s="511"/>
      <c r="BUJ129" s="511"/>
      <c r="BUK129" s="511"/>
      <c r="BUL129" s="511"/>
      <c r="BUM129" s="511"/>
      <c r="BUN129" s="511"/>
      <c r="BUO129" s="511"/>
      <c r="BUP129" s="511"/>
      <c r="BUQ129" s="511"/>
      <c r="BUR129" s="511"/>
      <c r="BUS129" s="511"/>
      <c r="BUT129" s="511"/>
      <c r="BUU129" s="511"/>
      <c r="BUV129" s="511"/>
      <c r="BUW129" s="511"/>
      <c r="BUX129" s="511"/>
      <c r="BUY129" s="511"/>
      <c r="BUZ129" s="511"/>
      <c r="BVA129" s="511"/>
      <c r="BVB129" s="511"/>
      <c r="BVC129" s="511"/>
      <c r="BVD129" s="511"/>
      <c r="BVE129" s="511"/>
      <c r="BVF129" s="511"/>
      <c r="BVG129" s="511"/>
      <c r="BVH129" s="511"/>
      <c r="BVI129" s="511"/>
      <c r="BVJ129" s="511"/>
      <c r="BVK129" s="511"/>
      <c r="BVL129" s="511"/>
      <c r="BVM129" s="511"/>
      <c r="BVN129" s="511"/>
      <c r="BVO129" s="511"/>
      <c r="BVP129" s="511"/>
      <c r="BVQ129" s="511"/>
      <c r="BVR129" s="511"/>
      <c r="BVS129" s="511"/>
      <c r="BVT129" s="511"/>
      <c r="BVU129" s="511"/>
      <c r="BVV129" s="511"/>
      <c r="BVW129" s="511"/>
      <c r="BVX129" s="511"/>
      <c r="BVY129" s="511"/>
      <c r="BVZ129" s="511"/>
      <c r="BWA129" s="511"/>
      <c r="BWB129" s="511"/>
      <c r="BWC129" s="511"/>
      <c r="BWD129" s="511"/>
      <c r="BWE129" s="511"/>
      <c r="BWF129" s="511"/>
      <c r="BWG129" s="511"/>
      <c r="BWH129" s="511"/>
      <c r="BWI129" s="511"/>
      <c r="BWJ129" s="511"/>
      <c r="BWK129" s="511"/>
      <c r="BWL129" s="511"/>
      <c r="BWM129" s="511"/>
      <c r="BWN129" s="511"/>
      <c r="BWO129" s="511"/>
      <c r="BWP129" s="511"/>
      <c r="BWQ129" s="511"/>
      <c r="BWR129" s="511"/>
      <c r="BWS129" s="511"/>
      <c r="BWT129" s="511"/>
      <c r="BWU129" s="511"/>
      <c r="BWV129" s="511"/>
      <c r="BWW129" s="511"/>
      <c r="BWX129" s="511"/>
      <c r="BWY129" s="511"/>
      <c r="BWZ129" s="511"/>
      <c r="BXA129" s="511"/>
      <c r="BXB129" s="511"/>
      <c r="BXC129" s="511"/>
      <c r="BXD129" s="511"/>
      <c r="BXE129" s="511"/>
      <c r="BXF129" s="511"/>
      <c r="BXG129" s="511"/>
      <c r="BXH129" s="511"/>
      <c r="BXI129" s="511"/>
      <c r="BXJ129" s="511"/>
      <c r="BXK129" s="511"/>
      <c r="BXL129" s="511"/>
      <c r="BXM129" s="511"/>
      <c r="BXN129" s="511"/>
      <c r="BXO129" s="511"/>
      <c r="BXP129" s="511"/>
      <c r="BXQ129" s="511"/>
      <c r="BXR129" s="511"/>
      <c r="BXS129" s="511"/>
      <c r="BXT129" s="511"/>
      <c r="BXU129" s="511"/>
      <c r="BXV129" s="511"/>
      <c r="BXW129" s="511"/>
      <c r="BXX129" s="511"/>
      <c r="BXY129" s="511"/>
      <c r="BXZ129" s="511"/>
      <c r="BYA129" s="511"/>
      <c r="BYB129" s="511"/>
      <c r="BYC129" s="511"/>
      <c r="BYD129" s="511"/>
      <c r="BYE129" s="511"/>
      <c r="BYF129" s="511"/>
      <c r="BYG129" s="511"/>
      <c r="BYH129" s="511"/>
      <c r="BYI129" s="511"/>
      <c r="BYJ129" s="511"/>
      <c r="BYK129" s="511"/>
      <c r="BYL129" s="511"/>
      <c r="BYM129" s="511"/>
      <c r="BYN129" s="511"/>
      <c r="BYO129" s="511"/>
      <c r="BYP129" s="511"/>
      <c r="BYQ129" s="511"/>
      <c r="BYR129" s="511"/>
      <c r="BYS129" s="511"/>
      <c r="BYT129" s="511"/>
      <c r="BYU129" s="511"/>
      <c r="BYV129" s="511"/>
      <c r="BYW129" s="511"/>
      <c r="BYX129" s="511"/>
      <c r="BYY129" s="511"/>
      <c r="BYZ129" s="511"/>
      <c r="BZA129" s="511"/>
      <c r="BZB129" s="511"/>
      <c r="BZC129" s="511"/>
      <c r="BZD129" s="511"/>
      <c r="BZE129" s="511"/>
      <c r="BZF129" s="511"/>
      <c r="BZG129" s="511"/>
      <c r="BZH129" s="511"/>
      <c r="BZI129" s="511"/>
      <c r="BZJ129" s="511"/>
      <c r="BZK129" s="511"/>
      <c r="BZL129" s="511"/>
      <c r="BZM129" s="511"/>
      <c r="BZN129" s="511"/>
      <c r="BZO129" s="511"/>
      <c r="BZP129" s="511"/>
      <c r="BZQ129" s="511"/>
      <c r="BZR129" s="511"/>
      <c r="BZS129" s="511"/>
      <c r="BZT129" s="511"/>
      <c r="BZU129" s="511"/>
      <c r="BZV129" s="511"/>
      <c r="BZW129" s="511"/>
      <c r="BZX129" s="511"/>
      <c r="BZY129" s="511"/>
      <c r="BZZ129" s="511"/>
      <c r="CAA129" s="511"/>
      <c r="CAB129" s="511"/>
      <c r="CAC129" s="511"/>
      <c r="CAD129" s="511"/>
      <c r="CAE129" s="511"/>
      <c r="CAF129" s="511"/>
      <c r="CAG129" s="511"/>
      <c r="CAH129" s="511"/>
      <c r="CAI129" s="511"/>
      <c r="CAJ129" s="511"/>
      <c r="CAK129" s="511"/>
      <c r="CAL129" s="511"/>
      <c r="CAM129" s="511"/>
      <c r="CAN129" s="511"/>
      <c r="CAO129" s="511"/>
      <c r="CAP129" s="511"/>
      <c r="CAQ129" s="511"/>
      <c r="CAR129" s="511"/>
      <c r="CAS129" s="511"/>
      <c r="CAT129" s="511"/>
      <c r="CAU129" s="511"/>
      <c r="CAV129" s="511"/>
      <c r="CAW129" s="511"/>
      <c r="CAX129" s="511"/>
      <c r="CAY129" s="511"/>
      <c r="CAZ129" s="511"/>
      <c r="CBA129" s="511"/>
      <c r="CBB129" s="511"/>
      <c r="CBC129" s="511"/>
      <c r="CBD129" s="511"/>
      <c r="CBE129" s="511"/>
      <c r="CBF129" s="511"/>
      <c r="CBG129" s="511"/>
      <c r="CBH129" s="511"/>
      <c r="CBI129" s="511"/>
      <c r="CBJ129" s="511"/>
      <c r="CBK129" s="511"/>
      <c r="CBL129" s="511"/>
      <c r="CBM129" s="511"/>
      <c r="CBN129" s="511"/>
      <c r="CBO129" s="511"/>
      <c r="CBP129" s="511"/>
      <c r="CBQ129" s="511"/>
      <c r="CBR129" s="511"/>
      <c r="CBS129" s="511"/>
      <c r="CBT129" s="511"/>
      <c r="CBU129" s="511"/>
      <c r="CBV129" s="511"/>
      <c r="CBW129" s="511"/>
      <c r="CBX129" s="511"/>
      <c r="CBY129" s="511"/>
      <c r="CBZ129" s="511"/>
      <c r="CCA129" s="511"/>
      <c r="CCB129" s="511"/>
      <c r="CCC129" s="511"/>
      <c r="CCD129" s="511"/>
      <c r="CCE129" s="511"/>
      <c r="CCF129" s="511"/>
      <c r="CCG129" s="511"/>
      <c r="CCH129" s="511"/>
      <c r="CCI129" s="511"/>
      <c r="CCJ129" s="511"/>
      <c r="CCK129" s="511"/>
      <c r="CCL129" s="511"/>
      <c r="CCM129" s="511"/>
      <c r="CCN129" s="511"/>
      <c r="CCO129" s="511"/>
      <c r="CCP129" s="511"/>
      <c r="CCQ129" s="511"/>
      <c r="CCR129" s="511"/>
      <c r="CCS129" s="511"/>
      <c r="CCT129" s="511"/>
      <c r="CCU129" s="511"/>
      <c r="CCV129" s="511"/>
      <c r="CCW129" s="511"/>
      <c r="CCX129" s="511"/>
      <c r="CCY129" s="511"/>
      <c r="CCZ129" s="511"/>
      <c r="CDA129" s="511"/>
      <c r="CDB129" s="511"/>
      <c r="CDC129" s="511"/>
      <c r="CDD129" s="511"/>
      <c r="CDE129" s="511"/>
      <c r="CDF129" s="511"/>
      <c r="CDG129" s="511"/>
      <c r="CDH129" s="511"/>
      <c r="CDI129" s="511"/>
      <c r="CDJ129" s="511"/>
      <c r="CDK129" s="511"/>
      <c r="CDL129" s="511"/>
      <c r="CDM129" s="511"/>
      <c r="CDN129" s="511"/>
      <c r="CDO129" s="511"/>
      <c r="CDP129" s="511"/>
      <c r="CDQ129" s="511"/>
      <c r="CDR129" s="511"/>
      <c r="CDS129" s="511"/>
      <c r="CDT129" s="511"/>
      <c r="CDU129" s="511"/>
      <c r="CDV129" s="511"/>
      <c r="CDW129" s="511"/>
      <c r="CDX129" s="511"/>
      <c r="CDY129" s="511"/>
      <c r="CDZ129" s="511"/>
      <c r="CEA129" s="511"/>
      <c r="CEB129" s="511"/>
      <c r="CEC129" s="511"/>
      <c r="CED129" s="511"/>
      <c r="CEE129" s="511"/>
      <c r="CEF129" s="511"/>
      <c r="CEG129" s="511"/>
      <c r="CEH129" s="511"/>
      <c r="CEI129" s="511"/>
      <c r="CEJ129" s="511"/>
      <c r="CEK129" s="511"/>
      <c r="CEL129" s="511"/>
      <c r="CEM129" s="511"/>
      <c r="CEN129" s="511"/>
      <c r="CEO129" s="511"/>
      <c r="CEP129" s="511"/>
      <c r="CEQ129" s="511"/>
      <c r="CER129" s="511"/>
      <c r="CES129" s="511"/>
      <c r="CET129" s="511"/>
      <c r="CEU129" s="511"/>
      <c r="CEV129" s="511"/>
      <c r="CEW129" s="511"/>
      <c r="CEX129" s="511"/>
      <c r="CEY129" s="511"/>
      <c r="CEZ129" s="511"/>
      <c r="CFA129" s="511"/>
      <c r="CFB129" s="511"/>
      <c r="CFC129" s="511"/>
      <c r="CFD129" s="511"/>
      <c r="CFE129" s="511"/>
      <c r="CFF129" s="511"/>
      <c r="CFG129" s="511"/>
      <c r="CFH129" s="511"/>
      <c r="CFI129" s="511"/>
      <c r="CFJ129" s="511"/>
      <c r="CFK129" s="511"/>
      <c r="CFL129" s="511"/>
      <c r="CFM129" s="511"/>
      <c r="CFN129" s="511"/>
      <c r="CFO129" s="511"/>
      <c r="CFP129" s="511"/>
      <c r="CFQ129" s="511"/>
      <c r="CFR129" s="511"/>
      <c r="CFS129" s="511"/>
      <c r="CFT129" s="511"/>
      <c r="CFU129" s="511"/>
      <c r="CFV129" s="511"/>
      <c r="CFW129" s="511"/>
      <c r="CFX129" s="511"/>
      <c r="CFY129" s="511"/>
      <c r="CFZ129" s="511"/>
      <c r="CGA129" s="511"/>
      <c r="CGB129" s="511"/>
      <c r="CGC129" s="511"/>
      <c r="CGD129" s="511"/>
      <c r="CGE129" s="511"/>
      <c r="CGF129" s="511"/>
      <c r="CGG129" s="511"/>
      <c r="CGH129" s="511"/>
      <c r="CGI129" s="511"/>
      <c r="CGJ129" s="511"/>
      <c r="CGK129" s="511"/>
      <c r="CGL129" s="511"/>
      <c r="CGM129" s="511"/>
      <c r="CGN129" s="511"/>
      <c r="CGO129" s="511"/>
      <c r="CGP129" s="511"/>
      <c r="CGQ129" s="511"/>
      <c r="CGR129" s="511"/>
      <c r="CGS129" s="511"/>
      <c r="CGT129" s="511"/>
      <c r="CGU129" s="511"/>
      <c r="CGV129" s="511"/>
      <c r="CGW129" s="511"/>
      <c r="CGX129" s="511"/>
      <c r="CGY129" s="511"/>
      <c r="CGZ129" s="511"/>
      <c r="CHA129" s="511"/>
      <c r="CHB129" s="511"/>
      <c r="CHC129" s="511"/>
      <c r="CHD129" s="511"/>
      <c r="CHE129" s="511"/>
      <c r="CHF129" s="511"/>
      <c r="CHG129" s="511"/>
      <c r="CHH129" s="511"/>
      <c r="CHI129" s="511"/>
      <c r="CHJ129" s="511"/>
      <c r="CHK129" s="511"/>
      <c r="CHL129" s="511"/>
      <c r="CHM129" s="511"/>
      <c r="CHN129" s="511"/>
      <c r="CHO129" s="511"/>
      <c r="CHP129" s="511"/>
      <c r="CHQ129" s="511"/>
      <c r="CHR129" s="511"/>
      <c r="CHS129" s="511"/>
      <c r="CHT129" s="511"/>
      <c r="CHU129" s="511"/>
      <c r="CHV129" s="511"/>
      <c r="CHW129" s="511"/>
      <c r="CHX129" s="511"/>
      <c r="CHY129" s="511"/>
      <c r="CHZ129" s="511"/>
      <c r="CIA129" s="511"/>
      <c r="CIB129" s="511"/>
      <c r="CIC129" s="511"/>
      <c r="CID129" s="511"/>
      <c r="CIE129" s="511"/>
      <c r="CIF129" s="511"/>
      <c r="CIG129" s="511"/>
      <c r="CIH129" s="511"/>
      <c r="CII129" s="511"/>
      <c r="CIJ129" s="511"/>
      <c r="CIK129" s="511"/>
      <c r="CIL129" s="511"/>
      <c r="CIM129" s="511"/>
      <c r="CIN129" s="511"/>
      <c r="CIO129" s="511"/>
      <c r="CIP129" s="511"/>
      <c r="CIQ129" s="511"/>
      <c r="CIR129" s="511"/>
      <c r="CIS129" s="511"/>
      <c r="CIT129" s="511"/>
      <c r="CIU129" s="511"/>
      <c r="CIV129" s="511"/>
      <c r="CIW129" s="511"/>
      <c r="CIX129" s="511"/>
      <c r="CIY129" s="511"/>
      <c r="CIZ129" s="511"/>
      <c r="CJA129" s="511"/>
      <c r="CJB129" s="511"/>
      <c r="CJC129" s="511"/>
      <c r="CJD129" s="511"/>
      <c r="CJE129" s="511"/>
      <c r="CJF129" s="511"/>
      <c r="CJG129" s="511"/>
      <c r="CJH129" s="511"/>
      <c r="CJI129" s="511"/>
      <c r="CJJ129" s="511"/>
      <c r="CJK129" s="511"/>
      <c r="CJL129" s="511"/>
      <c r="CJM129" s="511"/>
      <c r="CJN129" s="511"/>
      <c r="CJO129" s="511"/>
      <c r="CJP129" s="511"/>
      <c r="CJQ129" s="511"/>
      <c r="CJR129" s="511"/>
      <c r="CJS129" s="511"/>
      <c r="CJT129" s="511"/>
      <c r="CJU129" s="511"/>
      <c r="CJV129" s="511"/>
      <c r="CJW129" s="511"/>
      <c r="CJX129" s="511"/>
      <c r="CJY129" s="511"/>
      <c r="CJZ129" s="511"/>
      <c r="CKA129" s="511"/>
      <c r="CKB129" s="511"/>
      <c r="CKC129" s="511"/>
      <c r="CKD129" s="511"/>
      <c r="CKE129" s="511"/>
      <c r="CKF129" s="511"/>
      <c r="CKG129" s="511"/>
      <c r="CKH129" s="511"/>
      <c r="CKI129" s="511"/>
      <c r="CKJ129" s="511"/>
      <c r="CKK129" s="511"/>
      <c r="CKL129" s="511"/>
      <c r="CKM129" s="511"/>
      <c r="CKN129" s="511"/>
      <c r="CKO129" s="511"/>
      <c r="CKP129" s="511"/>
      <c r="CKQ129" s="511"/>
      <c r="CKR129" s="511"/>
      <c r="CKS129" s="511"/>
      <c r="CKT129" s="511"/>
      <c r="CKU129" s="511"/>
      <c r="CKV129" s="511"/>
      <c r="CKW129" s="511"/>
      <c r="CKX129" s="511"/>
      <c r="CKY129" s="511"/>
      <c r="CKZ129" s="511"/>
      <c r="CLA129" s="511"/>
      <c r="CLB129" s="511"/>
      <c r="CLC129" s="511"/>
      <c r="CLD129" s="511"/>
      <c r="CLE129" s="511"/>
      <c r="CLF129" s="511"/>
      <c r="CLG129" s="511"/>
      <c r="CLH129" s="511"/>
      <c r="CLI129" s="511"/>
      <c r="CLJ129" s="511"/>
      <c r="CLK129" s="511"/>
      <c r="CLL129" s="511"/>
      <c r="CLM129" s="511"/>
      <c r="CLN129" s="511"/>
      <c r="CLO129" s="511"/>
      <c r="CLP129" s="511"/>
      <c r="CLQ129" s="511"/>
      <c r="CLR129" s="511"/>
      <c r="CLS129" s="511"/>
      <c r="CLT129" s="511"/>
      <c r="CLU129" s="511"/>
      <c r="CLV129" s="511"/>
      <c r="CLW129" s="511"/>
      <c r="CLX129" s="511"/>
      <c r="CLY129" s="511"/>
      <c r="CLZ129" s="511"/>
      <c r="CMA129" s="511"/>
      <c r="CMB129" s="511"/>
      <c r="CMC129" s="511"/>
      <c r="CMD129" s="511"/>
      <c r="CME129" s="511"/>
      <c r="CMF129" s="511"/>
      <c r="CMG129" s="511"/>
      <c r="CMH129" s="511"/>
      <c r="CMI129" s="511"/>
      <c r="CMJ129" s="511"/>
      <c r="CMK129" s="511"/>
      <c r="CML129" s="511"/>
      <c r="CMM129" s="511"/>
      <c r="CMN129" s="511"/>
      <c r="CMO129" s="511"/>
      <c r="CMP129" s="511"/>
      <c r="CMQ129" s="511"/>
      <c r="CMR129" s="511"/>
      <c r="CMS129" s="511"/>
      <c r="CMT129" s="511"/>
      <c r="CMU129" s="511"/>
      <c r="CMV129" s="511"/>
      <c r="CMW129" s="511"/>
      <c r="CMX129" s="511"/>
      <c r="CMY129" s="511"/>
      <c r="CMZ129" s="511"/>
      <c r="CNA129" s="511"/>
      <c r="CNB129" s="511"/>
      <c r="CNC129" s="511"/>
      <c r="CND129" s="511"/>
      <c r="CNE129" s="511"/>
      <c r="CNF129" s="511"/>
      <c r="CNG129" s="511"/>
      <c r="CNH129" s="511"/>
      <c r="CNI129" s="511"/>
      <c r="CNJ129" s="511"/>
      <c r="CNK129" s="511"/>
      <c r="CNL129" s="511"/>
      <c r="CNM129" s="511"/>
      <c r="CNN129" s="511"/>
      <c r="CNO129" s="511"/>
      <c r="CNP129" s="511"/>
      <c r="CNQ129" s="511"/>
      <c r="CNR129" s="511"/>
      <c r="CNS129" s="511"/>
      <c r="CNT129" s="511"/>
      <c r="CNU129" s="511"/>
      <c r="CNV129" s="511"/>
      <c r="CNW129" s="511"/>
      <c r="CNX129" s="511"/>
      <c r="CNY129" s="511"/>
      <c r="CNZ129" s="511"/>
      <c r="COA129" s="511"/>
      <c r="COB129" s="511"/>
      <c r="COC129" s="511"/>
      <c r="COD129" s="511"/>
      <c r="COE129" s="511"/>
      <c r="COF129" s="511"/>
      <c r="COG129" s="511"/>
      <c r="COH129" s="511"/>
      <c r="COI129" s="511"/>
      <c r="COJ129" s="511"/>
      <c r="COK129" s="511"/>
      <c r="COL129" s="511"/>
      <c r="COM129" s="511"/>
      <c r="CON129" s="511"/>
      <c r="COO129" s="511"/>
      <c r="COP129" s="511"/>
      <c r="COQ129" s="511"/>
      <c r="COR129" s="511"/>
      <c r="COS129" s="511"/>
      <c r="COT129" s="511"/>
      <c r="COU129" s="511"/>
      <c r="COV129" s="511"/>
      <c r="COW129" s="511"/>
      <c r="COX129" s="511"/>
      <c r="COY129" s="511"/>
      <c r="COZ129" s="511"/>
      <c r="CPA129" s="511"/>
      <c r="CPB129" s="511"/>
      <c r="CPC129" s="511"/>
      <c r="CPD129" s="511"/>
      <c r="CPE129" s="511"/>
      <c r="CPF129" s="511"/>
      <c r="CPG129" s="511"/>
      <c r="CPH129" s="511"/>
      <c r="CPI129" s="511"/>
      <c r="CPJ129" s="511"/>
      <c r="CPK129" s="511"/>
      <c r="CPL129" s="511"/>
      <c r="CPM129" s="511"/>
      <c r="CPN129" s="511"/>
      <c r="CPO129" s="511"/>
      <c r="CPP129" s="511"/>
      <c r="CPQ129" s="511"/>
      <c r="CPR129" s="511"/>
      <c r="CPS129" s="511"/>
      <c r="CPT129" s="511"/>
      <c r="CPU129" s="511"/>
      <c r="CPV129" s="511"/>
      <c r="CPW129" s="511"/>
      <c r="CPX129" s="511"/>
      <c r="CPY129" s="511"/>
      <c r="CPZ129" s="511"/>
      <c r="CQA129" s="511"/>
      <c r="CQB129" s="511"/>
      <c r="CQC129" s="511"/>
      <c r="CQD129" s="511"/>
      <c r="CQE129" s="511"/>
      <c r="CQF129" s="511"/>
      <c r="CQG129" s="511"/>
      <c r="CQH129" s="511"/>
      <c r="CQI129" s="511"/>
      <c r="CQJ129" s="511"/>
      <c r="CQK129" s="511"/>
      <c r="CQL129" s="511"/>
      <c r="CQM129" s="511"/>
      <c r="CQN129" s="511"/>
      <c r="CQO129" s="511"/>
      <c r="CQP129" s="511"/>
      <c r="CQQ129" s="511"/>
      <c r="CQR129" s="511"/>
      <c r="CQS129" s="511"/>
      <c r="CQT129" s="511"/>
      <c r="CQU129" s="511"/>
      <c r="CQV129" s="511"/>
      <c r="CQW129" s="511"/>
      <c r="CQX129" s="511"/>
      <c r="CQY129" s="511"/>
      <c r="CQZ129" s="511"/>
      <c r="CRA129" s="511"/>
      <c r="CRB129" s="511"/>
      <c r="CRC129" s="511"/>
      <c r="CRD129" s="511"/>
      <c r="CRE129" s="511"/>
      <c r="CRF129" s="511"/>
      <c r="CRG129" s="511"/>
      <c r="CRH129" s="511"/>
      <c r="CRI129" s="511"/>
      <c r="CRJ129" s="511"/>
      <c r="CRK129" s="511"/>
      <c r="CRL129" s="511"/>
      <c r="CRM129" s="511"/>
      <c r="CRN129" s="511"/>
      <c r="CRO129" s="511"/>
      <c r="CRP129" s="511"/>
      <c r="CRQ129" s="511"/>
      <c r="CRR129" s="511"/>
      <c r="CRS129" s="511"/>
      <c r="CRT129" s="511"/>
      <c r="CRU129" s="511"/>
      <c r="CRV129" s="511"/>
      <c r="CRW129" s="511"/>
      <c r="CRX129" s="511"/>
      <c r="CRY129" s="511"/>
      <c r="CRZ129" s="511"/>
      <c r="CSA129" s="511"/>
      <c r="CSB129" s="511"/>
      <c r="CSC129" s="511"/>
      <c r="CSD129" s="511"/>
      <c r="CSE129" s="511"/>
      <c r="CSF129" s="511"/>
      <c r="CSG129" s="511"/>
      <c r="CSH129" s="511"/>
      <c r="CSI129" s="511"/>
      <c r="CSJ129" s="511"/>
      <c r="CSK129" s="511"/>
      <c r="CSL129" s="511"/>
      <c r="CSM129" s="511"/>
      <c r="CSN129" s="511"/>
      <c r="CSO129" s="511"/>
      <c r="CSP129" s="511"/>
      <c r="CSQ129" s="511"/>
      <c r="CSR129" s="511"/>
      <c r="CSS129" s="511"/>
      <c r="CST129" s="511"/>
      <c r="CSU129" s="511"/>
      <c r="CSV129" s="511"/>
      <c r="CSW129" s="511"/>
      <c r="CSX129" s="511"/>
      <c r="CSY129" s="511"/>
      <c r="CSZ129" s="511"/>
      <c r="CTA129" s="511"/>
      <c r="CTB129" s="511"/>
      <c r="CTC129" s="511"/>
      <c r="CTD129" s="511"/>
      <c r="CTE129" s="511"/>
      <c r="CTF129" s="511"/>
      <c r="CTG129" s="511"/>
      <c r="CTH129" s="511"/>
      <c r="CTI129" s="511"/>
      <c r="CTJ129" s="511"/>
      <c r="CTK129" s="511"/>
      <c r="CTL129" s="511"/>
      <c r="CTM129" s="511"/>
      <c r="CTN129" s="511"/>
      <c r="CTO129" s="511"/>
      <c r="CTP129" s="511"/>
      <c r="CTQ129" s="511"/>
      <c r="CTR129" s="511"/>
      <c r="CTS129" s="511"/>
      <c r="CTT129" s="511"/>
      <c r="CTU129" s="511"/>
      <c r="CTV129" s="511"/>
      <c r="CTW129" s="511"/>
      <c r="CTX129" s="511"/>
      <c r="CTY129" s="511"/>
      <c r="CTZ129" s="511"/>
      <c r="CUA129" s="511"/>
      <c r="CUB129" s="511"/>
      <c r="CUC129" s="511"/>
      <c r="CUD129" s="511"/>
      <c r="CUE129" s="511"/>
      <c r="CUF129" s="511"/>
      <c r="CUG129" s="511"/>
      <c r="CUH129" s="511"/>
      <c r="CUI129" s="511"/>
      <c r="CUJ129" s="511"/>
      <c r="CUK129" s="511"/>
      <c r="CUL129" s="511"/>
      <c r="CUM129" s="511"/>
      <c r="CUN129" s="511"/>
      <c r="CUO129" s="511"/>
      <c r="CUP129" s="511"/>
      <c r="CUQ129" s="511"/>
      <c r="CUR129" s="511"/>
      <c r="CUS129" s="511"/>
      <c r="CUT129" s="511"/>
      <c r="CUU129" s="511"/>
      <c r="CUV129" s="511"/>
      <c r="CUW129" s="511"/>
      <c r="CUX129" s="511"/>
      <c r="CUY129" s="511"/>
      <c r="CUZ129" s="511"/>
      <c r="CVA129" s="511"/>
      <c r="CVB129" s="511"/>
      <c r="CVC129" s="511"/>
      <c r="CVD129" s="511"/>
      <c r="CVE129" s="511"/>
      <c r="CVF129" s="511"/>
      <c r="CVG129" s="511"/>
      <c r="CVH129" s="511"/>
      <c r="CVI129" s="511"/>
      <c r="CVJ129" s="511"/>
      <c r="CVK129" s="511"/>
      <c r="CVL129" s="511"/>
      <c r="CVM129" s="511"/>
      <c r="CVN129" s="511"/>
      <c r="CVO129" s="511"/>
      <c r="CVP129" s="511"/>
      <c r="CVQ129" s="511"/>
      <c r="CVR129" s="511"/>
      <c r="CVS129" s="511"/>
      <c r="CVT129" s="511"/>
      <c r="CVU129" s="511"/>
      <c r="CVV129" s="511"/>
      <c r="CVW129" s="511"/>
      <c r="CVX129" s="511"/>
      <c r="CVY129" s="511"/>
      <c r="CVZ129" s="511"/>
      <c r="CWA129" s="511"/>
      <c r="CWB129" s="511"/>
      <c r="CWC129" s="511"/>
      <c r="CWD129" s="511"/>
      <c r="CWE129" s="511"/>
      <c r="CWF129" s="511"/>
      <c r="CWG129" s="511"/>
      <c r="CWH129" s="511"/>
      <c r="CWI129" s="511"/>
      <c r="CWJ129" s="511"/>
      <c r="CWK129" s="511"/>
      <c r="CWL129" s="511"/>
      <c r="CWM129" s="511"/>
      <c r="CWN129" s="511"/>
      <c r="CWO129" s="511"/>
      <c r="CWP129" s="511"/>
      <c r="CWQ129" s="511"/>
      <c r="CWR129" s="511"/>
      <c r="CWS129" s="511"/>
      <c r="CWT129" s="511"/>
      <c r="CWU129" s="511"/>
      <c r="CWV129" s="511"/>
      <c r="CWW129" s="511"/>
      <c r="CWX129" s="511"/>
      <c r="CWY129" s="511"/>
      <c r="CWZ129" s="511"/>
      <c r="CXA129" s="511"/>
      <c r="CXB129" s="511"/>
      <c r="CXC129" s="511"/>
      <c r="CXD129" s="511"/>
      <c r="CXE129" s="511"/>
      <c r="CXF129" s="511"/>
      <c r="CXG129" s="511"/>
      <c r="CXH129" s="511"/>
      <c r="CXI129" s="511"/>
      <c r="CXJ129" s="511"/>
      <c r="CXK129" s="511"/>
      <c r="CXL129" s="511"/>
      <c r="CXM129" s="511"/>
      <c r="CXN129" s="511"/>
      <c r="CXO129" s="511"/>
      <c r="CXP129" s="511"/>
      <c r="CXQ129" s="511"/>
      <c r="CXR129" s="511"/>
      <c r="CXS129" s="511"/>
      <c r="CXT129" s="511"/>
      <c r="CXU129" s="511"/>
      <c r="CXV129" s="511"/>
      <c r="CXW129" s="511"/>
      <c r="CXX129" s="511"/>
      <c r="CXY129" s="511"/>
      <c r="CXZ129" s="511"/>
      <c r="CYA129" s="511"/>
      <c r="CYB129" s="511"/>
      <c r="CYC129" s="511"/>
      <c r="CYD129" s="511"/>
      <c r="CYE129" s="511"/>
      <c r="CYF129" s="511"/>
      <c r="CYG129" s="511"/>
      <c r="CYH129" s="511"/>
      <c r="CYI129" s="511"/>
      <c r="CYJ129" s="511"/>
      <c r="CYK129" s="511"/>
      <c r="CYL129" s="511"/>
      <c r="CYM129" s="511"/>
      <c r="CYN129" s="511"/>
      <c r="CYO129" s="511"/>
      <c r="CYP129" s="511"/>
      <c r="CYQ129" s="511"/>
      <c r="CYR129" s="511"/>
      <c r="CYS129" s="511"/>
      <c r="CYT129" s="511"/>
      <c r="CYU129" s="511"/>
      <c r="CYV129" s="511"/>
      <c r="CYW129" s="511"/>
      <c r="CYX129" s="511"/>
      <c r="CYY129" s="511"/>
      <c r="CYZ129" s="511"/>
      <c r="CZA129" s="511"/>
      <c r="CZB129" s="511"/>
      <c r="CZC129" s="511"/>
      <c r="CZD129" s="511"/>
      <c r="CZE129" s="511"/>
      <c r="CZF129" s="511"/>
      <c r="CZG129" s="511"/>
      <c r="CZH129" s="511"/>
      <c r="CZI129" s="511"/>
      <c r="CZJ129" s="511"/>
      <c r="CZK129" s="511"/>
      <c r="CZL129" s="511"/>
      <c r="CZM129" s="511"/>
      <c r="CZN129" s="511"/>
      <c r="CZO129" s="511"/>
      <c r="CZP129" s="511"/>
      <c r="CZQ129" s="511"/>
      <c r="CZR129" s="511"/>
      <c r="CZS129" s="511"/>
      <c r="CZT129" s="511"/>
      <c r="CZU129" s="511"/>
      <c r="CZV129" s="511"/>
      <c r="CZW129" s="511"/>
      <c r="CZX129" s="511"/>
      <c r="CZY129" s="511"/>
      <c r="CZZ129" s="511"/>
      <c r="DAA129" s="511"/>
      <c r="DAB129" s="511"/>
      <c r="DAC129" s="511"/>
      <c r="DAD129" s="511"/>
      <c r="DAE129" s="511"/>
      <c r="DAF129" s="511"/>
      <c r="DAG129" s="511"/>
      <c r="DAH129" s="511"/>
      <c r="DAI129" s="511"/>
      <c r="DAJ129" s="511"/>
      <c r="DAK129" s="511"/>
      <c r="DAL129" s="511"/>
      <c r="DAM129" s="511"/>
      <c r="DAN129" s="511"/>
      <c r="DAO129" s="511"/>
      <c r="DAP129" s="511"/>
      <c r="DAQ129" s="511"/>
      <c r="DAR129" s="511"/>
      <c r="DAS129" s="511"/>
      <c r="DAT129" s="511"/>
      <c r="DAU129" s="511"/>
      <c r="DAV129" s="511"/>
      <c r="DAW129" s="511"/>
      <c r="DAX129" s="511"/>
      <c r="DAY129" s="511"/>
      <c r="DAZ129" s="511"/>
      <c r="DBA129" s="511"/>
      <c r="DBB129" s="511"/>
      <c r="DBC129" s="511"/>
      <c r="DBD129" s="511"/>
      <c r="DBE129" s="511"/>
      <c r="DBF129" s="511"/>
      <c r="DBG129" s="511"/>
      <c r="DBH129" s="511"/>
      <c r="DBI129" s="511"/>
      <c r="DBJ129" s="511"/>
      <c r="DBK129" s="511"/>
      <c r="DBL129" s="511"/>
      <c r="DBM129" s="511"/>
      <c r="DBN129" s="511"/>
      <c r="DBO129" s="511"/>
      <c r="DBP129" s="511"/>
      <c r="DBQ129" s="511"/>
      <c r="DBR129" s="511"/>
      <c r="DBS129" s="511"/>
      <c r="DBT129" s="511"/>
      <c r="DBU129" s="511"/>
      <c r="DBV129" s="511"/>
      <c r="DBW129" s="511"/>
      <c r="DBX129" s="511"/>
      <c r="DBY129" s="511"/>
      <c r="DBZ129" s="511"/>
      <c r="DCA129" s="511"/>
      <c r="DCB129" s="511"/>
      <c r="DCC129" s="511"/>
      <c r="DCD129" s="511"/>
      <c r="DCE129" s="511"/>
      <c r="DCF129" s="511"/>
      <c r="DCG129" s="511"/>
      <c r="DCH129" s="511"/>
      <c r="DCI129" s="511"/>
      <c r="DCJ129" s="511"/>
      <c r="DCK129" s="511"/>
      <c r="DCL129" s="511"/>
      <c r="DCM129" s="511"/>
      <c r="DCN129" s="511"/>
      <c r="DCO129" s="511"/>
      <c r="DCP129" s="511"/>
      <c r="DCQ129" s="511"/>
      <c r="DCR129" s="511"/>
      <c r="DCS129" s="511"/>
      <c r="DCT129" s="511"/>
      <c r="DCU129" s="511"/>
      <c r="DCV129" s="511"/>
      <c r="DCW129" s="511"/>
      <c r="DCX129" s="511"/>
      <c r="DCY129" s="511"/>
      <c r="DCZ129" s="511"/>
      <c r="DDA129" s="511"/>
      <c r="DDB129" s="511"/>
      <c r="DDC129" s="511"/>
      <c r="DDD129" s="511"/>
      <c r="DDE129" s="511"/>
      <c r="DDF129" s="511"/>
      <c r="DDG129" s="511"/>
      <c r="DDH129" s="511"/>
      <c r="DDI129" s="511"/>
      <c r="DDJ129" s="511"/>
      <c r="DDK129" s="511"/>
      <c r="DDL129" s="511"/>
      <c r="DDM129" s="511"/>
      <c r="DDN129" s="511"/>
      <c r="DDO129" s="511"/>
      <c r="DDP129" s="511"/>
      <c r="DDQ129" s="511"/>
      <c r="DDR129" s="511"/>
      <c r="DDS129" s="511"/>
      <c r="DDT129" s="511"/>
      <c r="DDU129" s="511"/>
      <c r="DDV129" s="511"/>
      <c r="DDW129" s="511"/>
      <c r="DDX129" s="511"/>
      <c r="DDY129" s="511"/>
      <c r="DDZ129" s="511"/>
      <c r="DEA129" s="511"/>
      <c r="DEB129" s="511"/>
      <c r="DEC129" s="511"/>
      <c r="DED129" s="511"/>
      <c r="DEE129" s="511"/>
      <c r="DEF129" s="511"/>
      <c r="DEG129" s="511"/>
      <c r="DEH129" s="511"/>
      <c r="DEI129" s="511"/>
      <c r="DEJ129" s="511"/>
      <c r="DEK129" s="511"/>
      <c r="DEL129" s="511"/>
      <c r="DEM129" s="511"/>
      <c r="DEN129" s="511"/>
      <c r="DEO129" s="511"/>
      <c r="DEP129" s="511"/>
      <c r="DEQ129" s="511"/>
      <c r="DER129" s="511"/>
      <c r="DES129" s="511"/>
      <c r="DET129" s="511"/>
      <c r="DEU129" s="511"/>
      <c r="DEV129" s="511"/>
      <c r="DEW129" s="511"/>
      <c r="DEX129" s="511"/>
      <c r="DEY129" s="511"/>
      <c r="DEZ129" s="511"/>
      <c r="DFA129" s="511"/>
      <c r="DFB129" s="511"/>
      <c r="DFC129" s="511"/>
      <c r="DFD129" s="511"/>
      <c r="DFE129" s="511"/>
      <c r="DFF129" s="511"/>
      <c r="DFG129" s="511"/>
      <c r="DFH129" s="511"/>
      <c r="DFI129" s="511"/>
      <c r="DFJ129" s="511"/>
      <c r="DFK129" s="511"/>
      <c r="DFL129" s="511"/>
      <c r="DFM129" s="511"/>
      <c r="DFN129" s="511"/>
      <c r="DFO129" s="511"/>
      <c r="DFP129" s="511"/>
      <c r="DFQ129" s="511"/>
      <c r="DFR129" s="511"/>
      <c r="DFS129" s="511"/>
      <c r="DFT129" s="511"/>
      <c r="DFU129" s="511"/>
      <c r="DFV129" s="511"/>
      <c r="DFW129" s="511"/>
      <c r="DFX129" s="511"/>
      <c r="DFY129" s="511"/>
      <c r="DFZ129" s="511"/>
      <c r="DGA129" s="511"/>
      <c r="DGB129" s="511"/>
      <c r="DGC129" s="511"/>
      <c r="DGD129" s="511"/>
      <c r="DGE129" s="511"/>
      <c r="DGF129" s="511"/>
      <c r="DGG129" s="511"/>
      <c r="DGH129" s="511"/>
      <c r="DGI129" s="511"/>
      <c r="DGJ129" s="511"/>
      <c r="DGK129" s="511"/>
      <c r="DGL129" s="511"/>
      <c r="DGM129" s="511"/>
      <c r="DGN129" s="511"/>
      <c r="DGO129" s="511"/>
      <c r="DGP129" s="511"/>
      <c r="DGQ129" s="511"/>
      <c r="DGR129" s="511"/>
      <c r="DGS129" s="511"/>
      <c r="DGT129" s="511"/>
      <c r="DGU129" s="511"/>
      <c r="DGV129" s="511"/>
      <c r="DGW129" s="511"/>
      <c r="DGX129" s="511"/>
      <c r="DGY129" s="511"/>
      <c r="DGZ129" s="511"/>
      <c r="DHA129" s="511"/>
      <c r="DHB129" s="511"/>
      <c r="DHC129" s="511"/>
      <c r="DHD129" s="511"/>
      <c r="DHE129" s="511"/>
      <c r="DHF129" s="511"/>
      <c r="DHG129" s="511"/>
      <c r="DHH129" s="511"/>
      <c r="DHI129" s="511"/>
      <c r="DHJ129" s="511"/>
      <c r="DHK129" s="511"/>
      <c r="DHL129" s="511"/>
      <c r="DHM129" s="511"/>
      <c r="DHN129" s="511"/>
      <c r="DHO129" s="511"/>
      <c r="DHP129" s="511"/>
      <c r="DHQ129" s="511"/>
      <c r="DHR129" s="511"/>
      <c r="DHS129" s="511"/>
      <c r="DHT129" s="511"/>
      <c r="DHU129" s="511"/>
      <c r="DHV129" s="511"/>
      <c r="DHW129" s="511"/>
      <c r="DHX129" s="511"/>
      <c r="DHY129" s="511"/>
      <c r="DHZ129" s="511"/>
      <c r="DIA129" s="511"/>
      <c r="DIB129" s="511"/>
      <c r="DIC129" s="511"/>
      <c r="DID129" s="511"/>
      <c r="DIE129" s="511"/>
      <c r="DIF129" s="511"/>
      <c r="DIG129" s="511"/>
      <c r="DIH129" s="511"/>
      <c r="DII129" s="511"/>
      <c r="DIJ129" s="511"/>
      <c r="DIK129" s="511"/>
      <c r="DIL129" s="511"/>
      <c r="DIM129" s="511"/>
      <c r="DIN129" s="511"/>
      <c r="DIO129" s="511"/>
      <c r="DIP129" s="511"/>
      <c r="DIQ129" s="511"/>
      <c r="DIR129" s="511"/>
      <c r="DIS129" s="511"/>
      <c r="DIT129" s="511"/>
      <c r="DIU129" s="511"/>
      <c r="DIV129" s="511"/>
      <c r="DIW129" s="511"/>
      <c r="DIX129" s="511"/>
      <c r="DIY129" s="511"/>
      <c r="DIZ129" s="511"/>
      <c r="DJA129" s="511"/>
      <c r="DJB129" s="511"/>
      <c r="DJC129" s="511"/>
      <c r="DJD129" s="511"/>
      <c r="DJE129" s="511"/>
      <c r="DJF129" s="511"/>
      <c r="DJG129" s="511"/>
      <c r="DJH129" s="511"/>
      <c r="DJI129" s="511"/>
      <c r="DJJ129" s="511"/>
      <c r="DJK129" s="511"/>
      <c r="DJL129" s="511"/>
      <c r="DJM129" s="511"/>
      <c r="DJN129" s="511"/>
      <c r="DJO129" s="511"/>
      <c r="DJP129" s="511"/>
      <c r="DJQ129" s="511"/>
      <c r="DJR129" s="511"/>
      <c r="DJS129" s="511"/>
      <c r="DJT129" s="511"/>
      <c r="DJU129" s="511"/>
      <c r="DJV129" s="511"/>
      <c r="DJW129" s="511"/>
      <c r="DJX129" s="511"/>
      <c r="DJY129" s="511"/>
      <c r="DJZ129" s="511"/>
      <c r="DKA129" s="511"/>
      <c r="DKB129" s="511"/>
      <c r="DKC129" s="511"/>
      <c r="DKD129" s="511"/>
      <c r="DKE129" s="511"/>
      <c r="DKF129" s="511"/>
      <c r="DKG129" s="511"/>
      <c r="DKH129" s="511"/>
      <c r="DKI129" s="511"/>
      <c r="DKJ129" s="511"/>
      <c r="DKK129" s="511"/>
      <c r="DKL129" s="511"/>
      <c r="DKM129" s="511"/>
      <c r="DKN129" s="511"/>
      <c r="DKO129" s="511"/>
      <c r="DKP129" s="511"/>
      <c r="DKQ129" s="511"/>
      <c r="DKR129" s="511"/>
      <c r="DKS129" s="511"/>
      <c r="DKT129" s="511"/>
      <c r="DKU129" s="511"/>
      <c r="DKV129" s="511"/>
      <c r="DKW129" s="511"/>
      <c r="DKX129" s="511"/>
      <c r="DKY129" s="511"/>
      <c r="DKZ129" s="511"/>
      <c r="DLA129" s="511"/>
      <c r="DLB129" s="511"/>
      <c r="DLC129" s="511"/>
      <c r="DLD129" s="511"/>
      <c r="DLE129" s="511"/>
      <c r="DLF129" s="511"/>
      <c r="DLG129" s="511"/>
      <c r="DLH129" s="511"/>
      <c r="DLI129" s="511"/>
      <c r="DLJ129" s="511"/>
      <c r="DLK129" s="511"/>
      <c r="DLL129" s="511"/>
      <c r="DLM129" s="511"/>
      <c r="DLN129" s="511"/>
      <c r="DLO129" s="511"/>
      <c r="DLP129" s="511"/>
      <c r="DLQ129" s="511"/>
      <c r="DLR129" s="511"/>
      <c r="DLS129" s="511"/>
      <c r="DLT129" s="511"/>
      <c r="DLU129" s="511"/>
      <c r="DLV129" s="511"/>
      <c r="DLW129" s="511"/>
      <c r="DLX129" s="511"/>
      <c r="DLY129" s="511"/>
      <c r="DLZ129" s="511"/>
      <c r="DMA129" s="511"/>
      <c r="DMB129" s="511"/>
      <c r="DMC129" s="511"/>
      <c r="DMD129" s="511"/>
      <c r="DME129" s="511"/>
      <c r="DMF129" s="511"/>
      <c r="DMG129" s="511"/>
      <c r="DMH129" s="511"/>
      <c r="DMI129" s="511"/>
      <c r="DMJ129" s="511"/>
      <c r="DMK129" s="511"/>
      <c r="DML129" s="511"/>
      <c r="DMM129" s="511"/>
      <c r="DMN129" s="511"/>
      <c r="DMO129" s="511"/>
      <c r="DMP129" s="511"/>
      <c r="DMQ129" s="511"/>
      <c r="DMR129" s="511"/>
      <c r="DMS129" s="511"/>
      <c r="DMT129" s="511"/>
      <c r="DMU129" s="511"/>
      <c r="DMV129" s="511"/>
      <c r="DMW129" s="511"/>
      <c r="DMX129" s="511"/>
      <c r="DMY129" s="511"/>
      <c r="DMZ129" s="511"/>
      <c r="DNA129" s="511"/>
      <c r="DNB129" s="511"/>
      <c r="DNC129" s="511"/>
      <c r="DND129" s="511"/>
      <c r="DNE129" s="511"/>
      <c r="DNF129" s="511"/>
      <c r="DNG129" s="511"/>
      <c r="DNH129" s="511"/>
      <c r="DNI129" s="511"/>
      <c r="DNJ129" s="511"/>
      <c r="DNK129" s="511"/>
      <c r="DNL129" s="511"/>
      <c r="DNM129" s="511"/>
      <c r="DNN129" s="511"/>
      <c r="DNO129" s="511"/>
      <c r="DNP129" s="511"/>
      <c r="DNQ129" s="511"/>
      <c r="DNR129" s="511"/>
      <c r="DNS129" s="511"/>
      <c r="DNT129" s="511"/>
      <c r="DNU129" s="511"/>
      <c r="DNV129" s="511"/>
      <c r="DNW129" s="511"/>
      <c r="DNX129" s="511"/>
      <c r="DNY129" s="511"/>
      <c r="DNZ129" s="511"/>
      <c r="DOA129" s="511"/>
      <c r="DOB129" s="511"/>
      <c r="DOC129" s="511"/>
      <c r="DOD129" s="511"/>
      <c r="DOE129" s="511"/>
      <c r="DOF129" s="511"/>
      <c r="DOG129" s="511"/>
      <c r="DOH129" s="511"/>
      <c r="DOI129" s="511"/>
      <c r="DOJ129" s="511"/>
      <c r="DOK129" s="511"/>
      <c r="DOL129" s="511"/>
      <c r="DOM129" s="511"/>
      <c r="DON129" s="511"/>
      <c r="DOO129" s="511"/>
      <c r="DOP129" s="511"/>
      <c r="DOQ129" s="511"/>
      <c r="DOR129" s="511"/>
      <c r="DOS129" s="511"/>
      <c r="DOT129" s="511"/>
      <c r="DOU129" s="511"/>
      <c r="DOV129" s="511"/>
      <c r="DOW129" s="511"/>
      <c r="DOX129" s="511"/>
      <c r="DOY129" s="511"/>
      <c r="DOZ129" s="511"/>
      <c r="DPA129" s="511"/>
      <c r="DPB129" s="511"/>
      <c r="DPC129" s="511"/>
      <c r="DPD129" s="511"/>
      <c r="DPE129" s="511"/>
      <c r="DPF129" s="511"/>
      <c r="DPG129" s="511"/>
      <c r="DPH129" s="511"/>
      <c r="DPI129" s="511"/>
      <c r="DPJ129" s="511"/>
      <c r="DPK129" s="511"/>
      <c r="DPL129" s="511"/>
      <c r="DPM129" s="511"/>
      <c r="DPN129" s="511"/>
      <c r="DPO129" s="511"/>
      <c r="DPP129" s="511"/>
      <c r="DPQ129" s="511"/>
      <c r="DPR129" s="511"/>
      <c r="DPS129" s="511"/>
      <c r="DPT129" s="511"/>
      <c r="DPU129" s="511"/>
      <c r="DPV129" s="511"/>
      <c r="DPW129" s="511"/>
      <c r="DPX129" s="511"/>
      <c r="DPY129" s="511"/>
      <c r="DPZ129" s="511"/>
      <c r="DQA129" s="511"/>
      <c r="DQB129" s="511"/>
      <c r="DQC129" s="511"/>
      <c r="DQD129" s="511"/>
      <c r="DQE129" s="511"/>
      <c r="DQF129" s="511"/>
      <c r="DQG129" s="511"/>
      <c r="DQH129" s="511"/>
      <c r="DQI129" s="511"/>
      <c r="DQJ129" s="511"/>
      <c r="DQK129" s="511"/>
      <c r="DQL129" s="511"/>
      <c r="DQM129" s="511"/>
      <c r="DQN129" s="511"/>
      <c r="DQO129" s="511"/>
      <c r="DQP129" s="511"/>
      <c r="DQQ129" s="511"/>
      <c r="DQR129" s="511"/>
      <c r="DQS129" s="511"/>
      <c r="DQT129" s="511"/>
      <c r="DQU129" s="511"/>
      <c r="DQV129" s="511"/>
      <c r="DQW129" s="511"/>
      <c r="DQX129" s="511"/>
      <c r="DQY129" s="511"/>
      <c r="DQZ129" s="511"/>
      <c r="DRA129" s="511"/>
      <c r="DRB129" s="511"/>
      <c r="DRC129" s="511"/>
      <c r="DRD129" s="511"/>
      <c r="DRE129" s="511"/>
      <c r="DRF129" s="511"/>
      <c r="DRG129" s="511"/>
      <c r="DRH129" s="511"/>
      <c r="DRI129" s="511"/>
      <c r="DRJ129" s="511"/>
      <c r="DRK129" s="511"/>
      <c r="DRL129" s="511"/>
      <c r="DRM129" s="511"/>
      <c r="DRN129" s="511"/>
      <c r="DRO129" s="511"/>
      <c r="DRP129" s="511"/>
      <c r="DRQ129" s="511"/>
      <c r="DRR129" s="511"/>
      <c r="DRS129" s="511"/>
      <c r="DRT129" s="511"/>
      <c r="DRU129" s="511"/>
      <c r="DRV129" s="511"/>
      <c r="DRW129" s="511"/>
      <c r="DRX129" s="511"/>
      <c r="DRY129" s="511"/>
      <c r="DRZ129" s="511"/>
      <c r="DSA129" s="511"/>
      <c r="DSB129" s="511"/>
      <c r="DSC129" s="511"/>
      <c r="DSD129" s="511"/>
      <c r="DSE129" s="511"/>
      <c r="DSF129" s="511"/>
      <c r="DSG129" s="511"/>
      <c r="DSH129" s="511"/>
      <c r="DSI129" s="511"/>
      <c r="DSJ129" s="511"/>
      <c r="DSK129" s="511"/>
      <c r="DSL129" s="511"/>
      <c r="DSM129" s="511"/>
      <c r="DSN129" s="511"/>
      <c r="DSO129" s="511"/>
      <c r="DSP129" s="511"/>
      <c r="DSQ129" s="511"/>
      <c r="DSR129" s="511"/>
      <c r="DSS129" s="511"/>
      <c r="DST129" s="511"/>
      <c r="DSU129" s="511"/>
      <c r="DSV129" s="511"/>
      <c r="DSW129" s="511"/>
      <c r="DSX129" s="511"/>
      <c r="DSY129" s="511"/>
      <c r="DSZ129" s="511"/>
      <c r="DTA129" s="511"/>
      <c r="DTB129" s="511"/>
      <c r="DTC129" s="511"/>
      <c r="DTD129" s="511"/>
      <c r="DTE129" s="511"/>
      <c r="DTF129" s="511"/>
      <c r="DTG129" s="511"/>
      <c r="DTH129" s="511"/>
      <c r="DTI129" s="511"/>
      <c r="DTJ129" s="511"/>
      <c r="DTK129" s="511"/>
      <c r="DTL129" s="511"/>
      <c r="DTM129" s="511"/>
      <c r="DTN129" s="511"/>
      <c r="DTO129" s="511"/>
      <c r="DTP129" s="511"/>
      <c r="DTQ129" s="511"/>
      <c r="DTR129" s="511"/>
      <c r="DTS129" s="511"/>
      <c r="DTT129" s="511"/>
      <c r="DTU129" s="511"/>
      <c r="DTV129" s="511"/>
      <c r="DTW129" s="511"/>
      <c r="DTX129" s="511"/>
      <c r="DTY129" s="511"/>
      <c r="DTZ129" s="511"/>
      <c r="DUA129" s="511"/>
      <c r="DUB129" s="511"/>
      <c r="DUC129" s="511"/>
      <c r="DUD129" s="511"/>
      <c r="DUE129" s="511"/>
      <c r="DUF129" s="511"/>
      <c r="DUG129" s="511"/>
      <c r="DUH129" s="511"/>
      <c r="DUI129" s="511"/>
      <c r="DUJ129" s="511"/>
      <c r="DUK129" s="511"/>
      <c r="DUL129" s="511"/>
      <c r="DUM129" s="511"/>
      <c r="DUN129" s="511"/>
      <c r="DUO129" s="511"/>
      <c r="DUP129" s="511"/>
      <c r="DUQ129" s="511"/>
      <c r="DUR129" s="511"/>
      <c r="DUS129" s="511"/>
      <c r="DUT129" s="511"/>
      <c r="DUU129" s="511"/>
      <c r="DUV129" s="511"/>
      <c r="DUW129" s="511"/>
      <c r="DUX129" s="511"/>
      <c r="DUY129" s="511"/>
      <c r="DUZ129" s="511"/>
      <c r="DVA129" s="511"/>
      <c r="DVB129" s="511"/>
      <c r="DVC129" s="511"/>
      <c r="DVD129" s="511"/>
      <c r="DVE129" s="511"/>
      <c r="DVF129" s="511"/>
      <c r="DVG129" s="511"/>
      <c r="DVH129" s="511"/>
      <c r="DVI129" s="511"/>
      <c r="DVJ129" s="511"/>
      <c r="DVK129" s="511"/>
      <c r="DVL129" s="511"/>
      <c r="DVM129" s="511"/>
      <c r="DVN129" s="511"/>
      <c r="DVO129" s="511"/>
      <c r="DVP129" s="511"/>
      <c r="DVQ129" s="511"/>
      <c r="DVR129" s="511"/>
      <c r="DVS129" s="511"/>
      <c r="DVT129" s="511"/>
      <c r="DVU129" s="511"/>
      <c r="DVV129" s="511"/>
      <c r="DVW129" s="511"/>
      <c r="DVX129" s="511"/>
      <c r="DVY129" s="511"/>
      <c r="DVZ129" s="511"/>
      <c r="DWA129" s="511"/>
      <c r="DWB129" s="511"/>
      <c r="DWC129" s="511"/>
      <c r="DWD129" s="511"/>
      <c r="DWE129" s="511"/>
      <c r="DWF129" s="511"/>
      <c r="DWG129" s="511"/>
      <c r="DWH129" s="511"/>
      <c r="DWI129" s="511"/>
      <c r="DWJ129" s="511"/>
      <c r="DWK129" s="511"/>
      <c r="DWL129" s="511"/>
      <c r="DWM129" s="511"/>
      <c r="DWN129" s="511"/>
      <c r="DWO129" s="511"/>
      <c r="DWP129" s="511"/>
      <c r="DWQ129" s="511"/>
      <c r="DWR129" s="511"/>
      <c r="DWS129" s="511"/>
      <c r="DWT129" s="511"/>
      <c r="DWU129" s="511"/>
      <c r="DWV129" s="511"/>
      <c r="DWW129" s="511"/>
      <c r="DWX129" s="511"/>
      <c r="DWY129" s="511"/>
      <c r="DWZ129" s="511"/>
      <c r="DXA129" s="511"/>
      <c r="DXB129" s="511"/>
      <c r="DXC129" s="511"/>
      <c r="DXD129" s="511"/>
      <c r="DXE129" s="511"/>
      <c r="DXF129" s="511"/>
      <c r="DXG129" s="511"/>
      <c r="DXH129" s="511"/>
      <c r="DXI129" s="511"/>
      <c r="DXJ129" s="511"/>
      <c r="DXK129" s="511"/>
      <c r="DXL129" s="511"/>
      <c r="DXM129" s="511"/>
      <c r="DXN129" s="511"/>
      <c r="DXO129" s="511"/>
      <c r="DXP129" s="511"/>
      <c r="DXQ129" s="511"/>
      <c r="DXR129" s="511"/>
      <c r="DXS129" s="511"/>
      <c r="DXT129" s="511"/>
      <c r="DXU129" s="511"/>
      <c r="DXV129" s="511"/>
      <c r="DXW129" s="511"/>
      <c r="DXX129" s="511"/>
      <c r="DXY129" s="511"/>
      <c r="DXZ129" s="511"/>
      <c r="DYA129" s="511"/>
      <c r="DYB129" s="511"/>
      <c r="DYC129" s="511"/>
      <c r="DYD129" s="511"/>
      <c r="DYE129" s="511"/>
      <c r="DYF129" s="511"/>
      <c r="DYG129" s="511"/>
      <c r="DYH129" s="511"/>
      <c r="DYI129" s="511"/>
      <c r="DYJ129" s="511"/>
      <c r="DYK129" s="511"/>
      <c r="DYL129" s="511"/>
      <c r="DYM129" s="511"/>
      <c r="DYN129" s="511"/>
      <c r="DYO129" s="511"/>
      <c r="DYP129" s="511"/>
      <c r="DYQ129" s="511"/>
      <c r="DYR129" s="511"/>
      <c r="DYS129" s="511"/>
      <c r="DYT129" s="511"/>
      <c r="DYU129" s="511"/>
      <c r="DYV129" s="511"/>
      <c r="DYW129" s="511"/>
      <c r="DYX129" s="511"/>
      <c r="DYY129" s="511"/>
      <c r="DYZ129" s="511"/>
      <c r="DZA129" s="511"/>
      <c r="DZB129" s="511"/>
      <c r="DZC129" s="511"/>
      <c r="DZD129" s="511"/>
      <c r="DZE129" s="511"/>
      <c r="DZF129" s="511"/>
      <c r="DZG129" s="511"/>
      <c r="DZH129" s="511"/>
      <c r="DZI129" s="511"/>
      <c r="DZJ129" s="511"/>
      <c r="DZK129" s="511"/>
      <c r="DZL129" s="511"/>
      <c r="DZM129" s="511"/>
      <c r="DZN129" s="511"/>
      <c r="DZO129" s="511"/>
      <c r="DZP129" s="511"/>
      <c r="DZQ129" s="511"/>
      <c r="DZR129" s="511"/>
      <c r="DZS129" s="511"/>
      <c r="DZT129" s="511"/>
      <c r="DZU129" s="511"/>
      <c r="DZV129" s="511"/>
      <c r="DZW129" s="511"/>
      <c r="DZX129" s="511"/>
      <c r="DZY129" s="511"/>
      <c r="DZZ129" s="511"/>
      <c r="EAA129" s="511"/>
      <c r="EAB129" s="511"/>
      <c r="EAC129" s="511"/>
      <c r="EAD129" s="511"/>
      <c r="EAE129" s="511"/>
      <c r="EAF129" s="511"/>
      <c r="EAG129" s="511"/>
      <c r="EAH129" s="511"/>
      <c r="EAI129" s="511"/>
      <c r="EAJ129" s="511"/>
      <c r="EAK129" s="511"/>
      <c r="EAL129" s="511"/>
      <c r="EAM129" s="511"/>
      <c r="EAN129" s="511"/>
      <c r="EAO129" s="511"/>
      <c r="EAP129" s="511"/>
      <c r="EAQ129" s="511"/>
      <c r="EAR129" s="511"/>
      <c r="EAS129" s="511"/>
      <c r="EAT129" s="511"/>
      <c r="EAU129" s="511"/>
      <c r="EAV129" s="511"/>
      <c r="EAW129" s="511"/>
      <c r="EAX129" s="511"/>
      <c r="EAY129" s="511"/>
      <c r="EAZ129" s="511"/>
      <c r="EBA129" s="511"/>
      <c r="EBB129" s="511"/>
      <c r="EBC129" s="511"/>
      <c r="EBD129" s="511"/>
      <c r="EBE129" s="511"/>
      <c r="EBF129" s="511"/>
      <c r="EBG129" s="511"/>
      <c r="EBH129" s="511"/>
      <c r="EBI129" s="511"/>
      <c r="EBJ129" s="511"/>
      <c r="EBK129" s="511"/>
      <c r="EBL129" s="511"/>
      <c r="EBM129" s="511"/>
      <c r="EBN129" s="511"/>
      <c r="EBO129" s="511"/>
      <c r="EBP129" s="511"/>
      <c r="EBQ129" s="511"/>
      <c r="EBR129" s="511"/>
      <c r="EBS129" s="511"/>
      <c r="EBT129" s="511"/>
      <c r="EBU129" s="511"/>
      <c r="EBV129" s="511"/>
      <c r="EBW129" s="511"/>
      <c r="EBX129" s="511"/>
      <c r="EBY129" s="511"/>
      <c r="EBZ129" s="511"/>
      <c r="ECA129" s="511"/>
      <c r="ECB129" s="511"/>
      <c r="ECC129" s="511"/>
      <c r="ECD129" s="511"/>
      <c r="ECE129" s="511"/>
      <c r="ECF129" s="511"/>
      <c r="ECG129" s="511"/>
      <c r="ECH129" s="511"/>
      <c r="ECI129" s="511"/>
      <c r="ECJ129" s="511"/>
      <c r="ECK129" s="511"/>
      <c r="ECL129" s="511"/>
      <c r="ECM129" s="511"/>
      <c r="ECN129" s="511"/>
      <c r="ECO129" s="511"/>
      <c r="ECP129" s="511"/>
      <c r="ECQ129" s="511"/>
      <c r="ECR129" s="511"/>
      <c r="ECS129" s="511"/>
      <c r="ECT129" s="511"/>
      <c r="ECU129" s="511"/>
      <c r="ECV129" s="511"/>
      <c r="ECW129" s="511"/>
      <c r="ECX129" s="511"/>
      <c r="ECY129" s="511"/>
      <c r="ECZ129" s="511"/>
      <c r="EDA129" s="511"/>
      <c r="EDB129" s="511"/>
      <c r="EDC129" s="511"/>
      <c r="EDD129" s="511"/>
      <c r="EDE129" s="511"/>
      <c r="EDF129" s="511"/>
      <c r="EDG129" s="511"/>
      <c r="EDH129" s="511"/>
      <c r="EDI129" s="511"/>
      <c r="EDJ129" s="511"/>
      <c r="EDK129" s="511"/>
      <c r="EDL129" s="511"/>
      <c r="EDM129" s="511"/>
      <c r="EDN129" s="511"/>
      <c r="EDO129" s="511"/>
      <c r="EDP129" s="511"/>
      <c r="EDQ129" s="511"/>
      <c r="EDR129" s="511"/>
      <c r="EDS129" s="511"/>
      <c r="EDT129" s="511"/>
      <c r="EDU129" s="511"/>
      <c r="EDV129" s="511"/>
      <c r="EDW129" s="511"/>
      <c r="EDX129" s="511"/>
      <c r="EDY129" s="511"/>
      <c r="EDZ129" s="511"/>
      <c r="EEA129" s="511"/>
      <c r="EEB129" s="511"/>
      <c r="EEC129" s="511"/>
      <c r="EED129" s="511"/>
      <c r="EEE129" s="511"/>
      <c r="EEF129" s="511"/>
      <c r="EEG129" s="511"/>
      <c r="EEH129" s="511"/>
      <c r="EEI129" s="511"/>
      <c r="EEJ129" s="511"/>
      <c r="EEK129" s="511"/>
      <c r="EEL129" s="511"/>
      <c r="EEM129" s="511"/>
      <c r="EEN129" s="511"/>
      <c r="EEO129" s="511"/>
      <c r="EEP129" s="511"/>
      <c r="EEQ129" s="511"/>
      <c r="EER129" s="511"/>
      <c r="EES129" s="511"/>
      <c r="EET129" s="511"/>
      <c r="EEU129" s="511"/>
      <c r="EEV129" s="511"/>
      <c r="EEW129" s="511"/>
      <c r="EEX129" s="511"/>
      <c r="EEY129" s="511"/>
      <c r="EEZ129" s="511"/>
      <c r="EFA129" s="511"/>
      <c r="EFB129" s="511"/>
      <c r="EFC129" s="511"/>
      <c r="EFD129" s="511"/>
      <c r="EFE129" s="511"/>
      <c r="EFF129" s="511"/>
      <c r="EFG129" s="511"/>
      <c r="EFH129" s="511"/>
      <c r="EFI129" s="511"/>
      <c r="EFJ129" s="511"/>
      <c r="EFK129" s="511"/>
      <c r="EFL129" s="511"/>
      <c r="EFM129" s="511"/>
      <c r="EFN129" s="511"/>
      <c r="EFO129" s="511"/>
      <c r="EFP129" s="511"/>
      <c r="EFQ129" s="511"/>
      <c r="EFR129" s="511"/>
      <c r="EFS129" s="511"/>
      <c r="EFT129" s="511"/>
      <c r="EFU129" s="511"/>
      <c r="EFV129" s="511"/>
      <c r="EFW129" s="511"/>
      <c r="EFX129" s="511"/>
      <c r="EFY129" s="511"/>
      <c r="EFZ129" s="511"/>
      <c r="EGA129" s="511"/>
      <c r="EGB129" s="511"/>
      <c r="EGC129" s="511"/>
      <c r="EGD129" s="511"/>
      <c r="EGE129" s="511"/>
      <c r="EGF129" s="511"/>
      <c r="EGG129" s="511"/>
      <c r="EGH129" s="511"/>
      <c r="EGI129" s="511"/>
      <c r="EGJ129" s="511"/>
      <c r="EGK129" s="511"/>
      <c r="EGL129" s="511"/>
      <c r="EGM129" s="511"/>
      <c r="EGN129" s="511"/>
      <c r="EGO129" s="511"/>
      <c r="EGP129" s="511"/>
      <c r="EGQ129" s="511"/>
      <c r="EGR129" s="511"/>
      <c r="EGS129" s="511"/>
      <c r="EGT129" s="511"/>
      <c r="EGU129" s="511"/>
      <c r="EGV129" s="511"/>
      <c r="EGW129" s="511"/>
      <c r="EGX129" s="511"/>
      <c r="EGY129" s="511"/>
      <c r="EGZ129" s="511"/>
      <c r="EHA129" s="511"/>
      <c r="EHB129" s="511"/>
      <c r="EHC129" s="511"/>
      <c r="EHD129" s="511"/>
      <c r="EHE129" s="511"/>
      <c r="EHF129" s="511"/>
      <c r="EHG129" s="511"/>
      <c r="EHH129" s="511"/>
      <c r="EHI129" s="511"/>
      <c r="EHJ129" s="511"/>
      <c r="EHK129" s="511"/>
      <c r="EHL129" s="511"/>
      <c r="EHM129" s="511"/>
      <c r="EHN129" s="511"/>
      <c r="EHO129" s="511"/>
      <c r="EHP129" s="511"/>
      <c r="EHQ129" s="511"/>
      <c r="EHR129" s="511"/>
      <c r="EHS129" s="511"/>
      <c r="EHT129" s="511"/>
      <c r="EHU129" s="511"/>
      <c r="EHV129" s="511"/>
      <c r="EHW129" s="511"/>
      <c r="EHX129" s="511"/>
      <c r="EHY129" s="511"/>
      <c r="EHZ129" s="511"/>
      <c r="EIA129" s="511"/>
      <c r="EIB129" s="511"/>
      <c r="EIC129" s="511"/>
      <c r="EID129" s="511"/>
      <c r="EIE129" s="511"/>
      <c r="EIF129" s="511"/>
      <c r="EIG129" s="511"/>
      <c r="EIH129" s="511"/>
      <c r="EII129" s="511"/>
      <c r="EIJ129" s="511"/>
      <c r="EIK129" s="511"/>
      <c r="EIL129" s="511"/>
      <c r="EIM129" s="511"/>
      <c r="EIN129" s="511"/>
      <c r="EIO129" s="511"/>
      <c r="EIP129" s="511"/>
      <c r="EIQ129" s="511"/>
      <c r="EIR129" s="511"/>
      <c r="EIS129" s="511"/>
      <c r="EIT129" s="511"/>
      <c r="EIU129" s="511"/>
      <c r="EIV129" s="511"/>
      <c r="EIW129" s="511"/>
      <c r="EIX129" s="511"/>
      <c r="EIY129" s="511"/>
      <c r="EIZ129" s="511"/>
      <c r="EJA129" s="511"/>
      <c r="EJB129" s="511"/>
      <c r="EJC129" s="511"/>
      <c r="EJD129" s="511"/>
      <c r="EJE129" s="511"/>
      <c r="EJF129" s="511"/>
      <c r="EJG129" s="511"/>
      <c r="EJH129" s="511"/>
      <c r="EJI129" s="511"/>
      <c r="EJJ129" s="511"/>
      <c r="EJK129" s="511"/>
      <c r="EJL129" s="511"/>
      <c r="EJM129" s="511"/>
      <c r="EJN129" s="511"/>
      <c r="EJO129" s="511"/>
      <c r="EJP129" s="511"/>
      <c r="EJQ129" s="511"/>
      <c r="EJR129" s="511"/>
      <c r="EJS129" s="511"/>
      <c r="EJT129" s="511"/>
      <c r="EJU129" s="511"/>
      <c r="EJV129" s="511"/>
      <c r="EJW129" s="511"/>
      <c r="EJX129" s="511"/>
      <c r="EJY129" s="511"/>
      <c r="EJZ129" s="511"/>
      <c r="EKA129" s="511"/>
      <c r="EKB129" s="511"/>
      <c r="EKC129" s="511"/>
      <c r="EKD129" s="511"/>
      <c r="EKE129" s="511"/>
      <c r="EKF129" s="511"/>
      <c r="EKG129" s="511"/>
      <c r="EKH129" s="511"/>
      <c r="EKI129" s="511"/>
      <c r="EKJ129" s="511"/>
      <c r="EKK129" s="511"/>
      <c r="EKL129" s="511"/>
      <c r="EKM129" s="511"/>
      <c r="EKN129" s="511"/>
      <c r="EKO129" s="511"/>
      <c r="EKP129" s="511"/>
      <c r="EKQ129" s="511"/>
      <c r="EKR129" s="511"/>
      <c r="EKS129" s="511"/>
      <c r="EKT129" s="511"/>
      <c r="EKU129" s="511"/>
      <c r="EKV129" s="511"/>
      <c r="EKW129" s="511"/>
      <c r="EKX129" s="511"/>
      <c r="EKY129" s="511"/>
      <c r="EKZ129" s="511"/>
      <c r="ELA129" s="511"/>
      <c r="ELB129" s="511"/>
      <c r="ELC129" s="511"/>
      <c r="ELD129" s="511"/>
      <c r="ELE129" s="511"/>
      <c r="ELF129" s="511"/>
      <c r="ELG129" s="511"/>
      <c r="ELH129" s="511"/>
      <c r="ELI129" s="511"/>
      <c r="ELJ129" s="511"/>
      <c r="ELK129" s="511"/>
      <c r="ELL129" s="511"/>
      <c r="ELM129" s="511"/>
      <c r="ELN129" s="511"/>
      <c r="ELO129" s="511"/>
      <c r="ELP129" s="511"/>
      <c r="ELQ129" s="511"/>
      <c r="ELR129" s="511"/>
      <c r="ELS129" s="511"/>
      <c r="ELT129" s="511"/>
      <c r="ELU129" s="511"/>
      <c r="ELV129" s="511"/>
      <c r="ELW129" s="511"/>
      <c r="ELX129" s="511"/>
      <c r="ELY129" s="511"/>
      <c r="ELZ129" s="511"/>
      <c r="EMA129" s="511"/>
      <c r="EMB129" s="511"/>
      <c r="EMC129" s="511"/>
      <c r="EMD129" s="511"/>
      <c r="EME129" s="511"/>
      <c r="EMF129" s="511"/>
      <c r="EMG129" s="511"/>
      <c r="EMH129" s="511"/>
      <c r="EMI129" s="511"/>
      <c r="EMJ129" s="511"/>
      <c r="EMK129" s="511"/>
      <c r="EML129" s="511"/>
      <c r="EMM129" s="511"/>
      <c r="EMN129" s="511"/>
      <c r="EMO129" s="511"/>
      <c r="EMP129" s="511"/>
      <c r="EMQ129" s="511"/>
      <c r="EMR129" s="511"/>
      <c r="EMS129" s="511"/>
      <c r="EMT129" s="511"/>
      <c r="EMU129" s="511"/>
      <c r="EMV129" s="511"/>
      <c r="EMW129" s="511"/>
      <c r="EMX129" s="511"/>
      <c r="EMY129" s="511"/>
      <c r="EMZ129" s="511"/>
      <c r="ENA129" s="511"/>
      <c r="ENB129" s="511"/>
      <c r="ENC129" s="511"/>
      <c r="END129" s="511"/>
      <c r="ENE129" s="511"/>
      <c r="ENF129" s="511"/>
      <c r="ENG129" s="511"/>
      <c r="ENH129" s="511"/>
      <c r="ENI129" s="511"/>
      <c r="ENJ129" s="511"/>
      <c r="ENK129" s="511"/>
      <c r="ENL129" s="511"/>
      <c r="ENM129" s="511"/>
      <c r="ENN129" s="511"/>
      <c r="ENO129" s="511"/>
      <c r="ENP129" s="511"/>
      <c r="ENQ129" s="511"/>
      <c r="ENR129" s="511"/>
      <c r="ENS129" s="511"/>
      <c r="ENT129" s="511"/>
      <c r="ENU129" s="511"/>
      <c r="ENV129" s="511"/>
      <c r="ENW129" s="511"/>
      <c r="ENX129" s="511"/>
      <c r="ENY129" s="511"/>
      <c r="ENZ129" s="511"/>
      <c r="EOA129" s="511"/>
      <c r="EOB129" s="511"/>
      <c r="EOC129" s="511"/>
      <c r="EOD129" s="511"/>
      <c r="EOE129" s="511"/>
      <c r="EOF129" s="511"/>
      <c r="EOG129" s="511"/>
      <c r="EOH129" s="511"/>
      <c r="EOI129" s="511"/>
      <c r="EOJ129" s="511"/>
      <c r="EOK129" s="511"/>
      <c r="EOL129" s="511"/>
      <c r="EOM129" s="511"/>
      <c r="EON129" s="511"/>
      <c r="EOO129" s="511"/>
      <c r="EOP129" s="511"/>
      <c r="EOQ129" s="511"/>
      <c r="EOR129" s="511"/>
      <c r="EOS129" s="511"/>
      <c r="EOT129" s="511"/>
      <c r="EOU129" s="511"/>
      <c r="EOV129" s="511"/>
      <c r="EOW129" s="511"/>
      <c r="EOX129" s="511"/>
      <c r="EOY129" s="511"/>
      <c r="EOZ129" s="511"/>
      <c r="EPA129" s="511"/>
      <c r="EPB129" s="511"/>
      <c r="EPC129" s="511"/>
      <c r="EPD129" s="511"/>
      <c r="EPE129" s="511"/>
      <c r="EPF129" s="511"/>
      <c r="EPG129" s="511"/>
      <c r="EPH129" s="511"/>
      <c r="EPI129" s="511"/>
      <c r="EPJ129" s="511"/>
      <c r="EPK129" s="511"/>
      <c r="EPL129" s="511"/>
      <c r="EPM129" s="511"/>
      <c r="EPN129" s="511"/>
      <c r="EPO129" s="511"/>
      <c r="EPP129" s="511"/>
      <c r="EPQ129" s="511"/>
      <c r="EPR129" s="511"/>
      <c r="EPS129" s="511"/>
      <c r="EPT129" s="511"/>
      <c r="EPU129" s="511"/>
      <c r="EPV129" s="511"/>
      <c r="EPW129" s="511"/>
      <c r="EPX129" s="511"/>
      <c r="EPY129" s="511"/>
      <c r="EPZ129" s="511"/>
      <c r="EQA129" s="511"/>
      <c r="EQB129" s="511"/>
      <c r="EQC129" s="511"/>
      <c r="EQD129" s="511"/>
      <c r="EQE129" s="511"/>
      <c r="EQF129" s="511"/>
      <c r="EQG129" s="511"/>
      <c r="EQH129" s="511"/>
      <c r="EQI129" s="511"/>
      <c r="EQJ129" s="511"/>
      <c r="EQK129" s="511"/>
      <c r="EQL129" s="511"/>
      <c r="EQM129" s="511"/>
      <c r="EQN129" s="511"/>
      <c r="EQO129" s="511"/>
      <c r="EQP129" s="511"/>
      <c r="EQQ129" s="511"/>
      <c r="EQR129" s="511"/>
      <c r="EQS129" s="511"/>
      <c r="EQT129" s="511"/>
      <c r="EQU129" s="511"/>
      <c r="EQV129" s="511"/>
      <c r="EQW129" s="511"/>
      <c r="EQX129" s="511"/>
      <c r="EQY129" s="511"/>
      <c r="EQZ129" s="511"/>
      <c r="ERA129" s="511"/>
      <c r="ERB129" s="511"/>
      <c r="ERC129" s="511"/>
      <c r="ERD129" s="511"/>
      <c r="ERE129" s="511"/>
      <c r="ERF129" s="511"/>
      <c r="ERG129" s="511"/>
      <c r="ERH129" s="511"/>
      <c r="ERI129" s="511"/>
      <c r="ERJ129" s="511"/>
      <c r="ERK129" s="511"/>
      <c r="ERL129" s="511"/>
      <c r="ERM129" s="511"/>
      <c r="ERN129" s="511"/>
      <c r="ERO129" s="511"/>
      <c r="ERP129" s="511"/>
      <c r="ERQ129" s="511"/>
      <c r="ERR129" s="511"/>
      <c r="ERS129" s="511"/>
      <c r="ERT129" s="511"/>
      <c r="ERU129" s="511"/>
      <c r="ERV129" s="511"/>
      <c r="ERW129" s="511"/>
      <c r="ERX129" s="511"/>
      <c r="ERY129" s="511"/>
      <c r="ERZ129" s="511"/>
      <c r="ESA129" s="511"/>
      <c r="ESB129" s="511"/>
      <c r="ESC129" s="511"/>
      <c r="ESD129" s="511"/>
      <c r="ESE129" s="511"/>
      <c r="ESF129" s="511"/>
      <c r="ESG129" s="511"/>
      <c r="ESH129" s="511"/>
      <c r="ESI129" s="511"/>
      <c r="ESJ129" s="511"/>
      <c r="ESK129" s="511"/>
      <c r="ESL129" s="511"/>
      <c r="ESM129" s="511"/>
      <c r="ESN129" s="511"/>
      <c r="ESO129" s="511"/>
      <c r="ESP129" s="511"/>
      <c r="ESQ129" s="511"/>
      <c r="ESR129" s="511"/>
      <c r="ESS129" s="511"/>
      <c r="EST129" s="511"/>
      <c r="ESU129" s="511"/>
      <c r="ESV129" s="511"/>
      <c r="ESW129" s="511"/>
      <c r="ESX129" s="511"/>
      <c r="ESY129" s="511"/>
      <c r="ESZ129" s="511"/>
      <c r="ETA129" s="511"/>
      <c r="ETB129" s="511"/>
      <c r="ETC129" s="511"/>
      <c r="ETD129" s="511"/>
      <c r="ETE129" s="511"/>
      <c r="ETF129" s="511"/>
      <c r="ETG129" s="511"/>
      <c r="ETH129" s="511"/>
      <c r="ETI129" s="511"/>
      <c r="ETJ129" s="511"/>
      <c r="ETK129" s="511"/>
      <c r="ETL129" s="511"/>
      <c r="ETM129" s="511"/>
      <c r="ETN129" s="511"/>
      <c r="ETO129" s="511"/>
      <c r="ETP129" s="511"/>
      <c r="ETQ129" s="511"/>
      <c r="ETR129" s="511"/>
      <c r="ETS129" s="511"/>
      <c r="ETT129" s="511"/>
      <c r="ETU129" s="511"/>
      <c r="ETV129" s="511"/>
      <c r="ETW129" s="511"/>
      <c r="ETX129" s="511"/>
      <c r="ETY129" s="511"/>
      <c r="ETZ129" s="511"/>
      <c r="EUA129" s="511"/>
      <c r="EUB129" s="511"/>
      <c r="EUC129" s="511"/>
      <c r="EUD129" s="511"/>
      <c r="EUE129" s="511"/>
      <c r="EUF129" s="511"/>
      <c r="EUG129" s="511"/>
      <c r="EUH129" s="511"/>
      <c r="EUI129" s="511"/>
      <c r="EUJ129" s="511"/>
      <c r="EUK129" s="511"/>
      <c r="EUL129" s="511"/>
      <c r="EUM129" s="511"/>
      <c r="EUN129" s="511"/>
      <c r="EUO129" s="511"/>
      <c r="EUP129" s="511"/>
      <c r="EUQ129" s="511"/>
      <c r="EUR129" s="511"/>
      <c r="EUS129" s="511"/>
      <c r="EUT129" s="511"/>
      <c r="EUU129" s="511"/>
      <c r="EUV129" s="511"/>
      <c r="EUW129" s="511"/>
      <c r="EUX129" s="511"/>
      <c r="EUY129" s="511"/>
      <c r="EUZ129" s="511"/>
      <c r="EVA129" s="511"/>
      <c r="EVB129" s="511"/>
      <c r="EVC129" s="511"/>
      <c r="EVD129" s="511"/>
      <c r="EVE129" s="511"/>
      <c r="EVF129" s="511"/>
      <c r="EVG129" s="511"/>
      <c r="EVH129" s="511"/>
      <c r="EVI129" s="511"/>
      <c r="EVJ129" s="511"/>
      <c r="EVK129" s="511"/>
      <c r="EVL129" s="511"/>
      <c r="EVM129" s="511"/>
      <c r="EVN129" s="511"/>
      <c r="EVO129" s="511"/>
      <c r="EVP129" s="511"/>
      <c r="EVQ129" s="511"/>
      <c r="EVR129" s="511"/>
      <c r="EVS129" s="511"/>
      <c r="EVT129" s="511"/>
      <c r="EVU129" s="511"/>
      <c r="EVV129" s="511"/>
      <c r="EVW129" s="511"/>
      <c r="EVX129" s="511"/>
      <c r="EVY129" s="511"/>
      <c r="EVZ129" s="511"/>
      <c r="EWA129" s="511"/>
      <c r="EWB129" s="511"/>
      <c r="EWC129" s="511"/>
      <c r="EWD129" s="511"/>
      <c r="EWE129" s="511"/>
      <c r="EWF129" s="511"/>
      <c r="EWG129" s="511"/>
      <c r="EWH129" s="511"/>
      <c r="EWI129" s="511"/>
      <c r="EWJ129" s="511"/>
      <c r="EWK129" s="511"/>
      <c r="EWL129" s="511"/>
      <c r="EWM129" s="511"/>
      <c r="EWN129" s="511"/>
      <c r="EWO129" s="511"/>
      <c r="EWP129" s="511"/>
      <c r="EWQ129" s="511"/>
      <c r="EWR129" s="511"/>
      <c r="EWS129" s="511"/>
      <c r="EWT129" s="511"/>
      <c r="EWU129" s="511"/>
      <c r="EWV129" s="511"/>
      <c r="EWW129" s="511"/>
      <c r="EWX129" s="511"/>
      <c r="EWY129" s="511"/>
      <c r="EWZ129" s="511"/>
      <c r="EXA129" s="511"/>
      <c r="EXB129" s="511"/>
      <c r="EXC129" s="511"/>
      <c r="EXD129" s="511"/>
      <c r="EXE129" s="511"/>
      <c r="EXF129" s="511"/>
      <c r="EXG129" s="511"/>
      <c r="EXH129" s="511"/>
      <c r="EXI129" s="511"/>
      <c r="EXJ129" s="511"/>
      <c r="EXK129" s="511"/>
      <c r="EXL129" s="511"/>
      <c r="EXM129" s="511"/>
      <c r="EXN129" s="511"/>
      <c r="EXO129" s="511"/>
      <c r="EXP129" s="511"/>
      <c r="EXQ129" s="511"/>
      <c r="EXR129" s="511"/>
      <c r="EXS129" s="511"/>
      <c r="EXT129" s="511"/>
      <c r="EXU129" s="511"/>
      <c r="EXV129" s="511"/>
      <c r="EXW129" s="511"/>
      <c r="EXX129" s="511"/>
      <c r="EXY129" s="511"/>
      <c r="EXZ129" s="511"/>
      <c r="EYA129" s="511"/>
      <c r="EYB129" s="511"/>
      <c r="EYC129" s="511"/>
      <c r="EYD129" s="511"/>
      <c r="EYE129" s="511"/>
      <c r="EYF129" s="511"/>
      <c r="EYG129" s="511"/>
      <c r="EYH129" s="511"/>
      <c r="EYI129" s="511"/>
      <c r="EYJ129" s="511"/>
      <c r="EYK129" s="511"/>
      <c r="EYL129" s="511"/>
      <c r="EYM129" s="511"/>
      <c r="EYN129" s="511"/>
      <c r="EYO129" s="511"/>
      <c r="EYP129" s="511"/>
      <c r="EYQ129" s="511"/>
      <c r="EYR129" s="511"/>
      <c r="EYS129" s="511"/>
      <c r="EYT129" s="511"/>
      <c r="EYU129" s="511"/>
      <c r="EYV129" s="511"/>
      <c r="EYW129" s="511"/>
      <c r="EYX129" s="511"/>
      <c r="EYY129" s="511"/>
      <c r="EYZ129" s="511"/>
      <c r="EZA129" s="511"/>
      <c r="EZB129" s="511"/>
      <c r="EZC129" s="511"/>
      <c r="EZD129" s="511"/>
      <c r="EZE129" s="511"/>
      <c r="EZF129" s="511"/>
      <c r="EZG129" s="511"/>
      <c r="EZH129" s="511"/>
      <c r="EZI129" s="511"/>
      <c r="EZJ129" s="511"/>
      <c r="EZK129" s="511"/>
      <c r="EZL129" s="511"/>
      <c r="EZM129" s="511"/>
      <c r="EZN129" s="511"/>
      <c r="EZO129" s="511"/>
      <c r="EZP129" s="511"/>
      <c r="EZQ129" s="511"/>
      <c r="EZR129" s="511"/>
      <c r="EZS129" s="511"/>
      <c r="EZT129" s="511"/>
      <c r="EZU129" s="511"/>
      <c r="EZV129" s="511"/>
      <c r="EZW129" s="511"/>
      <c r="EZX129" s="511"/>
      <c r="EZY129" s="511"/>
      <c r="EZZ129" s="511"/>
      <c r="FAA129" s="511"/>
      <c r="FAB129" s="511"/>
      <c r="FAC129" s="511"/>
      <c r="FAD129" s="511"/>
      <c r="FAE129" s="511"/>
      <c r="FAF129" s="511"/>
      <c r="FAG129" s="511"/>
      <c r="FAH129" s="511"/>
      <c r="FAI129" s="511"/>
      <c r="FAJ129" s="511"/>
      <c r="FAK129" s="511"/>
      <c r="FAL129" s="511"/>
      <c r="FAM129" s="511"/>
      <c r="FAN129" s="511"/>
      <c r="FAO129" s="511"/>
      <c r="FAP129" s="511"/>
      <c r="FAQ129" s="511"/>
      <c r="FAR129" s="511"/>
      <c r="FAS129" s="511"/>
      <c r="FAT129" s="511"/>
      <c r="FAU129" s="511"/>
      <c r="FAV129" s="511"/>
      <c r="FAW129" s="511"/>
      <c r="FAX129" s="511"/>
      <c r="FAY129" s="511"/>
      <c r="FAZ129" s="511"/>
      <c r="FBA129" s="511"/>
      <c r="FBB129" s="511"/>
      <c r="FBC129" s="511"/>
      <c r="FBD129" s="511"/>
      <c r="FBE129" s="511"/>
      <c r="FBF129" s="511"/>
      <c r="FBG129" s="511"/>
      <c r="FBH129" s="511"/>
      <c r="FBI129" s="511"/>
      <c r="FBJ129" s="511"/>
      <c r="FBK129" s="511"/>
      <c r="FBL129" s="511"/>
      <c r="FBM129" s="511"/>
      <c r="FBN129" s="511"/>
      <c r="FBO129" s="511"/>
      <c r="FBP129" s="511"/>
      <c r="FBQ129" s="511"/>
      <c r="FBR129" s="511"/>
      <c r="FBS129" s="511"/>
      <c r="FBT129" s="511"/>
      <c r="FBU129" s="511"/>
      <c r="FBV129" s="511"/>
      <c r="FBW129" s="511"/>
      <c r="FBX129" s="511"/>
      <c r="FBY129" s="511"/>
      <c r="FBZ129" s="511"/>
      <c r="FCA129" s="511"/>
      <c r="FCB129" s="511"/>
      <c r="FCC129" s="511"/>
      <c r="FCD129" s="511"/>
      <c r="FCE129" s="511"/>
      <c r="FCF129" s="511"/>
      <c r="FCG129" s="511"/>
      <c r="FCH129" s="511"/>
      <c r="FCI129" s="511"/>
      <c r="FCJ129" s="511"/>
      <c r="FCK129" s="511"/>
      <c r="FCL129" s="511"/>
      <c r="FCM129" s="511"/>
      <c r="FCN129" s="511"/>
      <c r="FCO129" s="511"/>
      <c r="FCP129" s="511"/>
      <c r="FCQ129" s="511"/>
      <c r="FCR129" s="511"/>
      <c r="FCS129" s="511"/>
      <c r="FCT129" s="511"/>
      <c r="FCU129" s="511"/>
      <c r="FCV129" s="511"/>
      <c r="FCW129" s="511"/>
      <c r="FCX129" s="511"/>
      <c r="FCY129" s="511"/>
      <c r="FCZ129" s="511"/>
      <c r="FDA129" s="511"/>
      <c r="FDB129" s="511"/>
      <c r="FDC129" s="511"/>
      <c r="FDD129" s="511"/>
      <c r="FDE129" s="511"/>
      <c r="FDF129" s="511"/>
      <c r="FDG129" s="511"/>
      <c r="FDH129" s="511"/>
      <c r="FDI129" s="511"/>
      <c r="FDJ129" s="511"/>
      <c r="FDK129" s="511"/>
      <c r="FDL129" s="511"/>
      <c r="FDM129" s="511"/>
      <c r="FDN129" s="511"/>
      <c r="FDO129" s="511"/>
      <c r="FDP129" s="511"/>
      <c r="FDQ129" s="511"/>
      <c r="FDR129" s="511"/>
      <c r="FDS129" s="511"/>
      <c r="FDT129" s="511"/>
      <c r="FDU129" s="511"/>
      <c r="FDV129" s="511"/>
      <c r="FDW129" s="511"/>
      <c r="FDX129" s="511"/>
      <c r="FDY129" s="511"/>
      <c r="FDZ129" s="511"/>
      <c r="FEA129" s="511"/>
      <c r="FEB129" s="511"/>
      <c r="FEC129" s="511"/>
      <c r="FED129" s="511"/>
      <c r="FEE129" s="511"/>
      <c r="FEF129" s="511"/>
      <c r="FEG129" s="511"/>
      <c r="FEH129" s="511"/>
      <c r="FEI129" s="511"/>
      <c r="FEJ129" s="511"/>
      <c r="FEK129" s="511"/>
      <c r="FEL129" s="511"/>
      <c r="FEM129" s="511"/>
      <c r="FEN129" s="511"/>
      <c r="FEO129" s="511"/>
      <c r="FEP129" s="511"/>
      <c r="FEQ129" s="511"/>
      <c r="FER129" s="511"/>
      <c r="FES129" s="511"/>
      <c r="FET129" s="511"/>
      <c r="FEU129" s="511"/>
      <c r="FEV129" s="511"/>
      <c r="FEW129" s="511"/>
      <c r="FEX129" s="511"/>
      <c r="FEY129" s="511"/>
      <c r="FEZ129" s="511"/>
      <c r="FFA129" s="511"/>
      <c r="FFB129" s="511"/>
      <c r="FFC129" s="511"/>
      <c r="FFD129" s="511"/>
      <c r="FFE129" s="511"/>
      <c r="FFF129" s="511"/>
      <c r="FFG129" s="511"/>
      <c r="FFH129" s="511"/>
      <c r="FFI129" s="511"/>
      <c r="FFJ129" s="511"/>
      <c r="FFK129" s="511"/>
      <c r="FFL129" s="511"/>
      <c r="FFM129" s="511"/>
      <c r="FFN129" s="511"/>
      <c r="FFO129" s="511"/>
      <c r="FFP129" s="511"/>
      <c r="FFQ129" s="511"/>
      <c r="FFR129" s="511"/>
      <c r="FFS129" s="511"/>
      <c r="FFT129" s="511"/>
      <c r="FFU129" s="511"/>
      <c r="FFV129" s="511"/>
      <c r="FFW129" s="511"/>
      <c r="FFX129" s="511"/>
      <c r="FFY129" s="511"/>
      <c r="FFZ129" s="511"/>
      <c r="FGA129" s="511"/>
      <c r="FGB129" s="511"/>
      <c r="FGC129" s="511"/>
      <c r="FGD129" s="511"/>
      <c r="FGE129" s="511"/>
      <c r="FGF129" s="511"/>
      <c r="FGG129" s="511"/>
      <c r="FGH129" s="511"/>
      <c r="FGI129" s="511"/>
      <c r="FGJ129" s="511"/>
      <c r="FGK129" s="511"/>
      <c r="FGL129" s="511"/>
      <c r="FGM129" s="511"/>
      <c r="FGN129" s="511"/>
      <c r="FGO129" s="511"/>
      <c r="FGP129" s="511"/>
      <c r="FGQ129" s="511"/>
      <c r="FGR129" s="511"/>
      <c r="FGS129" s="511"/>
      <c r="FGT129" s="511"/>
      <c r="FGU129" s="511"/>
      <c r="FGV129" s="511"/>
      <c r="FGW129" s="511"/>
      <c r="FGX129" s="511"/>
      <c r="FGY129" s="511"/>
      <c r="FGZ129" s="511"/>
      <c r="FHA129" s="511"/>
      <c r="FHB129" s="511"/>
      <c r="FHC129" s="511"/>
      <c r="FHD129" s="511"/>
      <c r="FHE129" s="511"/>
      <c r="FHF129" s="511"/>
      <c r="FHG129" s="511"/>
      <c r="FHH129" s="511"/>
      <c r="FHI129" s="511"/>
      <c r="FHJ129" s="511"/>
      <c r="FHK129" s="511"/>
      <c r="FHL129" s="511"/>
      <c r="FHM129" s="511"/>
      <c r="FHN129" s="511"/>
      <c r="FHO129" s="511"/>
      <c r="FHP129" s="511"/>
      <c r="FHQ129" s="511"/>
      <c r="FHR129" s="511"/>
      <c r="FHS129" s="511"/>
      <c r="FHT129" s="511"/>
      <c r="FHU129" s="511"/>
      <c r="FHV129" s="511"/>
      <c r="FHW129" s="511"/>
      <c r="FHX129" s="511"/>
      <c r="FHY129" s="511"/>
      <c r="FHZ129" s="511"/>
      <c r="FIA129" s="511"/>
      <c r="FIB129" s="511"/>
      <c r="FIC129" s="511"/>
      <c r="FID129" s="511"/>
      <c r="FIE129" s="511"/>
      <c r="FIF129" s="511"/>
      <c r="FIG129" s="511"/>
      <c r="FIH129" s="511"/>
      <c r="FII129" s="511"/>
      <c r="FIJ129" s="511"/>
      <c r="FIK129" s="511"/>
      <c r="FIL129" s="511"/>
      <c r="FIM129" s="511"/>
      <c r="FIN129" s="511"/>
      <c r="FIO129" s="511"/>
      <c r="FIP129" s="511"/>
      <c r="FIQ129" s="511"/>
      <c r="FIR129" s="511"/>
      <c r="FIS129" s="511"/>
      <c r="FIT129" s="511"/>
      <c r="FIU129" s="511"/>
      <c r="FIV129" s="511"/>
      <c r="FIW129" s="511"/>
      <c r="FIX129" s="511"/>
      <c r="FIY129" s="511"/>
      <c r="FIZ129" s="511"/>
      <c r="FJA129" s="511"/>
      <c r="FJB129" s="511"/>
      <c r="FJC129" s="511"/>
      <c r="FJD129" s="511"/>
      <c r="FJE129" s="511"/>
      <c r="FJF129" s="511"/>
      <c r="FJG129" s="511"/>
      <c r="FJH129" s="511"/>
      <c r="FJI129" s="511"/>
      <c r="FJJ129" s="511"/>
      <c r="FJK129" s="511"/>
      <c r="FJL129" s="511"/>
      <c r="FJM129" s="511"/>
      <c r="FJN129" s="511"/>
      <c r="FJO129" s="511"/>
      <c r="FJP129" s="511"/>
      <c r="FJQ129" s="511"/>
      <c r="FJR129" s="511"/>
      <c r="FJS129" s="511"/>
      <c r="FJT129" s="511"/>
      <c r="FJU129" s="511"/>
      <c r="FJV129" s="511"/>
      <c r="FJW129" s="511"/>
      <c r="FJX129" s="511"/>
      <c r="FJY129" s="511"/>
      <c r="FJZ129" s="511"/>
      <c r="FKA129" s="511"/>
      <c r="FKB129" s="511"/>
      <c r="FKC129" s="511"/>
      <c r="FKD129" s="511"/>
      <c r="FKE129" s="511"/>
      <c r="FKF129" s="511"/>
      <c r="FKG129" s="511"/>
      <c r="FKH129" s="511"/>
      <c r="FKI129" s="511"/>
      <c r="FKJ129" s="511"/>
      <c r="FKK129" s="511"/>
      <c r="FKL129" s="511"/>
      <c r="FKM129" s="511"/>
      <c r="FKN129" s="511"/>
      <c r="FKO129" s="511"/>
      <c r="FKP129" s="511"/>
      <c r="FKQ129" s="511"/>
      <c r="FKR129" s="511"/>
      <c r="FKS129" s="511"/>
      <c r="FKT129" s="511"/>
      <c r="FKU129" s="511"/>
      <c r="FKV129" s="511"/>
      <c r="FKW129" s="511"/>
      <c r="FKX129" s="511"/>
      <c r="FKY129" s="511"/>
      <c r="FKZ129" s="511"/>
      <c r="FLA129" s="511"/>
      <c r="FLB129" s="511"/>
      <c r="FLC129" s="511"/>
      <c r="FLD129" s="511"/>
      <c r="FLE129" s="511"/>
      <c r="FLF129" s="511"/>
      <c r="FLG129" s="511"/>
      <c r="FLH129" s="511"/>
      <c r="FLI129" s="511"/>
      <c r="FLJ129" s="511"/>
      <c r="FLK129" s="511"/>
      <c r="FLL129" s="511"/>
      <c r="FLM129" s="511"/>
      <c r="FLN129" s="511"/>
      <c r="FLO129" s="511"/>
      <c r="FLP129" s="511"/>
      <c r="FLQ129" s="511"/>
      <c r="FLR129" s="511"/>
      <c r="FLS129" s="511"/>
      <c r="FLT129" s="511"/>
      <c r="FLU129" s="511"/>
      <c r="FLV129" s="511"/>
      <c r="FLW129" s="511"/>
      <c r="FLX129" s="511"/>
      <c r="FLY129" s="511"/>
      <c r="FLZ129" s="511"/>
      <c r="FMA129" s="511"/>
      <c r="FMB129" s="511"/>
      <c r="FMC129" s="511"/>
      <c r="FMD129" s="511"/>
      <c r="FME129" s="511"/>
      <c r="FMF129" s="511"/>
      <c r="FMG129" s="511"/>
      <c r="FMH129" s="511"/>
      <c r="FMI129" s="511"/>
      <c r="FMJ129" s="511"/>
      <c r="FMK129" s="511"/>
      <c r="FML129" s="511"/>
      <c r="FMM129" s="511"/>
      <c r="FMN129" s="511"/>
      <c r="FMO129" s="511"/>
      <c r="FMP129" s="511"/>
      <c r="FMQ129" s="511"/>
      <c r="FMR129" s="511"/>
      <c r="FMS129" s="511"/>
      <c r="FMT129" s="511"/>
      <c r="FMU129" s="511"/>
      <c r="FMV129" s="511"/>
      <c r="FMW129" s="511"/>
      <c r="FMX129" s="511"/>
      <c r="FMY129" s="511"/>
      <c r="FMZ129" s="511"/>
      <c r="FNA129" s="511"/>
      <c r="FNB129" s="511"/>
      <c r="FNC129" s="511"/>
      <c r="FND129" s="511"/>
      <c r="FNE129" s="511"/>
      <c r="FNF129" s="511"/>
      <c r="FNG129" s="511"/>
      <c r="FNH129" s="511"/>
      <c r="FNI129" s="511"/>
      <c r="FNJ129" s="511"/>
      <c r="FNK129" s="511"/>
      <c r="FNL129" s="511"/>
      <c r="FNM129" s="511"/>
      <c r="FNN129" s="511"/>
      <c r="FNO129" s="511"/>
      <c r="FNP129" s="511"/>
      <c r="FNQ129" s="511"/>
      <c r="FNR129" s="511"/>
      <c r="FNS129" s="511"/>
      <c r="FNT129" s="511"/>
      <c r="FNU129" s="511"/>
      <c r="FNV129" s="511"/>
      <c r="FNW129" s="511"/>
      <c r="FNX129" s="511"/>
      <c r="FNY129" s="511"/>
      <c r="FNZ129" s="511"/>
      <c r="FOA129" s="511"/>
      <c r="FOB129" s="511"/>
      <c r="FOC129" s="511"/>
      <c r="FOD129" s="511"/>
      <c r="FOE129" s="511"/>
      <c r="FOF129" s="511"/>
      <c r="FOG129" s="511"/>
      <c r="FOH129" s="511"/>
      <c r="FOI129" s="511"/>
      <c r="FOJ129" s="511"/>
      <c r="FOK129" s="511"/>
      <c r="FOL129" s="511"/>
      <c r="FOM129" s="511"/>
      <c r="FON129" s="511"/>
      <c r="FOO129" s="511"/>
      <c r="FOP129" s="511"/>
      <c r="FOQ129" s="511"/>
      <c r="FOR129" s="511"/>
      <c r="FOS129" s="511"/>
      <c r="FOT129" s="511"/>
      <c r="FOU129" s="511"/>
      <c r="FOV129" s="511"/>
      <c r="FOW129" s="511"/>
      <c r="FOX129" s="511"/>
      <c r="FOY129" s="511"/>
      <c r="FOZ129" s="511"/>
      <c r="FPA129" s="511"/>
      <c r="FPB129" s="511"/>
      <c r="FPC129" s="511"/>
      <c r="FPD129" s="511"/>
      <c r="FPE129" s="511"/>
      <c r="FPF129" s="511"/>
      <c r="FPG129" s="511"/>
      <c r="FPH129" s="511"/>
      <c r="FPI129" s="511"/>
      <c r="FPJ129" s="511"/>
      <c r="FPK129" s="511"/>
      <c r="FPL129" s="511"/>
      <c r="FPM129" s="511"/>
      <c r="FPN129" s="511"/>
      <c r="FPO129" s="511"/>
      <c r="FPP129" s="511"/>
      <c r="FPQ129" s="511"/>
      <c r="FPR129" s="511"/>
      <c r="FPS129" s="511"/>
      <c r="FPT129" s="511"/>
      <c r="FPU129" s="511"/>
      <c r="FPV129" s="511"/>
      <c r="FPW129" s="511"/>
      <c r="FPX129" s="511"/>
      <c r="FPY129" s="511"/>
      <c r="FPZ129" s="511"/>
      <c r="FQA129" s="511"/>
      <c r="FQB129" s="511"/>
      <c r="FQC129" s="511"/>
      <c r="FQD129" s="511"/>
      <c r="FQE129" s="511"/>
      <c r="FQF129" s="511"/>
      <c r="FQG129" s="511"/>
      <c r="FQH129" s="511"/>
      <c r="FQI129" s="511"/>
      <c r="FQJ129" s="511"/>
      <c r="FQK129" s="511"/>
      <c r="FQL129" s="511"/>
      <c r="FQM129" s="511"/>
      <c r="FQN129" s="511"/>
      <c r="FQO129" s="511"/>
      <c r="FQP129" s="511"/>
      <c r="FQQ129" s="511"/>
      <c r="FQR129" s="511"/>
      <c r="FQS129" s="511"/>
      <c r="FQT129" s="511"/>
      <c r="FQU129" s="511"/>
      <c r="FQV129" s="511"/>
      <c r="FQW129" s="511"/>
      <c r="FQX129" s="511"/>
      <c r="FQY129" s="511"/>
      <c r="FQZ129" s="511"/>
      <c r="FRA129" s="511"/>
      <c r="FRB129" s="511"/>
      <c r="FRC129" s="511"/>
      <c r="FRD129" s="511"/>
      <c r="FRE129" s="511"/>
      <c r="FRF129" s="511"/>
      <c r="FRG129" s="511"/>
      <c r="FRH129" s="511"/>
      <c r="FRI129" s="511"/>
      <c r="FRJ129" s="511"/>
      <c r="FRK129" s="511"/>
      <c r="FRL129" s="511"/>
      <c r="FRM129" s="511"/>
      <c r="FRN129" s="511"/>
      <c r="FRO129" s="511"/>
      <c r="FRP129" s="511"/>
      <c r="FRQ129" s="511"/>
      <c r="FRR129" s="511"/>
      <c r="FRS129" s="511"/>
      <c r="FRT129" s="511"/>
      <c r="FRU129" s="511"/>
      <c r="FRV129" s="511"/>
      <c r="FRW129" s="511"/>
      <c r="FRX129" s="511"/>
      <c r="FRY129" s="511"/>
      <c r="FRZ129" s="511"/>
      <c r="FSA129" s="511"/>
      <c r="FSB129" s="511"/>
      <c r="FSC129" s="511"/>
      <c r="FSD129" s="511"/>
      <c r="FSE129" s="511"/>
      <c r="FSF129" s="511"/>
      <c r="FSG129" s="511"/>
      <c r="FSH129" s="511"/>
      <c r="FSI129" s="511"/>
      <c r="FSJ129" s="511"/>
      <c r="FSK129" s="511"/>
      <c r="FSL129" s="511"/>
      <c r="FSM129" s="511"/>
      <c r="FSN129" s="511"/>
      <c r="FSO129" s="511"/>
      <c r="FSP129" s="511"/>
      <c r="FSQ129" s="511"/>
      <c r="FSR129" s="511"/>
      <c r="FSS129" s="511"/>
      <c r="FST129" s="511"/>
      <c r="FSU129" s="511"/>
      <c r="FSV129" s="511"/>
      <c r="FSW129" s="511"/>
      <c r="FSX129" s="511"/>
      <c r="FSY129" s="511"/>
      <c r="FSZ129" s="511"/>
      <c r="FTA129" s="511"/>
      <c r="FTB129" s="511"/>
      <c r="FTC129" s="511"/>
      <c r="FTD129" s="511"/>
      <c r="FTE129" s="511"/>
      <c r="FTF129" s="511"/>
      <c r="FTG129" s="511"/>
      <c r="FTH129" s="511"/>
      <c r="FTI129" s="511"/>
      <c r="FTJ129" s="511"/>
      <c r="FTK129" s="511"/>
      <c r="FTL129" s="511"/>
      <c r="FTM129" s="511"/>
      <c r="FTN129" s="511"/>
      <c r="FTO129" s="511"/>
      <c r="FTP129" s="511"/>
      <c r="FTQ129" s="511"/>
      <c r="FTR129" s="511"/>
      <c r="FTS129" s="511"/>
      <c r="FTT129" s="511"/>
      <c r="FTU129" s="511"/>
      <c r="FTV129" s="511"/>
      <c r="FTW129" s="511"/>
      <c r="FTX129" s="511"/>
      <c r="FTY129" s="511"/>
      <c r="FTZ129" s="511"/>
      <c r="FUA129" s="511"/>
      <c r="FUB129" s="511"/>
      <c r="FUC129" s="511"/>
      <c r="FUD129" s="511"/>
      <c r="FUE129" s="511"/>
      <c r="FUF129" s="511"/>
      <c r="FUG129" s="511"/>
      <c r="FUH129" s="511"/>
      <c r="FUI129" s="511"/>
      <c r="FUJ129" s="511"/>
      <c r="FUK129" s="511"/>
      <c r="FUL129" s="511"/>
      <c r="FUM129" s="511"/>
      <c r="FUN129" s="511"/>
      <c r="FUO129" s="511"/>
      <c r="FUP129" s="511"/>
      <c r="FUQ129" s="511"/>
      <c r="FUR129" s="511"/>
      <c r="FUS129" s="511"/>
      <c r="FUT129" s="511"/>
      <c r="FUU129" s="511"/>
      <c r="FUV129" s="511"/>
      <c r="FUW129" s="511"/>
      <c r="FUX129" s="511"/>
      <c r="FUY129" s="511"/>
      <c r="FUZ129" s="511"/>
      <c r="FVA129" s="511"/>
      <c r="FVB129" s="511"/>
      <c r="FVC129" s="511"/>
      <c r="FVD129" s="511"/>
      <c r="FVE129" s="511"/>
      <c r="FVF129" s="511"/>
      <c r="FVG129" s="511"/>
      <c r="FVH129" s="511"/>
      <c r="FVI129" s="511"/>
      <c r="FVJ129" s="511"/>
      <c r="FVK129" s="511"/>
      <c r="FVL129" s="511"/>
      <c r="FVM129" s="511"/>
      <c r="FVN129" s="511"/>
      <c r="FVO129" s="511"/>
      <c r="FVP129" s="511"/>
      <c r="FVQ129" s="511"/>
      <c r="FVR129" s="511"/>
      <c r="FVS129" s="511"/>
      <c r="FVT129" s="511"/>
      <c r="FVU129" s="511"/>
      <c r="FVV129" s="511"/>
      <c r="FVW129" s="511"/>
      <c r="FVX129" s="511"/>
      <c r="FVY129" s="511"/>
      <c r="FVZ129" s="511"/>
      <c r="FWA129" s="511"/>
      <c r="FWB129" s="511"/>
      <c r="FWC129" s="511"/>
      <c r="FWD129" s="511"/>
      <c r="FWE129" s="511"/>
      <c r="FWF129" s="511"/>
      <c r="FWG129" s="511"/>
      <c r="FWH129" s="511"/>
      <c r="FWI129" s="511"/>
      <c r="FWJ129" s="511"/>
      <c r="FWK129" s="511"/>
      <c r="FWL129" s="511"/>
      <c r="FWM129" s="511"/>
      <c r="FWN129" s="511"/>
      <c r="FWO129" s="511"/>
      <c r="FWP129" s="511"/>
      <c r="FWQ129" s="511"/>
      <c r="FWR129" s="511"/>
      <c r="FWS129" s="511"/>
      <c r="FWT129" s="511"/>
      <c r="FWU129" s="511"/>
      <c r="FWV129" s="511"/>
      <c r="FWW129" s="511"/>
      <c r="FWX129" s="511"/>
      <c r="FWY129" s="511"/>
      <c r="FWZ129" s="511"/>
      <c r="FXA129" s="511"/>
      <c r="FXB129" s="511"/>
      <c r="FXC129" s="511"/>
      <c r="FXD129" s="511"/>
      <c r="FXE129" s="511"/>
      <c r="FXF129" s="511"/>
      <c r="FXG129" s="511"/>
      <c r="FXH129" s="511"/>
      <c r="FXI129" s="511"/>
      <c r="FXJ129" s="511"/>
      <c r="FXK129" s="511"/>
      <c r="FXL129" s="511"/>
      <c r="FXM129" s="511"/>
      <c r="FXN129" s="511"/>
      <c r="FXO129" s="511"/>
      <c r="FXP129" s="511"/>
      <c r="FXQ129" s="511"/>
      <c r="FXR129" s="511"/>
      <c r="FXS129" s="511"/>
      <c r="FXT129" s="511"/>
      <c r="FXU129" s="511"/>
      <c r="FXV129" s="511"/>
      <c r="FXW129" s="511"/>
      <c r="FXX129" s="511"/>
      <c r="FXY129" s="511"/>
      <c r="FXZ129" s="511"/>
      <c r="FYA129" s="511"/>
      <c r="FYB129" s="511"/>
      <c r="FYC129" s="511"/>
      <c r="FYD129" s="511"/>
      <c r="FYE129" s="511"/>
      <c r="FYF129" s="511"/>
      <c r="FYG129" s="511"/>
      <c r="FYH129" s="511"/>
      <c r="FYI129" s="511"/>
      <c r="FYJ129" s="511"/>
      <c r="FYK129" s="511"/>
      <c r="FYL129" s="511"/>
      <c r="FYM129" s="511"/>
      <c r="FYN129" s="511"/>
      <c r="FYO129" s="511"/>
      <c r="FYP129" s="511"/>
      <c r="FYQ129" s="511"/>
      <c r="FYR129" s="511"/>
      <c r="FYS129" s="511"/>
      <c r="FYT129" s="511"/>
      <c r="FYU129" s="511"/>
      <c r="FYV129" s="511"/>
      <c r="FYW129" s="511"/>
      <c r="FYX129" s="511"/>
      <c r="FYY129" s="511"/>
      <c r="FYZ129" s="511"/>
      <c r="FZA129" s="511"/>
      <c r="FZB129" s="511"/>
      <c r="FZC129" s="511"/>
      <c r="FZD129" s="511"/>
      <c r="FZE129" s="511"/>
      <c r="FZF129" s="511"/>
      <c r="FZG129" s="511"/>
      <c r="FZH129" s="511"/>
      <c r="FZI129" s="511"/>
      <c r="FZJ129" s="511"/>
      <c r="FZK129" s="511"/>
      <c r="FZL129" s="511"/>
      <c r="FZM129" s="511"/>
      <c r="FZN129" s="511"/>
      <c r="FZO129" s="511"/>
      <c r="FZP129" s="511"/>
      <c r="FZQ129" s="511"/>
      <c r="FZR129" s="511"/>
      <c r="FZS129" s="511"/>
      <c r="FZT129" s="511"/>
      <c r="FZU129" s="511"/>
      <c r="FZV129" s="511"/>
      <c r="FZW129" s="511"/>
      <c r="FZX129" s="511"/>
      <c r="FZY129" s="511"/>
      <c r="FZZ129" s="511"/>
      <c r="GAA129" s="511"/>
      <c r="GAB129" s="511"/>
      <c r="GAC129" s="511"/>
      <c r="GAD129" s="511"/>
      <c r="GAE129" s="511"/>
      <c r="GAF129" s="511"/>
      <c r="GAG129" s="511"/>
      <c r="GAH129" s="511"/>
      <c r="GAI129" s="511"/>
      <c r="GAJ129" s="511"/>
      <c r="GAK129" s="511"/>
      <c r="GAL129" s="511"/>
      <c r="GAM129" s="511"/>
      <c r="GAN129" s="511"/>
      <c r="GAO129" s="511"/>
      <c r="GAP129" s="511"/>
      <c r="GAQ129" s="511"/>
      <c r="GAR129" s="511"/>
      <c r="GAS129" s="511"/>
      <c r="GAT129" s="511"/>
      <c r="GAU129" s="511"/>
      <c r="GAV129" s="511"/>
      <c r="GAW129" s="511"/>
      <c r="GAX129" s="511"/>
      <c r="GAY129" s="511"/>
      <c r="GAZ129" s="511"/>
      <c r="GBA129" s="511"/>
      <c r="GBB129" s="511"/>
      <c r="GBC129" s="511"/>
      <c r="GBD129" s="511"/>
      <c r="GBE129" s="511"/>
      <c r="GBF129" s="511"/>
      <c r="GBG129" s="511"/>
      <c r="GBH129" s="511"/>
      <c r="GBI129" s="511"/>
      <c r="GBJ129" s="511"/>
      <c r="GBK129" s="511"/>
      <c r="GBL129" s="511"/>
      <c r="GBM129" s="511"/>
      <c r="GBN129" s="511"/>
      <c r="GBO129" s="511"/>
      <c r="GBP129" s="511"/>
      <c r="GBQ129" s="511"/>
      <c r="GBR129" s="511"/>
      <c r="GBS129" s="511"/>
      <c r="GBT129" s="511"/>
      <c r="GBU129" s="511"/>
      <c r="GBV129" s="511"/>
      <c r="GBW129" s="511"/>
      <c r="GBX129" s="511"/>
      <c r="GBY129" s="511"/>
      <c r="GBZ129" s="511"/>
      <c r="GCA129" s="511"/>
      <c r="GCB129" s="511"/>
      <c r="GCC129" s="511"/>
      <c r="GCD129" s="511"/>
      <c r="GCE129" s="511"/>
      <c r="GCF129" s="511"/>
      <c r="GCG129" s="511"/>
      <c r="GCH129" s="511"/>
      <c r="GCI129" s="511"/>
      <c r="GCJ129" s="511"/>
      <c r="GCK129" s="511"/>
      <c r="GCL129" s="511"/>
      <c r="GCM129" s="511"/>
      <c r="GCN129" s="511"/>
      <c r="GCO129" s="511"/>
      <c r="GCP129" s="511"/>
      <c r="GCQ129" s="511"/>
      <c r="GCR129" s="511"/>
      <c r="GCS129" s="511"/>
      <c r="GCT129" s="511"/>
      <c r="GCU129" s="511"/>
      <c r="GCV129" s="511"/>
      <c r="GCW129" s="511"/>
      <c r="GCX129" s="511"/>
      <c r="GCY129" s="511"/>
      <c r="GCZ129" s="511"/>
      <c r="GDA129" s="511"/>
      <c r="GDB129" s="511"/>
      <c r="GDC129" s="511"/>
      <c r="GDD129" s="511"/>
      <c r="GDE129" s="511"/>
      <c r="GDF129" s="511"/>
      <c r="GDG129" s="511"/>
      <c r="GDH129" s="511"/>
      <c r="GDI129" s="511"/>
      <c r="GDJ129" s="511"/>
      <c r="GDK129" s="511"/>
      <c r="GDL129" s="511"/>
      <c r="GDM129" s="511"/>
      <c r="GDN129" s="511"/>
      <c r="GDO129" s="511"/>
      <c r="GDP129" s="511"/>
      <c r="GDQ129" s="511"/>
      <c r="GDR129" s="511"/>
      <c r="GDS129" s="511"/>
      <c r="GDT129" s="511"/>
      <c r="GDU129" s="511"/>
      <c r="GDV129" s="511"/>
      <c r="GDW129" s="511"/>
      <c r="GDX129" s="511"/>
      <c r="GDY129" s="511"/>
      <c r="GDZ129" s="511"/>
      <c r="GEA129" s="511"/>
      <c r="GEB129" s="511"/>
      <c r="GEC129" s="511"/>
      <c r="GED129" s="511"/>
      <c r="GEE129" s="511"/>
      <c r="GEF129" s="511"/>
      <c r="GEG129" s="511"/>
      <c r="GEH129" s="511"/>
      <c r="GEI129" s="511"/>
      <c r="GEJ129" s="511"/>
      <c r="GEK129" s="511"/>
      <c r="GEL129" s="511"/>
      <c r="GEM129" s="511"/>
      <c r="GEN129" s="511"/>
      <c r="GEO129" s="511"/>
      <c r="GEP129" s="511"/>
      <c r="GEQ129" s="511"/>
      <c r="GER129" s="511"/>
      <c r="GES129" s="511"/>
      <c r="GET129" s="511"/>
      <c r="GEU129" s="511"/>
      <c r="GEV129" s="511"/>
      <c r="GEW129" s="511"/>
      <c r="GEX129" s="511"/>
      <c r="GEY129" s="511"/>
      <c r="GEZ129" s="511"/>
      <c r="GFA129" s="511"/>
      <c r="GFB129" s="511"/>
      <c r="GFC129" s="511"/>
      <c r="GFD129" s="511"/>
      <c r="GFE129" s="511"/>
      <c r="GFF129" s="511"/>
      <c r="GFG129" s="511"/>
      <c r="GFH129" s="511"/>
      <c r="GFI129" s="511"/>
      <c r="GFJ129" s="511"/>
      <c r="GFK129" s="511"/>
      <c r="GFL129" s="511"/>
      <c r="GFM129" s="511"/>
      <c r="GFN129" s="511"/>
      <c r="GFO129" s="511"/>
      <c r="GFP129" s="511"/>
      <c r="GFQ129" s="511"/>
      <c r="GFR129" s="511"/>
      <c r="GFS129" s="511"/>
      <c r="GFT129" s="511"/>
      <c r="GFU129" s="511"/>
      <c r="GFV129" s="511"/>
      <c r="GFW129" s="511"/>
      <c r="GFX129" s="511"/>
      <c r="GFY129" s="511"/>
      <c r="GFZ129" s="511"/>
      <c r="GGA129" s="511"/>
      <c r="GGB129" s="511"/>
      <c r="GGC129" s="511"/>
      <c r="GGD129" s="511"/>
      <c r="GGE129" s="511"/>
      <c r="GGF129" s="511"/>
      <c r="GGG129" s="511"/>
      <c r="GGH129" s="511"/>
      <c r="GGI129" s="511"/>
      <c r="GGJ129" s="511"/>
      <c r="GGK129" s="511"/>
      <c r="GGL129" s="511"/>
      <c r="GGM129" s="511"/>
      <c r="GGN129" s="511"/>
      <c r="GGO129" s="511"/>
      <c r="GGP129" s="511"/>
      <c r="GGQ129" s="511"/>
      <c r="GGR129" s="511"/>
      <c r="GGS129" s="511"/>
      <c r="GGT129" s="511"/>
      <c r="GGU129" s="511"/>
      <c r="GGV129" s="511"/>
      <c r="GGW129" s="511"/>
      <c r="GGX129" s="511"/>
      <c r="GGY129" s="511"/>
      <c r="GGZ129" s="511"/>
      <c r="GHA129" s="511"/>
      <c r="GHB129" s="511"/>
      <c r="GHC129" s="511"/>
      <c r="GHD129" s="511"/>
      <c r="GHE129" s="511"/>
      <c r="GHF129" s="511"/>
      <c r="GHG129" s="511"/>
      <c r="GHH129" s="511"/>
      <c r="GHI129" s="511"/>
      <c r="GHJ129" s="511"/>
      <c r="GHK129" s="511"/>
      <c r="GHL129" s="511"/>
      <c r="GHM129" s="511"/>
      <c r="GHN129" s="511"/>
      <c r="GHO129" s="511"/>
      <c r="GHP129" s="511"/>
      <c r="GHQ129" s="511"/>
      <c r="GHR129" s="511"/>
      <c r="GHS129" s="511"/>
      <c r="GHT129" s="511"/>
      <c r="GHU129" s="511"/>
      <c r="GHV129" s="511"/>
      <c r="GHW129" s="511"/>
      <c r="GHX129" s="511"/>
      <c r="GHY129" s="511"/>
      <c r="GHZ129" s="511"/>
      <c r="GIA129" s="511"/>
      <c r="GIB129" s="511"/>
      <c r="GIC129" s="511"/>
      <c r="GID129" s="511"/>
      <c r="GIE129" s="511"/>
      <c r="GIF129" s="511"/>
      <c r="GIG129" s="511"/>
      <c r="GIH129" s="511"/>
      <c r="GII129" s="511"/>
      <c r="GIJ129" s="511"/>
      <c r="GIK129" s="511"/>
      <c r="GIL129" s="511"/>
      <c r="GIM129" s="511"/>
      <c r="GIN129" s="511"/>
      <c r="GIO129" s="511"/>
      <c r="GIP129" s="511"/>
      <c r="GIQ129" s="511"/>
      <c r="GIR129" s="511"/>
      <c r="GIS129" s="511"/>
      <c r="GIT129" s="511"/>
      <c r="GIU129" s="511"/>
      <c r="GIV129" s="511"/>
      <c r="GIW129" s="511"/>
      <c r="GIX129" s="511"/>
      <c r="GIY129" s="511"/>
      <c r="GIZ129" s="511"/>
      <c r="GJA129" s="511"/>
      <c r="GJB129" s="511"/>
      <c r="GJC129" s="511"/>
      <c r="GJD129" s="511"/>
      <c r="GJE129" s="511"/>
      <c r="GJF129" s="511"/>
      <c r="GJG129" s="511"/>
      <c r="GJH129" s="511"/>
      <c r="GJI129" s="511"/>
      <c r="GJJ129" s="511"/>
      <c r="GJK129" s="511"/>
      <c r="GJL129" s="511"/>
      <c r="GJM129" s="511"/>
      <c r="GJN129" s="511"/>
      <c r="GJO129" s="511"/>
      <c r="GJP129" s="511"/>
      <c r="GJQ129" s="511"/>
      <c r="GJR129" s="511"/>
      <c r="GJS129" s="511"/>
      <c r="GJT129" s="511"/>
      <c r="GJU129" s="511"/>
      <c r="GJV129" s="511"/>
      <c r="GJW129" s="511"/>
      <c r="GJX129" s="511"/>
      <c r="GJY129" s="511"/>
      <c r="GJZ129" s="511"/>
      <c r="GKA129" s="511"/>
      <c r="GKB129" s="511"/>
      <c r="GKC129" s="511"/>
      <c r="GKD129" s="511"/>
      <c r="GKE129" s="511"/>
      <c r="GKF129" s="511"/>
      <c r="GKG129" s="511"/>
      <c r="GKH129" s="511"/>
      <c r="GKI129" s="511"/>
      <c r="GKJ129" s="511"/>
      <c r="GKK129" s="511"/>
      <c r="GKL129" s="511"/>
      <c r="GKM129" s="511"/>
      <c r="GKN129" s="511"/>
      <c r="GKO129" s="511"/>
      <c r="GKP129" s="511"/>
      <c r="GKQ129" s="511"/>
      <c r="GKR129" s="511"/>
      <c r="GKS129" s="511"/>
      <c r="GKT129" s="511"/>
      <c r="GKU129" s="511"/>
      <c r="GKV129" s="511"/>
      <c r="GKW129" s="511"/>
      <c r="GKX129" s="511"/>
      <c r="GKY129" s="511"/>
      <c r="GKZ129" s="511"/>
      <c r="GLA129" s="511"/>
      <c r="GLB129" s="511"/>
      <c r="GLC129" s="511"/>
      <c r="GLD129" s="511"/>
      <c r="GLE129" s="511"/>
      <c r="GLF129" s="511"/>
      <c r="GLG129" s="511"/>
      <c r="GLH129" s="511"/>
      <c r="GLI129" s="511"/>
      <c r="GLJ129" s="511"/>
      <c r="GLK129" s="511"/>
      <c r="GLL129" s="511"/>
      <c r="GLM129" s="511"/>
      <c r="GLN129" s="511"/>
      <c r="GLO129" s="511"/>
      <c r="GLP129" s="511"/>
      <c r="GLQ129" s="511"/>
      <c r="GLR129" s="511"/>
      <c r="GLS129" s="511"/>
      <c r="GLT129" s="511"/>
      <c r="GLU129" s="511"/>
      <c r="GLV129" s="511"/>
      <c r="GLW129" s="511"/>
      <c r="GLX129" s="511"/>
      <c r="GLY129" s="511"/>
      <c r="GLZ129" s="511"/>
      <c r="GMA129" s="511"/>
      <c r="GMB129" s="511"/>
      <c r="GMC129" s="511"/>
      <c r="GMD129" s="511"/>
      <c r="GME129" s="511"/>
      <c r="GMF129" s="511"/>
      <c r="GMG129" s="511"/>
      <c r="GMH129" s="511"/>
      <c r="GMI129" s="511"/>
      <c r="GMJ129" s="511"/>
      <c r="GMK129" s="511"/>
      <c r="GML129" s="511"/>
      <c r="GMM129" s="511"/>
      <c r="GMN129" s="511"/>
      <c r="GMO129" s="511"/>
      <c r="GMP129" s="511"/>
      <c r="GMQ129" s="511"/>
      <c r="GMR129" s="511"/>
      <c r="GMS129" s="511"/>
      <c r="GMT129" s="511"/>
      <c r="GMU129" s="511"/>
      <c r="GMV129" s="511"/>
      <c r="GMW129" s="511"/>
      <c r="GMX129" s="511"/>
      <c r="GMY129" s="511"/>
      <c r="GMZ129" s="511"/>
      <c r="GNA129" s="511"/>
      <c r="GNB129" s="511"/>
      <c r="GNC129" s="511"/>
      <c r="GND129" s="511"/>
      <c r="GNE129" s="511"/>
      <c r="GNF129" s="511"/>
      <c r="GNG129" s="511"/>
      <c r="GNH129" s="511"/>
      <c r="GNI129" s="511"/>
      <c r="GNJ129" s="511"/>
      <c r="GNK129" s="511"/>
      <c r="GNL129" s="511"/>
      <c r="GNM129" s="511"/>
      <c r="GNN129" s="511"/>
      <c r="GNO129" s="511"/>
      <c r="GNP129" s="511"/>
      <c r="GNQ129" s="511"/>
      <c r="GNR129" s="511"/>
      <c r="GNS129" s="511"/>
      <c r="GNT129" s="511"/>
      <c r="GNU129" s="511"/>
      <c r="GNV129" s="511"/>
      <c r="GNW129" s="511"/>
      <c r="GNX129" s="511"/>
      <c r="GNY129" s="511"/>
      <c r="GNZ129" s="511"/>
      <c r="GOA129" s="511"/>
      <c r="GOB129" s="511"/>
      <c r="GOC129" s="511"/>
      <c r="GOD129" s="511"/>
      <c r="GOE129" s="511"/>
      <c r="GOF129" s="511"/>
      <c r="GOG129" s="511"/>
      <c r="GOH129" s="511"/>
      <c r="GOI129" s="511"/>
      <c r="GOJ129" s="511"/>
      <c r="GOK129" s="511"/>
      <c r="GOL129" s="511"/>
      <c r="GOM129" s="511"/>
      <c r="GON129" s="511"/>
      <c r="GOO129" s="511"/>
      <c r="GOP129" s="511"/>
      <c r="GOQ129" s="511"/>
      <c r="GOR129" s="511"/>
      <c r="GOS129" s="511"/>
      <c r="GOT129" s="511"/>
      <c r="GOU129" s="511"/>
      <c r="GOV129" s="511"/>
      <c r="GOW129" s="511"/>
      <c r="GOX129" s="511"/>
      <c r="GOY129" s="511"/>
      <c r="GOZ129" s="511"/>
      <c r="GPA129" s="511"/>
      <c r="GPB129" s="511"/>
      <c r="GPC129" s="511"/>
      <c r="GPD129" s="511"/>
      <c r="GPE129" s="511"/>
      <c r="GPF129" s="511"/>
      <c r="GPG129" s="511"/>
      <c r="GPH129" s="511"/>
      <c r="GPI129" s="511"/>
      <c r="GPJ129" s="511"/>
      <c r="GPK129" s="511"/>
      <c r="GPL129" s="511"/>
      <c r="GPM129" s="511"/>
      <c r="GPN129" s="511"/>
      <c r="GPO129" s="511"/>
      <c r="GPP129" s="511"/>
      <c r="GPQ129" s="511"/>
      <c r="GPR129" s="511"/>
      <c r="GPS129" s="511"/>
      <c r="GPT129" s="511"/>
      <c r="GPU129" s="511"/>
      <c r="GPV129" s="511"/>
      <c r="GPW129" s="511"/>
      <c r="GPX129" s="511"/>
      <c r="GPY129" s="511"/>
      <c r="GPZ129" s="511"/>
      <c r="GQA129" s="511"/>
      <c r="GQB129" s="511"/>
      <c r="GQC129" s="511"/>
      <c r="GQD129" s="511"/>
      <c r="GQE129" s="511"/>
      <c r="GQF129" s="511"/>
      <c r="GQG129" s="511"/>
      <c r="GQH129" s="511"/>
      <c r="GQI129" s="511"/>
      <c r="GQJ129" s="511"/>
      <c r="GQK129" s="511"/>
      <c r="GQL129" s="511"/>
      <c r="GQM129" s="511"/>
      <c r="GQN129" s="511"/>
      <c r="GQO129" s="511"/>
      <c r="GQP129" s="511"/>
      <c r="GQQ129" s="511"/>
      <c r="GQR129" s="511"/>
      <c r="GQS129" s="511"/>
      <c r="GQT129" s="511"/>
      <c r="GQU129" s="511"/>
      <c r="GQV129" s="511"/>
      <c r="GQW129" s="511"/>
      <c r="GQX129" s="511"/>
      <c r="GQY129" s="511"/>
      <c r="GQZ129" s="511"/>
      <c r="GRA129" s="511"/>
      <c r="GRB129" s="511"/>
      <c r="GRC129" s="511"/>
      <c r="GRD129" s="511"/>
      <c r="GRE129" s="511"/>
      <c r="GRF129" s="511"/>
      <c r="GRG129" s="511"/>
      <c r="GRH129" s="511"/>
      <c r="GRI129" s="511"/>
      <c r="GRJ129" s="511"/>
      <c r="GRK129" s="511"/>
      <c r="GRL129" s="511"/>
      <c r="GRM129" s="511"/>
      <c r="GRN129" s="511"/>
      <c r="GRO129" s="511"/>
      <c r="GRP129" s="511"/>
      <c r="GRQ129" s="511"/>
      <c r="GRR129" s="511"/>
      <c r="GRS129" s="511"/>
      <c r="GRT129" s="511"/>
      <c r="GRU129" s="511"/>
      <c r="GRV129" s="511"/>
      <c r="GRW129" s="511"/>
      <c r="GRX129" s="511"/>
      <c r="GRY129" s="511"/>
      <c r="GRZ129" s="511"/>
      <c r="GSA129" s="511"/>
      <c r="GSB129" s="511"/>
      <c r="GSC129" s="511"/>
      <c r="GSD129" s="511"/>
      <c r="GSE129" s="511"/>
      <c r="GSF129" s="511"/>
      <c r="GSG129" s="511"/>
      <c r="GSH129" s="511"/>
      <c r="GSI129" s="511"/>
      <c r="GSJ129" s="511"/>
      <c r="GSK129" s="511"/>
      <c r="GSL129" s="511"/>
      <c r="GSM129" s="511"/>
      <c r="GSN129" s="511"/>
      <c r="GSO129" s="511"/>
      <c r="GSP129" s="511"/>
      <c r="GSQ129" s="511"/>
      <c r="GSR129" s="511"/>
      <c r="GSS129" s="511"/>
      <c r="GST129" s="511"/>
      <c r="GSU129" s="511"/>
      <c r="GSV129" s="511"/>
      <c r="GSW129" s="511"/>
      <c r="GSX129" s="511"/>
      <c r="GSY129" s="511"/>
      <c r="GSZ129" s="511"/>
      <c r="GTA129" s="511"/>
      <c r="GTB129" s="511"/>
      <c r="GTC129" s="511"/>
      <c r="GTD129" s="511"/>
      <c r="GTE129" s="511"/>
      <c r="GTF129" s="511"/>
      <c r="GTG129" s="511"/>
      <c r="GTH129" s="511"/>
      <c r="GTI129" s="511"/>
      <c r="GTJ129" s="511"/>
      <c r="GTK129" s="511"/>
      <c r="GTL129" s="511"/>
      <c r="GTM129" s="511"/>
      <c r="GTN129" s="511"/>
      <c r="GTO129" s="511"/>
      <c r="GTP129" s="511"/>
      <c r="GTQ129" s="511"/>
      <c r="GTR129" s="511"/>
      <c r="GTS129" s="511"/>
      <c r="GTT129" s="511"/>
      <c r="GTU129" s="511"/>
      <c r="GTV129" s="511"/>
      <c r="GTW129" s="511"/>
      <c r="GTX129" s="511"/>
      <c r="GTY129" s="511"/>
      <c r="GTZ129" s="511"/>
      <c r="GUA129" s="511"/>
      <c r="GUB129" s="511"/>
      <c r="GUC129" s="511"/>
      <c r="GUD129" s="511"/>
      <c r="GUE129" s="511"/>
      <c r="GUF129" s="511"/>
      <c r="GUG129" s="511"/>
      <c r="GUH129" s="511"/>
      <c r="GUI129" s="511"/>
      <c r="GUJ129" s="511"/>
      <c r="GUK129" s="511"/>
      <c r="GUL129" s="511"/>
      <c r="GUM129" s="511"/>
      <c r="GUN129" s="511"/>
      <c r="GUO129" s="511"/>
      <c r="GUP129" s="511"/>
      <c r="GUQ129" s="511"/>
      <c r="GUR129" s="511"/>
      <c r="GUS129" s="511"/>
      <c r="GUT129" s="511"/>
      <c r="GUU129" s="511"/>
      <c r="GUV129" s="511"/>
      <c r="GUW129" s="511"/>
      <c r="GUX129" s="511"/>
      <c r="GUY129" s="511"/>
      <c r="GUZ129" s="511"/>
      <c r="GVA129" s="511"/>
      <c r="GVB129" s="511"/>
      <c r="GVC129" s="511"/>
      <c r="GVD129" s="511"/>
      <c r="GVE129" s="511"/>
      <c r="GVF129" s="511"/>
      <c r="GVG129" s="511"/>
      <c r="GVH129" s="511"/>
      <c r="GVI129" s="511"/>
      <c r="GVJ129" s="511"/>
      <c r="GVK129" s="511"/>
      <c r="GVL129" s="511"/>
      <c r="GVM129" s="511"/>
      <c r="GVN129" s="511"/>
      <c r="GVO129" s="511"/>
      <c r="GVP129" s="511"/>
      <c r="GVQ129" s="511"/>
      <c r="GVR129" s="511"/>
      <c r="GVS129" s="511"/>
      <c r="GVT129" s="511"/>
      <c r="GVU129" s="511"/>
      <c r="GVV129" s="511"/>
      <c r="GVW129" s="511"/>
      <c r="GVX129" s="511"/>
      <c r="GVY129" s="511"/>
      <c r="GVZ129" s="511"/>
      <c r="GWA129" s="511"/>
      <c r="GWB129" s="511"/>
      <c r="GWC129" s="511"/>
      <c r="GWD129" s="511"/>
      <c r="GWE129" s="511"/>
      <c r="GWF129" s="511"/>
      <c r="GWG129" s="511"/>
      <c r="GWH129" s="511"/>
      <c r="GWI129" s="511"/>
      <c r="GWJ129" s="511"/>
      <c r="GWK129" s="511"/>
      <c r="GWL129" s="511"/>
      <c r="GWM129" s="511"/>
      <c r="GWN129" s="511"/>
      <c r="GWO129" s="511"/>
      <c r="GWP129" s="511"/>
      <c r="GWQ129" s="511"/>
      <c r="GWR129" s="511"/>
      <c r="GWS129" s="511"/>
      <c r="GWT129" s="511"/>
      <c r="GWU129" s="511"/>
      <c r="GWV129" s="511"/>
      <c r="GWW129" s="511"/>
      <c r="GWX129" s="511"/>
      <c r="GWY129" s="511"/>
      <c r="GWZ129" s="511"/>
      <c r="GXA129" s="511"/>
      <c r="GXB129" s="511"/>
      <c r="GXC129" s="511"/>
      <c r="GXD129" s="511"/>
      <c r="GXE129" s="511"/>
      <c r="GXF129" s="511"/>
      <c r="GXG129" s="511"/>
      <c r="GXH129" s="511"/>
      <c r="GXI129" s="511"/>
      <c r="GXJ129" s="511"/>
      <c r="GXK129" s="511"/>
      <c r="GXL129" s="511"/>
      <c r="GXM129" s="511"/>
      <c r="GXN129" s="511"/>
      <c r="GXO129" s="511"/>
      <c r="GXP129" s="511"/>
      <c r="GXQ129" s="511"/>
      <c r="GXR129" s="511"/>
      <c r="GXS129" s="511"/>
      <c r="GXT129" s="511"/>
      <c r="GXU129" s="511"/>
      <c r="GXV129" s="511"/>
      <c r="GXW129" s="511"/>
      <c r="GXX129" s="511"/>
      <c r="GXY129" s="511"/>
      <c r="GXZ129" s="511"/>
      <c r="GYA129" s="511"/>
      <c r="GYB129" s="511"/>
      <c r="GYC129" s="511"/>
      <c r="GYD129" s="511"/>
      <c r="GYE129" s="511"/>
      <c r="GYF129" s="511"/>
      <c r="GYG129" s="511"/>
      <c r="GYH129" s="511"/>
      <c r="GYI129" s="511"/>
      <c r="GYJ129" s="511"/>
      <c r="GYK129" s="511"/>
      <c r="GYL129" s="511"/>
      <c r="GYM129" s="511"/>
      <c r="GYN129" s="511"/>
      <c r="GYO129" s="511"/>
      <c r="GYP129" s="511"/>
      <c r="GYQ129" s="511"/>
      <c r="GYR129" s="511"/>
      <c r="GYS129" s="511"/>
      <c r="GYT129" s="511"/>
      <c r="GYU129" s="511"/>
      <c r="GYV129" s="511"/>
      <c r="GYW129" s="511"/>
      <c r="GYX129" s="511"/>
      <c r="GYY129" s="511"/>
      <c r="GYZ129" s="511"/>
      <c r="GZA129" s="511"/>
      <c r="GZB129" s="511"/>
      <c r="GZC129" s="511"/>
      <c r="GZD129" s="511"/>
      <c r="GZE129" s="511"/>
      <c r="GZF129" s="511"/>
      <c r="GZG129" s="511"/>
      <c r="GZH129" s="511"/>
      <c r="GZI129" s="511"/>
      <c r="GZJ129" s="511"/>
      <c r="GZK129" s="511"/>
      <c r="GZL129" s="511"/>
      <c r="GZM129" s="511"/>
      <c r="GZN129" s="511"/>
      <c r="GZO129" s="511"/>
      <c r="GZP129" s="511"/>
      <c r="GZQ129" s="511"/>
      <c r="GZR129" s="511"/>
      <c r="GZS129" s="511"/>
      <c r="GZT129" s="511"/>
      <c r="GZU129" s="511"/>
      <c r="GZV129" s="511"/>
      <c r="GZW129" s="511"/>
      <c r="GZX129" s="511"/>
      <c r="GZY129" s="511"/>
      <c r="GZZ129" s="511"/>
      <c r="HAA129" s="511"/>
      <c r="HAB129" s="511"/>
      <c r="HAC129" s="511"/>
      <c r="HAD129" s="511"/>
      <c r="HAE129" s="511"/>
      <c r="HAF129" s="511"/>
      <c r="HAG129" s="511"/>
      <c r="HAH129" s="511"/>
      <c r="HAI129" s="511"/>
      <c r="HAJ129" s="511"/>
      <c r="HAK129" s="511"/>
      <c r="HAL129" s="511"/>
      <c r="HAM129" s="511"/>
      <c r="HAN129" s="511"/>
      <c r="HAO129" s="511"/>
      <c r="HAP129" s="511"/>
      <c r="HAQ129" s="511"/>
      <c r="HAR129" s="511"/>
      <c r="HAS129" s="511"/>
      <c r="HAT129" s="511"/>
      <c r="HAU129" s="511"/>
      <c r="HAV129" s="511"/>
      <c r="HAW129" s="511"/>
      <c r="HAX129" s="511"/>
      <c r="HAY129" s="511"/>
      <c r="HAZ129" s="511"/>
      <c r="HBA129" s="511"/>
      <c r="HBB129" s="511"/>
      <c r="HBC129" s="511"/>
      <c r="HBD129" s="511"/>
      <c r="HBE129" s="511"/>
      <c r="HBF129" s="511"/>
      <c r="HBG129" s="511"/>
      <c r="HBH129" s="511"/>
      <c r="HBI129" s="511"/>
      <c r="HBJ129" s="511"/>
      <c r="HBK129" s="511"/>
      <c r="HBL129" s="511"/>
      <c r="HBM129" s="511"/>
      <c r="HBN129" s="511"/>
      <c r="HBO129" s="511"/>
      <c r="HBP129" s="511"/>
      <c r="HBQ129" s="511"/>
      <c r="HBR129" s="511"/>
      <c r="HBS129" s="511"/>
      <c r="HBT129" s="511"/>
      <c r="HBU129" s="511"/>
      <c r="HBV129" s="511"/>
      <c r="HBW129" s="511"/>
      <c r="HBX129" s="511"/>
      <c r="HBY129" s="511"/>
      <c r="HBZ129" s="511"/>
      <c r="HCA129" s="511"/>
      <c r="HCB129" s="511"/>
      <c r="HCC129" s="511"/>
      <c r="HCD129" s="511"/>
      <c r="HCE129" s="511"/>
      <c r="HCF129" s="511"/>
      <c r="HCG129" s="511"/>
      <c r="HCH129" s="511"/>
      <c r="HCI129" s="511"/>
      <c r="HCJ129" s="511"/>
      <c r="HCK129" s="511"/>
      <c r="HCL129" s="511"/>
      <c r="HCM129" s="511"/>
      <c r="HCN129" s="511"/>
      <c r="HCO129" s="511"/>
      <c r="HCP129" s="511"/>
      <c r="HCQ129" s="511"/>
      <c r="HCR129" s="511"/>
      <c r="HCS129" s="511"/>
      <c r="HCT129" s="511"/>
      <c r="HCU129" s="511"/>
      <c r="HCV129" s="511"/>
      <c r="HCW129" s="511"/>
      <c r="HCX129" s="511"/>
      <c r="HCY129" s="511"/>
      <c r="HCZ129" s="511"/>
      <c r="HDA129" s="511"/>
      <c r="HDB129" s="511"/>
      <c r="HDC129" s="511"/>
      <c r="HDD129" s="511"/>
      <c r="HDE129" s="511"/>
      <c r="HDF129" s="511"/>
      <c r="HDG129" s="511"/>
      <c r="HDH129" s="511"/>
      <c r="HDI129" s="511"/>
      <c r="HDJ129" s="511"/>
      <c r="HDK129" s="511"/>
      <c r="HDL129" s="511"/>
      <c r="HDM129" s="511"/>
      <c r="HDN129" s="511"/>
      <c r="HDO129" s="511"/>
      <c r="HDP129" s="511"/>
      <c r="HDQ129" s="511"/>
      <c r="HDR129" s="511"/>
      <c r="HDS129" s="511"/>
      <c r="HDT129" s="511"/>
      <c r="HDU129" s="511"/>
      <c r="HDV129" s="511"/>
      <c r="HDW129" s="511"/>
      <c r="HDX129" s="511"/>
      <c r="HDY129" s="511"/>
      <c r="HDZ129" s="511"/>
      <c r="HEA129" s="511"/>
      <c r="HEB129" s="511"/>
      <c r="HEC129" s="511"/>
      <c r="HED129" s="511"/>
      <c r="HEE129" s="511"/>
      <c r="HEF129" s="511"/>
      <c r="HEG129" s="511"/>
      <c r="HEH129" s="511"/>
      <c r="HEI129" s="511"/>
      <c r="HEJ129" s="511"/>
      <c r="HEK129" s="511"/>
      <c r="HEL129" s="511"/>
      <c r="HEM129" s="511"/>
      <c r="HEN129" s="511"/>
      <c r="HEO129" s="511"/>
      <c r="HEP129" s="511"/>
      <c r="HEQ129" s="511"/>
      <c r="HER129" s="511"/>
      <c r="HES129" s="511"/>
      <c r="HET129" s="511"/>
      <c r="HEU129" s="511"/>
      <c r="HEV129" s="511"/>
      <c r="HEW129" s="511"/>
      <c r="HEX129" s="511"/>
      <c r="HEY129" s="511"/>
      <c r="HEZ129" s="511"/>
      <c r="HFA129" s="511"/>
      <c r="HFB129" s="511"/>
      <c r="HFC129" s="511"/>
      <c r="HFD129" s="511"/>
      <c r="HFE129" s="511"/>
      <c r="HFF129" s="511"/>
      <c r="HFG129" s="511"/>
      <c r="HFH129" s="511"/>
      <c r="HFI129" s="511"/>
      <c r="HFJ129" s="511"/>
      <c r="HFK129" s="511"/>
      <c r="HFL129" s="511"/>
      <c r="HFM129" s="511"/>
      <c r="HFN129" s="511"/>
      <c r="HFO129" s="511"/>
      <c r="HFP129" s="511"/>
      <c r="HFQ129" s="511"/>
      <c r="HFR129" s="511"/>
      <c r="HFS129" s="511"/>
      <c r="HFT129" s="511"/>
      <c r="HFU129" s="511"/>
      <c r="HFV129" s="511"/>
      <c r="HFW129" s="511"/>
      <c r="HFX129" s="511"/>
      <c r="HFY129" s="511"/>
      <c r="HFZ129" s="511"/>
      <c r="HGA129" s="511"/>
      <c r="HGB129" s="511"/>
      <c r="HGC129" s="511"/>
      <c r="HGD129" s="511"/>
      <c r="HGE129" s="511"/>
      <c r="HGF129" s="511"/>
      <c r="HGG129" s="511"/>
      <c r="HGH129" s="511"/>
      <c r="HGI129" s="511"/>
      <c r="HGJ129" s="511"/>
      <c r="HGK129" s="511"/>
      <c r="HGL129" s="511"/>
      <c r="HGM129" s="511"/>
      <c r="HGN129" s="511"/>
      <c r="HGO129" s="511"/>
      <c r="HGP129" s="511"/>
      <c r="HGQ129" s="511"/>
      <c r="HGR129" s="511"/>
      <c r="HGS129" s="511"/>
      <c r="HGT129" s="511"/>
      <c r="HGU129" s="511"/>
      <c r="HGV129" s="511"/>
      <c r="HGW129" s="511"/>
      <c r="HGX129" s="511"/>
      <c r="HGY129" s="511"/>
      <c r="HGZ129" s="511"/>
      <c r="HHA129" s="511"/>
      <c r="HHB129" s="511"/>
      <c r="HHC129" s="511"/>
      <c r="HHD129" s="511"/>
      <c r="HHE129" s="511"/>
      <c r="HHF129" s="511"/>
      <c r="HHG129" s="511"/>
      <c r="HHH129" s="511"/>
      <c r="HHI129" s="511"/>
      <c r="HHJ129" s="511"/>
      <c r="HHK129" s="511"/>
      <c r="HHL129" s="511"/>
      <c r="HHM129" s="511"/>
      <c r="HHN129" s="511"/>
      <c r="HHO129" s="511"/>
      <c r="HHP129" s="511"/>
      <c r="HHQ129" s="511"/>
      <c r="HHR129" s="511"/>
      <c r="HHS129" s="511"/>
      <c r="HHT129" s="511"/>
      <c r="HHU129" s="511"/>
      <c r="HHV129" s="511"/>
      <c r="HHW129" s="511"/>
      <c r="HHX129" s="511"/>
      <c r="HHY129" s="511"/>
      <c r="HHZ129" s="511"/>
      <c r="HIA129" s="511"/>
      <c r="HIB129" s="511"/>
      <c r="HIC129" s="511"/>
      <c r="HID129" s="511"/>
      <c r="HIE129" s="511"/>
      <c r="HIF129" s="511"/>
      <c r="HIG129" s="511"/>
      <c r="HIH129" s="511"/>
      <c r="HII129" s="511"/>
      <c r="HIJ129" s="511"/>
      <c r="HIK129" s="511"/>
      <c r="HIL129" s="511"/>
      <c r="HIM129" s="511"/>
      <c r="HIN129" s="511"/>
      <c r="HIO129" s="511"/>
      <c r="HIP129" s="511"/>
      <c r="HIQ129" s="511"/>
      <c r="HIR129" s="511"/>
      <c r="HIS129" s="511"/>
      <c r="HIT129" s="511"/>
      <c r="HIU129" s="511"/>
      <c r="HIV129" s="511"/>
      <c r="HIW129" s="511"/>
      <c r="HIX129" s="511"/>
      <c r="HIY129" s="511"/>
      <c r="HIZ129" s="511"/>
      <c r="HJA129" s="511"/>
      <c r="HJB129" s="511"/>
      <c r="HJC129" s="511"/>
      <c r="HJD129" s="511"/>
      <c r="HJE129" s="511"/>
      <c r="HJF129" s="511"/>
      <c r="HJG129" s="511"/>
      <c r="HJH129" s="511"/>
      <c r="HJI129" s="511"/>
      <c r="HJJ129" s="511"/>
      <c r="HJK129" s="511"/>
      <c r="HJL129" s="511"/>
      <c r="HJM129" s="511"/>
      <c r="HJN129" s="511"/>
      <c r="HJO129" s="511"/>
      <c r="HJP129" s="511"/>
      <c r="HJQ129" s="511"/>
      <c r="HJR129" s="511"/>
      <c r="HJS129" s="511"/>
      <c r="HJT129" s="511"/>
      <c r="HJU129" s="511"/>
      <c r="HJV129" s="511"/>
      <c r="HJW129" s="511"/>
      <c r="HJX129" s="511"/>
      <c r="HJY129" s="511"/>
      <c r="HJZ129" s="511"/>
      <c r="HKA129" s="511"/>
      <c r="HKB129" s="511"/>
      <c r="HKC129" s="511"/>
      <c r="HKD129" s="511"/>
      <c r="HKE129" s="511"/>
      <c r="HKF129" s="511"/>
      <c r="HKG129" s="511"/>
      <c r="HKH129" s="511"/>
      <c r="HKI129" s="511"/>
      <c r="HKJ129" s="511"/>
      <c r="HKK129" s="511"/>
      <c r="HKL129" s="511"/>
      <c r="HKM129" s="511"/>
      <c r="HKN129" s="511"/>
      <c r="HKO129" s="511"/>
      <c r="HKP129" s="511"/>
      <c r="HKQ129" s="511"/>
      <c r="HKR129" s="511"/>
      <c r="HKS129" s="511"/>
      <c r="HKT129" s="511"/>
      <c r="HKU129" s="511"/>
      <c r="HKV129" s="511"/>
      <c r="HKW129" s="511"/>
      <c r="HKX129" s="511"/>
      <c r="HKY129" s="511"/>
      <c r="HKZ129" s="511"/>
      <c r="HLA129" s="511"/>
      <c r="HLB129" s="511"/>
      <c r="HLC129" s="511"/>
      <c r="HLD129" s="511"/>
      <c r="HLE129" s="511"/>
      <c r="HLF129" s="511"/>
      <c r="HLG129" s="511"/>
      <c r="HLH129" s="511"/>
      <c r="HLI129" s="511"/>
      <c r="HLJ129" s="511"/>
      <c r="HLK129" s="511"/>
      <c r="HLL129" s="511"/>
      <c r="HLM129" s="511"/>
      <c r="HLN129" s="511"/>
      <c r="HLO129" s="511"/>
      <c r="HLP129" s="511"/>
      <c r="HLQ129" s="511"/>
      <c r="HLR129" s="511"/>
      <c r="HLS129" s="511"/>
      <c r="HLT129" s="511"/>
      <c r="HLU129" s="511"/>
      <c r="HLV129" s="511"/>
      <c r="HLW129" s="511"/>
      <c r="HLX129" s="511"/>
      <c r="HLY129" s="511"/>
      <c r="HLZ129" s="511"/>
      <c r="HMA129" s="511"/>
      <c r="HMB129" s="511"/>
      <c r="HMC129" s="511"/>
      <c r="HMD129" s="511"/>
      <c r="HME129" s="511"/>
      <c r="HMF129" s="511"/>
      <c r="HMG129" s="511"/>
      <c r="HMH129" s="511"/>
      <c r="HMI129" s="511"/>
      <c r="HMJ129" s="511"/>
      <c r="HMK129" s="511"/>
      <c r="HML129" s="511"/>
      <c r="HMM129" s="511"/>
      <c r="HMN129" s="511"/>
      <c r="HMO129" s="511"/>
      <c r="HMP129" s="511"/>
      <c r="HMQ129" s="511"/>
      <c r="HMR129" s="511"/>
      <c r="HMS129" s="511"/>
      <c r="HMT129" s="511"/>
      <c r="HMU129" s="511"/>
      <c r="HMV129" s="511"/>
      <c r="HMW129" s="511"/>
      <c r="HMX129" s="511"/>
      <c r="HMY129" s="511"/>
      <c r="HMZ129" s="511"/>
      <c r="HNA129" s="511"/>
      <c r="HNB129" s="511"/>
      <c r="HNC129" s="511"/>
      <c r="HND129" s="511"/>
      <c r="HNE129" s="511"/>
      <c r="HNF129" s="511"/>
      <c r="HNG129" s="511"/>
      <c r="HNH129" s="511"/>
      <c r="HNI129" s="511"/>
      <c r="HNJ129" s="511"/>
      <c r="HNK129" s="511"/>
      <c r="HNL129" s="511"/>
      <c r="HNM129" s="511"/>
      <c r="HNN129" s="511"/>
      <c r="HNO129" s="511"/>
      <c r="HNP129" s="511"/>
      <c r="HNQ129" s="511"/>
      <c r="HNR129" s="511"/>
      <c r="HNS129" s="511"/>
      <c r="HNT129" s="511"/>
      <c r="HNU129" s="511"/>
      <c r="HNV129" s="511"/>
      <c r="HNW129" s="511"/>
      <c r="HNX129" s="511"/>
      <c r="HNY129" s="511"/>
      <c r="HNZ129" s="511"/>
      <c r="HOA129" s="511"/>
      <c r="HOB129" s="511"/>
      <c r="HOC129" s="511"/>
      <c r="HOD129" s="511"/>
      <c r="HOE129" s="511"/>
      <c r="HOF129" s="511"/>
      <c r="HOG129" s="511"/>
      <c r="HOH129" s="511"/>
      <c r="HOI129" s="511"/>
      <c r="HOJ129" s="511"/>
      <c r="HOK129" s="511"/>
      <c r="HOL129" s="511"/>
      <c r="HOM129" s="511"/>
      <c r="HON129" s="511"/>
      <c r="HOO129" s="511"/>
      <c r="HOP129" s="511"/>
      <c r="HOQ129" s="511"/>
      <c r="HOR129" s="511"/>
      <c r="HOS129" s="511"/>
      <c r="HOT129" s="511"/>
      <c r="HOU129" s="511"/>
      <c r="HOV129" s="511"/>
      <c r="HOW129" s="511"/>
      <c r="HOX129" s="511"/>
      <c r="HOY129" s="511"/>
      <c r="HOZ129" s="511"/>
      <c r="HPA129" s="511"/>
      <c r="HPB129" s="511"/>
      <c r="HPC129" s="511"/>
      <c r="HPD129" s="511"/>
      <c r="HPE129" s="511"/>
      <c r="HPF129" s="511"/>
      <c r="HPG129" s="511"/>
      <c r="HPH129" s="511"/>
      <c r="HPI129" s="511"/>
      <c r="HPJ129" s="511"/>
      <c r="HPK129" s="511"/>
      <c r="HPL129" s="511"/>
      <c r="HPM129" s="511"/>
      <c r="HPN129" s="511"/>
      <c r="HPO129" s="511"/>
      <c r="HPP129" s="511"/>
      <c r="HPQ129" s="511"/>
      <c r="HPR129" s="511"/>
      <c r="HPS129" s="511"/>
      <c r="HPT129" s="511"/>
      <c r="HPU129" s="511"/>
      <c r="HPV129" s="511"/>
      <c r="HPW129" s="511"/>
      <c r="HPX129" s="511"/>
      <c r="HPY129" s="511"/>
      <c r="HPZ129" s="511"/>
      <c r="HQA129" s="511"/>
      <c r="HQB129" s="511"/>
      <c r="HQC129" s="511"/>
      <c r="HQD129" s="511"/>
      <c r="HQE129" s="511"/>
      <c r="HQF129" s="511"/>
      <c r="HQG129" s="511"/>
      <c r="HQH129" s="511"/>
      <c r="HQI129" s="511"/>
      <c r="HQJ129" s="511"/>
      <c r="HQK129" s="511"/>
      <c r="HQL129" s="511"/>
      <c r="HQM129" s="511"/>
      <c r="HQN129" s="511"/>
      <c r="HQO129" s="511"/>
      <c r="HQP129" s="511"/>
      <c r="HQQ129" s="511"/>
      <c r="HQR129" s="511"/>
      <c r="HQS129" s="511"/>
      <c r="HQT129" s="511"/>
      <c r="HQU129" s="511"/>
      <c r="HQV129" s="511"/>
      <c r="HQW129" s="511"/>
      <c r="HQX129" s="511"/>
      <c r="HQY129" s="511"/>
      <c r="HQZ129" s="511"/>
      <c r="HRA129" s="511"/>
      <c r="HRB129" s="511"/>
      <c r="HRC129" s="511"/>
      <c r="HRD129" s="511"/>
      <c r="HRE129" s="511"/>
      <c r="HRF129" s="511"/>
      <c r="HRG129" s="511"/>
      <c r="HRH129" s="511"/>
      <c r="HRI129" s="511"/>
      <c r="HRJ129" s="511"/>
      <c r="HRK129" s="511"/>
      <c r="HRL129" s="511"/>
      <c r="HRM129" s="511"/>
      <c r="HRN129" s="511"/>
      <c r="HRO129" s="511"/>
      <c r="HRP129" s="511"/>
      <c r="HRQ129" s="511"/>
      <c r="HRR129" s="511"/>
      <c r="HRS129" s="511"/>
      <c r="HRT129" s="511"/>
      <c r="HRU129" s="511"/>
      <c r="HRV129" s="511"/>
      <c r="HRW129" s="511"/>
      <c r="HRX129" s="511"/>
      <c r="HRY129" s="511"/>
      <c r="HRZ129" s="511"/>
      <c r="HSA129" s="511"/>
      <c r="HSB129" s="511"/>
      <c r="HSC129" s="511"/>
      <c r="HSD129" s="511"/>
      <c r="HSE129" s="511"/>
      <c r="HSF129" s="511"/>
      <c r="HSG129" s="511"/>
      <c r="HSH129" s="511"/>
      <c r="HSI129" s="511"/>
      <c r="HSJ129" s="511"/>
      <c r="HSK129" s="511"/>
      <c r="HSL129" s="511"/>
      <c r="HSM129" s="511"/>
      <c r="HSN129" s="511"/>
      <c r="HSO129" s="511"/>
      <c r="HSP129" s="511"/>
      <c r="HSQ129" s="511"/>
      <c r="HSR129" s="511"/>
      <c r="HSS129" s="511"/>
      <c r="HST129" s="511"/>
      <c r="HSU129" s="511"/>
      <c r="HSV129" s="511"/>
      <c r="HSW129" s="511"/>
      <c r="HSX129" s="511"/>
      <c r="HSY129" s="511"/>
      <c r="HSZ129" s="511"/>
      <c r="HTA129" s="511"/>
      <c r="HTB129" s="511"/>
      <c r="HTC129" s="511"/>
      <c r="HTD129" s="511"/>
      <c r="HTE129" s="511"/>
      <c r="HTF129" s="511"/>
      <c r="HTG129" s="511"/>
      <c r="HTH129" s="511"/>
      <c r="HTI129" s="511"/>
      <c r="HTJ129" s="511"/>
      <c r="HTK129" s="511"/>
      <c r="HTL129" s="511"/>
      <c r="HTM129" s="511"/>
      <c r="HTN129" s="511"/>
      <c r="HTO129" s="511"/>
      <c r="HTP129" s="511"/>
      <c r="HTQ129" s="511"/>
      <c r="HTR129" s="511"/>
      <c r="HTS129" s="511"/>
      <c r="HTT129" s="511"/>
      <c r="HTU129" s="511"/>
      <c r="HTV129" s="511"/>
      <c r="HTW129" s="511"/>
      <c r="HTX129" s="511"/>
      <c r="HTY129" s="511"/>
      <c r="HTZ129" s="511"/>
      <c r="HUA129" s="511"/>
      <c r="HUB129" s="511"/>
      <c r="HUC129" s="511"/>
      <c r="HUD129" s="511"/>
      <c r="HUE129" s="511"/>
      <c r="HUF129" s="511"/>
      <c r="HUG129" s="511"/>
      <c r="HUH129" s="511"/>
      <c r="HUI129" s="511"/>
      <c r="HUJ129" s="511"/>
      <c r="HUK129" s="511"/>
      <c r="HUL129" s="511"/>
      <c r="HUM129" s="511"/>
      <c r="HUN129" s="511"/>
      <c r="HUO129" s="511"/>
      <c r="HUP129" s="511"/>
      <c r="HUQ129" s="511"/>
      <c r="HUR129" s="511"/>
      <c r="HUS129" s="511"/>
      <c r="HUT129" s="511"/>
      <c r="HUU129" s="511"/>
      <c r="HUV129" s="511"/>
      <c r="HUW129" s="511"/>
      <c r="HUX129" s="511"/>
      <c r="HUY129" s="511"/>
      <c r="HUZ129" s="511"/>
      <c r="HVA129" s="511"/>
      <c r="HVB129" s="511"/>
      <c r="HVC129" s="511"/>
      <c r="HVD129" s="511"/>
      <c r="HVE129" s="511"/>
      <c r="HVF129" s="511"/>
      <c r="HVG129" s="511"/>
      <c r="HVH129" s="511"/>
      <c r="HVI129" s="511"/>
      <c r="HVJ129" s="511"/>
      <c r="HVK129" s="511"/>
      <c r="HVL129" s="511"/>
      <c r="HVM129" s="511"/>
      <c r="HVN129" s="511"/>
      <c r="HVO129" s="511"/>
      <c r="HVP129" s="511"/>
      <c r="HVQ129" s="511"/>
      <c r="HVR129" s="511"/>
      <c r="HVS129" s="511"/>
      <c r="HVT129" s="511"/>
      <c r="HVU129" s="511"/>
      <c r="HVV129" s="511"/>
      <c r="HVW129" s="511"/>
      <c r="HVX129" s="511"/>
      <c r="HVY129" s="511"/>
      <c r="HVZ129" s="511"/>
      <c r="HWA129" s="511"/>
      <c r="HWB129" s="511"/>
      <c r="HWC129" s="511"/>
      <c r="HWD129" s="511"/>
      <c r="HWE129" s="511"/>
      <c r="HWF129" s="511"/>
      <c r="HWG129" s="511"/>
      <c r="HWH129" s="511"/>
      <c r="HWI129" s="511"/>
      <c r="HWJ129" s="511"/>
      <c r="HWK129" s="511"/>
      <c r="HWL129" s="511"/>
      <c r="HWM129" s="511"/>
      <c r="HWN129" s="511"/>
      <c r="HWO129" s="511"/>
      <c r="HWP129" s="511"/>
      <c r="HWQ129" s="511"/>
      <c r="HWR129" s="511"/>
      <c r="HWS129" s="511"/>
      <c r="HWT129" s="511"/>
      <c r="HWU129" s="511"/>
      <c r="HWV129" s="511"/>
      <c r="HWW129" s="511"/>
      <c r="HWX129" s="511"/>
      <c r="HWY129" s="511"/>
      <c r="HWZ129" s="511"/>
      <c r="HXA129" s="511"/>
      <c r="HXB129" s="511"/>
      <c r="HXC129" s="511"/>
      <c r="HXD129" s="511"/>
      <c r="HXE129" s="511"/>
      <c r="HXF129" s="511"/>
      <c r="HXG129" s="511"/>
      <c r="HXH129" s="511"/>
      <c r="HXI129" s="511"/>
      <c r="HXJ129" s="511"/>
      <c r="HXK129" s="511"/>
      <c r="HXL129" s="511"/>
      <c r="HXM129" s="511"/>
      <c r="HXN129" s="511"/>
      <c r="HXO129" s="511"/>
      <c r="HXP129" s="511"/>
      <c r="HXQ129" s="511"/>
      <c r="HXR129" s="511"/>
      <c r="HXS129" s="511"/>
      <c r="HXT129" s="511"/>
      <c r="HXU129" s="511"/>
      <c r="HXV129" s="511"/>
      <c r="HXW129" s="511"/>
      <c r="HXX129" s="511"/>
      <c r="HXY129" s="511"/>
      <c r="HXZ129" s="511"/>
      <c r="HYA129" s="511"/>
      <c r="HYB129" s="511"/>
      <c r="HYC129" s="511"/>
      <c r="HYD129" s="511"/>
      <c r="HYE129" s="511"/>
      <c r="HYF129" s="511"/>
      <c r="HYG129" s="511"/>
      <c r="HYH129" s="511"/>
      <c r="HYI129" s="511"/>
      <c r="HYJ129" s="511"/>
      <c r="HYK129" s="511"/>
      <c r="HYL129" s="511"/>
      <c r="HYM129" s="511"/>
      <c r="HYN129" s="511"/>
      <c r="HYO129" s="511"/>
      <c r="HYP129" s="511"/>
      <c r="HYQ129" s="511"/>
      <c r="HYR129" s="511"/>
      <c r="HYS129" s="511"/>
      <c r="HYT129" s="511"/>
      <c r="HYU129" s="511"/>
      <c r="HYV129" s="511"/>
      <c r="HYW129" s="511"/>
      <c r="HYX129" s="511"/>
      <c r="HYY129" s="511"/>
      <c r="HYZ129" s="511"/>
      <c r="HZA129" s="511"/>
      <c r="HZB129" s="511"/>
      <c r="HZC129" s="511"/>
      <c r="HZD129" s="511"/>
      <c r="HZE129" s="511"/>
      <c r="HZF129" s="511"/>
      <c r="HZG129" s="511"/>
      <c r="HZH129" s="511"/>
      <c r="HZI129" s="511"/>
      <c r="HZJ129" s="511"/>
      <c r="HZK129" s="511"/>
      <c r="HZL129" s="511"/>
      <c r="HZM129" s="511"/>
      <c r="HZN129" s="511"/>
      <c r="HZO129" s="511"/>
      <c r="HZP129" s="511"/>
      <c r="HZQ129" s="511"/>
      <c r="HZR129" s="511"/>
      <c r="HZS129" s="511"/>
      <c r="HZT129" s="511"/>
      <c r="HZU129" s="511"/>
      <c r="HZV129" s="511"/>
      <c r="HZW129" s="511"/>
      <c r="HZX129" s="511"/>
      <c r="HZY129" s="511"/>
      <c r="HZZ129" s="511"/>
      <c r="IAA129" s="511"/>
      <c r="IAB129" s="511"/>
      <c r="IAC129" s="511"/>
      <c r="IAD129" s="511"/>
      <c r="IAE129" s="511"/>
      <c r="IAF129" s="511"/>
      <c r="IAG129" s="511"/>
      <c r="IAH129" s="511"/>
      <c r="IAI129" s="511"/>
      <c r="IAJ129" s="511"/>
      <c r="IAK129" s="511"/>
      <c r="IAL129" s="511"/>
      <c r="IAM129" s="511"/>
      <c r="IAN129" s="511"/>
      <c r="IAO129" s="511"/>
      <c r="IAP129" s="511"/>
      <c r="IAQ129" s="511"/>
      <c r="IAR129" s="511"/>
      <c r="IAS129" s="511"/>
      <c r="IAT129" s="511"/>
      <c r="IAU129" s="511"/>
      <c r="IAV129" s="511"/>
      <c r="IAW129" s="511"/>
      <c r="IAX129" s="511"/>
      <c r="IAY129" s="511"/>
      <c r="IAZ129" s="511"/>
      <c r="IBA129" s="511"/>
      <c r="IBB129" s="511"/>
      <c r="IBC129" s="511"/>
      <c r="IBD129" s="511"/>
      <c r="IBE129" s="511"/>
      <c r="IBF129" s="511"/>
      <c r="IBG129" s="511"/>
      <c r="IBH129" s="511"/>
      <c r="IBI129" s="511"/>
      <c r="IBJ129" s="511"/>
      <c r="IBK129" s="511"/>
      <c r="IBL129" s="511"/>
      <c r="IBM129" s="511"/>
      <c r="IBN129" s="511"/>
      <c r="IBO129" s="511"/>
      <c r="IBP129" s="511"/>
      <c r="IBQ129" s="511"/>
      <c r="IBR129" s="511"/>
      <c r="IBS129" s="511"/>
      <c r="IBT129" s="511"/>
      <c r="IBU129" s="511"/>
      <c r="IBV129" s="511"/>
      <c r="IBW129" s="511"/>
      <c r="IBX129" s="511"/>
      <c r="IBY129" s="511"/>
      <c r="IBZ129" s="511"/>
      <c r="ICA129" s="511"/>
      <c r="ICB129" s="511"/>
      <c r="ICC129" s="511"/>
      <c r="ICD129" s="511"/>
      <c r="ICE129" s="511"/>
      <c r="ICF129" s="511"/>
      <c r="ICG129" s="511"/>
      <c r="ICH129" s="511"/>
      <c r="ICI129" s="511"/>
      <c r="ICJ129" s="511"/>
      <c r="ICK129" s="511"/>
      <c r="ICL129" s="511"/>
      <c r="ICM129" s="511"/>
      <c r="ICN129" s="511"/>
      <c r="ICO129" s="511"/>
      <c r="ICP129" s="511"/>
      <c r="ICQ129" s="511"/>
      <c r="ICR129" s="511"/>
      <c r="ICS129" s="511"/>
      <c r="ICT129" s="511"/>
      <c r="ICU129" s="511"/>
      <c r="ICV129" s="511"/>
      <c r="ICW129" s="511"/>
      <c r="ICX129" s="511"/>
      <c r="ICY129" s="511"/>
      <c r="ICZ129" s="511"/>
      <c r="IDA129" s="511"/>
      <c r="IDB129" s="511"/>
      <c r="IDC129" s="511"/>
      <c r="IDD129" s="511"/>
      <c r="IDE129" s="511"/>
      <c r="IDF129" s="511"/>
      <c r="IDG129" s="511"/>
      <c r="IDH129" s="511"/>
      <c r="IDI129" s="511"/>
      <c r="IDJ129" s="511"/>
      <c r="IDK129" s="511"/>
      <c r="IDL129" s="511"/>
      <c r="IDM129" s="511"/>
      <c r="IDN129" s="511"/>
      <c r="IDO129" s="511"/>
      <c r="IDP129" s="511"/>
      <c r="IDQ129" s="511"/>
      <c r="IDR129" s="511"/>
      <c r="IDS129" s="511"/>
      <c r="IDT129" s="511"/>
      <c r="IDU129" s="511"/>
      <c r="IDV129" s="511"/>
      <c r="IDW129" s="511"/>
      <c r="IDX129" s="511"/>
      <c r="IDY129" s="511"/>
      <c r="IDZ129" s="511"/>
      <c r="IEA129" s="511"/>
      <c r="IEB129" s="511"/>
      <c r="IEC129" s="511"/>
      <c r="IED129" s="511"/>
      <c r="IEE129" s="511"/>
      <c r="IEF129" s="511"/>
      <c r="IEG129" s="511"/>
      <c r="IEH129" s="511"/>
      <c r="IEI129" s="511"/>
      <c r="IEJ129" s="511"/>
      <c r="IEK129" s="511"/>
      <c r="IEL129" s="511"/>
      <c r="IEM129" s="511"/>
      <c r="IEN129" s="511"/>
      <c r="IEO129" s="511"/>
      <c r="IEP129" s="511"/>
      <c r="IEQ129" s="511"/>
      <c r="IER129" s="511"/>
      <c r="IES129" s="511"/>
      <c r="IET129" s="511"/>
      <c r="IEU129" s="511"/>
      <c r="IEV129" s="511"/>
      <c r="IEW129" s="511"/>
      <c r="IEX129" s="511"/>
      <c r="IEY129" s="511"/>
      <c r="IEZ129" s="511"/>
      <c r="IFA129" s="511"/>
      <c r="IFB129" s="511"/>
      <c r="IFC129" s="511"/>
      <c r="IFD129" s="511"/>
      <c r="IFE129" s="511"/>
      <c r="IFF129" s="511"/>
      <c r="IFG129" s="511"/>
      <c r="IFH129" s="511"/>
      <c r="IFI129" s="511"/>
      <c r="IFJ129" s="511"/>
      <c r="IFK129" s="511"/>
      <c r="IFL129" s="511"/>
      <c r="IFM129" s="511"/>
      <c r="IFN129" s="511"/>
      <c r="IFO129" s="511"/>
      <c r="IFP129" s="511"/>
      <c r="IFQ129" s="511"/>
      <c r="IFR129" s="511"/>
      <c r="IFS129" s="511"/>
      <c r="IFT129" s="511"/>
      <c r="IFU129" s="511"/>
      <c r="IFV129" s="511"/>
      <c r="IFW129" s="511"/>
      <c r="IFX129" s="511"/>
      <c r="IFY129" s="511"/>
      <c r="IFZ129" s="511"/>
      <c r="IGA129" s="511"/>
      <c r="IGB129" s="511"/>
      <c r="IGC129" s="511"/>
      <c r="IGD129" s="511"/>
      <c r="IGE129" s="511"/>
      <c r="IGF129" s="511"/>
      <c r="IGG129" s="511"/>
      <c r="IGH129" s="511"/>
      <c r="IGI129" s="511"/>
      <c r="IGJ129" s="511"/>
      <c r="IGK129" s="511"/>
      <c r="IGL129" s="511"/>
      <c r="IGM129" s="511"/>
      <c r="IGN129" s="511"/>
      <c r="IGO129" s="511"/>
      <c r="IGP129" s="511"/>
      <c r="IGQ129" s="511"/>
      <c r="IGR129" s="511"/>
      <c r="IGS129" s="511"/>
      <c r="IGT129" s="511"/>
      <c r="IGU129" s="511"/>
      <c r="IGV129" s="511"/>
      <c r="IGW129" s="511"/>
      <c r="IGX129" s="511"/>
      <c r="IGY129" s="511"/>
      <c r="IGZ129" s="511"/>
      <c r="IHA129" s="511"/>
      <c r="IHB129" s="511"/>
      <c r="IHC129" s="511"/>
      <c r="IHD129" s="511"/>
      <c r="IHE129" s="511"/>
      <c r="IHF129" s="511"/>
      <c r="IHG129" s="511"/>
      <c r="IHH129" s="511"/>
      <c r="IHI129" s="511"/>
      <c r="IHJ129" s="511"/>
      <c r="IHK129" s="511"/>
      <c r="IHL129" s="511"/>
      <c r="IHM129" s="511"/>
      <c r="IHN129" s="511"/>
      <c r="IHO129" s="511"/>
      <c r="IHP129" s="511"/>
      <c r="IHQ129" s="511"/>
      <c r="IHR129" s="511"/>
      <c r="IHS129" s="511"/>
      <c r="IHT129" s="511"/>
      <c r="IHU129" s="511"/>
      <c r="IHV129" s="511"/>
      <c r="IHW129" s="511"/>
      <c r="IHX129" s="511"/>
      <c r="IHY129" s="511"/>
      <c r="IHZ129" s="511"/>
      <c r="IIA129" s="511"/>
      <c r="IIB129" s="511"/>
      <c r="IIC129" s="511"/>
      <c r="IID129" s="511"/>
      <c r="IIE129" s="511"/>
      <c r="IIF129" s="511"/>
      <c r="IIG129" s="511"/>
      <c r="IIH129" s="511"/>
      <c r="III129" s="511"/>
      <c r="IIJ129" s="511"/>
      <c r="IIK129" s="511"/>
      <c r="IIL129" s="511"/>
      <c r="IIM129" s="511"/>
      <c r="IIN129" s="511"/>
      <c r="IIO129" s="511"/>
      <c r="IIP129" s="511"/>
      <c r="IIQ129" s="511"/>
      <c r="IIR129" s="511"/>
      <c r="IIS129" s="511"/>
      <c r="IIT129" s="511"/>
      <c r="IIU129" s="511"/>
      <c r="IIV129" s="511"/>
      <c r="IIW129" s="511"/>
      <c r="IIX129" s="511"/>
      <c r="IIY129" s="511"/>
      <c r="IIZ129" s="511"/>
      <c r="IJA129" s="511"/>
      <c r="IJB129" s="511"/>
      <c r="IJC129" s="511"/>
      <c r="IJD129" s="511"/>
      <c r="IJE129" s="511"/>
      <c r="IJF129" s="511"/>
      <c r="IJG129" s="511"/>
      <c r="IJH129" s="511"/>
      <c r="IJI129" s="511"/>
      <c r="IJJ129" s="511"/>
      <c r="IJK129" s="511"/>
      <c r="IJL129" s="511"/>
      <c r="IJM129" s="511"/>
      <c r="IJN129" s="511"/>
      <c r="IJO129" s="511"/>
      <c r="IJP129" s="511"/>
      <c r="IJQ129" s="511"/>
      <c r="IJR129" s="511"/>
      <c r="IJS129" s="511"/>
      <c r="IJT129" s="511"/>
      <c r="IJU129" s="511"/>
      <c r="IJV129" s="511"/>
      <c r="IJW129" s="511"/>
      <c r="IJX129" s="511"/>
      <c r="IJY129" s="511"/>
      <c r="IJZ129" s="511"/>
      <c r="IKA129" s="511"/>
      <c r="IKB129" s="511"/>
      <c r="IKC129" s="511"/>
      <c r="IKD129" s="511"/>
      <c r="IKE129" s="511"/>
      <c r="IKF129" s="511"/>
      <c r="IKG129" s="511"/>
      <c r="IKH129" s="511"/>
      <c r="IKI129" s="511"/>
      <c r="IKJ129" s="511"/>
      <c r="IKK129" s="511"/>
      <c r="IKL129" s="511"/>
      <c r="IKM129" s="511"/>
      <c r="IKN129" s="511"/>
      <c r="IKO129" s="511"/>
      <c r="IKP129" s="511"/>
      <c r="IKQ129" s="511"/>
      <c r="IKR129" s="511"/>
      <c r="IKS129" s="511"/>
      <c r="IKT129" s="511"/>
      <c r="IKU129" s="511"/>
      <c r="IKV129" s="511"/>
      <c r="IKW129" s="511"/>
      <c r="IKX129" s="511"/>
      <c r="IKY129" s="511"/>
      <c r="IKZ129" s="511"/>
      <c r="ILA129" s="511"/>
      <c r="ILB129" s="511"/>
      <c r="ILC129" s="511"/>
      <c r="ILD129" s="511"/>
      <c r="ILE129" s="511"/>
      <c r="ILF129" s="511"/>
      <c r="ILG129" s="511"/>
      <c r="ILH129" s="511"/>
      <c r="ILI129" s="511"/>
      <c r="ILJ129" s="511"/>
      <c r="ILK129" s="511"/>
      <c r="ILL129" s="511"/>
      <c r="ILM129" s="511"/>
      <c r="ILN129" s="511"/>
      <c r="ILO129" s="511"/>
      <c r="ILP129" s="511"/>
      <c r="ILQ129" s="511"/>
      <c r="ILR129" s="511"/>
      <c r="ILS129" s="511"/>
      <c r="ILT129" s="511"/>
      <c r="ILU129" s="511"/>
      <c r="ILV129" s="511"/>
      <c r="ILW129" s="511"/>
      <c r="ILX129" s="511"/>
      <c r="ILY129" s="511"/>
      <c r="ILZ129" s="511"/>
      <c r="IMA129" s="511"/>
      <c r="IMB129" s="511"/>
      <c r="IMC129" s="511"/>
      <c r="IMD129" s="511"/>
      <c r="IME129" s="511"/>
      <c r="IMF129" s="511"/>
      <c r="IMG129" s="511"/>
      <c r="IMH129" s="511"/>
      <c r="IMI129" s="511"/>
      <c r="IMJ129" s="511"/>
      <c r="IMK129" s="511"/>
      <c r="IML129" s="511"/>
      <c r="IMM129" s="511"/>
      <c r="IMN129" s="511"/>
      <c r="IMO129" s="511"/>
      <c r="IMP129" s="511"/>
      <c r="IMQ129" s="511"/>
      <c r="IMR129" s="511"/>
      <c r="IMS129" s="511"/>
      <c r="IMT129" s="511"/>
      <c r="IMU129" s="511"/>
      <c r="IMV129" s="511"/>
      <c r="IMW129" s="511"/>
      <c r="IMX129" s="511"/>
      <c r="IMY129" s="511"/>
      <c r="IMZ129" s="511"/>
      <c r="INA129" s="511"/>
      <c r="INB129" s="511"/>
      <c r="INC129" s="511"/>
      <c r="IND129" s="511"/>
      <c r="INE129" s="511"/>
      <c r="INF129" s="511"/>
      <c r="ING129" s="511"/>
      <c r="INH129" s="511"/>
      <c r="INI129" s="511"/>
      <c r="INJ129" s="511"/>
      <c r="INK129" s="511"/>
      <c r="INL129" s="511"/>
      <c r="INM129" s="511"/>
      <c r="INN129" s="511"/>
      <c r="INO129" s="511"/>
      <c r="INP129" s="511"/>
      <c r="INQ129" s="511"/>
      <c r="INR129" s="511"/>
      <c r="INS129" s="511"/>
      <c r="INT129" s="511"/>
      <c r="INU129" s="511"/>
      <c r="INV129" s="511"/>
      <c r="INW129" s="511"/>
      <c r="INX129" s="511"/>
      <c r="INY129" s="511"/>
      <c r="INZ129" s="511"/>
      <c r="IOA129" s="511"/>
      <c r="IOB129" s="511"/>
      <c r="IOC129" s="511"/>
      <c r="IOD129" s="511"/>
      <c r="IOE129" s="511"/>
      <c r="IOF129" s="511"/>
      <c r="IOG129" s="511"/>
      <c r="IOH129" s="511"/>
      <c r="IOI129" s="511"/>
      <c r="IOJ129" s="511"/>
      <c r="IOK129" s="511"/>
      <c r="IOL129" s="511"/>
      <c r="IOM129" s="511"/>
      <c r="ION129" s="511"/>
      <c r="IOO129" s="511"/>
      <c r="IOP129" s="511"/>
      <c r="IOQ129" s="511"/>
      <c r="IOR129" s="511"/>
      <c r="IOS129" s="511"/>
      <c r="IOT129" s="511"/>
      <c r="IOU129" s="511"/>
      <c r="IOV129" s="511"/>
      <c r="IOW129" s="511"/>
      <c r="IOX129" s="511"/>
      <c r="IOY129" s="511"/>
      <c r="IOZ129" s="511"/>
      <c r="IPA129" s="511"/>
      <c r="IPB129" s="511"/>
      <c r="IPC129" s="511"/>
      <c r="IPD129" s="511"/>
      <c r="IPE129" s="511"/>
      <c r="IPF129" s="511"/>
      <c r="IPG129" s="511"/>
      <c r="IPH129" s="511"/>
      <c r="IPI129" s="511"/>
      <c r="IPJ129" s="511"/>
      <c r="IPK129" s="511"/>
      <c r="IPL129" s="511"/>
      <c r="IPM129" s="511"/>
      <c r="IPN129" s="511"/>
      <c r="IPO129" s="511"/>
      <c r="IPP129" s="511"/>
      <c r="IPQ129" s="511"/>
      <c r="IPR129" s="511"/>
      <c r="IPS129" s="511"/>
      <c r="IPT129" s="511"/>
      <c r="IPU129" s="511"/>
      <c r="IPV129" s="511"/>
      <c r="IPW129" s="511"/>
      <c r="IPX129" s="511"/>
      <c r="IPY129" s="511"/>
      <c r="IPZ129" s="511"/>
      <c r="IQA129" s="511"/>
      <c r="IQB129" s="511"/>
      <c r="IQC129" s="511"/>
      <c r="IQD129" s="511"/>
      <c r="IQE129" s="511"/>
      <c r="IQF129" s="511"/>
      <c r="IQG129" s="511"/>
      <c r="IQH129" s="511"/>
      <c r="IQI129" s="511"/>
      <c r="IQJ129" s="511"/>
      <c r="IQK129" s="511"/>
      <c r="IQL129" s="511"/>
      <c r="IQM129" s="511"/>
      <c r="IQN129" s="511"/>
      <c r="IQO129" s="511"/>
      <c r="IQP129" s="511"/>
      <c r="IQQ129" s="511"/>
      <c r="IQR129" s="511"/>
      <c r="IQS129" s="511"/>
      <c r="IQT129" s="511"/>
      <c r="IQU129" s="511"/>
      <c r="IQV129" s="511"/>
      <c r="IQW129" s="511"/>
      <c r="IQX129" s="511"/>
      <c r="IQY129" s="511"/>
      <c r="IQZ129" s="511"/>
      <c r="IRA129" s="511"/>
      <c r="IRB129" s="511"/>
      <c r="IRC129" s="511"/>
      <c r="IRD129" s="511"/>
      <c r="IRE129" s="511"/>
      <c r="IRF129" s="511"/>
      <c r="IRG129" s="511"/>
      <c r="IRH129" s="511"/>
      <c r="IRI129" s="511"/>
      <c r="IRJ129" s="511"/>
      <c r="IRK129" s="511"/>
      <c r="IRL129" s="511"/>
      <c r="IRM129" s="511"/>
      <c r="IRN129" s="511"/>
      <c r="IRO129" s="511"/>
      <c r="IRP129" s="511"/>
      <c r="IRQ129" s="511"/>
      <c r="IRR129" s="511"/>
      <c r="IRS129" s="511"/>
      <c r="IRT129" s="511"/>
      <c r="IRU129" s="511"/>
      <c r="IRV129" s="511"/>
      <c r="IRW129" s="511"/>
      <c r="IRX129" s="511"/>
      <c r="IRY129" s="511"/>
      <c r="IRZ129" s="511"/>
      <c r="ISA129" s="511"/>
      <c r="ISB129" s="511"/>
      <c r="ISC129" s="511"/>
      <c r="ISD129" s="511"/>
      <c r="ISE129" s="511"/>
      <c r="ISF129" s="511"/>
      <c r="ISG129" s="511"/>
      <c r="ISH129" s="511"/>
      <c r="ISI129" s="511"/>
      <c r="ISJ129" s="511"/>
      <c r="ISK129" s="511"/>
      <c r="ISL129" s="511"/>
      <c r="ISM129" s="511"/>
      <c r="ISN129" s="511"/>
      <c r="ISO129" s="511"/>
      <c r="ISP129" s="511"/>
      <c r="ISQ129" s="511"/>
      <c r="ISR129" s="511"/>
      <c r="ISS129" s="511"/>
      <c r="IST129" s="511"/>
      <c r="ISU129" s="511"/>
      <c r="ISV129" s="511"/>
      <c r="ISW129" s="511"/>
      <c r="ISX129" s="511"/>
      <c r="ISY129" s="511"/>
      <c r="ISZ129" s="511"/>
      <c r="ITA129" s="511"/>
      <c r="ITB129" s="511"/>
      <c r="ITC129" s="511"/>
      <c r="ITD129" s="511"/>
      <c r="ITE129" s="511"/>
      <c r="ITF129" s="511"/>
      <c r="ITG129" s="511"/>
      <c r="ITH129" s="511"/>
      <c r="ITI129" s="511"/>
      <c r="ITJ129" s="511"/>
      <c r="ITK129" s="511"/>
      <c r="ITL129" s="511"/>
      <c r="ITM129" s="511"/>
      <c r="ITN129" s="511"/>
      <c r="ITO129" s="511"/>
      <c r="ITP129" s="511"/>
      <c r="ITQ129" s="511"/>
      <c r="ITR129" s="511"/>
      <c r="ITS129" s="511"/>
      <c r="ITT129" s="511"/>
      <c r="ITU129" s="511"/>
      <c r="ITV129" s="511"/>
      <c r="ITW129" s="511"/>
      <c r="ITX129" s="511"/>
      <c r="ITY129" s="511"/>
      <c r="ITZ129" s="511"/>
      <c r="IUA129" s="511"/>
      <c r="IUB129" s="511"/>
      <c r="IUC129" s="511"/>
      <c r="IUD129" s="511"/>
      <c r="IUE129" s="511"/>
      <c r="IUF129" s="511"/>
      <c r="IUG129" s="511"/>
      <c r="IUH129" s="511"/>
      <c r="IUI129" s="511"/>
      <c r="IUJ129" s="511"/>
      <c r="IUK129" s="511"/>
      <c r="IUL129" s="511"/>
      <c r="IUM129" s="511"/>
      <c r="IUN129" s="511"/>
      <c r="IUO129" s="511"/>
      <c r="IUP129" s="511"/>
      <c r="IUQ129" s="511"/>
      <c r="IUR129" s="511"/>
      <c r="IUS129" s="511"/>
      <c r="IUT129" s="511"/>
      <c r="IUU129" s="511"/>
      <c r="IUV129" s="511"/>
      <c r="IUW129" s="511"/>
      <c r="IUX129" s="511"/>
      <c r="IUY129" s="511"/>
      <c r="IUZ129" s="511"/>
      <c r="IVA129" s="511"/>
      <c r="IVB129" s="511"/>
      <c r="IVC129" s="511"/>
      <c r="IVD129" s="511"/>
      <c r="IVE129" s="511"/>
      <c r="IVF129" s="511"/>
      <c r="IVG129" s="511"/>
      <c r="IVH129" s="511"/>
      <c r="IVI129" s="511"/>
      <c r="IVJ129" s="511"/>
      <c r="IVK129" s="511"/>
      <c r="IVL129" s="511"/>
      <c r="IVM129" s="511"/>
      <c r="IVN129" s="511"/>
      <c r="IVO129" s="511"/>
      <c r="IVP129" s="511"/>
      <c r="IVQ129" s="511"/>
      <c r="IVR129" s="511"/>
      <c r="IVS129" s="511"/>
      <c r="IVT129" s="511"/>
      <c r="IVU129" s="511"/>
      <c r="IVV129" s="511"/>
      <c r="IVW129" s="511"/>
      <c r="IVX129" s="511"/>
      <c r="IVY129" s="511"/>
      <c r="IVZ129" s="511"/>
      <c r="IWA129" s="511"/>
      <c r="IWB129" s="511"/>
      <c r="IWC129" s="511"/>
      <c r="IWD129" s="511"/>
      <c r="IWE129" s="511"/>
      <c r="IWF129" s="511"/>
      <c r="IWG129" s="511"/>
      <c r="IWH129" s="511"/>
      <c r="IWI129" s="511"/>
      <c r="IWJ129" s="511"/>
      <c r="IWK129" s="511"/>
      <c r="IWL129" s="511"/>
      <c r="IWM129" s="511"/>
      <c r="IWN129" s="511"/>
      <c r="IWO129" s="511"/>
      <c r="IWP129" s="511"/>
      <c r="IWQ129" s="511"/>
      <c r="IWR129" s="511"/>
      <c r="IWS129" s="511"/>
      <c r="IWT129" s="511"/>
      <c r="IWU129" s="511"/>
      <c r="IWV129" s="511"/>
      <c r="IWW129" s="511"/>
      <c r="IWX129" s="511"/>
      <c r="IWY129" s="511"/>
      <c r="IWZ129" s="511"/>
      <c r="IXA129" s="511"/>
      <c r="IXB129" s="511"/>
      <c r="IXC129" s="511"/>
      <c r="IXD129" s="511"/>
      <c r="IXE129" s="511"/>
      <c r="IXF129" s="511"/>
      <c r="IXG129" s="511"/>
      <c r="IXH129" s="511"/>
      <c r="IXI129" s="511"/>
      <c r="IXJ129" s="511"/>
      <c r="IXK129" s="511"/>
      <c r="IXL129" s="511"/>
      <c r="IXM129" s="511"/>
      <c r="IXN129" s="511"/>
      <c r="IXO129" s="511"/>
      <c r="IXP129" s="511"/>
      <c r="IXQ129" s="511"/>
      <c r="IXR129" s="511"/>
      <c r="IXS129" s="511"/>
      <c r="IXT129" s="511"/>
      <c r="IXU129" s="511"/>
      <c r="IXV129" s="511"/>
      <c r="IXW129" s="511"/>
      <c r="IXX129" s="511"/>
      <c r="IXY129" s="511"/>
      <c r="IXZ129" s="511"/>
      <c r="IYA129" s="511"/>
      <c r="IYB129" s="511"/>
      <c r="IYC129" s="511"/>
      <c r="IYD129" s="511"/>
      <c r="IYE129" s="511"/>
      <c r="IYF129" s="511"/>
      <c r="IYG129" s="511"/>
      <c r="IYH129" s="511"/>
      <c r="IYI129" s="511"/>
      <c r="IYJ129" s="511"/>
      <c r="IYK129" s="511"/>
      <c r="IYL129" s="511"/>
      <c r="IYM129" s="511"/>
      <c r="IYN129" s="511"/>
      <c r="IYO129" s="511"/>
      <c r="IYP129" s="511"/>
      <c r="IYQ129" s="511"/>
      <c r="IYR129" s="511"/>
      <c r="IYS129" s="511"/>
      <c r="IYT129" s="511"/>
      <c r="IYU129" s="511"/>
      <c r="IYV129" s="511"/>
      <c r="IYW129" s="511"/>
      <c r="IYX129" s="511"/>
      <c r="IYY129" s="511"/>
      <c r="IYZ129" s="511"/>
      <c r="IZA129" s="511"/>
      <c r="IZB129" s="511"/>
      <c r="IZC129" s="511"/>
      <c r="IZD129" s="511"/>
      <c r="IZE129" s="511"/>
      <c r="IZF129" s="511"/>
      <c r="IZG129" s="511"/>
      <c r="IZH129" s="511"/>
      <c r="IZI129" s="511"/>
      <c r="IZJ129" s="511"/>
      <c r="IZK129" s="511"/>
      <c r="IZL129" s="511"/>
      <c r="IZM129" s="511"/>
      <c r="IZN129" s="511"/>
      <c r="IZO129" s="511"/>
      <c r="IZP129" s="511"/>
      <c r="IZQ129" s="511"/>
      <c r="IZR129" s="511"/>
      <c r="IZS129" s="511"/>
      <c r="IZT129" s="511"/>
      <c r="IZU129" s="511"/>
      <c r="IZV129" s="511"/>
      <c r="IZW129" s="511"/>
      <c r="IZX129" s="511"/>
      <c r="IZY129" s="511"/>
      <c r="IZZ129" s="511"/>
      <c r="JAA129" s="511"/>
      <c r="JAB129" s="511"/>
      <c r="JAC129" s="511"/>
      <c r="JAD129" s="511"/>
      <c r="JAE129" s="511"/>
      <c r="JAF129" s="511"/>
      <c r="JAG129" s="511"/>
      <c r="JAH129" s="511"/>
      <c r="JAI129" s="511"/>
      <c r="JAJ129" s="511"/>
      <c r="JAK129" s="511"/>
      <c r="JAL129" s="511"/>
      <c r="JAM129" s="511"/>
      <c r="JAN129" s="511"/>
      <c r="JAO129" s="511"/>
      <c r="JAP129" s="511"/>
      <c r="JAQ129" s="511"/>
      <c r="JAR129" s="511"/>
      <c r="JAS129" s="511"/>
      <c r="JAT129" s="511"/>
      <c r="JAU129" s="511"/>
      <c r="JAV129" s="511"/>
      <c r="JAW129" s="511"/>
      <c r="JAX129" s="511"/>
      <c r="JAY129" s="511"/>
      <c r="JAZ129" s="511"/>
      <c r="JBA129" s="511"/>
      <c r="JBB129" s="511"/>
      <c r="JBC129" s="511"/>
      <c r="JBD129" s="511"/>
      <c r="JBE129" s="511"/>
      <c r="JBF129" s="511"/>
      <c r="JBG129" s="511"/>
      <c r="JBH129" s="511"/>
      <c r="JBI129" s="511"/>
      <c r="JBJ129" s="511"/>
      <c r="JBK129" s="511"/>
      <c r="JBL129" s="511"/>
      <c r="JBM129" s="511"/>
      <c r="JBN129" s="511"/>
      <c r="JBO129" s="511"/>
      <c r="JBP129" s="511"/>
      <c r="JBQ129" s="511"/>
      <c r="JBR129" s="511"/>
      <c r="JBS129" s="511"/>
      <c r="JBT129" s="511"/>
      <c r="JBU129" s="511"/>
      <c r="JBV129" s="511"/>
      <c r="JBW129" s="511"/>
      <c r="JBX129" s="511"/>
      <c r="JBY129" s="511"/>
      <c r="JBZ129" s="511"/>
      <c r="JCA129" s="511"/>
      <c r="JCB129" s="511"/>
      <c r="JCC129" s="511"/>
      <c r="JCD129" s="511"/>
      <c r="JCE129" s="511"/>
      <c r="JCF129" s="511"/>
      <c r="JCG129" s="511"/>
      <c r="JCH129" s="511"/>
      <c r="JCI129" s="511"/>
      <c r="JCJ129" s="511"/>
      <c r="JCK129" s="511"/>
      <c r="JCL129" s="511"/>
      <c r="JCM129" s="511"/>
      <c r="JCN129" s="511"/>
      <c r="JCO129" s="511"/>
      <c r="JCP129" s="511"/>
      <c r="JCQ129" s="511"/>
      <c r="JCR129" s="511"/>
      <c r="JCS129" s="511"/>
      <c r="JCT129" s="511"/>
      <c r="JCU129" s="511"/>
      <c r="JCV129" s="511"/>
      <c r="JCW129" s="511"/>
      <c r="JCX129" s="511"/>
      <c r="JCY129" s="511"/>
      <c r="JCZ129" s="511"/>
      <c r="JDA129" s="511"/>
      <c r="JDB129" s="511"/>
      <c r="JDC129" s="511"/>
      <c r="JDD129" s="511"/>
      <c r="JDE129" s="511"/>
      <c r="JDF129" s="511"/>
      <c r="JDG129" s="511"/>
      <c r="JDH129" s="511"/>
      <c r="JDI129" s="511"/>
      <c r="JDJ129" s="511"/>
      <c r="JDK129" s="511"/>
      <c r="JDL129" s="511"/>
      <c r="JDM129" s="511"/>
      <c r="JDN129" s="511"/>
      <c r="JDO129" s="511"/>
      <c r="JDP129" s="511"/>
      <c r="JDQ129" s="511"/>
      <c r="JDR129" s="511"/>
      <c r="JDS129" s="511"/>
      <c r="JDT129" s="511"/>
      <c r="JDU129" s="511"/>
      <c r="JDV129" s="511"/>
      <c r="JDW129" s="511"/>
      <c r="JDX129" s="511"/>
      <c r="JDY129" s="511"/>
      <c r="JDZ129" s="511"/>
      <c r="JEA129" s="511"/>
      <c r="JEB129" s="511"/>
      <c r="JEC129" s="511"/>
      <c r="JED129" s="511"/>
      <c r="JEE129" s="511"/>
      <c r="JEF129" s="511"/>
      <c r="JEG129" s="511"/>
      <c r="JEH129" s="511"/>
      <c r="JEI129" s="511"/>
      <c r="JEJ129" s="511"/>
      <c r="JEK129" s="511"/>
      <c r="JEL129" s="511"/>
      <c r="JEM129" s="511"/>
      <c r="JEN129" s="511"/>
      <c r="JEO129" s="511"/>
      <c r="JEP129" s="511"/>
      <c r="JEQ129" s="511"/>
      <c r="JER129" s="511"/>
      <c r="JES129" s="511"/>
      <c r="JET129" s="511"/>
      <c r="JEU129" s="511"/>
      <c r="JEV129" s="511"/>
      <c r="JEW129" s="511"/>
      <c r="JEX129" s="511"/>
      <c r="JEY129" s="511"/>
      <c r="JEZ129" s="511"/>
      <c r="JFA129" s="511"/>
      <c r="JFB129" s="511"/>
      <c r="JFC129" s="511"/>
      <c r="JFD129" s="511"/>
      <c r="JFE129" s="511"/>
      <c r="JFF129" s="511"/>
      <c r="JFG129" s="511"/>
      <c r="JFH129" s="511"/>
      <c r="JFI129" s="511"/>
      <c r="JFJ129" s="511"/>
      <c r="JFK129" s="511"/>
      <c r="JFL129" s="511"/>
      <c r="JFM129" s="511"/>
      <c r="JFN129" s="511"/>
      <c r="JFO129" s="511"/>
      <c r="JFP129" s="511"/>
      <c r="JFQ129" s="511"/>
      <c r="JFR129" s="511"/>
      <c r="JFS129" s="511"/>
      <c r="JFT129" s="511"/>
      <c r="JFU129" s="511"/>
      <c r="JFV129" s="511"/>
      <c r="JFW129" s="511"/>
      <c r="JFX129" s="511"/>
      <c r="JFY129" s="511"/>
      <c r="JFZ129" s="511"/>
      <c r="JGA129" s="511"/>
      <c r="JGB129" s="511"/>
      <c r="JGC129" s="511"/>
      <c r="JGD129" s="511"/>
      <c r="JGE129" s="511"/>
      <c r="JGF129" s="511"/>
      <c r="JGG129" s="511"/>
      <c r="JGH129" s="511"/>
      <c r="JGI129" s="511"/>
      <c r="JGJ129" s="511"/>
      <c r="JGK129" s="511"/>
      <c r="JGL129" s="511"/>
      <c r="JGM129" s="511"/>
      <c r="JGN129" s="511"/>
      <c r="JGO129" s="511"/>
      <c r="JGP129" s="511"/>
      <c r="JGQ129" s="511"/>
      <c r="JGR129" s="511"/>
      <c r="JGS129" s="511"/>
      <c r="JGT129" s="511"/>
      <c r="JGU129" s="511"/>
      <c r="JGV129" s="511"/>
      <c r="JGW129" s="511"/>
      <c r="JGX129" s="511"/>
      <c r="JGY129" s="511"/>
      <c r="JGZ129" s="511"/>
      <c r="JHA129" s="511"/>
      <c r="JHB129" s="511"/>
      <c r="JHC129" s="511"/>
      <c r="JHD129" s="511"/>
      <c r="JHE129" s="511"/>
      <c r="JHF129" s="511"/>
      <c r="JHG129" s="511"/>
      <c r="JHH129" s="511"/>
      <c r="JHI129" s="511"/>
      <c r="JHJ129" s="511"/>
      <c r="JHK129" s="511"/>
      <c r="JHL129" s="511"/>
      <c r="JHM129" s="511"/>
      <c r="JHN129" s="511"/>
      <c r="JHO129" s="511"/>
      <c r="JHP129" s="511"/>
      <c r="JHQ129" s="511"/>
      <c r="JHR129" s="511"/>
      <c r="JHS129" s="511"/>
      <c r="JHT129" s="511"/>
      <c r="JHU129" s="511"/>
      <c r="JHV129" s="511"/>
      <c r="JHW129" s="511"/>
      <c r="JHX129" s="511"/>
      <c r="JHY129" s="511"/>
      <c r="JHZ129" s="511"/>
      <c r="JIA129" s="511"/>
      <c r="JIB129" s="511"/>
      <c r="JIC129" s="511"/>
      <c r="JID129" s="511"/>
      <c r="JIE129" s="511"/>
      <c r="JIF129" s="511"/>
      <c r="JIG129" s="511"/>
      <c r="JIH129" s="511"/>
      <c r="JII129" s="511"/>
      <c r="JIJ129" s="511"/>
      <c r="JIK129" s="511"/>
      <c r="JIL129" s="511"/>
      <c r="JIM129" s="511"/>
      <c r="JIN129" s="511"/>
      <c r="JIO129" s="511"/>
      <c r="JIP129" s="511"/>
      <c r="JIQ129" s="511"/>
      <c r="JIR129" s="511"/>
      <c r="JIS129" s="511"/>
      <c r="JIT129" s="511"/>
      <c r="JIU129" s="511"/>
      <c r="JIV129" s="511"/>
      <c r="JIW129" s="511"/>
      <c r="JIX129" s="511"/>
      <c r="JIY129" s="511"/>
      <c r="JIZ129" s="511"/>
      <c r="JJA129" s="511"/>
      <c r="JJB129" s="511"/>
      <c r="JJC129" s="511"/>
      <c r="JJD129" s="511"/>
      <c r="JJE129" s="511"/>
      <c r="JJF129" s="511"/>
      <c r="JJG129" s="511"/>
      <c r="JJH129" s="511"/>
      <c r="JJI129" s="511"/>
      <c r="JJJ129" s="511"/>
      <c r="JJK129" s="511"/>
      <c r="JJL129" s="511"/>
      <c r="JJM129" s="511"/>
      <c r="JJN129" s="511"/>
      <c r="JJO129" s="511"/>
      <c r="JJP129" s="511"/>
      <c r="JJQ129" s="511"/>
      <c r="JJR129" s="511"/>
      <c r="JJS129" s="511"/>
      <c r="JJT129" s="511"/>
      <c r="JJU129" s="511"/>
      <c r="JJV129" s="511"/>
      <c r="JJW129" s="511"/>
      <c r="JJX129" s="511"/>
      <c r="JJY129" s="511"/>
      <c r="JJZ129" s="511"/>
      <c r="JKA129" s="511"/>
      <c r="JKB129" s="511"/>
      <c r="JKC129" s="511"/>
      <c r="JKD129" s="511"/>
      <c r="JKE129" s="511"/>
      <c r="JKF129" s="511"/>
      <c r="JKG129" s="511"/>
      <c r="JKH129" s="511"/>
      <c r="JKI129" s="511"/>
      <c r="JKJ129" s="511"/>
      <c r="JKK129" s="511"/>
      <c r="JKL129" s="511"/>
      <c r="JKM129" s="511"/>
      <c r="JKN129" s="511"/>
      <c r="JKO129" s="511"/>
      <c r="JKP129" s="511"/>
      <c r="JKQ129" s="511"/>
      <c r="JKR129" s="511"/>
      <c r="JKS129" s="511"/>
      <c r="JKT129" s="511"/>
      <c r="JKU129" s="511"/>
      <c r="JKV129" s="511"/>
      <c r="JKW129" s="511"/>
      <c r="JKX129" s="511"/>
      <c r="JKY129" s="511"/>
      <c r="JKZ129" s="511"/>
      <c r="JLA129" s="511"/>
      <c r="JLB129" s="511"/>
      <c r="JLC129" s="511"/>
      <c r="JLD129" s="511"/>
      <c r="JLE129" s="511"/>
      <c r="JLF129" s="511"/>
      <c r="JLG129" s="511"/>
      <c r="JLH129" s="511"/>
      <c r="JLI129" s="511"/>
      <c r="JLJ129" s="511"/>
      <c r="JLK129" s="511"/>
      <c r="JLL129" s="511"/>
      <c r="JLM129" s="511"/>
      <c r="JLN129" s="511"/>
      <c r="JLO129" s="511"/>
      <c r="JLP129" s="511"/>
      <c r="JLQ129" s="511"/>
      <c r="JLR129" s="511"/>
      <c r="JLS129" s="511"/>
      <c r="JLT129" s="511"/>
      <c r="JLU129" s="511"/>
      <c r="JLV129" s="511"/>
      <c r="JLW129" s="511"/>
      <c r="JLX129" s="511"/>
      <c r="JLY129" s="511"/>
      <c r="JLZ129" s="511"/>
      <c r="JMA129" s="511"/>
      <c r="JMB129" s="511"/>
      <c r="JMC129" s="511"/>
      <c r="JMD129" s="511"/>
      <c r="JME129" s="511"/>
      <c r="JMF129" s="511"/>
      <c r="JMG129" s="511"/>
      <c r="JMH129" s="511"/>
      <c r="JMI129" s="511"/>
      <c r="JMJ129" s="511"/>
      <c r="JMK129" s="511"/>
      <c r="JML129" s="511"/>
      <c r="JMM129" s="511"/>
      <c r="JMN129" s="511"/>
      <c r="JMO129" s="511"/>
      <c r="JMP129" s="511"/>
      <c r="JMQ129" s="511"/>
      <c r="JMR129" s="511"/>
      <c r="JMS129" s="511"/>
      <c r="JMT129" s="511"/>
      <c r="JMU129" s="511"/>
      <c r="JMV129" s="511"/>
      <c r="JMW129" s="511"/>
      <c r="JMX129" s="511"/>
      <c r="JMY129" s="511"/>
      <c r="JMZ129" s="511"/>
      <c r="JNA129" s="511"/>
      <c r="JNB129" s="511"/>
      <c r="JNC129" s="511"/>
      <c r="JND129" s="511"/>
      <c r="JNE129" s="511"/>
      <c r="JNF129" s="511"/>
      <c r="JNG129" s="511"/>
      <c r="JNH129" s="511"/>
      <c r="JNI129" s="511"/>
      <c r="JNJ129" s="511"/>
      <c r="JNK129" s="511"/>
      <c r="JNL129" s="511"/>
      <c r="JNM129" s="511"/>
      <c r="JNN129" s="511"/>
      <c r="JNO129" s="511"/>
      <c r="JNP129" s="511"/>
      <c r="JNQ129" s="511"/>
      <c r="JNR129" s="511"/>
      <c r="JNS129" s="511"/>
      <c r="JNT129" s="511"/>
      <c r="JNU129" s="511"/>
      <c r="JNV129" s="511"/>
      <c r="JNW129" s="511"/>
      <c r="JNX129" s="511"/>
      <c r="JNY129" s="511"/>
      <c r="JNZ129" s="511"/>
      <c r="JOA129" s="511"/>
      <c r="JOB129" s="511"/>
      <c r="JOC129" s="511"/>
      <c r="JOD129" s="511"/>
      <c r="JOE129" s="511"/>
      <c r="JOF129" s="511"/>
      <c r="JOG129" s="511"/>
      <c r="JOH129" s="511"/>
      <c r="JOI129" s="511"/>
      <c r="JOJ129" s="511"/>
      <c r="JOK129" s="511"/>
      <c r="JOL129" s="511"/>
      <c r="JOM129" s="511"/>
      <c r="JON129" s="511"/>
      <c r="JOO129" s="511"/>
      <c r="JOP129" s="511"/>
      <c r="JOQ129" s="511"/>
      <c r="JOR129" s="511"/>
      <c r="JOS129" s="511"/>
      <c r="JOT129" s="511"/>
      <c r="JOU129" s="511"/>
      <c r="JOV129" s="511"/>
      <c r="JOW129" s="511"/>
      <c r="JOX129" s="511"/>
      <c r="JOY129" s="511"/>
      <c r="JOZ129" s="511"/>
      <c r="JPA129" s="511"/>
      <c r="JPB129" s="511"/>
      <c r="JPC129" s="511"/>
      <c r="JPD129" s="511"/>
      <c r="JPE129" s="511"/>
      <c r="JPF129" s="511"/>
      <c r="JPG129" s="511"/>
      <c r="JPH129" s="511"/>
      <c r="JPI129" s="511"/>
      <c r="JPJ129" s="511"/>
      <c r="JPK129" s="511"/>
      <c r="JPL129" s="511"/>
      <c r="JPM129" s="511"/>
      <c r="JPN129" s="511"/>
      <c r="JPO129" s="511"/>
      <c r="JPP129" s="511"/>
      <c r="JPQ129" s="511"/>
      <c r="JPR129" s="511"/>
      <c r="JPS129" s="511"/>
      <c r="JPT129" s="511"/>
      <c r="JPU129" s="511"/>
      <c r="JPV129" s="511"/>
      <c r="JPW129" s="511"/>
      <c r="JPX129" s="511"/>
      <c r="JPY129" s="511"/>
      <c r="JPZ129" s="511"/>
      <c r="JQA129" s="511"/>
      <c r="JQB129" s="511"/>
      <c r="JQC129" s="511"/>
      <c r="JQD129" s="511"/>
      <c r="JQE129" s="511"/>
      <c r="JQF129" s="511"/>
      <c r="JQG129" s="511"/>
      <c r="JQH129" s="511"/>
      <c r="JQI129" s="511"/>
      <c r="JQJ129" s="511"/>
      <c r="JQK129" s="511"/>
      <c r="JQL129" s="511"/>
      <c r="JQM129" s="511"/>
      <c r="JQN129" s="511"/>
      <c r="JQO129" s="511"/>
      <c r="JQP129" s="511"/>
      <c r="JQQ129" s="511"/>
      <c r="JQR129" s="511"/>
      <c r="JQS129" s="511"/>
      <c r="JQT129" s="511"/>
      <c r="JQU129" s="511"/>
      <c r="JQV129" s="511"/>
      <c r="JQW129" s="511"/>
      <c r="JQX129" s="511"/>
      <c r="JQY129" s="511"/>
      <c r="JQZ129" s="511"/>
      <c r="JRA129" s="511"/>
      <c r="JRB129" s="511"/>
      <c r="JRC129" s="511"/>
      <c r="JRD129" s="511"/>
      <c r="JRE129" s="511"/>
      <c r="JRF129" s="511"/>
      <c r="JRG129" s="511"/>
      <c r="JRH129" s="511"/>
      <c r="JRI129" s="511"/>
      <c r="JRJ129" s="511"/>
      <c r="JRK129" s="511"/>
      <c r="JRL129" s="511"/>
      <c r="JRM129" s="511"/>
      <c r="JRN129" s="511"/>
      <c r="JRO129" s="511"/>
      <c r="JRP129" s="511"/>
      <c r="JRQ129" s="511"/>
      <c r="JRR129" s="511"/>
      <c r="JRS129" s="511"/>
      <c r="JRT129" s="511"/>
      <c r="JRU129" s="511"/>
      <c r="JRV129" s="511"/>
      <c r="JRW129" s="511"/>
      <c r="JRX129" s="511"/>
      <c r="JRY129" s="511"/>
      <c r="JRZ129" s="511"/>
      <c r="JSA129" s="511"/>
      <c r="JSB129" s="511"/>
      <c r="JSC129" s="511"/>
      <c r="JSD129" s="511"/>
      <c r="JSE129" s="511"/>
      <c r="JSF129" s="511"/>
      <c r="JSG129" s="511"/>
      <c r="JSH129" s="511"/>
      <c r="JSI129" s="511"/>
      <c r="JSJ129" s="511"/>
      <c r="JSK129" s="511"/>
      <c r="JSL129" s="511"/>
      <c r="JSM129" s="511"/>
      <c r="JSN129" s="511"/>
      <c r="JSO129" s="511"/>
      <c r="JSP129" s="511"/>
      <c r="JSQ129" s="511"/>
      <c r="JSR129" s="511"/>
      <c r="JSS129" s="511"/>
      <c r="JST129" s="511"/>
      <c r="JSU129" s="511"/>
      <c r="JSV129" s="511"/>
      <c r="JSW129" s="511"/>
      <c r="JSX129" s="511"/>
      <c r="JSY129" s="511"/>
      <c r="JSZ129" s="511"/>
      <c r="JTA129" s="511"/>
      <c r="JTB129" s="511"/>
      <c r="JTC129" s="511"/>
      <c r="JTD129" s="511"/>
      <c r="JTE129" s="511"/>
      <c r="JTF129" s="511"/>
      <c r="JTG129" s="511"/>
      <c r="JTH129" s="511"/>
      <c r="JTI129" s="511"/>
      <c r="JTJ129" s="511"/>
      <c r="JTK129" s="511"/>
      <c r="JTL129" s="511"/>
      <c r="JTM129" s="511"/>
      <c r="JTN129" s="511"/>
      <c r="JTO129" s="511"/>
      <c r="JTP129" s="511"/>
      <c r="JTQ129" s="511"/>
      <c r="JTR129" s="511"/>
      <c r="JTS129" s="511"/>
      <c r="JTT129" s="511"/>
      <c r="JTU129" s="511"/>
      <c r="JTV129" s="511"/>
      <c r="JTW129" s="511"/>
      <c r="JTX129" s="511"/>
      <c r="JTY129" s="511"/>
      <c r="JTZ129" s="511"/>
      <c r="JUA129" s="511"/>
      <c r="JUB129" s="511"/>
      <c r="JUC129" s="511"/>
      <c r="JUD129" s="511"/>
      <c r="JUE129" s="511"/>
      <c r="JUF129" s="511"/>
      <c r="JUG129" s="511"/>
      <c r="JUH129" s="511"/>
      <c r="JUI129" s="511"/>
      <c r="JUJ129" s="511"/>
      <c r="JUK129" s="511"/>
      <c r="JUL129" s="511"/>
      <c r="JUM129" s="511"/>
      <c r="JUN129" s="511"/>
      <c r="JUO129" s="511"/>
      <c r="JUP129" s="511"/>
      <c r="JUQ129" s="511"/>
      <c r="JUR129" s="511"/>
      <c r="JUS129" s="511"/>
      <c r="JUT129" s="511"/>
      <c r="JUU129" s="511"/>
      <c r="JUV129" s="511"/>
      <c r="JUW129" s="511"/>
      <c r="JUX129" s="511"/>
      <c r="JUY129" s="511"/>
      <c r="JUZ129" s="511"/>
      <c r="JVA129" s="511"/>
      <c r="JVB129" s="511"/>
      <c r="JVC129" s="511"/>
      <c r="JVD129" s="511"/>
      <c r="JVE129" s="511"/>
      <c r="JVF129" s="511"/>
      <c r="JVG129" s="511"/>
      <c r="JVH129" s="511"/>
      <c r="JVI129" s="511"/>
      <c r="JVJ129" s="511"/>
      <c r="JVK129" s="511"/>
      <c r="JVL129" s="511"/>
      <c r="JVM129" s="511"/>
      <c r="JVN129" s="511"/>
      <c r="JVO129" s="511"/>
      <c r="JVP129" s="511"/>
      <c r="JVQ129" s="511"/>
      <c r="JVR129" s="511"/>
      <c r="JVS129" s="511"/>
      <c r="JVT129" s="511"/>
      <c r="JVU129" s="511"/>
      <c r="JVV129" s="511"/>
      <c r="JVW129" s="511"/>
      <c r="JVX129" s="511"/>
      <c r="JVY129" s="511"/>
      <c r="JVZ129" s="511"/>
      <c r="JWA129" s="511"/>
      <c r="JWB129" s="511"/>
      <c r="JWC129" s="511"/>
      <c r="JWD129" s="511"/>
      <c r="JWE129" s="511"/>
      <c r="JWF129" s="511"/>
      <c r="JWG129" s="511"/>
      <c r="JWH129" s="511"/>
      <c r="JWI129" s="511"/>
      <c r="JWJ129" s="511"/>
      <c r="JWK129" s="511"/>
      <c r="JWL129" s="511"/>
      <c r="JWM129" s="511"/>
      <c r="JWN129" s="511"/>
      <c r="JWO129" s="511"/>
      <c r="JWP129" s="511"/>
      <c r="JWQ129" s="511"/>
      <c r="JWR129" s="511"/>
      <c r="JWS129" s="511"/>
      <c r="JWT129" s="511"/>
      <c r="JWU129" s="511"/>
      <c r="JWV129" s="511"/>
      <c r="JWW129" s="511"/>
      <c r="JWX129" s="511"/>
      <c r="JWY129" s="511"/>
      <c r="JWZ129" s="511"/>
      <c r="JXA129" s="511"/>
      <c r="JXB129" s="511"/>
      <c r="JXC129" s="511"/>
      <c r="JXD129" s="511"/>
      <c r="JXE129" s="511"/>
      <c r="JXF129" s="511"/>
      <c r="JXG129" s="511"/>
      <c r="JXH129" s="511"/>
      <c r="JXI129" s="511"/>
      <c r="JXJ129" s="511"/>
      <c r="JXK129" s="511"/>
      <c r="JXL129" s="511"/>
      <c r="JXM129" s="511"/>
      <c r="JXN129" s="511"/>
      <c r="JXO129" s="511"/>
      <c r="JXP129" s="511"/>
      <c r="JXQ129" s="511"/>
      <c r="JXR129" s="511"/>
      <c r="JXS129" s="511"/>
      <c r="JXT129" s="511"/>
      <c r="JXU129" s="511"/>
      <c r="JXV129" s="511"/>
      <c r="JXW129" s="511"/>
      <c r="JXX129" s="511"/>
      <c r="JXY129" s="511"/>
      <c r="JXZ129" s="511"/>
      <c r="JYA129" s="511"/>
      <c r="JYB129" s="511"/>
      <c r="JYC129" s="511"/>
      <c r="JYD129" s="511"/>
      <c r="JYE129" s="511"/>
      <c r="JYF129" s="511"/>
      <c r="JYG129" s="511"/>
      <c r="JYH129" s="511"/>
      <c r="JYI129" s="511"/>
      <c r="JYJ129" s="511"/>
      <c r="JYK129" s="511"/>
      <c r="JYL129" s="511"/>
      <c r="JYM129" s="511"/>
      <c r="JYN129" s="511"/>
      <c r="JYO129" s="511"/>
      <c r="JYP129" s="511"/>
      <c r="JYQ129" s="511"/>
      <c r="JYR129" s="511"/>
      <c r="JYS129" s="511"/>
      <c r="JYT129" s="511"/>
      <c r="JYU129" s="511"/>
      <c r="JYV129" s="511"/>
      <c r="JYW129" s="511"/>
      <c r="JYX129" s="511"/>
      <c r="JYY129" s="511"/>
      <c r="JYZ129" s="511"/>
      <c r="JZA129" s="511"/>
      <c r="JZB129" s="511"/>
      <c r="JZC129" s="511"/>
      <c r="JZD129" s="511"/>
      <c r="JZE129" s="511"/>
      <c r="JZF129" s="511"/>
      <c r="JZG129" s="511"/>
      <c r="JZH129" s="511"/>
      <c r="JZI129" s="511"/>
      <c r="JZJ129" s="511"/>
      <c r="JZK129" s="511"/>
      <c r="JZL129" s="511"/>
      <c r="JZM129" s="511"/>
      <c r="JZN129" s="511"/>
      <c r="JZO129" s="511"/>
      <c r="JZP129" s="511"/>
      <c r="JZQ129" s="511"/>
      <c r="JZR129" s="511"/>
      <c r="JZS129" s="511"/>
      <c r="JZT129" s="511"/>
      <c r="JZU129" s="511"/>
      <c r="JZV129" s="511"/>
      <c r="JZW129" s="511"/>
      <c r="JZX129" s="511"/>
      <c r="JZY129" s="511"/>
      <c r="JZZ129" s="511"/>
      <c r="KAA129" s="511"/>
      <c r="KAB129" s="511"/>
      <c r="KAC129" s="511"/>
      <c r="KAD129" s="511"/>
      <c r="KAE129" s="511"/>
      <c r="KAF129" s="511"/>
      <c r="KAG129" s="511"/>
      <c r="KAH129" s="511"/>
      <c r="KAI129" s="511"/>
      <c r="KAJ129" s="511"/>
      <c r="KAK129" s="511"/>
      <c r="KAL129" s="511"/>
      <c r="KAM129" s="511"/>
      <c r="KAN129" s="511"/>
      <c r="KAO129" s="511"/>
      <c r="KAP129" s="511"/>
      <c r="KAQ129" s="511"/>
      <c r="KAR129" s="511"/>
      <c r="KAS129" s="511"/>
      <c r="KAT129" s="511"/>
      <c r="KAU129" s="511"/>
      <c r="KAV129" s="511"/>
      <c r="KAW129" s="511"/>
      <c r="KAX129" s="511"/>
      <c r="KAY129" s="511"/>
      <c r="KAZ129" s="511"/>
      <c r="KBA129" s="511"/>
      <c r="KBB129" s="511"/>
      <c r="KBC129" s="511"/>
      <c r="KBD129" s="511"/>
      <c r="KBE129" s="511"/>
      <c r="KBF129" s="511"/>
      <c r="KBG129" s="511"/>
      <c r="KBH129" s="511"/>
      <c r="KBI129" s="511"/>
      <c r="KBJ129" s="511"/>
      <c r="KBK129" s="511"/>
      <c r="KBL129" s="511"/>
      <c r="KBM129" s="511"/>
      <c r="KBN129" s="511"/>
      <c r="KBO129" s="511"/>
      <c r="KBP129" s="511"/>
      <c r="KBQ129" s="511"/>
      <c r="KBR129" s="511"/>
      <c r="KBS129" s="511"/>
      <c r="KBT129" s="511"/>
      <c r="KBU129" s="511"/>
      <c r="KBV129" s="511"/>
      <c r="KBW129" s="511"/>
      <c r="KBX129" s="511"/>
      <c r="KBY129" s="511"/>
      <c r="KBZ129" s="511"/>
      <c r="KCA129" s="511"/>
      <c r="KCB129" s="511"/>
      <c r="KCC129" s="511"/>
      <c r="KCD129" s="511"/>
      <c r="KCE129" s="511"/>
      <c r="KCF129" s="511"/>
      <c r="KCG129" s="511"/>
      <c r="KCH129" s="511"/>
      <c r="KCI129" s="511"/>
      <c r="KCJ129" s="511"/>
      <c r="KCK129" s="511"/>
      <c r="KCL129" s="511"/>
      <c r="KCM129" s="511"/>
      <c r="KCN129" s="511"/>
      <c r="KCO129" s="511"/>
      <c r="KCP129" s="511"/>
      <c r="KCQ129" s="511"/>
      <c r="KCR129" s="511"/>
      <c r="KCS129" s="511"/>
      <c r="KCT129" s="511"/>
      <c r="KCU129" s="511"/>
      <c r="KCV129" s="511"/>
      <c r="KCW129" s="511"/>
      <c r="KCX129" s="511"/>
      <c r="KCY129" s="511"/>
      <c r="KCZ129" s="511"/>
      <c r="KDA129" s="511"/>
      <c r="KDB129" s="511"/>
      <c r="KDC129" s="511"/>
      <c r="KDD129" s="511"/>
      <c r="KDE129" s="511"/>
      <c r="KDF129" s="511"/>
      <c r="KDG129" s="511"/>
      <c r="KDH129" s="511"/>
      <c r="KDI129" s="511"/>
      <c r="KDJ129" s="511"/>
      <c r="KDK129" s="511"/>
      <c r="KDL129" s="511"/>
      <c r="KDM129" s="511"/>
      <c r="KDN129" s="511"/>
      <c r="KDO129" s="511"/>
      <c r="KDP129" s="511"/>
      <c r="KDQ129" s="511"/>
      <c r="KDR129" s="511"/>
      <c r="KDS129" s="511"/>
      <c r="KDT129" s="511"/>
      <c r="KDU129" s="511"/>
      <c r="KDV129" s="511"/>
      <c r="KDW129" s="511"/>
      <c r="KDX129" s="511"/>
      <c r="KDY129" s="511"/>
      <c r="KDZ129" s="511"/>
      <c r="KEA129" s="511"/>
      <c r="KEB129" s="511"/>
      <c r="KEC129" s="511"/>
      <c r="KED129" s="511"/>
      <c r="KEE129" s="511"/>
      <c r="KEF129" s="511"/>
      <c r="KEG129" s="511"/>
      <c r="KEH129" s="511"/>
      <c r="KEI129" s="511"/>
      <c r="KEJ129" s="511"/>
      <c r="KEK129" s="511"/>
      <c r="KEL129" s="511"/>
      <c r="KEM129" s="511"/>
      <c r="KEN129" s="511"/>
      <c r="KEO129" s="511"/>
      <c r="KEP129" s="511"/>
      <c r="KEQ129" s="511"/>
      <c r="KER129" s="511"/>
      <c r="KES129" s="511"/>
      <c r="KET129" s="511"/>
      <c r="KEU129" s="511"/>
      <c r="KEV129" s="511"/>
      <c r="KEW129" s="511"/>
      <c r="KEX129" s="511"/>
      <c r="KEY129" s="511"/>
      <c r="KEZ129" s="511"/>
      <c r="KFA129" s="511"/>
      <c r="KFB129" s="511"/>
      <c r="KFC129" s="511"/>
      <c r="KFD129" s="511"/>
      <c r="KFE129" s="511"/>
      <c r="KFF129" s="511"/>
      <c r="KFG129" s="511"/>
      <c r="KFH129" s="511"/>
      <c r="KFI129" s="511"/>
      <c r="KFJ129" s="511"/>
      <c r="KFK129" s="511"/>
      <c r="KFL129" s="511"/>
      <c r="KFM129" s="511"/>
      <c r="KFN129" s="511"/>
      <c r="KFO129" s="511"/>
      <c r="KFP129" s="511"/>
      <c r="KFQ129" s="511"/>
      <c r="KFR129" s="511"/>
      <c r="KFS129" s="511"/>
      <c r="KFT129" s="511"/>
      <c r="KFU129" s="511"/>
      <c r="KFV129" s="511"/>
      <c r="KFW129" s="511"/>
      <c r="KFX129" s="511"/>
      <c r="KFY129" s="511"/>
      <c r="KFZ129" s="511"/>
      <c r="KGA129" s="511"/>
      <c r="KGB129" s="511"/>
      <c r="KGC129" s="511"/>
      <c r="KGD129" s="511"/>
      <c r="KGE129" s="511"/>
      <c r="KGF129" s="511"/>
      <c r="KGG129" s="511"/>
      <c r="KGH129" s="511"/>
      <c r="KGI129" s="511"/>
      <c r="KGJ129" s="511"/>
      <c r="KGK129" s="511"/>
      <c r="KGL129" s="511"/>
      <c r="KGM129" s="511"/>
      <c r="KGN129" s="511"/>
      <c r="KGO129" s="511"/>
      <c r="KGP129" s="511"/>
      <c r="KGQ129" s="511"/>
      <c r="KGR129" s="511"/>
      <c r="KGS129" s="511"/>
      <c r="KGT129" s="511"/>
      <c r="KGU129" s="511"/>
      <c r="KGV129" s="511"/>
      <c r="KGW129" s="511"/>
      <c r="KGX129" s="511"/>
      <c r="KGY129" s="511"/>
      <c r="KGZ129" s="511"/>
      <c r="KHA129" s="511"/>
      <c r="KHB129" s="511"/>
      <c r="KHC129" s="511"/>
      <c r="KHD129" s="511"/>
      <c r="KHE129" s="511"/>
      <c r="KHF129" s="511"/>
      <c r="KHG129" s="511"/>
      <c r="KHH129" s="511"/>
      <c r="KHI129" s="511"/>
      <c r="KHJ129" s="511"/>
      <c r="KHK129" s="511"/>
      <c r="KHL129" s="511"/>
      <c r="KHM129" s="511"/>
      <c r="KHN129" s="511"/>
      <c r="KHO129" s="511"/>
      <c r="KHP129" s="511"/>
      <c r="KHQ129" s="511"/>
      <c r="KHR129" s="511"/>
      <c r="KHS129" s="511"/>
      <c r="KHT129" s="511"/>
      <c r="KHU129" s="511"/>
      <c r="KHV129" s="511"/>
      <c r="KHW129" s="511"/>
      <c r="KHX129" s="511"/>
      <c r="KHY129" s="511"/>
      <c r="KHZ129" s="511"/>
      <c r="KIA129" s="511"/>
      <c r="KIB129" s="511"/>
      <c r="KIC129" s="511"/>
      <c r="KID129" s="511"/>
      <c r="KIE129" s="511"/>
      <c r="KIF129" s="511"/>
      <c r="KIG129" s="511"/>
      <c r="KIH129" s="511"/>
      <c r="KII129" s="511"/>
      <c r="KIJ129" s="511"/>
      <c r="KIK129" s="511"/>
      <c r="KIL129" s="511"/>
      <c r="KIM129" s="511"/>
      <c r="KIN129" s="511"/>
      <c r="KIO129" s="511"/>
      <c r="KIP129" s="511"/>
      <c r="KIQ129" s="511"/>
      <c r="KIR129" s="511"/>
      <c r="KIS129" s="511"/>
      <c r="KIT129" s="511"/>
      <c r="KIU129" s="511"/>
      <c r="KIV129" s="511"/>
      <c r="KIW129" s="511"/>
      <c r="KIX129" s="511"/>
      <c r="KIY129" s="511"/>
      <c r="KIZ129" s="511"/>
      <c r="KJA129" s="511"/>
      <c r="KJB129" s="511"/>
      <c r="KJC129" s="511"/>
      <c r="KJD129" s="511"/>
      <c r="KJE129" s="511"/>
      <c r="KJF129" s="511"/>
      <c r="KJG129" s="511"/>
      <c r="KJH129" s="511"/>
      <c r="KJI129" s="511"/>
      <c r="KJJ129" s="511"/>
      <c r="KJK129" s="511"/>
      <c r="KJL129" s="511"/>
      <c r="KJM129" s="511"/>
      <c r="KJN129" s="511"/>
      <c r="KJO129" s="511"/>
      <c r="KJP129" s="511"/>
      <c r="KJQ129" s="511"/>
      <c r="KJR129" s="511"/>
      <c r="KJS129" s="511"/>
      <c r="KJT129" s="511"/>
      <c r="KJU129" s="511"/>
      <c r="KJV129" s="511"/>
      <c r="KJW129" s="511"/>
      <c r="KJX129" s="511"/>
      <c r="KJY129" s="511"/>
      <c r="KJZ129" s="511"/>
      <c r="KKA129" s="511"/>
      <c r="KKB129" s="511"/>
      <c r="KKC129" s="511"/>
      <c r="KKD129" s="511"/>
      <c r="KKE129" s="511"/>
      <c r="KKF129" s="511"/>
      <c r="KKG129" s="511"/>
      <c r="KKH129" s="511"/>
      <c r="KKI129" s="511"/>
      <c r="KKJ129" s="511"/>
      <c r="KKK129" s="511"/>
      <c r="KKL129" s="511"/>
      <c r="KKM129" s="511"/>
      <c r="KKN129" s="511"/>
      <c r="KKO129" s="511"/>
      <c r="KKP129" s="511"/>
      <c r="KKQ129" s="511"/>
      <c r="KKR129" s="511"/>
      <c r="KKS129" s="511"/>
      <c r="KKT129" s="511"/>
      <c r="KKU129" s="511"/>
      <c r="KKV129" s="511"/>
      <c r="KKW129" s="511"/>
      <c r="KKX129" s="511"/>
      <c r="KKY129" s="511"/>
      <c r="KKZ129" s="511"/>
      <c r="KLA129" s="511"/>
      <c r="KLB129" s="511"/>
      <c r="KLC129" s="511"/>
      <c r="KLD129" s="511"/>
      <c r="KLE129" s="511"/>
      <c r="KLF129" s="511"/>
      <c r="KLG129" s="511"/>
      <c r="KLH129" s="511"/>
      <c r="KLI129" s="511"/>
      <c r="KLJ129" s="511"/>
      <c r="KLK129" s="511"/>
      <c r="KLL129" s="511"/>
      <c r="KLM129" s="511"/>
      <c r="KLN129" s="511"/>
      <c r="KLO129" s="511"/>
      <c r="KLP129" s="511"/>
      <c r="KLQ129" s="511"/>
      <c r="KLR129" s="511"/>
      <c r="KLS129" s="511"/>
      <c r="KLT129" s="511"/>
      <c r="KLU129" s="511"/>
      <c r="KLV129" s="511"/>
      <c r="KLW129" s="511"/>
      <c r="KLX129" s="511"/>
      <c r="KLY129" s="511"/>
      <c r="KLZ129" s="511"/>
      <c r="KMA129" s="511"/>
      <c r="KMB129" s="511"/>
      <c r="KMC129" s="511"/>
      <c r="KMD129" s="511"/>
      <c r="KME129" s="511"/>
      <c r="KMF129" s="511"/>
      <c r="KMG129" s="511"/>
      <c r="KMH129" s="511"/>
      <c r="KMI129" s="511"/>
      <c r="KMJ129" s="511"/>
      <c r="KMK129" s="511"/>
      <c r="KML129" s="511"/>
      <c r="KMM129" s="511"/>
      <c r="KMN129" s="511"/>
      <c r="KMO129" s="511"/>
      <c r="KMP129" s="511"/>
      <c r="KMQ129" s="511"/>
      <c r="KMR129" s="511"/>
      <c r="KMS129" s="511"/>
      <c r="KMT129" s="511"/>
      <c r="KMU129" s="511"/>
      <c r="KMV129" s="511"/>
      <c r="KMW129" s="511"/>
      <c r="KMX129" s="511"/>
      <c r="KMY129" s="511"/>
      <c r="KMZ129" s="511"/>
      <c r="KNA129" s="511"/>
      <c r="KNB129" s="511"/>
      <c r="KNC129" s="511"/>
      <c r="KND129" s="511"/>
      <c r="KNE129" s="511"/>
      <c r="KNF129" s="511"/>
      <c r="KNG129" s="511"/>
      <c r="KNH129" s="511"/>
      <c r="KNI129" s="511"/>
      <c r="KNJ129" s="511"/>
      <c r="KNK129" s="511"/>
      <c r="KNL129" s="511"/>
      <c r="KNM129" s="511"/>
      <c r="KNN129" s="511"/>
      <c r="KNO129" s="511"/>
      <c r="KNP129" s="511"/>
      <c r="KNQ129" s="511"/>
      <c r="KNR129" s="511"/>
      <c r="KNS129" s="511"/>
      <c r="KNT129" s="511"/>
      <c r="KNU129" s="511"/>
      <c r="KNV129" s="511"/>
      <c r="KNW129" s="511"/>
      <c r="KNX129" s="511"/>
      <c r="KNY129" s="511"/>
      <c r="KNZ129" s="511"/>
      <c r="KOA129" s="511"/>
      <c r="KOB129" s="511"/>
      <c r="KOC129" s="511"/>
      <c r="KOD129" s="511"/>
      <c r="KOE129" s="511"/>
      <c r="KOF129" s="511"/>
      <c r="KOG129" s="511"/>
      <c r="KOH129" s="511"/>
      <c r="KOI129" s="511"/>
      <c r="KOJ129" s="511"/>
      <c r="KOK129" s="511"/>
      <c r="KOL129" s="511"/>
      <c r="KOM129" s="511"/>
      <c r="KON129" s="511"/>
      <c r="KOO129" s="511"/>
      <c r="KOP129" s="511"/>
      <c r="KOQ129" s="511"/>
      <c r="KOR129" s="511"/>
      <c r="KOS129" s="511"/>
      <c r="KOT129" s="511"/>
      <c r="KOU129" s="511"/>
      <c r="KOV129" s="511"/>
      <c r="KOW129" s="511"/>
      <c r="KOX129" s="511"/>
      <c r="KOY129" s="511"/>
      <c r="KOZ129" s="511"/>
      <c r="KPA129" s="511"/>
      <c r="KPB129" s="511"/>
      <c r="KPC129" s="511"/>
      <c r="KPD129" s="511"/>
      <c r="KPE129" s="511"/>
      <c r="KPF129" s="511"/>
      <c r="KPG129" s="511"/>
      <c r="KPH129" s="511"/>
      <c r="KPI129" s="511"/>
      <c r="KPJ129" s="511"/>
      <c r="KPK129" s="511"/>
      <c r="KPL129" s="511"/>
      <c r="KPM129" s="511"/>
      <c r="KPN129" s="511"/>
      <c r="KPO129" s="511"/>
      <c r="KPP129" s="511"/>
      <c r="KPQ129" s="511"/>
      <c r="KPR129" s="511"/>
      <c r="KPS129" s="511"/>
      <c r="KPT129" s="511"/>
      <c r="KPU129" s="511"/>
      <c r="KPV129" s="511"/>
      <c r="KPW129" s="511"/>
      <c r="KPX129" s="511"/>
      <c r="KPY129" s="511"/>
      <c r="KPZ129" s="511"/>
      <c r="KQA129" s="511"/>
      <c r="KQB129" s="511"/>
      <c r="KQC129" s="511"/>
      <c r="KQD129" s="511"/>
      <c r="KQE129" s="511"/>
      <c r="KQF129" s="511"/>
      <c r="KQG129" s="511"/>
      <c r="KQH129" s="511"/>
      <c r="KQI129" s="511"/>
      <c r="KQJ129" s="511"/>
      <c r="KQK129" s="511"/>
      <c r="KQL129" s="511"/>
      <c r="KQM129" s="511"/>
      <c r="KQN129" s="511"/>
      <c r="KQO129" s="511"/>
      <c r="KQP129" s="511"/>
      <c r="KQQ129" s="511"/>
      <c r="KQR129" s="511"/>
      <c r="KQS129" s="511"/>
      <c r="KQT129" s="511"/>
      <c r="KQU129" s="511"/>
      <c r="KQV129" s="511"/>
      <c r="KQW129" s="511"/>
      <c r="KQX129" s="511"/>
      <c r="KQY129" s="511"/>
      <c r="KQZ129" s="511"/>
      <c r="KRA129" s="511"/>
      <c r="KRB129" s="511"/>
      <c r="KRC129" s="511"/>
      <c r="KRD129" s="511"/>
      <c r="KRE129" s="511"/>
      <c r="KRF129" s="511"/>
      <c r="KRG129" s="511"/>
      <c r="KRH129" s="511"/>
      <c r="KRI129" s="511"/>
      <c r="KRJ129" s="511"/>
      <c r="KRK129" s="511"/>
      <c r="KRL129" s="511"/>
      <c r="KRM129" s="511"/>
      <c r="KRN129" s="511"/>
      <c r="KRO129" s="511"/>
      <c r="KRP129" s="511"/>
      <c r="KRQ129" s="511"/>
      <c r="KRR129" s="511"/>
      <c r="KRS129" s="511"/>
      <c r="KRT129" s="511"/>
      <c r="KRU129" s="511"/>
      <c r="KRV129" s="511"/>
      <c r="KRW129" s="511"/>
      <c r="KRX129" s="511"/>
      <c r="KRY129" s="511"/>
      <c r="KRZ129" s="511"/>
      <c r="KSA129" s="511"/>
      <c r="KSB129" s="511"/>
      <c r="KSC129" s="511"/>
      <c r="KSD129" s="511"/>
      <c r="KSE129" s="511"/>
      <c r="KSF129" s="511"/>
      <c r="KSG129" s="511"/>
      <c r="KSH129" s="511"/>
      <c r="KSI129" s="511"/>
      <c r="KSJ129" s="511"/>
      <c r="KSK129" s="511"/>
      <c r="KSL129" s="511"/>
      <c r="KSM129" s="511"/>
      <c r="KSN129" s="511"/>
      <c r="KSO129" s="511"/>
      <c r="KSP129" s="511"/>
      <c r="KSQ129" s="511"/>
      <c r="KSR129" s="511"/>
      <c r="KSS129" s="511"/>
      <c r="KST129" s="511"/>
      <c r="KSU129" s="511"/>
      <c r="KSV129" s="511"/>
      <c r="KSW129" s="511"/>
      <c r="KSX129" s="511"/>
      <c r="KSY129" s="511"/>
      <c r="KSZ129" s="511"/>
      <c r="KTA129" s="511"/>
      <c r="KTB129" s="511"/>
      <c r="KTC129" s="511"/>
      <c r="KTD129" s="511"/>
      <c r="KTE129" s="511"/>
      <c r="KTF129" s="511"/>
      <c r="KTG129" s="511"/>
      <c r="KTH129" s="511"/>
      <c r="KTI129" s="511"/>
      <c r="KTJ129" s="511"/>
      <c r="KTK129" s="511"/>
      <c r="KTL129" s="511"/>
      <c r="KTM129" s="511"/>
      <c r="KTN129" s="511"/>
      <c r="KTO129" s="511"/>
      <c r="KTP129" s="511"/>
      <c r="KTQ129" s="511"/>
      <c r="KTR129" s="511"/>
      <c r="KTS129" s="511"/>
      <c r="KTT129" s="511"/>
      <c r="KTU129" s="511"/>
      <c r="KTV129" s="511"/>
      <c r="KTW129" s="511"/>
      <c r="KTX129" s="511"/>
      <c r="KTY129" s="511"/>
      <c r="KTZ129" s="511"/>
      <c r="KUA129" s="511"/>
      <c r="KUB129" s="511"/>
      <c r="KUC129" s="511"/>
      <c r="KUD129" s="511"/>
      <c r="KUE129" s="511"/>
      <c r="KUF129" s="511"/>
      <c r="KUG129" s="511"/>
      <c r="KUH129" s="511"/>
      <c r="KUI129" s="511"/>
      <c r="KUJ129" s="511"/>
      <c r="KUK129" s="511"/>
      <c r="KUL129" s="511"/>
      <c r="KUM129" s="511"/>
      <c r="KUN129" s="511"/>
      <c r="KUO129" s="511"/>
      <c r="KUP129" s="511"/>
      <c r="KUQ129" s="511"/>
      <c r="KUR129" s="511"/>
      <c r="KUS129" s="511"/>
      <c r="KUT129" s="511"/>
      <c r="KUU129" s="511"/>
      <c r="KUV129" s="511"/>
      <c r="KUW129" s="511"/>
      <c r="KUX129" s="511"/>
      <c r="KUY129" s="511"/>
      <c r="KUZ129" s="511"/>
      <c r="KVA129" s="511"/>
      <c r="KVB129" s="511"/>
      <c r="KVC129" s="511"/>
      <c r="KVD129" s="511"/>
      <c r="KVE129" s="511"/>
      <c r="KVF129" s="511"/>
      <c r="KVG129" s="511"/>
      <c r="KVH129" s="511"/>
      <c r="KVI129" s="511"/>
      <c r="KVJ129" s="511"/>
      <c r="KVK129" s="511"/>
      <c r="KVL129" s="511"/>
      <c r="KVM129" s="511"/>
      <c r="KVN129" s="511"/>
      <c r="KVO129" s="511"/>
      <c r="KVP129" s="511"/>
      <c r="KVQ129" s="511"/>
      <c r="KVR129" s="511"/>
      <c r="KVS129" s="511"/>
      <c r="KVT129" s="511"/>
      <c r="KVU129" s="511"/>
      <c r="KVV129" s="511"/>
      <c r="KVW129" s="511"/>
      <c r="KVX129" s="511"/>
      <c r="KVY129" s="511"/>
      <c r="KVZ129" s="511"/>
      <c r="KWA129" s="511"/>
      <c r="KWB129" s="511"/>
      <c r="KWC129" s="511"/>
      <c r="KWD129" s="511"/>
      <c r="KWE129" s="511"/>
      <c r="KWF129" s="511"/>
      <c r="KWG129" s="511"/>
      <c r="KWH129" s="511"/>
      <c r="KWI129" s="511"/>
      <c r="KWJ129" s="511"/>
      <c r="KWK129" s="511"/>
      <c r="KWL129" s="511"/>
      <c r="KWM129" s="511"/>
      <c r="KWN129" s="511"/>
      <c r="KWO129" s="511"/>
      <c r="KWP129" s="511"/>
      <c r="KWQ129" s="511"/>
      <c r="KWR129" s="511"/>
      <c r="KWS129" s="511"/>
      <c r="KWT129" s="511"/>
      <c r="KWU129" s="511"/>
      <c r="KWV129" s="511"/>
      <c r="KWW129" s="511"/>
      <c r="KWX129" s="511"/>
      <c r="KWY129" s="511"/>
      <c r="KWZ129" s="511"/>
      <c r="KXA129" s="511"/>
      <c r="KXB129" s="511"/>
      <c r="KXC129" s="511"/>
      <c r="KXD129" s="511"/>
      <c r="KXE129" s="511"/>
      <c r="KXF129" s="511"/>
      <c r="KXG129" s="511"/>
      <c r="KXH129" s="511"/>
      <c r="KXI129" s="511"/>
      <c r="KXJ129" s="511"/>
      <c r="KXK129" s="511"/>
      <c r="KXL129" s="511"/>
      <c r="KXM129" s="511"/>
      <c r="KXN129" s="511"/>
      <c r="KXO129" s="511"/>
      <c r="KXP129" s="511"/>
      <c r="KXQ129" s="511"/>
      <c r="KXR129" s="511"/>
      <c r="KXS129" s="511"/>
      <c r="KXT129" s="511"/>
      <c r="KXU129" s="511"/>
      <c r="KXV129" s="511"/>
      <c r="KXW129" s="511"/>
      <c r="KXX129" s="511"/>
      <c r="KXY129" s="511"/>
      <c r="KXZ129" s="511"/>
      <c r="KYA129" s="511"/>
      <c r="KYB129" s="511"/>
      <c r="KYC129" s="511"/>
      <c r="KYD129" s="511"/>
      <c r="KYE129" s="511"/>
      <c r="KYF129" s="511"/>
      <c r="KYG129" s="511"/>
      <c r="KYH129" s="511"/>
      <c r="KYI129" s="511"/>
      <c r="KYJ129" s="511"/>
      <c r="KYK129" s="511"/>
      <c r="KYL129" s="511"/>
      <c r="KYM129" s="511"/>
      <c r="KYN129" s="511"/>
      <c r="KYO129" s="511"/>
      <c r="KYP129" s="511"/>
      <c r="KYQ129" s="511"/>
      <c r="KYR129" s="511"/>
      <c r="KYS129" s="511"/>
      <c r="KYT129" s="511"/>
      <c r="KYU129" s="511"/>
      <c r="KYV129" s="511"/>
      <c r="KYW129" s="511"/>
      <c r="KYX129" s="511"/>
      <c r="KYY129" s="511"/>
      <c r="KYZ129" s="511"/>
      <c r="KZA129" s="511"/>
      <c r="KZB129" s="511"/>
      <c r="KZC129" s="511"/>
      <c r="KZD129" s="511"/>
      <c r="KZE129" s="511"/>
      <c r="KZF129" s="511"/>
      <c r="KZG129" s="511"/>
      <c r="KZH129" s="511"/>
      <c r="KZI129" s="511"/>
      <c r="KZJ129" s="511"/>
      <c r="KZK129" s="511"/>
      <c r="KZL129" s="511"/>
      <c r="KZM129" s="511"/>
      <c r="KZN129" s="511"/>
      <c r="KZO129" s="511"/>
      <c r="KZP129" s="511"/>
      <c r="KZQ129" s="511"/>
      <c r="KZR129" s="511"/>
      <c r="KZS129" s="511"/>
      <c r="KZT129" s="511"/>
      <c r="KZU129" s="511"/>
      <c r="KZV129" s="511"/>
      <c r="KZW129" s="511"/>
      <c r="KZX129" s="511"/>
      <c r="KZY129" s="511"/>
      <c r="KZZ129" s="511"/>
      <c r="LAA129" s="511"/>
      <c r="LAB129" s="511"/>
      <c r="LAC129" s="511"/>
      <c r="LAD129" s="511"/>
      <c r="LAE129" s="511"/>
      <c r="LAF129" s="511"/>
      <c r="LAG129" s="511"/>
      <c r="LAH129" s="511"/>
      <c r="LAI129" s="511"/>
      <c r="LAJ129" s="511"/>
      <c r="LAK129" s="511"/>
      <c r="LAL129" s="511"/>
      <c r="LAM129" s="511"/>
      <c r="LAN129" s="511"/>
      <c r="LAO129" s="511"/>
      <c r="LAP129" s="511"/>
      <c r="LAQ129" s="511"/>
      <c r="LAR129" s="511"/>
      <c r="LAS129" s="511"/>
      <c r="LAT129" s="511"/>
      <c r="LAU129" s="511"/>
      <c r="LAV129" s="511"/>
      <c r="LAW129" s="511"/>
      <c r="LAX129" s="511"/>
      <c r="LAY129" s="511"/>
      <c r="LAZ129" s="511"/>
      <c r="LBA129" s="511"/>
      <c r="LBB129" s="511"/>
      <c r="LBC129" s="511"/>
      <c r="LBD129" s="511"/>
      <c r="LBE129" s="511"/>
      <c r="LBF129" s="511"/>
      <c r="LBG129" s="511"/>
      <c r="LBH129" s="511"/>
      <c r="LBI129" s="511"/>
      <c r="LBJ129" s="511"/>
      <c r="LBK129" s="511"/>
      <c r="LBL129" s="511"/>
      <c r="LBM129" s="511"/>
      <c r="LBN129" s="511"/>
      <c r="LBO129" s="511"/>
      <c r="LBP129" s="511"/>
      <c r="LBQ129" s="511"/>
      <c r="LBR129" s="511"/>
      <c r="LBS129" s="511"/>
      <c r="LBT129" s="511"/>
      <c r="LBU129" s="511"/>
      <c r="LBV129" s="511"/>
      <c r="LBW129" s="511"/>
      <c r="LBX129" s="511"/>
      <c r="LBY129" s="511"/>
      <c r="LBZ129" s="511"/>
      <c r="LCA129" s="511"/>
      <c r="LCB129" s="511"/>
      <c r="LCC129" s="511"/>
      <c r="LCD129" s="511"/>
      <c r="LCE129" s="511"/>
      <c r="LCF129" s="511"/>
      <c r="LCG129" s="511"/>
      <c r="LCH129" s="511"/>
      <c r="LCI129" s="511"/>
      <c r="LCJ129" s="511"/>
      <c r="LCK129" s="511"/>
      <c r="LCL129" s="511"/>
      <c r="LCM129" s="511"/>
      <c r="LCN129" s="511"/>
      <c r="LCO129" s="511"/>
      <c r="LCP129" s="511"/>
      <c r="LCQ129" s="511"/>
      <c r="LCR129" s="511"/>
      <c r="LCS129" s="511"/>
      <c r="LCT129" s="511"/>
      <c r="LCU129" s="511"/>
      <c r="LCV129" s="511"/>
      <c r="LCW129" s="511"/>
      <c r="LCX129" s="511"/>
      <c r="LCY129" s="511"/>
      <c r="LCZ129" s="511"/>
      <c r="LDA129" s="511"/>
      <c r="LDB129" s="511"/>
      <c r="LDC129" s="511"/>
      <c r="LDD129" s="511"/>
      <c r="LDE129" s="511"/>
      <c r="LDF129" s="511"/>
      <c r="LDG129" s="511"/>
      <c r="LDH129" s="511"/>
      <c r="LDI129" s="511"/>
      <c r="LDJ129" s="511"/>
      <c r="LDK129" s="511"/>
      <c r="LDL129" s="511"/>
      <c r="LDM129" s="511"/>
      <c r="LDN129" s="511"/>
      <c r="LDO129" s="511"/>
      <c r="LDP129" s="511"/>
      <c r="LDQ129" s="511"/>
      <c r="LDR129" s="511"/>
      <c r="LDS129" s="511"/>
      <c r="LDT129" s="511"/>
      <c r="LDU129" s="511"/>
      <c r="LDV129" s="511"/>
      <c r="LDW129" s="511"/>
      <c r="LDX129" s="511"/>
      <c r="LDY129" s="511"/>
      <c r="LDZ129" s="511"/>
      <c r="LEA129" s="511"/>
      <c r="LEB129" s="511"/>
      <c r="LEC129" s="511"/>
      <c r="LED129" s="511"/>
      <c r="LEE129" s="511"/>
      <c r="LEF129" s="511"/>
      <c r="LEG129" s="511"/>
      <c r="LEH129" s="511"/>
      <c r="LEI129" s="511"/>
      <c r="LEJ129" s="511"/>
      <c r="LEK129" s="511"/>
      <c r="LEL129" s="511"/>
      <c r="LEM129" s="511"/>
      <c r="LEN129" s="511"/>
      <c r="LEO129" s="511"/>
      <c r="LEP129" s="511"/>
      <c r="LEQ129" s="511"/>
      <c r="LER129" s="511"/>
      <c r="LES129" s="511"/>
      <c r="LET129" s="511"/>
      <c r="LEU129" s="511"/>
      <c r="LEV129" s="511"/>
      <c r="LEW129" s="511"/>
      <c r="LEX129" s="511"/>
      <c r="LEY129" s="511"/>
      <c r="LEZ129" s="511"/>
      <c r="LFA129" s="511"/>
      <c r="LFB129" s="511"/>
      <c r="LFC129" s="511"/>
      <c r="LFD129" s="511"/>
      <c r="LFE129" s="511"/>
      <c r="LFF129" s="511"/>
      <c r="LFG129" s="511"/>
      <c r="LFH129" s="511"/>
      <c r="LFI129" s="511"/>
      <c r="LFJ129" s="511"/>
      <c r="LFK129" s="511"/>
      <c r="LFL129" s="511"/>
      <c r="LFM129" s="511"/>
      <c r="LFN129" s="511"/>
      <c r="LFO129" s="511"/>
      <c r="LFP129" s="511"/>
      <c r="LFQ129" s="511"/>
      <c r="LFR129" s="511"/>
      <c r="LFS129" s="511"/>
      <c r="LFT129" s="511"/>
      <c r="LFU129" s="511"/>
      <c r="LFV129" s="511"/>
      <c r="LFW129" s="511"/>
      <c r="LFX129" s="511"/>
      <c r="LFY129" s="511"/>
      <c r="LFZ129" s="511"/>
      <c r="LGA129" s="511"/>
      <c r="LGB129" s="511"/>
      <c r="LGC129" s="511"/>
      <c r="LGD129" s="511"/>
      <c r="LGE129" s="511"/>
      <c r="LGF129" s="511"/>
      <c r="LGG129" s="511"/>
      <c r="LGH129" s="511"/>
      <c r="LGI129" s="511"/>
      <c r="LGJ129" s="511"/>
      <c r="LGK129" s="511"/>
      <c r="LGL129" s="511"/>
      <c r="LGM129" s="511"/>
      <c r="LGN129" s="511"/>
      <c r="LGO129" s="511"/>
      <c r="LGP129" s="511"/>
      <c r="LGQ129" s="511"/>
      <c r="LGR129" s="511"/>
      <c r="LGS129" s="511"/>
      <c r="LGT129" s="511"/>
      <c r="LGU129" s="511"/>
      <c r="LGV129" s="511"/>
      <c r="LGW129" s="511"/>
      <c r="LGX129" s="511"/>
      <c r="LGY129" s="511"/>
      <c r="LGZ129" s="511"/>
      <c r="LHA129" s="511"/>
      <c r="LHB129" s="511"/>
      <c r="LHC129" s="511"/>
      <c r="LHD129" s="511"/>
      <c r="LHE129" s="511"/>
      <c r="LHF129" s="511"/>
      <c r="LHG129" s="511"/>
      <c r="LHH129" s="511"/>
      <c r="LHI129" s="511"/>
      <c r="LHJ129" s="511"/>
      <c r="LHK129" s="511"/>
      <c r="LHL129" s="511"/>
      <c r="LHM129" s="511"/>
      <c r="LHN129" s="511"/>
      <c r="LHO129" s="511"/>
      <c r="LHP129" s="511"/>
      <c r="LHQ129" s="511"/>
      <c r="LHR129" s="511"/>
      <c r="LHS129" s="511"/>
      <c r="LHT129" s="511"/>
      <c r="LHU129" s="511"/>
      <c r="LHV129" s="511"/>
      <c r="LHW129" s="511"/>
      <c r="LHX129" s="511"/>
      <c r="LHY129" s="511"/>
      <c r="LHZ129" s="511"/>
      <c r="LIA129" s="511"/>
      <c r="LIB129" s="511"/>
      <c r="LIC129" s="511"/>
      <c r="LID129" s="511"/>
      <c r="LIE129" s="511"/>
      <c r="LIF129" s="511"/>
      <c r="LIG129" s="511"/>
      <c r="LIH129" s="511"/>
      <c r="LII129" s="511"/>
      <c r="LIJ129" s="511"/>
      <c r="LIK129" s="511"/>
      <c r="LIL129" s="511"/>
      <c r="LIM129" s="511"/>
      <c r="LIN129" s="511"/>
      <c r="LIO129" s="511"/>
      <c r="LIP129" s="511"/>
      <c r="LIQ129" s="511"/>
      <c r="LIR129" s="511"/>
      <c r="LIS129" s="511"/>
      <c r="LIT129" s="511"/>
      <c r="LIU129" s="511"/>
      <c r="LIV129" s="511"/>
      <c r="LIW129" s="511"/>
      <c r="LIX129" s="511"/>
      <c r="LIY129" s="511"/>
      <c r="LIZ129" s="511"/>
      <c r="LJA129" s="511"/>
      <c r="LJB129" s="511"/>
      <c r="LJC129" s="511"/>
      <c r="LJD129" s="511"/>
      <c r="LJE129" s="511"/>
      <c r="LJF129" s="511"/>
      <c r="LJG129" s="511"/>
      <c r="LJH129" s="511"/>
      <c r="LJI129" s="511"/>
      <c r="LJJ129" s="511"/>
      <c r="LJK129" s="511"/>
      <c r="LJL129" s="511"/>
      <c r="LJM129" s="511"/>
      <c r="LJN129" s="511"/>
      <c r="LJO129" s="511"/>
      <c r="LJP129" s="511"/>
      <c r="LJQ129" s="511"/>
      <c r="LJR129" s="511"/>
      <c r="LJS129" s="511"/>
      <c r="LJT129" s="511"/>
      <c r="LJU129" s="511"/>
      <c r="LJV129" s="511"/>
      <c r="LJW129" s="511"/>
      <c r="LJX129" s="511"/>
      <c r="LJY129" s="511"/>
      <c r="LJZ129" s="511"/>
      <c r="LKA129" s="511"/>
      <c r="LKB129" s="511"/>
      <c r="LKC129" s="511"/>
      <c r="LKD129" s="511"/>
      <c r="LKE129" s="511"/>
      <c r="LKF129" s="511"/>
      <c r="LKG129" s="511"/>
      <c r="LKH129" s="511"/>
      <c r="LKI129" s="511"/>
      <c r="LKJ129" s="511"/>
      <c r="LKK129" s="511"/>
      <c r="LKL129" s="511"/>
      <c r="LKM129" s="511"/>
      <c r="LKN129" s="511"/>
      <c r="LKO129" s="511"/>
      <c r="LKP129" s="511"/>
      <c r="LKQ129" s="511"/>
      <c r="LKR129" s="511"/>
      <c r="LKS129" s="511"/>
      <c r="LKT129" s="511"/>
      <c r="LKU129" s="511"/>
      <c r="LKV129" s="511"/>
      <c r="LKW129" s="511"/>
      <c r="LKX129" s="511"/>
      <c r="LKY129" s="511"/>
      <c r="LKZ129" s="511"/>
      <c r="LLA129" s="511"/>
      <c r="LLB129" s="511"/>
      <c r="LLC129" s="511"/>
      <c r="LLD129" s="511"/>
      <c r="LLE129" s="511"/>
      <c r="LLF129" s="511"/>
      <c r="LLG129" s="511"/>
      <c r="LLH129" s="511"/>
      <c r="LLI129" s="511"/>
      <c r="LLJ129" s="511"/>
      <c r="LLK129" s="511"/>
      <c r="LLL129" s="511"/>
      <c r="LLM129" s="511"/>
      <c r="LLN129" s="511"/>
      <c r="LLO129" s="511"/>
      <c r="LLP129" s="511"/>
      <c r="LLQ129" s="511"/>
      <c r="LLR129" s="511"/>
      <c r="LLS129" s="511"/>
      <c r="LLT129" s="511"/>
      <c r="LLU129" s="511"/>
      <c r="LLV129" s="511"/>
      <c r="LLW129" s="511"/>
      <c r="LLX129" s="511"/>
      <c r="LLY129" s="511"/>
      <c r="LLZ129" s="511"/>
      <c r="LMA129" s="511"/>
      <c r="LMB129" s="511"/>
      <c r="LMC129" s="511"/>
      <c r="LMD129" s="511"/>
      <c r="LME129" s="511"/>
      <c r="LMF129" s="511"/>
      <c r="LMG129" s="511"/>
      <c r="LMH129" s="511"/>
      <c r="LMI129" s="511"/>
      <c r="LMJ129" s="511"/>
      <c r="LMK129" s="511"/>
      <c r="LML129" s="511"/>
      <c r="LMM129" s="511"/>
      <c r="LMN129" s="511"/>
      <c r="LMO129" s="511"/>
      <c r="LMP129" s="511"/>
      <c r="LMQ129" s="511"/>
      <c r="LMR129" s="511"/>
      <c r="LMS129" s="511"/>
      <c r="LMT129" s="511"/>
      <c r="LMU129" s="511"/>
      <c r="LMV129" s="511"/>
      <c r="LMW129" s="511"/>
      <c r="LMX129" s="511"/>
      <c r="LMY129" s="511"/>
      <c r="LMZ129" s="511"/>
      <c r="LNA129" s="511"/>
      <c r="LNB129" s="511"/>
      <c r="LNC129" s="511"/>
      <c r="LND129" s="511"/>
      <c r="LNE129" s="511"/>
      <c r="LNF129" s="511"/>
      <c r="LNG129" s="511"/>
      <c r="LNH129" s="511"/>
      <c r="LNI129" s="511"/>
      <c r="LNJ129" s="511"/>
      <c r="LNK129" s="511"/>
      <c r="LNL129" s="511"/>
      <c r="LNM129" s="511"/>
      <c r="LNN129" s="511"/>
      <c r="LNO129" s="511"/>
      <c r="LNP129" s="511"/>
      <c r="LNQ129" s="511"/>
      <c r="LNR129" s="511"/>
      <c r="LNS129" s="511"/>
      <c r="LNT129" s="511"/>
      <c r="LNU129" s="511"/>
      <c r="LNV129" s="511"/>
      <c r="LNW129" s="511"/>
      <c r="LNX129" s="511"/>
      <c r="LNY129" s="511"/>
      <c r="LNZ129" s="511"/>
      <c r="LOA129" s="511"/>
      <c r="LOB129" s="511"/>
      <c r="LOC129" s="511"/>
      <c r="LOD129" s="511"/>
      <c r="LOE129" s="511"/>
      <c r="LOF129" s="511"/>
      <c r="LOG129" s="511"/>
      <c r="LOH129" s="511"/>
      <c r="LOI129" s="511"/>
      <c r="LOJ129" s="511"/>
      <c r="LOK129" s="511"/>
      <c r="LOL129" s="511"/>
      <c r="LOM129" s="511"/>
      <c r="LON129" s="511"/>
      <c r="LOO129" s="511"/>
      <c r="LOP129" s="511"/>
      <c r="LOQ129" s="511"/>
      <c r="LOR129" s="511"/>
      <c r="LOS129" s="511"/>
      <c r="LOT129" s="511"/>
      <c r="LOU129" s="511"/>
      <c r="LOV129" s="511"/>
      <c r="LOW129" s="511"/>
      <c r="LOX129" s="511"/>
      <c r="LOY129" s="511"/>
      <c r="LOZ129" s="511"/>
      <c r="LPA129" s="511"/>
      <c r="LPB129" s="511"/>
      <c r="LPC129" s="511"/>
      <c r="LPD129" s="511"/>
      <c r="LPE129" s="511"/>
      <c r="LPF129" s="511"/>
      <c r="LPG129" s="511"/>
      <c r="LPH129" s="511"/>
      <c r="LPI129" s="511"/>
      <c r="LPJ129" s="511"/>
      <c r="LPK129" s="511"/>
      <c r="LPL129" s="511"/>
      <c r="LPM129" s="511"/>
      <c r="LPN129" s="511"/>
      <c r="LPO129" s="511"/>
      <c r="LPP129" s="511"/>
      <c r="LPQ129" s="511"/>
      <c r="LPR129" s="511"/>
      <c r="LPS129" s="511"/>
      <c r="LPT129" s="511"/>
      <c r="LPU129" s="511"/>
      <c r="LPV129" s="511"/>
      <c r="LPW129" s="511"/>
      <c r="LPX129" s="511"/>
      <c r="LPY129" s="511"/>
      <c r="LPZ129" s="511"/>
      <c r="LQA129" s="511"/>
      <c r="LQB129" s="511"/>
      <c r="LQC129" s="511"/>
      <c r="LQD129" s="511"/>
      <c r="LQE129" s="511"/>
      <c r="LQF129" s="511"/>
      <c r="LQG129" s="511"/>
      <c r="LQH129" s="511"/>
      <c r="LQI129" s="511"/>
      <c r="LQJ129" s="511"/>
      <c r="LQK129" s="511"/>
      <c r="LQL129" s="511"/>
      <c r="LQM129" s="511"/>
      <c r="LQN129" s="511"/>
      <c r="LQO129" s="511"/>
      <c r="LQP129" s="511"/>
      <c r="LQQ129" s="511"/>
      <c r="LQR129" s="511"/>
      <c r="LQS129" s="511"/>
      <c r="LQT129" s="511"/>
      <c r="LQU129" s="511"/>
      <c r="LQV129" s="511"/>
      <c r="LQW129" s="511"/>
      <c r="LQX129" s="511"/>
      <c r="LQY129" s="511"/>
      <c r="LQZ129" s="511"/>
      <c r="LRA129" s="511"/>
      <c r="LRB129" s="511"/>
      <c r="LRC129" s="511"/>
      <c r="LRD129" s="511"/>
      <c r="LRE129" s="511"/>
      <c r="LRF129" s="511"/>
      <c r="LRG129" s="511"/>
      <c r="LRH129" s="511"/>
      <c r="LRI129" s="511"/>
      <c r="LRJ129" s="511"/>
      <c r="LRK129" s="511"/>
      <c r="LRL129" s="511"/>
      <c r="LRM129" s="511"/>
      <c r="LRN129" s="511"/>
      <c r="LRO129" s="511"/>
      <c r="LRP129" s="511"/>
      <c r="LRQ129" s="511"/>
      <c r="LRR129" s="511"/>
      <c r="LRS129" s="511"/>
      <c r="LRT129" s="511"/>
      <c r="LRU129" s="511"/>
      <c r="LRV129" s="511"/>
      <c r="LRW129" s="511"/>
      <c r="LRX129" s="511"/>
      <c r="LRY129" s="511"/>
      <c r="LRZ129" s="511"/>
      <c r="LSA129" s="511"/>
      <c r="LSB129" s="511"/>
      <c r="LSC129" s="511"/>
      <c r="LSD129" s="511"/>
      <c r="LSE129" s="511"/>
      <c r="LSF129" s="511"/>
      <c r="LSG129" s="511"/>
      <c r="LSH129" s="511"/>
      <c r="LSI129" s="511"/>
      <c r="LSJ129" s="511"/>
      <c r="LSK129" s="511"/>
      <c r="LSL129" s="511"/>
      <c r="LSM129" s="511"/>
      <c r="LSN129" s="511"/>
      <c r="LSO129" s="511"/>
      <c r="LSP129" s="511"/>
      <c r="LSQ129" s="511"/>
      <c r="LSR129" s="511"/>
      <c r="LSS129" s="511"/>
      <c r="LST129" s="511"/>
      <c r="LSU129" s="511"/>
      <c r="LSV129" s="511"/>
      <c r="LSW129" s="511"/>
      <c r="LSX129" s="511"/>
      <c r="LSY129" s="511"/>
      <c r="LSZ129" s="511"/>
      <c r="LTA129" s="511"/>
      <c r="LTB129" s="511"/>
      <c r="LTC129" s="511"/>
      <c r="LTD129" s="511"/>
      <c r="LTE129" s="511"/>
      <c r="LTF129" s="511"/>
      <c r="LTG129" s="511"/>
      <c r="LTH129" s="511"/>
      <c r="LTI129" s="511"/>
      <c r="LTJ129" s="511"/>
      <c r="LTK129" s="511"/>
      <c r="LTL129" s="511"/>
      <c r="LTM129" s="511"/>
      <c r="LTN129" s="511"/>
      <c r="LTO129" s="511"/>
      <c r="LTP129" s="511"/>
      <c r="LTQ129" s="511"/>
      <c r="LTR129" s="511"/>
      <c r="LTS129" s="511"/>
      <c r="LTT129" s="511"/>
      <c r="LTU129" s="511"/>
      <c r="LTV129" s="511"/>
      <c r="LTW129" s="511"/>
      <c r="LTX129" s="511"/>
      <c r="LTY129" s="511"/>
      <c r="LTZ129" s="511"/>
      <c r="LUA129" s="511"/>
      <c r="LUB129" s="511"/>
      <c r="LUC129" s="511"/>
      <c r="LUD129" s="511"/>
      <c r="LUE129" s="511"/>
      <c r="LUF129" s="511"/>
      <c r="LUG129" s="511"/>
      <c r="LUH129" s="511"/>
      <c r="LUI129" s="511"/>
      <c r="LUJ129" s="511"/>
      <c r="LUK129" s="511"/>
      <c r="LUL129" s="511"/>
      <c r="LUM129" s="511"/>
      <c r="LUN129" s="511"/>
      <c r="LUO129" s="511"/>
      <c r="LUP129" s="511"/>
      <c r="LUQ129" s="511"/>
      <c r="LUR129" s="511"/>
      <c r="LUS129" s="511"/>
      <c r="LUT129" s="511"/>
      <c r="LUU129" s="511"/>
      <c r="LUV129" s="511"/>
      <c r="LUW129" s="511"/>
      <c r="LUX129" s="511"/>
      <c r="LUY129" s="511"/>
      <c r="LUZ129" s="511"/>
      <c r="LVA129" s="511"/>
      <c r="LVB129" s="511"/>
      <c r="LVC129" s="511"/>
      <c r="LVD129" s="511"/>
      <c r="LVE129" s="511"/>
      <c r="LVF129" s="511"/>
      <c r="LVG129" s="511"/>
      <c r="LVH129" s="511"/>
      <c r="LVI129" s="511"/>
      <c r="LVJ129" s="511"/>
      <c r="LVK129" s="511"/>
      <c r="LVL129" s="511"/>
      <c r="LVM129" s="511"/>
      <c r="LVN129" s="511"/>
      <c r="LVO129" s="511"/>
      <c r="LVP129" s="511"/>
      <c r="LVQ129" s="511"/>
      <c r="LVR129" s="511"/>
      <c r="LVS129" s="511"/>
      <c r="LVT129" s="511"/>
      <c r="LVU129" s="511"/>
      <c r="LVV129" s="511"/>
      <c r="LVW129" s="511"/>
      <c r="LVX129" s="511"/>
      <c r="LVY129" s="511"/>
      <c r="LVZ129" s="511"/>
      <c r="LWA129" s="511"/>
      <c r="LWB129" s="511"/>
      <c r="LWC129" s="511"/>
      <c r="LWD129" s="511"/>
      <c r="LWE129" s="511"/>
      <c r="LWF129" s="511"/>
      <c r="LWG129" s="511"/>
      <c r="LWH129" s="511"/>
      <c r="LWI129" s="511"/>
      <c r="LWJ129" s="511"/>
      <c r="LWK129" s="511"/>
      <c r="LWL129" s="511"/>
      <c r="LWM129" s="511"/>
      <c r="LWN129" s="511"/>
      <c r="LWO129" s="511"/>
      <c r="LWP129" s="511"/>
      <c r="LWQ129" s="511"/>
      <c r="LWR129" s="511"/>
      <c r="LWS129" s="511"/>
      <c r="LWT129" s="511"/>
      <c r="LWU129" s="511"/>
      <c r="LWV129" s="511"/>
      <c r="LWW129" s="511"/>
      <c r="LWX129" s="511"/>
      <c r="LWY129" s="511"/>
      <c r="LWZ129" s="511"/>
      <c r="LXA129" s="511"/>
      <c r="LXB129" s="511"/>
      <c r="LXC129" s="511"/>
      <c r="LXD129" s="511"/>
      <c r="LXE129" s="511"/>
      <c r="LXF129" s="511"/>
      <c r="LXG129" s="511"/>
      <c r="LXH129" s="511"/>
      <c r="LXI129" s="511"/>
      <c r="LXJ129" s="511"/>
      <c r="LXK129" s="511"/>
      <c r="LXL129" s="511"/>
      <c r="LXM129" s="511"/>
      <c r="LXN129" s="511"/>
      <c r="LXO129" s="511"/>
      <c r="LXP129" s="511"/>
      <c r="LXQ129" s="511"/>
      <c r="LXR129" s="511"/>
      <c r="LXS129" s="511"/>
      <c r="LXT129" s="511"/>
      <c r="LXU129" s="511"/>
      <c r="LXV129" s="511"/>
      <c r="LXW129" s="511"/>
      <c r="LXX129" s="511"/>
      <c r="LXY129" s="511"/>
      <c r="LXZ129" s="511"/>
      <c r="LYA129" s="511"/>
      <c r="LYB129" s="511"/>
      <c r="LYC129" s="511"/>
      <c r="LYD129" s="511"/>
      <c r="LYE129" s="511"/>
      <c r="LYF129" s="511"/>
      <c r="LYG129" s="511"/>
      <c r="LYH129" s="511"/>
      <c r="LYI129" s="511"/>
      <c r="LYJ129" s="511"/>
      <c r="LYK129" s="511"/>
      <c r="LYL129" s="511"/>
      <c r="LYM129" s="511"/>
      <c r="LYN129" s="511"/>
      <c r="LYO129" s="511"/>
      <c r="LYP129" s="511"/>
      <c r="LYQ129" s="511"/>
      <c r="LYR129" s="511"/>
      <c r="LYS129" s="511"/>
      <c r="LYT129" s="511"/>
      <c r="LYU129" s="511"/>
      <c r="LYV129" s="511"/>
      <c r="LYW129" s="511"/>
      <c r="LYX129" s="511"/>
      <c r="LYY129" s="511"/>
      <c r="LYZ129" s="511"/>
      <c r="LZA129" s="511"/>
      <c r="LZB129" s="511"/>
      <c r="LZC129" s="511"/>
      <c r="LZD129" s="511"/>
      <c r="LZE129" s="511"/>
      <c r="LZF129" s="511"/>
      <c r="LZG129" s="511"/>
      <c r="LZH129" s="511"/>
      <c r="LZI129" s="511"/>
      <c r="LZJ129" s="511"/>
      <c r="LZK129" s="511"/>
      <c r="LZL129" s="511"/>
      <c r="LZM129" s="511"/>
      <c r="LZN129" s="511"/>
      <c r="LZO129" s="511"/>
      <c r="LZP129" s="511"/>
      <c r="LZQ129" s="511"/>
      <c r="LZR129" s="511"/>
      <c r="LZS129" s="511"/>
      <c r="LZT129" s="511"/>
      <c r="LZU129" s="511"/>
      <c r="LZV129" s="511"/>
      <c r="LZW129" s="511"/>
      <c r="LZX129" s="511"/>
      <c r="LZY129" s="511"/>
      <c r="LZZ129" s="511"/>
      <c r="MAA129" s="511"/>
      <c r="MAB129" s="511"/>
      <c r="MAC129" s="511"/>
      <c r="MAD129" s="511"/>
      <c r="MAE129" s="511"/>
      <c r="MAF129" s="511"/>
      <c r="MAG129" s="511"/>
      <c r="MAH129" s="511"/>
      <c r="MAI129" s="511"/>
      <c r="MAJ129" s="511"/>
      <c r="MAK129" s="511"/>
      <c r="MAL129" s="511"/>
      <c r="MAM129" s="511"/>
      <c r="MAN129" s="511"/>
      <c r="MAO129" s="511"/>
      <c r="MAP129" s="511"/>
      <c r="MAQ129" s="511"/>
      <c r="MAR129" s="511"/>
      <c r="MAS129" s="511"/>
      <c r="MAT129" s="511"/>
      <c r="MAU129" s="511"/>
      <c r="MAV129" s="511"/>
      <c r="MAW129" s="511"/>
      <c r="MAX129" s="511"/>
      <c r="MAY129" s="511"/>
      <c r="MAZ129" s="511"/>
      <c r="MBA129" s="511"/>
      <c r="MBB129" s="511"/>
      <c r="MBC129" s="511"/>
      <c r="MBD129" s="511"/>
      <c r="MBE129" s="511"/>
      <c r="MBF129" s="511"/>
      <c r="MBG129" s="511"/>
      <c r="MBH129" s="511"/>
      <c r="MBI129" s="511"/>
      <c r="MBJ129" s="511"/>
      <c r="MBK129" s="511"/>
      <c r="MBL129" s="511"/>
      <c r="MBM129" s="511"/>
      <c r="MBN129" s="511"/>
      <c r="MBO129" s="511"/>
      <c r="MBP129" s="511"/>
      <c r="MBQ129" s="511"/>
      <c r="MBR129" s="511"/>
      <c r="MBS129" s="511"/>
      <c r="MBT129" s="511"/>
      <c r="MBU129" s="511"/>
      <c r="MBV129" s="511"/>
      <c r="MBW129" s="511"/>
      <c r="MBX129" s="511"/>
      <c r="MBY129" s="511"/>
      <c r="MBZ129" s="511"/>
      <c r="MCA129" s="511"/>
      <c r="MCB129" s="511"/>
      <c r="MCC129" s="511"/>
      <c r="MCD129" s="511"/>
      <c r="MCE129" s="511"/>
      <c r="MCF129" s="511"/>
      <c r="MCG129" s="511"/>
      <c r="MCH129" s="511"/>
      <c r="MCI129" s="511"/>
      <c r="MCJ129" s="511"/>
      <c r="MCK129" s="511"/>
      <c r="MCL129" s="511"/>
      <c r="MCM129" s="511"/>
      <c r="MCN129" s="511"/>
      <c r="MCO129" s="511"/>
      <c r="MCP129" s="511"/>
      <c r="MCQ129" s="511"/>
      <c r="MCR129" s="511"/>
      <c r="MCS129" s="511"/>
      <c r="MCT129" s="511"/>
      <c r="MCU129" s="511"/>
      <c r="MCV129" s="511"/>
      <c r="MCW129" s="511"/>
      <c r="MCX129" s="511"/>
      <c r="MCY129" s="511"/>
      <c r="MCZ129" s="511"/>
      <c r="MDA129" s="511"/>
      <c r="MDB129" s="511"/>
      <c r="MDC129" s="511"/>
      <c r="MDD129" s="511"/>
      <c r="MDE129" s="511"/>
      <c r="MDF129" s="511"/>
      <c r="MDG129" s="511"/>
      <c r="MDH129" s="511"/>
      <c r="MDI129" s="511"/>
      <c r="MDJ129" s="511"/>
      <c r="MDK129" s="511"/>
      <c r="MDL129" s="511"/>
      <c r="MDM129" s="511"/>
      <c r="MDN129" s="511"/>
      <c r="MDO129" s="511"/>
      <c r="MDP129" s="511"/>
      <c r="MDQ129" s="511"/>
      <c r="MDR129" s="511"/>
      <c r="MDS129" s="511"/>
      <c r="MDT129" s="511"/>
      <c r="MDU129" s="511"/>
      <c r="MDV129" s="511"/>
      <c r="MDW129" s="511"/>
      <c r="MDX129" s="511"/>
      <c r="MDY129" s="511"/>
      <c r="MDZ129" s="511"/>
      <c r="MEA129" s="511"/>
      <c r="MEB129" s="511"/>
      <c r="MEC129" s="511"/>
      <c r="MED129" s="511"/>
      <c r="MEE129" s="511"/>
      <c r="MEF129" s="511"/>
      <c r="MEG129" s="511"/>
      <c r="MEH129" s="511"/>
      <c r="MEI129" s="511"/>
      <c r="MEJ129" s="511"/>
      <c r="MEK129" s="511"/>
      <c r="MEL129" s="511"/>
      <c r="MEM129" s="511"/>
      <c r="MEN129" s="511"/>
      <c r="MEO129" s="511"/>
      <c r="MEP129" s="511"/>
      <c r="MEQ129" s="511"/>
      <c r="MER129" s="511"/>
      <c r="MES129" s="511"/>
      <c r="MET129" s="511"/>
      <c r="MEU129" s="511"/>
      <c r="MEV129" s="511"/>
      <c r="MEW129" s="511"/>
      <c r="MEX129" s="511"/>
      <c r="MEY129" s="511"/>
      <c r="MEZ129" s="511"/>
      <c r="MFA129" s="511"/>
      <c r="MFB129" s="511"/>
      <c r="MFC129" s="511"/>
      <c r="MFD129" s="511"/>
      <c r="MFE129" s="511"/>
      <c r="MFF129" s="511"/>
      <c r="MFG129" s="511"/>
      <c r="MFH129" s="511"/>
      <c r="MFI129" s="511"/>
      <c r="MFJ129" s="511"/>
      <c r="MFK129" s="511"/>
      <c r="MFL129" s="511"/>
      <c r="MFM129" s="511"/>
      <c r="MFN129" s="511"/>
      <c r="MFO129" s="511"/>
      <c r="MFP129" s="511"/>
      <c r="MFQ129" s="511"/>
      <c r="MFR129" s="511"/>
      <c r="MFS129" s="511"/>
      <c r="MFT129" s="511"/>
      <c r="MFU129" s="511"/>
      <c r="MFV129" s="511"/>
      <c r="MFW129" s="511"/>
      <c r="MFX129" s="511"/>
      <c r="MFY129" s="511"/>
      <c r="MFZ129" s="511"/>
      <c r="MGA129" s="511"/>
      <c r="MGB129" s="511"/>
      <c r="MGC129" s="511"/>
      <c r="MGD129" s="511"/>
      <c r="MGE129" s="511"/>
      <c r="MGF129" s="511"/>
      <c r="MGG129" s="511"/>
      <c r="MGH129" s="511"/>
      <c r="MGI129" s="511"/>
      <c r="MGJ129" s="511"/>
      <c r="MGK129" s="511"/>
      <c r="MGL129" s="511"/>
      <c r="MGM129" s="511"/>
      <c r="MGN129" s="511"/>
      <c r="MGO129" s="511"/>
      <c r="MGP129" s="511"/>
      <c r="MGQ129" s="511"/>
      <c r="MGR129" s="511"/>
      <c r="MGS129" s="511"/>
      <c r="MGT129" s="511"/>
      <c r="MGU129" s="511"/>
      <c r="MGV129" s="511"/>
      <c r="MGW129" s="511"/>
      <c r="MGX129" s="511"/>
      <c r="MGY129" s="511"/>
      <c r="MGZ129" s="511"/>
      <c r="MHA129" s="511"/>
      <c r="MHB129" s="511"/>
      <c r="MHC129" s="511"/>
      <c r="MHD129" s="511"/>
      <c r="MHE129" s="511"/>
      <c r="MHF129" s="511"/>
      <c r="MHG129" s="511"/>
      <c r="MHH129" s="511"/>
      <c r="MHI129" s="511"/>
      <c r="MHJ129" s="511"/>
      <c r="MHK129" s="511"/>
      <c r="MHL129" s="511"/>
      <c r="MHM129" s="511"/>
      <c r="MHN129" s="511"/>
      <c r="MHO129" s="511"/>
      <c r="MHP129" s="511"/>
      <c r="MHQ129" s="511"/>
      <c r="MHR129" s="511"/>
      <c r="MHS129" s="511"/>
      <c r="MHT129" s="511"/>
      <c r="MHU129" s="511"/>
      <c r="MHV129" s="511"/>
      <c r="MHW129" s="511"/>
      <c r="MHX129" s="511"/>
      <c r="MHY129" s="511"/>
      <c r="MHZ129" s="511"/>
      <c r="MIA129" s="511"/>
      <c r="MIB129" s="511"/>
      <c r="MIC129" s="511"/>
      <c r="MID129" s="511"/>
      <c r="MIE129" s="511"/>
      <c r="MIF129" s="511"/>
      <c r="MIG129" s="511"/>
      <c r="MIH129" s="511"/>
      <c r="MII129" s="511"/>
      <c r="MIJ129" s="511"/>
      <c r="MIK129" s="511"/>
      <c r="MIL129" s="511"/>
      <c r="MIM129" s="511"/>
      <c r="MIN129" s="511"/>
      <c r="MIO129" s="511"/>
      <c r="MIP129" s="511"/>
      <c r="MIQ129" s="511"/>
      <c r="MIR129" s="511"/>
      <c r="MIS129" s="511"/>
      <c r="MIT129" s="511"/>
      <c r="MIU129" s="511"/>
      <c r="MIV129" s="511"/>
      <c r="MIW129" s="511"/>
      <c r="MIX129" s="511"/>
      <c r="MIY129" s="511"/>
      <c r="MIZ129" s="511"/>
      <c r="MJA129" s="511"/>
      <c r="MJB129" s="511"/>
      <c r="MJC129" s="511"/>
      <c r="MJD129" s="511"/>
      <c r="MJE129" s="511"/>
      <c r="MJF129" s="511"/>
      <c r="MJG129" s="511"/>
      <c r="MJH129" s="511"/>
      <c r="MJI129" s="511"/>
      <c r="MJJ129" s="511"/>
      <c r="MJK129" s="511"/>
      <c r="MJL129" s="511"/>
      <c r="MJM129" s="511"/>
      <c r="MJN129" s="511"/>
      <c r="MJO129" s="511"/>
      <c r="MJP129" s="511"/>
      <c r="MJQ129" s="511"/>
      <c r="MJR129" s="511"/>
      <c r="MJS129" s="511"/>
      <c r="MJT129" s="511"/>
      <c r="MJU129" s="511"/>
      <c r="MJV129" s="511"/>
      <c r="MJW129" s="511"/>
      <c r="MJX129" s="511"/>
      <c r="MJY129" s="511"/>
      <c r="MJZ129" s="511"/>
      <c r="MKA129" s="511"/>
      <c r="MKB129" s="511"/>
      <c r="MKC129" s="511"/>
      <c r="MKD129" s="511"/>
      <c r="MKE129" s="511"/>
      <c r="MKF129" s="511"/>
      <c r="MKG129" s="511"/>
      <c r="MKH129" s="511"/>
      <c r="MKI129" s="511"/>
      <c r="MKJ129" s="511"/>
      <c r="MKK129" s="511"/>
      <c r="MKL129" s="511"/>
      <c r="MKM129" s="511"/>
      <c r="MKN129" s="511"/>
      <c r="MKO129" s="511"/>
      <c r="MKP129" s="511"/>
      <c r="MKQ129" s="511"/>
      <c r="MKR129" s="511"/>
      <c r="MKS129" s="511"/>
      <c r="MKT129" s="511"/>
      <c r="MKU129" s="511"/>
      <c r="MKV129" s="511"/>
      <c r="MKW129" s="511"/>
      <c r="MKX129" s="511"/>
      <c r="MKY129" s="511"/>
      <c r="MKZ129" s="511"/>
      <c r="MLA129" s="511"/>
      <c r="MLB129" s="511"/>
      <c r="MLC129" s="511"/>
      <c r="MLD129" s="511"/>
      <c r="MLE129" s="511"/>
      <c r="MLF129" s="511"/>
      <c r="MLG129" s="511"/>
      <c r="MLH129" s="511"/>
      <c r="MLI129" s="511"/>
      <c r="MLJ129" s="511"/>
      <c r="MLK129" s="511"/>
      <c r="MLL129" s="511"/>
      <c r="MLM129" s="511"/>
      <c r="MLN129" s="511"/>
      <c r="MLO129" s="511"/>
      <c r="MLP129" s="511"/>
      <c r="MLQ129" s="511"/>
      <c r="MLR129" s="511"/>
      <c r="MLS129" s="511"/>
      <c r="MLT129" s="511"/>
      <c r="MLU129" s="511"/>
      <c r="MLV129" s="511"/>
      <c r="MLW129" s="511"/>
      <c r="MLX129" s="511"/>
      <c r="MLY129" s="511"/>
      <c r="MLZ129" s="511"/>
      <c r="MMA129" s="511"/>
      <c r="MMB129" s="511"/>
      <c r="MMC129" s="511"/>
      <c r="MMD129" s="511"/>
      <c r="MME129" s="511"/>
      <c r="MMF129" s="511"/>
      <c r="MMG129" s="511"/>
      <c r="MMH129" s="511"/>
      <c r="MMI129" s="511"/>
      <c r="MMJ129" s="511"/>
      <c r="MMK129" s="511"/>
      <c r="MML129" s="511"/>
      <c r="MMM129" s="511"/>
      <c r="MMN129" s="511"/>
      <c r="MMO129" s="511"/>
      <c r="MMP129" s="511"/>
      <c r="MMQ129" s="511"/>
      <c r="MMR129" s="511"/>
      <c r="MMS129" s="511"/>
      <c r="MMT129" s="511"/>
      <c r="MMU129" s="511"/>
      <c r="MMV129" s="511"/>
      <c r="MMW129" s="511"/>
      <c r="MMX129" s="511"/>
      <c r="MMY129" s="511"/>
      <c r="MMZ129" s="511"/>
      <c r="MNA129" s="511"/>
      <c r="MNB129" s="511"/>
      <c r="MNC129" s="511"/>
      <c r="MND129" s="511"/>
      <c r="MNE129" s="511"/>
      <c r="MNF129" s="511"/>
      <c r="MNG129" s="511"/>
      <c r="MNH129" s="511"/>
      <c r="MNI129" s="511"/>
      <c r="MNJ129" s="511"/>
      <c r="MNK129" s="511"/>
      <c r="MNL129" s="511"/>
      <c r="MNM129" s="511"/>
      <c r="MNN129" s="511"/>
      <c r="MNO129" s="511"/>
      <c r="MNP129" s="511"/>
      <c r="MNQ129" s="511"/>
      <c r="MNR129" s="511"/>
      <c r="MNS129" s="511"/>
      <c r="MNT129" s="511"/>
      <c r="MNU129" s="511"/>
      <c r="MNV129" s="511"/>
      <c r="MNW129" s="511"/>
      <c r="MNX129" s="511"/>
      <c r="MNY129" s="511"/>
      <c r="MNZ129" s="511"/>
      <c r="MOA129" s="511"/>
      <c r="MOB129" s="511"/>
      <c r="MOC129" s="511"/>
      <c r="MOD129" s="511"/>
      <c r="MOE129" s="511"/>
      <c r="MOF129" s="511"/>
      <c r="MOG129" s="511"/>
      <c r="MOH129" s="511"/>
      <c r="MOI129" s="511"/>
      <c r="MOJ129" s="511"/>
      <c r="MOK129" s="511"/>
      <c r="MOL129" s="511"/>
      <c r="MOM129" s="511"/>
      <c r="MON129" s="511"/>
      <c r="MOO129" s="511"/>
      <c r="MOP129" s="511"/>
      <c r="MOQ129" s="511"/>
      <c r="MOR129" s="511"/>
      <c r="MOS129" s="511"/>
      <c r="MOT129" s="511"/>
      <c r="MOU129" s="511"/>
      <c r="MOV129" s="511"/>
      <c r="MOW129" s="511"/>
      <c r="MOX129" s="511"/>
      <c r="MOY129" s="511"/>
      <c r="MOZ129" s="511"/>
      <c r="MPA129" s="511"/>
      <c r="MPB129" s="511"/>
      <c r="MPC129" s="511"/>
      <c r="MPD129" s="511"/>
      <c r="MPE129" s="511"/>
      <c r="MPF129" s="511"/>
      <c r="MPG129" s="511"/>
      <c r="MPH129" s="511"/>
      <c r="MPI129" s="511"/>
      <c r="MPJ129" s="511"/>
      <c r="MPK129" s="511"/>
      <c r="MPL129" s="511"/>
      <c r="MPM129" s="511"/>
      <c r="MPN129" s="511"/>
      <c r="MPO129" s="511"/>
      <c r="MPP129" s="511"/>
      <c r="MPQ129" s="511"/>
      <c r="MPR129" s="511"/>
      <c r="MPS129" s="511"/>
      <c r="MPT129" s="511"/>
      <c r="MPU129" s="511"/>
      <c r="MPV129" s="511"/>
      <c r="MPW129" s="511"/>
      <c r="MPX129" s="511"/>
      <c r="MPY129" s="511"/>
      <c r="MPZ129" s="511"/>
      <c r="MQA129" s="511"/>
      <c r="MQB129" s="511"/>
      <c r="MQC129" s="511"/>
      <c r="MQD129" s="511"/>
      <c r="MQE129" s="511"/>
      <c r="MQF129" s="511"/>
      <c r="MQG129" s="511"/>
      <c r="MQH129" s="511"/>
      <c r="MQI129" s="511"/>
      <c r="MQJ129" s="511"/>
      <c r="MQK129" s="511"/>
      <c r="MQL129" s="511"/>
      <c r="MQM129" s="511"/>
      <c r="MQN129" s="511"/>
      <c r="MQO129" s="511"/>
      <c r="MQP129" s="511"/>
      <c r="MQQ129" s="511"/>
      <c r="MQR129" s="511"/>
      <c r="MQS129" s="511"/>
      <c r="MQT129" s="511"/>
      <c r="MQU129" s="511"/>
      <c r="MQV129" s="511"/>
      <c r="MQW129" s="511"/>
      <c r="MQX129" s="511"/>
      <c r="MQY129" s="511"/>
      <c r="MQZ129" s="511"/>
      <c r="MRA129" s="511"/>
      <c r="MRB129" s="511"/>
      <c r="MRC129" s="511"/>
      <c r="MRD129" s="511"/>
      <c r="MRE129" s="511"/>
      <c r="MRF129" s="511"/>
      <c r="MRG129" s="511"/>
      <c r="MRH129" s="511"/>
      <c r="MRI129" s="511"/>
      <c r="MRJ129" s="511"/>
      <c r="MRK129" s="511"/>
      <c r="MRL129" s="511"/>
      <c r="MRM129" s="511"/>
      <c r="MRN129" s="511"/>
      <c r="MRO129" s="511"/>
      <c r="MRP129" s="511"/>
      <c r="MRQ129" s="511"/>
      <c r="MRR129" s="511"/>
      <c r="MRS129" s="511"/>
      <c r="MRT129" s="511"/>
      <c r="MRU129" s="511"/>
      <c r="MRV129" s="511"/>
      <c r="MRW129" s="511"/>
      <c r="MRX129" s="511"/>
      <c r="MRY129" s="511"/>
      <c r="MRZ129" s="511"/>
      <c r="MSA129" s="511"/>
      <c r="MSB129" s="511"/>
      <c r="MSC129" s="511"/>
      <c r="MSD129" s="511"/>
      <c r="MSE129" s="511"/>
      <c r="MSF129" s="511"/>
      <c r="MSG129" s="511"/>
      <c r="MSH129" s="511"/>
      <c r="MSI129" s="511"/>
      <c r="MSJ129" s="511"/>
      <c r="MSK129" s="511"/>
      <c r="MSL129" s="511"/>
      <c r="MSM129" s="511"/>
      <c r="MSN129" s="511"/>
      <c r="MSO129" s="511"/>
      <c r="MSP129" s="511"/>
      <c r="MSQ129" s="511"/>
      <c r="MSR129" s="511"/>
      <c r="MSS129" s="511"/>
      <c r="MST129" s="511"/>
      <c r="MSU129" s="511"/>
      <c r="MSV129" s="511"/>
      <c r="MSW129" s="511"/>
      <c r="MSX129" s="511"/>
      <c r="MSY129" s="511"/>
      <c r="MSZ129" s="511"/>
      <c r="MTA129" s="511"/>
      <c r="MTB129" s="511"/>
      <c r="MTC129" s="511"/>
      <c r="MTD129" s="511"/>
      <c r="MTE129" s="511"/>
      <c r="MTF129" s="511"/>
      <c r="MTG129" s="511"/>
      <c r="MTH129" s="511"/>
      <c r="MTI129" s="511"/>
      <c r="MTJ129" s="511"/>
      <c r="MTK129" s="511"/>
      <c r="MTL129" s="511"/>
      <c r="MTM129" s="511"/>
      <c r="MTN129" s="511"/>
      <c r="MTO129" s="511"/>
      <c r="MTP129" s="511"/>
      <c r="MTQ129" s="511"/>
      <c r="MTR129" s="511"/>
      <c r="MTS129" s="511"/>
      <c r="MTT129" s="511"/>
      <c r="MTU129" s="511"/>
      <c r="MTV129" s="511"/>
      <c r="MTW129" s="511"/>
      <c r="MTX129" s="511"/>
      <c r="MTY129" s="511"/>
      <c r="MTZ129" s="511"/>
      <c r="MUA129" s="511"/>
      <c r="MUB129" s="511"/>
      <c r="MUC129" s="511"/>
      <c r="MUD129" s="511"/>
      <c r="MUE129" s="511"/>
      <c r="MUF129" s="511"/>
      <c r="MUG129" s="511"/>
      <c r="MUH129" s="511"/>
      <c r="MUI129" s="511"/>
      <c r="MUJ129" s="511"/>
      <c r="MUK129" s="511"/>
      <c r="MUL129" s="511"/>
      <c r="MUM129" s="511"/>
      <c r="MUN129" s="511"/>
      <c r="MUO129" s="511"/>
      <c r="MUP129" s="511"/>
      <c r="MUQ129" s="511"/>
      <c r="MUR129" s="511"/>
      <c r="MUS129" s="511"/>
      <c r="MUT129" s="511"/>
      <c r="MUU129" s="511"/>
      <c r="MUV129" s="511"/>
      <c r="MUW129" s="511"/>
      <c r="MUX129" s="511"/>
      <c r="MUY129" s="511"/>
      <c r="MUZ129" s="511"/>
      <c r="MVA129" s="511"/>
      <c r="MVB129" s="511"/>
      <c r="MVC129" s="511"/>
      <c r="MVD129" s="511"/>
      <c r="MVE129" s="511"/>
      <c r="MVF129" s="511"/>
      <c r="MVG129" s="511"/>
      <c r="MVH129" s="511"/>
      <c r="MVI129" s="511"/>
      <c r="MVJ129" s="511"/>
      <c r="MVK129" s="511"/>
      <c r="MVL129" s="511"/>
      <c r="MVM129" s="511"/>
      <c r="MVN129" s="511"/>
      <c r="MVO129" s="511"/>
      <c r="MVP129" s="511"/>
      <c r="MVQ129" s="511"/>
      <c r="MVR129" s="511"/>
      <c r="MVS129" s="511"/>
      <c r="MVT129" s="511"/>
      <c r="MVU129" s="511"/>
      <c r="MVV129" s="511"/>
      <c r="MVW129" s="511"/>
      <c r="MVX129" s="511"/>
      <c r="MVY129" s="511"/>
      <c r="MVZ129" s="511"/>
      <c r="MWA129" s="511"/>
      <c r="MWB129" s="511"/>
      <c r="MWC129" s="511"/>
      <c r="MWD129" s="511"/>
      <c r="MWE129" s="511"/>
      <c r="MWF129" s="511"/>
      <c r="MWG129" s="511"/>
      <c r="MWH129" s="511"/>
      <c r="MWI129" s="511"/>
      <c r="MWJ129" s="511"/>
      <c r="MWK129" s="511"/>
      <c r="MWL129" s="511"/>
      <c r="MWM129" s="511"/>
      <c r="MWN129" s="511"/>
      <c r="MWO129" s="511"/>
      <c r="MWP129" s="511"/>
      <c r="MWQ129" s="511"/>
      <c r="MWR129" s="511"/>
      <c r="MWS129" s="511"/>
      <c r="MWT129" s="511"/>
      <c r="MWU129" s="511"/>
      <c r="MWV129" s="511"/>
      <c r="MWW129" s="511"/>
      <c r="MWX129" s="511"/>
      <c r="MWY129" s="511"/>
      <c r="MWZ129" s="511"/>
      <c r="MXA129" s="511"/>
      <c r="MXB129" s="511"/>
      <c r="MXC129" s="511"/>
      <c r="MXD129" s="511"/>
      <c r="MXE129" s="511"/>
      <c r="MXF129" s="511"/>
      <c r="MXG129" s="511"/>
      <c r="MXH129" s="511"/>
      <c r="MXI129" s="511"/>
      <c r="MXJ129" s="511"/>
      <c r="MXK129" s="511"/>
      <c r="MXL129" s="511"/>
      <c r="MXM129" s="511"/>
      <c r="MXN129" s="511"/>
      <c r="MXO129" s="511"/>
      <c r="MXP129" s="511"/>
      <c r="MXQ129" s="511"/>
      <c r="MXR129" s="511"/>
      <c r="MXS129" s="511"/>
      <c r="MXT129" s="511"/>
      <c r="MXU129" s="511"/>
      <c r="MXV129" s="511"/>
      <c r="MXW129" s="511"/>
      <c r="MXX129" s="511"/>
      <c r="MXY129" s="511"/>
      <c r="MXZ129" s="511"/>
      <c r="MYA129" s="511"/>
      <c r="MYB129" s="511"/>
      <c r="MYC129" s="511"/>
      <c r="MYD129" s="511"/>
      <c r="MYE129" s="511"/>
      <c r="MYF129" s="511"/>
      <c r="MYG129" s="511"/>
      <c r="MYH129" s="511"/>
      <c r="MYI129" s="511"/>
      <c r="MYJ129" s="511"/>
      <c r="MYK129" s="511"/>
      <c r="MYL129" s="511"/>
      <c r="MYM129" s="511"/>
      <c r="MYN129" s="511"/>
      <c r="MYO129" s="511"/>
      <c r="MYP129" s="511"/>
      <c r="MYQ129" s="511"/>
      <c r="MYR129" s="511"/>
      <c r="MYS129" s="511"/>
      <c r="MYT129" s="511"/>
      <c r="MYU129" s="511"/>
      <c r="MYV129" s="511"/>
      <c r="MYW129" s="511"/>
      <c r="MYX129" s="511"/>
      <c r="MYY129" s="511"/>
      <c r="MYZ129" s="511"/>
      <c r="MZA129" s="511"/>
      <c r="MZB129" s="511"/>
      <c r="MZC129" s="511"/>
      <c r="MZD129" s="511"/>
      <c r="MZE129" s="511"/>
      <c r="MZF129" s="511"/>
      <c r="MZG129" s="511"/>
      <c r="MZH129" s="511"/>
      <c r="MZI129" s="511"/>
      <c r="MZJ129" s="511"/>
      <c r="MZK129" s="511"/>
      <c r="MZL129" s="511"/>
      <c r="MZM129" s="511"/>
      <c r="MZN129" s="511"/>
      <c r="MZO129" s="511"/>
      <c r="MZP129" s="511"/>
      <c r="MZQ129" s="511"/>
      <c r="MZR129" s="511"/>
      <c r="MZS129" s="511"/>
      <c r="MZT129" s="511"/>
      <c r="MZU129" s="511"/>
      <c r="MZV129" s="511"/>
      <c r="MZW129" s="511"/>
      <c r="MZX129" s="511"/>
      <c r="MZY129" s="511"/>
      <c r="MZZ129" s="511"/>
      <c r="NAA129" s="511"/>
      <c r="NAB129" s="511"/>
      <c r="NAC129" s="511"/>
      <c r="NAD129" s="511"/>
      <c r="NAE129" s="511"/>
      <c r="NAF129" s="511"/>
      <c r="NAG129" s="511"/>
      <c r="NAH129" s="511"/>
      <c r="NAI129" s="511"/>
      <c r="NAJ129" s="511"/>
      <c r="NAK129" s="511"/>
      <c r="NAL129" s="511"/>
      <c r="NAM129" s="511"/>
      <c r="NAN129" s="511"/>
      <c r="NAO129" s="511"/>
      <c r="NAP129" s="511"/>
      <c r="NAQ129" s="511"/>
      <c r="NAR129" s="511"/>
      <c r="NAS129" s="511"/>
      <c r="NAT129" s="511"/>
      <c r="NAU129" s="511"/>
      <c r="NAV129" s="511"/>
      <c r="NAW129" s="511"/>
      <c r="NAX129" s="511"/>
      <c r="NAY129" s="511"/>
      <c r="NAZ129" s="511"/>
      <c r="NBA129" s="511"/>
      <c r="NBB129" s="511"/>
      <c r="NBC129" s="511"/>
      <c r="NBD129" s="511"/>
      <c r="NBE129" s="511"/>
      <c r="NBF129" s="511"/>
      <c r="NBG129" s="511"/>
      <c r="NBH129" s="511"/>
      <c r="NBI129" s="511"/>
      <c r="NBJ129" s="511"/>
      <c r="NBK129" s="511"/>
      <c r="NBL129" s="511"/>
      <c r="NBM129" s="511"/>
      <c r="NBN129" s="511"/>
      <c r="NBO129" s="511"/>
      <c r="NBP129" s="511"/>
      <c r="NBQ129" s="511"/>
      <c r="NBR129" s="511"/>
      <c r="NBS129" s="511"/>
      <c r="NBT129" s="511"/>
      <c r="NBU129" s="511"/>
      <c r="NBV129" s="511"/>
      <c r="NBW129" s="511"/>
      <c r="NBX129" s="511"/>
      <c r="NBY129" s="511"/>
      <c r="NBZ129" s="511"/>
      <c r="NCA129" s="511"/>
      <c r="NCB129" s="511"/>
      <c r="NCC129" s="511"/>
      <c r="NCD129" s="511"/>
      <c r="NCE129" s="511"/>
      <c r="NCF129" s="511"/>
      <c r="NCG129" s="511"/>
      <c r="NCH129" s="511"/>
      <c r="NCI129" s="511"/>
      <c r="NCJ129" s="511"/>
      <c r="NCK129" s="511"/>
      <c r="NCL129" s="511"/>
      <c r="NCM129" s="511"/>
      <c r="NCN129" s="511"/>
      <c r="NCO129" s="511"/>
      <c r="NCP129" s="511"/>
      <c r="NCQ129" s="511"/>
      <c r="NCR129" s="511"/>
      <c r="NCS129" s="511"/>
      <c r="NCT129" s="511"/>
      <c r="NCU129" s="511"/>
      <c r="NCV129" s="511"/>
      <c r="NCW129" s="511"/>
      <c r="NCX129" s="511"/>
      <c r="NCY129" s="511"/>
      <c r="NCZ129" s="511"/>
      <c r="NDA129" s="511"/>
      <c r="NDB129" s="511"/>
      <c r="NDC129" s="511"/>
      <c r="NDD129" s="511"/>
      <c r="NDE129" s="511"/>
      <c r="NDF129" s="511"/>
      <c r="NDG129" s="511"/>
      <c r="NDH129" s="511"/>
      <c r="NDI129" s="511"/>
      <c r="NDJ129" s="511"/>
      <c r="NDK129" s="511"/>
      <c r="NDL129" s="511"/>
      <c r="NDM129" s="511"/>
      <c r="NDN129" s="511"/>
      <c r="NDO129" s="511"/>
      <c r="NDP129" s="511"/>
      <c r="NDQ129" s="511"/>
      <c r="NDR129" s="511"/>
      <c r="NDS129" s="511"/>
      <c r="NDT129" s="511"/>
      <c r="NDU129" s="511"/>
      <c r="NDV129" s="511"/>
      <c r="NDW129" s="511"/>
      <c r="NDX129" s="511"/>
      <c r="NDY129" s="511"/>
      <c r="NDZ129" s="511"/>
      <c r="NEA129" s="511"/>
      <c r="NEB129" s="511"/>
      <c r="NEC129" s="511"/>
      <c r="NED129" s="511"/>
      <c r="NEE129" s="511"/>
      <c r="NEF129" s="511"/>
      <c r="NEG129" s="511"/>
      <c r="NEH129" s="511"/>
      <c r="NEI129" s="511"/>
      <c r="NEJ129" s="511"/>
      <c r="NEK129" s="511"/>
      <c r="NEL129" s="511"/>
      <c r="NEM129" s="511"/>
      <c r="NEN129" s="511"/>
      <c r="NEO129" s="511"/>
      <c r="NEP129" s="511"/>
      <c r="NEQ129" s="511"/>
      <c r="NER129" s="511"/>
      <c r="NES129" s="511"/>
      <c r="NET129" s="511"/>
      <c r="NEU129" s="511"/>
      <c r="NEV129" s="511"/>
      <c r="NEW129" s="511"/>
      <c r="NEX129" s="511"/>
      <c r="NEY129" s="511"/>
      <c r="NEZ129" s="511"/>
      <c r="NFA129" s="511"/>
      <c r="NFB129" s="511"/>
      <c r="NFC129" s="511"/>
      <c r="NFD129" s="511"/>
      <c r="NFE129" s="511"/>
      <c r="NFF129" s="511"/>
      <c r="NFG129" s="511"/>
      <c r="NFH129" s="511"/>
      <c r="NFI129" s="511"/>
      <c r="NFJ129" s="511"/>
      <c r="NFK129" s="511"/>
      <c r="NFL129" s="511"/>
      <c r="NFM129" s="511"/>
      <c r="NFN129" s="511"/>
      <c r="NFO129" s="511"/>
      <c r="NFP129" s="511"/>
      <c r="NFQ129" s="511"/>
      <c r="NFR129" s="511"/>
      <c r="NFS129" s="511"/>
      <c r="NFT129" s="511"/>
      <c r="NFU129" s="511"/>
      <c r="NFV129" s="511"/>
      <c r="NFW129" s="511"/>
      <c r="NFX129" s="511"/>
      <c r="NFY129" s="511"/>
      <c r="NFZ129" s="511"/>
      <c r="NGA129" s="511"/>
      <c r="NGB129" s="511"/>
      <c r="NGC129" s="511"/>
      <c r="NGD129" s="511"/>
      <c r="NGE129" s="511"/>
      <c r="NGF129" s="511"/>
      <c r="NGG129" s="511"/>
      <c r="NGH129" s="511"/>
      <c r="NGI129" s="511"/>
      <c r="NGJ129" s="511"/>
      <c r="NGK129" s="511"/>
      <c r="NGL129" s="511"/>
      <c r="NGM129" s="511"/>
      <c r="NGN129" s="511"/>
      <c r="NGO129" s="511"/>
      <c r="NGP129" s="511"/>
      <c r="NGQ129" s="511"/>
      <c r="NGR129" s="511"/>
      <c r="NGS129" s="511"/>
      <c r="NGT129" s="511"/>
      <c r="NGU129" s="511"/>
      <c r="NGV129" s="511"/>
      <c r="NGW129" s="511"/>
      <c r="NGX129" s="511"/>
      <c r="NGY129" s="511"/>
      <c r="NGZ129" s="511"/>
      <c r="NHA129" s="511"/>
      <c r="NHB129" s="511"/>
      <c r="NHC129" s="511"/>
      <c r="NHD129" s="511"/>
      <c r="NHE129" s="511"/>
      <c r="NHF129" s="511"/>
      <c r="NHG129" s="511"/>
      <c r="NHH129" s="511"/>
      <c r="NHI129" s="511"/>
      <c r="NHJ129" s="511"/>
      <c r="NHK129" s="511"/>
      <c r="NHL129" s="511"/>
      <c r="NHM129" s="511"/>
      <c r="NHN129" s="511"/>
      <c r="NHO129" s="511"/>
      <c r="NHP129" s="511"/>
      <c r="NHQ129" s="511"/>
      <c r="NHR129" s="511"/>
      <c r="NHS129" s="511"/>
      <c r="NHT129" s="511"/>
      <c r="NHU129" s="511"/>
      <c r="NHV129" s="511"/>
      <c r="NHW129" s="511"/>
      <c r="NHX129" s="511"/>
      <c r="NHY129" s="511"/>
      <c r="NHZ129" s="511"/>
      <c r="NIA129" s="511"/>
      <c r="NIB129" s="511"/>
      <c r="NIC129" s="511"/>
      <c r="NID129" s="511"/>
      <c r="NIE129" s="511"/>
      <c r="NIF129" s="511"/>
      <c r="NIG129" s="511"/>
      <c r="NIH129" s="511"/>
      <c r="NII129" s="511"/>
      <c r="NIJ129" s="511"/>
      <c r="NIK129" s="511"/>
      <c r="NIL129" s="511"/>
      <c r="NIM129" s="511"/>
      <c r="NIN129" s="511"/>
      <c r="NIO129" s="511"/>
      <c r="NIP129" s="511"/>
      <c r="NIQ129" s="511"/>
      <c r="NIR129" s="511"/>
      <c r="NIS129" s="511"/>
      <c r="NIT129" s="511"/>
      <c r="NIU129" s="511"/>
      <c r="NIV129" s="511"/>
      <c r="NIW129" s="511"/>
      <c r="NIX129" s="511"/>
      <c r="NIY129" s="511"/>
      <c r="NIZ129" s="511"/>
      <c r="NJA129" s="511"/>
      <c r="NJB129" s="511"/>
      <c r="NJC129" s="511"/>
      <c r="NJD129" s="511"/>
      <c r="NJE129" s="511"/>
      <c r="NJF129" s="511"/>
      <c r="NJG129" s="511"/>
      <c r="NJH129" s="511"/>
      <c r="NJI129" s="511"/>
      <c r="NJJ129" s="511"/>
      <c r="NJK129" s="511"/>
      <c r="NJL129" s="511"/>
      <c r="NJM129" s="511"/>
      <c r="NJN129" s="511"/>
      <c r="NJO129" s="511"/>
      <c r="NJP129" s="511"/>
      <c r="NJQ129" s="511"/>
      <c r="NJR129" s="511"/>
      <c r="NJS129" s="511"/>
      <c r="NJT129" s="511"/>
      <c r="NJU129" s="511"/>
      <c r="NJV129" s="511"/>
      <c r="NJW129" s="511"/>
      <c r="NJX129" s="511"/>
      <c r="NJY129" s="511"/>
      <c r="NJZ129" s="511"/>
      <c r="NKA129" s="511"/>
      <c r="NKB129" s="511"/>
      <c r="NKC129" s="511"/>
      <c r="NKD129" s="511"/>
      <c r="NKE129" s="511"/>
      <c r="NKF129" s="511"/>
      <c r="NKG129" s="511"/>
      <c r="NKH129" s="511"/>
      <c r="NKI129" s="511"/>
      <c r="NKJ129" s="511"/>
      <c r="NKK129" s="511"/>
      <c r="NKL129" s="511"/>
      <c r="NKM129" s="511"/>
      <c r="NKN129" s="511"/>
      <c r="NKO129" s="511"/>
      <c r="NKP129" s="511"/>
      <c r="NKQ129" s="511"/>
      <c r="NKR129" s="511"/>
      <c r="NKS129" s="511"/>
      <c r="NKT129" s="511"/>
      <c r="NKU129" s="511"/>
      <c r="NKV129" s="511"/>
      <c r="NKW129" s="511"/>
      <c r="NKX129" s="511"/>
      <c r="NKY129" s="511"/>
      <c r="NKZ129" s="511"/>
      <c r="NLA129" s="511"/>
      <c r="NLB129" s="511"/>
      <c r="NLC129" s="511"/>
      <c r="NLD129" s="511"/>
      <c r="NLE129" s="511"/>
      <c r="NLF129" s="511"/>
      <c r="NLG129" s="511"/>
      <c r="NLH129" s="511"/>
      <c r="NLI129" s="511"/>
      <c r="NLJ129" s="511"/>
      <c r="NLK129" s="511"/>
      <c r="NLL129" s="511"/>
      <c r="NLM129" s="511"/>
      <c r="NLN129" s="511"/>
      <c r="NLO129" s="511"/>
      <c r="NLP129" s="511"/>
      <c r="NLQ129" s="511"/>
      <c r="NLR129" s="511"/>
      <c r="NLS129" s="511"/>
      <c r="NLT129" s="511"/>
      <c r="NLU129" s="511"/>
      <c r="NLV129" s="511"/>
      <c r="NLW129" s="511"/>
      <c r="NLX129" s="511"/>
      <c r="NLY129" s="511"/>
      <c r="NLZ129" s="511"/>
      <c r="NMA129" s="511"/>
      <c r="NMB129" s="511"/>
      <c r="NMC129" s="511"/>
      <c r="NMD129" s="511"/>
      <c r="NME129" s="511"/>
      <c r="NMF129" s="511"/>
      <c r="NMG129" s="511"/>
      <c r="NMH129" s="511"/>
      <c r="NMI129" s="511"/>
      <c r="NMJ129" s="511"/>
      <c r="NMK129" s="511"/>
      <c r="NML129" s="511"/>
      <c r="NMM129" s="511"/>
      <c r="NMN129" s="511"/>
      <c r="NMO129" s="511"/>
      <c r="NMP129" s="511"/>
      <c r="NMQ129" s="511"/>
      <c r="NMR129" s="511"/>
      <c r="NMS129" s="511"/>
      <c r="NMT129" s="511"/>
      <c r="NMU129" s="511"/>
      <c r="NMV129" s="511"/>
      <c r="NMW129" s="511"/>
      <c r="NMX129" s="511"/>
      <c r="NMY129" s="511"/>
      <c r="NMZ129" s="511"/>
      <c r="NNA129" s="511"/>
      <c r="NNB129" s="511"/>
      <c r="NNC129" s="511"/>
      <c r="NND129" s="511"/>
      <c r="NNE129" s="511"/>
      <c r="NNF129" s="511"/>
      <c r="NNG129" s="511"/>
      <c r="NNH129" s="511"/>
      <c r="NNI129" s="511"/>
      <c r="NNJ129" s="511"/>
      <c r="NNK129" s="511"/>
      <c r="NNL129" s="511"/>
      <c r="NNM129" s="511"/>
      <c r="NNN129" s="511"/>
      <c r="NNO129" s="511"/>
      <c r="NNP129" s="511"/>
      <c r="NNQ129" s="511"/>
      <c r="NNR129" s="511"/>
      <c r="NNS129" s="511"/>
      <c r="NNT129" s="511"/>
      <c r="NNU129" s="511"/>
      <c r="NNV129" s="511"/>
      <c r="NNW129" s="511"/>
      <c r="NNX129" s="511"/>
      <c r="NNY129" s="511"/>
      <c r="NNZ129" s="511"/>
      <c r="NOA129" s="511"/>
      <c r="NOB129" s="511"/>
      <c r="NOC129" s="511"/>
      <c r="NOD129" s="511"/>
      <c r="NOE129" s="511"/>
      <c r="NOF129" s="511"/>
      <c r="NOG129" s="511"/>
      <c r="NOH129" s="511"/>
      <c r="NOI129" s="511"/>
      <c r="NOJ129" s="511"/>
      <c r="NOK129" s="511"/>
      <c r="NOL129" s="511"/>
      <c r="NOM129" s="511"/>
      <c r="NON129" s="511"/>
      <c r="NOO129" s="511"/>
      <c r="NOP129" s="511"/>
      <c r="NOQ129" s="511"/>
      <c r="NOR129" s="511"/>
      <c r="NOS129" s="511"/>
      <c r="NOT129" s="511"/>
      <c r="NOU129" s="511"/>
      <c r="NOV129" s="511"/>
      <c r="NOW129" s="511"/>
      <c r="NOX129" s="511"/>
      <c r="NOY129" s="511"/>
      <c r="NOZ129" s="511"/>
      <c r="NPA129" s="511"/>
      <c r="NPB129" s="511"/>
      <c r="NPC129" s="511"/>
      <c r="NPD129" s="511"/>
      <c r="NPE129" s="511"/>
      <c r="NPF129" s="511"/>
      <c r="NPG129" s="511"/>
      <c r="NPH129" s="511"/>
      <c r="NPI129" s="511"/>
      <c r="NPJ129" s="511"/>
      <c r="NPK129" s="511"/>
      <c r="NPL129" s="511"/>
      <c r="NPM129" s="511"/>
      <c r="NPN129" s="511"/>
      <c r="NPO129" s="511"/>
      <c r="NPP129" s="511"/>
      <c r="NPQ129" s="511"/>
      <c r="NPR129" s="511"/>
      <c r="NPS129" s="511"/>
      <c r="NPT129" s="511"/>
      <c r="NPU129" s="511"/>
      <c r="NPV129" s="511"/>
      <c r="NPW129" s="511"/>
      <c r="NPX129" s="511"/>
      <c r="NPY129" s="511"/>
      <c r="NPZ129" s="511"/>
      <c r="NQA129" s="511"/>
      <c r="NQB129" s="511"/>
      <c r="NQC129" s="511"/>
      <c r="NQD129" s="511"/>
      <c r="NQE129" s="511"/>
      <c r="NQF129" s="511"/>
      <c r="NQG129" s="511"/>
      <c r="NQH129" s="511"/>
      <c r="NQI129" s="511"/>
      <c r="NQJ129" s="511"/>
      <c r="NQK129" s="511"/>
      <c r="NQL129" s="511"/>
      <c r="NQM129" s="511"/>
      <c r="NQN129" s="511"/>
      <c r="NQO129" s="511"/>
      <c r="NQP129" s="511"/>
      <c r="NQQ129" s="511"/>
      <c r="NQR129" s="511"/>
      <c r="NQS129" s="511"/>
      <c r="NQT129" s="511"/>
      <c r="NQU129" s="511"/>
      <c r="NQV129" s="511"/>
      <c r="NQW129" s="511"/>
      <c r="NQX129" s="511"/>
      <c r="NQY129" s="511"/>
      <c r="NQZ129" s="511"/>
      <c r="NRA129" s="511"/>
      <c r="NRB129" s="511"/>
      <c r="NRC129" s="511"/>
      <c r="NRD129" s="511"/>
      <c r="NRE129" s="511"/>
      <c r="NRF129" s="511"/>
      <c r="NRG129" s="511"/>
      <c r="NRH129" s="511"/>
      <c r="NRI129" s="511"/>
      <c r="NRJ129" s="511"/>
      <c r="NRK129" s="511"/>
      <c r="NRL129" s="511"/>
      <c r="NRM129" s="511"/>
      <c r="NRN129" s="511"/>
      <c r="NRO129" s="511"/>
      <c r="NRP129" s="511"/>
      <c r="NRQ129" s="511"/>
      <c r="NRR129" s="511"/>
      <c r="NRS129" s="511"/>
      <c r="NRT129" s="511"/>
      <c r="NRU129" s="511"/>
      <c r="NRV129" s="511"/>
      <c r="NRW129" s="511"/>
      <c r="NRX129" s="511"/>
      <c r="NRY129" s="511"/>
      <c r="NRZ129" s="511"/>
      <c r="NSA129" s="511"/>
      <c r="NSB129" s="511"/>
      <c r="NSC129" s="511"/>
      <c r="NSD129" s="511"/>
      <c r="NSE129" s="511"/>
      <c r="NSF129" s="511"/>
      <c r="NSG129" s="511"/>
      <c r="NSH129" s="511"/>
      <c r="NSI129" s="511"/>
      <c r="NSJ129" s="511"/>
      <c r="NSK129" s="511"/>
      <c r="NSL129" s="511"/>
      <c r="NSM129" s="511"/>
      <c r="NSN129" s="511"/>
      <c r="NSO129" s="511"/>
      <c r="NSP129" s="511"/>
      <c r="NSQ129" s="511"/>
      <c r="NSR129" s="511"/>
      <c r="NSS129" s="511"/>
      <c r="NST129" s="511"/>
      <c r="NSU129" s="511"/>
      <c r="NSV129" s="511"/>
      <c r="NSW129" s="511"/>
      <c r="NSX129" s="511"/>
      <c r="NSY129" s="511"/>
      <c r="NSZ129" s="511"/>
      <c r="NTA129" s="511"/>
      <c r="NTB129" s="511"/>
      <c r="NTC129" s="511"/>
      <c r="NTD129" s="511"/>
      <c r="NTE129" s="511"/>
      <c r="NTF129" s="511"/>
      <c r="NTG129" s="511"/>
      <c r="NTH129" s="511"/>
      <c r="NTI129" s="511"/>
      <c r="NTJ129" s="511"/>
      <c r="NTK129" s="511"/>
      <c r="NTL129" s="511"/>
      <c r="NTM129" s="511"/>
      <c r="NTN129" s="511"/>
      <c r="NTO129" s="511"/>
      <c r="NTP129" s="511"/>
      <c r="NTQ129" s="511"/>
      <c r="NTR129" s="511"/>
      <c r="NTS129" s="511"/>
      <c r="NTT129" s="511"/>
      <c r="NTU129" s="511"/>
      <c r="NTV129" s="511"/>
      <c r="NTW129" s="511"/>
      <c r="NTX129" s="511"/>
      <c r="NTY129" s="511"/>
      <c r="NTZ129" s="511"/>
      <c r="NUA129" s="511"/>
      <c r="NUB129" s="511"/>
      <c r="NUC129" s="511"/>
      <c r="NUD129" s="511"/>
      <c r="NUE129" s="511"/>
      <c r="NUF129" s="511"/>
      <c r="NUG129" s="511"/>
      <c r="NUH129" s="511"/>
      <c r="NUI129" s="511"/>
      <c r="NUJ129" s="511"/>
      <c r="NUK129" s="511"/>
      <c r="NUL129" s="511"/>
      <c r="NUM129" s="511"/>
      <c r="NUN129" s="511"/>
      <c r="NUO129" s="511"/>
      <c r="NUP129" s="511"/>
      <c r="NUQ129" s="511"/>
      <c r="NUR129" s="511"/>
      <c r="NUS129" s="511"/>
      <c r="NUT129" s="511"/>
      <c r="NUU129" s="511"/>
      <c r="NUV129" s="511"/>
      <c r="NUW129" s="511"/>
      <c r="NUX129" s="511"/>
      <c r="NUY129" s="511"/>
      <c r="NUZ129" s="511"/>
      <c r="NVA129" s="511"/>
      <c r="NVB129" s="511"/>
      <c r="NVC129" s="511"/>
      <c r="NVD129" s="511"/>
      <c r="NVE129" s="511"/>
      <c r="NVF129" s="511"/>
      <c r="NVG129" s="511"/>
      <c r="NVH129" s="511"/>
      <c r="NVI129" s="511"/>
      <c r="NVJ129" s="511"/>
      <c r="NVK129" s="511"/>
      <c r="NVL129" s="511"/>
      <c r="NVM129" s="511"/>
      <c r="NVN129" s="511"/>
      <c r="NVO129" s="511"/>
      <c r="NVP129" s="511"/>
      <c r="NVQ129" s="511"/>
      <c r="NVR129" s="511"/>
      <c r="NVS129" s="511"/>
      <c r="NVT129" s="511"/>
      <c r="NVU129" s="511"/>
      <c r="NVV129" s="511"/>
      <c r="NVW129" s="511"/>
      <c r="NVX129" s="511"/>
      <c r="NVY129" s="511"/>
      <c r="NVZ129" s="511"/>
      <c r="NWA129" s="511"/>
      <c r="NWB129" s="511"/>
      <c r="NWC129" s="511"/>
      <c r="NWD129" s="511"/>
      <c r="NWE129" s="511"/>
      <c r="NWF129" s="511"/>
      <c r="NWG129" s="511"/>
      <c r="NWH129" s="511"/>
      <c r="NWI129" s="511"/>
      <c r="NWJ129" s="511"/>
      <c r="NWK129" s="511"/>
      <c r="NWL129" s="511"/>
      <c r="NWM129" s="511"/>
      <c r="NWN129" s="511"/>
      <c r="NWO129" s="511"/>
      <c r="NWP129" s="511"/>
      <c r="NWQ129" s="511"/>
      <c r="NWR129" s="511"/>
      <c r="NWS129" s="511"/>
      <c r="NWT129" s="511"/>
      <c r="NWU129" s="511"/>
      <c r="NWV129" s="511"/>
      <c r="NWW129" s="511"/>
      <c r="NWX129" s="511"/>
      <c r="NWY129" s="511"/>
      <c r="NWZ129" s="511"/>
      <c r="NXA129" s="511"/>
      <c r="NXB129" s="511"/>
      <c r="NXC129" s="511"/>
      <c r="NXD129" s="511"/>
      <c r="NXE129" s="511"/>
      <c r="NXF129" s="511"/>
      <c r="NXG129" s="511"/>
      <c r="NXH129" s="511"/>
      <c r="NXI129" s="511"/>
      <c r="NXJ129" s="511"/>
      <c r="NXK129" s="511"/>
      <c r="NXL129" s="511"/>
      <c r="NXM129" s="511"/>
      <c r="NXN129" s="511"/>
      <c r="NXO129" s="511"/>
      <c r="NXP129" s="511"/>
      <c r="NXQ129" s="511"/>
      <c r="NXR129" s="511"/>
      <c r="NXS129" s="511"/>
      <c r="NXT129" s="511"/>
      <c r="NXU129" s="511"/>
      <c r="NXV129" s="511"/>
      <c r="NXW129" s="511"/>
      <c r="NXX129" s="511"/>
      <c r="NXY129" s="511"/>
      <c r="NXZ129" s="511"/>
      <c r="NYA129" s="511"/>
      <c r="NYB129" s="511"/>
      <c r="NYC129" s="511"/>
      <c r="NYD129" s="511"/>
      <c r="NYE129" s="511"/>
      <c r="NYF129" s="511"/>
      <c r="NYG129" s="511"/>
      <c r="NYH129" s="511"/>
      <c r="NYI129" s="511"/>
      <c r="NYJ129" s="511"/>
      <c r="NYK129" s="511"/>
      <c r="NYL129" s="511"/>
      <c r="NYM129" s="511"/>
      <c r="NYN129" s="511"/>
      <c r="NYO129" s="511"/>
      <c r="NYP129" s="511"/>
      <c r="NYQ129" s="511"/>
      <c r="NYR129" s="511"/>
      <c r="NYS129" s="511"/>
      <c r="NYT129" s="511"/>
      <c r="NYU129" s="511"/>
      <c r="NYV129" s="511"/>
      <c r="NYW129" s="511"/>
      <c r="NYX129" s="511"/>
      <c r="NYY129" s="511"/>
      <c r="NYZ129" s="511"/>
      <c r="NZA129" s="511"/>
      <c r="NZB129" s="511"/>
      <c r="NZC129" s="511"/>
      <c r="NZD129" s="511"/>
      <c r="NZE129" s="511"/>
      <c r="NZF129" s="511"/>
      <c r="NZG129" s="511"/>
      <c r="NZH129" s="511"/>
      <c r="NZI129" s="511"/>
      <c r="NZJ129" s="511"/>
      <c r="NZK129" s="511"/>
      <c r="NZL129" s="511"/>
      <c r="NZM129" s="511"/>
      <c r="NZN129" s="511"/>
      <c r="NZO129" s="511"/>
      <c r="NZP129" s="511"/>
      <c r="NZQ129" s="511"/>
      <c r="NZR129" s="511"/>
      <c r="NZS129" s="511"/>
      <c r="NZT129" s="511"/>
      <c r="NZU129" s="511"/>
      <c r="NZV129" s="511"/>
      <c r="NZW129" s="511"/>
      <c r="NZX129" s="511"/>
      <c r="NZY129" s="511"/>
      <c r="NZZ129" s="511"/>
      <c r="OAA129" s="511"/>
      <c r="OAB129" s="511"/>
      <c r="OAC129" s="511"/>
      <c r="OAD129" s="511"/>
      <c r="OAE129" s="511"/>
      <c r="OAF129" s="511"/>
      <c r="OAG129" s="511"/>
      <c r="OAH129" s="511"/>
      <c r="OAI129" s="511"/>
      <c r="OAJ129" s="511"/>
      <c r="OAK129" s="511"/>
      <c r="OAL129" s="511"/>
      <c r="OAM129" s="511"/>
      <c r="OAN129" s="511"/>
      <c r="OAO129" s="511"/>
      <c r="OAP129" s="511"/>
      <c r="OAQ129" s="511"/>
      <c r="OAR129" s="511"/>
      <c r="OAS129" s="511"/>
      <c r="OAT129" s="511"/>
      <c r="OAU129" s="511"/>
      <c r="OAV129" s="511"/>
      <c r="OAW129" s="511"/>
      <c r="OAX129" s="511"/>
      <c r="OAY129" s="511"/>
      <c r="OAZ129" s="511"/>
      <c r="OBA129" s="511"/>
      <c r="OBB129" s="511"/>
      <c r="OBC129" s="511"/>
      <c r="OBD129" s="511"/>
      <c r="OBE129" s="511"/>
      <c r="OBF129" s="511"/>
      <c r="OBG129" s="511"/>
      <c r="OBH129" s="511"/>
      <c r="OBI129" s="511"/>
      <c r="OBJ129" s="511"/>
      <c r="OBK129" s="511"/>
      <c r="OBL129" s="511"/>
      <c r="OBM129" s="511"/>
      <c r="OBN129" s="511"/>
      <c r="OBO129" s="511"/>
      <c r="OBP129" s="511"/>
      <c r="OBQ129" s="511"/>
      <c r="OBR129" s="511"/>
      <c r="OBS129" s="511"/>
      <c r="OBT129" s="511"/>
      <c r="OBU129" s="511"/>
      <c r="OBV129" s="511"/>
      <c r="OBW129" s="511"/>
      <c r="OBX129" s="511"/>
      <c r="OBY129" s="511"/>
      <c r="OBZ129" s="511"/>
      <c r="OCA129" s="511"/>
      <c r="OCB129" s="511"/>
      <c r="OCC129" s="511"/>
      <c r="OCD129" s="511"/>
      <c r="OCE129" s="511"/>
      <c r="OCF129" s="511"/>
      <c r="OCG129" s="511"/>
      <c r="OCH129" s="511"/>
      <c r="OCI129" s="511"/>
      <c r="OCJ129" s="511"/>
      <c r="OCK129" s="511"/>
      <c r="OCL129" s="511"/>
      <c r="OCM129" s="511"/>
      <c r="OCN129" s="511"/>
      <c r="OCO129" s="511"/>
      <c r="OCP129" s="511"/>
      <c r="OCQ129" s="511"/>
      <c r="OCR129" s="511"/>
      <c r="OCS129" s="511"/>
      <c r="OCT129" s="511"/>
      <c r="OCU129" s="511"/>
      <c r="OCV129" s="511"/>
      <c r="OCW129" s="511"/>
      <c r="OCX129" s="511"/>
      <c r="OCY129" s="511"/>
      <c r="OCZ129" s="511"/>
      <c r="ODA129" s="511"/>
      <c r="ODB129" s="511"/>
      <c r="ODC129" s="511"/>
      <c r="ODD129" s="511"/>
      <c r="ODE129" s="511"/>
      <c r="ODF129" s="511"/>
      <c r="ODG129" s="511"/>
      <c r="ODH129" s="511"/>
      <c r="ODI129" s="511"/>
      <c r="ODJ129" s="511"/>
      <c r="ODK129" s="511"/>
      <c r="ODL129" s="511"/>
      <c r="ODM129" s="511"/>
      <c r="ODN129" s="511"/>
      <c r="ODO129" s="511"/>
      <c r="ODP129" s="511"/>
      <c r="ODQ129" s="511"/>
      <c r="ODR129" s="511"/>
      <c r="ODS129" s="511"/>
      <c r="ODT129" s="511"/>
      <c r="ODU129" s="511"/>
      <c r="ODV129" s="511"/>
      <c r="ODW129" s="511"/>
      <c r="ODX129" s="511"/>
      <c r="ODY129" s="511"/>
      <c r="ODZ129" s="511"/>
      <c r="OEA129" s="511"/>
      <c r="OEB129" s="511"/>
      <c r="OEC129" s="511"/>
      <c r="OED129" s="511"/>
      <c r="OEE129" s="511"/>
      <c r="OEF129" s="511"/>
      <c r="OEG129" s="511"/>
      <c r="OEH129" s="511"/>
      <c r="OEI129" s="511"/>
      <c r="OEJ129" s="511"/>
      <c r="OEK129" s="511"/>
      <c r="OEL129" s="511"/>
      <c r="OEM129" s="511"/>
      <c r="OEN129" s="511"/>
      <c r="OEO129" s="511"/>
      <c r="OEP129" s="511"/>
      <c r="OEQ129" s="511"/>
      <c r="OER129" s="511"/>
      <c r="OES129" s="511"/>
      <c r="OET129" s="511"/>
      <c r="OEU129" s="511"/>
      <c r="OEV129" s="511"/>
      <c r="OEW129" s="511"/>
      <c r="OEX129" s="511"/>
      <c r="OEY129" s="511"/>
      <c r="OEZ129" s="511"/>
      <c r="OFA129" s="511"/>
      <c r="OFB129" s="511"/>
      <c r="OFC129" s="511"/>
      <c r="OFD129" s="511"/>
      <c r="OFE129" s="511"/>
      <c r="OFF129" s="511"/>
      <c r="OFG129" s="511"/>
      <c r="OFH129" s="511"/>
      <c r="OFI129" s="511"/>
      <c r="OFJ129" s="511"/>
      <c r="OFK129" s="511"/>
      <c r="OFL129" s="511"/>
      <c r="OFM129" s="511"/>
      <c r="OFN129" s="511"/>
      <c r="OFO129" s="511"/>
      <c r="OFP129" s="511"/>
      <c r="OFQ129" s="511"/>
      <c r="OFR129" s="511"/>
      <c r="OFS129" s="511"/>
      <c r="OFT129" s="511"/>
      <c r="OFU129" s="511"/>
      <c r="OFV129" s="511"/>
      <c r="OFW129" s="511"/>
      <c r="OFX129" s="511"/>
      <c r="OFY129" s="511"/>
      <c r="OFZ129" s="511"/>
      <c r="OGA129" s="511"/>
      <c r="OGB129" s="511"/>
      <c r="OGC129" s="511"/>
      <c r="OGD129" s="511"/>
      <c r="OGE129" s="511"/>
      <c r="OGF129" s="511"/>
      <c r="OGG129" s="511"/>
      <c r="OGH129" s="511"/>
      <c r="OGI129" s="511"/>
      <c r="OGJ129" s="511"/>
      <c r="OGK129" s="511"/>
      <c r="OGL129" s="511"/>
      <c r="OGM129" s="511"/>
      <c r="OGN129" s="511"/>
      <c r="OGO129" s="511"/>
      <c r="OGP129" s="511"/>
      <c r="OGQ129" s="511"/>
      <c r="OGR129" s="511"/>
      <c r="OGS129" s="511"/>
      <c r="OGT129" s="511"/>
      <c r="OGU129" s="511"/>
      <c r="OGV129" s="511"/>
      <c r="OGW129" s="511"/>
      <c r="OGX129" s="511"/>
      <c r="OGY129" s="511"/>
      <c r="OGZ129" s="511"/>
      <c r="OHA129" s="511"/>
      <c r="OHB129" s="511"/>
      <c r="OHC129" s="511"/>
      <c r="OHD129" s="511"/>
      <c r="OHE129" s="511"/>
      <c r="OHF129" s="511"/>
      <c r="OHG129" s="511"/>
      <c r="OHH129" s="511"/>
      <c r="OHI129" s="511"/>
      <c r="OHJ129" s="511"/>
      <c r="OHK129" s="511"/>
      <c r="OHL129" s="511"/>
      <c r="OHM129" s="511"/>
      <c r="OHN129" s="511"/>
      <c r="OHO129" s="511"/>
      <c r="OHP129" s="511"/>
      <c r="OHQ129" s="511"/>
      <c r="OHR129" s="511"/>
      <c r="OHS129" s="511"/>
      <c r="OHT129" s="511"/>
      <c r="OHU129" s="511"/>
      <c r="OHV129" s="511"/>
      <c r="OHW129" s="511"/>
      <c r="OHX129" s="511"/>
      <c r="OHY129" s="511"/>
      <c r="OHZ129" s="511"/>
      <c r="OIA129" s="511"/>
      <c r="OIB129" s="511"/>
      <c r="OIC129" s="511"/>
      <c r="OID129" s="511"/>
      <c r="OIE129" s="511"/>
      <c r="OIF129" s="511"/>
      <c r="OIG129" s="511"/>
      <c r="OIH129" s="511"/>
      <c r="OII129" s="511"/>
      <c r="OIJ129" s="511"/>
      <c r="OIK129" s="511"/>
      <c r="OIL129" s="511"/>
      <c r="OIM129" s="511"/>
      <c r="OIN129" s="511"/>
      <c r="OIO129" s="511"/>
      <c r="OIP129" s="511"/>
      <c r="OIQ129" s="511"/>
      <c r="OIR129" s="511"/>
      <c r="OIS129" s="511"/>
      <c r="OIT129" s="511"/>
      <c r="OIU129" s="511"/>
      <c r="OIV129" s="511"/>
      <c r="OIW129" s="511"/>
      <c r="OIX129" s="511"/>
      <c r="OIY129" s="511"/>
      <c r="OIZ129" s="511"/>
      <c r="OJA129" s="511"/>
      <c r="OJB129" s="511"/>
      <c r="OJC129" s="511"/>
      <c r="OJD129" s="511"/>
      <c r="OJE129" s="511"/>
      <c r="OJF129" s="511"/>
      <c r="OJG129" s="511"/>
      <c r="OJH129" s="511"/>
      <c r="OJI129" s="511"/>
      <c r="OJJ129" s="511"/>
      <c r="OJK129" s="511"/>
      <c r="OJL129" s="511"/>
      <c r="OJM129" s="511"/>
      <c r="OJN129" s="511"/>
      <c r="OJO129" s="511"/>
      <c r="OJP129" s="511"/>
      <c r="OJQ129" s="511"/>
      <c r="OJR129" s="511"/>
      <c r="OJS129" s="511"/>
      <c r="OJT129" s="511"/>
      <c r="OJU129" s="511"/>
      <c r="OJV129" s="511"/>
      <c r="OJW129" s="511"/>
      <c r="OJX129" s="511"/>
      <c r="OJY129" s="511"/>
      <c r="OJZ129" s="511"/>
      <c r="OKA129" s="511"/>
      <c r="OKB129" s="511"/>
      <c r="OKC129" s="511"/>
      <c r="OKD129" s="511"/>
      <c r="OKE129" s="511"/>
      <c r="OKF129" s="511"/>
      <c r="OKG129" s="511"/>
      <c r="OKH129" s="511"/>
      <c r="OKI129" s="511"/>
      <c r="OKJ129" s="511"/>
      <c r="OKK129" s="511"/>
      <c r="OKL129" s="511"/>
      <c r="OKM129" s="511"/>
      <c r="OKN129" s="511"/>
      <c r="OKO129" s="511"/>
      <c r="OKP129" s="511"/>
      <c r="OKQ129" s="511"/>
      <c r="OKR129" s="511"/>
      <c r="OKS129" s="511"/>
      <c r="OKT129" s="511"/>
      <c r="OKU129" s="511"/>
      <c r="OKV129" s="511"/>
      <c r="OKW129" s="511"/>
      <c r="OKX129" s="511"/>
      <c r="OKY129" s="511"/>
      <c r="OKZ129" s="511"/>
      <c r="OLA129" s="511"/>
      <c r="OLB129" s="511"/>
      <c r="OLC129" s="511"/>
      <c r="OLD129" s="511"/>
      <c r="OLE129" s="511"/>
      <c r="OLF129" s="511"/>
      <c r="OLG129" s="511"/>
      <c r="OLH129" s="511"/>
      <c r="OLI129" s="511"/>
      <c r="OLJ129" s="511"/>
      <c r="OLK129" s="511"/>
      <c r="OLL129" s="511"/>
      <c r="OLM129" s="511"/>
      <c r="OLN129" s="511"/>
      <c r="OLO129" s="511"/>
      <c r="OLP129" s="511"/>
      <c r="OLQ129" s="511"/>
      <c r="OLR129" s="511"/>
      <c r="OLS129" s="511"/>
      <c r="OLT129" s="511"/>
      <c r="OLU129" s="511"/>
      <c r="OLV129" s="511"/>
      <c r="OLW129" s="511"/>
      <c r="OLX129" s="511"/>
      <c r="OLY129" s="511"/>
      <c r="OLZ129" s="511"/>
      <c r="OMA129" s="511"/>
      <c r="OMB129" s="511"/>
      <c r="OMC129" s="511"/>
      <c r="OMD129" s="511"/>
      <c r="OME129" s="511"/>
      <c r="OMF129" s="511"/>
      <c r="OMG129" s="511"/>
      <c r="OMH129" s="511"/>
      <c r="OMI129" s="511"/>
      <c r="OMJ129" s="511"/>
      <c r="OMK129" s="511"/>
      <c r="OML129" s="511"/>
      <c r="OMM129" s="511"/>
      <c r="OMN129" s="511"/>
      <c r="OMO129" s="511"/>
      <c r="OMP129" s="511"/>
      <c r="OMQ129" s="511"/>
      <c r="OMR129" s="511"/>
      <c r="OMS129" s="511"/>
      <c r="OMT129" s="511"/>
      <c r="OMU129" s="511"/>
      <c r="OMV129" s="511"/>
      <c r="OMW129" s="511"/>
      <c r="OMX129" s="511"/>
      <c r="OMY129" s="511"/>
      <c r="OMZ129" s="511"/>
      <c r="ONA129" s="511"/>
      <c r="ONB129" s="511"/>
      <c r="ONC129" s="511"/>
      <c r="OND129" s="511"/>
      <c r="ONE129" s="511"/>
      <c r="ONF129" s="511"/>
      <c r="ONG129" s="511"/>
      <c r="ONH129" s="511"/>
      <c r="ONI129" s="511"/>
      <c r="ONJ129" s="511"/>
      <c r="ONK129" s="511"/>
      <c r="ONL129" s="511"/>
      <c r="ONM129" s="511"/>
      <c r="ONN129" s="511"/>
      <c r="ONO129" s="511"/>
      <c r="ONP129" s="511"/>
      <c r="ONQ129" s="511"/>
      <c r="ONR129" s="511"/>
      <c r="ONS129" s="511"/>
      <c r="ONT129" s="511"/>
      <c r="ONU129" s="511"/>
      <c r="ONV129" s="511"/>
      <c r="ONW129" s="511"/>
      <c r="ONX129" s="511"/>
      <c r="ONY129" s="511"/>
      <c r="ONZ129" s="511"/>
      <c r="OOA129" s="511"/>
      <c r="OOB129" s="511"/>
      <c r="OOC129" s="511"/>
      <c r="OOD129" s="511"/>
      <c r="OOE129" s="511"/>
      <c r="OOF129" s="511"/>
      <c r="OOG129" s="511"/>
      <c r="OOH129" s="511"/>
      <c r="OOI129" s="511"/>
      <c r="OOJ129" s="511"/>
      <c r="OOK129" s="511"/>
      <c r="OOL129" s="511"/>
      <c r="OOM129" s="511"/>
      <c r="OON129" s="511"/>
      <c r="OOO129" s="511"/>
      <c r="OOP129" s="511"/>
      <c r="OOQ129" s="511"/>
      <c r="OOR129" s="511"/>
      <c r="OOS129" s="511"/>
      <c r="OOT129" s="511"/>
      <c r="OOU129" s="511"/>
      <c r="OOV129" s="511"/>
      <c r="OOW129" s="511"/>
      <c r="OOX129" s="511"/>
      <c r="OOY129" s="511"/>
      <c r="OOZ129" s="511"/>
      <c r="OPA129" s="511"/>
      <c r="OPB129" s="511"/>
      <c r="OPC129" s="511"/>
      <c r="OPD129" s="511"/>
      <c r="OPE129" s="511"/>
      <c r="OPF129" s="511"/>
      <c r="OPG129" s="511"/>
      <c r="OPH129" s="511"/>
      <c r="OPI129" s="511"/>
      <c r="OPJ129" s="511"/>
      <c r="OPK129" s="511"/>
      <c r="OPL129" s="511"/>
      <c r="OPM129" s="511"/>
      <c r="OPN129" s="511"/>
      <c r="OPO129" s="511"/>
      <c r="OPP129" s="511"/>
      <c r="OPQ129" s="511"/>
      <c r="OPR129" s="511"/>
      <c r="OPS129" s="511"/>
      <c r="OPT129" s="511"/>
      <c r="OPU129" s="511"/>
      <c r="OPV129" s="511"/>
      <c r="OPW129" s="511"/>
      <c r="OPX129" s="511"/>
      <c r="OPY129" s="511"/>
      <c r="OPZ129" s="511"/>
      <c r="OQA129" s="511"/>
      <c r="OQB129" s="511"/>
      <c r="OQC129" s="511"/>
      <c r="OQD129" s="511"/>
      <c r="OQE129" s="511"/>
      <c r="OQF129" s="511"/>
      <c r="OQG129" s="511"/>
      <c r="OQH129" s="511"/>
      <c r="OQI129" s="511"/>
      <c r="OQJ129" s="511"/>
      <c r="OQK129" s="511"/>
      <c r="OQL129" s="511"/>
      <c r="OQM129" s="511"/>
      <c r="OQN129" s="511"/>
      <c r="OQO129" s="511"/>
      <c r="OQP129" s="511"/>
      <c r="OQQ129" s="511"/>
      <c r="OQR129" s="511"/>
      <c r="OQS129" s="511"/>
      <c r="OQT129" s="511"/>
      <c r="OQU129" s="511"/>
      <c r="OQV129" s="511"/>
      <c r="OQW129" s="511"/>
      <c r="OQX129" s="511"/>
      <c r="OQY129" s="511"/>
      <c r="OQZ129" s="511"/>
      <c r="ORA129" s="511"/>
      <c r="ORB129" s="511"/>
      <c r="ORC129" s="511"/>
      <c r="ORD129" s="511"/>
      <c r="ORE129" s="511"/>
      <c r="ORF129" s="511"/>
      <c r="ORG129" s="511"/>
      <c r="ORH129" s="511"/>
      <c r="ORI129" s="511"/>
      <c r="ORJ129" s="511"/>
      <c r="ORK129" s="511"/>
      <c r="ORL129" s="511"/>
      <c r="ORM129" s="511"/>
      <c r="ORN129" s="511"/>
      <c r="ORO129" s="511"/>
      <c r="ORP129" s="511"/>
      <c r="ORQ129" s="511"/>
      <c r="ORR129" s="511"/>
      <c r="ORS129" s="511"/>
      <c r="ORT129" s="511"/>
      <c r="ORU129" s="511"/>
      <c r="ORV129" s="511"/>
      <c r="ORW129" s="511"/>
      <c r="ORX129" s="511"/>
      <c r="ORY129" s="511"/>
      <c r="ORZ129" s="511"/>
      <c r="OSA129" s="511"/>
      <c r="OSB129" s="511"/>
      <c r="OSC129" s="511"/>
      <c r="OSD129" s="511"/>
      <c r="OSE129" s="511"/>
      <c r="OSF129" s="511"/>
      <c r="OSG129" s="511"/>
      <c r="OSH129" s="511"/>
      <c r="OSI129" s="511"/>
      <c r="OSJ129" s="511"/>
      <c r="OSK129" s="511"/>
      <c r="OSL129" s="511"/>
      <c r="OSM129" s="511"/>
      <c r="OSN129" s="511"/>
      <c r="OSO129" s="511"/>
      <c r="OSP129" s="511"/>
      <c r="OSQ129" s="511"/>
      <c r="OSR129" s="511"/>
      <c r="OSS129" s="511"/>
      <c r="OST129" s="511"/>
      <c r="OSU129" s="511"/>
      <c r="OSV129" s="511"/>
      <c r="OSW129" s="511"/>
      <c r="OSX129" s="511"/>
      <c r="OSY129" s="511"/>
      <c r="OSZ129" s="511"/>
      <c r="OTA129" s="511"/>
      <c r="OTB129" s="511"/>
      <c r="OTC129" s="511"/>
      <c r="OTD129" s="511"/>
      <c r="OTE129" s="511"/>
      <c r="OTF129" s="511"/>
      <c r="OTG129" s="511"/>
      <c r="OTH129" s="511"/>
      <c r="OTI129" s="511"/>
      <c r="OTJ129" s="511"/>
      <c r="OTK129" s="511"/>
      <c r="OTL129" s="511"/>
      <c r="OTM129" s="511"/>
      <c r="OTN129" s="511"/>
      <c r="OTO129" s="511"/>
      <c r="OTP129" s="511"/>
      <c r="OTQ129" s="511"/>
      <c r="OTR129" s="511"/>
      <c r="OTS129" s="511"/>
      <c r="OTT129" s="511"/>
      <c r="OTU129" s="511"/>
      <c r="OTV129" s="511"/>
      <c r="OTW129" s="511"/>
      <c r="OTX129" s="511"/>
      <c r="OTY129" s="511"/>
      <c r="OTZ129" s="511"/>
      <c r="OUA129" s="511"/>
      <c r="OUB129" s="511"/>
      <c r="OUC129" s="511"/>
      <c r="OUD129" s="511"/>
      <c r="OUE129" s="511"/>
      <c r="OUF129" s="511"/>
      <c r="OUG129" s="511"/>
      <c r="OUH129" s="511"/>
      <c r="OUI129" s="511"/>
      <c r="OUJ129" s="511"/>
      <c r="OUK129" s="511"/>
      <c r="OUL129" s="511"/>
      <c r="OUM129" s="511"/>
      <c r="OUN129" s="511"/>
      <c r="OUO129" s="511"/>
      <c r="OUP129" s="511"/>
      <c r="OUQ129" s="511"/>
      <c r="OUR129" s="511"/>
      <c r="OUS129" s="511"/>
      <c r="OUT129" s="511"/>
      <c r="OUU129" s="511"/>
      <c r="OUV129" s="511"/>
      <c r="OUW129" s="511"/>
      <c r="OUX129" s="511"/>
      <c r="OUY129" s="511"/>
      <c r="OUZ129" s="511"/>
      <c r="OVA129" s="511"/>
      <c r="OVB129" s="511"/>
      <c r="OVC129" s="511"/>
      <c r="OVD129" s="511"/>
      <c r="OVE129" s="511"/>
      <c r="OVF129" s="511"/>
      <c r="OVG129" s="511"/>
      <c r="OVH129" s="511"/>
      <c r="OVI129" s="511"/>
      <c r="OVJ129" s="511"/>
      <c r="OVK129" s="511"/>
      <c r="OVL129" s="511"/>
      <c r="OVM129" s="511"/>
      <c r="OVN129" s="511"/>
      <c r="OVO129" s="511"/>
      <c r="OVP129" s="511"/>
      <c r="OVQ129" s="511"/>
      <c r="OVR129" s="511"/>
      <c r="OVS129" s="511"/>
      <c r="OVT129" s="511"/>
      <c r="OVU129" s="511"/>
      <c r="OVV129" s="511"/>
      <c r="OVW129" s="511"/>
      <c r="OVX129" s="511"/>
      <c r="OVY129" s="511"/>
      <c r="OVZ129" s="511"/>
      <c r="OWA129" s="511"/>
      <c r="OWB129" s="511"/>
      <c r="OWC129" s="511"/>
      <c r="OWD129" s="511"/>
      <c r="OWE129" s="511"/>
      <c r="OWF129" s="511"/>
      <c r="OWG129" s="511"/>
      <c r="OWH129" s="511"/>
      <c r="OWI129" s="511"/>
      <c r="OWJ129" s="511"/>
      <c r="OWK129" s="511"/>
      <c r="OWL129" s="511"/>
      <c r="OWM129" s="511"/>
      <c r="OWN129" s="511"/>
      <c r="OWO129" s="511"/>
      <c r="OWP129" s="511"/>
      <c r="OWQ129" s="511"/>
      <c r="OWR129" s="511"/>
      <c r="OWS129" s="511"/>
      <c r="OWT129" s="511"/>
      <c r="OWU129" s="511"/>
      <c r="OWV129" s="511"/>
      <c r="OWW129" s="511"/>
      <c r="OWX129" s="511"/>
      <c r="OWY129" s="511"/>
      <c r="OWZ129" s="511"/>
      <c r="OXA129" s="511"/>
      <c r="OXB129" s="511"/>
      <c r="OXC129" s="511"/>
      <c r="OXD129" s="511"/>
      <c r="OXE129" s="511"/>
      <c r="OXF129" s="511"/>
      <c r="OXG129" s="511"/>
      <c r="OXH129" s="511"/>
      <c r="OXI129" s="511"/>
      <c r="OXJ129" s="511"/>
      <c r="OXK129" s="511"/>
      <c r="OXL129" s="511"/>
      <c r="OXM129" s="511"/>
      <c r="OXN129" s="511"/>
      <c r="OXO129" s="511"/>
      <c r="OXP129" s="511"/>
      <c r="OXQ129" s="511"/>
      <c r="OXR129" s="511"/>
      <c r="OXS129" s="511"/>
      <c r="OXT129" s="511"/>
      <c r="OXU129" s="511"/>
      <c r="OXV129" s="511"/>
      <c r="OXW129" s="511"/>
      <c r="OXX129" s="511"/>
      <c r="OXY129" s="511"/>
      <c r="OXZ129" s="511"/>
      <c r="OYA129" s="511"/>
      <c r="OYB129" s="511"/>
      <c r="OYC129" s="511"/>
      <c r="OYD129" s="511"/>
      <c r="OYE129" s="511"/>
      <c r="OYF129" s="511"/>
      <c r="OYG129" s="511"/>
      <c r="OYH129" s="511"/>
      <c r="OYI129" s="511"/>
      <c r="OYJ129" s="511"/>
      <c r="OYK129" s="511"/>
      <c r="OYL129" s="511"/>
      <c r="OYM129" s="511"/>
      <c r="OYN129" s="511"/>
      <c r="OYO129" s="511"/>
      <c r="OYP129" s="511"/>
      <c r="OYQ129" s="511"/>
      <c r="OYR129" s="511"/>
      <c r="OYS129" s="511"/>
      <c r="OYT129" s="511"/>
      <c r="OYU129" s="511"/>
      <c r="OYV129" s="511"/>
      <c r="OYW129" s="511"/>
      <c r="OYX129" s="511"/>
      <c r="OYY129" s="511"/>
      <c r="OYZ129" s="511"/>
      <c r="OZA129" s="511"/>
      <c r="OZB129" s="511"/>
      <c r="OZC129" s="511"/>
      <c r="OZD129" s="511"/>
      <c r="OZE129" s="511"/>
      <c r="OZF129" s="511"/>
      <c r="OZG129" s="511"/>
      <c r="OZH129" s="511"/>
      <c r="OZI129" s="511"/>
      <c r="OZJ129" s="511"/>
      <c r="OZK129" s="511"/>
      <c r="OZL129" s="511"/>
      <c r="OZM129" s="511"/>
      <c r="OZN129" s="511"/>
      <c r="OZO129" s="511"/>
      <c r="OZP129" s="511"/>
      <c r="OZQ129" s="511"/>
      <c r="OZR129" s="511"/>
      <c r="OZS129" s="511"/>
      <c r="OZT129" s="511"/>
      <c r="OZU129" s="511"/>
      <c r="OZV129" s="511"/>
      <c r="OZW129" s="511"/>
      <c r="OZX129" s="511"/>
      <c r="OZY129" s="511"/>
      <c r="OZZ129" s="511"/>
      <c r="PAA129" s="511"/>
      <c r="PAB129" s="511"/>
      <c r="PAC129" s="511"/>
      <c r="PAD129" s="511"/>
      <c r="PAE129" s="511"/>
      <c r="PAF129" s="511"/>
      <c r="PAG129" s="511"/>
      <c r="PAH129" s="511"/>
      <c r="PAI129" s="511"/>
      <c r="PAJ129" s="511"/>
      <c r="PAK129" s="511"/>
      <c r="PAL129" s="511"/>
      <c r="PAM129" s="511"/>
      <c r="PAN129" s="511"/>
      <c r="PAO129" s="511"/>
      <c r="PAP129" s="511"/>
      <c r="PAQ129" s="511"/>
      <c r="PAR129" s="511"/>
      <c r="PAS129" s="511"/>
      <c r="PAT129" s="511"/>
      <c r="PAU129" s="511"/>
      <c r="PAV129" s="511"/>
      <c r="PAW129" s="511"/>
      <c r="PAX129" s="511"/>
      <c r="PAY129" s="511"/>
      <c r="PAZ129" s="511"/>
      <c r="PBA129" s="511"/>
      <c r="PBB129" s="511"/>
      <c r="PBC129" s="511"/>
      <c r="PBD129" s="511"/>
      <c r="PBE129" s="511"/>
      <c r="PBF129" s="511"/>
      <c r="PBG129" s="511"/>
      <c r="PBH129" s="511"/>
      <c r="PBI129" s="511"/>
      <c r="PBJ129" s="511"/>
      <c r="PBK129" s="511"/>
      <c r="PBL129" s="511"/>
      <c r="PBM129" s="511"/>
      <c r="PBN129" s="511"/>
      <c r="PBO129" s="511"/>
      <c r="PBP129" s="511"/>
      <c r="PBQ129" s="511"/>
      <c r="PBR129" s="511"/>
      <c r="PBS129" s="511"/>
      <c r="PBT129" s="511"/>
      <c r="PBU129" s="511"/>
      <c r="PBV129" s="511"/>
      <c r="PBW129" s="511"/>
      <c r="PBX129" s="511"/>
      <c r="PBY129" s="511"/>
      <c r="PBZ129" s="511"/>
      <c r="PCA129" s="511"/>
      <c r="PCB129" s="511"/>
      <c r="PCC129" s="511"/>
      <c r="PCD129" s="511"/>
      <c r="PCE129" s="511"/>
      <c r="PCF129" s="511"/>
      <c r="PCG129" s="511"/>
      <c r="PCH129" s="511"/>
      <c r="PCI129" s="511"/>
      <c r="PCJ129" s="511"/>
      <c r="PCK129" s="511"/>
      <c r="PCL129" s="511"/>
      <c r="PCM129" s="511"/>
      <c r="PCN129" s="511"/>
      <c r="PCO129" s="511"/>
      <c r="PCP129" s="511"/>
      <c r="PCQ129" s="511"/>
      <c r="PCR129" s="511"/>
      <c r="PCS129" s="511"/>
      <c r="PCT129" s="511"/>
      <c r="PCU129" s="511"/>
      <c r="PCV129" s="511"/>
      <c r="PCW129" s="511"/>
      <c r="PCX129" s="511"/>
      <c r="PCY129" s="511"/>
      <c r="PCZ129" s="511"/>
      <c r="PDA129" s="511"/>
      <c r="PDB129" s="511"/>
      <c r="PDC129" s="511"/>
      <c r="PDD129" s="511"/>
      <c r="PDE129" s="511"/>
      <c r="PDF129" s="511"/>
      <c r="PDG129" s="511"/>
      <c r="PDH129" s="511"/>
      <c r="PDI129" s="511"/>
      <c r="PDJ129" s="511"/>
      <c r="PDK129" s="511"/>
      <c r="PDL129" s="511"/>
      <c r="PDM129" s="511"/>
      <c r="PDN129" s="511"/>
      <c r="PDO129" s="511"/>
      <c r="PDP129" s="511"/>
      <c r="PDQ129" s="511"/>
      <c r="PDR129" s="511"/>
      <c r="PDS129" s="511"/>
      <c r="PDT129" s="511"/>
      <c r="PDU129" s="511"/>
      <c r="PDV129" s="511"/>
      <c r="PDW129" s="511"/>
      <c r="PDX129" s="511"/>
      <c r="PDY129" s="511"/>
      <c r="PDZ129" s="511"/>
      <c r="PEA129" s="511"/>
      <c r="PEB129" s="511"/>
      <c r="PEC129" s="511"/>
      <c r="PED129" s="511"/>
      <c r="PEE129" s="511"/>
      <c r="PEF129" s="511"/>
      <c r="PEG129" s="511"/>
      <c r="PEH129" s="511"/>
      <c r="PEI129" s="511"/>
      <c r="PEJ129" s="511"/>
      <c r="PEK129" s="511"/>
      <c r="PEL129" s="511"/>
      <c r="PEM129" s="511"/>
      <c r="PEN129" s="511"/>
      <c r="PEO129" s="511"/>
      <c r="PEP129" s="511"/>
      <c r="PEQ129" s="511"/>
      <c r="PER129" s="511"/>
      <c r="PES129" s="511"/>
      <c r="PET129" s="511"/>
      <c r="PEU129" s="511"/>
      <c r="PEV129" s="511"/>
      <c r="PEW129" s="511"/>
      <c r="PEX129" s="511"/>
      <c r="PEY129" s="511"/>
      <c r="PEZ129" s="511"/>
      <c r="PFA129" s="511"/>
      <c r="PFB129" s="511"/>
      <c r="PFC129" s="511"/>
      <c r="PFD129" s="511"/>
      <c r="PFE129" s="511"/>
      <c r="PFF129" s="511"/>
      <c r="PFG129" s="511"/>
      <c r="PFH129" s="511"/>
      <c r="PFI129" s="511"/>
      <c r="PFJ129" s="511"/>
      <c r="PFK129" s="511"/>
      <c r="PFL129" s="511"/>
      <c r="PFM129" s="511"/>
      <c r="PFN129" s="511"/>
      <c r="PFO129" s="511"/>
      <c r="PFP129" s="511"/>
      <c r="PFQ129" s="511"/>
      <c r="PFR129" s="511"/>
      <c r="PFS129" s="511"/>
      <c r="PFT129" s="511"/>
      <c r="PFU129" s="511"/>
      <c r="PFV129" s="511"/>
      <c r="PFW129" s="511"/>
      <c r="PFX129" s="511"/>
      <c r="PFY129" s="511"/>
      <c r="PFZ129" s="511"/>
      <c r="PGA129" s="511"/>
      <c r="PGB129" s="511"/>
      <c r="PGC129" s="511"/>
      <c r="PGD129" s="511"/>
      <c r="PGE129" s="511"/>
      <c r="PGF129" s="511"/>
      <c r="PGG129" s="511"/>
      <c r="PGH129" s="511"/>
      <c r="PGI129" s="511"/>
      <c r="PGJ129" s="511"/>
      <c r="PGK129" s="511"/>
      <c r="PGL129" s="511"/>
      <c r="PGM129" s="511"/>
      <c r="PGN129" s="511"/>
      <c r="PGO129" s="511"/>
      <c r="PGP129" s="511"/>
      <c r="PGQ129" s="511"/>
      <c r="PGR129" s="511"/>
      <c r="PGS129" s="511"/>
      <c r="PGT129" s="511"/>
      <c r="PGU129" s="511"/>
      <c r="PGV129" s="511"/>
      <c r="PGW129" s="511"/>
      <c r="PGX129" s="511"/>
      <c r="PGY129" s="511"/>
      <c r="PGZ129" s="511"/>
      <c r="PHA129" s="511"/>
      <c r="PHB129" s="511"/>
      <c r="PHC129" s="511"/>
      <c r="PHD129" s="511"/>
      <c r="PHE129" s="511"/>
      <c r="PHF129" s="511"/>
      <c r="PHG129" s="511"/>
      <c r="PHH129" s="511"/>
      <c r="PHI129" s="511"/>
      <c r="PHJ129" s="511"/>
      <c r="PHK129" s="511"/>
      <c r="PHL129" s="511"/>
      <c r="PHM129" s="511"/>
      <c r="PHN129" s="511"/>
      <c r="PHO129" s="511"/>
      <c r="PHP129" s="511"/>
      <c r="PHQ129" s="511"/>
      <c r="PHR129" s="511"/>
      <c r="PHS129" s="511"/>
      <c r="PHT129" s="511"/>
      <c r="PHU129" s="511"/>
      <c r="PHV129" s="511"/>
      <c r="PHW129" s="511"/>
      <c r="PHX129" s="511"/>
      <c r="PHY129" s="511"/>
      <c r="PHZ129" s="511"/>
      <c r="PIA129" s="511"/>
      <c r="PIB129" s="511"/>
      <c r="PIC129" s="511"/>
      <c r="PID129" s="511"/>
      <c r="PIE129" s="511"/>
      <c r="PIF129" s="511"/>
      <c r="PIG129" s="511"/>
      <c r="PIH129" s="511"/>
      <c r="PII129" s="511"/>
      <c r="PIJ129" s="511"/>
      <c r="PIK129" s="511"/>
      <c r="PIL129" s="511"/>
      <c r="PIM129" s="511"/>
      <c r="PIN129" s="511"/>
      <c r="PIO129" s="511"/>
      <c r="PIP129" s="511"/>
      <c r="PIQ129" s="511"/>
      <c r="PIR129" s="511"/>
      <c r="PIS129" s="511"/>
      <c r="PIT129" s="511"/>
      <c r="PIU129" s="511"/>
      <c r="PIV129" s="511"/>
      <c r="PIW129" s="511"/>
      <c r="PIX129" s="511"/>
      <c r="PIY129" s="511"/>
      <c r="PIZ129" s="511"/>
      <c r="PJA129" s="511"/>
      <c r="PJB129" s="511"/>
      <c r="PJC129" s="511"/>
      <c r="PJD129" s="511"/>
      <c r="PJE129" s="511"/>
      <c r="PJF129" s="511"/>
      <c r="PJG129" s="511"/>
      <c r="PJH129" s="511"/>
      <c r="PJI129" s="511"/>
      <c r="PJJ129" s="511"/>
      <c r="PJK129" s="511"/>
      <c r="PJL129" s="511"/>
      <c r="PJM129" s="511"/>
      <c r="PJN129" s="511"/>
      <c r="PJO129" s="511"/>
      <c r="PJP129" s="511"/>
      <c r="PJQ129" s="511"/>
      <c r="PJR129" s="511"/>
      <c r="PJS129" s="511"/>
      <c r="PJT129" s="511"/>
      <c r="PJU129" s="511"/>
      <c r="PJV129" s="511"/>
      <c r="PJW129" s="511"/>
      <c r="PJX129" s="511"/>
      <c r="PJY129" s="511"/>
      <c r="PJZ129" s="511"/>
      <c r="PKA129" s="511"/>
      <c r="PKB129" s="511"/>
      <c r="PKC129" s="511"/>
      <c r="PKD129" s="511"/>
      <c r="PKE129" s="511"/>
      <c r="PKF129" s="511"/>
      <c r="PKG129" s="511"/>
      <c r="PKH129" s="511"/>
      <c r="PKI129" s="511"/>
      <c r="PKJ129" s="511"/>
      <c r="PKK129" s="511"/>
      <c r="PKL129" s="511"/>
      <c r="PKM129" s="511"/>
      <c r="PKN129" s="511"/>
      <c r="PKO129" s="511"/>
      <c r="PKP129" s="511"/>
      <c r="PKQ129" s="511"/>
      <c r="PKR129" s="511"/>
      <c r="PKS129" s="511"/>
      <c r="PKT129" s="511"/>
      <c r="PKU129" s="511"/>
      <c r="PKV129" s="511"/>
      <c r="PKW129" s="511"/>
      <c r="PKX129" s="511"/>
      <c r="PKY129" s="511"/>
      <c r="PKZ129" s="511"/>
      <c r="PLA129" s="511"/>
      <c r="PLB129" s="511"/>
      <c r="PLC129" s="511"/>
      <c r="PLD129" s="511"/>
      <c r="PLE129" s="511"/>
      <c r="PLF129" s="511"/>
      <c r="PLG129" s="511"/>
      <c r="PLH129" s="511"/>
      <c r="PLI129" s="511"/>
      <c r="PLJ129" s="511"/>
      <c r="PLK129" s="511"/>
      <c r="PLL129" s="511"/>
      <c r="PLM129" s="511"/>
      <c r="PLN129" s="511"/>
      <c r="PLO129" s="511"/>
      <c r="PLP129" s="511"/>
      <c r="PLQ129" s="511"/>
      <c r="PLR129" s="511"/>
      <c r="PLS129" s="511"/>
      <c r="PLT129" s="511"/>
      <c r="PLU129" s="511"/>
      <c r="PLV129" s="511"/>
      <c r="PLW129" s="511"/>
      <c r="PLX129" s="511"/>
      <c r="PLY129" s="511"/>
      <c r="PLZ129" s="511"/>
      <c r="PMA129" s="511"/>
      <c r="PMB129" s="511"/>
      <c r="PMC129" s="511"/>
      <c r="PMD129" s="511"/>
      <c r="PME129" s="511"/>
      <c r="PMF129" s="511"/>
      <c r="PMG129" s="511"/>
      <c r="PMH129" s="511"/>
      <c r="PMI129" s="511"/>
      <c r="PMJ129" s="511"/>
      <c r="PMK129" s="511"/>
      <c r="PML129" s="511"/>
      <c r="PMM129" s="511"/>
      <c r="PMN129" s="511"/>
      <c r="PMO129" s="511"/>
      <c r="PMP129" s="511"/>
      <c r="PMQ129" s="511"/>
      <c r="PMR129" s="511"/>
      <c r="PMS129" s="511"/>
      <c r="PMT129" s="511"/>
      <c r="PMU129" s="511"/>
      <c r="PMV129" s="511"/>
      <c r="PMW129" s="511"/>
      <c r="PMX129" s="511"/>
      <c r="PMY129" s="511"/>
      <c r="PMZ129" s="511"/>
      <c r="PNA129" s="511"/>
      <c r="PNB129" s="511"/>
      <c r="PNC129" s="511"/>
      <c r="PND129" s="511"/>
      <c r="PNE129" s="511"/>
      <c r="PNF129" s="511"/>
      <c r="PNG129" s="511"/>
      <c r="PNH129" s="511"/>
      <c r="PNI129" s="511"/>
      <c r="PNJ129" s="511"/>
      <c r="PNK129" s="511"/>
      <c r="PNL129" s="511"/>
      <c r="PNM129" s="511"/>
      <c r="PNN129" s="511"/>
      <c r="PNO129" s="511"/>
      <c r="PNP129" s="511"/>
      <c r="PNQ129" s="511"/>
      <c r="PNR129" s="511"/>
      <c r="PNS129" s="511"/>
      <c r="PNT129" s="511"/>
      <c r="PNU129" s="511"/>
      <c r="PNV129" s="511"/>
      <c r="PNW129" s="511"/>
      <c r="PNX129" s="511"/>
      <c r="PNY129" s="511"/>
      <c r="PNZ129" s="511"/>
      <c r="POA129" s="511"/>
      <c r="POB129" s="511"/>
      <c r="POC129" s="511"/>
      <c r="POD129" s="511"/>
      <c r="POE129" s="511"/>
      <c r="POF129" s="511"/>
      <c r="POG129" s="511"/>
      <c r="POH129" s="511"/>
      <c r="POI129" s="511"/>
      <c r="POJ129" s="511"/>
      <c r="POK129" s="511"/>
      <c r="POL129" s="511"/>
      <c r="POM129" s="511"/>
      <c r="PON129" s="511"/>
      <c r="POO129" s="511"/>
      <c r="POP129" s="511"/>
      <c r="POQ129" s="511"/>
      <c r="POR129" s="511"/>
      <c r="POS129" s="511"/>
      <c r="POT129" s="511"/>
      <c r="POU129" s="511"/>
      <c r="POV129" s="511"/>
      <c r="POW129" s="511"/>
      <c r="POX129" s="511"/>
      <c r="POY129" s="511"/>
      <c r="POZ129" s="511"/>
      <c r="PPA129" s="511"/>
      <c r="PPB129" s="511"/>
      <c r="PPC129" s="511"/>
      <c r="PPD129" s="511"/>
      <c r="PPE129" s="511"/>
      <c r="PPF129" s="511"/>
      <c r="PPG129" s="511"/>
      <c r="PPH129" s="511"/>
      <c r="PPI129" s="511"/>
      <c r="PPJ129" s="511"/>
      <c r="PPK129" s="511"/>
      <c r="PPL129" s="511"/>
      <c r="PPM129" s="511"/>
      <c r="PPN129" s="511"/>
      <c r="PPO129" s="511"/>
      <c r="PPP129" s="511"/>
      <c r="PPQ129" s="511"/>
      <c r="PPR129" s="511"/>
      <c r="PPS129" s="511"/>
      <c r="PPT129" s="511"/>
      <c r="PPU129" s="511"/>
      <c r="PPV129" s="511"/>
      <c r="PPW129" s="511"/>
      <c r="PPX129" s="511"/>
      <c r="PPY129" s="511"/>
      <c r="PPZ129" s="511"/>
      <c r="PQA129" s="511"/>
      <c r="PQB129" s="511"/>
      <c r="PQC129" s="511"/>
      <c r="PQD129" s="511"/>
      <c r="PQE129" s="511"/>
      <c r="PQF129" s="511"/>
      <c r="PQG129" s="511"/>
      <c r="PQH129" s="511"/>
      <c r="PQI129" s="511"/>
      <c r="PQJ129" s="511"/>
      <c r="PQK129" s="511"/>
      <c r="PQL129" s="511"/>
      <c r="PQM129" s="511"/>
      <c r="PQN129" s="511"/>
      <c r="PQO129" s="511"/>
      <c r="PQP129" s="511"/>
      <c r="PQQ129" s="511"/>
      <c r="PQR129" s="511"/>
      <c r="PQS129" s="511"/>
      <c r="PQT129" s="511"/>
      <c r="PQU129" s="511"/>
      <c r="PQV129" s="511"/>
      <c r="PQW129" s="511"/>
      <c r="PQX129" s="511"/>
      <c r="PQY129" s="511"/>
      <c r="PQZ129" s="511"/>
      <c r="PRA129" s="511"/>
      <c r="PRB129" s="511"/>
      <c r="PRC129" s="511"/>
      <c r="PRD129" s="511"/>
      <c r="PRE129" s="511"/>
      <c r="PRF129" s="511"/>
      <c r="PRG129" s="511"/>
      <c r="PRH129" s="511"/>
      <c r="PRI129" s="511"/>
      <c r="PRJ129" s="511"/>
      <c r="PRK129" s="511"/>
      <c r="PRL129" s="511"/>
      <c r="PRM129" s="511"/>
      <c r="PRN129" s="511"/>
      <c r="PRO129" s="511"/>
      <c r="PRP129" s="511"/>
      <c r="PRQ129" s="511"/>
      <c r="PRR129" s="511"/>
      <c r="PRS129" s="511"/>
      <c r="PRT129" s="511"/>
      <c r="PRU129" s="511"/>
      <c r="PRV129" s="511"/>
      <c r="PRW129" s="511"/>
      <c r="PRX129" s="511"/>
      <c r="PRY129" s="511"/>
      <c r="PRZ129" s="511"/>
      <c r="PSA129" s="511"/>
      <c r="PSB129" s="511"/>
      <c r="PSC129" s="511"/>
      <c r="PSD129" s="511"/>
      <c r="PSE129" s="511"/>
      <c r="PSF129" s="511"/>
      <c r="PSG129" s="511"/>
      <c r="PSH129" s="511"/>
      <c r="PSI129" s="511"/>
      <c r="PSJ129" s="511"/>
      <c r="PSK129" s="511"/>
      <c r="PSL129" s="511"/>
      <c r="PSM129" s="511"/>
      <c r="PSN129" s="511"/>
      <c r="PSO129" s="511"/>
      <c r="PSP129" s="511"/>
      <c r="PSQ129" s="511"/>
      <c r="PSR129" s="511"/>
      <c r="PSS129" s="511"/>
      <c r="PST129" s="511"/>
      <c r="PSU129" s="511"/>
      <c r="PSV129" s="511"/>
      <c r="PSW129" s="511"/>
      <c r="PSX129" s="511"/>
      <c r="PSY129" s="511"/>
      <c r="PSZ129" s="511"/>
      <c r="PTA129" s="511"/>
      <c r="PTB129" s="511"/>
      <c r="PTC129" s="511"/>
      <c r="PTD129" s="511"/>
      <c r="PTE129" s="511"/>
      <c r="PTF129" s="511"/>
      <c r="PTG129" s="511"/>
      <c r="PTH129" s="511"/>
      <c r="PTI129" s="511"/>
      <c r="PTJ129" s="511"/>
      <c r="PTK129" s="511"/>
      <c r="PTL129" s="511"/>
      <c r="PTM129" s="511"/>
      <c r="PTN129" s="511"/>
      <c r="PTO129" s="511"/>
      <c r="PTP129" s="511"/>
      <c r="PTQ129" s="511"/>
      <c r="PTR129" s="511"/>
      <c r="PTS129" s="511"/>
      <c r="PTT129" s="511"/>
      <c r="PTU129" s="511"/>
      <c r="PTV129" s="511"/>
      <c r="PTW129" s="511"/>
      <c r="PTX129" s="511"/>
      <c r="PTY129" s="511"/>
      <c r="PTZ129" s="511"/>
      <c r="PUA129" s="511"/>
      <c r="PUB129" s="511"/>
      <c r="PUC129" s="511"/>
      <c r="PUD129" s="511"/>
      <c r="PUE129" s="511"/>
      <c r="PUF129" s="511"/>
      <c r="PUG129" s="511"/>
      <c r="PUH129" s="511"/>
      <c r="PUI129" s="511"/>
      <c r="PUJ129" s="511"/>
      <c r="PUK129" s="511"/>
      <c r="PUL129" s="511"/>
      <c r="PUM129" s="511"/>
      <c r="PUN129" s="511"/>
      <c r="PUO129" s="511"/>
      <c r="PUP129" s="511"/>
      <c r="PUQ129" s="511"/>
      <c r="PUR129" s="511"/>
      <c r="PUS129" s="511"/>
      <c r="PUT129" s="511"/>
      <c r="PUU129" s="511"/>
      <c r="PUV129" s="511"/>
      <c r="PUW129" s="511"/>
      <c r="PUX129" s="511"/>
      <c r="PUY129" s="511"/>
      <c r="PUZ129" s="511"/>
      <c r="PVA129" s="511"/>
      <c r="PVB129" s="511"/>
      <c r="PVC129" s="511"/>
      <c r="PVD129" s="511"/>
      <c r="PVE129" s="511"/>
      <c r="PVF129" s="511"/>
      <c r="PVG129" s="511"/>
      <c r="PVH129" s="511"/>
      <c r="PVI129" s="511"/>
      <c r="PVJ129" s="511"/>
      <c r="PVK129" s="511"/>
      <c r="PVL129" s="511"/>
      <c r="PVM129" s="511"/>
      <c r="PVN129" s="511"/>
      <c r="PVO129" s="511"/>
      <c r="PVP129" s="511"/>
      <c r="PVQ129" s="511"/>
      <c r="PVR129" s="511"/>
      <c r="PVS129" s="511"/>
      <c r="PVT129" s="511"/>
      <c r="PVU129" s="511"/>
      <c r="PVV129" s="511"/>
      <c r="PVW129" s="511"/>
      <c r="PVX129" s="511"/>
      <c r="PVY129" s="511"/>
      <c r="PVZ129" s="511"/>
      <c r="PWA129" s="511"/>
      <c r="PWB129" s="511"/>
      <c r="PWC129" s="511"/>
      <c r="PWD129" s="511"/>
      <c r="PWE129" s="511"/>
      <c r="PWF129" s="511"/>
      <c r="PWG129" s="511"/>
      <c r="PWH129" s="511"/>
      <c r="PWI129" s="511"/>
      <c r="PWJ129" s="511"/>
      <c r="PWK129" s="511"/>
      <c r="PWL129" s="511"/>
      <c r="PWM129" s="511"/>
      <c r="PWN129" s="511"/>
      <c r="PWO129" s="511"/>
      <c r="PWP129" s="511"/>
      <c r="PWQ129" s="511"/>
      <c r="PWR129" s="511"/>
      <c r="PWS129" s="511"/>
      <c r="PWT129" s="511"/>
      <c r="PWU129" s="511"/>
      <c r="PWV129" s="511"/>
      <c r="PWW129" s="511"/>
      <c r="PWX129" s="511"/>
      <c r="PWY129" s="511"/>
      <c r="PWZ129" s="511"/>
      <c r="PXA129" s="511"/>
      <c r="PXB129" s="511"/>
      <c r="PXC129" s="511"/>
      <c r="PXD129" s="511"/>
      <c r="PXE129" s="511"/>
      <c r="PXF129" s="511"/>
      <c r="PXG129" s="511"/>
      <c r="PXH129" s="511"/>
      <c r="PXI129" s="511"/>
      <c r="PXJ129" s="511"/>
      <c r="PXK129" s="511"/>
      <c r="PXL129" s="511"/>
      <c r="PXM129" s="511"/>
      <c r="PXN129" s="511"/>
      <c r="PXO129" s="511"/>
      <c r="PXP129" s="511"/>
      <c r="PXQ129" s="511"/>
      <c r="PXR129" s="511"/>
      <c r="PXS129" s="511"/>
      <c r="PXT129" s="511"/>
      <c r="PXU129" s="511"/>
      <c r="PXV129" s="511"/>
      <c r="PXW129" s="511"/>
      <c r="PXX129" s="511"/>
      <c r="PXY129" s="511"/>
      <c r="PXZ129" s="511"/>
      <c r="PYA129" s="511"/>
      <c r="PYB129" s="511"/>
      <c r="PYC129" s="511"/>
      <c r="PYD129" s="511"/>
      <c r="PYE129" s="511"/>
      <c r="PYF129" s="511"/>
      <c r="PYG129" s="511"/>
      <c r="PYH129" s="511"/>
      <c r="PYI129" s="511"/>
      <c r="PYJ129" s="511"/>
      <c r="PYK129" s="511"/>
      <c r="PYL129" s="511"/>
      <c r="PYM129" s="511"/>
      <c r="PYN129" s="511"/>
      <c r="PYO129" s="511"/>
      <c r="PYP129" s="511"/>
      <c r="PYQ129" s="511"/>
      <c r="PYR129" s="511"/>
      <c r="PYS129" s="511"/>
      <c r="PYT129" s="511"/>
      <c r="PYU129" s="511"/>
      <c r="PYV129" s="511"/>
      <c r="PYW129" s="511"/>
      <c r="PYX129" s="511"/>
      <c r="PYY129" s="511"/>
      <c r="PYZ129" s="511"/>
      <c r="PZA129" s="511"/>
      <c r="PZB129" s="511"/>
      <c r="PZC129" s="511"/>
      <c r="PZD129" s="511"/>
      <c r="PZE129" s="511"/>
      <c r="PZF129" s="511"/>
      <c r="PZG129" s="511"/>
      <c r="PZH129" s="511"/>
      <c r="PZI129" s="511"/>
      <c r="PZJ129" s="511"/>
      <c r="PZK129" s="511"/>
      <c r="PZL129" s="511"/>
      <c r="PZM129" s="511"/>
      <c r="PZN129" s="511"/>
      <c r="PZO129" s="511"/>
      <c r="PZP129" s="511"/>
      <c r="PZQ129" s="511"/>
      <c r="PZR129" s="511"/>
      <c r="PZS129" s="511"/>
      <c r="PZT129" s="511"/>
      <c r="PZU129" s="511"/>
      <c r="PZV129" s="511"/>
      <c r="PZW129" s="511"/>
      <c r="PZX129" s="511"/>
      <c r="PZY129" s="511"/>
      <c r="PZZ129" s="511"/>
      <c r="QAA129" s="511"/>
      <c r="QAB129" s="511"/>
      <c r="QAC129" s="511"/>
      <c r="QAD129" s="511"/>
      <c r="QAE129" s="511"/>
      <c r="QAF129" s="511"/>
      <c r="QAG129" s="511"/>
      <c r="QAH129" s="511"/>
      <c r="QAI129" s="511"/>
      <c r="QAJ129" s="511"/>
      <c r="QAK129" s="511"/>
      <c r="QAL129" s="511"/>
      <c r="QAM129" s="511"/>
      <c r="QAN129" s="511"/>
      <c r="QAO129" s="511"/>
      <c r="QAP129" s="511"/>
      <c r="QAQ129" s="511"/>
      <c r="QAR129" s="511"/>
      <c r="QAS129" s="511"/>
      <c r="QAT129" s="511"/>
      <c r="QAU129" s="511"/>
      <c r="QAV129" s="511"/>
      <c r="QAW129" s="511"/>
      <c r="QAX129" s="511"/>
      <c r="QAY129" s="511"/>
      <c r="QAZ129" s="511"/>
      <c r="QBA129" s="511"/>
      <c r="QBB129" s="511"/>
      <c r="QBC129" s="511"/>
      <c r="QBD129" s="511"/>
      <c r="QBE129" s="511"/>
      <c r="QBF129" s="511"/>
      <c r="QBG129" s="511"/>
      <c r="QBH129" s="511"/>
      <c r="QBI129" s="511"/>
      <c r="QBJ129" s="511"/>
      <c r="QBK129" s="511"/>
      <c r="QBL129" s="511"/>
      <c r="QBM129" s="511"/>
      <c r="QBN129" s="511"/>
      <c r="QBO129" s="511"/>
      <c r="QBP129" s="511"/>
      <c r="QBQ129" s="511"/>
      <c r="QBR129" s="511"/>
      <c r="QBS129" s="511"/>
      <c r="QBT129" s="511"/>
      <c r="QBU129" s="511"/>
      <c r="QBV129" s="511"/>
      <c r="QBW129" s="511"/>
      <c r="QBX129" s="511"/>
      <c r="QBY129" s="511"/>
      <c r="QBZ129" s="511"/>
      <c r="QCA129" s="511"/>
      <c r="QCB129" s="511"/>
      <c r="QCC129" s="511"/>
      <c r="QCD129" s="511"/>
      <c r="QCE129" s="511"/>
      <c r="QCF129" s="511"/>
      <c r="QCG129" s="511"/>
      <c r="QCH129" s="511"/>
      <c r="QCI129" s="511"/>
      <c r="QCJ129" s="511"/>
      <c r="QCK129" s="511"/>
      <c r="QCL129" s="511"/>
      <c r="QCM129" s="511"/>
      <c r="QCN129" s="511"/>
      <c r="QCO129" s="511"/>
      <c r="QCP129" s="511"/>
      <c r="QCQ129" s="511"/>
      <c r="QCR129" s="511"/>
      <c r="QCS129" s="511"/>
      <c r="QCT129" s="511"/>
      <c r="QCU129" s="511"/>
      <c r="QCV129" s="511"/>
      <c r="QCW129" s="511"/>
      <c r="QCX129" s="511"/>
      <c r="QCY129" s="511"/>
      <c r="QCZ129" s="511"/>
      <c r="QDA129" s="511"/>
      <c r="QDB129" s="511"/>
      <c r="QDC129" s="511"/>
      <c r="QDD129" s="511"/>
      <c r="QDE129" s="511"/>
      <c r="QDF129" s="511"/>
      <c r="QDG129" s="511"/>
      <c r="QDH129" s="511"/>
      <c r="QDI129" s="511"/>
      <c r="QDJ129" s="511"/>
      <c r="QDK129" s="511"/>
      <c r="QDL129" s="511"/>
      <c r="QDM129" s="511"/>
      <c r="QDN129" s="511"/>
      <c r="QDO129" s="511"/>
      <c r="QDP129" s="511"/>
      <c r="QDQ129" s="511"/>
      <c r="QDR129" s="511"/>
      <c r="QDS129" s="511"/>
      <c r="QDT129" s="511"/>
      <c r="QDU129" s="511"/>
      <c r="QDV129" s="511"/>
      <c r="QDW129" s="511"/>
      <c r="QDX129" s="511"/>
      <c r="QDY129" s="511"/>
      <c r="QDZ129" s="511"/>
      <c r="QEA129" s="511"/>
      <c r="QEB129" s="511"/>
      <c r="QEC129" s="511"/>
      <c r="QED129" s="511"/>
      <c r="QEE129" s="511"/>
      <c r="QEF129" s="511"/>
      <c r="QEG129" s="511"/>
      <c r="QEH129" s="511"/>
      <c r="QEI129" s="511"/>
      <c r="QEJ129" s="511"/>
      <c r="QEK129" s="511"/>
      <c r="QEL129" s="511"/>
      <c r="QEM129" s="511"/>
      <c r="QEN129" s="511"/>
      <c r="QEO129" s="511"/>
      <c r="QEP129" s="511"/>
      <c r="QEQ129" s="511"/>
      <c r="QER129" s="511"/>
      <c r="QES129" s="511"/>
      <c r="QET129" s="511"/>
      <c r="QEU129" s="511"/>
      <c r="QEV129" s="511"/>
      <c r="QEW129" s="511"/>
      <c r="QEX129" s="511"/>
      <c r="QEY129" s="511"/>
      <c r="QEZ129" s="511"/>
      <c r="QFA129" s="511"/>
      <c r="QFB129" s="511"/>
      <c r="QFC129" s="511"/>
      <c r="QFD129" s="511"/>
      <c r="QFE129" s="511"/>
      <c r="QFF129" s="511"/>
      <c r="QFG129" s="511"/>
      <c r="QFH129" s="511"/>
      <c r="QFI129" s="511"/>
      <c r="QFJ129" s="511"/>
      <c r="QFK129" s="511"/>
      <c r="QFL129" s="511"/>
      <c r="QFM129" s="511"/>
      <c r="QFN129" s="511"/>
      <c r="QFO129" s="511"/>
      <c r="QFP129" s="511"/>
      <c r="QFQ129" s="511"/>
      <c r="QFR129" s="511"/>
      <c r="QFS129" s="511"/>
      <c r="QFT129" s="511"/>
      <c r="QFU129" s="511"/>
      <c r="QFV129" s="511"/>
      <c r="QFW129" s="511"/>
      <c r="QFX129" s="511"/>
      <c r="QFY129" s="511"/>
      <c r="QFZ129" s="511"/>
      <c r="QGA129" s="511"/>
      <c r="QGB129" s="511"/>
      <c r="QGC129" s="511"/>
      <c r="QGD129" s="511"/>
      <c r="QGE129" s="511"/>
      <c r="QGF129" s="511"/>
      <c r="QGG129" s="511"/>
      <c r="QGH129" s="511"/>
      <c r="QGI129" s="511"/>
      <c r="QGJ129" s="511"/>
      <c r="QGK129" s="511"/>
      <c r="QGL129" s="511"/>
      <c r="QGM129" s="511"/>
      <c r="QGN129" s="511"/>
      <c r="QGO129" s="511"/>
      <c r="QGP129" s="511"/>
      <c r="QGQ129" s="511"/>
      <c r="QGR129" s="511"/>
      <c r="QGS129" s="511"/>
      <c r="QGT129" s="511"/>
      <c r="QGU129" s="511"/>
      <c r="QGV129" s="511"/>
      <c r="QGW129" s="511"/>
      <c r="QGX129" s="511"/>
      <c r="QGY129" s="511"/>
      <c r="QGZ129" s="511"/>
      <c r="QHA129" s="511"/>
      <c r="QHB129" s="511"/>
      <c r="QHC129" s="511"/>
      <c r="QHD129" s="511"/>
      <c r="QHE129" s="511"/>
      <c r="QHF129" s="511"/>
      <c r="QHG129" s="511"/>
      <c r="QHH129" s="511"/>
      <c r="QHI129" s="511"/>
      <c r="QHJ129" s="511"/>
      <c r="QHK129" s="511"/>
      <c r="QHL129" s="511"/>
      <c r="QHM129" s="511"/>
      <c r="QHN129" s="511"/>
      <c r="QHO129" s="511"/>
      <c r="QHP129" s="511"/>
      <c r="QHQ129" s="511"/>
      <c r="QHR129" s="511"/>
      <c r="QHS129" s="511"/>
      <c r="QHT129" s="511"/>
      <c r="QHU129" s="511"/>
      <c r="QHV129" s="511"/>
      <c r="QHW129" s="511"/>
      <c r="QHX129" s="511"/>
      <c r="QHY129" s="511"/>
      <c r="QHZ129" s="511"/>
      <c r="QIA129" s="511"/>
      <c r="QIB129" s="511"/>
      <c r="QIC129" s="511"/>
      <c r="QID129" s="511"/>
      <c r="QIE129" s="511"/>
      <c r="QIF129" s="511"/>
      <c r="QIG129" s="511"/>
      <c r="QIH129" s="511"/>
      <c r="QII129" s="511"/>
      <c r="QIJ129" s="511"/>
      <c r="QIK129" s="511"/>
      <c r="QIL129" s="511"/>
      <c r="QIM129" s="511"/>
      <c r="QIN129" s="511"/>
      <c r="QIO129" s="511"/>
      <c r="QIP129" s="511"/>
      <c r="QIQ129" s="511"/>
      <c r="QIR129" s="511"/>
      <c r="QIS129" s="511"/>
      <c r="QIT129" s="511"/>
      <c r="QIU129" s="511"/>
      <c r="QIV129" s="511"/>
      <c r="QIW129" s="511"/>
      <c r="QIX129" s="511"/>
      <c r="QIY129" s="511"/>
      <c r="QIZ129" s="511"/>
      <c r="QJA129" s="511"/>
      <c r="QJB129" s="511"/>
      <c r="QJC129" s="511"/>
      <c r="QJD129" s="511"/>
      <c r="QJE129" s="511"/>
      <c r="QJF129" s="511"/>
      <c r="QJG129" s="511"/>
      <c r="QJH129" s="511"/>
      <c r="QJI129" s="511"/>
      <c r="QJJ129" s="511"/>
      <c r="QJK129" s="511"/>
      <c r="QJL129" s="511"/>
      <c r="QJM129" s="511"/>
      <c r="QJN129" s="511"/>
      <c r="QJO129" s="511"/>
      <c r="QJP129" s="511"/>
      <c r="QJQ129" s="511"/>
      <c r="QJR129" s="511"/>
      <c r="QJS129" s="511"/>
      <c r="QJT129" s="511"/>
      <c r="QJU129" s="511"/>
      <c r="QJV129" s="511"/>
      <c r="QJW129" s="511"/>
      <c r="QJX129" s="511"/>
      <c r="QJY129" s="511"/>
      <c r="QJZ129" s="511"/>
      <c r="QKA129" s="511"/>
      <c r="QKB129" s="511"/>
      <c r="QKC129" s="511"/>
      <c r="QKD129" s="511"/>
      <c r="QKE129" s="511"/>
      <c r="QKF129" s="511"/>
      <c r="QKG129" s="511"/>
      <c r="QKH129" s="511"/>
      <c r="QKI129" s="511"/>
      <c r="QKJ129" s="511"/>
      <c r="QKK129" s="511"/>
      <c r="QKL129" s="511"/>
      <c r="QKM129" s="511"/>
      <c r="QKN129" s="511"/>
      <c r="QKO129" s="511"/>
      <c r="QKP129" s="511"/>
      <c r="QKQ129" s="511"/>
      <c r="QKR129" s="511"/>
      <c r="QKS129" s="511"/>
      <c r="QKT129" s="511"/>
      <c r="QKU129" s="511"/>
      <c r="QKV129" s="511"/>
      <c r="QKW129" s="511"/>
      <c r="QKX129" s="511"/>
      <c r="QKY129" s="511"/>
      <c r="QKZ129" s="511"/>
      <c r="QLA129" s="511"/>
      <c r="QLB129" s="511"/>
      <c r="QLC129" s="511"/>
      <c r="QLD129" s="511"/>
      <c r="QLE129" s="511"/>
      <c r="QLF129" s="511"/>
      <c r="QLG129" s="511"/>
      <c r="QLH129" s="511"/>
      <c r="QLI129" s="511"/>
      <c r="QLJ129" s="511"/>
      <c r="QLK129" s="511"/>
      <c r="QLL129" s="511"/>
      <c r="QLM129" s="511"/>
      <c r="QLN129" s="511"/>
      <c r="QLO129" s="511"/>
      <c r="QLP129" s="511"/>
      <c r="QLQ129" s="511"/>
      <c r="QLR129" s="511"/>
      <c r="QLS129" s="511"/>
      <c r="QLT129" s="511"/>
      <c r="QLU129" s="511"/>
      <c r="QLV129" s="511"/>
      <c r="QLW129" s="511"/>
      <c r="QLX129" s="511"/>
      <c r="QLY129" s="511"/>
      <c r="QLZ129" s="511"/>
      <c r="QMA129" s="511"/>
      <c r="QMB129" s="511"/>
      <c r="QMC129" s="511"/>
      <c r="QMD129" s="511"/>
      <c r="QME129" s="511"/>
      <c r="QMF129" s="511"/>
      <c r="QMG129" s="511"/>
      <c r="QMH129" s="511"/>
      <c r="QMI129" s="511"/>
      <c r="QMJ129" s="511"/>
      <c r="QMK129" s="511"/>
      <c r="QML129" s="511"/>
      <c r="QMM129" s="511"/>
      <c r="QMN129" s="511"/>
      <c r="QMO129" s="511"/>
      <c r="QMP129" s="511"/>
      <c r="QMQ129" s="511"/>
      <c r="QMR129" s="511"/>
      <c r="QMS129" s="511"/>
      <c r="QMT129" s="511"/>
      <c r="QMU129" s="511"/>
      <c r="QMV129" s="511"/>
      <c r="QMW129" s="511"/>
      <c r="QMX129" s="511"/>
      <c r="QMY129" s="511"/>
      <c r="QMZ129" s="511"/>
      <c r="QNA129" s="511"/>
      <c r="QNB129" s="511"/>
      <c r="QNC129" s="511"/>
      <c r="QND129" s="511"/>
      <c r="QNE129" s="511"/>
      <c r="QNF129" s="511"/>
      <c r="QNG129" s="511"/>
      <c r="QNH129" s="511"/>
      <c r="QNI129" s="511"/>
      <c r="QNJ129" s="511"/>
      <c r="QNK129" s="511"/>
      <c r="QNL129" s="511"/>
      <c r="QNM129" s="511"/>
      <c r="QNN129" s="511"/>
      <c r="QNO129" s="511"/>
      <c r="QNP129" s="511"/>
      <c r="QNQ129" s="511"/>
      <c r="QNR129" s="511"/>
      <c r="QNS129" s="511"/>
      <c r="QNT129" s="511"/>
      <c r="QNU129" s="511"/>
      <c r="QNV129" s="511"/>
      <c r="QNW129" s="511"/>
      <c r="QNX129" s="511"/>
      <c r="QNY129" s="511"/>
      <c r="QNZ129" s="511"/>
      <c r="QOA129" s="511"/>
      <c r="QOB129" s="511"/>
      <c r="QOC129" s="511"/>
      <c r="QOD129" s="511"/>
      <c r="QOE129" s="511"/>
      <c r="QOF129" s="511"/>
      <c r="QOG129" s="511"/>
      <c r="QOH129" s="511"/>
      <c r="QOI129" s="511"/>
      <c r="QOJ129" s="511"/>
      <c r="QOK129" s="511"/>
      <c r="QOL129" s="511"/>
      <c r="QOM129" s="511"/>
      <c r="QON129" s="511"/>
      <c r="QOO129" s="511"/>
      <c r="QOP129" s="511"/>
      <c r="QOQ129" s="511"/>
      <c r="QOR129" s="511"/>
      <c r="QOS129" s="511"/>
      <c r="QOT129" s="511"/>
      <c r="QOU129" s="511"/>
      <c r="QOV129" s="511"/>
      <c r="QOW129" s="511"/>
      <c r="QOX129" s="511"/>
      <c r="QOY129" s="511"/>
      <c r="QOZ129" s="511"/>
      <c r="QPA129" s="511"/>
      <c r="QPB129" s="511"/>
      <c r="QPC129" s="511"/>
      <c r="QPD129" s="511"/>
      <c r="QPE129" s="511"/>
      <c r="QPF129" s="511"/>
      <c r="QPG129" s="511"/>
      <c r="QPH129" s="511"/>
      <c r="QPI129" s="511"/>
      <c r="QPJ129" s="511"/>
      <c r="QPK129" s="511"/>
      <c r="QPL129" s="511"/>
      <c r="QPM129" s="511"/>
      <c r="QPN129" s="511"/>
      <c r="QPO129" s="511"/>
      <c r="QPP129" s="511"/>
      <c r="QPQ129" s="511"/>
      <c r="QPR129" s="511"/>
      <c r="QPS129" s="511"/>
      <c r="QPT129" s="511"/>
      <c r="QPU129" s="511"/>
      <c r="QPV129" s="511"/>
      <c r="QPW129" s="511"/>
      <c r="QPX129" s="511"/>
      <c r="QPY129" s="511"/>
      <c r="QPZ129" s="511"/>
      <c r="QQA129" s="511"/>
      <c r="QQB129" s="511"/>
      <c r="QQC129" s="511"/>
      <c r="QQD129" s="511"/>
      <c r="QQE129" s="511"/>
      <c r="QQF129" s="511"/>
      <c r="QQG129" s="511"/>
      <c r="QQH129" s="511"/>
      <c r="QQI129" s="511"/>
      <c r="QQJ129" s="511"/>
      <c r="QQK129" s="511"/>
      <c r="QQL129" s="511"/>
      <c r="QQM129" s="511"/>
      <c r="QQN129" s="511"/>
      <c r="QQO129" s="511"/>
      <c r="QQP129" s="511"/>
      <c r="QQQ129" s="511"/>
      <c r="QQR129" s="511"/>
      <c r="QQS129" s="511"/>
      <c r="QQT129" s="511"/>
      <c r="QQU129" s="511"/>
      <c r="QQV129" s="511"/>
      <c r="QQW129" s="511"/>
      <c r="QQX129" s="511"/>
      <c r="QQY129" s="511"/>
      <c r="QQZ129" s="511"/>
      <c r="QRA129" s="511"/>
      <c r="QRB129" s="511"/>
      <c r="QRC129" s="511"/>
      <c r="QRD129" s="511"/>
      <c r="QRE129" s="511"/>
      <c r="QRF129" s="511"/>
      <c r="QRG129" s="511"/>
      <c r="QRH129" s="511"/>
      <c r="QRI129" s="511"/>
      <c r="QRJ129" s="511"/>
      <c r="QRK129" s="511"/>
      <c r="QRL129" s="511"/>
      <c r="QRM129" s="511"/>
      <c r="QRN129" s="511"/>
      <c r="QRO129" s="511"/>
      <c r="QRP129" s="511"/>
      <c r="QRQ129" s="511"/>
      <c r="QRR129" s="511"/>
      <c r="QRS129" s="511"/>
      <c r="QRT129" s="511"/>
      <c r="QRU129" s="511"/>
      <c r="QRV129" s="511"/>
      <c r="QRW129" s="511"/>
      <c r="QRX129" s="511"/>
      <c r="QRY129" s="511"/>
      <c r="QRZ129" s="511"/>
      <c r="QSA129" s="511"/>
      <c r="QSB129" s="511"/>
      <c r="QSC129" s="511"/>
      <c r="QSD129" s="511"/>
      <c r="QSE129" s="511"/>
      <c r="QSF129" s="511"/>
      <c r="QSG129" s="511"/>
      <c r="QSH129" s="511"/>
      <c r="QSI129" s="511"/>
      <c r="QSJ129" s="511"/>
      <c r="QSK129" s="511"/>
      <c r="QSL129" s="511"/>
      <c r="QSM129" s="511"/>
      <c r="QSN129" s="511"/>
      <c r="QSO129" s="511"/>
      <c r="QSP129" s="511"/>
      <c r="QSQ129" s="511"/>
      <c r="QSR129" s="511"/>
      <c r="QSS129" s="511"/>
      <c r="QST129" s="511"/>
      <c r="QSU129" s="511"/>
      <c r="QSV129" s="511"/>
      <c r="QSW129" s="511"/>
      <c r="QSX129" s="511"/>
      <c r="QSY129" s="511"/>
      <c r="QSZ129" s="511"/>
      <c r="QTA129" s="511"/>
      <c r="QTB129" s="511"/>
      <c r="QTC129" s="511"/>
      <c r="QTD129" s="511"/>
      <c r="QTE129" s="511"/>
      <c r="QTF129" s="511"/>
      <c r="QTG129" s="511"/>
      <c r="QTH129" s="511"/>
      <c r="QTI129" s="511"/>
      <c r="QTJ129" s="511"/>
      <c r="QTK129" s="511"/>
      <c r="QTL129" s="511"/>
      <c r="QTM129" s="511"/>
      <c r="QTN129" s="511"/>
      <c r="QTO129" s="511"/>
      <c r="QTP129" s="511"/>
      <c r="QTQ129" s="511"/>
      <c r="QTR129" s="511"/>
      <c r="QTS129" s="511"/>
      <c r="QTT129" s="511"/>
      <c r="QTU129" s="511"/>
      <c r="QTV129" s="511"/>
      <c r="QTW129" s="511"/>
      <c r="QTX129" s="511"/>
      <c r="QTY129" s="511"/>
      <c r="QTZ129" s="511"/>
      <c r="QUA129" s="511"/>
      <c r="QUB129" s="511"/>
      <c r="QUC129" s="511"/>
      <c r="QUD129" s="511"/>
      <c r="QUE129" s="511"/>
      <c r="QUF129" s="511"/>
      <c r="QUG129" s="511"/>
      <c r="QUH129" s="511"/>
      <c r="QUI129" s="511"/>
      <c r="QUJ129" s="511"/>
      <c r="QUK129" s="511"/>
      <c r="QUL129" s="511"/>
      <c r="QUM129" s="511"/>
      <c r="QUN129" s="511"/>
      <c r="QUO129" s="511"/>
      <c r="QUP129" s="511"/>
      <c r="QUQ129" s="511"/>
      <c r="QUR129" s="511"/>
      <c r="QUS129" s="511"/>
      <c r="QUT129" s="511"/>
      <c r="QUU129" s="511"/>
      <c r="QUV129" s="511"/>
      <c r="QUW129" s="511"/>
      <c r="QUX129" s="511"/>
      <c r="QUY129" s="511"/>
      <c r="QUZ129" s="511"/>
      <c r="QVA129" s="511"/>
      <c r="QVB129" s="511"/>
      <c r="QVC129" s="511"/>
      <c r="QVD129" s="511"/>
      <c r="QVE129" s="511"/>
      <c r="QVF129" s="511"/>
      <c r="QVG129" s="511"/>
      <c r="QVH129" s="511"/>
      <c r="QVI129" s="511"/>
      <c r="QVJ129" s="511"/>
      <c r="QVK129" s="511"/>
      <c r="QVL129" s="511"/>
      <c r="QVM129" s="511"/>
      <c r="QVN129" s="511"/>
      <c r="QVO129" s="511"/>
      <c r="QVP129" s="511"/>
      <c r="QVQ129" s="511"/>
      <c r="QVR129" s="511"/>
      <c r="QVS129" s="511"/>
      <c r="QVT129" s="511"/>
      <c r="QVU129" s="511"/>
      <c r="QVV129" s="511"/>
      <c r="QVW129" s="511"/>
      <c r="QVX129" s="511"/>
      <c r="QVY129" s="511"/>
      <c r="QVZ129" s="511"/>
      <c r="QWA129" s="511"/>
      <c r="QWB129" s="511"/>
      <c r="QWC129" s="511"/>
      <c r="QWD129" s="511"/>
      <c r="QWE129" s="511"/>
      <c r="QWF129" s="511"/>
      <c r="QWG129" s="511"/>
      <c r="QWH129" s="511"/>
      <c r="QWI129" s="511"/>
      <c r="QWJ129" s="511"/>
      <c r="QWK129" s="511"/>
      <c r="QWL129" s="511"/>
      <c r="QWM129" s="511"/>
      <c r="QWN129" s="511"/>
      <c r="QWO129" s="511"/>
      <c r="QWP129" s="511"/>
      <c r="QWQ129" s="511"/>
      <c r="QWR129" s="511"/>
      <c r="QWS129" s="511"/>
      <c r="QWT129" s="511"/>
      <c r="QWU129" s="511"/>
      <c r="QWV129" s="511"/>
      <c r="QWW129" s="511"/>
      <c r="QWX129" s="511"/>
      <c r="QWY129" s="511"/>
      <c r="QWZ129" s="511"/>
      <c r="QXA129" s="511"/>
      <c r="QXB129" s="511"/>
      <c r="QXC129" s="511"/>
      <c r="QXD129" s="511"/>
      <c r="QXE129" s="511"/>
      <c r="QXF129" s="511"/>
      <c r="QXG129" s="511"/>
      <c r="QXH129" s="511"/>
      <c r="QXI129" s="511"/>
      <c r="QXJ129" s="511"/>
      <c r="QXK129" s="511"/>
      <c r="QXL129" s="511"/>
      <c r="QXM129" s="511"/>
      <c r="QXN129" s="511"/>
      <c r="QXO129" s="511"/>
      <c r="QXP129" s="511"/>
      <c r="QXQ129" s="511"/>
      <c r="QXR129" s="511"/>
      <c r="QXS129" s="511"/>
      <c r="QXT129" s="511"/>
      <c r="QXU129" s="511"/>
      <c r="QXV129" s="511"/>
      <c r="QXW129" s="511"/>
      <c r="QXX129" s="511"/>
      <c r="QXY129" s="511"/>
      <c r="QXZ129" s="511"/>
      <c r="QYA129" s="511"/>
      <c r="QYB129" s="511"/>
      <c r="QYC129" s="511"/>
      <c r="QYD129" s="511"/>
      <c r="QYE129" s="511"/>
      <c r="QYF129" s="511"/>
      <c r="QYG129" s="511"/>
      <c r="QYH129" s="511"/>
      <c r="QYI129" s="511"/>
      <c r="QYJ129" s="511"/>
      <c r="QYK129" s="511"/>
      <c r="QYL129" s="511"/>
      <c r="QYM129" s="511"/>
      <c r="QYN129" s="511"/>
      <c r="QYO129" s="511"/>
      <c r="QYP129" s="511"/>
      <c r="QYQ129" s="511"/>
      <c r="QYR129" s="511"/>
      <c r="QYS129" s="511"/>
      <c r="QYT129" s="511"/>
      <c r="QYU129" s="511"/>
      <c r="QYV129" s="511"/>
      <c r="QYW129" s="511"/>
      <c r="QYX129" s="511"/>
      <c r="QYY129" s="511"/>
      <c r="QYZ129" s="511"/>
      <c r="QZA129" s="511"/>
      <c r="QZB129" s="511"/>
      <c r="QZC129" s="511"/>
      <c r="QZD129" s="511"/>
      <c r="QZE129" s="511"/>
      <c r="QZF129" s="511"/>
      <c r="QZG129" s="511"/>
      <c r="QZH129" s="511"/>
      <c r="QZI129" s="511"/>
      <c r="QZJ129" s="511"/>
      <c r="QZK129" s="511"/>
      <c r="QZL129" s="511"/>
      <c r="QZM129" s="511"/>
      <c r="QZN129" s="511"/>
      <c r="QZO129" s="511"/>
      <c r="QZP129" s="511"/>
      <c r="QZQ129" s="511"/>
      <c r="QZR129" s="511"/>
      <c r="QZS129" s="511"/>
      <c r="QZT129" s="511"/>
      <c r="QZU129" s="511"/>
      <c r="QZV129" s="511"/>
      <c r="QZW129" s="511"/>
      <c r="QZX129" s="511"/>
      <c r="QZY129" s="511"/>
      <c r="QZZ129" s="511"/>
      <c r="RAA129" s="511"/>
      <c r="RAB129" s="511"/>
      <c r="RAC129" s="511"/>
      <c r="RAD129" s="511"/>
      <c r="RAE129" s="511"/>
      <c r="RAF129" s="511"/>
      <c r="RAG129" s="511"/>
      <c r="RAH129" s="511"/>
      <c r="RAI129" s="511"/>
      <c r="RAJ129" s="511"/>
      <c r="RAK129" s="511"/>
      <c r="RAL129" s="511"/>
      <c r="RAM129" s="511"/>
      <c r="RAN129" s="511"/>
      <c r="RAO129" s="511"/>
      <c r="RAP129" s="511"/>
      <c r="RAQ129" s="511"/>
      <c r="RAR129" s="511"/>
      <c r="RAS129" s="511"/>
      <c r="RAT129" s="511"/>
      <c r="RAU129" s="511"/>
      <c r="RAV129" s="511"/>
      <c r="RAW129" s="511"/>
      <c r="RAX129" s="511"/>
      <c r="RAY129" s="511"/>
      <c r="RAZ129" s="511"/>
      <c r="RBA129" s="511"/>
      <c r="RBB129" s="511"/>
      <c r="RBC129" s="511"/>
      <c r="RBD129" s="511"/>
      <c r="RBE129" s="511"/>
      <c r="RBF129" s="511"/>
      <c r="RBG129" s="511"/>
      <c r="RBH129" s="511"/>
      <c r="RBI129" s="511"/>
      <c r="RBJ129" s="511"/>
      <c r="RBK129" s="511"/>
      <c r="RBL129" s="511"/>
      <c r="RBM129" s="511"/>
      <c r="RBN129" s="511"/>
      <c r="RBO129" s="511"/>
      <c r="RBP129" s="511"/>
      <c r="RBQ129" s="511"/>
      <c r="RBR129" s="511"/>
      <c r="RBS129" s="511"/>
      <c r="RBT129" s="511"/>
      <c r="RBU129" s="511"/>
      <c r="RBV129" s="511"/>
      <c r="RBW129" s="511"/>
      <c r="RBX129" s="511"/>
      <c r="RBY129" s="511"/>
      <c r="RBZ129" s="511"/>
      <c r="RCA129" s="511"/>
      <c r="RCB129" s="511"/>
      <c r="RCC129" s="511"/>
      <c r="RCD129" s="511"/>
      <c r="RCE129" s="511"/>
      <c r="RCF129" s="511"/>
      <c r="RCG129" s="511"/>
      <c r="RCH129" s="511"/>
      <c r="RCI129" s="511"/>
      <c r="RCJ129" s="511"/>
      <c r="RCK129" s="511"/>
      <c r="RCL129" s="511"/>
      <c r="RCM129" s="511"/>
      <c r="RCN129" s="511"/>
      <c r="RCO129" s="511"/>
      <c r="RCP129" s="511"/>
      <c r="RCQ129" s="511"/>
      <c r="RCR129" s="511"/>
      <c r="RCS129" s="511"/>
      <c r="RCT129" s="511"/>
      <c r="RCU129" s="511"/>
      <c r="RCV129" s="511"/>
      <c r="RCW129" s="511"/>
      <c r="RCX129" s="511"/>
      <c r="RCY129" s="511"/>
      <c r="RCZ129" s="511"/>
      <c r="RDA129" s="511"/>
      <c r="RDB129" s="511"/>
      <c r="RDC129" s="511"/>
      <c r="RDD129" s="511"/>
      <c r="RDE129" s="511"/>
      <c r="RDF129" s="511"/>
      <c r="RDG129" s="511"/>
      <c r="RDH129" s="511"/>
      <c r="RDI129" s="511"/>
      <c r="RDJ129" s="511"/>
      <c r="RDK129" s="511"/>
      <c r="RDL129" s="511"/>
      <c r="RDM129" s="511"/>
      <c r="RDN129" s="511"/>
      <c r="RDO129" s="511"/>
      <c r="RDP129" s="511"/>
      <c r="RDQ129" s="511"/>
      <c r="RDR129" s="511"/>
      <c r="RDS129" s="511"/>
      <c r="RDT129" s="511"/>
      <c r="RDU129" s="511"/>
      <c r="RDV129" s="511"/>
      <c r="RDW129" s="511"/>
      <c r="RDX129" s="511"/>
      <c r="RDY129" s="511"/>
      <c r="RDZ129" s="511"/>
      <c r="REA129" s="511"/>
      <c r="REB129" s="511"/>
      <c r="REC129" s="511"/>
      <c r="RED129" s="511"/>
      <c r="REE129" s="511"/>
      <c r="REF129" s="511"/>
      <c r="REG129" s="511"/>
      <c r="REH129" s="511"/>
      <c r="REI129" s="511"/>
      <c r="REJ129" s="511"/>
      <c r="REK129" s="511"/>
      <c r="REL129" s="511"/>
      <c r="REM129" s="511"/>
      <c r="REN129" s="511"/>
      <c r="REO129" s="511"/>
      <c r="REP129" s="511"/>
      <c r="REQ129" s="511"/>
      <c r="RER129" s="511"/>
      <c r="RES129" s="511"/>
      <c r="RET129" s="511"/>
      <c r="REU129" s="511"/>
      <c r="REV129" s="511"/>
      <c r="REW129" s="511"/>
      <c r="REX129" s="511"/>
      <c r="REY129" s="511"/>
      <c r="REZ129" s="511"/>
      <c r="RFA129" s="511"/>
      <c r="RFB129" s="511"/>
      <c r="RFC129" s="511"/>
      <c r="RFD129" s="511"/>
      <c r="RFE129" s="511"/>
      <c r="RFF129" s="511"/>
      <c r="RFG129" s="511"/>
      <c r="RFH129" s="511"/>
      <c r="RFI129" s="511"/>
      <c r="RFJ129" s="511"/>
      <c r="RFK129" s="511"/>
      <c r="RFL129" s="511"/>
      <c r="RFM129" s="511"/>
      <c r="RFN129" s="511"/>
      <c r="RFO129" s="511"/>
      <c r="RFP129" s="511"/>
      <c r="RFQ129" s="511"/>
      <c r="RFR129" s="511"/>
      <c r="RFS129" s="511"/>
      <c r="RFT129" s="511"/>
      <c r="RFU129" s="511"/>
      <c r="RFV129" s="511"/>
      <c r="RFW129" s="511"/>
      <c r="RFX129" s="511"/>
      <c r="RFY129" s="511"/>
      <c r="RFZ129" s="511"/>
      <c r="RGA129" s="511"/>
      <c r="RGB129" s="511"/>
      <c r="RGC129" s="511"/>
      <c r="RGD129" s="511"/>
      <c r="RGE129" s="511"/>
      <c r="RGF129" s="511"/>
      <c r="RGG129" s="511"/>
      <c r="RGH129" s="511"/>
      <c r="RGI129" s="511"/>
      <c r="RGJ129" s="511"/>
      <c r="RGK129" s="511"/>
      <c r="RGL129" s="511"/>
      <c r="RGM129" s="511"/>
      <c r="RGN129" s="511"/>
      <c r="RGO129" s="511"/>
      <c r="RGP129" s="511"/>
      <c r="RGQ129" s="511"/>
      <c r="RGR129" s="511"/>
      <c r="RGS129" s="511"/>
      <c r="RGT129" s="511"/>
      <c r="RGU129" s="511"/>
      <c r="RGV129" s="511"/>
      <c r="RGW129" s="511"/>
      <c r="RGX129" s="511"/>
      <c r="RGY129" s="511"/>
      <c r="RGZ129" s="511"/>
      <c r="RHA129" s="511"/>
      <c r="RHB129" s="511"/>
      <c r="RHC129" s="511"/>
      <c r="RHD129" s="511"/>
      <c r="RHE129" s="511"/>
      <c r="RHF129" s="511"/>
      <c r="RHG129" s="511"/>
      <c r="RHH129" s="511"/>
      <c r="RHI129" s="511"/>
      <c r="RHJ129" s="511"/>
      <c r="RHK129" s="511"/>
      <c r="RHL129" s="511"/>
      <c r="RHM129" s="511"/>
      <c r="RHN129" s="511"/>
      <c r="RHO129" s="511"/>
      <c r="RHP129" s="511"/>
      <c r="RHQ129" s="511"/>
      <c r="RHR129" s="511"/>
      <c r="RHS129" s="511"/>
      <c r="RHT129" s="511"/>
      <c r="RHU129" s="511"/>
      <c r="RHV129" s="511"/>
      <c r="RHW129" s="511"/>
      <c r="RHX129" s="511"/>
      <c r="RHY129" s="511"/>
      <c r="RHZ129" s="511"/>
      <c r="RIA129" s="511"/>
      <c r="RIB129" s="511"/>
      <c r="RIC129" s="511"/>
      <c r="RID129" s="511"/>
      <c r="RIE129" s="511"/>
      <c r="RIF129" s="511"/>
      <c r="RIG129" s="511"/>
      <c r="RIH129" s="511"/>
      <c r="RII129" s="511"/>
      <c r="RIJ129" s="511"/>
      <c r="RIK129" s="511"/>
      <c r="RIL129" s="511"/>
      <c r="RIM129" s="511"/>
      <c r="RIN129" s="511"/>
      <c r="RIO129" s="511"/>
      <c r="RIP129" s="511"/>
      <c r="RIQ129" s="511"/>
      <c r="RIR129" s="511"/>
      <c r="RIS129" s="511"/>
      <c r="RIT129" s="511"/>
      <c r="RIU129" s="511"/>
      <c r="RIV129" s="511"/>
      <c r="RIW129" s="511"/>
      <c r="RIX129" s="511"/>
      <c r="RIY129" s="511"/>
      <c r="RIZ129" s="511"/>
      <c r="RJA129" s="511"/>
      <c r="RJB129" s="511"/>
      <c r="RJC129" s="511"/>
      <c r="RJD129" s="511"/>
      <c r="RJE129" s="511"/>
      <c r="RJF129" s="511"/>
      <c r="RJG129" s="511"/>
      <c r="RJH129" s="511"/>
      <c r="RJI129" s="511"/>
      <c r="RJJ129" s="511"/>
      <c r="RJK129" s="511"/>
      <c r="RJL129" s="511"/>
      <c r="RJM129" s="511"/>
      <c r="RJN129" s="511"/>
      <c r="RJO129" s="511"/>
      <c r="RJP129" s="511"/>
      <c r="RJQ129" s="511"/>
      <c r="RJR129" s="511"/>
      <c r="RJS129" s="511"/>
      <c r="RJT129" s="511"/>
      <c r="RJU129" s="511"/>
      <c r="RJV129" s="511"/>
      <c r="RJW129" s="511"/>
      <c r="RJX129" s="511"/>
      <c r="RJY129" s="511"/>
      <c r="RJZ129" s="511"/>
      <c r="RKA129" s="511"/>
      <c r="RKB129" s="511"/>
      <c r="RKC129" s="511"/>
      <c r="RKD129" s="511"/>
      <c r="RKE129" s="511"/>
      <c r="RKF129" s="511"/>
      <c r="RKG129" s="511"/>
      <c r="RKH129" s="511"/>
      <c r="RKI129" s="511"/>
      <c r="RKJ129" s="511"/>
      <c r="RKK129" s="511"/>
      <c r="RKL129" s="511"/>
      <c r="RKM129" s="511"/>
      <c r="RKN129" s="511"/>
      <c r="RKO129" s="511"/>
      <c r="RKP129" s="511"/>
      <c r="RKQ129" s="511"/>
      <c r="RKR129" s="511"/>
      <c r="RKS129" s="511"/>
      <c r="RKT129" s="511"/>
      <c r="RKU129" s="511"/>
      <c r="RKV129" s="511"/>
      <c r="RKW129" s="511"/>
      <c r="RKX129" s="511"/>
      <c r="RKY129" s="511"/>
      <c r="RKZ129" s="511"/>
      <c r="RLA129" s="511"/>
      <c r="RLB129" s="511"/>
      <c r="RLC129" s="511"/>
      <c r="RLD129" s="511"/>
      <c r="RLE129" s="511"/>
      <c r="RLF129" s="511"/>
      <c r="RLG129" s="511"/>
      <c r="RLH129" s="511"/>
      <c r="RLI129" s="511"/>
      <c r="RLJ129" s="511"/>
      <c r="RLK129" s="511"/>
      <c r="RLL129" s="511"/>
      <c r="RLM129" s="511"/>
      <c r="RLN129" s="511"/>
      <c r="RLO129" s="511"/>
      <c r="RLP129" s="511"/>
      <c r="RLQ129" s="511"/>
      <c r="RLR129" s="511"/>
      <c r="RLS129" s="511"/>
      <c r="RLT129" s="511"/>
      <c r="RLU129" s="511"/>
      <c r="RLV129" s="511"/>
      <c r="RLW129" s="511"/>
      <c r="RLX129" s="511"/>
      <c r="RLY129" s="511"/>
      <c r="RLZ129" s="511"/>
      <c r="RMA129" s="511"/>
      <c r="RMB129" s="511"/>
      <c r="RMC129" s="511"/>
      <c r="RMD129" s="511"/>
      <c r="RME129" s="511"/>
      <c r="RMF129" s="511"/>
      <c r="RMG129" s="511"/>
      <c r="RMH129" s="511"/>
      <c r="RMI129" s="511"/>
      <c r="RMJ129" s="511"/>
      <c r="RMK129" s="511"/>
      <c r="RML129" s="511"/>
      <c r="RMM129" s="511"/>
      <c r="RMN129" s="511"/>
      <c r="RMO129" s="511"/>
      <c r="RMP129" s="511"/>
      <c r="RMQ129" s="511"/>
      <c r="RMR129" s="511"/>
      <c r="RMS129" s="511"/>
      <c r="RMT129" s="511"/>
      <c r="RMU129" s="511"/>
      <c r="RMV129" s="511"/>
      <c r="RMW129" s="511"/>
      <c r="RMX129" s="511"/>
      <c r="RMY129" s="511"/>
      <c r="RMZ129" s="511"/>
      <c r="RNA129" s="511"/>
      <c r="RNB129" s="511"/>
      <c r="RNC129" s="511"/>
      <c r="RND129" s="511"/>
      <c r="RNE129" s="511"/>
      <c r="RNF129" s="511"/>
      <c r="RNG129" s="511"/>
      <c r="RNH129" s="511"/>
      <c r="RNI129" s="511"/>
      <c r="RNJ129" s="511"/>
      <c r="RNK129" s="511"/>
      <c r="RNL129" s="511"/>
      <c r="RNM129" s="511"/>
      <c r="RNN129" s="511"/>
      <c r="RNO129" s="511"/>
      <c r="RNP129" s="511"/>
      <c r="RNQ129" s="511"/>
      <c r="RNR129" s="511"/>
      <c r="RNS129" s="511"/>
      <c r="RNT129" s="511"/>
      <c r="RNU129" s="511"/>
      <c r="RNV129" s="511"/>
      <c r="RNW129" s="511"/>
      <c r="RNX129" s="511"/>
      <c r="RNY129" s="511"/>
      <c r="RNZ129" s="511"/>
      <c r="ROA129" s="511"/>
      <c r="ROB129" s="511"/>
      <c r="ROC129" s="511"/>
      <c r="ROD129" s="511"/>
      <c r="ROE129" s="511"/>
      <c r="ROF129" s="511"/>
      <c r="ROG129" s="511"/>
      <c r="ROH129" s="511"/>
      <c r="ROI129" s="511"/>
      <c r="ROJ129" s="511"/>
      <c r="ROK129" s="511"/>
      <c r="ROL129" s="511"/>
      <c r="ROM129" s="511"/>
      <c r="RON129" s="511"/>
      <c r="ROO129" s="511"/>
      <c r="ROP129" s="511"/>
      <c r="ROQ129" s="511"/>
      <c r="ROR129" s="511"/>
      <c r="ROS129" s="511"/>
      <c r="ROT129" s="511"/>
      <c r="ROU129" s="511"/>
      <c r="ROV129" s="511"/>
      <c r="ROW129" s="511"/>
      <c r="ROX129" s="511"/>
      <c r="ROY129" s="511"/>
      <c r="ROZ129" s="511"/>
      <c r="RPA129" s="511"/>
      <c r="RPB129" s="511"/>
      <c r="RPC129" s="511"/>
      <c r="RPD129" s="511"/>
      <c r="RPE129" s="511"/>
      <c r="RPF129" s="511"/>
      <c r="RPG129" s="511"/>
      <c r="RPH129" s="511"/>
      <c r="RPI129" s="511"/>
      <c r="RPJ129" s="511"/>
      <c r="RPK129" s="511"/>
      <c r="RPL129" s="511"/>
      <c r="RPM129" s="511"/>
      <c r="RPN129" s="511"/>
      <c r="RPO129" s="511"/>
      <c r="RPP129" s="511"/>
      <c r="RPQ129" s="511"/>
      <c r="RPR129" s="511"/>
      <c r="RPS129" s="511"/>
      <c r="RPT129" s="511"/>
      <c r="RPU129" s="511"/>
      <c r="RPV129" s="511"/>
      <c r="RPW129" s="511"/>
      <c r="RPX129" s="511"/>
      <c r="RPY129" s="511"/>
      <c r="RPZ129" s="511"/>
      <c r="RQA129" s="511"/>
      <c r="RQB129" s="511"/>
      <c r="RQC129" s="511"/>
      <c r="RQD129" s="511"/>
      <c r="RQE129" s="511"/>
      <c r="RQF129" s="511"/>
      <c r="RQG129" s="511"/>
      <c r="RQH129" s="511"/>
      <c r="RQI129" s="511"/>
      <c r="RQJ129" s="511"/>
      <c r="RQK129" s="511"/>
      <c r="RQL129" s="511"/>
      <c r="RQM129" s="511"/>
      <c r="RQN129" s="511"/>
      <c r="RQO129" s="511"/>
      <c r="RQP129" s="511"/>
      <c r="RQQ129" s="511"/>
      <c r="RQR129" s="511"/>
      <c r="RQS129" s="511"/>
      <c r="RQT129" s="511"/>
      <c r="RQU129" s="511"/>
      <c r="RQV129" s="511"/>
      <c r="RQW129" s="511"/>
      <c r="RQX129" s="511"/>
      <c r="RQY129" s="511"/>
      <c r="RQZ129" s="511"/>
      <c r="RRA129" s="511"/>
      <c r="RRB129" s="511"/>
      <c r="RRC129" s="511"/>
      <c r="RRD129" s="511"/>
      <c r="RRE129" s="511"/>
      <c r="RRF129" s="511"/>
      <c r="RRG129" s="511"/>
      <c r="RRH129" s="511"/>
      <c r="RRI129" s="511"/>
      <c r="RRJ129" s="511"/>
      <c r="RRK129" s="511"/>
      <c r="RRL129" s="511"/>
      <c r="RRM129" s="511"/>
      <c r="RRN129" s="511"/>
      <c r="RRO129" s="511"/>
      <c r="RRP129" s="511"/>
      <c r="RRQ129" s="511"/>
      <c r="RRR129" s="511"/>
      <c r="RRS129" s="511"/>
      <c r="RRT129" s="511"/>
      <c r="RRU129" s="511"/>
      <c r="RRV129" s="511"/>
      <c r="RRW129" s="511"/>
      <c r="RRX129" s="511"/>
      <c r="RRY129" s="511"/>
      <c r="RRZ129" s="511"/>
      <c r="RSA129" s="511"/>
      <c r="RSB129" s="511"/>
      <c r="RSC129" s="511"/>
      <c r="RSD129" s="511"/>
      <c r="RSE129" s="511"/>
      <c r="RSF129" s="511"/>
      <c r="RSG129" s="511"/>
      <c r="RSH129" s="511"/>
      <c r="RSI129" s="511"/>
      <c r="RSJ129" s="511"/>
      <c r="RSK129" s="511"/>
      <c r="RSL129" s="511"/>
      <c r="RSM129" s="511"/>
      <c r="RSN129" s="511"/>
      <c r="RSO129" s="511"/>
      <c r="RSP129" s="511"/>
      <c r="RSQ129" s="511"/>
      <c r="RSR129" s="511"/>
      <c r="RSS129" s="511"/>
      <c r="RST129" s="511"/>
      <c r="RSU129" s="511"/>
      <c r="RSV129" s="511"/>
      <c r="RSW129" s="511"/>
      <c r="RSX129" s="511"/>
      <c r="RSY129" s="511"/>
      <c r="RSZ129" s="511"/>
      <c r="RTA129" s="511"/>
      <c r="RTB129" s="511"/>
      <c r="RTC129" s="511"/>
      <c r="RTD129" s="511"/>
      <c r="RTE129" s="511"/>
      <c r="RTF129" s="511"/>
      <c r="RTG129" s="511"/>
      <c r="RTH129" s="511"/>
      <c r="RTI129" s="511"/>
      <c r="RTJ129" s="511"/>
      <c r="RTK129" s="511"/>
      <c r="RTL129" s="511"/>
      <c r="RTM129" s="511"/>
      <c r="RTN129" s="511"/>
      <c r="RTO129" s="511"/>
      <c r="RTP129" s="511"/>
      <c r="RTQ129" s="511"/>
      <c r="RTR129" s="511"/>
      <c r="RTS129" s="511"/>
      <c r="RTT129" s="511"/>
      <c r="RTU129" s="511"/>
      <c r="RTV129" s="511"/>
      <c r="RTW129" s="511"/>
      <c r="RTX129" s="511"/>
      <c r="RTY129" s="511"/>
      <c r="RTZ129" s="511"/>
      <c r="RUA129" s="511"/>
      <c r="RUB129" s="511"/>
      <c r="RUC129" s="511"/>
      <c r="RUD129" s="511"/>
      <c r="RUE129" s="511"/>
      <c r="RUF129" s="511"/>
      <c r="RUG129" s="511"/>
      <c r="RUH129" s="511"/>
      <c r="RUI129" s="511"/>
      <c r="RUJ129" s="511"/>
      <c r="RUK129" s="511"/>
      <c r="RUL129" s="511"/>
      <c r="RUM129" s="511"/>
      <c r="RUN129" s="511"/>
      <c r="RUO129" s="511"/>
      <c r="RUP129" s="511"/>
      <c r="RUQ129" s="511"/>
      <c r="RUR129" s="511"/>
      <c r="RUS129" s="511"/>
      <c r="RUT129" s="511"/>
      <c r="RUU129" s="511"/>
      <c r="RUV129" s="511"/>
      <c r="RUW129" s="511"/>
      <c r="RUX129" s="511"/>
      <c r="RUY129" s="511"/>
      <c r="RUZ129" s="511"/>
      <c r="RVA129" s="511"/>
      <c r="RVB129" s="511"/>
      <c r="RVC129" s="511"/>
      <c r="RVD129" s="511"/>
      <c r="RVE129" s="511"/>
      <c r="RVF129" s="511"/>
      <c r="RVG129" s="511"/>
      <c r="RVH129" s="511"/>
      <c r="RVI129" s="511"/>
      <c r="RVJ129" s="511"/>
      <c r="RVK129" s="511"/>
      <c r="RVL129" s="511"/>
      <c r="RVM129" s="511"/>
      <c r="RVN129" s="511"/>
      <c r="RVO129" s="511"/>
      <c r="RVP129" s="511"/>
      <c r="RVQ129" s="511"/>
      <c r="RVR129" s="511"/>
      <c r="RVS129" s="511"/>
      <c r="RVT129" s="511"/>
      <c r="RVU129" s="511"/>
      <c r="RVV129" s="511"/>
      <c r="RVW129" s="511"/>
      <c r="RVX129" s="511"/>
      <c r="RVY129" s="511"/>
      <c r="RVZ129" s="511"/>
      <c r="RWA129" s="511"/>
      <c r="RWB129" s="511"/>
      <c r="RWC129" s="511"/>
      <c r="RWD129" s="511"/>
      <c r="RWE129" s="511"/>
      <c r="RWF129" s="511"/>
      <c r="RWG129" s="511"/>
      <c r="RWH129" s="511"/>
      <c r="RWI129" s="511"/>
      <c r="RWJ129" s="511"/>
      <c r="RWK129" s="511"/>
      <c r="RWL129" s="511"/>
      <c r="RWM129" s="511"/>
      <c r="RWN129" s="511"/>
      <c r="RWO129" s="511"/>
      <c r="RWP129" s="511"/>
      <c r="RWQ129" s="511"/>
      <c r="RWR129" s="511"/>
      <c r="RWS129" s="511"/>
      <c r="RWT129" s="511"/>
      <c r="RWU129" s="511"/>
      <c r="RWV129" s="511"/>
      <c r="RWW129" s="511"/>
      <c r="RWX129" s="511"/>
      <c r="RWY129" s="511"/>
      <c r="RWZ129" s="511"/>
      <c r="RXA129" s="511"/>
      <c r="RXB129" s="511"/>
      <c r="RXC129" s="511"/>
      <c r="RXD129" s="511"/>
      <c r="RXE129" s="511"/>
      <c r="RXF129" s="511"/>
      <c r="RXG129" s="511"/>
      <c r="RXH129" s="511"/>
      <c r="RXI129" s="511"/>
      <c r="RXJ129" s="511"/>
      <c r="RXK129" s="511"/>
      <c r="RXL129" s="511"/>
      <c r="RXM129" s="511"/>
      <c r="RXN129" s="511"/>
      <c r="RXO129" s="511"/>
      <c r="RXP129" s="511"/>
      <c r="RXQ129" s="511"/>
      <c r="RXR129" s="511"/>
      <c r="RXS129" s="511"/>
      <c r="RXT129" s="511"/>
      <c r="RXU129" s="511"/>
      <c r="RXV129" s="511"/>
      <c r="RXW129" s="511"/>
      <c r="RXX129" s="511"/>
      <c r="RXY129" s="511"/>
      <c r="RXZ129" s="511"/>
      <c r="RYA129" s="511"/>
      <c r="RYB129" s="511"/>
      <c r="RYC129" s="511"/>
      <c r="RYD129" s="511"/>
      <c r="RYE129" s="511"/>
      <c r="RYF129" s="511"/>
      <c r="RYG129" s="511"/>
      <c r="RYH129" s="511"/>
      <c r="RYI129" s="511"/>
      <c r="RYJ129" s="511"/>
      <c r="RYK129" s="511"/>
      <c r="RYL129" s="511"/>
      <c r="RYM129" s="511"/>
      <c r="RYN129" s="511"/>
      <c r="RYO129" s="511"/>
      <c r="RYP129" s="511"/>
      <c r="RYQ129" s="511"/>
      <c r="RYR129" s="511"/>
      <c r="RYS129" s="511"/>
      <c r="RYT129" s="511"/>
      <c r="RYU129" s="511"/>
      <c r="RYV129" s="511"/>
      <c r="RYW129" s="511"/>
      <c r="RYX129" s="511"/>
      <c r="RYY129" s="511"/>
      <c r="RYZ129" s="511"/>
      <c r="RZA129" s="511"/>
      <c r="RZB129" s="511"/>
      <c r="RZC129" s="511"/>
      <c r="RZD129" s="511"/>
      <c r="RZE129" s="511"/>
      <c r="RZF129" s="511"/>
      <c r="RZG129" s="511"/>
      <c r="RZH129" s="511"/>
      <c r="RZI129" s="511"/>
      <c r="RZJ129" s="511"/>
      <c r="RZK129" s="511"/>
      <c r="RZL129" s="511"/>
      <c r="RZM129" s="511"/>
      <c r="RZN129" s="511"/>
      <c r="RZO129" s="511"/>
      <c r="RZP129" s="511"/>
      <c r="RZQ129" s="511"/>
      <c r="RZR129" s="511"/>
      <c r="RZS129" s="511"/>
      <c r="RZT129" s="511"/>
      <c r="RZU129" s="511"/>
      <c r="RZV129" s="511"/>
      <c r="RZW129" s="511"/>
      <c r="RZX129" s="511"/>
      <c r="RZY129" s="511"/>
      <c r="RZZ129" s="511"/>
      <c r="SAA129" s="511"/>
      <c r="SAB129" s="511"/>
      <c r="SAC129" s="511"/>
      <c r="SAD129" s="511"/>
      <c r="SAE129" s="511"/>
      <c r="SAF129" s="511"/>
      <c r="SAG129" s="511"/>
      <c r="SAH129" s="511"/>
      <c r="SAI129" s="511"/>
      <c r="SAJ129" s="511"/>
      <c r="SAK129" s="511"/>
      <c r="SAL129" s="511"/>
      <c r="SAM129" s="511"/>
      <c r="SAN129" s="511"/>
      <c r="SAO129" s="511"/>
      <c r="SAP129" s="511"/>
      <c r="SAQ129" s="511"/>
      <c r="SAR129" s="511"/>
      <c r="SAS129" s="511"/>
      <c r="SAT129" s="511"/>
      <c r="SAU129" s="511"/>
      <c r="SAV129" s="511"/>
      <c r="SAW129" s="511"/>
      <c r="SAX129" s="511"/>
      <c r="SAY129" s="511"/>
      <c r="SAZ129" s="511"/>
      <c r="SBA129" s="511"/>
      <c r="SBB129" s="511"/>
      <c r="SBC129" s="511"/>
      <c r="SBD129" s="511"/>
      <c r="SBE129" s="511"/>
      <c r="SBF129" s="511"/>
      <c r="SBG129" s="511"/>
      <c r="SBH129" s="511"/>
      <c r="SBI129" s="511"/>
      <c r="SBJ129" s="511"/>
      <c r="SBK129" s="511"/>
      <c r="SBL129" s="511"/>
      <c r="SBM129" s="511"/>
      <c r="SBN129" s="511"/>
      <c r="SBO129" s="511"/>
      <c r="SBP129" s="511"/>
      <c r="SBQ129" s="511"/>
      <c r="SBR129" s="511"/>
      <c r="SBS129" s="511"/>
      <c r="SBT129" s="511"/>
      <c r="SBU129" s="511"/>
      <c r="SBV129" s="511"/>
      <c r="SBW129" s="511"/>
      <c r="SBX129" s="511"/>
      <c r="SBY129" s="511"/>
      <c r="SBZ129" s="511"/>
      <c r="SCA129" s="511"/>
      <c r="SCB129" s="511"/>
      <c r="SCC129" s="511"/>
      <c r="SCD129" s="511"/>
      <c r="SCE129" s="511"/>
      <c r="SCF129" s="511"/>
      <c r="SCG129" s="511"/>
      <c r="SCH129" s="511"/>
      <c r="SCI129" s="511"/>
      <c r="SCJ129" s="511"/>
      <c r="SCK129" s="511"/>
      <c r="SCL129" s="511"/>
      <c r="SCM129" s="511"/>
      <c r="SCN129" s="511"/>
      <c r="SCO129" s="511"/>
      <c r="SCP129" s="511"/>
      <c r="SCQ129" s="511"/>
      <c r="SCR129" s="511"/>
      <c r="SCS129" s="511"/>
      <c r="SCT129" s="511"/>
      <c r="SCU129" s="511"/>
      <c r="SCV129" s="511"/>
      <c r="SCW129" s="511"/>
      <c r="SCX129" s="511"/>
      <c r="SCY129" s="511"/>
      <c r="SCZ129" s="511"/>
      <c r="SDA129" s="511"/>
      <c r="SDB129" s="511"/>
      <c r="SDC129" s="511"/>
      <c r="SDD129" s="511"/>
      <c r="SDE129" s="511"/>
      <c r="SDF129" s="511"/>
      <c r="SDG129" s="511"/>
      <c r="SDH129" s="511"/>
      <c r="SDI129" s="511"/>
      <c r="SDJ129" s="511"/>
      <c r="SDK129" s="511"/>
      <c r="SDL129" s="511"/>
      <c r="SDM129" s="511"/>
      <c r="SDN129" s="511"/>
      <c r="SDO129" s="511"/>
      <c r="SDP129" s="511"/>
      <c r="SDQ129" s="511"/>
      <c r="SDR129" s="511"/>
      <c r="SDS129" s="511"/>
      <c r="SDT129" s="511"/>
      <c r="SDU129" s="511"/>
      <c r="SDV129" s="511"/>
      <c r="SDW129" s="511"/>
      <c r="SDX129" s="511"/>
      <c r="SDY129" s="511"/>
      <c r="SDZ129" s="511"/>
      <c r="SEA129" s="511"/>
      <c r="SEB129" s="511"/>
      <c r="SEC129" s="511"/>
      <c r="SED129" s="511"/>
      <c r="SEE129" s="511"/>
      <c r="SEF129" s="511"/>
      <c r="SEG129" s="511"/>
      <c r="SEH129" s="511"/>
      <c r="SEI129" s="511"/>
      <c r="SEJ129" s="511"/>
      <c r="SEK129" s="511"/>
      <c r="SEL129" s="511"/>
      <c r="SEM129" s="511"/>
      <c r="SEN129" s="511"/>
      <c r="SEO129" s="511"/>
      <c r="SEP129" s="511"/>
      <c r="SEQ129" s="511"/>
      <c r="SER129" s="511"/>
      <c r="SES129" s="511"/>
      <c r="SET129" s="511"/>
      <c r="SEU129" s="511"/>
      <c r="SEV129" s="511"/>
      <c r="SEW129" s="511"/>
      <c r="SEX129" s="511"/>
      <c r="SEY129" s="511"/>
      <c r="SEZ129" s="511"/>
      <c r="SFA129" s="511"/>
      <c r="SFB129" s="511"/>
      <c r="SFC129" s="511"/>
      <c r="SFD129" s="511"/>
      <c r="SFE129" s="511"/>
      <c r="SFF129" s="511"/>
      <c r="SFG129" s="511"/>
      <c r="SFH129" s="511"/>
      <c r="SFI129" s="511"/>
      <c r="SFJ129" s="511"/>
      <c r="SFK129" s="511"/>
      <c r="SFL129" s="511"/>
      <c r="SFM129" s="511"/>
      <c r="SFN129" s="511"/>
      <c r="SFO129" s="511"/>
      <c r="SFP129" s="511"/>
      <c r="SFQ129" s="511"/>
      <c r="SFR129" s="511"/>
      <c r="SFS129" s="511"/>
      <c r="SFT129" s="511"/>
      <c r="SFU129" s="511"/>
      <c r="SFV129" s="511"/>
      <c r="SFW129" s="511"/>
      <c r="SFX129" s="511"/>
      <c r="SFY129" s="511"/>
      <c r="SFZ129" s="511"/>
      <c r="SGA129" s="511"/>
      <c r="SGB129" s="511"/>
      <c r="SGC129" s="511"/>
      <c r="SGD129" s="511"/>
      <c r="SGE129" s="511"/>
      <c r="SGF129" s="511"/>
      <c r="SGG129" s="511"/>
      <c r="SGH129" s="511"/>
      <c r="SGI129" s="511"/>
      <c r="SGJ129" s="511"/>
      <c r="SGK129" s="511"/>
      <c r="SGL129" s="511"/>
      <c r="SGM129" s="511"/>
      <c r="SGN129" s="511"/>
      <c r="SGO129" s="511"/>
      <c r="SGP129" s="511"/>
      <c r="SGQ129" s="511"/>
      <c r="SGR129" s="511"/>
      <c r="SGS129" s="511"/>
      <c r="SGT129" s="511"/>
      <c r="SGU129" s="511"/>
      <c r="SGV129" s="511"/>
      <c r="SGW129" s="511"/>
      <c r="SGX129" s="511"/>
      <c r="SGY129" s="511"/>
      <c r="SGZ129" s="511"/>
      <c r="SHA129" s="511"/>
      <c r="SHB129" s="511"/>
      <c r="SHC129" s="511"/>
      <c r="SHD129" s="511"/>
      <c r="SHE129" s="511"/>
      <c r="SHF129" s="511"/>
      <c r="SHG129" s="511"/>
      <c r="SHH129" s="511"/>
      <c r="SHI129" s="511"/>
      <c r="SHJ129" s="511"/>
      <c r="SHK129" s="511"/>
      <c r="SHL129" s="511"/>
      <c r="SHM129" s="511"/>
      <c r="SHN129" s="511"/>
      <c r="SHO129" s="511"/>
      <c r="SHP129" s="511"/>
      <c r="SHQ129" s="511"/>
      <c r="SHR129" s="511"/>
      <c r="SHS129" s="511"/>
      <c r="SHT129" s="511"/>
      <c r="SHU129" s="511"/>
      <c r="SHV129" s="511"/>
      <c r="SHW129" s="511"/>
      <c r="SHX129" s="511"/>
      <c r="SHY129" s="511"/>
      <c r="SHZ129" s="511"/>
      <c r="SIA129" s="511"/>
      <c r="SIB129" s="511"/>
      <c r="SIC129" s="511"/>
      <c r="SID129" s="511"/>
      <c r="SIE129" s="511"/>
      <c r="SIF129" s="511"/>
      <c r="SIG129" s="511"/>
      <c r="SIH129" s="511"/>
      <c r="SII129" s="511"/>
      <c r="SIJ129" s="511"/>
      <c r="SIK129" s="511"/>
      <c r="SIL129" s="511"/>
      <c r="SIM129" s="511"/>
      <c r="SIN129" s="511"/>
      <c r="SIO129" s="511"/>
      <c r="SIP129" s="511"/>
      <c r="SIQ129" s="511"/>
      <c r="SIR129" s="511"/>
      <c r="SIS129" s="511"/>
      <c r="SIT129" s="511"/>
      <c r="SIU129" s="511"/>
      <c r="SIV129" s="511"/>
      <c r="SIW129" s="511"/>
      <c r="SIX129" s="511"/>
      <c r="SIY129" s="511"/>
      <c r="SIZ129" s="511"/>
      <c r="SJA129" s="511"/>
      <c r="SJB129" s="511"/>
      <c r="SJC129" s="511"/>
      <c r="SJD129" s="511"/>
      <c r="SJE129" s="511"/>
      <c r="SJF129" s="511"/>
      <c r="SJG129" s="511"/>
      <c r="SJH129" s="511"/>
      <c r="SJI129" s="511"/>
      <c r="SJJ129" s="511"/>
      <c r="SJK129" s="511"/>
      <c r="SJL129" s="511"/>
      <c r="SJM129" s="511"/>
      <c r="SJN129" s="511"/>
      <c r="SJO129" s="511"/>
      <c r="SJP129" s="511"/>
      <c r="SJQ129" s="511"/>
      <c r="SJR129" s="511"/>
      <c r="SJS129" s="511"/>
      <c r="SJT129" s="511"/>
      <c r="SJU129" s="511"/>
      <c r="SJV129" s="511"/>
      <c r="SJW129" s="511"/>
      <c r="SJX129" s="511"/>
      <c r="SJY129" s="511"/>
      <c r="SJZ129" s="511"/>
      <c r="SKA129" s="511"/>
      <c r="SKB129" s="511"/>
      <c r="SKC129" s="511"/>
      <c r="SKD129" s="511"/>
      <c r="SKE129" s="511"/>
      <c r="SKF129" s="511"/>
      <c r="SKG129" s="511"/>
      <c r="SKH129" s="511"/>
      <c r="SKI129" s="511"/>
      <c r="SKJ129" s="511"/>
      <c r="SKK129" s="511"/>
      <c r="SKL129" s="511"/>
      <c r="SKM129" s="511"/>
      <c r="SKN129" s="511"/>
      <c r="SKO129" s="511"/>
      <c r="SKP129" s="511"/>
      <c r="SKQ129" s="511"/>
      <c r="SKR129" s="511"/>
      <c r="SKS129" s="511"/>
      <c r="SKT129" s="511"/>
      <c r="SKU129" s="511"/>
      <c r="SKV129" s="511"/>
      <c r="SKW129" s="511"/>
      <c r="SKX129" s="511"/>
      <c r="SKY129" s="511"/>
      <c r="SKZ129" s="511"/>
      <c r="SLA129" s="511"/>
      <c r="SLB129" s="511"/>
      <c r="SLC129" s="511"/>
      <c r="SLD129" s="511"/>
      <c r="SLE129" s="511"/>
      <c r="SLF129" s="511"/>
      <c r="SLG129" s="511"/>
      <c r="SLH129" s="511"/>
      <c r="SLI129" s="511"/>
      <c r="SLJ129" s="511"/>
      <c r="SLK129" s="511"/>
      <c r="SLL129" s="511"/>
      <c r="SLM129" s="511"/>
      <c r="SLN129" s="511"/>
      <c r="SLO129" s="511"/>
      <c r="SLP129" s="511"/>
      <c r="SLQ129" s="511"/>
      <c r="SLR129" s="511"/>
      <c r="SLS129" s="511"/>
      <c r="SLT129" s="511"/>
      <c r="SLU129" s="511"/>
      <c r="SLV129" s="511"/>
      <c r="SLW129" s="511"/>
      <c r="SLX129" s="511"/>
      <c r="SLY129" s="511"/>
      <c r="SLZ129" s="511"/>
      <c r="SMA129" s="511"/>
      <c r="SMB129" s="511"/>
      <c r="SMC129" s="511"/>
      <c r="SMD129" s="511"/>
      <c r="SME129" s="511"/>
      <c r="SMF129" s="511"/>
      <c r="SMG129" s="511"/>
      <c r="SMH129" s="511"/>
      <c r="SMI129" s="511"/>
      <c r="SMJ129" s="511"/>
      <c r="SMK129" s="511"/>
      <c r="SML129" s="511"/>
      <c r="SMM129" s="511"/>
      <c r="SMN129" s="511"/>
      <c r="SMO129" s="511"/>
      <c r="SMP129" s="511"/>
      <c r="SMQ129" s="511"/>
      <c r="SMR129" s="511"/>
      <c r="SMS129" s="511"/>
      <c r="SMT129" s="511"/>
      <c r="SMU129" s="511"/>
      <c r="SMV129" s="511"/>
      <c r="SMW129" s="511"/>
      <c r="SMX129" s="511"/>
      <c r="SMY129" s="511"/>
      <c r="SMZ129" s="511"/>
      <c r="SNA129" s="511"/>
      <c r="SNB129" s="511"/>
      <c r="SNC129" s="511"/>
      <c r="SND129" s="511"/>
      <c r="SNE129" s="511"/>
      <c r="SNF129" s="511"/>
      <c r="SNG129" s="511"/>
      <c r="SNH129" s="511"/>
      <c r="SNI129" s="511"/>
      <c r="SNJ129" s="511"/>
      <c r="SNK129" s="511"/>
      <c r="SNL129" s="511"/>
      <c r="SNM129" s="511"/>
      <c r="SNN129" s="511"/>
      <c r="SNO129" s="511"/>
      <c r="SNP129" s="511"/>
      <c r="SNQ129" s="511"/>
      <c r="SNR129" s="511"/>
      <c r="SNS129" s="511"/>
      <c r="SNT129" s="511"/>
      <c r="SNU129" s="511"/>
      <c r="SNV129" s="511"/>
      <c r="SNW129" s="511"/>
      <c r="SNX129" s="511"/>
      <c r="SNY129" s="511"/>
      <c r="SNZ129" s="511"/>
      <c r="SOA129" s="511"/>
      <c r="SOB129" s="511"/>
      <c r="SOC129" s="511"/>
      <c r="SOD129" s="511"/>
      <c r="SOE129" s="511"/>
      <c r="SOF129" s="511"/>
      <c r="SOG129" s="511"/>
      <c r="SOH129" s="511"/>
      <c r="SOI129" s="511"/>
      <c r="SOJ129" s="511"/>
      <c r="SOK129" s="511"/>
      <c r="SOL129" s="511"/>
      <c r="SOM129" s="511"/>
      <c r="SON129" s="511"/>
      <c r="SOO129" s="511"/>
      <c r="SOP129" s="511"/>
      <c r="SOQ129" s="511"/>
      <c r="SOR129" s="511"/>
      <c r="SOS129" s="511"/>
      <c r="SOT129" s="511"/>
      <c r="SOU129" s="511"/>
      <c r="SOV129" s="511"/>
      <c r="SOW129" s="511"/>
      <c r="SOX129" s="511"/>
      <c r="SOY129" s="511"/>
      <c r="SOZ129" s="511"/>
      <c r="SPA129" s="511"/>
      <c r="SPB129" s="511"/>
      <c r="SPC129" s="511"/>
      <c r="SPD129" s="511"/>
      <c r="SPE129" s="511"/>
      <c r="SPF129" s="511"/>
      <c r="SPG129" s="511"/>
      <c r="SPH129" s="511"/>
      <c r="SPI129" s="511"/>
      <c r="SPJ129" s="511"/>
      <c r="SPK129" s="511"/>
      <c r="SPL129" s="511"/>
      <c r="SPM129" s="511"/>
      <c r="SPN129" s="511"/>
      <c r="SPO129" s="511"/>
      <c r="SPP129" s="511"/>
      <c r="SPQ129" s="511"/>
      <c r="SPR129" s="511"/>
      <c r="SPS129" s="511"/>
      <c r="SPT129" s="511"/>
      <c r="SPU129" s="511"/>
      <c r="SPV129" s="511"/>
      <c r="SPW129" s="511"/>
      <c r="SPX129" s="511"/>
      <c r="SPY129" s="511"/>
      <c r="SPZ129" s="511"/>
      <c r="SQA129" s="511"/>
      <c r="SQB129" s="511"/>
      <c r="SQC129" s="511"/>
      <c r="SQD129" s="511"/>
      <c r="SQE129" s="511"/>
      <c r="SQF129" s="511"/>
      <c r="SQG129" s="511"/>
      <c r="SQH129" s="511"/>
      <c r="SQI129" s="511"/>
      <c r="SQJ129" s="511"/>
      <c r="SQK129" s="511"/>
      <c r="SQL129" s="511"/>
      <c r="SQM129" s="511"/>
      <c r="SQN129" s="511"/>
      <c r="SQO129" s="511"/>
      <c r="SQP129" s="511"/>
      <c r="SQQ129" s="511"/>
      <c r="SQR129" s="511"/>
      <c r="SQS129" s="511"/>
      <c r="SQT129" s="511"/>
      <c r="SQU129" s="511"/>
      <c r="SQV129" s="511"/>
      <c r="SQW129" s="511"/>
      <c r="SQX129" s="511"/>
      <c r="SQY129" s="511"/>
      <c r="SQZ129" s="511"/>
      <c r="SRA129" s="511"/>
      <c r="SRB129" s="511"/>
      <c r="SRC129" s="511"/>
      <c r="SRD129" s="511"/>
      <c r="SRE129" s="511"/>
      <c r="SRF129" s="511"/>
      <c r="SRG129" s="511"/>
      <c r="SRH129" s="511"/>
      <c r="SRI129" s="511"/>
      <c r="SRJ129" s="511"/>
      <c r="SRK129" s="511"/>
      <c r="SRL129" s="511"/>
      <c r="SRM129" s="511"/>
      <c r="SRN129" s="511"/>
      <c r="SRO129" s="511"/>
      <c r="SRP129" s="511"/>
      <c r="SRQ129" s="511"/>
      <c r="SRR129" s="511"/>
      <c r="SRS129" s="511"/>
      <c r="SRT129" s="511"/>
      <c r="SRU129" s="511"/>
      <c r="SRV129" s="511"/>
      <c r="SRW129" s="511"/>
      <c r="SRX129" s="511"/>
      <c r="SRY129" s="511"/>
      <c r="SRZ129" s="511"/>
      <c r="SSA129" s="511"/>
      <c r="SSB129" s="511"/>
      <c r="SSC129" s="511"/>
      <c r="SSD129" s="511"/>
      <c r="SSE129" s="511"/>
      <c r="SSF129" s="511"/>
      <c r="SSG129" s="511"/>
      <c r="SSH129" s="511"/>
      <c r="SSI129" s="511"/>
      <c r="SSJ129" s="511"/>
      <c r="SSK129" s="511"/>
      <c r="SSL129" s="511"/>
      <c r="SSM129" s="511"/>
      <c r="SSN129" s="511"/>
      <c r="SSO129" s="511"/>
      <c r="SSP129" s="511"/>
      <c r="SSQ129" s="511"/>
      <c r="SSR129" s="511"/>
      <c r="SSS129" s="511"/>
      <c r="SST129" s="511"/>
      <c r="SSU129" s="511"/>
      <c r="SSV129" s="511"/>
      <c r="SSW129" s="511"/>
      <c r="SSX129" s="511"/>
      <c r="SSY129" s="511"/>
      <c r="SSZ129" s="511"/>
      <c r="STA129" s="511"/>
      <c r="STB129" s="511"/>
      <c r="STC129" s="511"/>
      <c r="STD129" s="511"/>
      <c r="STE129" s="511"/>
      <c r="STF129" s="511"/>
      <c r="STG129" s="511"/>
      <c r="STH129" s="511"/>
      <c r="STI129" s="511"/>
      <c r="STJ129" s="511"/>
      <c r="STK129" s="511"/>
      <c r="STL129" s="511"/>
      <c r="STM129" s="511"/>
      <c r="STN129" s="511"/>
      <c r="STO129" s="511"/>
      <c r="STP129" s="511"/>
      <c r="STQ129" s="511"/>
      <c r="STR129" s="511"/>
      <c r="STS129" s="511"/>
      <c r="STT129" s="511"/>
      <c r="STU129" s="511"/>
      <c r="STV129" s="511"/>
      <c r="STW129" s="511"/>
      <c r="STX129" s="511"/>
      <c r="STY129" s="511"/>
      <c r="STZ129" s="511"/>
      <c r="SUA129" s="511"/>
      <c r="SUB129" s="511"/>
      <c r="SUC129" s="511"/>
      <c r="SUD129" s="511"/>
      <c r="SUE129" s="511"/>
      <c r="SUF129" s="511"/>
      <c r="SUG129" s="511"/>
      <c r="SUH129" s="511"/>
      <c r="SUI129" s="511"/>
      <c r="SUJ129" s="511"/>
      <c r="SUK129" s="511"/>
      <c r="SUL129" s="511"/>
      <c r="SUM129" s="511"/>
      <c r="SUN129" s="511"/>
      <c r="SUO129" s="511"/>
      <c r="SUP129" s="511"/>
      <c r="SUQ129" s="511"/>
      <c r="SUR129" s="511"/>
      <c r="SUS129" s="511"/>
      <c r="SUT129" s="511"/>
      <c r="SUU129" s="511"/>
      <c r="SUV129" s="511"/>
      <c r="SUW129" s="511"/>
      <c r="SUX129" s="511"/>
      <c r="SUY129" s="511"/>
      <c r="SUZ129" s="511"/>
      <c r="SVA129" s="511"/>
      <c r="SVB129" s="511"/>
      <c r="SVC129" s="511"/>
      <c r="SVD129" s="511"/>
      <c r="SVE129" s="511"/>
      <c r="SVF129" s="511"/>
      <c r="SVG129" s="511"/>
      <c r="SVH129" s="511"/>
      <c r="SVI129" s="511"/>
      <c r="SVJ129" s="511"/>
      <c r="SVK129" s="511"/>
      <c r="SVL129" s="511"/>
      <c r="SVM129" s="511"/>
      <c r="SVN129" s="511"/>
      <c r="SVO129" s="511"/>
      <c r="SVP129" s="511"/>
      <c r="SVQ129" s="511"/>
      <c r="SVR129" s="511"/>
      <c r="SVS129" s="511"/>
      <c r="SVT129" s="511"/>
      <c r="SVU129" s="511"/>
      <c r="SVV129" s="511"/>
      <c r="SVW129" s="511"/>
      <c r="SVX129" s="511"/>
      <c r="SVY129" s="511"/>
      <c r="SVZ129" s="511"/>
      <c r="SWA129" s="511"/>
      <c r="SWB129" s="511"/>
      <c r="SWC129" s="511"/>
      <c r="SWD129" s="511"/>
      <c r="SWE129" s="511"/>
      <c r="SWF129" s="511"/>
      <c r="SWG129" s="511"/>
      <c r="SWH129" s="511"/>
      <c r="SWI129" s="511"/>
      <c r="SWJ129" s="511"/>
      <c r="SWK129" s="511"/>
      <c r="SWL129" s="511"/>
      <c r="SWM129" s="511"/>
      <c r="SWN129" s="511"/>
      <c r="SWO129" s="511"/>
      <c r="SWP129" s="511"/>
      <c r="SWQ129" s="511"/>
      <c r="SWR129" s="511"/>
      <c r="SWS129" s="511"/>
      <c r="SWT129" s="511"/>
      <c r="SWU129" s="511"/>
      <c r="SWV129" s="511"/>
      <c r="SWW129" s="511"/>
      <c r="SWX129" s="511"/>
      <c r="SWY129" s="511"/>
      <c r="SWZ129" s="511"/>
      <c r="SXA129" s="511"/>
      <c r="SXB129" s="511"/>
      <c r="SXC129" s="511"/>
      <c r="SXD129" s="511"/>
      <c r="SXE129" s="511"/>
      <c r="SXF129" s="511"/>
      <c r="SXG129" s="511"/>
      <c r="SXH129" s="511"/>
      <c r="SXI129" s="511"/>
      <c r="SXJ129" s="511"/>
      <c r="SXK129" s="511"/>
      <c r="SXL129" s="511"/>
      <c r="SXM129" s="511"/>
      <c r="SXN129" s="511"/>
      <c r="SXO129" s="511"/>
      <c r="SXP129" s="511"/>
      <c r="SXQ129" s="511"/>
      <c r="SXR129" s="511"/>
      <c r="SXS129" s="511"/>
      <c r="SXT129" s="511"/>
      <c r="SXU129" s="511"/>
      <c r="SXV129" s="511"/>
      <c r="SXW129" s="511"/>
      <c r="SXX129" s="511"/>
      <c r="SXY129" s="511"/>
      <c r="SXZ129" s="511"/>
      <c r="SYA129" s="511"/>
      <c r="SYB129" s="511"/>
      <c r="SYC129" s="511"/>
      <c r="SYD129" s="511"/>
      <c r="SYE129" s="511"/>
      <c r="SYF129" s="511"/>
      <c r="SYG129" s="511"/>
      <c r="SYH129" s="511"/>
      <c r="SYI129" s="511"/>
      <c r="SYJ129" s="511"/>
      <c r="SYK129" s="511"/>
      <c r="SYL129" s="511"/>
      <c r="SYM129" s="511"/>
      <c r="SYN129" s="511"/>
      <c r="SYO129" s="511"/>
      <c r="SYP129" s="511"/>
      <c r="SYQ129" s="511"/>
      <c r="SYR129" s="511"/>
      <c r="SYS129" s="511"/>
      <c r="SYT129" s="511"/>
      <c r="SYU129" s="511"/>
      <c r="SYV129" s="511"/>
      <c r="SYW129" s="511"/>
      <c r="SYX129" s="511"/>
      <c r="SYY129" s="511"/>
      <c r="SYZ129" s="511"/>
      <c r="SZA129" s="511"/>
      <c r="SZB129" s="511"/>
      <c r="SZC129" s="511"/>
      <c r="SZD129" s="511"/>
      <c r="SZE129" s="511"/>
      <c r="SZF129" s="511"/>
      <c r="SZG129" s="511"/>
      <c r="SZH129" s="511"/>
      <c r="SZI129" s="511"/>
      <c r="SZJ129" s="511"/>
      <c r="SZK129" s="511"/>
      <c r="SZL129" s="511"/>
      <c r="SZM129" s="511"/>
      <c r="SZN129" s="511"/>
      <c r="SZO129" s="511"/>
      <c r="SZP129" s="511"/>
      <c r="SZQ129" s="511"/>
      <c r="SZR129" s="511"/>
      <c r="SZS129" s="511"/>
      <c r="SZT129" s="511"/>
      <c r="SZU129" s="511"/>
      <c r="SZV129" s="511"/>
      <c r="SZW129" s="511"/>
      <c r="SZX129" s="511"/>
      <c r="SZY129" s="511"/>
      <c r="SZZ129" s="511"/>
      <c r="TAA129" s="511"/>
      <c r="TAB129" s="511"/>
      <c r="TAC129" s="511"/>
      <c r="TAD129" s="511"/>
      <c r="TAE129" s="511"/>
      <c r="TAF129" s="511"/>
      <c r="TAG129" s="511"/>
      <c r="TAH129" s="511"/>
      <c r="TAI129" s="511"/>
      <c r="TAJ129" s="511"/>
      <c r="TAK129" s="511"/>
      <c r="TAL129" s="511"/>
      <c r="TAM129" s="511"/>
      <c r="TAN129" s="511"/>
      <c r="TAO129" s="511"/>
      <c r="TAP129" s="511"/>
      <c r="TAQ129" s="511"/>
      <c r="TAR129" s="511"/>
      <c r="TAS129" s="511"/>
      <c r="TAT129" s="511"/>
      <c r="TAU129" s="511"/>
      <c r="TAV129" s="511"/>
      <c r="TAW129" s="511"/>
      <c r="TAX129" s="511"/>
      <c r="TAY129" s="511"/>
      <c r="TAZ129" s="511"/>
      <c r="TBA129" s="511"/>
      <c r="TBB129" s="511"/>
      <c r="TBC129" s="511"/>
      <c r="TBD129" s="511"/>
      <c r="TBE129" s="511"/>
      <c r="TBF129" s="511"/>
      <c r="TBG129" s="511"/>
      <c r="TBH129" s="511"/>
      <c r="TBI129" s="511"/>
      <c r="TBJ129" s="511"/>
      <c r="TBK129" s="511"/>
      <c r="TBL129" s="511"/>
      <c r="TBM129" s="511"/>
      <c r="TBN129" s="511"/>
      <c r="TBO129" s="511"/>
      <c r="TBP129" s="511"/>
      <c r="TBQ129" s="511"/>
      <c r="TBR129" s="511"/>
      <c r="TBS129" s="511"/>
      <c r="TBT129" s="511"/>
      <c r="TBU129" s="511"/>
      <c r="TBV129" s="511"/>
      <c r="TBW129" s="511"/>
      <c r="TBX129" s="511"/>
      <c r="TBY129" s="511"/>
      <c r="TBZ129" s="511"/>
      <c r="TCA129" s="511"/>
      <c r="TCB129" s="511"/>
      <c r="TCC129" s="511"/>
      <c r="TCD129" s="511"/>
      <c r="TCE129" s="511"/>
      <c r="TCF129" s="511"/>
      <c r="TCG129" s="511"/>
      <c r="TCH129" s="511"/>
      <c r="TCI129" s="511"/>
      <c r="TCJ129" s="511"/>
      <c r="TCK129" s="511"/>
      <c r="TCL129" s="511"/>
      <c r="TCM129" s="511"/>
      <c r="TCN129" s="511"/>
      <c r="TCO129" s="511"/>
      <c r="TCP129" s="511"/>
      <c r="TCQ129" s="511"/>
      <c r="TCR129" s="511"/>
      <c r="TCS129" s="511"/>
      <c r="TCT129" s="511"/>
      <c r="TCU129" s="511"/>
      <c r="TCV129" s="511"/>
      <c r="TCW129" s="511"/>
      <c r="TCX129" s="511"/>
      <c r="TCY129" s="511"/>
      <c r="TCZ129" s="511"/>
      <c r="TDA129" s="511"/>
      <c r="TDB129" s="511"/>
      <c r="TDC129" s="511"/>
      <c r="TDD129" s="511"/>
      <c r="TDE129" s="511"/>
      <c r="TDF129" s="511"/>
      <c r="TDG129" s="511"/>
      <c r="TDH129" s="511"/>
      <c r="TDI129" s="511"/>
      <c r="TDJ129" s="511"/>
      <c r="TDK129" s="511"/>
      <c r="TDL129" s="511"/>
      <c r="TDM129" s="511"/>
      <c r="TDN129" s="511"/>
      <c r="TDO129" s="511"/>
      <c r="TDP129" s="511"/>
      <c r="TDQ129" s="511"/>
      <c r="TDR129" s="511"/>
      <c r="TDS129" s="511"/>
      <c r="TDT129" s="511"/>
      <c r="TDU129" s="511"/>
      <c r="TDV129" s="511"/>
      <c r="TDW129" s="511"/>
      <c r="TDX129" s="511"/>
      <c r="TDY129" s="511"/>
      <c r="TDZ129" s="511"/>
      <c r="TEA129" s="511"/>
      <c r="TEB129" s="511"/>
      <c r="TEC129" s="511"/>
      <c r="TED129" s="511"/>
      <c r="TEE129" s="511"/>
      <c r="TEF129" s="511"/>
      <c r="TEG129" s="511"/>
      <c r="TEH129" s="511"/>
      <c r="TEI129" s="511"/>
      <c r="TEJ129" s="511"/>
      <c r="TEK129" s="511"/>
      <c r="TEL129" s="511"/>
      <c r="TEM129" s="511"/>
      <c r="TEN129" s="511"/>
      <c r="TEO129" s="511"/>
      <c r="TEP129" s="511"/>
      <c r="TEQ129" s="511"/>
      <c r="TER129" s="511"/>
      <c r="TES129" s="511"/>
      <c r="TET129" s="511"/>
      <c r="TEU129" s="511"/>
      <c r="TEV129" s="511"/>
      <c r="TEW129" s="511"/>
      <c r="TEX129" s="511"/>
      <c r="TEY129" s="511"/>
      <c r="TEZ129" s="511"/>
      <c r="TFA129" s="511"/>
      <c r="TFB129" s="511"/>
      <c r="TFC129" s="511"/>
      <c r="TFD129" s="511"/>
      <c r="TFE129" s="511"/>
      <c r="TFF129" s="511"/>
      <c r="TFG129" s="511"/>
      <c r="TFH129" s="511"/>
      <c r="TFI129" s="511"/>
      <c r="TFJ129" s="511"/>
      <c r="TFK129" s="511"/>
      <c r="TFL129" s="511"/>
      <c r="TFM129" s="511"/>
      <c r="TFN129" s="511"/>
      <c r="TFO129" s="511"/>
      <c r="TFP129" s="511"/>
      <c r="TFQ129" s="511"/>
      <c r="TFR129" s="511"/>
      <c r="TFS129" s="511"/>
      <c r="TFT129" s="511"/>
      <c r="TFU129" s="511"/>
      <c r="TFV129" s="511"/>
      <c r="TFW129" s="511"/>
      <c r="TFX129" s="511"/>
      <c r="TFY129" s="511"/>
      <c r="TFZ129" s="511"/>
      <c r="TGA129" s="511"/>
      <c r="TGB129" s="511"/>
      <c r="TGC129" s="511"/>
      <c r="TGD129" s="511"/>
      <c r="TGE129" s="511"/>
      <c r="TGF129" s="511"/>
      <c r="TGG129" s="511"/>
      <c r="TGH129" s="511"/>
      <c r="TGI129" s="511"/>
      <c r="TGJ129" s="511"/>
      <c r="TGK129" s="511"/>
      <c r="TGL129" s="511"/>
      <c r="TGM129" s="511"/>
      <c r="TGN129" s="511"/>
      <c r="TGO129" s="511"/>
      <c r="TGP129" s="511"/>
      <c r="TGQ129" s="511"/>
      <c r="TGR129" s="511"/>
      <c r="TGS129" s="511"/>
      <c r="TGT129" s="511"/>
      <c r="TGU129" s="511"/>
      <c r="TGV129" s="511"/>
      <c r="TGW129" s="511"/>
      <c r="TGX129" s="511"/>
      <c r="TGY129" s="511"/>
      <c r="TGZ129" s="511"/>
      <c r="THA129" s="511"/>
      <c r="THB129" s="511"/>
      <c r="THC129" s="511"/>
      <c r="THD129" s="511"/>
      <c r="THE129" s="511"/>
      <c r="THF129" s="511"/>
      <c r="THG129" s="511"/>
      <c r="THH129" s="511"/>
      <c r="THI129" s="511"/>
      <c r="THJ129" s="511"/>
      <c r="THK129" s="511"/>
      <c r="THL129" s="511"/>
      <c r="THM129" s="511"/>
      <c r="THN129" s="511"/>
      <c r="THO129" s="511"/>
      <c r="THP129" s="511"/>
      <c r="THQ129" s="511"/>
      <c r="THR129" s="511"/>
      <c r="THS129" s="511"/>
      <c r="THT129" s="511"/>
      <c r="THU129" s="511"/>
      <c r="THV129" s="511"/>
      <c r="THW129" s="511"/>
      <c r="THX129" s="511"/>
      <c r="THY129" s="511"/>
      <c r="THZ129" s="511"/>
      <c r="TIA129" s="511"/>
      <c r="TIB129" s="511"/>
      <c r="TIC129" s="511"/>
      <c r="TID129" s="511"/>
      <c r="TIE129" s="511"/>
      <c r="TIF129" s="511"/>
      <c r="TIG129" s="511"/>
      <c r="TIH129" s="511"/>
      <c r="TII129" s="511"/>
      <c r="TIJ129" s="511"/>
      <c r="TIK129" s="511"/>
      <c r="TIL129" s="511"/>
      <c r="TIM129" s="511"/>
      <c r="TIN129" s="511"/>
      <c r="TIO129" s="511"/>
      <c r="TIP129" s="511"/>
      <c r="TIQ129" s="511"/>
      <c r="TIR129" s="511"/>
      <c r="TIS129" s="511"/>
      <c r="TIT129" s="511"/>
      <c r="TIU129" s="511"/>
      <c r="TIV129" s="511"/>
      <c r="TIW129" s="511"/>
      <c r="TIX129" s="511"/>
      <c r="TIY129" s="511"/>
      <c r="TIZ129" s="511"/>
      <c r="TJA129" s="511"/>
      <c r="TJB129" s="511"/>
      <c r="TJC129" s="511"/>
      <c r="TJD129" s="511"/>
      <c r="TJE129" s="511"/>
      <c r="TJF129" s="511"/>
      <c r="TJG129" s="511"/>
      <c r="TJH129" s="511"/>
      <c r="TJI129" s="511"/>
      <c r="TJJ129" s="511"/>
      <c r="TJK129" s="511"/>
      <c r="TJL129" s="511"/>
      <c r="TJM129" s="511"/>
      <c r="TJN129" s="511"/>
      <c r="TJO129" s="511"/>
      <c r="TJP129" s="511"/>
      <c r="TJQ129" s="511"/>
      <c r="TJR129" s="511"/>
      <c r="TJS129" s="511"/>
      <c r="TJT129" s="511"/>
      <c r="TJU129" s="511"/>
      <c r="TJV129" s="511"/>
      <c r="TJW129" s="511"/>
      <c r="TJX129" s="511"/>
      <c r="TJY129" s="511"/>
      <c r="TJZ129" s="511"/>
      <c r="TKA129" s="511"/>
      <c r="TKB129" s="511"/>
      <c r="TKC129" s="511"/>
      <c r="TKD129" s="511"/>
      <c r="TKE129" s="511"/>
      <c r="TKF129" s="511"/>
      <c r="TKG129" s="511"/>
      <c r="TKH129" s="511"/>
      <c r="TKI129" s="511"/>
      <c r="TKJ129" s="511"/>
      <c r="TKK129" s="511"/>
      <c r="TKL129" s="511"/>
      <c r="TKM129" s="511"/>
      <c r="TKN129" s="511"/>
      <c r="TKO129" s="511"/>
      <c r="TKP129" s="511"/>
      <c r="TKQ129" s="511"/>
      <c r="TKR129" s="511"/>
      <c r="TKS129" s="511"/>
      <c r="TKT129" s="511"/>
      <c r="TKU129" s="511"/>
      <c r="TKV129" s="511"/>
      <c r="TKW129" s="511"/>
      <c r="TKX129" s="511"/>
      <c r="TKY129" s="511"/>
      <c r="TKZ129" s="511"/>
      <c r="TLA129" s="511"/>
      <c r="TLB129" s="511"/>
      <c r="TLC129" s="511"/>
      <c r="TLD129" s="511"/>
      <c r="TLE129" s="511"/>
      <c r="TLF129" s="511"/>
      <c r="TLG129" s="511"/>
      <c r="TLH129" s="511"/>
      <c r="TLI129" s="511"/>
      <c r="TLJ129" s="511"/>
      <c r="TLK129" s="511"/>
      <c r="TLL129" s="511"/>
      <c r="TLM129" s="511"/>
      <c r="TLN129" s="511"/>
      <c r="TLO129" s="511"/>
      <c r="TLP129" s="511"/>
      <c r="TLQ129" s="511"/>
      <c r="TLR129" s="511"/>
      <c r="TLS129" s="511"/>
      <c r="TLT129" s="511"/>
      <c r="TLU129" s="511"/>
      <c r="TLV129" s="511"/>
      <c r="TLW129" s="511"/>
      <c r="TLX129" s="511"/>
      <c r="TLY129" s="511"/>
      <c r="TLZ129" s="511"/>
      <c r="TMA129" s="511"/>
      <c r="TMB129" s="511"/>
      <c r="TMC129" s="511"/>
      <c r="TMD129" s="511"/>
      <c r="TME129" s="511"/>
      <c r="TMF129" s="511"/>
      <c r="TMG129" s="511"/>
      <c r="TMH129" s="511"/>
      <c r="TMI129" s="511"/>
      <c r="TMJ129" s="511"/>
      <c r="TMK129" s="511"/>
      <c r="TML129" s="511"/>
      <c r="TMM129" s="511"/>
      <c r="TMN129" s="511"/>
      <c r="TMO129" s="511"/>
      <c r="TMP129" s="511"/>
      <c r="TMQ129" s="511"/>
      <c r="TMR129" s="511"/>
      <c r="TMS129" s="511"/>
      <c r="TMT129" s="511"/>
      <c r="TMU129" s="511"/>
      <c r="TMV129" s="511"/>
      <c r="TMW129" s="511"/>
      <c r="TMX129" s="511"/>
      <c r="TMY129" s="511"/>
      <c r="TMZ129" s="511"/>
      <c r="TNA129" s="511"/>
      <c r="TNB129" s="511"/>
      <c r="TNC129" s="511"/>
      <c r="TND129" s="511"/>
      <c r="TNE129" s="511"/>
      <c r="TNF129" s="511"/>
      <c r="TNG129" s="511"/>
      <c r="TNH129" s="511"/>
      <c r="TNI129" s="511"/>
      <c r="TNJ129" s="511"/>
      <c r="TNK129" s="511"/>
      <c r="TNL129" s="511"/>
      <c r="TNM129" s="511"/>
      <c r="TNN129" s="511"/>
      <c r="TNO129" s="511"/>
      <c r="TNP129" s="511"/>
      <c r="TNQ129" s="511"/>
      <c r="TNR129" s="511"/>
      <c r="TNS129" s="511"/>
      <c r="TNT129" s="511"/>
      <c r="TNU129" s="511"/>
      <c r="TNV129" s="511"/>
      <c r="TNW129" s="511"/>
      <c r="TNX129" s="511"/>
      <c r="TNY129" s="511"/>
      <c r="TNZ129" s="511"/>
      <c r="TOA129" s="511"/>
      <c r="TOB129" s="511"/>
      <c r="TOC129" s="511"/>
      <c r="TOD129" s="511"/>
      <c r="TOE129" s="511"/>
      <c r="TOF129" s="511"/>
      <c r="TOG129" s="511"/>
      <c r="TOH129" s="511"/>
      <c r="TOI129" s="511"/>
      <c r="TOJ129" s="511"/>
      <c r="TOK129" s="511"/>
      <c r="TOL129" s="511"/>
      <c r="TOM129" s="511"/>
      <c r="TON129" s="511"/>
      <c r="TOO129" s="511"/>
      <c r="TOP129" s="511"/>
      <c r="TOQ129" s="511"/>
      <c r="TOR129" s="511"/>
      <c r="TOS129" s="511"/>
      <c r="TOT129" s="511"/>
      <c r="TOU129" s="511"/>
      <c r="TOV129" s="511"/>
      <c r="TOW129" s="511"/>
      <c r="TOX129" s="511"/>
      <c r="TOY129" s="511"/>
      <c r="TOZ129" s="511"/>
      <c r="TPA129" s="511"/>
      <c r="TPB129" s="511"/>
      <c r="TPC129" s="511"/>
      <c r="TPD129" s="511"/>
      <c r="TPE129" s="511"/>
      <c r="TPF129" s="511"/>
      <c r="TPG129" s="511"/>
      <c r="TPH129" s="511"/>
      <c r="TPI129" s="511"/>
      <c r="TPJ129" s="511"/>
      <c r="TPK129" s="511"/>
      <c r="TPL129" s="511"/>
      <c r="TPM129" s="511"/>
      <c r="TPN129" s="511"/>
      <c r="TPO129" s="511"/>
      <c r="TPP129" s="511"/>
      <c r="TPQ129" s="511"/>
      <c r="TPR129" s="511"/>
      <c r="TPS129" s="511"/>
      <c r="TPT129" s="511"/>
      <c r="TPU129" s="511"/>
      <c r="TPV129" s="511"/>
      <c r="TPW129" s="511"/>
      <c r="TPX129" s="511"/>
      <c r="TPY129" s="511"/>
      <c r="TPZ129" s="511"/>
      <c r="TQA129" s="511"/>
      <c r="TQB129" s="511"/>
      <c r="TQC129" s="511"/>
      <c r="TQD129" s="511"/>
      <c r="TQE129" s="511"/>
      <c r="TQF129" s="511"/>
      <c r="TQG129" s="511"/>
      <c r="TQH129" s="511"/>
      <c r="TQI129" s="511"/>
      <c r="TQJ129" s="511"/>
      <c r="TQK129" s="511"/>
      <c r="TQL129" s="511"/>
      <c r="TQM129" s="511"/>
      <c r="TQN129" s="511"/>
      <c r="TQO129" s="511"/>
      <c r="TQP129" s="511"/>
      <c r="TQQ129" s="511"/>
      <c r="TQR129" s="511"/>
      <c r="TQS129" s="511"/>
      <c r="TQT129" s="511"/>
      <c r="TQU129" s="511"/>
      <c r="TQV129" s="511"/>
      <c r="TQW129" s="511"/>
      <c r="TQX129" s="511"/>
      <c r="TQY129" s="511"/>
      <c r="TQZ129" s="511"/>
      <c r="TRA129" s="511"/>
      <c r="TRB129" s="511"/>
      <c r="TRC129" s="511"/>
      <c r="TRD129" s="511"/>
      <c r="TRE129" s="511"/>
      <c r="TRF129" s="511"/>
      <c r="TRG129" s="511"/>
      <c r="TRH129" s="511"/>
      <c r="TRI129" s="511"/>
      <c r="TRJ129" s="511"/>
      <c r="TRK129" s="511"/>
      <c r="TRL129" s="511"/>
      <c r="TRM129" s="511"/>
      <c r="TRN129" s="511"/>
      <c r="TRO129" s="511"/>
      <c r="TRP129" s="511"/>
      <c r="TRQ129" s="511"/>
      <c r="TRR129" s="511"/>
      <c r="TRS129" s="511"/>
      <c r="TRT129" s="511"/>
      <c r="TRU129" s="511"/>
      <c r="TRV129" s="511"/>
      <c r="TRW129" s="511"/>
      <c r="TRX129" s="511"/>
      <c r="TRY129" s="511"/>
      <c r="TRZ129" s="511"/>
      <c r="TSA129" s="511"/>
      <c r="TSB129" s="511"/>
      <c r="TSC129" s="511"/>
      <c r="TSD129" s="511"/>
      <c r="TSE129" s="511"/>
      <c r="TSF129" s="511"/>
      <c r="TSG129" s="511"/>
      <c r="TSH129" s="511"/>
      <c r="TSI129" s="511"/>
      <c r="TSJ129" s="511"/>
      <c r="TSK129" s="511"/>
      <c r="TSL129" s="511"/>
      <c r="TSM129" s="511"/>
      <c r="TSN129" s="511"/>
      <c r="TSO129" s="511"/>
      <c r="TSP129" s="511"/>
      <c r="TSQ129" s="511"/>
      <c r="TSR129" s="511"/>
      <c r="TSS129" s="511"/>
      <c r="TST129" s="511"/>
      <c r="TSU129" s="511"/>
      <c r="TSV129" s="511"/>
      <c r="TSW129" s="511"/>
      <c r="TSX129" s="511"/>
      <c r="TSY129" s="511"/>
      <c r="TSZ129" s="511"/>
      <c r="TTA129" s="511"/>
      <c r="TTB129" s="511"/>
      <c r="TTC129" s="511"/>
      <c r="TTD129" s="511"/>
      <c r="TTE129" s="511"/>
      <c r="TTF129" s="511"/>
      <c r="TTG129" s="511"/>
      <c r="TTH129" s="511"/>
      <c r="TTI129" s="511"/>
      <c r="TTJ129" s="511"/>
      <c r="TTK129" s="511"/>
      <c r="TTL129" s="511"/>
      <c r="TTM129" s="511"/>
      <c r="TTN129" s="511"/>
      <c r="TTO129" s="511"/>
      <c r="TTP129" s="511"/>
      <c r="TTQ129" s="511"/>
      <c r="TTR129" s="511"/>
      <c r="TTS129" s="511"/>
      <c r="TTT129" s="511"/>
      <c r="TTU129" s="511"/>
      <c r="TTV129" s="511"/>
      <c r="TTW129" s="511"/>
      <c r="TTX129" s="511"/>
      <c r="TTY129" s="511"/>
      <c r="TTZ129" s="511"/>
      <c r="TUA129" s="511"/>
      <c r="TUB129" s="511"/>
      <c r="TUC129" s="511"/>
      <c r="TUD129" s="511"/>
      <c r="TUE129" s="511"/>
      <c r="TUF129" s="511"/>
      <c r="TUG129" s="511"/>
      <c r="TUH129" s="511"/>
      <c r="TUI129" s="511"/>
      <c r="TUJ129" s="511"/>
      <c r="TUK129" s="511"/>
      <c r="TUL129" s="511"/>
      <c r="TUM129" s="511"/>
      <c r="TUN129" s="511"/>
      <c r="TUO129" s="511"/>
      <c r="TUP129" s="511"/>
      <c r="TUQ129" s="511"/>
      <c r="TUR129" s="511"/>
      <c r="TUS129" s="511"/>
      <c r="TUT129" s="511"/>
      <c r="TUU129" s="511"/>
      <c r="TUV129" s="511"/>
      <c r="TUW129" s="511"/>
      <c r="TUX129" s="511"/>
      <c r="TUY129" s="511"/>
      <c r="TUZ129" s="511"/>
      <c r="TVA129" s="511"/>
      <c r="TVB129" s="511"/>
      <c r="TVC129" s="511"/>
      <c r="TVD129" s="511"/>
      <c r="TVE129" s="511"/>
      <c r="TVF129" s="511"/>
      <c r="TVG129" s="511"/>
      <c r="TVH129" s="511"/>
      <c r="TVI129" s="511"/>
      <c r="TVJ129" s="511"/>
      <c r="TVK129" s="511"/>
      <c r="TVL129" s="511"/>
      <c r="TVM129" s="511"/>
      <c r="TVN129" s="511"/>
      <c r="TVO129" s="511"/>
      <c r="TVP129" s="511"/>
      <c r="TVQ129" s="511"/>
      <c r="TVR129" s="511"/>
      <c r="TVS129" s="511"/>
      <c r="TVT129" s="511"/>
      <c r="TVU129" s="511"/>
      <c r="TVV129" s="511"/>
      <c r="TVW129" s="511"/>
      <c r="TVX129" s="511"/>
      <c r="TVY129" s="511"/>
      <c r="TVZ129" s="511"/>
      <c r="TWA129" s="511"/>
      <c r="TWB129" s="511"/>
      <c r="TWC129" s="511"/>
      <c r="TWD129" s="511"/>
      <c r="TWE129" s="511"/>
      <c r="TWF129" s="511"/>
      <c r="TWG129" s="511"/>
      <c r="TWH129" s="511"/>
      <c r="TWI129" s="511"/>
      <c r="TWJ129" s="511"/>
      <c r="TWK129" s="511"/>
      <c r="TWL129" s="511"/>
      <c r="TWM129" s="511"/>
      <c r="TWN129" s="511"/>
      <c r="TWO129" s="511"/>
      <c r="TWP129" s="511"/>
      <c r="TWQ129" s="511"/>
      <c r="TWR129" s="511"/>
      <c r="TWS129" s="511"/>
      <c r="TWT129" s="511"/>
      <c r="TWU129" s="511"/>
      <c r="TWV129" s="511"/>
      <c r="TWW129" s="511"/>
      <c r="TWX129" s="511"/>
      <c r="TWY129" s="511"/>
      <c r="TWZ129" s="511"/>
      <c r="TXA129" s="511"/>
      <c r="TXB129" s="511"/>
      <c r="TXC129" s="511"/>
      <c r="TXD129" s="511"/>
      <c r="TXE129" s="511"/>
      <c r="TXF129" s="511"/>
      <c r="TXG129" s="511"/>
      <c r="TXH129" s="511"/>
      <c r="TXI129" s="511"/>
      <c r="TXJ129" s="511"/>
      <c r="TXK129" s="511"/>
      <c r="TXL129" s="511"/>
      <c r="TXM129" s="511"/>
      <c r="TXN129" s="511"/>
      <c r="TXO129" s="511"/>
      <c r="TXP129" s="511"/>
      <c r="TXQ129" s="511"/>
      <c r="TXR129" s="511"/>
      <c r="TXS129" s="511"/>
      <c r="TXT129" s="511"/>
      <c r="TXU129" s="511"/>
      <c r="TXV129" s="511"/>
      <c r="TXW129" s="511"/>
      <c r="TXX129" s="511"/>
      <c r="TXY129" s="511"/>
      <c r="TXZ129" s="511"/>
      <c r="TYA129" s="511"/>
      <c r="TYB129" s="511"/>
      <c r="TYC129" s="511"/>
      <c r="TYD129" s="511"/>
      <c r="TYE129" s="511"/>
      <c r="TYF129" s="511"/>
      <c r="TYG129" s="511"/>
      <c r="TYH129" s="511"/>
      <c r="TYI129" s="511"/>
      <c r="TYJ129" s="511"/>
      <c r="TYK129" s="511"/>
      <c r="TYL129" s="511"/>
      <c r="TYM129" s="511"/>
      <c r="TYN129" s="511"/>
      <c r="TYO129" s="511"/>
      <c r="TYP129" s="511"/>
      <c r="TYQ129" s="511"/>
      <c r="TYR129" s="511"/>
      <c r="TYS129" s="511"/>
      <c r="TYT129" s="511"/>
      <c r="TYU129" s="511"/>
      <c r="TYV129" s="511"/>
      <c r="TYW129" s="511"/>
      <c r="TYX129" s="511"/>
      <c r="TYY129" s="511"/>
      <c r="TYZ129" s="511"/>
      <c r="TZA129" s="511"/>
      <c r="TZB129" s="511"/>
      <c r="TZC129" s="511"/>
      <c r="TZD129" s="511"/>
      <c r="TZE129" s="511"/>
      <c r="TZF129" s="511"/>
      <c r="TZG129" s="511"/>
      <c r="TZH129" s="511"/>
      <c r="TZI129" s="511"/>
      <c r="TZJ129" s="511"/>
      <c r="TZK129" s="511"/>
      <c r="TZL129" s="511"/>
      <c r="TZM129" s="511"/>
      <c r="TZN129" s="511"/>
      <c r="TZO129" s="511"/>
      <c r="TZP129" s="511"/>
      <c r="TZQ129" s="511"/>
      <c r="TZR129" s="511"/>
      <c r="TZS129" s="511"/>
      <c r="TZT129" s="511"/>
      <c r="TZU129" s="511"/>
      <c r="TZV129" s="511"/>
      <c r="TZW129" s="511"/>
      <c r="TZX129" s="511"/>
      <c r="TZY129" s="511"/>
      <c r="TZZ129" s="511"/>
      <c r="UAA129" s="511"/>
      <c r="UAB129" s="511"/>
      <c r="UAC129" s="511"/>
      <c r="UAD129" s="511"/>
      <c r="UAE129" s="511"/>
      <c r="UAF129" s="511"/>
      <c r="UAG129" s="511"/>
      <c r="UAH129" s="511"/>
      <c r="UAI129" s="511"/>
      <c r="UAJ129" s="511"/>
      <c r="UAK129" s="511"/>
      <c r="UAL129" s="511"/>
      <c r="UAM129" s="511"/>
      <c r="UAN129" s="511"/>
      <c r="UAO129" s="511"/>
      <c r="UAP129" s="511"/>
      <c r="UAQ129" s="511"/>
      <c r="UAR129" s="511"/>
      <c r="UAS129" s="511"/>
      <c r="UAT129" s="511"/>
      <c r="UAU129" s="511"/>
      <c r="UAV129" s="511"/>
      <c r="UAW129" s="511"/>
      <c r="UAX129" s="511"/>
      <c r="UAY129" s="511"/>
      <c r="UAZ129" s="511"/>
      <c r="UBA129" s="511"/>
      <c r="UBB129" s="511"/>
      <c r="UBC129" s="511"/>
      <c r="UBD129" s="511"/>
      <c r="UBE129" s="511"/>
      <c r="UBF129" s="511"/>
      <c r="UBG129" s="511"/>
      <c r="UBH129" s="511"/>
      <c r="UBI129" s="511"/>
      <c r="UBJ129" s="511"/>
      <c r="UBK129" s="511"/>
      <c r="UBL129" s="511"/>
      <c r="UBM129" s="511"/>
      <c r="UBN129" s="511"/>
      <c r="UBO129" s="511"/>
      <c r="UBP129" s="511"/>
      <c r="UBQ129" s="511"/>
      <c r="UBR129" s="511"/>
      <c r="UBS129" s="511"/>
      <c r="UBT129" s="511"/>
      <c r="UBU129" s="511"/>
      <c r="UBV129" s="511"/>
      <c r="UBW129" s="511"/>
      <c r="UBX129" s="511"/>
      <c r="UBY129" s="511"/>
      <c r="UBZ129" s="511"/>
      <c r="UCA129" s="511"/>
      <c r="UCB129" s="511"/>
      <c r="UCC129" s="511"/>
      <c r="UCD129" s="511"/>
      <c r="UCE129" s="511"/>
      <c r="UCF129" s="511"/>
      <c r="UCG129" s="511"/>
      <c r="UCH129" s="511"/>
      <c r="UCI129" s="511"/>
      <c r="UCJ129" s="511"/>
      <c r="UCK129" s="511"/>
      <c r="UCL129" s="511"/>
      <c r="UCM129" s="511"/>
      <c r="UCN129" s="511"/>
      <c r="UCO129" s="511"/>
      <c r="UCP129" s="511"/>
      <c r="UCQ129" s="511"/>
      <c r="UCR129" s="511"/>
      <c r="UCS129" s="511"/>
      <c r="UCT129" s="511"/>
      <c r="UCU129" s="511"/>
      <c r="UCV129" s="511"/>
      <c r="UCW129" s="511"/>
      <c r="UCX129" s="511"/>
      <c r="UCY129" s="511"/>
      <c r="UCZ129" s="511"/>
      <c r="UDA129" s="511"/>
      <c r="UDB129" s="511"/>
      <c r="UDC129" s="511"/>
      <c r="UDD129" s="511"/>
      <c r="UDE129" s="511"/>
      <c r="UDF129" s="511"/>
      <c r="UDG129" s="511"/>
      <c r="UDH129" s="511"/>
      <c r="UDI129" s="511"/>
      <c r="UDJ129" s="511"/>
      <c r="UDK129" s="511"/>
      <c r="UDL129" s="511"/>
      <c r="UDM129" s="511"/>
      <c r="UDN129" s="511"/>
      <c r="UDO129" s="511"/>
      <c r="UDP129" s="511"/>
      <c r="UDQ129" s="511"/>
      <c r="UDR129" s="511"/>
      <c r="UDS129" s="511"/>
      <c r="UDT129" s="511"/>
      <c r="UDU129" s="511"/>
      <c r="UDV129" s="511"/>
      <c r="UDW129" s="511"/>
      <c r="UDX129" s="511"/>
      <c r="UDY129" s="511"/>
      <c r="UDZ129" s="511"/>
      <c r="UEA129" s="511"/>
      <c r="UEB129" s="511"/>
      <c r="UEC129" s="511"/>
      <c r="UED129" s="511"/>
      <c r="UEE129" s="511"/>
      <c r="UEF129" s="511"/>
      <c r="UEG129" s="511"/>
      <c r="UEH129" s="511"/>
      <c r="UEI129" s="511"/>
      <c r="UEJ129" s="511"/>
      <c r="UEK129" s="511"/>
      <c r="UEL129" s="511"/>
      <c r="UEM129" s="511"/>
      <c r="UEN129" s="511"/>
      <c r="UEO129" s="511"/>
      <c r="UEP129" s="511"/>
      <c r="UEQ129" s="511"/>
      <c r="UER129" s="511"/>
      <c r="UES129" s="511"/>
      <c r="UET129" s="511"/>
      <c r="UEU129" s="511"/>
      <c r="UEV129" s="511"/>
      <c r="UEW129" s="511"/>
      <c r="UEX129" s="511"/>
      <c r="UEY129" s="511"/>
      <c r="UEZ129" s="511"/>
      <c r="UFA129" s="511"/>
      <c r="UFB129" s="511"/>
      <c r="UFC129" s="511"/>
      <c r="UFD129" s="511"/>
      <c r="UFE129" s="511"/>
      <c r="UFF129" s="511"/>
      <c r="UFG129" s="511"/>
      <c r="UFH129" s="511"/>
      <c r="UFI129" s="511"/>
      <c r="UFJ129" s="511"/>
      <c r="UFK129" s="511"/>
      <c r="UFL129" s="511"/>
      <c r="UFM129" s="511"/>
      <c r="UFN129" s="511"/>
      <c r="UFO129" s="511"/>
      <c r="UFP129" s="511"/>
      <c r="UFQ129" s="511"/>
      <c r="UFR129" s="511"/>
      <c r="UFS129" s="511"/>
      <c r="UFT129" s="511"/>
      <c r="UFU129" s="511"/>
      <c r="UFV129" s="511"/>
      <c r="UFW129" s="511"/>
      <c r="UFX129" s="511"/>
      <c r="UFY129" s="511"/>
      <c r="UFZ129" s="511"/>
      <c r="UGA129" s="511"/>
      <c r="UGB129" s="511"/>
      <c r="UGC129" s="511"/>
      <c r="UGD129" s="511"/>
      <c r="UGE129" s="511"/>
      <c r="UGF129" s="511"/>
      <c r="UGG129" s="511"/>
      <c r="UGH129" s="511"/>
      <c r="UGI129" s="511"/>
      <c r="UGJ129" s="511"/>
      <c r="UGK129" s="511"/>
      <c r="UGL129" s="511"/>
      <c r="UGM129" s="511"/>
      <c r="UGN129" s="511"/>
      <c r="UGO129" s="511"/>
      <c r="UGP129" s="511"/>
      <c r="UGQ129" s="511"/>
      <c r="UGR129" s="511"/>
      <c r="UGS129" s="511"/>
      <c r="UGT129" s="511"/>
      <c r="UGU129" s="511"/>
      <c r="UGV129" s="511"/>
      <c r="UGW129" s="511"/>
      <c r="UGX129" s="511"/>
      <c r="UGY129" s="511"/>
      <c r="UGZ129" s="511"/>
      <c r="UHA129" s="511"/>
      <c r="UHB129" s="511"/>
      <c r="UHC129" s="511"/>
      <c r="UHD129" s="511"/>
      <c r="UHE129" s="511"/>
      <c r="UHF129" s="511"/>
      <c r="UHG129" s="511"/>
      <c r="UHH129" s="511"/>
      <c r="UHI129" s="511"/>
      <c r="UHJ129" s="511"/>
      <c r="UHK129" s="511"/>
      <c r="UHL129" s="511"/>
      <c r="UHM129" s="511"/>
      <c r="UHN129" s="511"/>
      <c r="UHO129" s="511"/>
      <c r="UHP129" s="511"/>
      <c r="UHQ129" s="511"/>
      <c r="UHR129" s="511"/>
      <c r="UHS129" s="511"/>
      <c r="UHT129" s="511"/>
      <c r="UHU129" s="511"/>
      <c r="UHV129" s="511"/>
      <c r="UHW129" s="511"/>
      <c r="UHX129" s="511"/>
      <c r="UHY129" s="511"/>
      <c r="UHZ129" s="511"/>
      <c r="UIA129" s="511"/>
      <c r="UIB129" s="511"/>
      <c r="UIC129" s="511"/>
      <c r="UID129" s="511"/>
      <c r="UIE129" s="511"/>
      <c r="UIF129" s="511"/>
      <c r="UIG129" s="511"/>
      <c r="UIH129" s="511"/>
      <c r="UII129" s="511"/>
      <c r="UIJ129" s="511"/>
      <c r="UIK129" s="511"/>
      <c r="UIL129" s="511"/>
      <c r="UIM129" s="511"/>
      <c r="UIN129" s="511"/>
      <c r="UIO129" s="511"/>
      <c r="UIP129" s="511"/>
      <c r="UIQ129" s="511"/>
      <c r="UIR129" s="511"/>
      <c r="UIS129" s="511"/>
      <c r="UIT129" s="511"/>
      <c r="UIU129" s="511"/>
      <c r="UIV129" s="511"/>
      <c r="UIW129" s="511"/>
      <c r="UIX129" s="511"/>
      <c r="UIY129" s="511"/>
      <c r="UIZ129" s="511"/>
      <c r="UJA129" s="511"/>
      <c r="UJB129" s="511"/>
      <c r="UJC129" s="511"/>
      <c r="UJD129" s="511"/>
      <c r="UJE129" s="511"/>
      <c r="UJF129" s="511"/>
      <c r="UJG129" s="511"/>
      <c r="UJH129" s="511"/>
      <c r="UJI129" s="511"/>
      <c r="UJJ129" s="511"/>
      <c r="UJK129" s="511"/>
      <c r="UJL129" s="511"/>
      <c r="UJM129" s="511"/>
      <c r="UJN129" s="511"/>
      <c r="UJO129" s="511"/>
      <c r="UJP129" s="511"/>
      <c r="UJQ129" s="511"/>
      <c r="UJR129" s="511"/>
      <c r="UJS129" s="511"/>
      <c r="UJT129" s="511"/>
      <c r="UJU129" s="511"/>
      <c r="UJV129" s="511"/>
      <c r="UJW129" s="511"/>
      <c r="UJX129" s="511"/>
      <c r="UJY129" s="511"/>
      <c r="UJZ129" s="511"/>
      <c r="UKA129" s="511"/>
      <c r="UKB129" s="511"/>
      <c r="UKC129" s="511"/>
      <c r="UKD129" s="511"/>
      <c r="UKE129" s="511"/>
      <c r="UKF129" s="511"/>
      <c r="UKG129" s="511"/>
      <c r="UKH129" s="511"/>
      <c r="UKI129" s="511"/>
      <c r="UKJ129" s="511"/>
      <c r="UKK129" s="511"/>
      <c r="UKL129" s="511"/>
      <c r="UKM129" s="511"/>
      <c r="UKN129" s="511"/>
      <c r="UKO129" s="511"/>
      <c r="UKP129" s="511"/>
      <c r="UKQ129" s="511"/>
      <c r="UKR129" s="511"/>
      <c r="UKS129" s="511"/>
      <c r="UKT129" s="511"/>
      <c r="UKU129" s="511"/>
      <c r="UKV129" s="511"/>
      <c r="UKW129" s="511"/>
      <c r="UKX129" s="511"/>
      <c r="UKY129" s="511"/>
      <c r="UKZ129" s="511"/>
      <c r="ULA129" s="511"/>
      <c r="ULB129" s="511"/>
      <c r="ULC129" s="511"/>
      <c r="ULD129" s="511"/>
      <c r="ULE129" s="511"/>
      <c r="ULF129" s="511"/>
      <c r="ULG129" s="511"/>
      <c r="ULH129" s="511"/>
      <c r="ULI129" s="511"/>
      <c r="ULJ129" s="511"/>
      <c r="ULK129" s="511"/>
      <c r="ULL129" s="511"/>
      <c r="ULM129" s="511"/>
      <c r="ULN129" s="511"/>
      <c r="ULO129" s="511"/>
      <c r="ULP129" s="511"/>
      <c r="ULQ129" s="511"/>
      <c r="ULR129" s="511"/>
      <c r="ULS129" s="511"/>
      <c r="ULT129" s="511"/>
      <c r="ULU129" s="511"/>
      <c r="ULV129" s="511"/>
      <c r="ULW129" s="511"/>
      <c r="ULX129" s="511"/>
      <c r="ULY129" s="511"/>
      <c r="ULZ129" s="511"/>
      <c r="UMA129" s="511"/>
      <c r="UMB129" s="511"/>
      <c r="UMC129" s="511"/>
      <c r="UMD129" s="511"/>
      <c r="UME129" s="511"/>
      <c r="UMF129" s="511"/>
      <c r="UMG129" s="511"/>
      <c r="UMH129" s="511"/>
      <c r="UMI129" s="511"/>
      <c r="UMJ129" s="511"/>
      <c r="UMK129" s="511"/>
      <c r="UML129" s="511"/>
      <c r="UMM129" s="511"/>
      <c r="UMN129" s="511"/>
      <c r="UMO129" s="511"/>
      <c r="UMP129" s="511"/>
      <c r="UMQ129" s="511"/>
      <c r="UMR129" s="511"/>
      <c r="UMS129" s="511"/>
      <c r="UMT129" s="511"/>
      <c r="UMU129" s="511"/>
      <c r="UMV129" s="511"/>
      <c r="UMW129" s="511"/>
      <c r="UMX129" s="511"/>
      <c r="UMY129" s="511"/>
      <c r="UMZ129" s="511"/>
      <c r="UNA129" s="511"/>
      <c r="UNB129" s="511"/>
      <c r="UNC129" s="511"/>
      <c r="UND129" s="511"/>
      <c r="UNE129" s="511"/>
      <c r="UNF129" s="511"/>
      <c r="UNG129" s="511"/>
      <c r="UNH129" s="511"/>
      <c r="UNI129" s="511"/>
      <c r="UNJ129" s="511"/>
      <c r="UNK129" s="511"/>
      <c r="UNL129" s="511"/>
      <c r="UNM129" s="511"/>
      <c r="UNN129" s="511"/>
      <c r="UNO129" s="511"/>
      <c r="UNP129" s="511"/>
      <c r="UNQ129" s="511"/>
      <c r="UNR129" s="511"/>
      <c r="UNS129" s="511"/>
      <c r="UNT129" s="511"/>
      <c r="UNU129" s="511"/>
      <c r="UNV129" s="511"/>
      <c r="UNW129" s="511"/>
      <c r="UNX129" s="511"/>
      <c r="UNY129" s="511"/>
      <c r="UNZ129" s="511"/>
      <c r="UOA129" s="511"/>
      <c r="UOB129" s="511"/>
      <c r="UOC129" s="511"/>
      <c r="UOD129" s="511"/>
      <c r="UOE129" s="511"/>
      <c r="UOF129" s="511"/>
      <c r="UOG129" s="511"/>
      <c r="UOH129" s="511"/>
      <c r="UOI129" s="511"/>
      <c r="UOJ129" s="511"/>
      <c r="UOK129" s="511"/>
      <c r="UOL129" s="511"/>
      <c r="UOM129" s="511"/>
      <c r="UON129" s="511"/>
      <c r="UOO129" s="511"/>
      <c r="UOP129" s="511"/>
      <c r="UOQ129" s="511"/>
      <c r="UOR129" s="511"/>
      <c r="UOS129" s="511"/>
      <c r="UOT129" s="511"/>
      <c r="UOU129" s="511"/>
      <c r="UOV129" s="511"/>
      <c r="UOW129" s="511"/>
      <c r="UOX129" s="511"/>
      <c r="UOY129" s="511"/>
      <c r="UOZ129" s="511"/>
      <c r="UPA129" s="511"/>
      <c r="UPB129" s="511"/>
      <c r="UPC129" s="511"/>
      <c r="UPD129" s="511"/>
      <c r="UPE129" s="511"/>
      <c r="UPF129" s="511"/>
      <c r="UPG129" s="511"/>
      <c r="UPH129" s="511"/>
      <c r="UPI129" s="511"/>
      <c r="UPJ129" s="511"/>
      <c r="UPK129" s="511"/>
      <c r="UPL129" s="511"/>
      <c r="UPM129" s="511"/>
      <c r="UPN129" s="511"/>
      <c r="UPO129" s="511"/>
      <c r="UPP129" s="511"/>
      <c r="UPQ129" s="511"/>
      <c r="UPR129" s="511"/>
      <c r="UPS129" s="511"/>
      <c r="UPT129" s="511"/>
      <c r="UPU129" s="511"/>
      <c r="UPV129" s="511"/>
      <c r="UPW129" s="511"/>
      <c r="UPX129" s="511"/>
      <c r="UPY129" s="511"/>
      <c r="UPZ129" s="511"/>
      <c r="UQA129" s="511"/>
      <c r="UQB129" s="511"/>
      <c r="UQC129" s="511"/>
      <c r="UQD129" s="511"/>
      <c r="UQE129" s="511"/>
      <c r="UQF129" s="511"/>
      <c r="UQG129" s="511"/>
      <c r="UQH129" s="511"/>
      <c r="UQI129" s="511"/>
      <c r="UQJ129" s="511"/>
      <c r="UQK129" s="511"/>
      <c r="UQL129" s="511"/>
      <c r="UQM129" s="511"/>
      <c r="UQN129" s="511"/>
      <c r="UQO129" s="511"/>
      <c r="UQP129" s="511"/>
      <c r="UQQ129" s="511"/>
      <c r="UQR129" s="511"/>
      <c r="UQS129" s="511"/>
      <c r="UQT129" s="511"/>
      <c r="UQU129" s="511"/>
      <c r="UQV129" s="511"/>
      <c r="UQW129" s="511"/>
      <c r="UQX129" s="511"/>
      <c r="UQY129" s="511"/>
      <c r="UQZ129" s="511"/>
      <c r="URA129" s="511"/>
      <c r="URB129" s="511"/>
      <c r="URC129" s="511"/>
      <c r="URD129" s="511"/>
      <c r="URE129" s="511"/>
      <c r="URF129" s="511"/>
      <c r="URG129" s="511"/>
      <c r="URH129" s="511"/>
      <c r="URI129" s="511"/>
      <c r="URJ129" s="511"/>
      <c r="URK129" s="511"/>
      <c r="URL129" s="511"/>
      <c r="URM129" s="511"/>
      <c r="URN129" s="511"/>
      <c r="URO129" s="511"/>
      <c r="URP129" s="511"/>
      <c r="URQ129" s="511"/>
      <c r="URR129" s="511"/>
      <c r="URS129" s="511"/>
      <c r="URT129" s="511"/>
      <c r="URU129" s="511"/>
      <c r="URV129" s="511"/>
      <c r="URW129" s="511"/>
      <c r="URX129" s="511"/>
      <c r="URY129" s="511"/>
      <c r="URZ129" s="511"/>
      <c r="USA129" s="511"/>
      <c r="USB129" s="511"/>
      <c r="USC129" s="511"/>
      <c r="USD129" s="511"/>
      <c r="USE129" s="511"/>
      <c r="USF129" s="511"/>
      <c r="USG129" s="511"/>
      <c r="USH129" s="511"/>
      <c r="USI129" s="511"/>
      <c r="USJ129" s="511"/>
      <c r="USK129" s="511"/>
      <c r="USL129" s="511"/>
      <c r="USM129" s="511"/>
      <c r="USN129" s="511"/>
      <c r="USO129" s="511"/>
      <c r="USP129" s="511"/>
      <c r="USQ129" s="511"/>
      <c r="USR129" s="511"/>
      <c r="USS129" s="511"/>
      <c r="UST129" s="511"/>
      <c r="USU129" s="511"/>
      <c r="USV129" s="511"/>
      <c r="USW129" s="511"/>
      <c r="USX129" s="511"/>
      <c r="USY129" s="511"/>
      <c r="USZ129" s="511"/>
      <c r="UTA129" s="511"/>
      <c r="UTB129" s="511"/>
      <c r="UTC129" s="511"/>
      <c r="UTD129" s="511"/>
      <c r="UTE129" s="511"/>
      <c r="UTF129" s="511"/>
      <c r="UTG129" s="511"/>
      <c r="UTH129" s="511"/>
      <c r="UTI129" s="511"/>
      <c r="UTJ129" s="511"/>
      <c r="UTK129" s="511"/>
      <c r="UTL129" s="511"/>
      <c r="UTM129" s="511"/>
      <c r="UTN129" s="511"/>
      <c r="UTO129" s="511"/>
      <c r="UTP129" s="511"/>
      <c r="UTQ129" s="511"/>
      <c r="UTR129" s="511"/>
      <c r="UTS129" s="511"/>
      <c r="UTT129" s="511"/>
      <c r="UTU129" s="511"/>
      <c r="UTV129" s="511"/>
      <c r="UTW129" s="511"/>
      <c r="UTX129" s="511"/>
      <c r="UTY129" s="511"/>
      <c r="UTZ129" s="511"/>
      <c r="UUA129" s="511"/>
      <c r="UUB129" s="511"/>
      <c r="UUC129" s="511"/>
      <c r="UUD129" s="511"/>
      <c r="UUE129" s="511"/>
      <c r="UUF129" s="511"/>
      <c r="UUG129" s="511"/>
      <c r="UUH129" s="511"/>
      <c r="UUI129" s="511"/>
      <c r="UUJ129" s="511"/>
      <c r="UUK129" s="511"/>
      <c r="UUL129" s="511"/>
      <c r="UUM129" s="511"/>
      <c r="UUN129" s="511"/>
      <c r="UUO129" s="511"/>
      <c r="UUP129" s="511"/>
      <c r="UUQ129" s="511"/>
      <c r="UUR129" s="511"/>
      <c r="UUS129" s="511"/>
      <c r="UUT129" s="511"/>
      <c r="UUU129" s="511"/>
      <c r="UUV129" s="511"/>
      <c r="UUW129" s="511"/>
      <c r="UUX129" s="511"/>
      <c r="UUY129" s="511"/>
      <c r="UUZ129" s="511"/>
      <c r="UVA129" s="511"/>
      <c r="UVB129" s="511"/>
      <c r="UVC129" s="511"/>
      <c r="UVD129" s="511"/>
      <c r="UVE129" s="511"/>
      <c r="UVF129" s="511"/>
      <c r="UVG129" s="511"/>
      <c r="UVH129" s="511"/>
      <c r="UVI129" s="511"/>
      <c r="UVJ129" s="511"/>
      <c r="UVK129" s="511"/>
      <c r="UVL129" s="511"/>
      <c r="UVM129" s="511"/>
      <c r="UVN129" s="511"/>
      <c r="UVO129" s="511"/>
      <c r="UVP129" s="511"/>
      <c r="UVQ129" s="511"/>
      <c r="UVR129" s="511"/>
      <c r="UVS129" s="511"/>
      <c r="UVT129" s="511"/>
      <c r="UVU129" s="511"/>
      <c r="UVV129" s="511"/>
      <c r="UVW129" s="511"/>
      <c r="UVX129" s="511"/>
      <c r="UVY129" s="511"/>
      <c r="UVZ129" s="511"/>
      <c r="UWA129" s="511"/>
      <c r="UWB129" s="511"/>
      <c r="UWC129" s="511"/>
      <c r="UWD129" s="511"/>
      <c r="UWE129" s="511"/>
      <c r="UWF129" s="511"/>
      <c r="UWG129" s="511"/>
      <c r="UWH129" s="511"/>
      <c r="UWI129" s="511"/>
      <c r="UWJ129" s="511"/>
      <c r="UWK129" s="511"/>
      <c r="UWL129" s="511"/>
      <c r="UWM129" s="511"/>
      <c r="UWN129" s="511"/>
      <c r="UWO129" s="511"/>
      <c r="UWP129" s="511"/>
      <c r="UWQ129" s="511"/>
      <c r="UWR129" s="511"/>
      <c r="UWS129" s="511"/>
      <c r="UWT129" s="511"/>
      <c r="UWU129" s="511"/>
      <c r="UWV129" s="511"/>
      <c r="UWW129" s="511"/>
      <c r="UWX129" s="511"/>
      <c r="UWY129" s="511"/>
      <c r="UWZ129" s="511"/>
      <c r="UXA129" s="511"/>
      <c r="UXB129" s="511"/>
      <c r="UXC129" s="511"/>
      <c r="UXD129" s="511"/>
      <c r="UXE129" s="511"/>
      <c r="UXF129" s="511"/>
      <c r="UXG129" s="511"/>
      <c r="UXH129" s="511"/>
      <c r="UXI129" s="511"/>
      <c r="UXJ129" s="511"/>
      <c r="UXK129" s="511"/>
      <c r="UXL129" s="511"/>
      <c r="UXM129" s="511"/>
      <c r="UXN129" s="511"/>
      <c r="UXO129" s="511"/>
      <c r="UXP129" s="511"/>
      <c r="UXQ129" s="511"/>
      <c r="UXR129" s="511"/>
      <c r="UXS129" s="511"/>
      <c r="UXT129" s="511"/>
      <c r="UXU129" s="511"/>
      <c r="UXV129" s="511"/>
      <c r="UXW129" s="511"/>
      <c r="UXX129" s="511"/>
      <c r="UXY129" s="511"/>
      <c r="UXZ129" s="511"/>
      <c r="UYA129" s="511"/>
      <c r="UYB129" s="511"/>
      <c r="UYC129" s="511"/>
      <c r="UYD129" s="511"/>
      <c r="UYE129" s="511"/>
      <c r="UYF129" s="511"/>
      <c r="UYG129" s="511"/>
      <c r="UYH129" s="511"/>
      <c r="UYI129" s="511"/>
      <c r="UYJ129" s="511"/>
      <c r="UYK129" s="511"/>
      <c r="UYL129" s="511"/>
      <c r="UYM129" s="511"/>
      <c r="UYN129" s="511"/>
      <c r="UYO129" s="511"/>
      <c r="UYP129" s="511"/>
      <c r="UYQ129" s="511"/>
      <c r="UYR129" s="511"/>
      <c r="UYS129" s="511"/>
      <c r="UYT129" s="511"/>
      <c r="UYU129" s="511"/>
      <c r="UYV129" s="511"/>
      <c r="UYW129" s="511"/>
      <c r="UYX129" s="511"/>
      <c r="UYY129" s="511"/>
      <c r="UYZ129" s="511"/>
      <c r="UZA129" s="511"/>
      <c r="UZB129" s="511"/>
      <c r="UZC129" s="511"/>
      <c r="UZD129" s="511"/>
      <c r="UZE129" s="511"/>
      <c r="UZF129" s="511"/>
      <c r="UZG129" s="511"/>
      <c r="UZH129" s="511"/>
      <c r="UZI129" s="511"/>
      <c r="UZJ129" s="511"/>
      <c r="UZK129" s="511"/>
      <c r="UZL129" s="511"/>
      <c r="UZM129" s="511"/>
      <c r="UZN129" s="511"/>
      <c r="UZO129" s="511"/>
      <c r="UZP129" s="511"/>
      <c r="UZQ129" s="511"/>
      <c r="UZR129" s="511"/>
      <c r="UZS129" s="511"/>
      <c r="UZT129" s="511"/>
      <c r="UZU129" s="511"/>
      <c r="UZV129" s="511"/>
      <c r="UZW129" s="511"/>
      <c r="UZX129" s="511"/>
      <c r="UZY129" s="511"/>
      <c r="UZZ129" s="511"/>
      <c r="VAA129" s="511"/>
      <c r="VAB129" s="511"/>
      <c r="VAC129" s="511"/>
      <c r="VAD129" s="511"/>
      <c r="VAE129" s="511"/>
      <c r="VAF129" s="511"/>
      <c r="VAG129" s="511"/>
      <c r="VAH129" s="511"/>
      <c r="VAI129" s="511"/>
      <c r="VAJ129" s="511"/>
      <c r="VAK129" s="511"/>
      <c r="VAL129" s="511"/>
      <c r="VAM129" s="511"/>
      <c r="VAN129" s="511"/>
      <c r="VAO129" s="511"/>
      <c r="VAP129" s="511"/>
      <c r="VAQ129" s="511"/>
      <c r="VAR129" s="511"/>
      <c r="VAS129" s="511"/>
      <c r="VAT129" s="511"/>
      <c r="VAU129" s="511"/>
      <c r="VAV129" s="511"/>
      <c r="VAW129" s="511"/>
      <c r="VAX129" s="511"/>
      <c r="VAY129" s="511"/>
      <c r="VAZ129" s="511"/>
      <c r="VBA129" s="511"/>
      <c r="VBB129" s="511"/>
      <c r="VBC129" s="511"/>
      <c r="VBD129" s="511"/>
      <c r="VBE129" s="511"/>
      <c r="VBF129" s="511"/>
      <c r="VBG129" s="511"/>
      <c r="VBH129" s="511"/>
      <c r="VBI129" s="511"/>
      <c r="VBJ129" s="511"/>
      <c r="VBK129" s="511"/>
      <c r="VBL129" s="511"/>
      <c r="VBM129" s="511"/>
      <c r="VBN129" s="511"/>
      <c r="VBO129" s="511"/>
      <c r="VBP129" s="511"/>
      <c r="VBQ129" s="511"/>
      <c r="VBR129" s="511"/>
      <c r="VBS129" s="511"/>
      <c r="VBT129" s="511"/>
      <c r="VBU129" s="511"/>
      <c r="VBV129" s="511"/>
      <c r="VBW129" s="511"/>
      <c r="VBX129" s="511"/>
      <c r="VBY129" s="511"/>
      <c r="VBZ129" s="511"/>
      <c r="VCA129" s="511"/>
      <c r="VCB129" s="511"/>
      <c r="VCC129" s="511"/>
      <c r="VCD129" s="511"/>
      <c r="VCE129" s="511"/>
      <c r="VCF129" s="511"/>
      <c r="VCG129" s="511"/>
      <c r="VCH129" s="511"/>
      <c r="VCI129" s="511"/>
      <c r="VCJ129" s="511"/>
      <c r="VCK129" s="511"/>
      <c r="VCL129" s="511"/>
      <c r="VCM129" s="511"/>
      <c r="VCN129" s="511"/>
      <c r="VCO129" s="511"/>
      <c r="VCP129" s="511"/>
      <c r="VCQ129" s="511"/>
      <c r="VCR129" s="511"/>
      <c r="VCS129" s="511"/>
      <c r="VCT129" s="511"/>
      <c r="VCU129" s="511"/>
      <c r="VCV129" s="511"/>
      <c r="VCW129" s="511"/>
      <c r="VCX129" s="511"/>
      <c r="VCY129" s="511"/>
      <c r="VCZ129" s="511"/>
      <c r="VDA129" s="511"/>
      <c r="VDB129" s="511"/>
      <c r="VDC129" s="511"/>
      <c r="VDD129" s="511"/>
      <c r="VDE129" s="511"/>
      <c r="VDF129" s="511"/>
      <c r="VDG129" s="511"/>
      <c r="VDH129" s="511"/>
      <c r="VDI129" s="511"/>
      <c r="VDJ129" s="511"/>
      <c r="VDK129" s="511"/>
      <c r="VDL129" s="511"/>
      <c r="VDM129" s="511"/>
      <c r="VDN129" s="511"/>
      <c r="VDO129" s="511"/>
      <c r="VDP129" s="511"/>
      <c r="VDQ129" s="511"/>
      <c r="VDR129" s="511"/>
      <c r="VDS129" s="511"/>
      <c r="VDT129" s="511"/>
      <c r="VDU129" s="511"/>
      <c r="VDV129" s="511"/>
      <c r="VDW129" s="511"/>
      <c r="VDX129" s="511"/>
      <c r="VDY129" s="511"/>
      <c r="VDZ129" s="511"/>
      <c r="VEA129" s="511"/>
      <c r="VEB129" s="511"/>
      <c r="VEC129" s="511"/>
      <c r="VED129" s="511"/>
      <c r="VEE129" s="511"/>
      <c r="VEF129" s="511"/>
      <c r="VEG129" s="511"/>
      <c r="VEH129" s="511"/>
      <c r="VEI129" s="511"/>
      <c r="VEJ129" s="511"/>
      <c r="VEK129" s="511"/>
      <c r="VEL129" s="511"/>
      <c r="VEM129" s="511"/>
      <c r="VEN129" s="511"/>
      <c r="VEO129" s="511"/>
      <c r="VEP129" s="511"/>
      <c r="VEQ129" s="511"/>
      <c r="VER129" s="511"/>
      <c r="VES129" s="511"/>
      <c r="VET129" s="511"/>
      <c r="VEU129" s="511"/>
      <c r="VEV129" s="511"/>
      <c r="VEW129" s="511"/>
      <c r="VEX129" s="511"/>
      <c r="VEY129" s="511"/>
      <c r="VEZ129" s="511"/>
      <c r="VFA129" s="511"/>
      <c r="VFB129" s="511"/>
      <c r="VFC129" s="511"/>
      <c r="VFD129" s="511"/>
      <c r="VFE129" s="511"/>
      <c r="VFF129" s="511"/>
      <c r="VFG129" s="511"/>
      <c r="VFH129" s="511"/>
      <c r="VFI129" s="511"/>
      <c r="VFJ129" s="511"/>
      <c r="VFK129" s="511"/>
      <c r="VFL129" s="511"/>
      <c r="VFM129" s="511"/>
      <c r="VFN129" s="511"/>
      <c r="VFO129" s="511"/>
      <c r="VFP129" s="511"/>
      <c r="VFQ129" s="511"/>
      <c r="VFR129" s="511"/>
      <c r="VFS129" s="511"/>
      <c r="VFT129" s="511"/>
      <c r="VFU129" s="511"/>
      <c r="VFV129" s="511"/>
      <c r="VFW129" s="511"/>
      <c r="VFX129" s="511"/>
      <c r="VFY129" s="511"/>
      <c r="VFZ129" s="511"/>
      <c r="VGA129" s="511"/>
      <c r="VGB129" s="511"/>
      <c r="VGC129" s="511"/>
      <c r="VGD129" s="511"/>
      <c r="VGE129" s="511"/>
      <c r="VGF129" s="511"/>
      <c r="VGG129" s="511"/>
      <c r="VGH129" s="511"/>
      <c r="VGI129" s="511"/>
      <c r="VGJ129" s="511"/>
      <c r="VGK129" s="511"/>
      <c r="VGL129" s="511"/>
      <c r="VGM129" s="511"/>
      <c r="VGN129" s="511"/>
      <c r="VGO129" s="511"/>
      <c r="VGP129" s="511"/>
      <c r="VGQ129" s="511"/>
      <c r="VGR129" s="511"/>
      <c r="VGS129" s="511"/>
      <c r="VGT129" s="511"/>
      <c r="VGU129" s="511"/>
      <c r="VGV129" s="511"/>
      <c r="VGW129" s="511"/>
      <c r="VGX129" s="511"/>
      <c r="VGY129" s="511"/>
      <c r="VGZ129" s="511"/>
      <c r="VHA129" s="511"/>
      <c r="VHB129" s="511"/>
      <c r="VHC129" s="511"/>
      <c r="VHD129" s="511"/>
      <c r="VHE129" s="511"/>
      <c r="VHF129" s="511"/>
      <c r="VHG129" s="511"/>
      <c r="VHH129" s="511"/>
      <c r="VHI129" s="511"/>
      <c r="VHJ129" s="511"/>
      <c r="VHK129" s="511"/>
      <c r="VHL129" s="511"/>
      <c r="VHM129" s="511"/>
      <c r="VHN129" s="511"/>
      <c r="VHO129" s="511"/>
      <c r="VHP129" s="511"/>
      <c r="VHQ129" s="511"/>
      <c r="VHR129" s="511"/>
      <c r="VHS129" s="511"/>
      <c r="VHT129" s="511"/>
      <c r="VHU129" s="511"/>
      <c r="VHV129" s="511"/>
      <c r="VHW129" s="511"/>
      <c r="VHX129" s="511"/>
      <c r="VHY129" s="511"/>
      <c r="VHZ129" s="511"/>
      <c r="VIA129" s="511"/>
      <c r="VIB129" s="511"/>
      <c r="VIC129" s="511"/>
      <c r="VID129" s="511"/>
      <c r="VIE129" s="511"/>
      <c r="VIF129" s="511"/>
      <c r="VIG129" s="511"/>
      <c r="VIH129" s="511"/>
      <c r="VII129" s="511"/>
      <c r="VIJ129" s="511"/>
      <c r="VIK129" s="511"/>
      <c r="VIL129" s="511"/>
      <c r="VIM129" s="511"/>
      <c r="VIN129" s="511"/>
      <c r="VIO129" s="511"/>
      <c r="VIP129" s="511"/>
      <c r="VIQ129" s="511"/>
      <c r="VIR129" s="511"/>
      <c r="VIS129" s="511"/>
      <c r="VIT129" s="511"/>
      <c r="VIU129" s="511"/>
      <c r="VIV129" s="511"/>
      <c r="VIW129" s="511"/>
      <c r="VIX129" s="511"/>
      <c r="VIY129" s="511"/>
      <c r="VIZ129" s="511"/>
      <c r="VJA129" s="511"/>
      <c r="VJB129" s="511"/>
      <c r="VJC129" s="511"/>
      <c r="VJD129" s="511"/>
      <c r="VJE129" s="511"/>
      <c r="VJF129" s="511"/>
      <c r="VJG129" s="511"/>
      <c r="VJH129" s="511"/>
      <c r="VJI129" s="511"/>
      <c r="VJJ129" s="511"/>
      <c r="VJK129" s="511"/>
      <c r="VJL129" s="511"/>
      <c r="VJM129" s="511"/>
      <c r="VJN129" s="511"/>
      <c r="VJO129" s="511"/>
      <c r="VJP129" s="511"/>
      <c r="VJQ129" s="511"/>
      <c r="VJR129" s="511"/>
      <c r="VJS129" s="511"/>
      <c r="VJT129" s="511"/>
      <c r="VJU129" s="511"/>
      <c r="VJV129" s="511"/>
      <c r="VJW129" s="511"/>
      <c r="VJX129" s="511"/>
      <c r="VJY129" s="511"/>
      <c r="VJZ129" s="511"/>
      <c r="VKA129" s="511"/>
      <c r="VKB129" s="511"/>
      <c r="VKC129" s="511"/>
      <c r="VKD129" s="511"/>
      <c r="VKE129" s="511"/>
      <c r="VKF129" s="511"/>
      <c r="VKG129" s="511"/>
      <c r="VKH129" s="511"/>
      <c r="VKI129" s="511"/>
      <c r="VKJ129" s="511"/>
      <c r="VKK129" s="511"/>
      <c r="VKL129" s="511"/>
      <c r="VKM129" s="511"/>
      <c r="VKN129" s="511"/>
      <c r="VKO129" s="511"/>
      <c r="VKP129" s="511"/>
      <c r="VKQ129" s="511"/>
      <c r="VKR129" s="511"/>
      <c r="VKS129" s="511"/>
      <c r="VKT129" s="511"/>
      <c r="VKU129" s="511"/>
      <c r="VKV129" s="511"/>
      <c r="VKW129" s="511"/>
      <c r="VKX129" s="511"/>
      <c r="VKY129" s="511"/>
      <c r="VKZ129" s="511"/>
      <c r="VLA129" s="511"/>
      <c r="VLB129" s="511"/>
      <c r="VLC129" s="511"/>
      <c r="VLD129" s="511"/>
      <c r="VLE129" s="511"/>
      <c r="VLF129" s="511"/>
      <c r="VLG129" s="511"/>
      <c r="VLH129" s="511"/>
      <c r="VLI129" s="511"/>
      <c r="VLJ129" s="511"/>
      <c r="VLK129" s="511"/>
      <c r="VLL129" s="511"/>
      <c r="VLM129" s="511"/>
      <c r="VLN129" s="511"/>
      <c r="VLO129" s="511"/>
      <c r="VLP129" s="511"/>
      <c r="VLQ129" s="511"/>
      <c r="VLR129" s="511"/>
      <c r="VLS129" s="511"/>
      <c r="VLT129" s="511"/>
      <c r="VLU129" s="511"/>
      <c r="VLV129" s="511"/>
      <c r="VLW129" s="511"/>
      <c r="VLX129" s="511"/>
      <c r="VLY129" s="511"/>
      <c r="VLZ129" s="511"/>
      <c r="VMA129" s="511"/>
      <c r="VMB129" s="511"/>
      <c r="VMC129" s="511"/>
      <c r="VMD129" s="511"/>
      <c r="VME129" s="511"/>
      <c r="VMF129" s="511"/>
      <c r="VMG129" s="511"/>
      <c r="VMH129" s="511"/>
      <c r="VMI129" s="511"/>
      <c r="VMJ129" s="511"/>
      <c r="VMK129" s="511"/>
      <c r="VML129" s="511"/>
      <c r="VMM129" s="511"/>
      <c r="VMN129" s="511"/>
      <c r="VMO129" s="511"/>
      <c r="VMP129" s="511"/>
      <c r="VMQ129" s="511"/>
      <c r="VMR129" s="511"/>
      <c r="VMS129" s="511"/>
      <c r="VMT129" s="511"/>
      <c r="VMU129" s="511"/>
      <c r="VMV129" s="511"/>
      <c r="VMW129" s="511"/>
      <c r="VMX129" s="511"/>
      <c r="VMY129" s="511"/>
      <c r="VMZ129" s="511"/>
      <c r="VNA129" s="511"/>
      <c r="VNB129" s="511"/>
      <c r="VNC129" s="511"/>
      <c r="VND129" s="511"/>
      <c r="VNE129" s="511"/>
      <c r="VNF129" s="511"/>
      <c r="VNG129" s="511"/>
      <c r="VNH129" s="511"/>
      <c r="VNI129" s="511"/>
      <c r="VNJ129" s="511"/>
      <c r="VNK129" s="511"/>
      <c r="VNL129" s="511"/>
      <c r="VNM129" s="511"/>
      <c r="VNN129" s="511"/>
      <c r="VNO129" s="511"/>
      <c r="VNP129" s="511"/>
      <c r="VNQ129" s="511"/>
      <c r="VNR129" s="511"/>
      <c r="VNS129" s="511"/>
      <c r="VNT129" s="511"/>
      <c r="VNU129" s="511"/>
      <c r="VNV129" s="511"/>
      <c r="VNW129" s="511"/>
      <c r="VNX129" s="511"/>
      <c r="VNY129" s="511"/>
      <c r="VNZ129" s="511"/>
      <c r="VOA129" s="511"/>
      <c r="VOB129" s="511"/>
      <c r="VOC129" s="511"/>
      <c r="VOD129" s="511"/>
      <c r="VOE129" s="511"/>
      <c r="VOF129" s="511"/>
      <c r="VOG129" s="511"/>
      <c r="VOH129" s="511"/>
      <c r="VOI129" s="511"/>
      <c r="VOJ129" s="511"/>
      <c r="VOK129" s="511"/>
      <c r="VOL129" s="511"/>
      <c r="VOM129" s="511"/>
      <c r="VON129" s="511"/>
      <c r="VOO129" s="511"/>
      <c r="VOP129" s="511"/>
      <c r="VOQ129" s="511"/>
      <c r="VOR129" s="511"/>
      <c r="VOS129" s="511"/>
      <c r="VOT129" s="511"/>
      <c r="VOU129" s="511"/>
      <c r="VOV129" s="511"/>
      <c r="VOW129" s="511"/>
      <c r="VOX129" s="511"/>
      <c r="VOY129" s="511"/>
      <c r="VOZ129" s="511"/>
      <c r="VPA129" s="511"/>
      <c r="VPB129" s="511"/>
      <c r="VPC129" s="511"/>
      <c r="VPD129" s="511"/>
      <c r="VPE129" s="511"/>
      <c r="VPF129" s="511"/>
      <c r="VPG129" s="511"/>
      <c r="VPH129" s="511"/>
      <c r="VPI129" s="511"/>
      <c r="VPJ129" s="511"/>
      <c r="VPK129" s="511"/>
      <c r="VPL129" s="511"/>
      <c r="VPM129" s="511"/>
      <c r="VPN129" s="511"/>
      <c r="VPO129" s="511"/>
      <c r="VPP129" s="511"/>
      <c r="VPQ129" s="511"/>
      <c r="VPR129" s="511"/>
      <c r="VPS129" s="511"/>
      <c r="VPT129" s="511"/>
      <c r="VPU129" s="511"/>
      <c r="VPV129" s="511"/>
      <c r="VPW129" s="511"/>
      <c r="VPX129" s="511"/>
      <c r="VPY129" s="511"/>
      <c r="VPZ129" s="511"/>
      <c r="VQA129" s="511"/>
      <c r="VQB129" s="511"/>
      <c r="VQC129" s="511"/>
      <c r="VQD129" s="511"/>
      <c r="VQE129" s="511"/>
      <c r="VQF129" s="511"/>
      <c r="VQG129" s="511"/>
      <c r="VQH129" s="511"/>
      <c r="VQI129" s="511"/>
      <c r="VQJ129" s="511"/>
      <c r="VQK129" s="511"/>
      <c r="VQL129" s="511"/>
      <c r="VQM129" s="511"/>
      <c r="VQN129" s="511"/>
      <c r="VQO129" s="511"/>
      <c r="VQP129" s="511"/>
      <c r="VQQ129" s="511"/>
      <c r="VQR129" s="511"/>
      <c r="VQS129" s="511"/>
      <c r="VQT129" s="511"/>
      <c r="VQU129" s="511"/>
      <c r="VQV129" s="511"/>
      <c r="VQW129" s="511"/>
      <c r="VQX129" s="511"/>
      <c r="VQY129" s="511"/>
      <c r="VQZ129" s="511"/>
      <c r="VRA129" s="511"/>
      <c r="VRB129" s="511"/>
      <c r="VRC129" s="511"/>
      <c r="VRD129" s="511"/>
      <c r="VRE129" s="511"/>
      <c r="VRF129" s="511"/>
      <c r="VRG129" s="511"/>
      <c r="VRH129" s="511"/>
      <c r="VRI129" s="511"/>
      <c r="VRJ129" s="511"/>
      <c r="VRK129" s="511"/>
      <c r="VRL129" s="511"/>
      <c r="VRM129" s="511"/>
      <c r="VRN129" s="511"/>
      <c r="VRO129" s="511"/>
      <c r="VRP129" s="511"/>
      <c r="VRQ129" s="511"/>
      <c r="VRR129" s="511"/>
      <c r="VRS129" s="511"/>
      <c r="VRT129" s="511"/>
      <c r="VRU129" s="511"/>
      <c r="VRV129" s="511"/>
      <c r="VRW129" s="511"/>
      <c r="VRX129" s="511"/>
      <c r="VRY129" s="511"/>
      <c r="VRZ129" s="511"/>
      <c r="VSA129" s="511"/>
      <c r="VSB129" s="511"/>
      <c r="VSC129" s="511"/>
      <c r="VSD129" s="511"/>
      <c r="VSE129" s="511"/>
      <c r="VSF129" s="511"/>
      <c r="VSG129" s="511"/>
      <c r="VSH129" s="511"/>
      <c r="VSI129" s="511"/>
      <c r="VSJ129" s="511"/>
      <c r="VSK129" s="511"/>
      <c r="VSL129" s="511"/>
      <c r="VSM129" s="511"/>
      <c r="VSN129" s="511"/>
      <c r="VSO129" s="511"/>
      <c r="VSP129" s="511"/>
      <c r="VSQ129" s="511"/>
      <c r="VSR129" s="511"/>
      <c r="VSS129" s="511"/>
      <c r="VST129" s="511"/>
      <c r="VSU129" s="511"/>
      <c r="VSV129" s="511"/>
      <c r="VSW129" s="511"/>
      <c r="VSX129" s="511"/>
      <c r="VSY129" s="511"/>
      <c r="VSZ129" s="511"/>
      <c r="VTA129" s="511"/>
      <c r="VTB129" s="511"/>
      <c r="VTC129" s="511"/>
      <c r="VTD129" s="511"/>
      <c r="VTE129" s="511"/>
      <c r="VTF129" s="511"/>
      <c r="VTG129" s="511"/>
      <c r="VTH129" s="511"/>
      <c r="VTI129" s="511"/>
      <c r="VTJ129" s="511"/>
      <c r="VTK129" s="511"/>
      <c r="VTL129" s="511"/>
      <c r="VTM129" s="511"/>
      <c r="VTN129" s="511"/>
      <c r="VTO129" s="511"/>
      <c r="VTP129" s="511"/>
      <c r="VTQ129" s="511"/>
      <c r="VTR129" s="511"/>
      <c r="VTS129" s="511"/>
      <c r="VTT129" s="511"/>
      <c r="VTU129" s="511"/>
      <c r="VTV129" s="511"/>
      <c r="VTW129" s="511"/>
      <c r="VTX129" s="511"/>
      <c r="VTY129" s="511"/>
      <c r="VTZ129" s="511"/>
      <c r="VUA129" s="511"/>
      <c r="VUB129" s="511"/>
      <c r="VUC129" s="511"/>
      <c r="VUD129" s="511"/>
      <c r="VUE129" s="511"/>
      <c r="VUF129" s="511"/>
      <c r="VUG129" s="511"/>
      <c r="VUH129" s="511"/>
      <c r="VUI129" s="511"/>
      <c r="VUJ129" s="511"/>
      <c r="VUK129" s="511"/>
      <c r="VUL129" s="511"/>
      <c r="VUM129" s="511"/>
      <c r="VUN129" s="511"/>
      <c r="VUO129" s="511"/>
      <c r="VUP129" s="511"/>
      <c r="VUQ129" s="511"/>
      <c r="VUR129" s="511"/>
      <c r="VUS129" s="511"/>
      <c r="VUT129" s="511"/>
      <c r="VUU129" s="511"/>
      <c r="VUV129" s="511"/>
      <c r="VUW129" s="511"/>
      <c r="VUX129" s="511"/>
      <c r="VUY129" s="511"/>
      <c r="VUZ129" s="511"/>
      <c r="VVA129" s="511"/>
      <c r="VVB129" s="511"/>
      <c r="VVC129" s="511"/>
      <c r="VVD129" s="511"/>
      <c r="VVE129" s="511"/>
      <c r="VVF129" s="511"/>
      <c r="VVG129" s="511"/>
      <c r="VVH129" s="511"/>
      <c r="VVI129" s="511"/>
      <c r="VVJ129" s="511"/>
      <c r="VVK129" s="511"/>
      <c r="VVL129" s="511"/>
      <c r="VVM129" s="511"/>
      <c r="VVN129" s="511"/>
      <c r="VVO129" s="511"/>
      <c r="VVP129" s="511"/>
      <c r="VVQ129" s="511"/>
      <c r="VVR129" s="511"/>
      <c r="VVS129" s="511"/>
      <c r="VVT129" s="511"/>
      <c r="VVU129" s="511"/>
      <c r="VVV129" s="511"/>
      <c r="VVW129" s="511"/>
      <c r="VVX129" s="511"/>
      <c r="VVY129" s="511"/>
      <c r="VVZ129" s="511"/>
      <c r="VWA129" s="511"/>
      <c r="VWB129" s="511"/>
      <c r="VWC129" s="511"/>
      <c r="VWD129" s="511"/>
      <c r="VWE129" s="511"/>
      <c r="VWF129" s="511"/>
      <c r="VWG129" s="511"/>
      <c r="VWH129" s="511"/>
      <c r="VWI129" s="511"/>
      <c r="VWJ129" s="511"/>
      <c r="VWK129" s="511"/>
      <c r="VWL129" s="511"/>
      <c r="VWM129" s="511"/>
      <c r="VWN129" s="511"/>
      <c r="VWO129" s="511"/>
      <c r="VWP129" s="511"/>
      <c r="VWQ129" s="511"/>
      <c r="VWR129" s="511"/>
      <c r="VWS129" s="511"/>
      <c r="VWT129" s="511"/>
      <c r="VWU129" s="511"/>
      <c r="VWV129" s="511"/>
      <c r="VWW129" s="511"/>
      <c r="VWX129" s="511"/>
      <c r="VWY129" s="511"/>
      <c r="VWZ129" s="511"/>
      <c r="VXA129" s="511"/>
      <c r="VXB129" s="511"/>
      <c r="VXC129" s="511"/>
      <c r="VXD129" s="511"/>
      <c r="VXE129" s="511"/>
      <c r="VXF129" s="511"/>
      <c r="VXG129" s="511"/>
      <c r="VXH129" s="511"/>
      <c r="VXI129" s="511"/>
      <c r="VXJ129" s="511"/>
      <c r="VXK129" s="511"/>
      <c r="VXL129" s="511"/>
      <c r="VXM129" s="511"/>
      <c r="VXN129" s="511"/>
      <c r="VXO129" s="511"/>
      <c r="VXP129" s="511"/>
      <c r="VXQ129" s="511"/>
      <c r="VXR129" s="511"/>
      <c r="VXS129" s="511"/>
      <c r="VXT129" s="511"/>
      <c r="VXU129" s="511"/>
      <c r="VXV129" s="511"/>
      <c r="VXW129" s="511"/>
      <c r="VXX129" s="511"/>
      <c r="VXY129" s="511"/>
      <c r="VXZ129" s="511"/>
      <c r="VYA129" s="511"/>
      <c r="VYB129" s="511"/>
      <c r="VYC129" s="511"/>
      <c r="VYD129" s="511"/>
      <c r="VYE129" s="511"/>
      <c r="VYF129" s="511"/>
      <c r="VYG129" s="511"/>
      <c r="VYH129" s="511"/>
      <c r="VYI129" s="511"/>
      <c r="VYJ129" s="511"/>
      <c r="VYK129" s="511"/>
      <c r="VYL129" s="511"/>
      <c r="VYM129" s="511"/>
      <c r="VYN129" s="511"/>
      <c r="VYO129" s="511"/>
      <c r="VYP129" s="511"/>
      <c r="VYQ129" s="511"/>
      <c r="VYR129" s="511"/>
      <c r="VYS129" s="511"/>
      <c r="VYT129" s="511"/>
      <c r="VYU129" s="511"/>
      <c r="VYV129" s="511"/>
      <c r="VYW129" s="511"/>
      <c r="VYX129" s="511"/>
      <c r="VYY129" s="511"/>
      <c r="VYZ129" s="511"/>
      <c r="VZA129" s="511"/>
      <c r="VZB129" s="511"/>
      <c r="VZC129" s="511"/>
      <c r="VZD129" s="511"/>
      <c r="VZE129" s="511"/>
      <c r="VZF129" s="511"/>
      <c r="VZG129" s="511"/>
      <c r="VZH129" s="511"/>
      <c r="VZI129" s="511"/>
      <c r="VZJ129" s="511"/>
      <c r="VZK129" s="511"/>
      <c r="VZL129" s="511"/>
      <c r="VZM129" s="511"/>
      <c r="VZN129" s="511"/>
      <c r="VZO129" s="511"/>
      <c r="VZP129" s="511"/>
      <c r="VZQ129" s="511"/>
      <c r="VZR129" s="511"/>
      <c r="VZS129" s="511"/>
      <c r="VZT129" s="511"/>
      <c r="VZU129" s="511"/>
      <c r="VZV129" s="511"/>
      <c r="VZW129" s="511"/>
      <c r="VZX129" s="511"/>
      <c r="VZY129" s="511"/>
      <c r="VZZ129" s="511"/>
      <c r="WAA129" s="511"/>
      <c r="WAB129" s="511"/>
      <c r="WAC129" s="511"/>
      <c r="WAD129" s="511"/>
      <c r="WAE129" s="511"/>
      <c r="WAF129" s="511"/>
      <c r="WAG129" s="511"/>
      <c r="WAH129" s="511"/>
      <c r="WAI129" s="511"/>
      <c r="WAJ129" s="511"/>
      <c r="WAK129" s="511"/>
      <c r="WAL129" s="511"/>
      <c r="WAM129" s="511"/>
      <c r="WAN129" s="511"/>
      <c r="WAO129" s="511"/>
      <c r="WAP129" s="511"/>
      <c r="WAQ129" s="511"/>
      <c r="WAR129" s="511"/>
      <c r="WAS129" s="511"/>
      <c r="WAT129" s="511"/>
      <c r="WAU129" s="511"/>
      <c r="WAV129" s="511"/>
      <c r="WAW129" s="511"/>
      <c r="WAX129" s="511"/>
      <c r="WAY129" s="511"/>
      <c r="WAZ129" s="511"/>
      <c r="WBA129" s="511"/>
      <c r="WBB129" s="511"/>
      <c r="WBC129" s="511"/>
      <c r="WBD129" s="511"/>
      <c r="WBE129" s="511"/>
      <c r="WBF129" s="511"/>
      <c r="WBG129" s="511"/>
      <c r="WBH129" s="511"/>
      <c r="WBI129" s="511"/>
      <c r="WBJ129" s="511"/>
      <c r="WBK129" s="511"/>
      <c r="WBL129" s="511"/>
      <c r="WBM129" s="511"/>
      <c r="WBN129" s="511"/>
      <c r="WBO129" s="511"/>
      <c r="WBP129" s="511"/>
      <c r="WBQ129" s="511"/>
      <c r="WBR129" s="511"/>
      <c r="WBS129" s="511"/>
      <c r="WBT129" s="511"/>
      <c r="WBU129" s="511"/>
      <c r="WBV129" s="511"/>
      <c r="WBW129" s="511"/>
      <c r="WBX129" s="511"/>
      <c r="WBY129" s="511"/>
      <c r="WBZ129" s="511"/>
      <c r="WCA129" s="511"/>
      <c r="WCB129" s="511"/>
      <c r="WCC129" s="511"/>
      <c r="WCD129" s="511"/>
      <c r="WCE129" s="511"/>
      <c r="WCF129" s="511"/>
      <c r="WCG129" s="511"/>
      <c r="WCH129" s="511"/>
      <c r="WCI129" s="511"/>
      <c r="WCJ129" s="511"/>
      <c r="WCK129" s="511"/>
      <c r="WCL129" s="511"/>
      <c r="WCM129" s="511"/>
      <c r="WCN129" s="511"/>
      <c r="WCO129" s="511"/>
      <c r="WCP129" s="511"/>
      <c r="WCQ129" s="511"/>
      <c r="WCR129" s="511"/>
      <c r="WCS129" s="511"/>
      <c r="WCT129" s="511"/>
      <c r="WCU129" s="511"/>
      <c r="WCV129" s="511"/>
      <c r="WCW129" s="511"/>
      <c r="WCX129" s="511"/>
      <c r="WCY129" s="511"/>
      <c r="WCZ129" s="511"/>
      <c r="WDA129" s="511"/>
      <c r="WDB129" s="511"/>
      <c r="WDC129" s="511"/>
      <c r="WDD129" s="511"/>
      <c r="WDE129" s="511"/>
      <c r="WDF129" s="511"/>
      <c r="WDG129" s="511"/>
      <c r="WDH129" s="511"/>
      <c r="WDI129" s="511"/>
      <c r="WDJ129" s="511"/>
      <c r="WDK129" s="511"/>
      <c r="WDL129" s="511"/>
      <c r="WDM129" s="511"/>
      <c r="WDN129" s="511"/>
      <c r="WDO129" s="511"/>
      <c r="WDP129" s="511"/>
      <c r="WDQ129" s="511"/>
      <c r="WDR129" s="511"/>
      <c r="WDS129" s="511"/>
      <c r="WDT129" s="511"/>
      <c r="WDU129" s="511"/>
      <c r="WDV129" s="511"/>
      <c r="WDW129" s="511"/>
      <c r="WDX129" s="511"/>
      <c r="WDY129" s="511"/>
      <c r="WDZ129" s="511"/>
      <c r="WEA129" s="511"/>
      <c r="WEB129" s="511"/>
      <c r="WEC129" s="511"/>
      <c r="WED129" s="511"/>
      <c r="WEE129" s="511"/>
      <c r="WEF129" s="511"/>
      <c r="WEG129" s="511"/>
      <c r="WEH129" s="511"/>
      <c r="WEI129" s="511"/>
      <c r="WEJ129" s="511"/>
      <c r="WEK129" s="511"/>
      <c r="WEL129" s="511"/>
      <c r="WEM129" s="511"/>
      <c r="WEN129" s="511"/>
      <c r="WEO129" s="511"/>
      <c r="WEP129" s="511"/>
      <c r="WEQ129" s="511"/>
      <c r="WER129" s="511"/>
      <c r="WES129" s="511"/>
      <c r="WET129" s="511"/>
      <c r="WEU129" s="511"/>
      <c r="WEV129" s="511"/>
      <c r="WEW129" s="511"/>
      <c r="WEX129" s="511"/>
      <c r="WEY129" s="511"/>
      <c r="WEZ129" s="511"/>
      <c r="WFA129" s="511"/>
      <c r="WFB129" s="511"/>
      <c r="WFC129" s="511"/>
      <c r="WFD129" s="511"/>
      <c r="WFE129" s="511"/>
      <c r="WFF129" s="511"/>
      <c r="WFG129" s="511"/>
      <c r="WFH129" s="511"/>
      <c r="WFI129" s="511"/>
      <c r="WFJ129" s="511"/>
      <c r="WFK129" s="511"/>
      <c r="WFL129" s="511"/>
      <c r="WFM129" s="511"/>
      <c r="WFN129" s="511"/>
      <c r="WFO129" s="511"/>
      <c r="WFP129" s="511"/>
      <c r="WFQ129" s="511"/>
      <c r="WFR129" s="511"/>
      <c r="WFS129" s="511"/>
      <c r="WFT129" s="511"/>
      <c r="WFU129" s="511"/>
      <c r="WFV129" s="511"/>
      <c r="WFW129" s="511"/>
      <c r="WFX129" s="511"/>
      <c r="WFY129" s="511"/>
      <c r="WFZ129" s="511"/>
      <c r="WGA129" s="511"/>
      <c r="WGB129" s="511"/>
      <c r="WGC129" s="511"/>
      <c r="WGD129" s="511"/>
      <c r="WGE129" s="511"/>
      <c r="WGF129" s="511"/>
      <c r="WGG129" s="511"/>
      <c r="WGH129" s="511"/>
      <c r="WGI129" s="511"/>
      <c r="WGJ129" s="511"/>
      <c r="WGK129" s="511"/>
      <c r="WGL129" s="511"/>
      <c r="WGM129" s="511"/>
      <c r="WGN129" s="511"/>
      <c r="WGO129" s="511"/>
      <c r="WGP129" s="511"/>
      <c r="WGQ129" s="511"/>
      <c r="WGR129" s="511"/>
      <c r="WGS129" s="511"/>
      <c r="WGT129" s="511"/>
      <c r="WGU129" s="511"/>
      <c r="WGV129" s="511"/>
      <c r="WGW129" s="511"/>
      <c r="WGX129" s="511"/>
      <c r="WGY129" s="511"/>
      <c r="WGZ129" s="511"/>
      <c r="WHA129" s="511"/>
      <c r="WHB129" s="511"/>
      <c r="WHC129" s="511"/>
      <c r="WHD129" s="511"/>
      <c r="WHE129" s="511"/>
      <c r="WHF129" s="511"/>
      <c r="WHG129" s="511"/>
      <c r="WHH129" s="511"/>
      <c r="WHI129" s="511"/>
      <c r="WHJ129" s="511"/>
      <c r="WHK129" s="511"/>
      <c r="WHL129" s="511"/>
      <c r="WHM129" s="511"/>
      <c r="WHN129" s="511"/>
      <c r="WHO129" s="511"/>
      <c r="WHP129" s="511"/>
      <c r="WHQ129" s="511"/>
      <c r="WHR129" s="511"/>
      <c r="WHS129" s="511"/>
      <c r="WHT129" s="511"/>
      <c r="WHU129" s="511"/>
      <c r="WHV129" s="511"/>
      <c r="WHW129" s="511"/>
      <c r="WHX129" s="511"/>
      <c r="WHY129" s="511"/>
      <c r="WHZ129" s="511"/>
      <c r="WIA129" s="511"/>
      <c r="WIB129" s="511"/>
      <c r="WIC129" s="511"/>
      <c r="WID129" s="511"/>
      <c r="WIE129" s="511"/>
      <c r="WIF129" s="511"/>
      <c r="WIG129" s="511"/>
      <c r="WIH129" s="511"/>
      <c r="WII129" s="511"/>
      <c r="WIJ129" s="511"/>
      <c r="WIK129" s="511"/>
      <c r="WIL129" s="511"/>
      <c r="WIM129" s="511"/>
      <c r="WIN129" s="511"/>
      <c r="WIO129" s="511"/>
      <c r="WIP129" s="511"/>
      <c r="WIQ129" s="511"/>
      <c r="WIR129" s="511"/>
      <c r="WIS129" s="511"/>
      <c r="WIT129" s="511"/>
      <c r="WIU129" s="511"/>
      <c r="WIV129" s="511"/>
      <c r="WIW129" s="511"/>
      <c r="WIX129" s="511"/>
      <c r="WIY129" s="511"/>
      <c r="WIZ129" s="511"/>
      <c r="WJA129" s="511"/>
      <c r="WJB129" s="511"/>
      <c r="WJC129" s="511"/>
      <c r="WJD129" s="511"/>
      <c r="WJE129" s="511"/>
      <c r="WJF129" s="511"/>
      <c r="WJG129" s="511"/>
      <c r="WJH129" s="511"/>
      <c r="WJI129" s="511"/>
      <c r="WJJ129" s="511"/>
      <c r="WJK129" s="511"/>
      <c r="WJL129" s="511"/>
      <c r="WJM129" s="511"/>
      <c r="WJN129" s="511"/>
      <c r="WJO129" s="511"/>
      <c r="WJP129" s="511"/>
      <c r="WJQ129" s="511"/>
      <c r="WJR129" s="511"/>
      <c r="WJS129" s="511"/>
      <c r="WJT129" s="511"/>
      <c r="WJU129" s="511"/>
      <c r="WJV129" s="511"/>
      <c r="WJW129" s="511"/>
      <c r="WJX129" s="511"/>
      <c r="WJY129" s="511"/>
      <c r="WJZ129" s="511"/>
      <c r="WKA129" s="511"/>
      <c r="WKB129" s="511"/>
      <c r="WKC129" s="511"/>
      <c r="WKD129" s="511"/>
      <c r="WKE129" s="511"/>
      <c r="WKF129" s="511"/>
      <c r="WKG129" s="511"/>
      <c r="WKH129" s="511"/>
      <c r="WKI129" s="511"/>
      <c r="WKJ129" s="511"/>
      <c r="WKK129" s="511"/>
      <c r="WKL129" s="511"/>
      <c r="WKM129" s="511"/>
      <c r="WKN129" s="511"/>
      <c r="WKO129" s="511"/>
      <c r="WKP129" s="511"/>
      <c r="WKQ129" s="511"/>
      <c r="WKR129" s="511"/>
      <c r="WKS129" s="511"/>
      <c r="WKT129" s="511"/>
      <c r="WKU129" s="511"/>
      <c r="WKV129" s="511"/>
      <c r="WKW129" s="511"/>
      <c r="WKX129" s="511"/>
      <c r="WKY129" s="511"/>
      <c r="WKZ129" s="511"/>
      <c r="WLA129" s="511"/>
      <c r="WLB129" s="511"/>
      <c r="WLC129" s="511"/>
      <c r="WLD129" s="511"/>
      <c r="WLE129" s="511"/>
      <c r="WLF129" s="511"/>
      <c r="WLG129" s="511"/>
      <c r="WLH129" s="511"/>
      <c r="WLI129" s="511"/>
      <c r="WLJ129" s="511"/>
      <c r="WLK129" s="511"/>
      <c r="WLL129" s="511"/>
      <c r="WLM129" s="511"/>
      <c r="WLN129" s="511"/>
      <c r="WLO129" s="511"/>
      <c r="WLP129" s="511"/>
      <c r="WLQ129" s="511"/>
      <c r="WLR129" s="511"/>
      <c r="WLS129" s="511"/>
      <c r="WLT129" s="511"/>
      <c r="WLU129" s="511"/>
      <c r="WLV129" s="511"/>
      <c r="WLW129" s="511"/>
      <c r="WLX129" s="511"/>
      <c r="WLY129" s="511"/>
      <c r="WLZ129" s="511"/>
      <c r="WMA129" s="511"/>
      <c r="WMB129" s="511"/>
      <c r="WMC129" s="511"/>
      <c r="WMD129" s="511"/>
      <c r="WME129" s="511"/>
      <c r="WMF129" s="511"/>
      <c r="WMG129" s="511"/>
      <c r="WMH129" s="511"/>
      <c r="WMI129" s="511"/>
      <c r="WMJ129" s="511"/>
      <c r="WMK129" s="511"/>
      <c r="WML129" s="511"/>
      <c r="WMM129" s="511"/>
      <c r="WMN129" s="511"/>
      <c r="WMO129" s="511"/>
      <c r="WMP129" s="511"/>
      <c r="WMQ129" s="511"/>
      <c r="WMR129" s="511"/>
      <c r="WMS129" s="511"/>
      <c r="WMT129" s="511"/>
      <c r="WMU129" s="511"/>
      <c r="WMV129" s="511"/>
      <c r="WMW129" s="511"/>
      <c r="WMX129" s="511"/>
      <c r="WMY129" s="511"/>
      <c r="WMZ129" s="511"/>
      <c r="WNA129" s="511"/>
      <c r="WNB129" s="511"/>
      <c r="WNC129" s="511"/>
      <c r="WND129" s="511"/>
      <c r="WNE129" s="511"/>
      <c r="WNF129" s="511"/>
      <c r="WNG129" s="511"/>
      <c r="WNH129" s="511"/>
      <c r="WNI129" s="511"/>
      <c r="WNJ129" s="511"/>
      <c r="WNK129" s="511"/>
      <c r="WNL129" s="511"/>
      <c r="WNM129" s="511"/>
      <c r="WNN129" s="511"/>
      <c r="WNO129" s="511"/>
      <c r="WNP129" s="511"/>
      <c r="WNQ129" s="511"/>
      <c r="WNR129" s="511"/>
      <c r="WNS129" s="511"/>
      <c r="WNT129" s="511"/>
      <c r="WNU129" s="511"/>
      <c r="WNV129" s="511"/>
      <c r="WNW129" s="511"/>
      <c r="WNX129" s="511"/>
      <c r="WNY129" s="511"/>
      <c r="WNZ129" s="511"/>
      <c r="WOA129" s="511"/>
      <c r="WOB129" s="511"/>
      <c r="WOC129" s="511"/>
      <c r="WOD129" s="511"/>
      <c r="WOE129" s="511"/>
      <c r="WOF129" s="511"/>
      <c r="WOG129" s="511"/>
      <c r="WOH129" s="511"/>
      <c r="WOI129" s="511"/>
      <c r="WOJ129" s="511"/>
      <c r="WOK129" s="511"/>
      <c r="WOL129" s="511"/>
      <c r="WOM129" s="511"/>
      <c r="WON129" s="511"/>
      <c r="WOO129" s="511"/>
      <c r="WOP129" s="511"/>
      <c r="WOQ129" s="511"/>
      <c r="WOR129" s="511"/>
      <c r="WOS129" s="511"/>
      <c r="WOT129" s="511"/>
      <c r="WOU129" s="511"/>
      <c r="WOV129" s="511"/>
      <c r="WOW129" s="511"/>
      <c r="WOX129" s="511"/>
      <c r="WOY129" s="511"/>
      <c r="WOZ129" s="511"/>
      <c r="WPA129" s="511"/>
      <c r="WPB129" s="511"/>
      <c r="WPC129" s="511"/>
      <c r="WPD129" s="511"/>
      <c r="WPE129" s="511"/>
      <c r="WPF129" s="511"/>
      <c r="WPG129" s="511"/>
      <c r="WPH129" s="511"/>
      <c r="WPI129" s="511"/>
      <c r="WPJ129" s="511"/>
      <c r="WPK129" s="511"/>
      <c r="WPL129" s="511"/>
      <c r="WPM129" s="511"/>
      <c r="WPN129" s="511"/>
      <c r="WPO129" s="511"/>
      <c r="WPP129" s="511"/>
      <c r="WPQ129" s="511"/>
      <c r="WPR129" s="511"/>
      <c r="WPS129" s="511"/>
      <c r="WPT129" s="511"/>
      <c r="WPU129" s="511"/>
      <c r="WPV129" s="511"/>
      <c r="WPW129" s="511"/>
      <c r="WPX129" s="511"/>
      <c r="WPY129" s="511"/>
      <c r="WPZ129" s="511"/>
      <c r="WQA129" s="511"/>
      <c r="WQB129" s="511"/>
      <c r="WQC129" s="511"/>
      <c r="WQD129" s="511"/>
      <c r="WQE129" s="511"/>
      <c r="WQF129" s="511"/>
      <c r="WQG129" s="511"/>
      <c r="WQH129" s="511"/>
      <c r="WQI129" s="511"/>
      <c r="WQJ129" s="511"/>
      <c r="WQK129" s="511"/>
      <c r="WQL129" s="511"/>
      <c r="WQM129" s="511"/>
      <c r="WQN129" s="511"/>
      <c r="WQO129" s="511"/>
      <c r="WQP129" s="511"/>
      <c r="WQQ129" s="511"/>
      <c r="WQR129" s="511"/>
      <c r="WQS129" s="511"/>
      <c r="WQT129" s="511"/>
      <c r="WQU129" s="511"/>
      <c r="WQV129" s="511"/>
      <c r="WQW129" s="511"/>
      <c r="WQX129" s="511"/>
      <c r="WQY129" s="511"/>
      <c r="WQZ129" s="511"/>
      <c r="WRA129" s="511"/>
      <c r="WRB129" s="511"/>
      <c r="WRC129" s="511"/>
      <c r="WRD129" s="511"/>
      <c r="WRE129" s="511"/>
      <c r="WRF129" s="511"/>
      <c r="WRG129" s="511"/>
      <c r="WRH129" s="511"/>
      <c r="WRI129" s="511"/>
      <c r="WRJ129" s="511"/>
      <c r="WRK129" s="511"/>
      <c r="WRL129" s="511"/>
      <c r="WRM129" s="511"/>
      <c r="WRN129" s="511"/>
      <c r="WRO129" s="511"/>
      <c r="WRP129" s="511"/>
      <c r="WRQ129" s="511"/>
      <c r="WRR129" s="511"/>
      <c r="WRS129" s="511"/>
      <c r="WRT129" s="511"/>
      <c r="WRU129" s="511"/>
      <c r="WRV129" s="511"/>
      <c r="WRW129" s="511"/>
      <c r="WRX129" s="511"/>
      <c r="WRY129" s="511"/>
      <c r="WRZ129" s="511"/>
      <c r="WSA129" s="511"/>
      <c r="WSB129" s="511"/>
      <c r="WSC129" s="511"/>
      <c r="WSD129" s="511"/>
      <c r="WSE129" s="511"/>
      <c r="WSF129" s="511"/>
      <c r="WSG129" s="511"/>
      <c r="WSH129" s="511"/>
      <c r="WSI129" s="511"/>
      <c r="WSJ129" s="511"/>
      <c r="WSK129" s="511"/>
      <c r="WSL129" s="511"/>
      <c r="WSM129" s="511"/>
      <c r="WSN129" s="511"/>
      <c r="WSO129" s="511"/>
      <c r="WSP129" s="511"/>
      <c r="WSQ129" s="511"/>
      <c r="WSR129" s="511"/>
      <c r="WSS129" s="511"/>
      <c r="WST129" s="511"/>
      <c r="WSU129" s="511"/>
      <c r="WSV129" s="511"/>
      <c r="WSW129" s="511"/>
      <c r="WSX129" s="511"/>
      <c r="WSY129" s="511"/>
      <c r="WSZ129" s="511"/>
      <c r="WTA129" s="511"/>
      <c r="WTB129" s="511"/>
      <c r="WTC129" s="511"/>
      <c r="WTD129" s="511"/>
      <c r="WTE129" s="511"/>
      <c r="WTF129" s="511"/>
      <c r="WTG129" s="511"/>
      <c r="WTH129" s="511"/>
      <c r="WTI129" s="511"/>
      <c r="WTJ129" s="511"/>
      <c r="WTK129" s="511"/>
      <c r="WTL129" s="511"/>
      <c r="WTM129" s="511"/>
      <c r="WTN129" s="511"/>
      <c r="WTO129" s="511"/>
      <c r="WTP129" s="511"/>
      <c r="WTQ129" s="511"/>
      <c r="WTR129" s="511"/>
      <c r="WTS129" s="511"/>
      <c r="WTT129" s="511"/>
      <c r="WTU129" s="511"/>
      <c r="WTV129" s="511"/>
      <c r="WTW129" s="511"/>
      <c r="WTX129" s="511"/>
      <c r="WTY129" s="511"/>
      <c r="WTZ129" s="511"/>
      <c r="WUA129" s="511"/>
      <c r="WUB129" s="511"/>
      <c r="WUC129" s="511"/>
      <c r="WUD129" s="511"/>
      <c r="WUE129" s="511"/>
      <c r="WUF129" s="511"/>
      <c r="WUG129" s="511"/>
      <c r="WUH129" s="511"/>
      <c r="WUI129" s="511"/>
      <c r="WUJ129" s="511"/>
      <c r="WUK129" s="511"/>
      <c r="WUL129" s="511"/>
      <c r="WUM129" s="511"/>
      <c r="WUN129" s="511"/>
      <c r="WUO129" s="511"/>
      <c r="WUP129" s="511"/>
      <c r="WUQ129" s="511"/>
      <c r="WUR129" s="511"/>
      <c r="WUS129" s="511"/>
      <c r="WUT129" s="511"/>
      <c r="WUU129" s="511"/>
      <c r="WUV129" s="511"/>
      <c r="WUW129" s="511"/>
      <c r="WUX129" s="511"/>
      <c r="WUY129" s="511"/>
      <c r="WUZ129" s="511"/>
      <c r="WVA129" s="511"/>
      <c r="WVB129" s="511"/>
      <c r="WVC129" s="511"/>
      <c r="WVD129" s="511"/>
      <c r="WVE129" s="511"/>
      <c r="WVF129" s="511"/>
      <c r="WVG129" s="511"/>
      <c r="WVH129" s="511"/>
      <c r="WVI129" s="511"/>
      <c r="WVJ129" s="511"/>
      <c r="WVK129" s="511"/>
      <c r="WVL129" s="511"/>
      <c r="WVM129" s="511"/>
      <c r="WVN129" s="511"/>
      <c r="WVO129" s="511"/>
      <c r="WVP129" s="511"/>
      <c r="WVQ129" s="511"/>
      <c r="WVR129" s="511"/>
      <c r="WVS129" s="511"/>
      <c r="WVT129" s="511"/>
      <c r="WVU129" s="511"/>
      <c r="WVV129" s="511"/>
      <c r="WVW129" s="511"/>
      <c r="WVX129" s="511"/>
      <c r="WVY129" s="511"/>
      <c r="WVZ129" s="511"/>
      <c r="WWA129" s="511"/>
      <c r="WWB129" s="511"/>
      <c r="WWC129" s="511"/>
      <c r="WWD129" s="511"/>
      <c r="WWE129" s="511"/>
      <c r="WWF129" s="511"/>
      <c r="WWG129" s="511"/>
      <c r="WWH129" s="511"/>
      <c r="WWI129" s="511"/>
      <c r="WWJ129" s="511"/>
      <c r="WWK129" s="511"/>
      <c r="WWL129" s="511"/>
      <c r="WWM129" s="511"/>
      <c r="WWN129" s="511"/>
      <c r="WWO129" s="511"/>
      <c r="WWP129" s="511"/>
      <c r="WWQ129" s="511"/>
      <c r="WWR129" s="511"/>
      <c r="WWS129" s="511"/>
      <c r="WWT129" s="511"/>
      <c r="WWU129" s="511"/>
      <c r="WWV129" s="511"/>
      <c r="WWW129" s="511"/>
      <c r="WWX129" s="511"/>
      <c r="WWY129" s="511"/>
      <c r="WWZ129" s="511"/>
      <c r="WXA129" s="511"/>
      <c r="WXB129" s="511"/>
      <c r="WXC129" s="511"/>
      <c r="WXD129" s="511"/>
      <c r="WXE129" s="511"/>
      <c r="WXF129" s="511"/>
      <c r="WXG129" s="511"/>
      <c r="WXH129" s="511"/>
      <c r="WXI129" s="511"/>
      <c r="WXJ129" s="511"/>
      <c r="WXK129" s="511"/>
      <c r="WXL129" s="511"/>
      <c r="WXM129" s="511"/>
      <c r="WXN129" s="511"/>
      <c r="WXO129" s="511"/>
      <c r="WXP129" s="511"/>
      <c r="WXQ129" s="511"/>
      <c r="WXR129" s="511"/>
      <c r="WXS129" s="511"/>
      <c r="WXT129" s="511"/>
      <c r="WXU129" s="511"/>
      <c r="WXV129" s="511"/>
      <c r="WXW129" s="511"/>
      <c r="WXX129" s="511"/>
      <c r="WXY129" s="511"/>
      <c r="WXZ129" s="511"/>
      <c r="WYA129" s="511"/>
      <c r="WYB129" s="511"/>
      <c r="WYC129" s="511"/>
      <c r="WYD129" s="511"/>
      <c r="WYE129" s="511"/>
      <c r="WYF129" s="511"/>
      <c r="WYG129" s="511"/>
      <c r="WYH129" s="511"/>
      <c r="WYI129" s="511"/>
      <c r="WYJ129" s="511"/>
      <c r="WYK129" s="511"/>
      <c r="WYL129" s="511"/>
      <c r="WYM129" s="511"/>
      <c r="WYN129" s="511"/>
      <c r="WYO129" s="511"/>
      <c r="WYP129" s="511"/>
      <c r="WYQ129" s="511"/>
      <c r="WYR129" s="511"/>
      <c r="WYS129" s="511"/>
      <c r="WYT129" s="511"/>
      <c r="WYU129" s="511"/>
      <c r="WYV129" s="511"/>
      <c r="WYW129" s="511"/>
      <c r="WYX129" s="511"/>
      <c r="WYY129" s="511"/>
      <c r="WYZ129" s="511"/>
      <c r="WZA129" s="511"/>
      <c r="WZB129" s="511"/>
      <c r="WZC129" s="511"/>
      <c r="WZD129" s="511"/>
      <c r="WZE129" s="511"/>
      <c r="WZF129" s="511"/>
      <c r="WZG129" s="511"/>
      <c r="WZH129" s="511"/>
      <c r="WZI129" s="511"/>
      <c r="WZJ129" s="511"/>
      <c r="WZK129" s="511"/>
      <c r="WZL129" s="511"/>
      <c r="WZM129" s="511"/>
      <c r="WZN129" s="511"/>
      <c r="WZO129" s="511"/>
      <c r="WZP129" s="511"/>
      <c r="WZQ129" s="511"/>
      <c r="WZR129" s="511"/>
      <c r="WZS129" s="511"/>
      <c r="WZT129" s="511"/>
      <c r="WZU129" s="511"/>
      <c r="WZV129" s="511"/>
      <c r="WZW129" s="511"/>
      <c r="WZX129" s="511"/>
      <c r="WZY129" s="511"/>
      <c r="WZZ129" s="511"/>
      <c r="XAA129" s="511"/>
      <c r="XAB129" s="511"/>
      <c r="XAC129" s="511"/>
      <c r="XAD129" s="511"/>
      <c r="XAE129" s="511"/>
      <c r="XAF129" s="511"/>
      <c r="XAG129" s="511"/>
      <c r="XAH129" s="511"/>
      <c r="XAI129" s="511"/>
      <c r="XAJ129" s="511"/>
      <c r="XAK129" s="511"/>
      <c r="XAL129" s="511"/>
      <c r="XAM129" s="511"/>
      <c r="XAN129" s="511"/>
      <c r="XAO129" s="511"/>
      <c r="XAP129" s="511"/>
      <c r="XAQ129" s="511"/>
      <c r="XAR129" s="511"/>
      <c r="XAS129" s="511"/>
      <c r="XAT129" s="511"/>
      <c r="XAU129" s="511"/>
      <c r="XAV129" s="511"/>
      <c r="XAW129" s="511"/>
      <c r="XAX129" s="511"/>
      <c r="XAY129" s="511"/>
      <c r="XAZ129" s="511"/>
      <c r="XBA129" s="511"/>
      <c r="XBB129" s="511"/>
      <c r="XBC129" s="511"/>
      <c r="XBD129" s="511"/>
      <c r="XBE129" s="511"/>
      <c r="XBF129" s="511"/>
      <c r="XBG129" s="511"/>
      <c r="XBH129" s="511"/>
      <c r="XBI129" s="511"/>
      <c r="XBJ129" s="511"/>
      <c r="XBK129" s="511"/>
      <c r="XBL129" s="511"/>
      <c r="XBM129" s="511"/>
      <c r="XBN129" s="511"/>
      <c r="XBO129" s="511"/>
      <c r="XBP129" s="511"/>
      <c r="XBQ129" s="511"/>
      <c r="XBR129" s="511"/>
      <c r="XBS129" s="511"/>
      <c r="XBT129" s="511"/>
      <c r="XBU129" s="511"/>
      <c r="XBV129" s="511"/>
      <c r="XBW129" s="511"/>
      <c r="XBX129" s="511"/>
      <c r="XBY129" s="511"/>
      <c r="XBZ129" s="511"/>
      <c r="XCA129" s="511"/>
      <c r="XCB129" s="511"/>
      <c r="XCC129" s="511"/>
      <c r="XCD129" s="511"/>
      <c r="XCE129" s="511"/>
      <c r="XCF129" s="511"/>
      <c r="XCG129" s="511"/>
      <c r="XCH129" s="511"/>
      <c r="XCI129" s="511"/>
      <c r="XCJ129" s="511"/>
      <c r="XCK129" s="511"/>
      <c r="XCL129" s="511"/>
      <c r="XCM129" s="511"/>
      <c r="XCN129" s="511"/>
      <c r="XCO129" s="511"/>
      <c r="XCP129" s="511"/>
      <c r="XCQ129" s="511"/>
      <c r="XCR129" s="511"/>
      <c r="XCS129" s="511"/>
      <c r="XCT129" s="511"/>
      <c r="XCU129" s="511"/>
      <c r="XCV129" s="511"/>
      <c r="XCW129" s="511"/>
      <c r="XCX129" s="511"/>
      <c r="XCY129" s="511"/>
      <c r="XCZ129" s="511"/>
      <c r="XDA129" s="511"/>
      <c r="XDB129" s="511"/>
      <c r="XDC129" s="511"/>
      <c r="XDD129" s="511"/>
      <c r="XDE129" s="511"/>
      <c r="XDF129" s="511"/>
      <c r="XDG129" s="511"/>
      <c r="XDH129" s="511"/>
      <c r="XDI129" s="511"/>
      <c r="XDJ129" s="511"/>
      <c r="XDK129" s="511"/>
      <c r="XDL129" s="511"/>
      <c r="XDM129" s="511"/>
      <c r="XDN129" s="511"/>
      <c r="XDO129" s="511"/>
      <c r="XDP129" s="511"/>
      <c r="XDQ129" s="511"/>
      <c r="XDR129" s="511"/>
      <c r="XDS129" s="511"/>
      <c r="XDT129" s="511"/>
      <c r="XDU129" s="511"/>
      <c r="XDV129" s="511"/>
      <c r="XDW129" s="511"/>
      <c r="XDX129" s="511"/>
      <c r="XDY129" s="511"/>
      <c r="XDZ129" s="511"/>
      <c r="XEA129" s="511"/>
      <c r="XEB129" s="511"/>
      <c r="XEC129" s="511"/>
      <c r="XED129" s="511"/>
      <c r="XEE129" s="511"/>
      <c r="XEF129" s="511"/>
      <c r="XEG129" s="511"/>
      <c r="XEH129" s="511"/>
      <c r="XEI129" s="511"/>
      <c r="XEJ129" s="511"/>
      <c r="XEK129" s="511"/>
      <c r="XEL129" s="511"/>
      <c r="XEM129" s="511"/>
      <c r="XEN129" s="511"/>
      <c r="XEO129" s="511"/>
      <c r="XEP129" s="511"/>
      <c r="XEQ129" s="511"/>
      <c r="XER129" s="511"/>
      <c r="XES129" s="511"/>
      <c r="XET129" s="511"/>
      <c r="XEU129" s="511"/>
      <c r="XEV129" s="511"/>
      <c r="XEW129" s="511"/>
      <c r="XEX129" s="511"/>
      <c r="XEY129" s="511"/>
      <c r="XEZ129" s="511"/>
      <c r="XFA129" s="511"/>
      <c r="XFB129" s="511"/>
      <c r="XFC129" s="511"/>
      <c r="XFD129" s="511"/>
    </row>
    <row r="130" spans="1:16384" ht="15" customHeight="1">
      <c r="A130" s="511" t="s">
        <v>893</v>
      </c>
      <c r="B130" s="511"/>
      <c r="C130" s="511"/>
      <c r="D130" s="511"/>
      <c r="E130" s="511"/>
      <c r="F130" s="511"/>
      <c r="G130" s="511"/>
      <c r="H130" s="511"/>
      <c r="I130" s="511"/>
      <c r="J130" s="511"/>
      <c r="K130" s="511"/>
      <c r="L130" s="511"/>
      <c r="M130" s="511"/>
      <c r="N130" s="511"/>
      <c r="O130" s="511"/>
      <c r="P130" s="511"/>
      <c r="Q130" s="511"/>
      <c r="R130" s="511"/>
      <c r="S130" s="511"/>
      <c r="T130" s="511"/>
      <c r="U130" s="511"/>
      <c r="V130" s="511"/>
      <c r="W130" s="511"/>
      <c r="X130" s="511"/>
      <c r="Y130" s="511"/>
      <c r="Z130" s="511"/>
      <c r="AA130" s="511"/>
      <c r="AB130" s="511"/>
      <c r="AC130" s="511"/>
      <c r="AD130" s="511"/>
      <c r="AE130" s="511"/>
      <c r="AF130" s="511"/>
      <c r="AG130" s="511"/>
      <c r="AH130" s="511"/>
      <c r="AI130" s="511"/>
      <c r="AJ130" s="511"/>
      <c r="AK130" s="511"/>
      <c r="AL130" s="511"/>
      <c r="AM130" s="511"/>
      <c r="AN130" s="511"/>
      <c r="AO130" s="511"/>
      <c r="AP130" s="511"/>
      <c r="AQ130" s="511"/>
      <c r="AR130" s="511"/>
      <c r="AS130" s="511"/>
      <c r="AT130" s="511"/>
      <c r="AU130" s="511"/>
      <c r="AV130" s="511"/>
      <c r="AW130" s="511"/>
      <c r="AX130" s="511"/>
      <c r="AY130" s="511"/>
      <c r="AZ130" s="511"/>
      <c r="BA130" s="511"/>
      <c r="BB130" s="511"/>
      <c r="BC130" s="511"/>
      <c r="BD130" s="511"/>
      <c r="BE130" s="511"/>
      <c r="BF130" s="511"/>
      <c r="BG130" s="511"/>
      <c r="BH130" s="511"/>
      <c r="BI130" s="511"/>
      <c r="BJ130" s="511"/>
      <c r="BK130" s="511"/>
      <c r="BL130" s="511"/>
      <c r="BM130" s="511"/>
      <c r="BN130" s="511"/>
      <c r="BO130" s="511"/>
      <c r="BP130" s="511"/>
      <c r="BQ130" s="511"/>
      <c r="BR130" s="511"/>
      <c r="BS130" s="511"/>
      <c r="BT130" s="511"/>
      <c r="BU130" s="511"/>
      <c r="BV130" s="511"/>
      <c r="BW130" s="511"/>
      <c r="BX130" s="511"/>
      <c r="BY130" s="511"/>
      <c r="BZ130" s="511"/>
      <c r="CA130" s="511"/>
      <c r="CB130" s="511"/>
      <c r="CC130" s="511"/>
      <c r="CD130" s="511"/>
      <c r="CE130" s="511"/>
      <c r="CF130" s="511"/>
      <c r="CG130" s="511"/>
      <c r="CH130" s="511"/>
      <c r="CI130" s="511"/>
      <c r="CJ130" s="511"/>
      <c r="CK130" s="511"/>
      <c r="CL130" s="511"/>
      <c r="CM130" s="511"/>
      <c r="CN130" s="511"/>
      <c r="CO130" s="511"/>
      <c r="CP130" s="511"/>
      <c r="CQ130" s="511"/>
      <c r="CR130" s="511"/>
      <c r="CS130" s="511"/>
      <c r="CT130" s="511"/>
      <c r="CU130" s="511"/>
      <c r="CV130" s="511"/>
      <c r="CW130" s="511"/>
      <c r="CX130" s="511"/>
      <c r="CY130" s="511"/>
      <c r="CZ130" s="511"/>
      <c r="DA130" s="511"/>
      <c r="DB130" s="511"/>
      <c r="DC130" s="511"/>
      <c r="DD130" s="511"/>
      <c r="DE130" s="511"/>
      <c r="DF130" s="511"/>
      <c r="DG130" s="511"/>
      <c r="DH130" s="511"/>
      <c r="DI130" s="511"/>
      <c r="DJ130" s="511"/>
      <c r="DK130" s="511"/>
      <c r="DL130" s="511"/>
      <c r="DM130" s="511"/>
      <c r="DN130" s="511"/>
      <c r="DO130" s="511"/>
      <c r="DP130" s="511"/>
      <c r="DQ130" s="511"/>
      <c r="DR130" s="511"/>
      <c r="DS130" s="511"/>
      <c r="DT130" s="511"/>
      <c r="DU130" s="511"/>
      <c r="DV130" s="511"/>
      <c r="DW130" s="511"/>
      <c r="DX130" s="511"/>
      <c r="DY130" s="511"/>
      <c r="DZ130" s="511"/>
      <c r="EA130" s="511"/>
      <c r="EB130" s="511"/>
      <c r="EC130" s="511"/>
      <c r="ED130" s="511"/>
      <c r="EE130" s="511"/>
      <c r="EF130" s="511"/>
      <c r="EG130" s="511"/>
      <c r="EH130" s="511"/>
      <c r="EI130" s="511"/>
      <c r="EJ130" s="511"/>
      <c r="EK130" s="511"/>
      <c r="EL130" s="511"/>
      <c r="EM130" s="511"/>
      <c r="EN130" s="511"/>
      <c r="EO130" s="511"/>
      <c r="EP130" s="511"/>
      <c r="EQ130" s="511"/>
      <c r="ER130" s="511"/>
      <c r="ES130" s="511"/>
      <c r="ET130" s="511"/>
      <c r="EU130" s="511"/>
      <c r="EV130" s="511"/>
      <c r="EW130" s="511"/>
      <c r="EX130" s="511"/>
      <c r="EY130" s="511"/>
      <c r="EZ130" s="511"/>
      <c r="FA130" s="511"/>
      <c r="FB130" s="511"/>
      <c r="FC130" s="511"/>
      <c r="FD130" s="511"/>
      <c r="FE130" s="511"/>
      <c r="FF130" s="511"/>
      <c r="FG130" s="511"/>
      <c r="FH130" s="511"/>
      <c r="FI130" s="511"/>
      <c r="FJ130" s="511"/>
      <c r="FK130" s="511"/>
      <c r="FL130" s="511"/>
      <c r="FM130" s="511"/>
      <c r="FN130" s="511"/>
      <c r="FO130" s="511"/>
      <c r="FP130" s="511"/>
      <c r="FQ130" s="511"/>
      <c r="FR130" s="511"/>
      <c r="FS130" s="511"/>
      <c r="FT130" s="511"/>
      <c r="FU130" s="511"/>
      <c r="FV130" s="511"/>
      <c r="FW130" s="511"/>
      <c r="FX130" s="511"/>
      <c r="FY130" s="511"/>
      <c r="FZ130" s="511"/>
      <c r="GA130" s="511"/>
      <c r="GB130" s="511"/>
      <c r="GC130" s="511"/>
      <c r="GD130" s="511"/>
      <c r="GE130" s="511"/>
      <c r="GF130" s="511"/>
      <c r="GG130" s="511"/>
      <c r="GH130" s="511"/>
      <c r="GI130" s="511"/>
      <c r="GJ130" s="511"/>
      <c r="GK130" s="511"/>
      <c r="GL130" s="511"/>
      <c r="GM130" s="511"/>
      <c r="GN130" s="511"/>
      <c r="GO130" s="511"/>
      <c r="GP130" s="511"/>
      <c r="GQ130" s="511"/>
      <c r="GR130" s="511"/>
      <c r="GS130" s="511"/>
      <c r="GT130" s="511"/>
      <c r="GU130" s="511"/>
      <c r="GV130" s="511"/>
      <c r="GW130" s="511"/>
      <c r="GX130" s="511"/>
      <c r="GY130" s="511"/>
      <c r="GZ130" s="511"/>
      <c r="HA130" s="511"/>
      <c r="HB130" s="511"/>
      <c r="HC130" s="511"/>
      <c r="HD130" s="511"/>
      <c r="HE130" s="511"/>
      <c r="HF130" s="511"/>
      <c r="HG130" s="511"/>
      <c r="HH130" s="511"/>
      <c r="HI130" s="511"/>
      <c r="HJ130" s="511"/>
      <c r="HK130" s="511"/>
      <c r="HL130" s="511"/>
      <c r="HM130" s="511"/>
      <c r="HN130" s="511"/>
      <c r="HO130" s="511"/>
      <c r="HP130" s="511"/>
      <c r="HQ130" s="511"/>
      <c r="HR130" s="511"/>
      <c r="HS130" s="511"/>
      <c r="HT130" s="511"/>
      <c r="HU130" s="511"/>
      <c r="HV130" s="511"/>
      <c r="HW130" s="511"/>
      <c r="HX130" s="511"/>
      <c r="HY130" s="511"/>
      <c r="HZ130" s="511"/>
      <c r="IA130" s="511"/>
      <c r="IB130" s="511"/>
      <c r="IC130" s="511"/>
      <c r="ID130" s="511"/>
      <c r="IE130" s="511"/>
      <c r="IF130" s="511"/>
      <c r="IG130" s="511"/>
      <c r="IH130" s="511"/>
      <c r="II130" s="511"/>
      <c r="IJ130" s="511"/>
      <c r="IK130" s="511"/>
      <c r="IL130" s="511"/>
      <c r="IM130" s="511"/>
      <c r="IN130" s="511"/>
      <c r="IO130" s="511"/>
      <c r="IP130" s="511"/>
      <c r="IQ130" s="511"/>
      <c r="IR130" s="511"/>
      <c r="IS130" s="511"/>
      <c r="IT130" s="511"/>
      <c r="IU130" s="511"/>
      <c r="IV130" s="511"/>
      <c r="IW130" s="511"/>
      <c r="IX130" s="511"/>
      <c r="IY130" s="511"/>
      <c r="IZ130" s="511"/>
      <c r="JA130" s="511"/>
      <c r="JB130" s="511"/>
      <c r="JC130" s="511"/>
      <c r="JD130" s="511"/>
      <c r="JE130" s="511"/>
      <c r="JF130" s="511"/>
      <c r="JG130" s="511"/>
      <c r="JH130" s="511"/>
      <c r="JI130" s="511"/>
      <c r="JJ130" s="511"/>
      <c r="JK130" s="511"/>
      <c r="JL130" s="511"/>
      <c r="JM130" s="511"/>
      <c r="JN130" s="511"/>
      <c r="JO130" s="511"/>
      <c r="JP130" s="511"/>
      <c r="JQ130" s="511"/>
      <c r="JR130" s="511"/>
      <c r="JS130" s="511"/>
      <c r="JT130" s="511"/>
      <c r="JU130" s="511"/>
      <c r="JV130" s="511"/>
      <c r="JW130" s="511"/>
      <c r="JX130" s="511"/>
      <c r="JY130" s="511"/>
      <c r="JZ130" s="511"/>
      <c r="KA130" s="511"/>
      <c r="KB130" s="511"/>
      <c r="KC130" s="511"/>
      <c r="KD130" s="511"/>
      <c r="KE130" s="511"/>
      <c r="KF130" s="511"/>
      <c r="KG130" s="511"/>
      <c r="KH130" s="511"/>
      <c r="KI130" s="511"/>
      <c r="KJ130" s="511"/>
      <c r="KK130" s="511"/>
      <c r="KL130" s="511"/>
      <c r="KM130" s="511"/>
      <c r="KN130" s="511"/>
      <c r="KO130" s="511"/>
      <c r="KP130" s="511"/>
      <c r="KQ130" s="511"/>
      <c r="KR130" s="511"/>
      <c r="KS130" s="511"/>
      <c r="KT130" s="511"/>
      <c r="KU130" s="511"/>
      <c r="KV130" s="511"/>
      <c r="KW130" s="511"/>
      <c r="KX130" s="511"/>
      <c r="KY130" s="511"/>
      <c r="KZ130" s="511"/>
      <c r="LA130" s="511"/>
      <c r="LB130" s="511"/>
      <c r="LC130" s="511"/>
      <c r="LD130" s="511"/>
      <c r="LE130" s="511"/>
      <c r="LF130" s="511"/>
      <c r="LG130" s="511"/>
      <c r="LH130" s="511"/>
      <c r="LI130" s="511"/>
      <c r="LJ130" s="511"/>
      <c r="LK130" s="511"/>
      <c r="LL130" s="511"/>
      <c r="LM130" s="511"/>
      <c r="LN130" s="511"/>
      <c r="LO130" s="511"/>
      <c r="LP130" s="511"/>
      <c r="LQ130" s="511"/>
      <c r="LR130" s="511"/>
      <c r="LS130" s="511"/>
      <c r="LT130" s="511"/>
      <c r="LU130" s="511"/>
      <c r="LV130" s="511"/>
      <c r="LW130" s="511"/>
      <c r="LX130" s="511"/>
      <c r="LY130" s="511"/>
      <c r="LZ130" s="511"/>
      <c r="MA130" s="511"/>
      <c r="MB130" s="511"/>
      <c r="MC130" s="511"/>
      <c r="MD130" s="511"/>
      <c r="ME130" s="511"/>
      <c r="MF130" s="511"/>
      <c r="MG130" s="511"/>
      <c r="MH130" s="511"/>
      <c r="MI130" s="511"/>
      <c r="MJ130" s="511"/>
      <c r="MK130" s="511"/>
      <c r="ML130" s="511"/>
      <c r="MM130" s="511"/>
      <c r="MN130" s="511"/>
      <c r="MO130" s="511"/>
      <c r="MP130" s="511"/>
      <c r="MQ130" s="511"/>
      <c r="MR130" s="511"/>
      <c r="MS130" s="511"/>
      <c r="MT130" s="511"/>
      <c r="MU130" s="511"/>
      <c r="MV130" s="511"/>
      <c r="MW130" s="511"/>
      <c r="MX130" s="511"/>
      <c r="MY130" s="511"/>
      <c r="MZ130" s="511"/>
      <c r="NA130" s="511"/>
      <c r="NB130" s="511"/>
      <c r="NC130" s="511"/>
      <c r="ND130" s="511"/>
      <c r="NE130" s="511"/>
      <c r="NF130" s="511"/>
      <c r="NG130" s="511"/>
      <c r="NH130" s="511"/>
      <c r="NI130" s="511"/>
      <c r="NJ130" s="511"/>
      <c r="NK130" s="511"/>
      <c r="NL130" s="511"/>
      <c r="NM130" s="511"/>
      <c r="NN130" s="511"/>
      <c r="NO130" s="511"/>
      <c r="NP130" s="511"/>
      <c r="NQ130" s="511"/>
      <c r="NR130" s="511"/>
      <c r="NS130" s="511"/>
      <c r="NT130" s="511"/>
      <c r="NU130" s="511"/>
      <c r="NV130" s="511"/>
      <c r="NW130" s="511"/>
      <c r="NX130" s="511"/>
      <c r="NY130" s="511"/>
      <c r="NZ130" s="511"/>
      <c r="OA130" s="511"/>
      <c r="OB130" s="511"/>
      <c r="OC130" s="511"/>
      <c r="OD130" s="511"/>
      <c r="OE130" s="511"/>
      <c r="OF130" s="511"/>
      <c r="OG130" s="511"/>
      <c r="OH130" s="511"/>
      <c r="OI130" s="511"/>
      <c r="OJ130" s="511"/>
      <c r="OK130" s="511"/>
      <c r="OL130" s="511"/>
      <c r="OM130" s="511"/>
      <c r="ON130" s="511"/>
      <c r="OO130" s="511"/>
      <c r="OP130" s="511"/>
      <c r="OQ130" s="511"/>
      <c r="OR130" s="511"/>
      <c r="OS130" s="511"/>
      <c r="OT130" s="511"/>
      <c r="OU130" s="511"/>
      <c r="OV130" s="511"/>
      <c r="OW130" s="511"/>
      <c r="OX130" s="511"/>
      <c r="OY130" s="511"/>
      <c r="OZ130" s="511"/>
      <c r="PA130" s="511"/>
      <c r="PB130" s="511"/>
      <c r="PC130" s="511"/>
      <c r="PD130" s="511"/>
      <c r="PE130" s="511"/>
      <c r="PF130" s="511"/>
      <c r="PG130" s="511"/>
      <c r="PH130" s="511"/>
      <c r="PI130" s="511"/>
      <c r="PJ130" s="511"/>
      <c r="PK130" s="511"/>
      <c r="PL130" s="511"/>
      <c r="PM130" s="511"/>
      <c r="PN130" s="511"/>
      <c r="PO130" s="511"/>
      <c r="PP130" s="511"/>
      <c r="PQ130" s="511"/>
      <c r="PR130" s="511"/>
      <c r="PS130" s="511"/>
      <c r="PT130" s="511"/>
      <c r="PU130" s="511"/>
      <c r="PV130" s="511"/>
      <c r="PW130" s="511"/>
      <c r="PX130" s="511"/>
      <c r="PY130" s="511"/>
      <c r="PZ130" s="511"/>
      <c r="QA130" s="511"/>
      <c r="QB130" s="511"/>
      <c r="QC130" s="511"/>
      <c r="QD130" s="511"/>
      <c r="QE130" s="511"/>
      <c r="QF130" s="511"/>
      <c r="QG130" s="511"/>
      <c r="QH130" s="511"/>
      <c r="QI130" s="511"/>
      <c r="QJ130" s="511"/>
      <c r="QK130" s="511"/>
      <c r="QL130" s="511"/>
      <c r="QM130" s="511"/>
      <c r="QN130" s="511"/>
      <c r="QO130" s="511"/>
      <c r="QP130" s="511"/>
      <c r="QQ130" s="511"/>
      <c r="QR130" s="511"/>
      <c r="QS130" s="511"/>
      <c r="QT130" s="511"/>
      <c r="QU130" s="511"/>
      <c r="QV130" s="511"/>
      <c r="QW130" s="511"/>
      <c r="QX130" s="511"/>
      <c r="QY130" s="511"/>
      <c r="QZ130" s="511"/>
      <c r="RA130" s="511"/>
      <c r="RB130" s="511"/>
      <c r="RC130" s="511"/>
      <c r="RD130" s="511"/>
      <c r="RE130" s="511"/>
      <c r="RF130" s="511"/>
      <c r="RG130" s="511"/>
      <c r="RH130" s="511"/>
      <c r="RI130" s="511"/>
      <c r="RJ130" s="511"/>
      <c r="RK130" s="511"/>
      <c r="RL130" s="511"/>
      <c r="RM130" s="511"/>
      <c r="RN130" s="511"/>
      <c r="RO130" s="511"/>
      <c r="RP130" s="511"/>
      <c r="RQ130" s="511"/>
      <c r="RR130" s="511"/>
      <c r="RS130" s="511"/>
      <c r="RT130" s="511"/>
      <c r="RU130" s="511"/>
      <c r="RV130" s="511"/>
      <c r="RW130" s="511"/>
      <c r="RX130" s="511"/>
      <c r="RY130" s="511"/>
      <c r="RZ130" s="511"/>
      <c r="SA130" s="511"/>
      <c r="SB130" s="511"/>
      <c r="SC130" s="511"/>
      <c r="SD130" s="511"/>
      <c r="SE130" s="511"/>
      <c r="SF130" s="511"/>
      <c r="SG130" s="511"/>
      <c r="SH130" s="511"/>
      <c r="SI130" s="511"/>
      <c r="SJ130" s="511"/>
      <c r="SK130" s="511"/>
      <c r="SL130" s="511"/>
      <c r="SM130" s="511"/>
      <c r="SN130" s="511"/>
      <c r="SO130" s="511"/>
      <c r="SP130" s="511"/>
      <c r="SQ130" s="511"/>
      <c r="SR130" s="511"/>
      <c r="SS130" s="511"/>
      <c r="ST130" s="511"/>
      <c r="SU130" s="511"/>
      <c r="SV130" s="511"/>
      <c r="SW130" s="511"/>
      <c r="SX130" s="511"/>
      <c r="SY130" s="511"/>
      <c r="SZ130" s="511"/>
      <c r="TA130" s="511"/>
      <c r="TB130" s="511"/>
      <c r="TC130" s="511"/>
      <c r="TD130" s="511"/>
      <c r="TE130" s="511"/>
      <c r="TF130" s="511"/>
      <c r="TG130" s="511"/>
      <c r="TH130" s="511"/>
      <c r="TI130" s="511"/>
      <c r="TJ130" s="511"/>
      <c r="TK130" s="511"/>
      <c r="TL130" s="511"/>
      <c r="TM130" s="511"/>
      <c r="TN130" s="511"/>
      <c r="TO130" s="511"/>
      <c r="TP130" s="511"/>
      <c r="TQ130" s="511"/>
      <c r="TR130" s="511"/>
      <c r="TS130" s="511"/>
      <c r="TT130" s="511"/>
      <c r="TU130" s="511"/>
      <c r="TV130" s="511"/>
      <c r="TW130" s="511"/>
      <c r="TX130" s="511"/>
      <c r="TY130" s="511"/>
      <c r="TZ130" s="511"/>
      <c r="UA130" s="511"/>
      <c r="UB130" s="511"/>
      <c r="UC130" s="511"/>
      <c r="UD130" s="511"/>
      <c r="UE130" s="511"/>
      <c r="UF130" s="511"/>
      <c r="UG130" s="511"/>
      <c r="UH130" s="511"/>
      <c r="UI130" s="511"/>
      <c r="UJ130" s="511"/>
      <c r="UK130" s="511"/>
      <c r="UL130" s="511"/>
      <c r="UM130" s="511"/>
      <c r="UN130" s="511"/>
      <c r="UO130" s="511"/>
      <c r="UP130" s="511"/>
      <c r="UQ130" s="511"/>
      <c r="UR130" s="511"/>
      <c r="US130" s="511"/>
      <c r="UT130" s="511"/>
      <c r="UU130" s="511"/>
      <c r="UV130" s="511"/>
      <c r="UW130" s="511"/>
      <c r="UX130" s="511"/>
      <c r="UY130" s="511"/>
      <c r="UZ130" s="511"/>
      <c r="VA130" s="511"/>
      <c r="VB130" s="511"/>
      <c r="VC130" s="511"/>
      <c r="VD130" s="511"/>
      <c r="VE130" s="511"/>
      <c r="VF130" s="511"/>
      <c r="VG130" s="511"/>
      <c r="VH130" s="511"/>
      <c r="VI130" s="511"/>
      <c r="VJ130" s="511"/>
      <c r="VK130" s="511"/>
      <c r="VL130" s="511"/>
      <c r="VM130" s="511"/>
      <c r="VN130" s="511"/>
      <c r="VO130" s="511"/>
      <c r="VP130" s="511"/>
      <c r="VQ130" s="511"/>
      <c r="VR130" s="511"/>
      <c r="VS130" s="511"/>
      <c r="VT130" s="511"/>
      <c r="VU130" s="511"/>
      <c r="VV130" s="511"/>
      <c r="VW130" s="511"/>
      <c r="VX130" s="511"/>
      <c r="VY130" s="511"/>
      <c r="VZ130" s="511"/>
      <c r="WA130" s="511"/>
      <c r="WB130" s="511"/>
      <c r="WC130" s="511"/>
      <c r="WD130" s="511"/>
      <c r="WE130" s="511"/>
      <c r="WF130" s="511"/>
      <c r="WG130" s="511"/>
      <c r="WH130" s="511"/>
      <c r="WI130" s="511"/>
      <c r="WJ130" s="511"/>
      <c r="WK130" s="511"/>
      <c r="WL130" s="511"/>
      <c r="WM130" s="511"/>
      <c r="WN130" s="511"/>
      <c r="WO130" s="511"/>
      <c r="WP130" s="511"/>
      <c r="WQ130" s="511"/>
      <c r="WR130" s="511"/>
      <c r="WS130" s="511"/>
      <c r="WT130" s="511"/>
      <c r="WU130" s="511"/>
      <c r="WV130" s="511"/>
      <c r="WW130" s="511"/>
      <c r="WX130" s="511"/>
      <c r="WY130" s="511"/>
      <c r="WZ130" s="511"/>
      <c r="XA130" s="511"/>
      <c r="XB130" s="511"/>
      <c r="XC130" s="511"/>
      <c r="XD130" s="511"/>
      <c r="XE130" s="511"/>
      <c r="XF130" s="511"/>
      <c r="XG130" s="511"/>
      <c r="XH130" s="511"/>
      <c r="XI130" s="511"/>
      <c r="XJ130" s="511"/>
      <c r="XK130" s="511"/>
      <c r="XL130" s="511"/>
      <c r="XM130" s="511"/>
      <c r="XN130" s="511"/>
      <c r="XO130" s="511"/>
      <c r="XP130" s="511"/>
      <c r="XQ130" s="511"/>
      <c r="XR130" s="511"/>
      <c r="XS130" s="511"/>
      <c r="XT130" s="511"/>
      <c r="XU130" s="511"/>
      <c r="XV130" s="511"/>
      <c r="XW130" s="511"/>
      <c r="XX130" s="511"/>
      <c r="XY130" s="511"/>
      <c r="XZ130" s="511"/>
      <c r="YA130" s="511"/>
      <c r="YB130" s="511"/>
      <c r="YC130" s="511"/>
      <c r="YD130" s="511"/>
      <c r="YE130" s="511"/>
      <c r="YF130" s="511"/>
      <c r="YG130" s="511"/>
      <c r="YH130" s="511"/>
      <c r="YI130" s="511"/>
      <c r="YJ130" s="511"/>
      <c r="YK130" s="511"/>
      <c r="YL130" s="511"/>
      <c r="YM130" s="511"/>
      <c r="YN130" s="511"/>
      <c r="YO130" s="511"/>
      <c r="YP130" s="511"/>
      <c r="YQ130" s="511"/>
      <c r="YR130" s="511"/>
      <c r="YS130" s="511"/>
      <c r="YT130" s="511"/>
      <c r="YU130" s="511"/>
      <c r="YV130" s="511"/>
      <c r="YW130" s="511"/>
      <c r="YX130" s="511"/>
      <c r="YY130" s="511"/>
      <c r="YZ130" s="511"/>
      <c r="ZA130" s="511"/>
      <c r="ZB130" s="511"/>
      <c r="ZC130" s="511"/>
      <c r="ZD130" s="511"/>
      <c r="ZE130" s="511"/>
      <c r="ZF130" s="511"/>
      <c r="ZG130" s="511"/>
      <c r="ZH130" s="511"/>
      <c r="ZI130" s="511"/>
      <c r="ZJ130" s="511"/>
      <c r="ZK130" s="511"/>
      <c r="ZL130" s="511"/>
      <c r="ZM130" s="511"/>
      <c r="ZN130" s="511"/>
      <c r="ZO130" s="511"/>
      <c r="ZP130" s="511"/>
      <c r="ZQ130" s="511"/>
      <c r="ZR130" s="511"/>
      <c r="ZS130" s="511"/>
      <c r="ZT130" s="511"/>
      <c r="ZU130" s="511"/>
      <c r="ZV130" s="511"/>
      <c r="ZW130" s="511"/>
      <c r="ZX130" s="511"/>
      <c r="ZY130" s="511"/>
      <c r="ZZ130" s="511"/>
      <c r="AAA130" s="511"/>
      <c r="AAB130" s="511"/>
      <c r="AAC130" s="511"/>
      <c r="AAD130" s="511"/>
      <c r="AAE130" s="511"/>
      <c r="AAF130" s="511"/>
      <c r="AAG130" s="511"/>
      <c r="AAH130" s="511"/>
      <c r="AAI130" s="511"/>
      <c r="AAJ130" s="511"/>
      <c r="AAK130" s="511"/>
      <c r="AAL130" s="511"/>
      <c r="AAM130" s="511"/>
      <c r="AAN130" s="511"/>
      <c r="AAO130" s="511"/>
      <c r="AAP130" s="511"/>
      <c r="AAQ130" s="511"/>
      <c r="AAR130" s="511"/>
      <c r="AAS130" s="511"/>
      <c r="AAT130" s="511"/>
      <c r="AAU130" s="511"/>
      <c r="AAV130" s="511"/>
      <c r="AAW130" s="511"/>
      <c r="AAX130" s="511"/>
      <c r="AAY130" s="511"/>
      <c r="AAZ130" s="511"/>
      <c r="ABA130" s="511"/>
      <c r="ABB130" s="511"/>
      <c r="ABC130" s="511"/>
      <c r="ABD130" s="511"/>
      <c r="ABE130" s="511"/>
      <c r="ABF130" s="511"/>
      <c r="ABG130" s="511"/>
      <c r="ABH130" s="511"/>
      <c r="ABI130" s="511"/>
      <c r="ABJ130" s="511"/>
      <c r="ABK130" s="511"/>
      <c r="ABL130" s="511"/>
      <c r="ABM130" s="511"/>
      <c r="ABN130" s="511"/>
      <c r="ABO130" s="511"/>
      <c r="ABP130" s="511"/>
      <c r="ABQ130" s="511"/>
      <c r="ABR130" s="511"/>
      <c r="ABS130" s="511"/>
      <c r="ABT130" s="511"/>
      <c r="ABU130" s="511"/>
      <c r="ABV130" s="511"/>
      <c r="ABW130" s="511"/>
      <c r="ABX130" s="511"/>
      <c r="ABY130" s="511"/>
      <c r="ABZ130" s="511"/>
      <c r="ACA130" s="511"/>
      <c r="ACB130" s="511"/>
      <c r="ACC130" s="511"/>
      <c r="ACD130" s="511"/>
      <c r="ACE130" s="511"/>
      <c r="ACF130" s="511"/>
      <c r="ACG130" s="511"/>
      <c r="ACH130" s="511"/>
      <c r="ACI130" s="511"/>
      <c r="ACJ130" s="511"/>
      <c r="ACK130" s="511"/>
      <c r="ACL130" s="511"/>
      <c r="ACM130" s="511"/>
      <c r="ACN130" s="511"/>
      <c r="ACO130" s="511"/>
      <c r="ACP130" s="511"/>
      <c r="ACQ130" s="511"/>
      <c r="ACR130" s="511"/>
      <c r="ACS130" s="511"/>
      <c r="ACT130" s="511"/>
      <c r="ACU130" s="511"/>
      <c r="ACV130" s="511"/>
      <c r="ACW130" s="511"/>
      <c r="ACX130" s="511"/>
      <c r="ACY130" s="511"/>
      <c r="ACZ130" s="511"/>
      <c r="ADA130" s="511"/>
      <c r="ADB130" s="511"/>
      <c r="ADC130" s="511"/>
      <c r="ADD130" s="511"/>
      <c r="ADE130" s="511"/>
      <c r="ADF130" s="511"/>
      <c r="ADG130" s="511"/>
      <c r="ADH130" s="511"/>
      <c r="ADI130" s="511"/>
      <c r="ADJ130" s="511"/>
      <c r="ADK130" s="511"/>
      <c r="ADL130" s="511"/>
      <c r="ADM130" s="511"/>
      <c r="ADN130" s="511"/>
      <c r="ADO130" s="511"/>
      <c r="ADP130" s="511"/>
      <c r="ADQ130" s="511"/>
      <c r="ADR130" s="511"/>
      <c r="ADS130" s="511"/>
      <c r="ADT130" s="511"/>
      <c r="ADU130" s="511"/>
      <c r="ADV130" s="511"/>
      <c r="ADW130" s="511"/>
      <c r="ADX130" s="511"/>
      <c r="ADY130" s="511"/>
      <c r="ADZ130" s="511"/>
      <c r="AEA130" s="511"/>
      <c r="AEB130" s="511"/>
      <c r="AEC130" s="511"/>
      <c r="AED130" s="511"/>
      <c r="AEE130" s="511"/>
      <c r="AEF130" s="511"/>
      <c r="AEG130" s="511"/>
      <c r="AEH130" s="511"/>
      <c r="AEI130" s="511"/>
      <c r="AEJ130" s="511"/>
      <c r="AEK130" s="511"/>
      <c r="AEL130" s="511"/>
      <c r="AEM130" s="511"/>
      <c r="AEN130" s="511"/>
      <c r="AEO130" s="511"/>
      <c r="AEP130" s="511"/>
      <c r="AEQ130" s="511"/>
      <c r="AER130" s="511"/>
      <c r="AES130" s="511"/>
      <c r="AET130" s="511"/>
      <c r="AEU130" s="511"/>
      <c r="AEV130" s="511"/>
      <c r="AEW130" s="511"/>
      <c r="AEX130" s="511"/>
      <c r="AEY130" s="511"/>
      <c r="AEZ130" s="511"/>
      <c r="AFA130" s="511"/>
      <c r="AFB130" s="511"/>
      <c r="AFC130" s="511"/>
      <c r="AFD130" s="511"/>
      <c r="AFE130" s="511"/>
      <c r="AFF130" s="511"/>
      <c r="AFG130" s="511"/>
      <c r="AFH130" s="511"/>
      <c r="AFI130" s="511"/>
      <c r="AFJ130" s="511"/>
      <c r="AFK130" s="511"/>
      <c r="AFL130" s="511"/>
      <c r="AFM130" s="511"/>
      <c r="AFN130" s="511"/>
      <c r="AFO130" s="511"/>
      <c r="AFP130" s="511"/>
      <c r="AFQ130" s="511"/>
      <c r="AFR130" s="511"/>
      <c r="AFS130" s="511"/>
      <c r="AFT130" s="511"/>
      <c r="AFU130" s="511"/>
      <c r="AFV130" s="511"/>
      <c r="AFW130" s="511"/>
      <c r="AFX130" s="511"/>
      <c r="AFY130" s="511"/>
      <c r="AFZ130" s="511"/>
      <c r="AGA130" s="511"/>
      <c r="AGB130" s="511"/>
      <c r="AGC130" s="511"/>
      <c r="AGD130" s="511"/>
      <c r="AGE130" s="511"/>
      <c r="AGF130" s="511"/>
      <c r="AGG130" s="511"/>
      <c r="AGH130" s="511"/>
      <c r="AGI130" s="511"/>
      <c r="AGJ130" s="511"/>
      <c r="AGK130" s="511"/>
      <c r="AGL130" s="511"/>
      <c r="AGM130" s="511"/>
      <c r="AGN130" s="511"/>
      <c r="AGO130" s="511"/>
      <c r="AGP130" s="511"/>
      <c r="AGQ130" s="511"/>
      <c r="AGR130" s="511"/>
      <c r="AGS130" s="511"/>
      <c r="AGT130" s="511"/>
      <c r="AGU130" s="511"/>
      <c r="AGV130" s="511"/>
      <c r="AGW130" s="511"/>
      <c r="AGX130" s="511"/>
      <c r="AGY130" s="511"/>
      <c r="AGZ130" s="511"/>
      <c r="AHA130" s="511"/>
      <c r="AHB130" s="511"/>
      <c r="AHC130" s="511"/>
      <c r="AHD130" s="511"/>
      <c r="AHE130" s="511"/>
      <c r="AHF130" s="511"/>
      <c r="AHG130" s="511"/>
      <c r="AHH130" s="511"/>
      <c r="AHI130" s="511"/>
      <c r="AHJ130" s="511"/>
      <c r="AHK130" s="511"/>
      <c r="AHL130" s="511"/>
      <c r="AHM130" s="511"/>
      <c r="AHN130" s="511"/>
      <c r="AHO130" s="511"/>
      <c r="AHP130" s="511"/>
      <c r="AHQ130" s="511"/>
      <c r="AHR130" s="511"/>
      <c r="AHS130" s="511"/>
      <c r="AHT130" s="511"/>
      <c r="AHU130" s="511"/>
      <c r="AHV130" s="511"/>
      <c r="AHW130" s="511"/>
      <c r="AHX130" s="511"/>
      <c r="AHY130" s="511"/>
      <c r="AHZ130" s="511"/>
      <c r="AIA130" s="511"/>
      <c r="AIB130" s="511"/>
      <c r="AIC130" s="511"/>
      <c r="AID130" s="511"/>
      <c r="AIE130" s="511"/>
      <c r="AIF130" s="511"/>
      <c r="AIG130" s="511"/>
      <c r="AIH130" s="511"/>
      <c r="AII130" s="511"/>
      <c r="AIJ130" s="511"/>
      <c r="AIK130" s="511"/>
      <c r="AIL130" s="511"/>
      <c r="AIM130" s="511"/>
      <c r="AIN130" s="511"/>
      <c r="AIO130" s="511"/>
      <c r="AIP130" s="511"/>
      <c r="AIQ130" s="511"/>
      <c r="AIR130" s="511"/>
      <c r="AIS130" s="511"/>
      <c r="AIT130" s="511"/>
      <c r="AIU130" s="511"/>
      <c r="AIV130" s="511"/>
      <c r="AIW130" s="511"/>
      <c r="AIX130" s="511"/>
      <c r="AIY130" s="511"/>
      <c r="AIZ130" s="511"/>
      <c r="AJA130" s="511"/>
      <c r="AJB130" s="511"/>
      <c r="AJC130" s="511"/>
      <c r="AJD130" s="511"/>
      <c r="AJE130" s="511"/>
      <c r="AJF130" s="511"/>
      <c r="AJG130" s="511"/>
      <c r="AJH130" s="511"/>
      <c r="AJI130" s="511"/>
      <c r="AJJ130" s="511"/>
      <c r="AJK130" s="511"/>
      <c r="AJL130" s="511"/>
      <c r="AJM130" s="511"/>
      <c r="AJN130" s="511"/>
      <c r="AJO130" s="511"/>
      <c r="AJP130" s="511"/>
      <c r="AJQ130" s="511"/>
      <c r="AJR130" s="511"/>
      <c r="AJS130" s="511"/>
      <c r="AJT130" s="511"/>
      <c r="AJU130" s="511"/>
      <c r="AJV130" s="511"/>
      <c r="AJW130" s="511"/>
      <c r="AJX130" s="511"/>
      <c r="AJY130" s="511"/>
      <c r="AJZ130" s="511"/>
      <c r="AKA130" s="511"/>
      <c r="AKB130" s="511"/>
      <c r="AKC130" s="511"/>
      <c r="AKD130" s="511"/>
      <c r="AKE130" s="511"/>
      <c r="AKF130" s="511"/>
      <c r="AKG130" s="511"/>
      <c r="AKH130" s="511"/>
      <c r="AKI130" s="511"/>
      <c r="AKJ130" s="511"/>
      <c r="AKK130" s="511"/>
      <c r="AKL130" s="511"/>
      <c r="AKM130" s="511"/>
      <c r="AKN130" s="511"/>
      <c r="AKO130" s="511"/>
      <c r="AKP130" s="511"/>
      <c r="AKQ130" s="511"/>
      <c r="AKR130" s="511"/>
      <c r="AKS130" s="511"/>
      <c r="AKT130" s="511"/>
      <c r="AKU130" s="511"/>
      <c r="AKV130" s="511"/>
      <c r="AKW130" s="511"/>
      <c r="AKX130" s="511"/>
      <c r="AKY130" s="511"/>
      <c r="AKZ130" s="511"/>
      <c r="ALA130" s="511"/>
      <c r="ALB130" s="511"/>
      <c r="ALC130" s="511"/>
      <c r="ALD130" s="511"/>
      <c r="ALE130" s="511"/>
      <c r="ALF130" s="511"/>
      <c r="ALG130" s="511"/>
      <c r="ALH130" s="511"/>
      <c r="ALI130" s="511"/>
      <c r="ALJ130" s="511"/>
      <c r="ALK130" s="511"/>
      <c r="ALL130" s="511"/>
      <c r="ALM130" s="511"/>
      <c r="ALN130" s="511"/>
      <c r="ALO130" s="511"/>
      <c r="ALP130" s="511"/>
      <c r="ALQ130" s="511"/>
      <c r="ALR130" s="511"/>
      <c r="ALS130" s="511"/>
      <c r="ALT130" s="511"/>
      <c r="ALU130" s="511"/>
      <c r="ALV130" s="511"/>
      <c r="ALW130" s="511"/>
      <c r="ALX130" s="511"/>
      <c r="ALY130" s="511"/>
      <c r="ALZ130" s="511"/>
      <c r="AMA130" s="511"/>
      <c r="AMB130" s="511"/>
      <c r="AMC130" s="511"/>
      <c r="AMD130" s="511"/>
      <c r="AME130" s="511"/>
      <c r="AMF130" s="511"/>
      <c r="AMG130" s="511"/>
      <c r="AMH130" s="511"/>
      <c r="AMI130" s="511"/>
      <c r="AMJ130" s="511"/>
      <c r="AMK130" s="511"/>
      <c r="AML130" s="511"/>
      <c r="AMM130" s="511"/>
      <c r="AMN130" s="511"/>
      <c r="AMO130" s="511"/>
      <c r="AMP130" s="511"/>
      <c r="AMQ130" s="511"/>
      <c r="AMR130" s="511"/>
      <c r="AMS130" s="511"/>
      <c r="AMT130" s="511"/>
      <c r="AMU130" s="511"/>
      <c r="AMV130" s="511"/>
      <c r="AMW130" s="511"/>
      <c r="AMX130" s="511"/>
      <c r="AMY130" s="511"/>
      <c r="AMZ130" s="511"/>
      <c r="ANA130" s="511"/>
      <c r="ANB130" s="511"/>
      <c r="ANC130" s="511"/>
      <c r="AND130" s="511"/>
      <c r="ANE130" s="511"/>
      <c r="ANF130" s="511"/>
      <c r="ANG130" s="511"/>
      <c r="ANH130" s="511"/>
      <c r="ANI130" s="511"/>
      <c r="ANJ130" s="511"/>
      <c r="ANK130" s="511"/>
      <c r="ANL130" s="511"/>
      <c r="ANM130" s="511"/>
      <c r="ANN130" s="511"/>
      <c r="ANO130" s="511"/>
      <c r="ANP130" s="511"/>
      <c r="ANQ130" s="511"/>
      <c r="ANR130" s="511"/>
      <c r="ANS130" s="511"/>
      <c r="ANT130" s="511"/>
      <c r="ANU130" s="511"/>
      <c r="ANV130" s="511"/>
      <c r="ANW130" s="511"/>
      <c r="ANX130" s="511"/>
      <c r="ANY130" s="511"/>
      <c r="ANZ130" s="511"/>
      <c r="AOA130" s="511"/>
      <c r="AOB130" s="511"/>
      <c r="AOC130" s="511"/>
      <c r="AOD130" s="511"/>
      <c r="AOE130" s="511"/>
      <c r="AOF130" s="511"/>
      <c r="AOG130" s="511"/>
      <c r="AOH130" s="511"/>
      <c r="AOI130" s="511"/>
      <c r="AOJ130" s="511"/>
      <c r="AOK130" s="511"/>
      <c r="AOL130" s="511"/>
      <c r="AOM130" s="511"/>
      <c r="AON130" s="511"/>
      <c r="AOO130" s="511"/>
      <c r="AOP130" s="511"/>
      <c r="AOQ130" s="511"/>
      <c r="AOR130" s="511"/>
      <c r="AOS130" s="511"/>
      <c r="AOT130" s="511"/>
      <c r="AOU130" s="511"/>
      <c r="AOV130" s="511"/>
      <c r="AOW130" s="511"/>
      <c r="AOX130" s="511"/>
      <c r="AOY130" s="511"/>
      <c r="AOZ130" s="511"/>
      <c r="APA130" s="511"/>
      <c r="APB130" s="511"/>
      <c r="APC130" s="511"/>
      <c r="APD130" s="511"/>
      <c r="APE130" s="511"/>
      <c r="APF130" s="511"/>
      <c r="APG130" s="511"/>
      <c r="APH130" s="511"/>
      <c r="API130" s="511"/>
      <c r="APJ130" s="511"/>
      <c r="APK130" s="511"/>
      <c r="APL130" s="511"/>
      <c r="APM130" s="511"/>
      <c r="APN130" s="511"/>
      <c r="APO130" s="511"/>
      <c r="APP130" s="511"/>
      <c r="APQ130" s="511"/>
      <c r="APR130" s="511"/>
      <c r="APS130" s="511"/>
      <c r="APT130" s="511"/>
      <c r="APU130" s="511"/>
      <c r="APV130" s="511"/>
      <c r="APW130" s="511"/>
      <c r="APX130" s="511"/>
      <c r="APY130" s="511"/>
      <c r="APZ130" s="511"/>
      <c r="AQA130" s="511"/>
      <c r="AQB130" s="511"/>
      <c r="AQC130" s="511"/>
      <c r="AQD130" s="511"/>
      <c r="AQE130" s="511"/>
      <c r="AQF130" s="511"/>
      <c r="AQG130" s="511"/>
      <c r="AQH130" s="511"/>
      <c r="AQI130" s="511"/>
      <c r="AQJ130" s="511"/>
      <c r="AQK130" s="511"/>
      <c r="AQL130" s="511"/>
      <c r="AQM130" s="511"/>
      <c r="AQN130" s="511"/>
      <c r="AQO130" s="511"/>
      <c r="AQP130" s="511"/>
      <c r="AQQ130" s="511"/>
      <c r="AQR130" s="511"/>
      <c r="AQS130" s="511"/>
      <c r="AQT130" s="511"/>
      <c r="AQU130" s="511"/>
      <c r="AQV130" s="511"/>
      <c r="AQW130" s="511"/>
      <c r="AQX130" s="511"/>
      <c r="AQY130" s="511"/>
      <c r="AQZ130" s="511"/>
      <c r="ARA130" s="511"/>
      <c r="ARB130" s="511"/>
      <c r="ARC130" s="511"/>
      <c r="ARD130" s="511"/>
      <c r="ARE130" s="511"/>
      <c r="ARF130" s="511"/>
      <c r="ARG130" s="511"/>
      <c r="ARH130" s="511"/>
      <c r="ARI130" s="511"/>
      <c r="ARJ130" s="511"/>
      <c r="ARK130" s="511"/>
      <c r="ARL130" s="511"/>
      <c r="ARM130" s="511"/>
      <c r="ARN130" s="511"/>
      <c r="ARO130" s="511"/>
      <c r="ARP130" s="511"/>
      <c r="ARQ130" s="511"/>
      <c r="ARR130" s="511"/>
      <c r="ARS130" s="511"/>
      <c r="ART130" s="511"/>
      <c r="ARU130" s="511"/>
      <c r="ARV130" s="511"/>
      <c r="ARW130" s="511"/>
      <c r="ARX130" s="511"/>
      <c r="ARY130" s="511"/>
      <c r="ARZ130" s="511"/>
      <c r="ASA130" s="511"/>
      <c r="ASB130" s="511"/>
      <c r="ASC130" s="511"/>
      <c r="ASD130" s="511"/>
      <c r="ASE130" s="511"/>
      <c r="ASF130" s="511"/>
      <c r="ASG130" s="511"/>
      <c r="ASH130" s="511"/>
      <c r="ASI130" s="511"/>
      <c r="ASJ130" s="511"/>
      <c r="ASK130" s="511"/>
      <c r="ASL130" s="511"/>
      <c r="ASM130" s="511"/>
      <c r="ASN130" s="511"/>
      <c r="ASO130" s="511"/>
      <c r="ASP130" s="511"/>
      <c r="ASQ130" s="511"/>
      <c r="ASR130" s="511"/>
      <c r="ASS130" s="511"/>
      <c r="AST130" s="511"/>
      <c r="ASU130" s="511"/>
      <c r="ASV130" s="511"/>
      <c r="ASW130" s="511"/>
      <c r="ASX130" s="511"/>
      <c r="ASY130" s="511"/>
      <c r="ASZ130" s="511"/>
      <c r="ATA130" s="511"/>
      <c r="ATB130" s="511"/>
      <c r="ATC130" s="511"/>
      <c r="ATD130" s="511"/>
      <c r="ATE130" s="511"/>
      <c r="ATF130" s="511"/>
      <c r="ATG130" s="511"/>
      <c r="ATH130" s="511"/>
      <c r="ATI130" s="511"/>
      <c r="ATJ130" s="511"/>
      <c r="ATK130" s="511"/>
      <c r="ATL130" s="511"/>
      <c r="ATM130" s="511"/>
      <c r="ATN130" s="511"/>
      <c r="ATO130" s="511"/>
      <c r="ATP130" s="511"/>
      <c r="ATQ130" s="511"/>
      <c r="ATR130" s="511"/>
      <c r="ATS130" s="511"/>
      <c r="ATT130" s="511"/>
      <c r="ATU130" s="511"/>
      <c r="ATV130" s="511"/>
      <c r="ATW130" s="511"/>
      <c r="ATX130" s="511"/>
      <c r="ATY130" s="511"/>
      <c r="ATZ130" s="511"/>
      <c r="AUA130" s="511"/>
      <c r="AUB130" s="511"/>
      <c r="AUC130" s="511"/>
      <c r="AUD130" s="511"/>
      <c r="AUE130" s="511"/>
      <c r="AUF130" s="511"/>
      <c r="AUG130" s="511"/>
      <c r="AUH130" s="511"/>
      <c r="AUI130" s="511"/>
      <c r="AUJ130" s="511"/>
      <c r="AUK130" s="511"/>
      <c r="AUL130" s="511"/>
      <c r="AUM130" s="511"/>
      <c r="AUN130" s="511"/>
      <c r="AUO130" s="511"/>
      <c r="AUP130" s="511"/>
      <c r="AUQ130" s="511"/>
      <c r="AUR130" s="511"/>
      <c r="AUS130" s="511"/>
      <c r="AUT130" s="511"/>
      <c r="AUU130" s="511"/>
      <c r="AUV130" s="511"/>
      <c r="AUW130" s="511"/>
      <c r="AUX130" s="511"/>
      <c r="AUY130" s="511"/>
      <c r="AUZ130" s="511"/>
      <c r="AVA130" s="511"/>
      <c r="AVB130" s="511"/>
      <c r="AVC130" s="511"/>
      <c r="AVD130" s="511"/>
      <c r="AVE130" s="511"/>
      <c r="AVF130" s="511"/>
      <c r="AVG130" s="511"/>
      <c r="AVH130" s="511"/>
      <c r="AVI130" s="511"/>
      <c r="AVJ130" s="511"/>
      <c r="AVK130" s="511"/>
      <c r="AVL130" s="511"/>
      <c r="AVM130" s="511"/>
      <c r="AVN130" s="511"/>
      <c r="AVO130" s="511"/>
      <c r="AVP130" s="511"/>
      <c r="AVQ130" s="511"/>
      <c r="AVR130" s="511"/>
      <c r="AVS130" s="511"/>
      <c r="AVT130" s="511"/>
      <c r="AVU130" s="511"/>
      <c r="AVV130" s="511"/>
      <c r="AVW130" s="511"/>
      <c r="AVX130" s="511"/>
      <c r="AVY130" s="511"/>
      <c r="AVZ130" s="511"/>
      <c r="AWA130" s="511"/>
      <c r="AWB130" s="511"/>
      <c r="AWC130" s="511"/>
      <c r="AWD130" s="511"/>
      <c r="AWE130" s="511"/>
      <c r="AWF130" s="511"/>
      <c r="AWG130" s="511"/>
      <c r="AWH130" s="511"/>
      <c r="AWI130" s="511"/>
      <c r="AWJ130" s="511"/>
      <c r="AWK130" s="511"/>
      <c r="AWL130" s="511"/>
      <c r="AWM130" s="511"/>
      <c r="AWN130" s="511"/>
      <c r="AWO130" s="511"/>
      <c r="AWP130" s="511"/>
      <c r="AWQ130" s="511"/>
      <c r="AWR130" s="511"/>
      <c r="AWS130" s="511"/>
      <c r="AWT130" s="511"/>
      <c r="AWU130" s="511"/>
      <c r="AWV130" s="511"/>
      <c r="AWW130" s="511"/>
      <c r="AWX130" s="511"/>
      <c r="AWY130" s="511"/>
      <c r="AWZ130" s="511"/>
      <c r="AXA130" s="511"/>
      <c r="AXB130" s="511"/>
      <c r="AXC130" s="511"/>
      <c r="AXD130" s="511"/>
      <c r="AXE130" s="511"/>
      <c r="AXF130" s="511"/>
      <c r="AXG130" s="511"/>
      <c r="AXH130" s="511"/>
      <c r="AXI130" s="511"/>
      <c r="AXJ130" s="511"/>
      <c r="AXK130" s="511"/>
      <c r="AXL130" s="511"/>
      <c r="AXM130" s="511"/>
      <c r="AXN130" s="511"/>
      <c r="AXO130" s="511"/>
      <c r="AXP130" s="511"/>
      <c r="AXQ130" s="511"/>
      <c r="AXR130" s="511"/>
      <c r="AXS130" s="511"/>
      <c r="AXT130" s="511"/>
      <c r="AXU130" s="511"/>
      <c r="AXV130" s="511"/>
      <c r="AXW130" s="511"/>
      <c r="AXX130" s="511"/>
      <c r="AXY130" s="511"/>
      <c r="AXZ130" s="511"/>
      <c r="AYA130" s="511"/>
      <c r="AYB130" s="511"/>
      <c r="AYC130" s="511"/>
      <c r="AYD130" s="511"/>
      <c r="AYE130" s="511"/>
      <c r="AYF130" s="511"/>
      <c r="AYG130" s="511"/>
      <c r="AYH130" s="511"/>
      <c r="AYI130" s="511"/>
      <c r="AYJ130" s="511"/>
      <c r="AYK130" s="511"/>
      <c r="AYL130" s="511"/>
      <c r="AYM130" s="511"/>
      <c r="AYN130" s="511"/>
      <c r="AYO130" s="511"/>
      <c r="AYP130" s="511"/>
      <c r="AYQ130" s="511"/>
      <c r="AYR130" s="511"/>
      <c r="AYS130" s="511"/>
      <c r="AYT130" s="511"/>
      <c r="AYU130" s="511"/>
      <c r="AYV130" s="511"/>
      <c r="AYW130" s="511"/>
      <c r="AYX130" s="511"/>
      <c r="AYY130" s="511"/>
      <c r="AYZ130" s="511"/>
      <c r="AZA130" s="511"/>
      <c r="AZB130" s="511"/>
      <c r="AZC130" s="511"/>
      <c r="AZD130" s="511"/>
      <c r="AZE130" s="511"/>
      <c r="AZF130" s="511"/>
      <c r="AZG130" s="511"/>
      <c r="AZH130" s="511"/>
      <c r="AZI130" s="511"/>
      <c r="AZJ130" s="511"/>
      <c r="AZK130" s="511"/>
      <c r="AZL130" s="511"/>
      <c r="AZM130" s="511"/>
      <c r="AZN130" s="511"/>
      <c r="AZO130" s="511"/>
      <c r="AZP130" s="511"/>
      <c r="AZQ130" s="511"/>
      <c r="AZR130" s="511"/>
      <c r="AZS130" s="511"/>
      <c r="AZT130" s="511"/>
      <c r="AZU130" s="511"/>
      <c r="AZV130" s="511"/>
      <c r="AZW130" s="511"/>
      <c r="AZX130" s="511"/>
      <c r="AZY130" s="511"/>
      <c r="AZZ130" s="511"/>
      <c r="BAA130" s="511"/>
      <c r="BAB130" s="511"/>
      <c r="BAC130" s="511"/>
      <c r="BAD130" s="511"/>
      <c r="BAE130" s="511"/>
      <c r="BAF130" s="511"/>
      <c r="BAG130" s="511"/>
      <c r="BAH130" s="511"/>
      <c r="BAI130" s="511"/>
      <c r="BAJ130" s="511"/>
      <c r="BAK130" s="511"/>
      <c r="BAL130" s="511"/>
      <c r="BAM130" s="511"/>
      <c r="BAN130" s="511"/>
      <c r="BAO130" s="511"/>
      <c r="BAP130" s="511"/>
      <c r="BAQ130" s="511"/>
      <c r="BAR130" s="511"/>
      <c r="BAS130" s="511"/>
      <c r="BAT130" s="511"/>
      <c r="BAU130" s="511"/>
      <c r="BAV130" s="511"/>
      <c r="BAW130" s="511"/>
      <c r="BAX130" s="511"/>
      <c r="BAY130" s="511"/>
      <c r="BAZ130" s="511"/>
      <c r="BBA130" s="511"/>
      <c r="BBB130" s="511"/>
      <c r="BBC130" s="511"/>
      <c r="BBD130" s="511"/>
      <c r="BBE130" s="511"/>
      <c r="BBF130" s="511"/>
      <c r="BBG130" s="511"/>
      <c r="BBH130" s="511"/>
      <c r="BBI130" s="511"/>
      <c r="BBJ130" s="511"/>
      <c r="BBK130" s="511"/>
      <c r="BBL130" s="511"/>
      <c r="BBM130" s="511"/>
      <c r="BBN130" s="511"/>
      <c r="BBO130" s="511"/>
      <c r="BBP130" s="511"/>
      <c r="BBQ130" s="511"/>
      <c r="BBR130" s="511"/>
      <c r="BBS130" s="511"/>
      <c r="BBT130" s="511"/>
      <c r="BBU130" s="511"/>
      <c r="BBV130" s="511"/>
      <c r="BBW130" s="511"/>
      <c r="BBX130" s="511"/>
      <c r="BBY130" s="511"/>
      <c r="BBZ130" s="511"/>
      <c r="BCA130" s="511"/>
      <c r="BCB130" s="511"/>
      <c r="BCC130" s="511"/>
      <c r="BCD130" s="511"/>
      <c r="BCE130" s="511"/>
      <c r="BCF130" s="511"/>
      <c r="BCG130" s="511"/>
      <c r="BCH130" s="511"/>
      <c r="BCI130" s="511"/>
      <c r="BCJ130" s="511"/>
      <c r="BCK130" s="511"/>
      <c r="BCL130" s="511"/>
      <c r="BCM130" s="511"/>
      <c r="BCN130" s="511"/>
      <c r="BCO130" s="511"/>
      <c r="BCP130" s="511"/>
      <c r="BCQ130" s="511"/>
      <c r="BCR130" s="511"/>
      <c r="BCS130" s="511"/>
      <c r="BCT130" s="511"/>
      <c r="BCU130" s="511"/>
      <c r="BCV130" s="511"/>
      <c r="BCW130" s="511"/>
      <c r="BCX130" s="511"/>
      <c r="BCY130" s="511"/>
      <c r="BCZ130" s="511"/>
      <c r="BDA130" s="511"/>
      <c r="BDB130" s="511"/>
      <c r="BDC130" s="511"/>
      <c r="BDD130" s="511"/>
      <c r="BDE130" s="511"/>
      <c r="BDF130" s="511"/>
      <c r="BDG130" s="511"/>
      <c r="BDH130" s="511"/>
      <c r="BDI130" s="511"/>
      <c r="BDJ130" s="511"/>
      <c r="BDK130" s="511"/>
      <c r="BDL130" s="511"/>
      <c r="BDM130" s="511"/>
      <c r="BDN130" s="511"/>
      <c r="BDO130" s="511"/>
      <c r="BDP130" s="511"/>
      <c r="BDQ130" s="511"/>
      <c r="BDR130" s="511"/>
      <c r="BDS130" s="511"/>
      <c r="BDT130" s="511"/>
      <c r="BDU130" s="511"/>
      <c r="BDV130" s="511"/>
      <c r="BDW130" s="511"/>
      <c r="BDX130" s="511"/>
      <c r="BDY130" s="511"/>
      <c r="BDZ130" s="511"/>
      <c r="BEA130" s="511"/>
      <c r="BEB130" s="511"/>
      <c r="BEC130" s="511"/>
      <c r="BED130" s="511"/>
      <c r="BEE130" s="511"/>
      <c r="BEF130" s="511"/>
      <c r="BEG130" s="511"/>
      <c r="BEH130" s="511"/>
      <c r="BEI130" s="511"/>
      <c r="BEJ130" s="511"/>
      <c r="BEK130" s="511"/>
      <c r="BEL130" s="511"/>
      <c r="BEM130" s="511"/>
      <c r="BEN130" s="511"/>
      <c r="BEO130" s="511"/>
      <c r="BEP130" s="511"/>
      <c r="BEQ130" s="511"/>
      <c r="BER130" s="511"/>
      <c r="BES130" s="511"/>
      <c r="BET130" s="511"/>
      <c r="BEU130" s="511"/>
      <c r="BEV130" s="511"/>
      <c r="BEW130" s="511"/>
      <c r="BEX130" s="511"/>
      <c r="BEY130" s="511"/>
      <c r="BEZ130" s="511"/>
      <c r="BFA130" s="511"/>
      <c r="BFB130" s="511"/>
      <c r="BFC130" s="511"/>
      <c r="BFD130" s="511"/>
      <c r="BFE130" s="511"/>
      <c r="BFF130" s="511"/>
      <c r="BFG130" s="511"/>
      <c r="BFH130" s="511"/>
      <c r="BFI130" s="511"/>
      <c r="BFJ130" s="511"/>
      <c r="BFK130" s="511"/>
      <c r="BFL130" s="511"/>
      <c r="BFM130" s="511"/>
      <c r="BFN130" s="511"/>
      <c r="BFO130" s="511"/>
      <c r="BFP130" s="511"/>
      <c r="BFQ130" s="511"/>
      <c r="BFR130" s="511"/>
      <c r="BFS130" s="511"/>
      <c r="BFT130" s="511"/>
      <c r="BFU130" s="511"/>
      <c r="BFV130" s="511"/>
      <c r="BFW130" s="511"/>
      <c r="BFX130" s="511"/>
      <c r="BFY130" s="511"/>
      <c r="BFZ130" s="511"/>
      <c r="BGA130" s="511"/>
      <c r="BGB130" s="511"/>
      <c r="BGC130" s="511"/>
      <c r="BGD130" s="511"/>
      <c r="BGE130" s="511"/>
      <c r="BGF130" s="511"/>
      <c r="BGG130" s="511"/>
      <c r="BGH130" s="511"/>
      <c r="BGI130" s="511"/>
      <c r="BGJ130" s="511"/>
      <c r="BGK130" s="511"/>
      <c r="BGL130" s="511"/>
      <c r="BGM130" s="511"/>
      <c r="BGN130" s="511"/>
      <c r="BGO130" s="511"/>
      <c r="BGP130" s="511"/>
      <c r="BGQ130" s="511"/>
      <c r="BGR130" s="511"/>
      <c r="BGS130" s="511"/>
      <c r="BGT130" s="511"/>
      <c r="BGU130" s="511"/>
      <c r="BGV130" s="511"/>
      <c r="BGW130" s="511"/>
      <c r="BGX130" s="511"/>
      <c r="BGY130" s="511"/>
      <c r="BGZ130" s="511"/>
      <c r="BHA130" s="511"/>
      <c r="BHB130" s="511"/>
      <c r="BHC130" s="511"/>
      <c r="BHD130" s="511"/>
      <c r="BHE130" s="511"/>
      <c r="BHF130" s="511"/>
      <c r="BHG130" s="511"/>
      <c r="BHH130" s="511"/>
      <c r="BHI130" s="511"/>
      <c r="BHJ130" s="511"/>
      <c r="BHK130" s="511"/>
      <c r="BHL130" s="511"/>
      <c r="BHM130" s="511"/>
      <c r="BHN130" s="511"/>
      <c r="BHO130" s="511"/>
      <c r="BHP130" s="511"/>
      <c r="BHQ130" s="511"/>
      <c r="BHR130" s="511"/>
      <c r="BHS130" s="511"/>
      <c r="BHT130" s="511"/>
      <c r="BHU130" s="511"/>
      <c r="BHV130" s="511"/>
      <c r="BHW130" s="511"/>
      <c r="BHX130" s="511"/>
      <c r="BHY130" s="511"/>
      <c r="BHZ130" s="511"/>
      <c r="BIA130" s="511"/>
      <c r="BIB130" s="511"/>
      <c r="BIC130" s="511"/>
      <c r="BID130" s="511"/>
      <c r="BIE130" s="511"/>
      <c r="BIF130" s="511"/>
      <c r="BIG130" s="511"/>
      <c r="BIH130" s="511"/>
      <c r="BII130" s="511"/>
      <c r="BIJ130" s="511"/>
      <c r="BIK130" s="511"/>
      <c r="BIL130" s="511"/>
      <c r="BIM130" s="511"/>
      <c r="BIN130" s="511"/>
      <c r="BIO130" s="511"/>
      <c r="BIP130" s="511"/>
      <c r="BIQ130" s="511"/>
      <c r="BIR130" s="511"/>
      <c r="BIS130" s="511"/>
      <c r="BIT130" s="511"/>
      <c r="BIU130" s="511"/>
      <c r="BIV130" s="511"/>
      <c r="BIW130" s="511"/>
      <c r="BIX130" s="511"/>
      <c r="BIY130" s="511"/>
      <c r="BIZ130" s="511"/>
      <c r="BJA130" s="511"/>
      <c r="BJB130" s="511"/>
      <c r="BJC130" s="511"/>
      <c r="BJD130" s="511"/>
      <c r="BJE130" s="511"/>
      <c r="BJF130" s="511"/>
      <c r="BJG130" s="511"/>
      <c r="BJH130" s="511"/>
      <c r="BJI130" s="511"/>
      <c r="BJJ130" s="511"/>
      <c r="BJK130" s="511"/>
      <c r="BJL130" s="511"/>
      <c r="BJM130" s="511"/>
      <c r="BJN130" s="511"/>
      <c r="BJO130" s="511"/>
      <c r="BJP130" s="511"/>
      <c r="BJQ130" s="511"/>
      <c r="BJR130" s="511"/>
      <c r="BJS130" s="511"/>
      <c r="BJT130" s="511"/>
      <c r="BJU130" s="511"/>
      <c r="BJV130" s="511"/>
      <c r="BJW130" s="511"/>
      <c r="BJX130" s="511"/>
      <c r="BJY130" s="511"/>
      <c r="BJZ130" s="511"/>
      <c r="BKA130" s="511"/>
      <c r="BKB130" s="511"/>
      <c r="BKC130" s="511"/>
      <c r="BKD130" s="511"/>
      <c r="BKE130" s="511"/>
      <c r="BKF130" s="511"/>
      <c r="BKG130" s="511"/>
      <c r="BKH130" s="511"/>
      <c r="BKI130" s="511"/>
      <c r="BKJ130" s="511"/>
      <c r="BKK130" s="511"/>
      <c r="BKL130" s="511"/>
      <c r="BKM130" s="511"/>
      <c r="BKN130" s="511"/>
      <c r="BKO130" s="511"/>
      <c r="BKP130" s="511"/>
      <c r="BKQ130" s="511"/>
      <c r="BKR130" s="511"/>
      <c r="BKS130" s="511"/>
      <c r="BKT130" s="511"/>
      <c r="BKU130" s="511"/>
      <c r="BKV130" s="511"/>
      <c r="BKW130" s="511"/>
      <c r="BKX130" s="511"/>
      <c r="BKY130" s="511"/>
      <c r="BKZ130" s="511"/>
      <c r="BLA130" s="511"/>
      <c r="BLB130" s="511"/>
      <c r="BLC130" s="511"/>
      <c r="BLD130" s="511"/>
      <c r="BLE130" s="511"/>
      <c r="BLF130" s="511"/>
      <c r="BLG130" s="511"/>
      <c r="BLH130" s="511"/>
      <c r="BLI130" s="511"/>
      <c r="BLJ130" s="511"/>
      <c r="BLK130" s="511"/>
      <c r="BLL130" s="511"/>
      <c r="BLM130" s="511"/>
      <c r="BLN130" s="511"/>
      <c r="BLO130" s="511"/>
      <c r="BLP130" s="511"/>
      <c r="BLQ130" s="511"/>
      <c r="BLR130" s="511"/>
      <c r="BLS130" s="511"/>
      <c r="BLT130" s="511"/>
      <c r="BLU130" s="511"/>
      <c r="BLV130" s="511"/>
      <c r="BLW130" s="511"/>
      <c r="BLX130" s="511"/>
      <c r="BLY130" s="511"/>
      <c r="BLZ130" s="511"/>
      <c r="BMA130" s="511"/>
      <c r="BMB130" s="511"/>
      <c r="BMC130" s="511"/>
      <c r="BMD130" s="511"/>
      <c r="BME130" s="511"/>
      <c r="BMF130" s="511"/>
      <c r="BMG130" s="511"/>
      <c r="BMH130" s="511"/>
      <c r="BMI130" s="511"/>
      <c r="BMJ130" s="511"/>
      <c r="BMK130" s="511"/>
      <c r="BML130" s="511"/>
      <c r="BMM130" s="511"/>
      <c r="BMN130" s="511"/>
      <c r="BMO130" s="511"/>
      <c r="BMP130" s="511"/>
      <c r="BMQ130" s="511"/>
      <c r="BMR130" s="511"/>
      <c r="BMS130" s="511"/>
      <c r="BMT130" s="511"/>
      <c r="BMU130" s="511"/>
      <c r="BMV130" s="511"/>
      <c r="BMW130" s="511"/>
      <c r="BMX130" s="511"/>
      <c r="BMY130" s="511"/>
      <c r="BMZ130" s="511"/>
      <c r="BNA130" s="511"/>
      <c r="BNB130" s="511"/>
      <c r="BNC130" s="511"/>
      <c r="BND130" s="511"/>
      <c r="BNE130" s="511"/>
      <c r="BNF130" s="511"/>
      <c r="BNG130" s="511"/>
      <c r="BNH130" s="511"/>
      <c r="BNI130" s="511"/>
      <c r="BNJ130" s="511"/>
      <c r="BNK130" s="511"/>
      <c r="BNL130" s="511"/>
      <c r="BNM130" s="511"/>
      <c r="BNN130" s="511"/>
      <c r="BNO130" s="511"/>
      <c r="BNP130" s="511"/>
      <c r="BNQ130" s="511"/>
      <c r="BNR130" s="511"/>
      <c r="BNS130" s="511"/>
      <c r="BNT130" s="511"/>
      <c r="BNU130" s="511"/>
      <c r="BNV130" s="511"/>
      <c r="BNW130" s="511"/>
      <c r="BNX130" s="511"/>
      <c r="BNY130" s="511"/>
      <c r="BNZ130" s="511"/>
      <c r="BOA130" s="511"/>
      <c r="BOB130" s="511"/>
      <c r="BOC130" s="511"/>
      <c r="BOD130" s="511"/>
      <c r="BOE130" s="511"/>
      <c r="BOF130" s="511"/>
      <c r="BOG130" s="511"/>
      <c r="BOH130" s="511"/>
      <c r="BOI130" s="511"/>
      <c r="BOJ130" s="511"/>
      <c r="BOK130" s="511"/>
      <c r="BOL130" s="511"/>
      <c r="BOM130" s="511"/>
      <c r="BON130" s="511"/>
      <c r="BOO130" s="511"/>
      <c r="BOP130" s="511"/>
      <c r="BOQ130" s="511"/>
      <c r="BOR130" s="511"/>
      <c r="BOS130" s="511"/>
      <c r="BOT130" s="511"/>
      <c r="BOU130" s="511"/>
      <c r="BOV130" s="511"/>
      <c r="BOW130" s="511"/>
      <c r="BOX130" s="511"/>
      <c r="BOY130" s="511"/>
      <c r="BOZ130" s="511"/>
      <c r="BPA130" s="511"/>
      <c r="BPB130" s="511"/>
      <c r="BPC130" s="511"/>
      <c r="BPD130" s="511"/>
      <c r="BPE130" s="511"/>
      <c r="BPF130" s="511"/>
      <c r="BPG130" s="511"/>
      <c r="BPH130" s="511"/>
      <c r="BPI130" s="511"/>
      <c r="BPJ130" s="511"/>
      <c r="BPK130" s="511"/>
      <c r="BPL130" s="511"/>
      <c r="BPM130" s="511"/>
      <c r="BPN130" s="511"/>
      <c r="BPO130" s="511"/>
      <c r="BPP130" s="511"/>
      <c r="BPQ130" s="511"/>
      <c r="BPR130" s="511"/>
      <c r="BPS130" s="511"/>
      <c r="BPT130" s="511"/>
      <c r="BPU130" s="511"/>
      <c r="BPV130" s="511"/>
      <c r="BPW130" s="511"/>
      <c r="BPX130" s="511"/>
      <c r="BPY130" s="511"/>
      <c r="BPZ130" s="511"/>
      <c r="BQA130" s="511"/>
      <c r="BQB130" s="511"/>
      <c r="BQC130" s="511"/>
      <c r="BQD130" s="511"/>
      <c r="BQE130" s="511"/>
      <c r="BQF130" s="511"/>
      <c r="BQG130" s="511"/>
      <c r="BQH130" s="511"/>
      <c r="BQI130" s="511"/>
      <c r="BQJ130" s="511"/>
      <c r="BQK130" s="511"/>
      <c r="BQL130" s="511"/>
      <c r="BQM130" s="511"/>
      <c r="BQN130" s="511"/>
      <c r="BQO130" s="511"/>
      <c r="BQP130" s="511"/>
      <c r="BQQ130" s="511"/>
      <c r="BQR130" s="511"/>
      <c r="BQS130" s="511"/>
      <c r="BQT130" s="511"/>
      <c r="BQU130" s="511"/>
      <c r="BQV130" s="511"/>
      <c r="BQW130" s="511"/>
      <c r="BQX130" s="511"/>
      <c r="BQY130" s="511"/>
      <c r="BQZ130" s="511"/>
      <c r="BRA130" s="511"/>
      <c r="BRB130" s="511"/>
      <c r="BRC130" s="511"/>
      <c r="BRD130" s="511"/>
      <c r="BRE130" s="511"/>
      <c r="BRF130" s="511"/>
      <c r="BRG130" s="511"/>
      <c r="BRH130" s="511"/>
      <c r="BRI130" s="511"/>
      <c r="BRJ130" s="511"/>
      <c r="BRK130" s="511"/>
      <c r="BRL130" s="511"/>
      <c r="BRM130" s="511"/>
      <c r="BRN130" s="511"/>
      <c r="BRO130" s="511"/>
      <c r="BRP130" s="511"/>
      <c r="BRQ130" s="511"/>
      <c r="BRR130" s="511"/>
      <c r="BRS130" s="511"/>
      <c r="BRT130" s="511"/>
      <c r="BRU130" s="511"/>
      <c r="BRV130" s="511"/>
      <c r="BRW130" s="511"/>
      <c r="BRX130" s="511"/>
      <c r="BRY130" s="511"/>
      <c r="BRZ130" s="511"/>
      <c r="BSA130" s="511"/>
      <c r="BSB130" s="511"/>
      <c r="BSC130" s="511"/>
      <c r="BSD130" s="511"/>
      <c r="BSE130" s="511"/>
      <c r="BSF130" s="511"/>
      <c r="BSG130" s="511"/>
      <c r="BSH130" s="511"/>
      <c r="BSI130" s="511"/>
      <c r="BSJ130" s="511"/>
      <c r="BSK130" s="511"/>
      <c r="BSL130" s="511"/>
      <c r="BSM130" s="511"/>
      <c r="BSN130" s="511"/>
      <c r="BSO130" s="511"/>
      <c r="BSP130" s="511"/>
      <c r="BSQ130" s="511"/>
      <c r="BSR130" s="511"/>
      <c r="BSS130" s="511"/>
      <c r="BST130" s="511"/>
      <c r="BSU130" s="511"/>
      <c r="BSV130" s="511"/>
      <c r="BSW130" s="511"/>
      <c r="BSX130" s="511"/>
      <c r="BSY130" s="511"/>
      <c r="BSZ130" s="511"/>
      <c r="BTA130" s="511"/>
      <c r="BTB130" s="511"/>
      <c r="BTC130" s="511"/>
      <c r="BTD130" s="511"/>
      <c r="BTE130" s="511"/>
      <c r="BTF130" s="511"/>
      <c r="BTG130" s="511"/>
      <c r="BTH130" s="511"/>
      <c r="BTI130" s="511"/>
      <c r="BTJ130" s="511"/>
      <c r="BTK130" s="511"/>
      <c r="BTL130" s="511"/>
      <c r="BTM130" s="511"/>
      <c r="BTN130" s="511"/>
      <c r="BTO130" s="511"/>
      <c r="BTP130" s="511"/>
      <c r="BTQ130" s="511"/>
      <c r="BTR130" s="511"/>
      <c r="BTS130" s="511"/>
      <c r="BTT130" s="511"/>
      <c r="BTU130" s="511"/>
      <c r="BTV130" s="511"/>
      <c r="BTW130" s="511"/>
      <c r="BTX130" s="511"/>
      <c r="BTY130" s="511"/>
      <c r="BTZ130" s="511"/>
      <c r="BUA130" s="511"/>
      <c r="BUB130" s="511"/>
      <c r="BUC130" s="511"/>
      <c r="BUD130" s="511"/>
      <c r="BUE130" s="511"/>
      <c r="BUF130" s="511"/>
      <c r="BUG130" s="511"/>
      <c r="BUH130" s="511"/>
      <c r="BUI130" s="511"/>
      <c r="BUJ130" s="511"/>
      <c r="BUK130" s="511"/>
      <c r="BUL130" s="511"/>
      <c r="BUM130" s="511"/>
      <c r="BUN130" s="511"/>
      <c r="BUO130" s="511"/>
      <c r="BUP130" s="511"/>
      <c r="BUQ130" s="511"/>
      <c r="BUR130" s="511"/>
      <c r="BUS130" s="511"/>
      <c r="BUT130" s="511"/>
      <c r="BUU130" s="511"/>
      <c r="BUV130" s="511"/>
      <c r="BUW130" s="511"/>
      <c r="BUX130" s="511"/>
      <c r="BUY130" s="511"/>
      <c r="BUZ130" s="511"/>
      <c r="BVA130" s="511"/>
      <c r="BVB130" s="511"/>
      <c r="BVC130" s="511"/>
      <c r="BVD130" s="511"/>
      <c r="BVE130" s="511"/>
      <c r="BVF130" s="511"/>
      <c r="BVG130" s="511"/>
      <c r="BVH130" s="511"/>
      <c r="BVI130" s="511"/>
      <c r="BVJ130" s="511"/>
      <c r="BVK130" s="511"/>
      <c r="BVL130" s="511"/>
      <c r="BVM130" s="511"/>
      <c r="BVN130" s="511"/>
      <c r="BVO130" s="511"/>
      <c r="BVP130" s="511"/>
      <c r="BVQ130" s="511"/>
      <c r="BVR130" s="511"/>
      <c r="BVS130" s="511"/>
      <c r="BVT130" s="511"/>
      <c r="BVU130" s="511"/>
      <c r="BVV130" s="511"/>
      <c r="BVW130" s="511"/>
      <c r="BVX130" s="511"/>
      <c r="BVY130" s="511"/>
      <c r="BVZ130" s="511"/>
      <c r="BWA130" s="511"/>
      <c r="BWB130" s="511"/>
      <c r="BWC130" s="511"/>
      <c r="BWD130" s="511"/>
      <c r="BWE130" s="511"/>
      <c r="BWF130" s="511"/>
      <c r="BWG130" s="511"/>
      <c r="BWH130" s="511"/>
      <c r="BWI130" s="511"/>
      <c r="BWJ130" s="511"/>
      <c r="BWK130" s="511"/>
      <c r="BWL130" s="511"/>
      <c r="BWM130" s="511"/>
      <c r="BWN130" s="511"/>
      <c r="BWO130" s="511"/>
      <c r="BWP130" s="511"/>
      <c r="BWQ130" s="511"/>
      <c r="BWR130" s="511"/>
      <c r="BWS130" s="511"/>
      <c r="BWT130" s="511"/>
      <c r="BWU130" s="511"/>
      <c r="BWV130" s="511"/>
      <c r="BWW130" s="511"/>
      <c r="BWX130" s="511"/>
      <c r="BWY130" s="511"/>
      <c r="BWZ130" s="511"/>
      <c r="BXA130" s="511"/>
      <c r="BXB130" s="511"/>
      <c r="BXC130" s="511"/>
      <c r="BXD130" s="511"/>
      <c r="BXE130" s="511"/>
      <c r="BXF130" s="511"/>
      <c r="BXG130" s="511"/>
      <c r="BXH130" s="511"/>
      <c r="BXI130" s="511"/>
      <c r="BXJ130" s="511"/>
      <c r="BXK130" s="511"/>
      <c r="BXL130" s="511"/>
      <c r="BXM130" s="511"/>
      <c r="BXN130" s="511"/>
      <c r="BXO130" s="511"/>
      <c r="BXP130" s="511"/>
      <c r="BXQ130" s="511"/>
      <c r="BXR130" s="511"/>
      <c r="BXS130" s="511"/>
      <c r="BXT130" s="511"/>
      <c r="BXU130" s="511"/>
      <c r="BXV130" s="511"/>
      <c r="BXW130" s="511"/>
      <c r="BXX130" s="511"/>
      <c r="BXY130" s="511"/>
      <c r="BXZ130" s="511"/>
      <c r="BYA130" s="511"/>
      <c r="BYB130" s="511"/>
      <c r="BYC130" s="511"/>
      <c r="BYD130" s="511"/>
      <c r="BYE130" s="511"/>
      <c r="BYF130" s="511"/>
      <c r="BYG130" s="511"/>
      <c r="BYH130" s="511"/>
      <c r="BYI130" s="511"/>
      <c r="BYJ130" s="511"/>
      <c r="BYK130" s="511"/>
      <c r="BYL130" s="511"/>
      <c r="BYM130" s="511"/>
      <c r="BYN130" s="511"/>
      <c r="BYO130" s="511"/>
      <c r="BYP130" s="511"/>
      <c r="BYQ130" s="511"/>
      <c r="BYR130" s="511"/>
      <c r="BYS130" s="511"/>
      <c r="BYT130" s="511"/>
      <c r="BYU130" s="511"/>
      <c r="BYV130" s="511"/>
      <c r="BYW130" s="511"/>
      <c r="BYX130" s="511"/>
      <c r="BYY130" s="511"/>
      <c r="BYZ130" s="511"/>
      <c r="BZA130" s="511"/>
      <c r="BZB130" s="511"/>
      <c r="BZC130" s="511"/>
      <c r="BZD130" s="511"/>
      <c r="BZE130" s="511"/>
      <c r="BZF130" s="511"/>
      <c r="BZG130" s="511"/>
      <c r="BZH130" s="511"/>
      <c r="BZI130" s="511"/>
      <c r="BZJ130" s="511"/>
      <c r="BZK130" s="511"/>
      <c r="BZL130" s="511"/>
      <c r="BZM130" s="511"/>
      <c r="BZN130" s="511"/>
      <c r="BZO130" s="511"/>
      <c r="BZP130" s="511"/>
      <c r="BZQ130" s="511"/>
      <c r="BZR130" s="511"/>
      <c r="BZS130" s="511"/>
      <c r="BZT130" s="511"/>
      <c r="BZU130" s="511"/>
      <c r="BZV130" s="511"/>
      <c r="BZW130" s="511"/>
      <c r="BZX130" s="511"/>
      <c r="BZY130" s="511"/>
      <c r="BZZ130" s="511"/>
      <c r="CAA130" s="511"/>
      <c r="CAB130" s="511"/>
      <c r="CAC130" s="511"/>
      <c r="CAD130" s="511"/>
      <c r="CAE130" s="511"/>
      <c r="CAF130" s="511"/>
      <c r="CAG130" s="511"/>
      <c r="CAH130" s="511"/>
      <c r="CAI130" s="511"/>
      <c r="CAJ130" s="511"/>
      <c r="CAK130" s="511"/>
      <c r="CAL130" s="511"/>
      <c r="CAM130" s="511"/>
      <c r="CAN130" s="511"/>
      <c r="CAO130" s="511"/>
      <c r="CAP130" s="511"/>
      <c r="CAQ130" s="511"/>
      <c r="CAR130" s="511"/>
      <c r="CAS130" s="511"/>
      <c r="CAT130" s="511"/>
      <c r="CAU130" s="511"/>
      <c r="CAV130" s="511"/>
      <c r="CAW130" s="511"/>
      <c r="CAX130" s="511"/>
      <c r="CAY130" s="511"/>
      <c r="CAZ130" s="511"/>
      <c r="CBA130" s="511"/>
      <c r="CBB130" s="511"/>
      <c r="CBC130" s="511"/>
      <c r="CBD130" s="511"/>
      <c r="CBE130" s="511"/>
      <c r="CBF130" s="511"/>
      <c r="CBG130" s="511"/>
      <c r="CBH130" s="511"/>
      <c r="CBI130" s="511"/>
      <c r="CBJ130" s="511"/>
      <c r="CBK130" s="511"/>
      <c r="CBL130" s="511"/>
      <c r="CBM130" s="511"/>
      <c r="CBN130" s="511"/>
      <c r="CBO130" s="511"/>
      <c r="CBP130" s="511"/>
      <c r="CBQ130" s="511"/>
      <c r="CBR130" s="511"/>
      <c r="CBS130" s="511"/>
      <c r="CBT130" s="511"/>
      <c r="CBU130" s="511"/>
      <c r="CBV130" s="511"/>
      <c r="CBW130" s="511"/>
      <c r="CBX130" s="511"/>
      <c r="CBY130" s="511"/>
      <c r="CBZ130" s="511"/>
      <c r="CCA130" s="511"/>
      <c r="CCB130" s="511"/>
      <c r="CCC130" s="511"/>
      <c r="CCD130" s="511"/>
      <c r="CCE130" s="511"/>
      <c r="CCF130" s="511"/>
      <c r="CCG130" s="511"/>
      <c r="CCH130" s="511"/>
      <c r="CCI130" s="511"/>
      <c r="CCJ130" s="511"/>
      <c r="CCK130" s="511"/>
      <c r="CCL130" s="511"/>
      <c r="CCM130" s="511"/>
      <c r="CCN130" s="511"/>
      <c r="CCO130" s="511"/>
      <c r="CCP130" s="511"/>
      <c r="CCQ130" s="511"/>
      <c r="CCR130" s="511"/>
      <c r="CCS130" s="511"/>
      <c r="CCT130" s="511"/>
      <c r="CCU130" s="511"/>
      <c r="CCV130" s="511"/>
      <c r="CCW130" s="511"/>
      <c r="CCX130" s="511"/>
      <c r="CCY130" s="511"/>
      <c r="CCZ130" s="511"/>
      <c r="CDA130" s="511"/>
      <c r="CDB130" s="511"/>
      <c r="CDC130" s="511"/>
      <c r="CDD130" s="511"/>
      <c r="CDE130" s="511"/>
      <c r="CDF130" s="511"/>
      <c r="CDG130" s="511"/>
      <c r="CDH130" s="511"/>
      <c r="CDI130" s="511"/>
      <c r="CDJ130" s="511"/>
      <c r="CDK130" s="511"/>
      <c r="CDL130" s="511"/>
      <c r="CDM130" s="511"/>
      <c r="CDN130" s="511"/>
      <c r="CDO130" s="511"/>
      <c r="CDP130" s="511"/>
      <c r="CDQ130" s="511"/>
      <c r="CDR130" s="511"/>
      <c r="CDS130" s="511"/>
      <c r="CDT130" s="511"/>
      <c r="CDU130" s="511"/>
      <c r="CDV130" s="511"/>
      <c r="CDW130" s="511"/>
      <c r="CDX130" s="511"/>
      <c r="CDY130" s="511"/>
      <c r="CDZ130" s="511"/>
      <c r="CEA130" s="511"/>
      <c r="CEB130" s="511"/>
      <c r="CEC130" s="511"/>
      <c r="CED130" s="511"/>
      <c r="CEE130" s="511"/>
      <c r="CEF130" s="511"/>
      <c r="CEG130" s="511"/>
      <c r="CEH130" s="511"/>
      <c r="CEI130" s="511"/>
      <c r="CEJ130" s="511"/>
      <c r="CEK130" s="511"/>
      <c r="CEL130" s="511"/>
      <c r="CEM130" s="511"/>
      <c r="CEN130" s="511"/>
      <c r="CEO130" s="511"/>
      <c r="CEP130" s="511"/>
      <c r="CEQ130" s="511"/>
      <c r="CER130" s="511"/>
      <c r="CES130" s="511"/>
      <c r="CET130" s="511"/>
      <c r="CEU130" s="511"/>
      <c r="CEV130" s="511"/>
      <c r="CEW130" s="511"/>
      <c r="CEX130" s="511"/>
      <c r="CEY130" s="511"/>
      <c r="CEZ130" s="511"/>
      <c r="CFA130" s="511"/>
      <c r="CFB130" s="511"/>
      <c r="CFC130" s="511"/>
      <c r="CFD130" s="511"/>
      <c r="CFE130" s="511"/>
      <c r="CFF130" s="511"/>
      <c r="CFG130" s="511"/>
      <c r="CFH130" s="511"/>
      <c r="CFI130" s="511"/>
      <c r="CFJ130" s="511"/>
      <c r="CFK130" s="511"/>
      <c r="CFL130" s="511"/>
      <c r="CFM130" s="511"/>
      <c r="CFN130" s="511"/>
      <c r="CFO130" s="511"/>
      <c r="CFP130" s="511"/>
      <c r="CFQ130" s="511"/>
      <c r="CFR130" s="511"/>
      <c r="CFS130" s="511"/>
      <c r="CFT130" s="511"/>
      <c r="CFU130" s="511"/>
      <c r="CFV130" s="511"/>
      <c r="CFW130" s="511"/>
      <c r="CFX130" s="511"/>
      <c r="CFY130" s="511"/>
      <c r="CFZ130" s="511"/>
      <c r="CGA130" s="511"/>
      <c r="CGB130" s="511"/>
      <c r="CGC130" s="511"/>
      <c r="CGD130" s="511"/>
      <c r="CGE130" s="511"/>
      <c r="CGF130" s="511"/>
      <c r="CGG130" s="511"/>
      <c r="CGH130" s="511"/>
      <c r="CGI130" s="511"/>
      <c r="CGJ130" s="511"/>
      <c r="CGK130" s="511"/>
      <c r="CGL130" s="511"/>
      <c r="CGM130" s="511"/>
      <c r="CGN130" s="511"/>
      <c r="CGO130" s="511"/>
      <c r="CGP130" s="511"/>
      <c r="CGQ130" s="511"/>
      <c r="CGR130" s="511"/>
      <c r="CGS130" s="511"/>
      <c r="CGT130" s="511"/>
      <c r="CGU130" s="511"/>
      <c r="CGV130" s="511"/>
      <c r="CGW130" s="511"/>
      <c r="CGX130" s="511"/>
      <c r="CGY130" s="511"/>
      <c r="CGZ130" s="511"/>
      <c r="CHA130" s="511"/>
      <c r="CHB130" s="511"/>
      <c r="CHC130" s="511"/>
      <c r="CHD130" s="511"/>
      <c r="CHE130" s="511"/>
      <c r="CHF130" s="511"/>
      <c r="CHG130" s="511"/>
      <c r="CHH130" s="511"/>
      <c r="CHI130" s="511"/>
      <c r="CHJ130" s="511"/>
      <c r="CHK130" s="511"/>
      <c r="CHL130" s="511"/>
      <c r="CHM130" s="511"/>
      <c r="CHN130" s="511"/>
      <c r="CHO130" s="511"/>
      <c r="CHP130" s="511"/>
      <c r="CHQ130" s="511"/>
      <c r="CHR130" s="511"/>
      <c r="CHS130" s="511"/>
      <c r="CHT130" s="511"/>
      <c r="CHU130" s="511"/>
      <c r="CHV130" s="511"/>
      <c r="CHW130" s="511"/>
      <c r="CHX130" s="511"/>
      <c r="CHY130" s="511"/>
      <c r="CHZ130" s="511"/>
      <c r="CIA130" s="511"/>
      <c r="CIB130" s="511"/>
      <c r="CIC130" s="511"/>
      <c r="CID130" s="511"/>
      <c r="CIE130" s="511"/>
      <c r="CIF130" s="511"/>
      <c r="CIG130" s="511"/>
      <c r="CIH130" s="511"/>
      <c r="CII130" s="511"/>
      <c r="CIJ130" s="511"/>
      <c r="CIK130" s="511"/>
      <c r="CIL130" s="511"/>
      <c r="CIM130" s="511"/>
      <c r="CIN130" s="511"/>
      <c r="CIO130" s="511"/>
      <c r="CIP130" s="511"/>
      <c r="CIQ130" s="511"/>
      <c r="CIR130" s="511"/>
      <c r="CIS130" s="511"/>
      <c r="CIT130" s="511"/>
      <c r="CIU130" s="511"/>
      <c r="CIV130" s="511"/>
      <c r="CIW130" s="511"/>
      <c r="CIX130" s="511"/>
      <c r="CIY130" s="511"/>
      <c r="CIZ130" s="511"/>
      <c r="CJA130" s="511"/>
      <c r="CJB130" s="511"/>
      <c r="CJC130" s="511"/>
      <c r="CJD130" s="511"/>
      <c r="CJE130" s="511"/>
      <c r="CJF130" s="511"/>
      <c r="CJG130" s="511"/>
      <c r="CJH130" s="511"/>
      <c r="CJI130" s="511"/>
      <c r="CJJ130" s="511"/>
      <c r="CJK130" s="511"/>
      <c r="CJL130" s="511"/>
      <c r="CJM130" s="511"/>
      <c r="CJN130" s="511"/>
      <c r="CJO130" s="511"/>
      <c r="CJP130" s="511"/>
      <c r="CJQ130" s="511"/>
      <c r="CJR130" s="511"/>
      <c r="CJS130" s="511"/>
      <c r="CJT130" s="511"/>
      <c r="CJU130" s="511"/>
      <c r="CJV130" s="511"/>
      <c r="CJW130" s="511"/>
      <c r="CJX130" s="511"/>
      <c r="CJY130" s="511"/>
      <c r="CJZ130" s="511"/>
      <c r="CKA130" s="511"/>
      <c r="CKB130" s="511"/>
      <c r="CKC130" s="511"/>
      <c r="CKD130" s="511"/>
      <c r="CKE130" s="511"/>
      <c r="CKF130" s="511"/>
      <c r="CKG130" s="511"/>
      <c r="CKH130" s="511"/>
      <c r="CKI130" s="511"/>
      <c r="CKJ130" s="511"/>
      <c r="CKK130" s="511"/>
      <c r="CKL130" s="511"/>
      <c r="CKM130" s="511"/>
      <c r="CKN130" s="511"/>
      <c r="CKO130" s="511"/>
      <c r="CKP130" s="511"/>
      <c r="CKQ130" s="511"/>
      <c r="CKR130" s="511"/>
      <c r="CKS130" s="511"/>
      <c r="CKT130" s="511"/>
      <c r="CKU130" s="511"/>
      <c r="CKV130" s="511"/>
      <c r="CKW130" s="511"/>
      <c r="CKX130" s="511"/>
      <c r="CKY130" s="511"/>
      <c r="CKZ130" s="511"/>
      <c r="CLA130" s="511"/>
      <c r="CLB130" s="511"/>
      <c r="CLC130" s="511"/>
      <c r="CLD130" s="511"/>
      <c r="CLE130" s="511"/>
      <c r="CLF130" s="511"/>
      <c r="CLG130" s="511"/>
      <c r="CLH130" s="511"/>
      <c r="CLI130" s="511"/>
      <c r="CLJ130" s="511"/>
      <c r="CLK130" s="511"/>
      <c r="CLL130" s="511"/>
      <c r="CLM130" s="511"/>
      <c r="CLN130" s="511"/>
      <c r="CLO130" s="511"/>
      <c r="CLP130" s="511"/>
      <c r="CLQ130" s="511"/>
      <c r="CLR130" s="511"/>
      <c r="CLS130" s="511"/>
      <c r="CLT130" s="511"/>
      <c r="CLU130" s="511"/>
      <c r="CLV130" s="511"/>
      <c r="CLW130" s="511"/>
      <c r="CLX130" s="511"/>
      <c r="CLY130" s="511"/>
      <c r="CLZ130" s="511"/>
      <c r="CMA130" s="511"/>
      <c r="CMB130" s="511"/>
      <c r="CMC130" s="511"/>
      <c r="CMD130" s="511"/>
      <c r="CME130" s="511"/>
      <c r="CMF130" s="511"/>
      <c r="CMG130" s="511"/>
      <c r="CMH130" s="511"/>
      <c r="CMI130" s="511"/>
      <c r="CMJ130" s="511"/>
      <c r="CMK130" s="511"/>
      <c r="CML130" s="511"/>
      <c r="CMM130" s="511"/>
      <c r="CMN130" s="511"/>
      <c r="CMO130" s="511"/>
      <c r="CMP130" s="511"/>
      <c r="CMQ130" s="511"/>
      <c r="CMR130" s="511"/>
      <c r="CMS130" s="511"/>
      <c r="CMT130" s="511"/>
      <c r="CMU130" s="511"/>
      <c r="CMV130" s="511"/>
      <c r="CMW130" s="511"/>
      <c r="CMX130" s="511"/>
      <c r="CMY130" s="511"/>
      <c r="CMZ130" s="511"/>
      <c r="CNA130" s="511"/>
      <c r="CNB130" s="511"/>
      <c r="CNC130" s="511"/>
      <c r="CND130" s="511"/>
      <c r="CNE130" s="511"/>
      <c r="CNF130" s="511"/>
      <c r="CNG130" s="511"/>
      <c r="CNH130" s="511"/>
      <c r="CNI130" s="511"/>
      <c r="CNJ130" s="511"/>
      <c r="CNK130" s="511"/>
      <c r="CNL130" s="511"/>
      <c r="CNM130" s="511"/>
      <c r="CNN130" s="511"/>
      <c r="CNO130" s="511"/>
      <c r="CNP130" s="511"/>
      <c r="CNQ130" s="511"/>
      <c r="CNR130" s="511"/>
      <c r="CNS130" s="511"/>
      <c r="CNT130" s="511"/>
      <c r="CNU130" s="511"/>
      <c r="CNV130" s="511"/>
      <c r="CNW130" s="511"/>
      <c r="CNX130" s="511"/>
      <c r="CNY130" s="511"/>
      <c r="CNZ130" s="511"/>
      <c r="COA130" s="511"/>
      <c r="COB130" s="511"/>
      <c r="COC130" s="511"/>
      <c r="COD130" s="511"/>
      <c r="COE130" s="511"/>
      <c r="COF130" s="511"/>
      <c r="COG130" s="511"/>
      <c r="COH130" s="511"/>
      <c r="COI130" s="511"/>
      <c r="COJ130" s="511"/>
      <c r="COK130" s="511"/>
      <c r="COL130" s="511"/>
      <c r="COM130" s="511"/>
      <c r="CON130" s="511"/>
      <c r="COO130" s="511"/>
      <c r="COP130" s="511"/>
      <c r="COQ130" s="511"/>
      <c r="COR130" s="511"/>
      <c r="COS130" s="511"/>
      <c r="COT130" s="511"/>
      <c r="COU130" s="511"/>
      <c r="COV130" s="511"/>
      <c r="COW130" s="511"/>
      <c r="COX130" s="511"/>
      <c r="COY130" s="511"/>
      <c r="COZ130" s="511"/>
      <c r="CPA130" s="511"/>
      <c r="CPB130" s="511"/>
      <c r="CPC130" s="511"/>
      <c r="CPD130" s="511"/>
      <c r="CPE130" s="511"/>
      <c r="CPF130" s="511"/>
      <c r="CPG130" s="511"/>
      <c r="CPH130" s="511"/>
      <c r="CPI130" s="511"/>
      <c r="CPJ130" s="511"/>
      <c r="CPK130" s="511"/>
      <c r="CPL130" s="511"/>
      <c r="CPM130" s="511"/>
      <c r="CPN130" s="511"/>
      <c r="CPO130" s="511"/>
      <c r="CPP130" s="511"/>
      <c r="CPQ130" s="511"/>
      <c r="CPR130" s="511"/>
      <c r="CPS130" s="511"/>
      <c r="CPT130" s="511"/>
      <c r="CPU130" s="511"/>
      <c r="CPV130" s="511"/>
      <c r="CPW130" s="511"/>
      <c r="CPX130" s="511"/>
      <c r="CPY130" s="511"/>
      <c r="CPZ130" s="511"/>
      <c r="CQA130" s="511"/>
      <c r="CQB130" s="511"/>
      <c r="CQC130" s="511"/>
      <c r="CQD130" s="511"/>
      <c r="CQE130" s="511"/>
      <c r="CQF130" s="511"/>
      <c r="CQG130" s="511"/>
      <c r="CQH130" s="511"/>
      <c r="CQI130" s="511"/>
      <c r="CQJ130" s="511"/>
      <c r="CQK130" s="511"/>
      <c r="CQL130" s="511"/>
      <c r="CQM130" s="511"/>
      <c r="CQN130" s="511"/>
      <c r="CQO130" s="511"/>
      <c r="CQP130" s="511"/>
      <c r="CQQ130" s="511"/>
      <c r="CQR130" s="511"/>
      <c r="CQS130" s="511"/>
      <c r="CQT130" s="511"/>
      <c r="CQU130" s="511"/>
      <c r="CQV130" s="511"/>
      <c r="CQW130" s="511"/>
      <c r="CQX130" s="511"/>
      <c r="CQY130" s="511"/>
      <c r="CQZ130" s="511"/>
      <c r="CRA130" s="511"/>
      <c r="CRB130" s="511"/>
      <c r="CRC130" s="511"/>
      <c r="CRD130" s="511"/>
      <c r="CRE130" s="511"/>
      <c r="CRF130" s="511"/>
      <c r="CRG130" s="511"/>
      <c r="CRH130" s="511"/>
      <c r="CRI130" s="511"/>
      <c r="CRJ130" s="511"/>
      <c r="CRK130" s="511"/>
      <c r="CRL130" s="511"/>
      <c r="CRM130" s="511"/>
      <c r="CRN130" s="511"/>
      <c r="CRO130" s="511"/>
      <c r="CRP130" s="511"/>
      <c r="CRQ130" s="511"/>
      <c r="CRR130" s="511"/>
      <c r="CRS130" s="511"/>
      <c r="CRT130" s="511"/>
      <c r="CRU130" s="511"/>
      <c r="CRV130" s="511"/>
      <c r="CRW130" s="511"/>
      <c r="CRX130" s="511"/>
      <c r="CRY130" s="511"/>
      <c r="CRZ130" s="511"/>
      <c r="CSA130" s="511"/>
      <c r="CSB130" s="511"/>
      <c r="CSC130" s="511"/>
      <c r="CSD130" s="511"/>
      <c r="CSE130" s="511"/>
      <c r="CSF130" s="511"/>
      <c r="CSG130" s="511"/>
      <c r="CSH130" s="511"/>
      <c r="CSI130" s="511"/>
      <c r="CSJ130" s="511"/>
      <c r="CSK130" s="511"/>
      <c r="CSL130" s="511"/>
      <c r="CSM130" s="511"/>
      <c r="CSN130" s="511"/>
      <c r="CSO130" s="511"/>
      <c r="CSP130" s="511"/>
      <c r="CSQ130" s="511"/>
      <c r="CSR130" s="511"/>
      <c r="CSS130" s="511"/>
      <c r="CST130" s="511"/>
      <c r="CSU130" s="511"/>
      <c r="CSV130" s="511"/>
      <c r="CSW130" s="511"/>
      <c r="CSX130" s="511"/>
      <c r="CSY130" s="511"/>
      <c r="CSZ130" s="511"/>
      <c r="CTA130" s="511"/>
      <c r="CTB130" s="511"/>
      <c r="CTC130" s="511"/>
      <c r="CTD130" s="511"/>
      <c r="CTE130" s="511"/>
      <c r="CTF130" s="511"/>
      <c r="CTG130" s="511"/>
      <c r="CTH130" s="511"/>
      <c r="CTI130" s="511"/>
      <c r="CTJ130" s="511"/>
      <c r="CTK130" s="511"/>
      <c r="CTL130" s="511"/>
      <c r="CTM130" s="511"/>
      <c r="CTN130" s="511"/>
      <c r="CTO130" s="511"/>
      <c r="CTP130" s="511"/>
      <c r="CTQ130" s="511"/>
      <c r="CTR130" s="511"/>
      <c r="CTS130" s="511"/>
      <c r="CTT130" s="511"/>
      <c r="CTU130" s="511"/>
      <c r="CTV130" s="511"/>
      <c r="CTW130" s="511"/>
      <c r="CTX130" s="511"/>
      <c r="CTY130" s="511"/>
      <c r="CTZ130" s="511"/>
      <c r="CUA130" s="511"/>
      <c r="CUB130" s="511"/>
      <c r="CUC130" s="511"/>
      <c r="CUD130" s="511"/>
      <c r="CUE130" s="511"/>
      <c r="CUF130" s="511"/>
      <c r="CUG130" s="511"/>
      <c r="CUH130" s="511"/>
      <c r="CUI130" s="511"/>
      <c r="CUJ130" s="511"/>
      <c r="CUK130" s="511"/>
      <c r="CUL130" s="511"/>
      <c r="CUM130" s="511"/>
      <c r="CUN130" s="511"/>
      <c r="CUO130" s="511"/>
      <c r="CUP130" s="511"/>
      <c r="CUQ130" s="511"/>
      <c r="CUR130" s="511"/>
      <c r="CUS130" s="511"/>
      <c r="CUT130" s="511"/>
      <c r="CUU130" s="511"/>
      <c r="CUV130" s="511"/>
      <c r="CUW130" s="511"/>
      <c r="CUX130" s="511"/>
      <c r="CUY130" s="511"/>
      <c r="CUZ130" s="511"/>
      <c r="CVA130" s="511"/>
      <c r="CVB130" s="511"/>
      <c r="CVC130" s="511"/>
      <c r="CVD130" s="511"/>
      <c r="CVE130" s="511"/>
      <c r="CVF130" s="511"/>
      <c r="CVG130" s="511"/>
      <c r="CVH130" s="511"/>
      <c r="CVI130" s="511"/>
      <c r="CVJ130" s="511"/>
      <c r="CVK130" s="511"/>
      <c r="CVL130" s="511"/>
      <c r="CVM130" s="511"/>
      <c r="CVN130" s="511"/>
      <c r="CVO130" s="511"/>
      <c r="CVP130" s="511"/>
      <c r="CVQ130" s="511"/>
      <c r="CVR130" s="511"/>
      <c r="CVS130" s="511"/>
      <c r="CVT130" s="511"/>
      <c r="CVU130" s="511"/>
      <c r="CVV130" s="511"/>
      <c r="CVW130" s="511"/>
      <c r="CVX130" s="511"/>
      <c r="CVY130" s="511"/>
      <c r="CVZ130" s="511"/>
      <c r="CWA130" s="511"/>
      <c r="CWB130" s="511"/>
      <c r="CWC130" s="511"/>
      <c r="CWD130" s="511"/>
      <c r="CWE130" s="511"/>
      <c r="CWF130" s="511"/>
      <c r="CWG130" s="511"/>
      <c r="CWH130" s="511"/>
      <c r="CWI130" s="511"/>
      <c r="CWJ130" s="511"/>
      <c r="CWK130" s="511"/>
      <c r="CWL130" s="511"/>
      <c r="CWM130" s="511"/>
      <c r="CWN130" s="511"/>
      <c r="CWO130" s="511"/>
      <c r="CWP130" s="511"/>
      <c r="CWQ130" s="511"/>
      <c r="CWR130" s="511"/>
      <c r="CWS130" s="511"/>
      <c r="CWT130" s="511"/>
      <c r="CWU130" s="511"/>
      <c r="CWV130" s="511"/>
      <c r="CWW130" s="511"/>
      <c r="CWX130" s="511"/>
      <c r="CWY130" s="511"/>
      <c r="CWZ130" s="511"/>
      <c r="CXA130" s="511"/>
      <c r="CXB130" s="511"/>
      <c r="CXC130" s="511"/>
      <c r="CXD130" s="511"/>
      <c r="CXE130" s="511"/>
      <c r="CXF130" s="511"/>
      <c r="CXG130" s="511"/>
      <c r="CXH130" s="511"/>
      <c r="CXI130" s="511"/>
      <c r="CXJ130" s="511"/>
      <c r="CXK130" s="511"/>
      <c r="CXL130" s="511"/>
      <c r="CXM130" s="511"/>
      <c r="CXN130" s="511"/>
      <c r="CXO130" s="511"/>
      <c r="CXP130" s="511"/>
      <c r="CXQ130" s="511"/>
      <c r="CXR130" s="511"/>
      <c r="CXS130" s="511"/>
      <c r="CXT130" s="511"/>
      <c r="CXU130" s="511"/>
      <c r="CXV130" s="511"/>
      <c r="CXW130" s="511"/>
      <c r="CXX130" s="511"/>
      <c r="CXY130" s="511"/>
      <c r="CXZ130" s="511"/>
      <c r="CYA130" s="511"/>
      <c r="CYB130" s="511"/>
      <c r="CYC130" s="511"/>
      <c r="CYD130" s="511"/>
      <c r="CYE130" s="511"/>
      <c r="CYF130" s="511"/>
      <c r="CYG130" s="511"/>
      <c r="CYH130" s="511"/>
      <c r="CYI130" s="511"/>
      <c r="CYJ130" s="511"/>
      <c r="CYK130" s="511"/>
      <c r="CYL130" s="511"/>
      <c r="CYM130" s="511"/>
      <c r="CYN130" s="511"/>
      <c r="CYO130" s="511"/>
      <c r="CYP130" s="511"/>
      <c r="CYQ130" s="511"/>
      <c r="CYR130" s="511"/>
      <c r="CYS130" s="511"/>
      <c r="CYT130" s="511"/>
      <c r="CYU130" s="511"/>
      <c r="CYV130" s="511"/>
      <c r="CYW130" s="511"/>
      <c r="CYX130" s="511"/>
      <c r="CYY130" s="511"/>
      <c r="CYZ130" s="511"/>
      <c r="CZA130" s="511"/>
      <c r="CZB130" s="511"/>
      <c r="CZC130" s="511"/>
      <c r="CZD130" s="511"/>
      <c r="CZE130" s="511"/>
      <c r="CZF130" s="511"/>
      <c r="CZG130" s="511"/>
      <c r="CZH130" s="511"/>
      <c r="CZI130" s="511"/>
      <c r="CZJ130" s="511"/>
      <c r="CZK130" s="511"/>
      <c r="CZL130" s="511"/>
      <c r="CZM130" s="511"/>
      <c r="CZN130" s="511"/>
      <c r="CZO130" s="511"/>
      <c r="CZP130" s="511"/>
      <c r="CZQ130" s="511"/>
      <c r="CZR130" s="511"/>
      <c r="CZS130" s="511"/>
      <c r="CZT130" s="511"/>
      <c r="CZU130" s="511"/>
      <c r="CZV130" s="511"/>
      <c r="CZW130" s="511"/>
      <c r="CZX130" s="511"/>
      <c r="CZY130" s="511"/>
      <c r="CZZ130" s="511"/>
      <c r="DAA130" s="511"/>
      <c r="DAB130" s="511"/>
      <c r="DAC130" s="511"/>
      <c r="DAD130" s="511"/>
      <c r="DAE130" s="511"/>
      <c r="DAF130" s="511"/>
      <c r="DAG130" s="511"/>
      <c r="DAH130" s="511"/>
      <c r="DAI130" s="511"/>
      <c r="DAJ130" s="511"/>
      <c r="DAK130" s="511"/>
      <c r="DAL130" s="511"/>
      <c r="DAM130" s="511"/>
      <c r="DAN130" s="511"/>
      <c r="DAO130" s="511"/>
      <c r="DAP130" s="511"/>
      <c r="DAQ130" s="511"/>
      <c r="DAR130" s="511"/>
      <c r="DAS130" s="511"/>
      <c r="DAT130" s="511"/>
      <c r="DAU130" s="511"/>
      <c r="DAV130" s="511"/>
      <c r="DAW130" s="511"/>
      <c r="DAX130" s="511"/>
      <c r="DAY130" s="511"/>
      <c r="DAZ130" s="511"/>
      <c r="DBA130" s="511"/>
      <c r="DBB130" s="511"/>
      <c r="DBC130" s="511"/>
      <c r="DBD130" s="511"/>
      <c r="DBE130" s="511"/>
      <c r="DBF130" s="511"/>
      <c r="DBG130" s="511"/>
      <c r="DBH130" s="511"/>
      <c r="DBI130" s="511"/>
      <c r="DBJ130" s="511"/>
      <c r="DBK130" s="511"/>
      <c r="DBL130" s="511"/>
      <c r="DBM130" s="511"/>
      <c r="DBN130" s="511"/>
      <c r="DBO130" s="511"/>
      <c r="DBP130" s="511"/>
      <c r="DBQ130" s="511"/>
      <c r="DBR130" s="511"/>
      <c r="DBS130" s="511"/>
      <c r="DBT130" s="511"/>
      <c r="DBU130" s="511"/>
      <c r="DBV130" s="511"/>
      <c r="DBW130" s="511"/>
      <c r="DBX130" s="511"/>
      <c r="DBY130" s="511"/>
      <c r="DBZ130" s="511"/>
      <c r="DCA130" s="511"/>
      <c r="DCB130" s="511"/>
      <c r="DCC130" s="511"/>
      <c r="DCD130" s="511"/>
      <c r="DCE130" s="511"/>
      <c r="DCF130" s="511"/>
      <c r="DCG130" s="511"/>
      <c r="DCH130" s="511"/>
      <c r="DCI130" s="511"/>
      <c r="DCJ130" s="511"/>
      <c r="DCK130" s="511"/>
      <c r="DCL130" s="511"/>
      <c r="DCM130" s="511"/>
      <c r="DCN130" s="511"/>
      <c r="DCO130" s="511"/>
      <c r="DCP130" s="511"/>
      <c r="DCQ130" s="511"/>
      <c r="DCR130" s="511"/>
      <c r="DCS130" s="511"/>
      <c r="DCT130" s="511"/>
      <c r="DCU130" s="511"/>
      <c r="DCV130" s="511"/>
      <c r="DCW130" s="511"/>
      <c r="DCX130" s="511"/>
      <c r="DCY130" s="511"/>
      <c r="DCZ130" s="511"/>
      <c r="DDA130" s="511"/>
      <c r="DDB130" s="511"/>
      <c r="DDC130" s="511"/>
      <c r="DDD130" s="511"/>
      <c r="DDE130" s="511"/>
      <c r="DDF130" s="511"/>
      <c r="DDG130" s="511"/>
      <c r="DDH130" s="511"/>
      <c r="DDI130" s="511"/>
      <c r="DDJ130" s="511"/>
      <c r="DDK130" s="511"/>
      <c r="DDL130" s="511"/>
      <c r="DDM130" s="511"/>
      <c r="DDN130" s="511"/>
      <c r="DDO130" s="511"/>
      <c r="DDP130" s="511"/>
      <c r="DDQ130" s="511"/>
      <c r="DDR130" s="511"/>
      <c r="DDS130" s="511"/>
      <c r="DDT130" s="511"/>
      <c r="DDU130" s="511"/>
      <c r="DDV130" s="511"/>
      <c r="DDW130" s="511"/>
      <c r="DDX130" s="511"/>
      <c r="DDY130" s="511"/>
      <c r="DDZ130" s="511"/>
      <c r="DEA130" s="511"/>
      <c r="DEB130" s="511"/>
      <c r="DEC130" s="511"/>
      <c r="DED130" s="511"/>
      <c r="DEE130" s="511"/>
      <c r="DEF130" s="511"/>
      <c r="DEG130" s="511"/>
      <c r="DEH130" s="511"/>
      <c r="DEI130" s="511"/>
      <c r="DEJ130" s="511"/>
      <c r="DEK130" s="511"/>
      <c r="DEL130" s="511"/>
      <c r="DEM130" s="511"/>
      <c r="DEN130" s="511"/>
      <c r="DEO130" s="511"/>
      <c r="DEP130" s="511"/>
      <c r="DEQ130" s="511"/>
      <c r="DER130" s="511"/>
      <c r="DES130" s="511"/>
      <c r="DET130" s="511"/>
      <c r="DEU130" s="511"/>
      <c r="DEV130" s="511"/>
      <c r="DEW130" s="511"/>
      <c r="DEX130" s="511"/>
      <c r="DEY130" s="511"/>
      <c r="DEZ130" s="511"/>
      <c r="DFA130" s="511"/>
      <c r="DFB130" s="511"/>
      <c r="DFC130" s="511"/>
      <c r="DFD130" s="511"/>
      <c r="DFE130" s="511"/>
      <c r="DFF130" s="511"/>
      <c r="DFG130" s="511"/>
      <c r="DFH130" s="511"/>
      <c r="DFI130" s="511"/>
      <c r="DFJ130" s="511"/>
      <c r="DFK130" s="511"/>
      <c r="DFL130" s="511"/>
      <c r="DFM130" s="511"/>
      <c r="DFN130" s="511"/>
      <c r="DFO130" s="511"/>
      <c r="DFP130" s="511"/>
      <c r="DFQ130" s="511"/>
      <c r="DFR130" s="511"/>
      <c r="DFS130" s="511"/>
      <c r="DFT130" s="511"/>
      <c r="DFU130" s="511"/>
      <c r="DFV130" s="511"/>
      <c r="DFW130" s="511"/>
      <c r="DFX130" s="511"/>
      <c r="DFY130" s="511"/>
      <c r="DFZ130" s="511"/>
      <c r="DGA130" s="511"/>
      <c r="DGB130" s="511"/>
      <c r="DGC130" s="511"/>
      <c r="DGD130" s="511"/>
      <c r="DGE130" s="511"/>
      <c r="DGF130" s="511"/>
      <c r="DGG130" s="511"/>
      <c r="DGH130" s="511"/>
      <c r="DGI130" s="511"/>
      <c r="DGJ130" s="511"/>
      <c r="DGK130" s="511"/>
      <c r="DGL130" s="511"/>
      <c r="DGM130" s="511"/>
      <c r="DGN130" s="511"/>
      <c r="DGO130" s="511"/>
      <c r="DGP130" s="511"/>
      <c r="DGQ130" s="511"/>
      <c r="DGR130" s="511"/>
      <c r="DGS130" s="511"/>
      <c r="DGT130" s="511"/>
      <c r="DGU130" s="511"/>
      <c r="DGV130" s="511"/>
      <c r="DGW130" s="511"/>
      <c r="DGX130" s="511"/>
      <c r="DGY130" s="511"/>
      <c r="DGZ130" s="511"/>
      <c r="DHA130" s="511"/>
      <c r="DHB130" s="511"/>
      <c r="DHC130" s="511"/>
      <c r="DHD130" s="511"/>
      <c r="DHE130" s="511"/>
      <c r="DHF130" s="511"/>
      <c r="DHG130" s="511"/>
      <c r="DHH130" s="511"/>
      <c r="DHI130" s="511"/>
      <c r="DHJ130" s="511"/>
      <c r="DHK130" s="511"/>
      <c r="DHL130" s="511"/>
      <c r="DHM130" s="511"/>
      <c r="DHN130" s="511"/>
      <c r="DHO130" s="511"/>
      <c r="DHP130" s="511"/>
      <c r="DHQ130" s="511"/>
      <c r="DHR130" s="511"/>
      <c r="DHS130" s="511"/>
      <c r="DHT130" s="511"/>
      <c r="DHU130" s="511"/>
      <c r="DHV130" s="511"/>
      <c r="DHW130" s="511"/>
      <c r="DHX130" s="511"/>
      <c r="DHY130" s="511"/>
      <c r="DHZ130" s="511"/>
      <c r="DIA130" s="511"/>
      <c r="DIB130" s="511"/>
      <c r="DIC130" s="511"/>
      <c r="DID130" s="511"/>
      <c r="DIE130" s="511"/>
      <c r="DIF130" s="511"/>
      <c r="DIG130" s="511"/>
      <c r="DIH130" s="511"/>
      <c r="DII130" s="511"/>
      <c r="DIJ130" s="511"/>
      <c r="DIK130" s="511"/>
      <c r="DIL130" s="511"/>
      <c r="DIM130" s="511"/>
      <c r="DIN130" s="511"/>
      <c r="DIO130" s="511"/>
      <c r="DIP130" s="511"/>
      <c r="DIQ130" s="511"/>
      <c r="DIR130" s="511"/>
      <c r="DIS130" s="511"/>
      <c r="DIT130" s="511"/>
      <c r="DIU130" s="511"/>
      <c r="DIV130" s="511"/>
      <c r="DIW130" s="511"/>
      <c r="DIX130" s="511"/>
      <c r="DIY130" s="511"/>
      <c r="DIZ130" s="511"/>
      <c r="DJA130" s="511"/>
      <c r="DJB130" s="511"/>
      <c r="DJC130" s="511"/>
      <c r="DJD130" s="511"/>
      <c r="DJE130" s="511"/>
      <c r="DJF130" s="511"/>
      <c r="DJG130" s="511"/>
      <c r="DJH130" s="511"/>
      <c r="DJI130" s="511"/>
      <c r="DJJ130" s="511"/>
      <c r="DJK130" s="511"/>
      <c r="DJL130" s="511"/>
      <c r="DJM130" s="511"/>
      <c r="DJN130" s="511"/>
      <c r="DJO130" s="511"/>
      <c r="DJP130" s="511"/>
      <c r="DJQ130" s="511"/>
      <c r="DJR130" s="511"/>
      <c r="DJS130" s="511"/>
      <c r="DJT130" s="511"/>
      <c r="DJU130" s="511"/>
      <c r="DJV130" s="511"/>
      <c r="DJW130" s="511"/>
      <c r="DJX130" s="511"/>
      <c r="DJY130" s="511"/>
      <c r="DJZ130" s="511"/>
      <c r="DKA130" s="511"/>
      <c r="DKB130" s="511"/>
      <c r="DKC130" s="511"/>
      <c r="DKD130" s="511"/>
      <c r="DKE130" s="511"/>
      <c r="DKF130" s="511"/>
      <c r="DKG130" s="511"/>
      <c r="DKH130" s="511"/>
      <c r="DKI130" s="511"/>
      <c r="DKJ130" s="511"/>
      <c r="DKK130" s="511"/>
      <c r="DKL130" s="511"/>
      <c r="DKM130" s="511"/>
      <c r="DKN130" s="511"/>
      <c r="DKO130" s="511"/>
      <c r="DKP130" s="511"/>
      <c r="DKQ130" s="511"/>
      <c r="DKR130" s="511"/>
      <c r="DKS130" s="511"/>
      <c r="DKT130" s="511"/>
      <c r="DKU130" s="511"/>
      <c r="DKV130" s="511"/>
      <c r="DKW130" s="511"/>
      <c r="DKX130" s="511"/>
      <c r="DKY130" s="511"/>
      <c r="DKZ130" s="511"/>
      <c r="DLA130" s="511"/>
      <c r="DLB130" s="511"/>
      <c r="DLC130" s="511"/>
      <c r="DLD130" s="511"/>
      <c r="DLE130" s="511"/>
      <c r="DLF130" s="511"/>
      <c r="DLG130" s="511"/>
      <c r="DLH130" s="511"/>
      <c r="DLI130" s="511"/>
      <c r="DLJ130" s="511"/>
      <c r="DLK130" s="511"/>
      <c r="DLL130" s="511"/>
      <c r="DLM130" s="511"/>
      <c r="DLN130" s="511"/>
      <c r="DLO130" s="511"/>
      <c r="DLP130" s="511"/>
      <c r="DLQ130" s="511"/>
      <c r="DLR130" s="511"/>
      <c r="DLS130" s="511"/>
      <c r="DLT130" s="511"/>
      <c r="DLU130" s="511"/>
      <c r="DLV130" s="511"/>
      <c r="DLW130" s="511"/>
      <c r="DLX130" s="511"/>
      <c r="DLY130" s="511"/>
      <c r="DLZ130" s="511"/>
      <c r="DMA130" s="511"/>
      <c r="DMB130" s="511"/>
      <c r="DMC130" s="511"/>
      <c r="DMD130" s="511"/>
      <c r="DME130" s="511"/>
      <c r="DMF130" s="511"/>
      <c r="DMG130" s="511"/>
      <c r="DMH130" s="511"/>
      <c r="DMI130" s="511"/>
      <c r="DMJ130" s="511"/>
      <c r="DMK130" s="511"/>
      <c r="DML130" s="511"/>
      <c r="DMM130" s="511"/>
      <c r="DMN130" s="511"/>
      <c r="DMO130" s="511"/>
      <c r="DMP130" s="511"/>
      <c r="DMQ130" s="511"/>
      <c r="DMR130" s="511"/>
      <c r="DMS130" s="511"/>
      <c r="DMT130" s="511"/>
      <c r="DMU130" s="511"/>
      <c r="DMV130" s="511"/>
      <c r="DMW130" s="511"/>
      <c r="DMX130" s="511"/>
      <c r="DMY130" s="511"/>
      <c r="DMZ130" s="511"/>
      <c r="DNA130" s="511"/>
      <c r="DNB130" s="511"/>
      <c r="DNC130" s="511"/>
      <c r="DND130" s="511"/>
      <c r="DNE130" s="511"/>
      <c r="DNF130" s="511"/>
      <c r="DNG130" s="511"/>
      <c r="DNH130" s="511"/>
      <c r="DNI130" s="511"/>
      <c r="DNJ130" s="511"/>
      <c r="DNK130" s="511"/>
      <c r="DNL130" s="511"/>
      <c r="DNM130" s="511"/>
      <c r="DNN130" s="511"/>
      <c r="DNO130" s="511"/>
      <c r="DNP130" s="511"/>
      <c r="DNQ130" s="511"/>
      <c r="DNR130" s="511"/>
      <c r="DNS130" s="511"/>
      <c r="DNT130" s="511"/>
      <c r="DNU130" s="511"/>
      <c r="DNV130" s="511"/>
      <c r="DNW130" s="511"/>
      <c r="DNX130" s="511"/>
      <c r="DNY130" s="511"/>
      <c r="DNZ130" s="511"/>
      <c r="DOA130" s="511"/>
      <c r="DOB130" s="511"/>
      <c r="DOC130" s="511"/>
      <c r="DOD130" s="511"/>
      <c r="DOE130" s="511"/>
      <c r="DOF130" s="511"/>
      <c r="DOG130" s="511"/>
      <c r="DOH130" s="511"/>
      <c r="DOI130" s="511"/>
      <c r="DOJ130" s="511"/>
      <c r="DOK130" s="511"/>
      <c r="DOL130" s="511"/>
      <c r="DOM130" s="511"/>
      <c r="DON130" s="511"/>
      <c r="DOO130" s="511"/>
      <c r="DOP130" s="511"/>
      <c r="DOQ130" s="511"/>
      <c r="DOR130" s="511"/>
      <c r="DOS130" s="511"/>
      <c r="DOT130" s="511"/>
      <c r="DOU130" s="511"/>
      <c r="DOV130" s="511"/>
      <c r="DOW130" s="511"/>
      <c r="DOX130" s="511"/>
      <c r="DOY130" s="511"/>
      <c r="DOZ130" s="511"/>
      <c r="DPA130" s="511"/>
      <c r="DPB130" s="511"/>
      <c r="DPC130" s="511"/>
      <c r="DPD130" s="511"/>
      <c r="DPE130" s="511"/>
      <c r="DPF130" s="511"/>
      <c r="DPG130" s="511"/>
      <c r="DPH130" s="511"/>
      <c r="DPI130" s="511"/>
      <c r="DPJ130" s="511"/>
      <c r="DPK130" s="511"/>
      <c r="DPL130" s="511"/>
      <c r="DPM130" s="511"/>
      <c r="DPN130" s="511"/>
      <c r="DPO130" s="511"/>
      <c r="DPP130" s="511"/>
      <c r="DPQ130" s="511"/>
      <c r="DPR130" s="511"/>
      <c r="DPS130" s="511"/>
      <c r="DPT130" s="511"/>
      <c r="DPU130" s="511"/>
      <c r="DPV130" s="511"/>
      <c r="DPW130" s="511"/>
      <c r="DPX130" s="511"/>
      <c r="DPY130" s="511"/>
      <c r="DPZ130" s="511"/>
      <c r="DQA130" s="511"/>
      <c r="DQB130" s="511"/>
      <c r="DQC130" s="511"/>
      <c r="DQD130" s="511"/>
      <c r="DQE130" s="511"/>
      <c r="DQF130" s="511"/>
      <c r="DQG130" s="511"/>
      <c r="DQH130" s="511"/>
      <c r="DQI130" s="511"/>
      <c r="DQJ130" s="511"/>
      <c r="DQK130" s="511"/>
      <c r="DQL130" s="511"/>
      <c r="DQM130" s="511"/>
      <c r="DQN130" s="511"/>
      <c r="DQO130" s="511"/>
      <c r="DQP130" s="511"/>
      <c r="DQQ130" s="511"/>
      <c r="DQR130" s="511"/>
      <c r="DQS130" s="511"/>
      <c r="DQT130" s="511"/>
      <c r="DQU130" s="511"/>
      <c r="DQV130" s="511"/>
      <c r="DQW130" s="511"/>
      <c r="DQX130" s="511"/>
      <c r="DQY130" s="511"/>
      <c r="DQZ130" s="511"/>
      <c r="DRA130" s="511"/>
      <c r="DRB130" s="511"/>
      <c r="DRC130" s="511"/>
      <c r="DRD130" s="511"/>
      <c r="DRE130" s="511"/>
      <c r="DRF130" s="511"/>
      <c r="DRG130" s="511"/>
      <c r="DRH130" s="511"/>
      <c r="DRI130" s="511"/>
      <c r="DRJ130" s="511"/>
      <c r="DRK130" s="511"/>
      <c r="DRL130" s="511"/>
      <c r="DRM130" s="511"/>
      <c r="DRN130" s="511"/>
      <c r="DRO130" s="511"/>
      <c r="DRP130" s="511"/>
      <c r="DRQ130" s="511"/>
      <c r="DRR130" s="511"/>
      <c r="DRS130" s="511"/>
      <c r="DRT130" s="511"/>
      <c r="DRU130" s="511"/>
      <c r="DRV130" s="511"/>
      <c r="DRW130" s="511"/>
      <c r="DRX130" s="511"/>
      <c r="DRY130" s="511"/>
      <c r="DRZ130" s="511"/>
      <c r="DSA130" s="511"/>
      <c r="DSB130" s="511"/>
      <c r="DSC130" s="511"/>
      <c r="DSD130" s="511"/>
      <c r="DSE130" s="511"/>
      <c r="DSF130" s="511"/>
      <c r="DSG130" s="511"/>
      <c r="DSH130" s="511"/>
      <c r="DSI130" s="511"/>
      <c r="DSJ130" s="511"/>
      <c r="DSK130" s="511"/>
      <c r="DSL130" s="511"/>
      <c r="DSM130" s="511"/>
      <c r="DSN130" s="511"/>
      <c r="DSO130" s="511"/>
      <c r="DSP130" s="511"/>
      <c r="DSQ130" s="511"/>
      <c r="DSR130" s="511"/>
      <c r="DSS130" s="511"/>
      <c r="DST130" s="511"/>
      <c r="DSU130" s="511"/>
      <c r="DSV130" s="511"/>
      <c r="DSW130" s="511"/>
      <c r="DSX130" s="511"/>
      <c r="DSY130" s="511"/>
      <c r="DSZ130" s="511"/>
      <c r="DTA130" s="511"/>
      <c r="DTB130" s="511"/>
      <c r="DTC130" s="511"/>
      <c r="DTD130" s="511"/>
      <c r="DTE130" s="511"/>
      <c r="DTF130" s="511"/>
      <c r="DTG130" s="511"/>
      <c r="DTH130" s="511"/>
      <c r="DTI130" s="511"/>
      <c r="DTJ130" s="511"/>
      <c r="DTK130" s="511"/>
      <c r="DTL130" s="511"/>
      <c r="DTM130" s="511"/>
      <c r="DTN130" s="511"/>
      <c r="DTO130" s="511"/>
      <c r="DTP130" s="511"/>
      <c r="DTQ130" s="511"/>
      <c r="DTR130" s="511"/>
      <c r="DTS130" s="511"/>
      <c r="DTT130" s="511"/>
      <c r="DTU130" s="511"/>
      <c r="DTV130" s="511"/>
      <c r="DTW130" s="511"/>
      <c r="DTX130" s="511"/>
      <c r="DTY130" s="511"/>
      <c r="DTZ130" s="511"/>
      <c r="DUA130" s="511"/>
      <c r="DUB130" s="511"/>
      <c r="DUC130" s="511"/>
      <c r="DUD130" s="511"/>
      <c r="DUE130" s="511"/>
      <c r="DUF130" s="511"/>
      <c r="DUG130" s="511"/>
      <c r="DUH130" s="511"/>
      <c r="DUI130" s="511"/>
      <c r="DUJ130" s="511"/>
      <c r="DUK130" s="511"/>
      <c r="DUL130" s="511"/>
      <c r="DUM130" s="511"/>
      <c r="DUN130" s="511"/>
      <c r="DUO130" s="511"/>
      <c r="DUP130" s="511"/>
      <c r="DUQ130" s="511"/>
      <c r="DUR130" s="511"/>
      <c r="DUS130" s="511"/>
      <c r="DUT130" s="511"/>
      <c r="DUU130" s="511"/>
      <c r="DUV130" s="511"/>
      <c r="DUW130" s="511"/>
      <c r="DUX130" s="511"/>
      <c r="DUY130" s="511"/>
      <c r="DUZ130" s="511"/>
      <c r="DVA130" s="511"/>
      <c r="DVB130" s="511"/>
      <c r="DVC130" s="511"/>
      <c r="DVD130" s="511"/>
      <c r="DVE130" s="511"/>
      <c r="DVF130" s="511"/>
      <c r="DVG130" s="511"/>
      <c r="DVH130" s="511"/>
      <c r="DVI130" s="511"/>
      <c r="DVJ130" s="511"/>
      <c r="DVK130" s="511"/>
      <c r="DVL130" s="511"/>
      <c r="DVM130" s="511"/>
      <c r="DVN130" s="511"/>
      <c r="DVO130" s="511"/>
      <c r="DVP130" s="511"/>
      <c r="DVQ130" s="511"/>
      <c r="DVR130" s="511"/>
      <c r="DVS130" s="511"/>
      <c r="DVT130" s="511"/>
      <c r="DVU130" s="511"/>
      <c r="DVV130" s="511"/>
      <c r="DVW130" s="511"/>
      <c r="DVX130" s="511"/>
      <c r="DVY130" s="511"/>
      <c r="DVZ130" s="511"/>
      <c r="DWA130" s="511"/>
      <c r="DWB130" s="511"/>
      <c r="DWC130" s="511"/>
      <c r="DWD130" s="511"/>
      <c r="DWE130" s="511"/>
      <c r="DWF130" s="511"/>
      <c r="DWG130" s="511"/>
      <c r="DWH130" s="511"/>
      <c r="DWI130" s="511"/>
      <c r="DWJ130" s="511"/>
      <c r="DWK130" s="511"/>
      <c r="DWL130" s="511"/>
      <c r="DWM130" s="511"/>
      <c r="DWN130" s="511"/>
      <c r="DWO130" s="511"/>
      <c r="DWP130" s="511"/>
      <c r="DWQ130" s="511"/>
      <c r="DWR130" s="511"/>
      <c r="DWS130" s="511"/>
      <c r="DWT130" s="511"/>
      <c r="DWU130" s="511"/>
      <c r="DWV130" s="511"/>
      <c r="DWW130" s="511"/>
      <c r="DWX130" s="511"/>
      <c r="DWY130" s="511"/>
      <c r="DWZ130" s="511"/>
      <c r="DXA130" s="511"/>
      <c r="DXB130" s="511"/>
      <c r="DXC130" s="511"/>
      <c r="DXD130" s="511"/>
      <c r="DXE130" s="511"/>
      <c r="DXF130" s="511"/>
      <c r="DXG130" s="511"/>
      <c r="DXH130" s="511"/>
      <c r="DXI130" s="511"/>
      <c r="DXJ130" s="511"/>
      <c r="DXK130" s="511"/>
      <c r="DXL130" s="511"/>
      <c r="DXM130" s="511"/>
      <c r="DXN130" s="511"/>
      <c r="DXO130" s="511"/>
      <c r="DXP130" s="511"/>
      <c r="DXQ130" s="511"/>
      <c r="DXR130" s="511"/>
      <c r="DXS130" s="511"/>
      <c r="DXT130" s="511"/>
      <c r="DXU130" s="511"/>
      <c r="DXV130" s="511"/>
      <c r="DXW130" s="511"/>
      <c r="DXX130" s="511"/>
      <c r="DXY130" s="511"/>
      <c r="DXZ130" s="511"/>
      <c r="DYA130" s="511"/>
      <c r="DYB130" s="511"/>
      <c r="DYC130" s="511"/>
      <c r="DYD130" s="511"/>
      <c r="DYE130" s="511"/>
      <c r="DYF130" s="511"/>
      <c r="DYG130" s="511"/>
      <c r="DYH130" s="511"/>
      <c r="DYI130" s="511"/>
      <c r="DYJ130" s="511"/>
      <c r="DYK130" s="511"/>
      <c r="DYL130" s="511"/>
      <c r="DYM130" s="511"/>
      <c r="DYN130" s="511"/>
      <c r="DYO130" s="511"/>
      <c r="DYP130" s="511"/>
      <c r="DYQ130" s="511"/>
      <c r="DYR130" s="511"/>
      <c r="DYS130" s="511"/>
      <c r="DYT130" s="511"/>
      <c r="DYU130" s="511"/>
      <c r="DYV130" s="511"/>
      <c r="DYW130" s="511"/>
      <c r="DYX130" s="511"/>
      <c r="DYY130" s="511"/>
      <c r="DYZ130" s="511"/>
      <c r="DZA130" s="511"/>
      <c r="DZB130" s="511"/>
      <c r="DZC130" s="511"/>
      <c r="DZD130" s="511"/>
      <c r="DZE130" s="511"/>
      <c r="DZF130" s="511"/>
      <c r="DZG130" s="511"/>
      <c r="DZH130" s="511"/>
      <c r="DZI130" s="511"/>
      <c r="DZJ130" s="511"/>
      <c r="DZK130" s="511"/>
      <c r="DZL130" s="511"/>
      <c r="DZM130" s="511"/>
      <c r="DZN130" s="511"/>
      <c r="DZO130" s="511"/>
      <c r="DZP130" s="511"/>
      <c r="DZQ130" s="511"/>
      <c r="DZR130" s="511"/>
      <c r="DZS130" s="511"/>
      <c r="DZT130" s="511"/>
      <c r="DZU130" s="511"/>
      <c r="DZV130" s="511"/>
      <c r="DZW130" s="511"/>
      <c r="DZX130" s="511"/>
      <c r="DZY130" s="511"/>
      <c r="DZZ130" s="511"/>
      <c r="EAA130" s="511"/>
      <c r="EAB130" s="511"/>
      <c r="EAC130" s="511"/>
      <c r="EAD130" s="511"/>
      <c r="EAE130" s="511"/>
      <c r="EAF130" s="511"/>
      <c r="EAG130" s="511"/>
      <c r="EAH130" s="511"/>
      <c r="EAI130" s="511"/>
      <c r="EAJ130" s="511"/>
      <c r="EAK130" s="511"/>
      <c r="EAL130" s="511"/>
      <c r="EAM130" s="511"/>
      <c r="EAN130" s="511"/>
      <c r="EAO130" s="511"/>
      <c r="EAP130" s="511"/>
      <c r="EAQ130" s="511"/>
      <c r="EAR130" s="511"/>
      <c r="EAS130" s="511"/>
      <c r="EAT130" s="511"/>
      <c r="EAU130" s="511"/>
      <c r="EAV130" s="511"/>
      <c r="EAW130" s="511"/>
      <c r="EAX130" s="511"/>
      <c r="EAY130" s="511"/>
      <c r="EAZ130" s="511"/>
      <c r="EBA130" s="511"/>
      <c r="EBB130" s="511"/>
      <c r="EBC130" s="511"/>
      <c r="EBD130" s="511"/>
      <c r="EBE130" s="511"/>
      <c r="EBF130" s="511"/>
      <c r="EBG130" s="511"/>
      <c r="EBH130" s="511"/>
      <c r="EBI130" s="511"/>
      <c r="EBJ130" s="511"/>
      <c r="EBK130" s="511"/>
      <c r="EBL130" s="511"/>
      <c r="EBM130" s="511"/>
      <c r="EBN130" s="511"/>
      <c r="EBO130" s="511"/>
      <c r="EBP130" s="511"/>
      <c r="EBQ130" s="511"/>
      <c r="EBR130" s="511"/>
      <c r="EBS130" s="511"/>
      <c r="EBT130" s="511"/>
      <c r="EBU130" s="511"/>
      <c r="EBV130" s="511"/>
      <c r="EBW130" s="511"/>
      <c r="EBX130" s="511"/>
      <c r="EBY130" s="511"/>
      <c r="EBZ130" s="511"/>
      <c r="ECA130" s="511"/>
      <c r="ECB130" s="511"/>
      <c r="ECC130" s="511"/>
      <c r="ECD130" s="511"/>
      <c r="ECE130" s="511"/>
      <c r="ECF130" s="511"/>
      <c r="ECG130" s="511"/>
      <c r="ECH130" s="511"/>
      <c r="ECI130" s="511"/>
      <c r="ECJ130" s="511"/>
      <c r="ECK130" s="511"/>
      <c r="ECL130" s="511"/>
      <c r="ECM130" s="511"/>
      <c r="ECN130" s="511"/>
      <c r="ECO130" s="511"/>
      <c r="ECP130" s="511"/>
      <c r="ECQ130" s="511"/>
      <c r="ECR130" s="511"/>
      <c r="ECS130" s="511"/>
      <c r="ECT130" s="511"/>
      <c r="ECU130" s="511"/>
      <c r="ECV130" s="511"/>
      <c r="ECW130" s="511"/>
      <c r="ECX130" s="511"/>
      <c r="ECY130" s="511"/>
      <c r="ECZ130" s="511"/>
      <c r="EDA130" s="511"/>
      <c r="EDB130" s="511"/>
      <c r="EDC130" s="511"/>
      <c r="EDD130" s="511"/>
      <c r="EDE130" s="511"/>
      <c r="EDF130" s="511"/>
      <c r="EDG130" s="511"/>
      <c r="EDH130" s="511"/>
      <c r="EDI130" s="511"/>
      <c r="EDJ130" s="511"/>
      <c r="EDK130" s="511"/>
      <c r="EDL130" s="511"/>
      <c r="EDM130" s="511"/>
      <c r="EDN130" s="511"/>
      <c r="EDO130" s="511"/>
      <c r="EDP130" s="511"/>
      <c r="EDQ130" s="511"/>
      <c r="EDR130" s="511"/>
      <c r="EDS130" s="511"/>
      <c r="EDT130" s="511"/>
      <c r="EDU130" s="511"/>
      <c r="EDV130" s="511"/>
      <c r="EDW130" s="511"/>
      <c r="EDX130" s="511"/>
      <c r="EDY130" s="511"/>
      <c r="EDZ130" s="511"/>
      <c r="EEA130" s="511"/>
      <c r="EEB130" s="511"/>
      <c r="EEC130" s="511"/>
      <c r="EED130" s="511"/>
      <c r="EEE130" s="511"/>
      <c r="EEF130" s="511"/>
      <c r="EEG130" s="511"/>
      <c r="EEH130" s="511"/>
      <c r="EEI130" s="511"/>
      <c r="EEJ130" s="511"/>
      <c r="EEK130" s="511"/>
      <c r="EEL130" s="511"/>
      <c r="EEM130" s="511"/>
      <c r="EEN130" s="511"/>
      <c r="EEO130" s="511"/>
      <c r="EEP130" s="511"/>
      <c r="EEQ130" s="511"/>
      <c r="EER130" s="511"/>
      <c r="EES130" s="511"/>
      <c r="EET130" s="511"/>
      <c r="EEU130" s="511"/>
      <c r="EEV130" s="511"/>
      <c r="EEW130" s="511"/>
      <c r="EEX130" s="511"/>
      <c r="EEY130" s="511"/>
      <c r="EEZ130" s="511"/>
      <c r="EFA130" s="511"/>
      <c r="EFB130" s="511"/>
      <c r="EFC130" s="511"/>
      <c r="EFD130" s="511"/>
      <c r="EFE130" s="511"/>
      <c r="EFF130" s="511"/>
      <c r="EFG130" s="511"/>
      <c r="EFH130" s="511"/>
      <c r="EFI130" s="511"/>
      <c r="EFJ130" s="511"/>
      <c r="EFK130" s="511"/>
      <c r="EFL130" s="511"/>
      <c r="EFM130" s="511"/>
      <c r="EFN130" s="511"/>
      <c r="EFO130" s="511"/>
      <c r="EFP130" s="511"/>
      <c r="EFQ130" s="511"/>
      <c r="EFR130" s="511"/>
      <c r="EFS130" s="511"/>
      <c r="EFT130" s="511"/>
      <c r="EFU130" s="511"/>
      <c r="EFV130" s="511"/>
      <c r="EFW130" s="511"/>
      <c r="EFX130" s="511"/>
      <c r="EFY130" s="511"/>
      <c r="EFZ130" s="511"/>
      <c r="EGA130" s="511"/>
      <c r="EGB130" s="511"/>
      <c r="EGC130" s="511"/>
      <c r="EGD130" s="511"/>
      <c r="EGE130" s="511"/>
      <c r="EGF130" s="511"/>
      <c r="EGG130" s="511"/>
      <c r="EGH130" s="511"/>
      <c r="EGI130" s="511"/>
      <c r="EGJ130" s="511"/>
      <c r="EGK130" s="511"/>
      <c r="EGL130" s="511"/>
      <c r="EGM130" s="511"/>
      <c r="EGN130" s="511"/>
      <c r="EGO130" s="511"/>
      <c r="EGP130" s="511"/>
      <c r="EGQ130" s="511"/>
      <c r="EGR130" s="511"/>
      <c r="EGS130" s="511"/>
      <c r="EGT130" s="511"/>
      <c r="EGU130" s="511"/>
      <c r="EGV130" s="511"/>
      <c r="EGW130" s="511"/>
      <c r="EGX130" s="511"/>
      <c r="EGY130" s="511"/>
      <c r="EGZ130" s="511"/>
      <c r="EHA130" s="511"/>
      <c r="EHB130" s="511"/>
      <c r="EHC130" s="511"/>
      <c r="EHD130" s="511"/>
      <c r="EHE130" s="511"/>
      <c r="EHF130" s="511"/>
      <c r="EHG130" s="511"/>
      <c r="EHH130" s="511"/>
      <c r="EHI130" s="511"/>
      <c r="EHJ130" s="511"/>
      <c r="EHK130" s="511"/>
      <c r="EHL130" s="511"/>
      <c r="EHM130" s="511"/>
      <c r="EHN130" s="511"/>
      <c r="EHO130" s="511"/>
      <c r="EHP130" s="511"/>
      <c r="EHQ130" s="511"/>
      <c r="EHR130" s="511"/>
      <c r="EHS130" s="511"/>
      <c r="EHT130" s="511"/>
      <c r="EHU130" s="511"/>
      <c r="EHV130" s="511"/>
      <c r="EHW130" s="511"/>
      <c r="EHX130" s="511"/>
      <c r="EHY130" s="511"/>
      <c r="EHZ130" s="511"/>
      <c r="EIA130" s="511"/>
      <c r="EIB130" s="511"/>
      <c r="EIC130" s="511"/>
      <c r="EID130" s="511"/>
      <c r="EIE130" s="511"/>
      <c r="EIF130" s="511"/>
      <c r="EIG130" s="511"/>
      <c r="EIH130" s="511"/>
      <c r="EII130" s="511"/>
      <c r="EIJ130" s="511"/>
      <c r="EIK130" s="511"/>
      <c r="EIL130" s="511"/>
      <c r="EIM130" s="511"/>
      <c r="EIN130" s="511"/>
      <c r="EIO130" s="511"/>
      <c r="EIP130" s="511"/>
      <c r="EIQ130" s="511"/>
      <c r="EIR130" s="511"/>
      <c r="EIS130" s="511"/>
      <c r="EIT130" s="511"/>
      <c r="EIU130" s="511"/>
      <c r="EIV130" s="511"/>
      <c r="EIW130" s="511"/>
      <c r="EIX130" s="511"/>
      <c r="EIY130" s="511"/>
      <c r="EIZ130" s="511"/>
      <c r="EJA130" s="511"/>
      <c r="EJB130" s="511"/>
      <c r="EJC130" s="511"/>
      <c r="EJD130" s="511"/>
      <c r="EJE130" s="511"/>
      <c r="EJF130" s="511"/>
      <c r="EJG130" s="511"/>
      <c r="EJH130" s="511"/>
      <c r="EJI130" s="511"/>
      <c r="EJJ130" s="511"/>
      <c r="EJK130" s="511"/>
      <c r="EJL130" s="511"/>
      <c r="EJM130" s="511"/>
      <c r="EJN130" s="511"/>
      <c r="EJO130" s="511"/>
      <c r="EJP130" s="511"/>
      <c r="EJQ130" s="511"/>
      <c r="EJR130" s="511"/>
      <c r="EJS130" s="511"/>
      <c r="EJT130" s="511"/>
      <c r="EJU130" s="511"/>
      <c r="EJV130" s="511"/>
      <c r="EJW130" s="511"/>
      <c r="EJX130" s="511"/>
      <c r="EJY130" s="511"/>
      <c r="EJZ130" s="511"/>
      <c r="EKA130" s="511"/>
      <c r="EKB130" s="511"/>
      <c r="EKC130" s="511"/>
      <c r="EKD130" s="511"/>
      <c r="EKE130" s="511"/>
      <c r="EKF130" s="511"/>
      <c r="EKG130" s="511"/>
      <c r="EKH130" s="511"/>
      <c r="EKI130" s="511"/>
      <c r="EKJ130" s="511"/>
      <c r="EKK130" s="511"/>
      <c r="EKL130" s="511"/>
      <c r="EKM130" s="511"/>
      <c r="EKN130" s="511"/>
      <c r="EKO130" s="511"/>
      <c r="EKP130" s="511"/>
      <c r="EKQ130" s="511"/>
      <c r="EKR130" s="511"/>
      <c r="EKS130" s="511"/>
      <c r="EKT130" s="511"/>
      <c r="EKU130" s="511"/>
      <c r="EKV130" s="511"/>
      <c r="EKW130" s="511"/>
      <c r="EKX130" s="511"/>
      <c r="EKY130" s="511"/>
      <c r="EKZ130" s="511"/>
      <c r="ELA130" s="511"/>
      <c r="ELB130" s="511"/>
      <c r="ELC130" s="511"/>
      <c r="ELD130" s="511"/>
      <c r="ELE130" s="511"/>
      <c r="ELF130" s="511"/>
      <c r="ELG130" s="511"/>
      <c r="ELH130" s="511"/>
      <c r="ELI130" s="511"/>
      <c r="ELJ130" s="511"/>
      <c r="ELK130" s="511"/>
      <c r="ELL130" s="511"/>
      <c r="ELM130" s="511"/>
      <c r="ELN130" s="511"/>
      <c r="ELO130" s="511"/>
      <c r="ELP130" s="511"/>
      <c r="ELQ130" s="511"/>
      <c r="ELR130" s="511"/>
      <c r="ELS130" s="511"/>
      <c r="ELT130" s="511"/>
      <c r="ELU130" s="511"/>
      <c r="ELV130" s="511"/>
      <c r="ELW130" s="511"/>
      <c r="ELX130" s="511"/>
      <c r="ELY130" s="511"/>
      <c r="ELZ130" s="511"/>
      <c r="EMA130" s="511"/>
      <c r="EMB130" s="511"/>
      <c r="EMC130" s="511"/>
      <c r="EMD130" s="511"/>
      <c r="EME130" s="511"/>
      <c r="EMF130" s="511"/>
      <c r="EMG130" s="511"/>
      <c r="EMH130" s="511"/>
      <c r="EMI130" s="511"/>
      <c r="EMJ130" s="511"/>
      <c r="EMK130" s="511"/>
      <c r="EML130" s="511"/>
      <c r="EMM130" s="511"/>
      <c r="EMN130" s="511"/>
      <c r="EMO130" s="511"/>
      <c r="EMP130" s="511"/>
      <c r="EMQ130" s="511"/>
      <c r="EMR130" s="511"/>
      <c r="EMS130" s="511"/>
      <c r="EMT130" s="511"/>
      <c r="EMU130" s="511"/>
      <c r="EMV130" s="511"/>
      <c r="EMW130" s="511"/>
      <c r="EMX130" s="511"/>
      <c r="EMY130" s="511"/>
      <c r="EMZ130" s="511"/>
      <c r="ENA130" s="511"/>
      <c r="ENB130" s="511"/>
      <c r="ENC130" s="511"/>
      <c r="END130" s="511"/>
      <c r="ENE130" s="511"/>
      <c r="ENF130" s="511"/>
      <c r="ENG130" s="511"/>
      <c r="ENH130" s="511"/>
      <c r="ENI130" s="511"/>
      <c r="ENJ130" s="511"/>
      <c r="ENK130" s="511"/>
      <c r="ENL130" s="511"/>
      <c r="ENM130" s="511"/>
      <c r="ENN130" s="511"/>
      <c r="ENO130" s="511"/>
      <c r="ENP130" s="511"/>
      <c r="ENQ130" s="511"/>
      <c r="ENR130" s="511"/>
      <c r="ENS130" s="511"/>
      <c r="ENT130" s="511"/>
      <c r="ENU130" s="511"/>
      <c r="ENV130" s="511"/>
      <c r="ENW130" s="511"/>
      <c r="ENX130" s="511"/>
      <c r="ENY130" s="511"/>
      <c r="ENZ130" s="511"/>
      <c r="EOA130" s="511"/>
      <c r="EOB130" s="511"/>
      <c r="EOC130" s="511"/>
      <c r="EOD130" s="511"/>
      <c r="EOE130" s="511"/>
      <c r="EOF130" s="511"/>
      <c r="EOG130" s="511"/>
      <c r="EOH130" s="511"/>
      <c r="EOI130" s="511"/>
      <c r="EOJ130" s="511"/>
      <c r="EOK130" s="511"/>
      <c r="EOL130" s="511"/>
      <c r="EOM130" s="511"/>
      <c r="EON130" s="511"/>
      <c r="EOO130" s="511"/>
      <c r="EOP130" s="511"/>
      <c r="EOQ130" s="511"/>
      <c r="EOR130" s="511"/>
      <c r="EOS130" s="511"/>
      <c r="EOT130" s="511"/>
      <c r="EOU130" s="511"/>
      <c r="EOV130" s="511"/>
      <c r="EOW130" s="511"/>
      <c r="EOX130" s="511"/>
      <c r="EOY130" s="511"/>
      <c r="EOZ130" s="511"/>
      <c r="EPA130" s="511"/>
      <c r="EPB130" s="511"/>
      <c r="EPC130" s="511"/>
      <c r="EPD130" s="511"/>
      <c r="EPE130" s="511"/>
      <c r="EPF130" s="511"/>
      <c r="EPG130" s="511"/>
      <c r="EPH130" s="511"/>
      <c r="EPI130" s="511"/>
      <c r="EPJ130" s="511"/>
      <c r="EPK130" s="511"/>
      <c r="EPL130" s="511"/>
      <c r="EPM130" s="511"/>
      <c r="EPN130" s="511"/>
      <c r="EPO130" s="511"/>
      <c r="EPP130" s="511"/>
      <c r="EPQ130" s="511"/>
      <c r="EPR130" s="511"/>
      <c r="EPS130" s="511"/>
      <c r="EPT130" s="511"/>
      <c r="EPU130" s="511"/>
      <c r="EPV130" s="511"/>
      <c r="EPW130" s="511"/>
      <c r="EPX130" s="511"/>
      <c r="EPY130" s="511"/>
      <c r="EPZ130" s="511"/>
      <c r="EQA130" s="511"/>
      <c r="EQB130" s="511"/>
      <c r="EQC130" s="511"/>
      <c r="EQD130" s="511"/>
      <c r="EQE130" s="511"/>
      <c r="EQF130" s="511"/>
      <c r="EQG130" s="511"/>
      <c r="EQH130" s="511"/>
      <c r="EQI130" s="511"/>
      <c r="EQJ130" s="511"/>
      <c r="EQK130" s="511"/>
      <c r="EQL130" s="511"/>
      <c r="EQM130" s="511"/>
      <c r="EQN130" s="511"/>
      <c r="EQO130" s="511"/>
      <c r="EQP130" s="511"/>
      <c r="EQQ130" s="511"/>
      <c r="EQR130" s="511"/>
      <c r="EQS130" s="511"/>
      <c r="EQT130" s="511"/>
      <c r="EQU130" s="511"/>
      <c r="EQV130" s="511"/>
      <c r="EQW130" s="511"/>
      <c r="EQX130" s="511"/>
      <c r="EQY130" s="511"/>
      <c r="EQZ130" s="511"/>
      <c r="ERA130" s="511"/>
      <c r="ERB130" s="511"/>
      <c r="ERC130" s="511"/>
      <c r="ERD130" s="511"/>
      <c r="ERE130" s="511"/>
      <c r="ERF130" s="511"/>
      <c r="ERG130" s="511"/>
      <c r="ERH130" s="511"/>
      <c r="ERI130" s="511"/>
      <c r="ERJ130" s="511"/>
      <c r="ERK130" s="511"/>
      <c r="ERL130" s="511"/>
      <c r="ERM130" s="511"/>
      <c r="ERN130" s="511"/>
      <c r="ERO130" s="511"/>
      <c r="ERP130" s="511"/>
      <c r="ERQ130" s="511"/>
      <c r="ERR130" s="511"/>
      <c r="ERS130" s="511"/>
      <c r="ERT130" s="511"/>
      <c r="ERU130" s="511"/>
      <c r="ERV130" s="511"/>
      <c r="ERW130" s="511"/>
      <c r="ERX130" s="511"/>
      <c r="ERY130" s="511"/>
      <c r="ERZ130" s="511"/>
      <c r="ESA130" s="511"/>
      <c r="ESB130" s="511"/>
      <c r="ESC130" s="511"/>
      <c r="ESD130" s="511"/>
      <c r="ESE130" s="511"/>
      <c r="ESF130" s="511"/>
      <c r="ESG130" s="511"/>
      <c r="ESH130" s="511"/>
      <c r="ESI130" s="511"/>
      <c r="ESJ130" s="511"/>
      <c r="ESK130" s="511"/>
      <c r="ESL130" s="511"/>
      <c r="ESM130" s="511"/>
      <c r="ESN130" s="511"/>
      <c r="ESO130" s="511"/>
      <c r="ESP130" s="511"/>
      <c r="ESQ130" s="511"/>
      <c r="ESR130" s="511"/>
      <c r="ESS130" s="511"/>
      <c r="EST130" s="511"/>
      <c r="ESU130" s="511"/>
      <c r="ESV130" s="511"/>
      <c r="ESW130" s="511"/>
      <c r="ESX130" s="511"/>
      <c r="ESY130" s="511"/>
      <c r="ESZ130" s="511"/>
      <c r="ETA130" s="511"/>
      <c r="ETB130" s="511"/>
      <c r="ETC130" s="511"/>
      <c r="ETD130" s="511"/>
      <c r="ETE130" s="511"/>
      <c r="ETF130" s="511"/>
      <c r="ETG130" s="511"/>
      <c r="ETH130" s="511"/>
      <c r="ETI130" s="511"/>
      <c r="ETJ130" s="511"/>
      <c r="ETK130" s="511"/>
      <c r="ETL130" s="511"/>
      <c r="ETM130" s="511"/>
      <c r="ETN130" s="511"/>
      <c r="ETO130" s="511"/>
      <c r="ETP130" s="511"/>
      <c r="ETQ130" s="511"/>
      <c r="ETR130" s="511"/>
      <c r="ETS130" s="511"/>
      <c r="ETT130" s="511"/>
      <c r="ETU130" s="511"/>
      <c r="ETV130" s="511"/>
      <c r="ETW130" s="511"/>
      <c r="ETX130" s="511"/>
      <c r="ETY130" s="511"/>
      <c r="ETZ130" s="511"/>
      <c r="EUA130" s="511"/>
      <c r="EUB130" s="511"/>
      <c r="EUC130" s="511"/>
      <c r="EUD130" s="511"/>
      <c r="EUE130" s="511"/>
      <c r="EUF130" s="511"/>
      <c r="EUG130" s="511"/>
      <c r="EUH130" s="511"/>
      <c r="EUI130" s="511"/>
      <c r="EUJ130" s="511"/>
      <c r="EUK130" s="511"/>
      <c r="EUL130" s="511"/>
      <c r="EUM130" s="511"/>
      <c r="EUN130" s="511"/>
      <c r="EUO130" s="511"/>
      <c r="EUP130" s="511"/>
      <c r="EUQ130" s="511"/>
      <c r="EUR130" s="511"/>
      <c r="EUS130" s="511"/>
      <c r="EUT130" s="511"/>
      <c r="EUU130" s="511"/>
      <c r="EUV130" s="511"/>
      <c r="EUW130" s="511"/>
      <c r="EUX130" s="511"/>
      <c r="EUY130" s="511"/>
      <c r="EUZ130" s="511"/>
      <c r="EVA130" s="511"/>
      <c r="EVB130" s="511"/>
      <c r="EVC130" s="511"/>
      <c r="EVD130" s="511"/>
      <c r="EVE130" s="511"/>
      <c r="EVF130" s="511"/>
      <c r="EVG130" s="511"/>
      <c r="EVH130" s="511"/>
      <c r="EVI130" s="511"/>
      <c r="EVJ130" s="511"/>
      <c r="EVK130" s="511"/>
      <c r="EVL130" s="511"/>
      <c r="EVM130" s="511"/>
      <c r="EVN130" s="511"/>
      <c r="EVO130" s="511"/>
      <c r="EVP130" s="511"/>
      <c r="EVQ130" s="511"/>
      <c r="EVR130" s="511"/>
      <c r="EVS130" s="511"/>
      <c r="EVT130" s="511"/>
      <c r="EVU130" s="511"/>
      <c r="EVV130" s="511"/>
      <c r="EVW130" s="511"/>
      <c r="EVX130" s="511"/>
      <c r="EVY130" s="511"/>
      <c r="EVZ130" s="511"/>
      <c r="EWA130" s="511"/>
      <c r="EWB130" s="511"/>
      <c r="EWC130" s="511"/>
      <c r="EWD130" s="511"/>
      <c r="EWE130" s="511"/>
      <c r="EWF130" s="511"/>
      <c r="EWG130" s="511"/>
      <c r="EWH130" s="511"/>
      <c r="EWI130" s="511"/>
      <c r="EWJ130" s="511"/>
      <c r="EWK130" s="511"/>
      <c r="EWL130" s="511"/>
      <c r="EWM130" s="511"/>
      <c r="EWN130" s="511"/>
      <c r="EWO130" s="511"/>
      <c r="EWP130" s="511"/>
      <c r="EWQ130" s="511"/>
      <c r="EWR130" s="511"/>
      <c r="EWS130" s="511"/>
      <c r="EWT130" s="511"/>
      <c r="EWU130" s="511"/>
      <c r="EWV130" s="511"/>
      <c r="EWW130" s="511"/>
      <c r="EWX130" s="511"/>
      <c r="EWY130" s="511"/>
      <c r="EWZ130" s="511"/>
      <c r="EXA130" s="511"/>
      <c r="EXB130" s="511"/>
      <c r="EXC130" s="511"/>
      <c r="EXD130" s="511"/>
      <c r="EXE130" s="511"/>
      <c r="EXF130" s="511"/>
      <c r="EXG130" s="511"/>
      <c r="EXH130" s="511"/>
      <c r="EXI130" s="511"/>
      <c r="EXJ130" s="511"/>
      <c r="EXK130" s="511"/>
      <c r="EXL130" s="511"/>
      <c r="EXM130" s="511"/>
      <c r="EXN130" s="511"/>
      <c r="EXO130" s="511"/>
      <c r="EXP130" s="511"/>
      <c r="EXQ130" s="511"/>
      <c r="EXR130" s="511"/>
      <c r="EXS130" s="511"/>
      <c r="EXT130" s="511"/>
      <c r="EXU130" s="511"/>
      <c r="EXV130" s="511"/>
      <c r="EXW130" s="511"/>
      <c r="EXX130" s="511"/>
      <c r="EXY130" s="511"/>
      <c r="EXZ130" s="511"/>
      <c r="EYA130" s="511"/>
      <c r="EYB130" s="511"/>
      <c r="EYC130" s="511"/>
      <c r="EYD130" s="511"/>
      <c r="EYE130" s="511"/>
      <c r="EYF130" s="511"/>
      <c r="EYG130" s="511"/>
      <c r="EYH130" s="511"/>
      <c r="EYI130" s="511"/>
      <c r="EYJ130" s="511"/>
      <c r="EYK130" s="511"/>
      <c r="EYL130" s="511"/>
      <c r="EYM130" s="511"/>
      <c r="EYN130" s="511"/>
      <c r="EYO130" s="511"/>
      <c r="EYP130" s="511"/>
      <c r="EYQ130" s="511"/>
      <c r="EYR130" s="511"/>
      <c r="EYS130" s="511"/>
      <c r="EYT130" s="511"/>
      <c r="EYU130" s="511"/>
      <c r="EYV130" s="511"/>
      <c r="EYW130" s="511"/>
      <c r="EYX130" s="511"/>
      <c r="EYY130" s="511"/>
      <c r="EYZ130" s="511"/>
      <c r="EZA130" s="511"/>
      <c r="EZB130" s="511"/>
      <c r="EZC130" s="511"/>
      <c r="EZD130" s="511"/>
      <c r="EZE130" s="511"/>
      <c r="EZF130" s="511"/>
      <c r="EZG130" s="511"/>
      <c r="EZH130" s="511"/>
      <c r="EZI130" s="511"/>
      <c r="EZJ130" s="511"/>
      <c r="EZK130" s="511"/>
      <c r="EZL130" s="511"/>
      <c r="EZM130" s="511"/>
      <c r="EZN130" s="511"/>
      <c r="EZO130" s="511"/>
      <c r="EZP130" s="511"/>
      <c r="EZQ130" s="511"/>
      <c r="EZR130" s="511"/>
      <c r="EZS130" s="511"/>
      <c r="EZT130" s="511"/>
      <c r="EZU130" s="511"/>
      <c r="EZV130" s="511"/>
      <c r="EZW130" s="511"/>
      <c r="EZX130" s="511"/>
      <c r="EZY130" s="511"/>
      <c r="EZZ130" s="511"/>
      <c r="FAA130" s="511"/>
      <c r="FAB130" s="511"/>
      <c r="FAC130" s="511"/>
      <c r="FAD130" s="511"/>
      <c r="FAE130" s="511"/>
      <c r="FAF130" s="511"/>
      <c r="FAG130" s="511"/>
      <c r="FAH130" s="511"/>
      <c r="FAI130" s="511"/>
      <c r="FAJ130" s="511"/>
      <c r="FAK130" s="511"/>
      <c r="FAL130" s="511"/>
      <c r="FAM130" s="511"/>
      <c r="FAN130" s="511"/>
      <c r="FAO130" s="511"/>
      <c r="FAP130" s="511"/>
      <c r="FAQ130" s="511"/>
      <c r="FAR130" s="511"/>
      <c r="FAS130" s="511"/>
      <c r="FAT130" s="511"/>
      <c r="FAU130" s="511"/>
      <c r="FAV130" s="511"/>
      <c r="FAW130" s="511"/>
      <c r="FAX130" s="511"/>
      <c r="FAY130" s="511"/>
      <c r="FAZ130" s="511"/>
      <c r="FBA130" s="511"/>
      <c r="FBB130" s="511"/>
      <c r="FBC130" s="511"/>
      <c r="FBD130" s="511"/>
      <c r="FBE130" s="511"/>
      <c r="FBF130" s="511"/>
      <c r="FBG130" s="511"/>
      <c r="FBH130" s="511"/>
      <c r="FBI130" s="511"/>
      <c r="FBJ130" s="511"/>
      <c r="FBK130" s="511"/>
      <c r="FBL130" s="511"/>
      <c r="FBM130" s="511"/>
      <c r="FBN130" s="511"/>
      <c r="FBO130" s="511"/>
      <c r="FBP130" s="511"/>
      <c r="FBQ130" s="511"/>
      <c r="FBR130" s="511"/>
      <c r="FBS130" s="511"/>
      <c r="FBT130" s="511"/>
      <c r="FBU130" s="511"/>
      <c r="FBV130" s="511"/>
      <c r="FBW130" s="511"/>
      <c r="FBX130" s="511"/>
      <c r="FBY130" s="511"/>
      <c r="FBZ130" s="511"/>
      <c r="FCA130" s="511"/>
      <c r="FCB130" s="511"/>
      <c r="FCC130" s="511"/>
      <c r="FCD130" s="511"/>
      <c r="FCE130" s="511"/>
      <c r="FCF130" s="511"/>
      <c r="FCG130" s="511"/>
      <c r="FCH130" s="511"/>
      <c r="FCI130" s="511"/>
      <c r="FCJ130" s="511"/>
      <c r="FCK130" s="511"/>
      <c r="FCL130" s="511"/>
      <c r="FCM130" s="511"/>
      <c r="FCN130" s="511"/>
      <c r="FCO130" s="511"/>
      <c r="FCP130" s="511"/>
      <c r="FCQ130" s="511"/>
      <c r="FCR130" s="511"/>
      <c r="FCS130" s="511"/>
      <c r="FCT130" s="511"/>
      <c r="FCU130" s="511"/>
      <c r="FCV130" s="511"/>
      <c r="FCW130" s="511"/>
      <c r="FCX130" s="511"/>
      <c r="FCY130" s="511"/>
      <c r="FCZ130" s="511"/>
      <c r="FDA130" s="511"/>
      <c r="FDB130" s="511"/>
      <c r="FDC130" s="511"/>
      <c r="FDD130" s="511"/>
      <c r="FDE130" s="511"/>
      <c r="FDF130" s="511"/>
      <c r="FDG130" s="511"/>
      <c r="FDH130" s="511"/>
      <c r="FDI130" s="511"/>
      <c r="FDJ130" s="511"/>
      <c r="FDK130" s="511"/>
      <c r="FDL130" s="511"/>
      <c r="FDM130" s="511"/>
      <c r="FDN130" s="511"/>
      <c r="FDO130" s="511"/>
      <c r="FDP130" s="511"/>
      <c r="FDQ130" s="511"/>
      <c r="FDR130" s="511"/>
      <c r="FDS130" s="511"/>
      <c r="FDT130" s="511"/>
      <c r="FDU130" s="511"/>
      <c r="FDV130" s="511"/>
      <c r="FDW130" s="511"/>
      <c r="FDX130" s="511"/>
      <c r="FDY130" s="511"/>
      <c r="FDZ130" s="511"/>
      <c r="FEA130" s="511"/>
      <c r="FEB130" s="511"/>
      <c r="FEC130" s="511"/>
      <c r="FED130" s="511"/>
      <c r="FEE130" s="511"/>
      <c r="FEF130" s="511"/>
      <c r="FEG130" s="511"/>
      <c r="FEH130" s="511"/>
      <c r="FEI130" s="511"/>
      <c r="FEJ130" s="511"/>
      <c r="FEK130" s="511"/>
      <c r="FEL130" s="511"/>
      <c r="FEM130" s="511"/>
      <c r="FEN130" s="511"/>
      <c r="FEO130" s="511"/>
      <c r="FEP130" s="511"/>
      <c r="FEQ130" s="511"/>
      <c r="FER130" s="511"/>
      <c r="FES130" s="511"/>
      <c r="FET130" s="511"/>
      <c r="FEU130" s="511"/>
      <c r="FEV130" s="511"/>
      <c r="FEW130" s="511"/>
      <c r="FEX130" s="511"/>
      <c r="FEY130" s="511"/>
      <c r="FEZ130" s="511"/>
      <c r="FFA130" s="511"/>
      <c r="FFB130" s="511"/>
      <c r="FFC130" s="511"/>
      <c r="FFD130" s="511"/>
      <c r="FFE130" s="511"/>
      <c r="FFF130" s="511"/>
      <c r="FFG130" s="511"/>
      <c r="FFH130" s="511"/>
      <c r="FFI130" s="511"/>
      <c r="FFJ130" s="511"/>
      <c r="FFK130" s="511"/>
      <c r="FFL130" s="511"/>
      <c r="FFM130" s="511"/>
      <c r="FFN130" s="511"/>
      <c r="FFO130" s="511"/>
      <c r="FFP130" s="511"/>
      <c r="FFQ130" s="511"/>
      <c r="FFR130" s="511"/>
      <c r="FFS130" s="511"/>
      <c r="FFT130" s="511"/>
      <c r="FFU130" s="511"/>
      <c r="FFV130" s="511"/>
      <c r="FFW130" s="511"/>
      <c r="FFX130" s="511"/>
      <c r="FFY130" s="511"/>
      <c r="FFZ130" s="511"/>
      <c r="FGA130" s="511"/>
      <c r="FGB130" s="511"/>
      <c r="FGC130" s="511"/>
      <c r="FGD130" s="511"/>
      <c r="FGE130" s="511"/>
      <c r="FGF130" s="511"/>
      <c r="FGG130" s="511"/>
      <c r="FGH130" s="511"/>
      <c r="FGI130" s="511"/>
      <c r="FGJ130" s="511"/>
      <c r="FGK130" s="511"/>
      <c r="FGL130" s="511"/>
      <c r="FGM130" s="511"/>
      <c r="FGN130" s="511"/>
      <c r="FGO130" s="511"/>
      <c r="FGP130" s="511"/>
      <c r="FGQ130" s="511"/>
      <c r="FGR130" s="511"/>
      <c r="FGS130" s="511"/>
      <c r="FGT130" s="511"/>
      <c r="FGU130" s="511"/>
      <c r="FGV130" s="511"/>
      <c r="FGW130" s="511"/>
      <c r="FGX130" s="511"/>
      <c r="FGY130" s="511"/>
      <c r="FGZ130" s="511"/>
      <c r="FHA130" s="511"/>
      <c r="FHB130" s="511"/>
      <c r="FHC130" s="511"/>
      <c r="FHD130" s="511"/>
      <c r="FHE130" s="511"/>
      <c r="FHF130" s="511"/>
      <c r="FHG130" s="511"/>
      <c r="FHH130" s="511"/>
      <c r="FHI130" s="511"/>
      <c r="FHJ130" s="511"/>
      <c r="FHK130" s="511"/>
      <c r="FHL130" s="511"/>
      <c r="FHM130" s="511"/>
      <c r="FHN130" s="511"/>
      <c r="FHO130" s="511"/>
      <c r="FHP130" s="511"/>
      <c r="FHQ130" s="511"/>
      <c r="FHR130" s="511"/>
      <c r="FHS130" s="511"/>
      <c r="FHT130" s="511"/>
      <c r="FHU130" s="511"/>
      <c r="FHV130" s="511"/>
      <c r="FHW130" s="511"/>
      <c r="FHX130" s="511"/>
      <c r="FHY130" s="511"/>
      <c r="FHZ130" s="511"/>
      <c r="FIA130" s="511"/>
      <c r="FIB130" s="511"/>
      <c r="FIC130" s="511"/>
      <c r="FID130" s="511"/>
      <c r="FIE130" s="511"/>
      <c r="FIF130" s="511"/>
      <c r="FIG130" s="511"/>
      <c r="FIH130" s="511"/>
      <c r="FII130" s="511"/>
      <c r="FIJ130" s="511"/>
      <c r="FIK130" s="511"/>
      <c r="FIL130" s="511"/>
      <c r="FIM130" s="511"/>
      <c r="FIN130" s="511"/>
      <c r="FIO130" s="511"/>
      <c r="FIP130" s="511"/>
      <c r="FIQ130" s="511"/>
      <c r="FIR130" s="511"/>
      <c r="FIS130" s="511"/>
      <c r="FIT130" s="511"/>
      <c r="FIU130" s="511"/>
      <c r="FIV130" s="511"/>
      <c r="FIW130" s="511"/>
      <c r="FIX130" s="511"/>
      <c r="FIY130" s="511"/>
      <c r="FIZ130" s="511"/>
      <c r="FJA130" s="511"/>
      <c r="FJB130" s="511"/>
      <c r="FJC130" s="511"/>
      <c r="FJD130" s="511"/>
      <c r="FJE130" s="511"/>
      <c r="FJF130" s="511"/>
      <c r="FJG130" s="511"/>
      <c r="FJH130" s="511"/>
      <c r="FJI130" s="511"/>
      <c r="FJJ130" s="511"/>
      <c r="FJK130" s="511"/>
      <c r="FJL130" s="511"/>
      <c r="FJM130" s="511"/>
      <c r="FJN130" s="511"/>
      <c r="FJO130" s="511"/>
      <c r="FJP130" s="511"/>
      <c r="FJQ130" s="511"/>
      <c r="FJR130" s="511"/>
      <c r="FJS130" s="511"/>
      <c r="FJT130" s="511"/>
      <c r="FJU130" s="511"/>
      <c r="FJV130" s="511"/>
      <c r="FJW130" s="511"/>
      <c r="FJX130" s="511"/>
      <c r="FJY130" s="511"/>
      <c r="FJZ130" s="511"/>
      <c r="FKA130" s="511"/>
      <c r="FKB130" s="511"/>
      <c r="FKC130" s="511"/>
      <c r="FKD130" s="511"/>
      <c r="FKE130" s="511"/>
      <c r="FKF130" s="511"/>
      <c r="FKG130" s="511"/>
      <c r="FKH130" s="511"/>
      <c r="FKI130" s="511"/>
      <c r="FKJ130" s="511"/>
      <c r="FKK130" s="511"/>
      <c r="FKL130" s="511"/>
      <c r="FKM130" s="511"/>
      <c r="FKN130" s="511"/>
      <c r="FKO130" s="511"/>
      <c r="FKP130" s="511"/>
      <c r="FKQ130" s="511"/>
      <c r="FKR130" s="511"/>
      <c r="FKS130" s="511"/>
      <c r="FKT130" s="511"/>
      <c r="FKU130" s="511"/>
      <c r="FKV130" s="511"/>
      <c r="FKW130" s="511"/>
      <c r="FKX130" s="511"/>
      <c r="FKY130" s="511"/>
      <c r="FKZ130" s="511"/>
      <c r="FLA130" s="511"/>
      <c r="FLB130" s="511"/>
      <c r="FLC130" s="511"/>
      <c r="FLD130" s="511"/>
      <c r="FLE130" s="511"/>
      <c r="FLF130" s="511"/>
      <c r="FLG130" s="511"/>
      <c r="FLH130" s="511"/>
      <c r="FLI130" s="511"/>
      <c r="FLJ130" s="511"/>
      <c r="FLK130" s="511"/>
      <c r="FLL130" s="511"/>
      <c r="FLM130" s="511"/>
      <c r="FLN130" s="511"/>
      <c r="FLO130" s="511"/>
      <c r="FLP130" s="511"/>
      <c r="FLQ130" s="511"/>
      <c r="FLR130" s="511"/>
      <c r="FLS130" s="511"/>
      <c r="FLT130" s="511"/>
      <c r="FLU130" s="511"/>
      <c r="FLV130" s="511"/>
      <c r="FLW130" s="511"/>
      <c r="FLX130" s="511"/>
      <c r="FLY130" s="511"/>
      <c r="FLZ130" s="511"/>
      <c r="FMA130" s="511"/>
      <c r="FMB130" s="511"/>
      <c r="FMC130" s="511"/>
      <c r="FMD130" s="511"/>
      <c r="FME130" s="511"/>
      <c r="FMF130" s="511"/>
      <c r="FMG130" s="511"/>
      <c r="FMH130" s="511"/>
      <c r="FMI130" s="511"/>
      <c r="FMJ130" s="511"/>
      <c r="FMK130" s="511"/>
      <c r="FML130" s="511"/>
      <c r="FMM130" s="511"/>
      <c r="FMN130" s="511"/>
      <c r="FMO130" s="511"/>
      <c r="FMP130" s="511"/>
      <c r="FMQ130" s="511"/>
      <c r="FMR130" s="511"/>
      <c r="FMS130" s="511"/>
      <c r="FMT130" s="511"/>
      <c r="FMU130" s="511"/>
      <c r="FMV130" s="511"/>
      <c r="FMW130" s="511"/>
      <c r="FMX130" s="511"/>
      <c r="FMY130" s="511"/>
      <c r="FMZ130" s="511"/>
      <c r="FNA130" s="511"/>
      <c r="FNB130" s="511"/>
      <c r="FNC130" s="511"/>
      <c r="FND130" s="511"/>
      <c r="FNE130" s="511"/>
      <c r="FNF130" s="511"/>
      <c r="FNG130" s="511"/>
      <c r="FNH130" s="511"/>
      <c r="FNI130" s="511"/>
      <c r="FNJ130" s="511"/>
      <c r="FNK130" s="511"/>
      <c r="FNL130" s="511"/>
      <c r="FNM130" s="511"/>
      <c r="FNN130" s="511"/>
      <c r="FNO130" s="511"/>
      <c r="FNP130" s="511"/>
      <c r="FNQ130" s="511"/>
      <c r="FNR130" s="511"/>
      <c r="FNS130" s="511"/>
      <c r="FNT130" s="511"/>
      <c r="FNU130" s="511"/>
      <c r="FNV130" s="511"/>
      <c r="FNW130" s="511"/>
      <c r="FNX130" s="511"/>
      <c r="FNY130" s="511"/>
      <c r="FNZ130" s="511"/>
      <c r="FOA130" s="511"/>
      <c r="FOB130" s="511"/>
      <c r="FOC130" s="511"/>
      <c r="FOD130" s="511"/>
      <c r="FOE130" s="511"/>
      <c r="FOF130" s="511"/>
      <c r="FOG130" s="511"/>
      <c r="FOH130" s="511"/>
      <c r="FOI130" s="511"/>
      <c r="FOJ130" s="511"/>
      <c r="FOK130" s="511"/>
      <c r="FOL130" s="511"/>
      <c r="FOM130" s="511"/>
      <c r="FON130" s="511"/>
      <c r="FOO130" s="511"/>
      <c r="FOP130" s="511"/>
      <c r="FOQ130" s="511"/>
      <c r="FOR130" s="511"/>
      <c r="FOS130" s="511"/>
      <c r="FOT130" s="511"/>
      <c r="FOU130" s="511"/>
      <c r="FOV130" s="511"/>
      <c r="FOW130" s="511"/>
      <c r="FOX130" s="511"/>
      <c r="FOY130" s="511"/>
      <c r="FOZ130" s="511"/>
      <c r="FPA130" s="511"/>
      <c r="FPB130" s="511"/>
      <c r="FPC130" s="511"/>
      <c r="FPD130" s="511"/>
      <c r="FPE130" s="511"/>
      <c r="FPF130" s="511"/>
      <c r="FPG130" s="511"/>
      <c r="FPH130" s="511"/>
      <c r="FPI130" s="511"/>
      <c r="FPJ130" s="511"/>
      <c r="FPK130" s="511"/>
      <c r="FPL130" s="511"/>
      <c r="FPM130" s="511"/>
      <c r="FPN130" s="511"/>
      <c r="FPO130" s="511"/>
      <c r="FPP130" s="511"/>
      <c r="FPQ130" s="511"/>
      <c r="FPR130" s="511"/>
      <c r="FPS130" s="511"/>
      <c r="FPT130" s="511"/>
      <c r="FPU130" s="511"/>
      <c r="FPV130" s="511"/>
      <c r="FPW130" s="511"/>
      <c r="FPX130" s="511"/>
      <c r="FPY130" s="511"/>
      <c r="FPZ130" s="511"/>
      <c r="FQA130" s="511"/>
      <c r="FQB130" s="511"/>
      <c r="FQC130" s="511"/>
      <c r="FQD130" s="511"/>
      <c r="FQE130" s="511"/>
      <c r="FQF130" s="511"/>
      <c r="FQG130" s="511"/>
      <c r="FQH130" s="511"/>
      <c r="FQI130" s="511"/>
      <c r="FQJ130" s="511"/>
      <c r="FQK130" s="511"/>
      <c r="FQL130" s="511"/>
      <c r="FQM130" s="511"/>
      <c r="FQN130" s="511"/>
      <c r="FQO130" s="511"/>
      <c r="FQP130" s="511"/>
      <c r="FQQ130" s="511"/>
      <c r="FQR130" s="511"/>
      <c r="FQS130" s="511"/>
      <c r="FQT130" s="511"/>
      <c r="FQU130" s="511"/>
      <c r="FQV130" s="511"/>
      <c r="FQW130" s="511"/>
      <c r="FQX130" s="511"/>
      <c r="FQY130" s="511"/>
      <c r="FQZ130" s="511"/>
      <c r="FRA130" s="511"/>
      <c r="FRB130" s="511"/>
      <c r="FRC130" s="511"/>
      <c r="FRD130" s="511"/>
      <c r="FRE130" s="511"/>
      <c r="FRF130" s="511"/>
      <c r="FRG130" s="511"/>
      <c r="FRH130" s="511"/>
      <c r="FRI130" s="511"/>
      <c r="FRJ130" s="511"/>
      <c r="FRK130" s="511"/>
      <c r="FRL130" s="511"/>
      <c r="FRM130" s="511"/>
      <c r="FRN130" s="511"/>
      <c r="FRO130" s="511"/>
      <c r="FRP130" s="511"/>
      <c r="FRQ130" s="511"/>
      <c r="FRR130" s="511"/>
      <c r="FRS130" s="511"/>
      <c r="FRT130" s="511"/>
      <c r="FRU130" s="511"/>
      <c r="FRV130" s="511"/>
      <c r="FRW130" s="511"/>
      <c r="FRX130" s="511"/>
      <c r="FRY130" s="511"/>
      <c r="FRZ130" s="511"/>
      <c r="FSA130" s="511"/>
      <c r="FSB130" s="511"/>
      <c r="FSC130" s="511"/>
      <c r="FSD130" s="511"/>
      <c r="FSE130" s="511"/>
      <c r="FSF130" s="511"/>
      <c r="FSG130" s="511"/>
      <c r="FSH130" s="511"/>
      <c r="FSI130" s="511"/>
      <c r="FSJ130" s="511"/>
      <c r="FSK130" s="511"/>
      <c r="FSL130" s="511"/>
      <c r="FSM130" s="511"/>
      <c r="FSN130" s="511"/>
      <c r="FSO130" s="511"/>
      <c r="FSP130" s="511"/>
      <c r="FSQ130" s="511"/>
      <c r="FSR130" s="511"/>
      <c r="FSS130" s="511"/>
      <c r="FST130" s="511"/>
      <c r="FSU130" s="511"/>
      <c r="FSV130" s="511"/>
      <c r="FSW130" s="511"/>
      <c r="FSX130" s="511"/>
      <c r="FSY130" s="511"/>
      <c r="FSZ130" s="511"/>
      <c r="FTA130" s="511"/>
      <c r="FTB130" s="511"/>
      <c r="FTC130" s="511"/>
      <c r="FTD130" s="511"/>
      <c r="FTE130" s="511"/>
      <c r="FTF130" s="511"/>
      <c r="FTG130" s="511"/>
      <c r="FTH130" s="511"/>
      <c r="FTI130" s="511"/>
      <c r="FTJ130" s="511"/>
      <c r="FTK130" s="511"/>
      <c r="FTL130" s="511"/>
      <c r="FTM130" s="511"/>
      <c r="FTN130" s="511"/>
      <c r="FTO130" s="511"/>
      <c r="FTP130" s="511"/>
      <c r="FTQ130" s="511"/>
      <c r="FTR130" s="511"/>
      <c r="FTS130" s="511"/>
      <c r="FTT130" s="511"/>
      <c r="FTU130" s="511"/>
      <c r="FTV130" s="511"/>
      <c r="FTW130" s="511"/>
      <c r="FTX130" s="511"/>
      <c r="FTY130" s="511"/>
      <c r="FTZ130" s="511"/>
      <c r="FUA130" s="511"/>
      <c r="FUB130" s="511"/>
      <c r="FUC130" s="511"/>
      <c r="FUD130" s="511"/>
      <c r="FUE130" s="511"/>
      <c r="FUF130" s="511"/>
      <c r="FUG130" s="511"/>
      <c r="FUH130" s="511"/>
      <c r="FUI130" s="511"/>
      <c r="FUJ130" s="511"/>
      <c r="FUK130" s="511"/>
      <c r="FUL130" s="511"/>
      <c r="FUM130" s="511"/>
      <c r="FUN130" s="511"/>
      <c r="FUO130" s="511"/>
      <c r="FUP130" s="511"/>
      <c r="FUQ130" s="511"/>
      <c r="FUR130" s="511"/>
      <c r="FUS130" s="511"/>
      <c r="FUT130" s="511"/>
      <c r="FUU130" s="511"/>
      <c r="FUV130" s="511"/>
      <c r="FUW130" s="511"/>
      <c r="FUX130" s="511"/>
      <c r="FUY130" s="511"/>
      <c r="FUZ130" s="511"/>
      <c r="FVA130" s="511"/>
      <c r="FVB130" s="511"/>
      <c r="FVC130" s="511"/>
      <c r="FVD130" s="511"/>
      <c r="FVE130" s="511"/>
      <c r="FVF130" s="511"/>
      <c r="FVG130" s="511"/>
      <c r="FVH130" s="511"/>
      <c r="FVI130" s="511"/>
      <c r="FVJ130" s="511"/>
      <c r="FVK130" s="511"/>
      <c r="FVL130" s="511"/>
      <c r="FVM130" s="511"/>
      <c r="FVN130" s="511"/>
      <c r="FVO130" s="511"/>
      <c r="FVP130" s="511"/>
      <c r="FVQ130" s="511"/>
      <c r="FVR130" s="511"/>
      <c r="FVS130" s="511"/>
      <c r="FVT130" s="511"/>
      <c r="FVU130" s="511"/>
      <c r="FVV130" s="511"/>
      <c r="FVW130" s="511"/>
      <c r="FVX130" s="511"/>
      <c r="FVY130" s="511"/>
      <c r="FVZ130" s="511"/>
      <c r="FWA130" s="511"/>
      <c r="FWB130" s="511"/>
      <c r="FWC130" s="511"/>
      <c r="FWD130" s="511"/>
      <c r="FWE130" s="511"/>
      <c r="FWF130" s="511"/>
      <c r="FWG130" s="511"/>
      <c r="FWH130" s="511"/>
      <c r="FWI130" s="511"/>
      <c r="FWJ130" s="511"/>
      <c r="FWK130" s="511"/>
      <c r="FWL130" s="511"/>
      <c r="FWM130" s="511"/>
      <c r="FWN130" s="511"/>
      <c r="FWO130" s="511"/>
      <c r="FWP130" s="511"/>
      <c r="FWQ130" s="511"/>
      <c r="FWR130" s="511"/>
      <c r="FWS130" s="511"/>
      <c r="FWT130" s="511"/>
      <c r="FWU130" s="511"/>
      <c r="FWV130" s="511"/>
      <c r="FWW130" s="511"/>
      <c r="FWX130" s="511"/>
      <c r="FWY130" s="511"/>
      <c r="FWZ130" s="511"/>
      <c r="FXA130" s="511"/>
      <c r="FXB130" s="511"/>
      <c r="FXC130" s="511"/>
      <c r="FXD130" s="511"/>
      <c r="FXE130" s="511"/>
      <c r="FXF130" s="511"/>
      <c r="FXG130" s="511"/>
      <c r="FXH130" s="511"/>
      <c r="FXI130" s="511"/>
      <c r="FXJ130" s="511"/>
      <c r="FXK130" s="511"/>
      <c r="FXL130" s="511"/>
      <c r="FXM130" s="511"/>
      <c r="FXN130" s="511"/>
      <c r="FXO130" s="511"/>
      <c r="FXP130" s="511"/>
      <c r="FXQ130" s="511"/>
      <c r="FXR130" s="511"/>
      <c r="FXS130" s="511"/>
      <c r="FXT130" s="511"/>
      <c r="FXU130" s="511"/>
      <c r="FXV130" s="511"/>
      <c r="FXW130" s="511"/>
      <c r="FXX130" s="511"/>
      <c r="FXY130" s="511"/>
      <c r="FXZ130" s="511"/>
      <c r="FYA130" s="511"/>
      <c r="FYB130" s="511"/>
      <c r="FYC130" s="511"/>
      <c r="FYD130" s="511"/>
      <c r="FYE130" s="511"/>
      <c r="FYF130" s="511"/>
      <c r="FYG130" s="511"/>
      <c r="FYH130" s="511"/>
      <c r="FYI130" s="511"/>
      <c r="FYJ130" s="511"/>
      <c r="FYK130" s="511"/>
      <c r="FYL130" s="511"/>
      <c r="FYM130" s="511"/>
      <c r="FYN130" s="511"/>
      <c r="FYO130" s="511"/>
      <c r="FYP130" s="511"/>
      <c r="FYQ130" s="511"/>
      <c r="FYR130" s="511"/>
      <c r="FYS130" s="511"/>
      <c r="FYT130" s="511"/>
      <c r="FYU130" s="511"/>
      <c r="FYV130" s="511"/>
      <c r="FYW130" s="511"/>
      <c r="FYX130" s="511"/>
      <c r="FYY130" s="511"/>
      <c r="FYZ130" s="511"/>
      <c r="FZA130" s="511"/>
      <c r="FZB130" s="511"/>
      <c r="FZC130" s="511"/>
      <c r="FZD130" s="511"/>
      <c r="FZE130" s="511"/>
      <c r="FZF130" s="511"/>
      <c r="FZG130" s="511"/>
      <c r="FZH130" s="511"/>
      <c r="FZI130" s="511"/>
      <c r="FZJ130" s="511"/>
      <c r="FZK130" s="511"/>
      <c r="FZL130" s="511"/>
      <c r="FZM130" s="511"/>
      <c r="FZN130" s="511"/>
      <c r="FZO130" s="511"/>
      <c r="FZP130" s="511"/>
      <c r="FZQ130" s="511"/>
      <c r="FZR130" s="511"/>
      <c r="FZS130" s="511"/>
      <c r="FZT130" s="511"/>
      <c r="FZU130" s="511"/>
      <c r="FZV130" s="511"/>
      <c r="FZW130" s="511"/>
      <c r="FZX130" s="511"/>
      <c r="FZY130" s="511"/>
      <c r="FZZ130" s="511"/>
      <c r="GAA130" s="511"/>
      <c r="GAB130" s="511"/>
      <c r="GAC130" s="511"/>
      <c r="GAD130" s="511"/>
      <c r="GAE130" s="511"/>
      <c r="GAF130" s="511"/>
      <c r="GAG130" s="511"/>
      <c r="GAH130" s="511"/>
      <c r="GAI130" s="511"/>
      <c r="GAJ130" s="511"/>
      <c r="GAK130" s="511"/>
      <c r="GAL130" s="511"/>
      <c r="GAM130" s="511"/>
      <c r="GAN130" s="511"/>
      <c r="GAO130" s="511"/>
      <c r="GAP130" s="511"/>
      <c r="GAQ130" s="511"/>
      <c r="GAR130" s="511"/>
      <c r="GAS130" s="511"/>
      <c r="GAT130" s="511"/>
      <c r="GAU130" s="511"/>
      <c r="GAV130" s="511"/>
      <c r="GAW130" s="511"/>
      <c r="GAX130" s="511"/>
      <c r="GAY130" s="511"/>
      <c r="GAZ130" s="511"/>
      <c r="GBA130" s="511"/>
      <c r="GBB130" s="511"/>
      <c r="GBC130" s="511"/>
      <c r="GBD130" s="511"/>
      <c r="GBE130" s="511"/>
      <c r="GBF130" s="511"/>
      <c r="GBG130" s="511"/>
      <c r="GBH130" s="511"/>
      <c r="GBI130" s="511"/>
      <c r="GBJ130" s="511"/>
      <c r="GBK130" s="511"/>
      <c r="GBL130" s="511"/>
      <c r="GBM130" s="511"/>
      <c r="GBN130" s="511"/>
      <c r="GBO130" s="511"/>
      <c r="GBP130" s="511"/>
      <c r="GBQ130" s="511"/>
      <c r="GBR130" s="511"/>
      <c r="GBS130" s="511"/>
      <c r="GBT130" s="511"/>
      <c r="GBU130" s="511"/>
      <c r="GBV130" s="511"/>
      <c r="GBW130" s="511"/>
      <c r="GBX130" s="511"/>
      <c r="GBY130" s="511"/>
      <c r="GBZ130" s="511"/>
      <c r="GCA130" s="511"/>
      <c r="GCB130" s="511"/>
      <c r="GCC130" s="511"/>
      <c r="GCD130" s="511"/>
      <c r="GCE130" s="511"/>
      <c r="GCF130" s="511"/>
      <c r="GCG130" s="511"/>
      <c r="GCH130" s="511"/>
      <c r="GCI130" s="511"/>
      <c r="GCJ130" s="511"/>
      <c r="GCK130" s="511"/>
      <c r="GCL130" s="511"/>
      <c r="GCM130" s="511"/>
      <c r="GCN130" s="511"/>
      <c r="GCO130" s="511"/>
      <c r="GCP130" s="511"/>
      <c r="GCQ130" s="511"/>
      <c r="GCR130" s="511"/>
      <c r="GCS130" s="511"/>
      <c r="GCT130" s="511"/>
      <c r="GCU130" s="511"/>
      <c r="GCV130" s="511"/>
      <c r="GCW130" s="511"/>
      <c r="GCX130" s="511"/>
      <c r="GCY130" s="511"/>
      <c r="GCZ130" s="511"/>
      <c r="GDA130" s="511"/>
      <c r="GDB130" s="511"/>
      <c r="GDC130" s="511"/>
      <c r="GDD130" s="511"/>
      <c r="GDE130" s="511"/>
      <c r="GDF130" s="511"/>
      <c r="GDG130" s="511"/>
      <c r="GDH130" s="511"/>
      <c r="GDI130" s="511"/>
      <c r="GDJ130" s="511"/>
      <c r="GDK130" s="511"/>
      <c r="GDL130" s="511"/>
      <c r="GDM130" s="511"/>
      <c r="GDN130" s="511"/>
      <c r="GDO130" s="511"/>
      <c r="GDP130" s="511"/>
      <c r="GDQ130" s="511"/>
      <c r="GDR130" s="511"/>
      <c r="GDS130" s="511"/>
      <c r="GDT130" s="511"/>
      <c r="GDU130" s="511"/>
      <c r="GDV130" s="511"/>
      <c r="GDW130" s="511"/>
      <c r="GDX130" s="511"/>
      <c r="GDY130" s="511"/>
      <c r="GDZ130" s="511"/>
      <c r="GEA130" s="511"/>
      <c r="GEB130" s="511"/>
      <c r="GEC130" s="511"/>
      <c r="GED130" s="511"/>
      <c r="GEE130" s="511"/>
      <c r="GEF130" s="511"/>
      <c r="GEG130" s="511"/>
      <c r="GEH130" s="511"/>
      <c r="GEI130" s="511"/>
      <c r="GEJ130" s="511"/>
      <c r="GEK130" s="511"/>
      <c r="GEL130" s="511"/>
      <c r="GEM130" s="511"/>
      <c r="GEN130" s="511"/>
      <c r="GEO130" s="511"/>
      <c r="GEP130" s="511"/>
      <c r="GEQ130" s="511"/>
      <c r="GER130" s="511"/>
      <c r="GES130" s="511"/>
      <c r="GET130" s="511"/>
      <c r="GEU130" s="511"/>
      <c r="GEV130" s="511"/>
      <c r="GEW130" s="511"/>
      <c r="GEX130" s="511"/>
      <c r="GEY130" s="511"/>
      <c r="GEZ130" s="511"/>
      <c r="GFA130" s="511"/>
      <c r="GFB130" s="511"/>
      <c r="GFC130" s="511"/>
      <c r="GFD130" s="511"/>
      <c r="GFE130" s="511"/>
      <c r="GFF130" s="511"/>
      <c r="GFG130" s="511"/>
      <c r="GFH130" s="511"/>
      <c r="GFI130" s="511"/>
      <c r="GFJ130" s="511"/>
      <c r="GFK130" s="511"/>
      <c r="GFL130" s="511"/>
      <c r="GFM130" s="511"/>
      <c r="GFN130" s="511"/>
      <c r="GFO130" s="511"/>
      <c r="GFP130" s="511"/>
      <c r="GFQ130" s="511"/>
      <c r="GFR130" s="511"/>
      <c r="GFS130" s="511"/>
      <c r="GFT130" s="511"/>
      <c r="GFU130" s="511"/>
      <c r="GFV130" s="511"/>
      <c r="GFW130" s="511"/>
      <c r="GFX130" s="511"/>
      <c r="GFY130" s="511"/>
      <c r="GFZ130" s="511"/>
      <c r="GGA130" s="511"/>
      <c r="GGB130" s="511"/>
      <c r="GGC130" s="511"/>
      <c r="GGD130" s="511"/>
      <c r="GGE130" s="511"/>
      <c r="GGF130" s="511"/>
      <c r="GGG130" s="511"/>
      <c r="GGH130" s="511"/>
      <c r="GGI130" s="511"/>
      <c r="GGJ130" s="511"/>
      <c r="GGK130" s="511"/>
      <c r="GGL130" s="511"/>
      <c r="GGM130" s="511"/>
      <c r="GGN130" s="511"/>
      <c r="GGO130" s="511"/>
      <c r="GGP130" s="511"/>
      <c r="GGQ130" s="511"/>
      <c r="GGR130" s="511"/>
      <c r="GGS130" s="511"/>
      <c r="GGT130" s="511"/>
      <c r="GGU130" s="511"/>
      <c r="GGV130" s="511"/>
      <c r="GGW130" s="511"/>
      <c r="GGX130" s="511"/>
      <c r="GGY130" s="511"/>
      <c r="GGZ130" s="511"/>
      <c r="GHA130" s="511"/>
      <c r="GHB130" s="511"/>
      <c r="GHC130" s="511"/>
      <c r="GHD130" s="511"/>
      <c r="GHE130" s="511"/>
      <c r="GHF130" s="511"/>
      <c r="GHG130" s="511"/>
      <c r="GHH130" s="511"/>
      <c r="GHI130" s="511"/>
      <c r="GHJ130" s="511"/>
      <c r="GHK130" s="511"/>
      <c r="GHL130" s="511"/>
      <c r="GHM130" s="511"/>
      <c r="GHN130" s="511"/>
      <c r="GHO130" s="511"/>
      <c r="GHP130" s="511"/>
      <c r="GHQ130" s="511"/>
      <c r="GHR130" s="511"/>
      <c r="GHS130" s="511"/>
      <c r="GHT130" s="511"/>
      <c r="GHU130" s="511"/>
      <c r="GHV130" s="511"/>
      <c r="GHW130" s="511"/>
      <c r="GHX130" s="511"/>
      <c r="GHY130" s="511"/>
      <c r="GHZ130" s="511"/>
      <c r="GIA130" s="511"/>
      <c r="GIB130" s="511"/>
      <c r="GIC130" s="511"/>
      <c r="GID130" s="511"/>
      <c r="GIE130" s="511"/>
      <c r="GIF130" s="511"/>
      <c r="GIG130" s="511"/>
      <c r="GIH130" s="511"/>
      <c r="GII130" s="511"/>
      <c r="GIJ130" s="511"/>
      <c r="GIK130" s="511"/>
      <c r="GIL130" s="511"/>
      <c r="GIM130" s="511"/>
      <c r="GIN130" s="511"/>
      <c r="GIO130" s="511"/>
      <c r="GIP130" s="511"/>
      <c r="GIQ130" s="511"/>
      <c r="GIR130" s="511"/>
      <c r="GIS130" s="511"/>
      <c r="GIT130" s="511"/>
      <c r="GIU130" s="511"/>
      <c r="GIV130" s="511"/>
      <c r="GIW130" s="511"/>
      <c r="GIX130" s="511"/>
      <c r="GIY130" s="511"/>
      <c r="GIZ130" s="511"/>
      <c r="GJA130" s="511"/>
      <c r="GJB130" s="511"/>
      <c r="GJC130" s="511"/>
      <c r="GJD130" s="511"/>
      <c r="GJE130" s="511"/>
      <c r="GJF130" s="511"/>
      <c r="GJG130" s="511"/>
      <c r="GJH130" s="511"/>
      <c r="GJI130" s="511"/>
      <c r="GJJ130" s="511"/>
      <c r="GJK130" s="511"/>
      <c r="GJL130" s="511"/>
      <c r="GJM130" s="511"/>
      <c r="GJN130" s="511"/>
      <c r="GJO130" s="511"/>
      <c r="GJP130" s="511"/>
      <c r="GJQ130" s="511"/>
      <c r="GJR130" s="511"/>
      <c r="GJS130" s="511"/>
      <c r="GJT130" s="511"/>
      <c r="GJU130" s="511"/>
      <c r="GJV130" s="511"/>
      <c r="GJW130" s="511"/>
      <c r="GJX130" s="511"/>
      <c r="GJY130" s="511"/>
      <c r="GJZ130" s="511"/>
      <c r="GKA130" s="511"/>
      <c r="GKB130" s="511"/>
      <c r="GKC130" s="511"/>
      <c r="GKD130" s="511"/>
      <c r="GKE130" s="511"/>
      <c r="GKF130" s="511"/>
      <c r="GKG130" s="511"/>
      <c r="GKH130" s="511"/>
      <c r="GKI130" s="511"/>
      <c r="GKJ130" s="511"/>
      <c r="GKK130" s="511"/>
      <c r="GKL130" s="511"/>
      <c r="GKM130" s="511"/>
      <c r="GKN130" s="511"/>
      <c r="GKO130" s="511"/>
      <c r="GKP130" s="511"/>
      <c r="GKQ130" s="511"/>
      <c r="GKR130" s="511"/>
      <c r="GKS130" s="511"/>
      <c r="GKT130" s="511"/>
      <c r="GKU130" s="511"/>
      <c r="GKV130" s="511"/>
      <c r="GKW130" s="511"/>
      <c r="GKX130" s="511"/>
      <c r="GKY130" s="511"/>
      <c r="GKZ130" s="511"/>
      <c r="GLA130" s="511"/>
      <c r="GLB130" s="511"/>
      <c r="GLC130" s="511"/>
      <c r="GLD130" s="511"/>
      <c r="GLE130" s="511"/>
      <c r="GLF130" s="511"/>
      <c r="GLG130" s="511"/>
      <c r="GLH130" s="511"/>
      <c r="GLI130" s="511"/>
      <c r="GLJ130" s="511"/>
      <c r="GLK130" s="511"/>
      <c r="GLL130" s="511"/>
      <c r="GLM130" s="511"/>
      <c r="GLN130" s="511"/>
      <c r="GLO130" s="511"/>
      <c r="GLP130" s="511"/>
      <c r="GLQ130" s="511"/>
      <c r="GLR130" s="511"/>
      <c r="GLS130" s="511"/>
      <c r="GLT130" s="511"/>
      <c r="GLU130" s="511"/>
      <c r="GLV130" s="511"/>
      <c r="GLW130" s="511"/>
      <c r="GLX130" s="511"/>
      <c r="GLY130" s="511"/>
      <c r="GLZ130" s="511"/>
      <c r="GMA130" s="511"/>
      <c r="GMB130" s="511"/>
      <c r="GMC130" s="511"/>
      <c r="GMD130" s="511"/>
      <c r="GME130" s="511"/>
      <c r="GMF130" s="511"/>
      <c r="GMG130" s="511"/>
      <c r="GMH130" s="511"/>
      <c r="GMI130" s="511"/>
      <c r="GMJ130" s="511"/>
      <c r="GMK130" s="511"/>
      <c r="GML130" s="511"/>
      <c r="GMM130" s="511"/>
      <c r="GMN130" s="511"/>
      <c r="GMO130" s="511"/>
      <c r="GMP130" s="511"/>
      <c r="GMQ130" s="511"/>
      <c r="GMR130" s="511"/>
      <c r="GMS130" s="511"/>
      <c r="GMT130" s="511"/>
      <c r="GMU130" s="511"/>
      <c r="GMV130" s="511"/>
      <c r="GMW130" s="511"/>
      <c r="GMX130" s="511"/>
      <c r="GMY130" s="511"/>
      <c r="GMZ130" s="511"/>
      <c r="GNA130" s="511"/>
      <c r="GNB130" s="511"/>
      <c r="GNC130" s="511"/>
      <c r="GND130" s="511"/>
      <c r="GNE130" s="511"/>
      <c r="GNF130" s="511"/>
      <c r="GNG130" s="511"/>
      <c r="GNH130" s="511"/>
      <c r="GNI130" s="511"/>
      <c r="GNJ130" s="511"/>
      <c r="GNK130" s="511"/>
      <c r="GNL130" s="511"/>
      <c r="GNM130" s="511"/>
      <c r="GNN130" s="511"/>
      <c r="GNO130" s="511"/>
      <c r="GNP130" s="511"/>
      <c r="GNQ130" s="511"/>
      <c r="GNR130" s="511"/>
      <c r="GNS130" s="511"/>
      <c r="GNT130" s="511"/>
      <c r="GNU130" s="511"/>
      <c r="GNV130" s="511"/>
      <c r="GNW130" s="511"/>
      <c r="GNX130" s="511"/>
      <c r="GNY130" s="511"/>
      <c r="GNZ130" s="511"/>
      <c r="GOA130" s="511"/>
      <c r="GOB130" s="511"/>
      <c r="GOC130" s="511"/>
      <c r="GOD130" s="511"/>
      <c r="GOE130" s="511"/>
      <c r="GOF130" s="511"/>
      <c r="GOG130" s="511"/>
      <c r="GOH130" s="511"/>
      <c r="GOI130" s="511"/>
      <c r="GOJ130" s="511"/>
      <c r="GOK130" s="511"/>
      <c r="GOL130" s="511"/>
      <c r="GOM130" s="511"/>
      <c r="GON130" s="511"/>
      <c r="GOO130" s="511"/>
      <c r="GOP130" s="511"/>
      <c r="GOQ130" s="511"/>
      <c r="GOR130" s="511"/>
      <c r="GOS130" s="511"/>
      <c r="GOT130" s="511"/>
      <c r="GOU130" s="511"/>
      <c r="GOV130" s="511"/>
      <c r="GOW130" s="511"/>
      <c r="GOX130" s="511"/>
      <c r="GOY130" s="511"/>
      <c r="GOZ130" s="511"/>
      <c r="GPA130" s="511"/>
      <c r="GPB130" s="511"/>
      <c r="GPC130" s="511"/>
      <c r="GPD130" s="511"/>
      <c r="GPE130" s="511"/>
      <c r="GPF130" s="511"/>
      <c r="GPG130" s="511"/>
      <c r="GPH130" s="511"/>
      <c r="GPI130" s="511"/>
      <c r="GPJ130" s="511"/>
      <c r="GPK130" s="511"/>
      <c r="GPL130" s="511"/>
      <c r="GPM130" s="511"/>
      <c r="GPN130" s="511"/>
      <c r="GPO130" s="511"/>
      <c r="GPP130" s="511"/>
      <c r="GPQ130" s="511"/>
      <c r="GPR130" s="511"/>
      <c r="GPS130" s="511"/>
      <c r="GPT130" s="511"/>
      <c r="GPU130" s="511"/>
      <c r="GPV130" s="511"/>
      <c r="GPW130" s="511"/>
      <c r="GPX130" s="511"/>
      <c r="GPY130" s="511"/>
      <c r="GPZ130" s="511"/>
      <c r="GQA130" s="511"/>
      <c r="GQB130" s="511"/>
      <c r="GQC130" s="511"/>
      <c r="GQD130" s="511"/>
      <c r="GQE130" s="511"/>
      <c r="GQF130" s="511"/>
      <c r="GQG130" s="511"/>
      <c r="GQH130" s="511"/>
      <c r="GQI130" s="511"/>
      <c r="GQJ130" s="511"/>
      <c r="GQK130" s="511"/>
      <c r="GQL130" s="511"/>
      <c r="GQM130" s="511"/>
      <c r="GQN130" s="511"/>
      <c r="GQO130" s="511"/>
      <c r="GQP130" s="511"/>
      <c r="GQQ130" s="511"/>
      <c r="GQR130" s="511"/>
      <c r="GQS130" s="511"/>
      <c r="GQT130" s="511"/>
      <c r="GQU130" s="511"/>
      <c r="GQV130" s="511"/>
      <c r="GQW130" s="511"/>
      <c r="GQX130" s="511"/>
      <c r="GQY130" s="511"/>
      <c r="GQZ130" s="511"/>
      <c r="GRA130" s="511"/>
      <c r="GRB130" s="511"/>
      <c r="GRC130" s="511"/>
      <c r="GRD130" s="511"/>
      <c r="GRE130" s="511"/>
      <c r="GRF130" s="511"/>
      <c r="GRG130" s="511"/>
      <c r="GRH130" s="511"/>
      <c r="GRI130" s="511"/>
      <c r="GRJ130" s="511"/>
      <c r="GRK130" s="511"/>
      <c r="GRL130" s="511"/>
      <c r="GRM130" s="511"/>
      <c r="GRN130" s="511"/>
      <c r="GRO130" s="511"/>
      <c r="GRP130" s="511"/>
      <c r="GRQ130" s="511"/>
      <c r="GRR130" s="511"/>
      <c r="GRS130" s="511"/>
      <c r="GRT130" s="511"/>
      <c r="GRU130" s="511"/>
      <c r="GRV130" s="511"/>
      <c r="GRW130" s="511"/>
      <c r="GRX130" s="511"/>
      <c r="GRY130" s="511"/>
      <c r="GRZ130" s="511"/>
      <c r="GSA130" s="511"/>
      <c r="GSB130" s="511"/>
      <c r="GSC130" s="511"/>
      <c r="GSD130" s="511"/>
      <c r="GSE130" s="511"/>
      <c r="GSF130" s="511"/>
      <c r="GSG130" s="511"/>
      <c r="GSH130" s="511"/>
      <c r="GSI130" s="511"/>
      <c r="GSJ130" s="511"/>
      <c r="GSK130" s="511"/>
      <c r="GSL130" s="511"/>
      <c r="GSM130" s="511"/>
      <c r="GSN130" s="511"/>
      <c r="GSO130" s="511"/>
      <c r="GSP130" s="511"/>
      <c r="GSQ130" s="511"/>
      <c r="GSR130" s="511"/>
      <c r="GSS130" s="511"/>
      <c r="GST130" s="511"/>
      <c r="GSU130" s="511"/>
      <c r="GSV130" s="511"/>
      <c r="GSW130" s="511"/>
      <c r="GSX130" s="511"/>
      <c r="GSY130" s="511"/>
      <c r="GSZ130" s="511"/>
      <c r="GTA130" s="511"/>
      <c r="GTB130" s="511"/>
      <c r="GTC130" s="511"/>
      <c r="GTD130" s="511"/>
      <c r="GTE130" s="511"/>
      <c r="GTF130" s="511"/>
      <c r="GTG130" s="511"/>
      <c r="GTH130" s="511"/>
      <c r="GTI130" s="511"/>
      <c r="GTJ130" s="511"/>
      <c r="GTK130" s="511"/>
      <c r="GTL130" s="511"/>
      <c r="GTM130" s="511"/>
      <c r="GTN130" s="511"/>
      <c r="GTO130" s="511"/>
      <c r="GTP130" s="511"/>
      <c r="GTQ130" s="511"/>
      <c r="GTR130" s="511"/>
      <c r="GTS130" s="511"/>
      <c r="GTT130" s="511"/>
      <c r="GTU130" s="511"/>
      <c r="GTV130" s="511"/>
      <c r="GTW130" s="511"/>
      <c r="GTX130" s="511"/>
      <c r="GTY130" s="511"/>
      <c r="GTZ130" s="511"/>
      <c r="GUA130" s="511"/>
      <c r="GUB130" s="511"/>
      <c r="GUC130" s="511"/>
      <c r="GUD130" s="511"/>
      <c r="GUE130" s="511"/>
      <c r="GUF130" s="511"/>
      <c r="GUG130" s="511"/>
      <c r="GUH130" s="511"/>
      <c r="GUI130" s="511"/>
      <c r="GUJ130" s="511"/>
      <c r="GUK130" s="511"/>
      <c r="GUL130" s="511"/>
      <c r="GUM130" s="511"/>
      <c r="GUN130" s="511"/>
      <c r="GUO130" s="511"/>
      <c r="GUP130" s="511"/>
      <c r="GUQ130" s="511"/>
      <c r="GUR130" s="511"/>
      <c r="GUS130" s="511"/>
      <c r="GUT130" s="511"/>
      <c r="GUU130" s="511"/>
      <c r="GUV130" s="511"/>
      <c r="GUW130" s="511"/>
      <c r="GUX130" s="511"/>
      <c r="GUY130" s="511"/>
      <c r="GUZ130" s="511"/>
      <c r="GVA130" s="511"/>
      <c r="GVB130" s="511"/>
      <c r="GVC130" s="511"/>
      <c r="GVD130" s="511"/>
      <c r="GVE130" s="511"/>
      <c r="GVF130" s="511"/>
      <c r="GVG130" s="511"/>
      <c r="GVH130" s="511"/>
      <c r="GVI130" s="511"/>
      <c r="GVJ130" s="511"/>
      <c r="GVK130" s="511"/>
      <c r="GVL130" s="511"/>
      <c r="GVM130" s="511"/>
      <c r="GVN130" s="511"/>
      <c r="GVO130" s="511"/>
      <c r="GVP130" s="511"/>
      <c r="GVQ130" s="511"/>
      <c r="GVR130" s="511"/>
      <c r="GVS130" s="511"/>
      <c r="GVT130" s="511"/>
      <c r="GVU130" s="511"/>
      <c r="GVV130" s="511"/>
      <c r="GVW130" s="511"/>
      <c r="GVX130" s="511"/>
      <c r="GVY130" s="511"/>
      <c r="GVZ130" s="511"/>
      <c r="GWA130" s="511"/>
      <c r="GWB130" s="511"/>
      <c r="GWC130" s="511"/>
      <c r="GWD130" s="511"/>
      <c r="GWE130" s="511"/>
      <c r="GWF130" s="511"/>
      <c r="GWG130" s="511"/>
      <c r="GWH130" s="511"/>
      <c r="GWI130" s="511"/>
      <c r="GWJ130" s="511"/>
      <c r="GWK130" s="511"/>
      <c r="GWL130" s="511"/>
      <c r="GWM130" s="511"/>
      <c r="GWN130" s="511"/>
      <c r="GWO130" s="511"/>
      <c r="GWP130" s="511"/>
      <c r="GWQ130" s="511"/>
      <c r="GWR130" s="511"/>
      <c r="GWS130" s="511"/>
      <c r="GWT130" s="511"/>
      <c r="GWU130" s="511"/>
      <c r="GWV130" s="511"/>
      <c r="GWW130" s="511"/>
      <c r="GWX130" s="511"/>
      <c r="GWY130" s="511"/>
      <c r="GWZ130" s="511"/>
      <c r="GXA130" s="511"/>
      <c r="GXB130" s="511"/>
      <c r="GXC130" s="511"/>
      <c r="GXD130" s="511"/>
      <c r="GXE130" s="511"/>
      <c r="GXF130" s="511"/>
      <c r="GXG130" s="511"/>
      <c r="GXH130" s="511"/>
      <c r="GXI130" s="511"/>
      <c r="GXJ130" s="511"/>
      <c r="GXK130" s="511"/>
      <c r="GXL130" s="511"/>
      <c r="GXM130" s="511"/>
      <c r="GXN130" s="511"/>
      <c r="GXO130" s="511"/>
      <c r="GXP130" s="511"/>
      <c r="GXQ130" s="511"/>
      <c r="GXR130" s="511"/>
      <c r="GXS130" s="511"/>
      <c r="GXT130" s="511"/>
      <c r="GXU130" s="511"/>
      <c r="GXV130" s="511"/>
      <c r="GXW130" s="511"/>
      <c r="GXX130" s="511"/>
      <c r="GXY130" s="511"/>
      <c r="GXZ130" s="511"/>
      <c r="GYA130" s="511"/>
      <c r="GYB130" s="511"/>
      <c r="GYC130" s="511"/>
      <c r="GYD130" s="511"/>
      <c r="GYE130" s="511"/>
      <c r="GYF130" s="511"/>
      <c r="GYG130" s="511"/>
      <c r="GYH130" s="511"/>
      <c r="GYI130" s="511"/>
      <c r="GYJ130" s="511"/>
      <c r="GYK130" s="511"/>
      <c r="GYL130" s="511"/>
      <c r="GYM130" s="511"/>
      <c r="GYN130" s="511"/>
      <c r="GYO130" s="511"/>
      <c r="GYP130" s="511"/>
      <c r="GYQ130" s="511"/>
      <c r="GYR130" s="511"/>
      <c r="GYS130" s="511"/>
      <c r="GYT130" s="511"/>
      <c r="GYU130" s="511"/>
      <c r="GYV130" s="511"/>
      <c r="GYW130" s="511"/>
      <c r="GYX130" s="511"/>
      <c r="GYY130" s="511"/>
      <c r="GYZ130" s="511"/>
      <c r="GZA130" s="511"/>
      <c r="GZB130" s="511"/>
      <c r="GZC130" s="511"/>
      <c r="GZD130" s="511"/>
      <c r="GZE130" s="511"/>
      <c r="GZF130" s="511"/>
      <c r="GZG130" s="511"/>
      <c r="GZH130" s="511"/>
      <c r="GZI130" s="511"/>
      <c r="GZJ130" s="511"/>
      <c r="GZK130" s="511"/>
      <c r="GZL130" s="511"/>
      <c r="GZM130" s="511"/>
      <c r="GZN130" s="511"/>
      <c r="GZO130" s="511"/>
      <c r="GZP130" s="511"/>
      <c r="GZQ130" s="511"/>
      <c r="GZR130" s="511"/>
      <c r="GZS130" s="511"/>
      <c r="GZT130" s="511"/>
      <c r="GZU130" s="511"/>
      <c r="GZV130" s="511"/>
      <c r="GZW130" s="511"/>
      <c r="GZX130" s="511"/>
      <c r="GZY130" s="511"/>
      <c r="GZZ130" s="511"/>
      <c r="HAA130" s="511"/>
      <c r="HAB130" s="511"/>
      <c r="HAC130" s="511"/>
      <c r="HAD130" s="511"/>
      <c r="HAE130" s="511"/>
      <c r="HAF130" s="511"/>
      <c r="HAG130" s="511"/>
      <c r="HAH130" s="511"/>
      <c r="HAI130" s="511"/>
      <c r="HAJ130" s="511"/>
      <c r="HAK130" s="511"/>
      <c r="HAL130" s="511"/>
      <c r="HAM130" s="511"/>
      <c r="HAN130" s="511"/>
      <c r="HAO130" s="511"/>
      <c r="HAP130" s="511"/>
      <c r="HAQ130" s="511"/>
      <c r="HAR130" s="511"/>
      <c r="HAS130" s="511"/>
      <c r="HAT130" s="511"/>
      <c r="HAU130" s="511"/>
      <c r="HAV130" s="511"/>
      <c r="HAW130" s="511"/>
      <c r="HAX130" s="511"/>
      <c r="HAY130" s="511"/>
      <c r="HAZ130" s="511"/>
      <c r="HBA130" s="511"/>
      <c r="HBB130" s="511"/>
      <c r="HBC130" s="511"/>
      <c r="HBD130" s="511"/>
      <c r="HBE130" s="511"/>
      <c r="HBF130" s="511"/>
      <c r="HBG130" s="511"/>
      <c r="HBH130" s="511"/>
      <c r="HBI130" s="511"/>
      <c r="HBJ130" s="511"/>
      <c r="HBK130" s="511"/>
      <c r="HBL130" s="511"/>
      <c r="HBM130" s="511"/>
      <c r="HBN130" s="511"/>
      <c r="HBO130" s="511"/>
      <c r="HBP130" s="511"/>
      <c r="HBQ130" s="511"/>
      <c r="HBR130" s="511"/>
      <c r="HBS130" s="511"/>
      <c r="HBT130" s="511"/>
      <c r="HBU130" s="511"/>
      <c r="HBV130" s="511"/>
      <c r="HBW130" s="511"/>
      <c r="HBX130" s="511"/>
      <c r="HBY130" s="511"/>
      <c r="HBZ130" s="511"/>
      <c r="HCA130" s="511"/>
      <c r="HCB130" s="511"/>
      <c r="HCC130" s="511"/>
      <c r="HCD130" s="511"/>
      <c r="HCE130" s="511"/>
      <c r="HCF130" s="511"/>
      <c r="HCG130" s="511"/>
      <c r="HCH130" s="511"/>
      <c r="HCI130" s="511"/>
      <c r="HCJ130" s="511"/>
      <c r="HCK130" s="511"/>
      <c r="HCL130" s="511"/>
      <c r="HCM130" s="511"/>
      <c r="HCN130" s="511"/>
      <c r="HCO130" s="511"/>
      <c r="HCP130" s="511"/>
      <c r="HCQ130" s="511"/>
      <c r="HCR130" s="511"/>
      <c r="HCS130" s="511"/>
      <c r="HCT130" s="511"/>
      <c r="HCU130" s="511"/>
      <c r="HCV130" s="511"/>
      <c r="HCW130" s="511"/>
      <c r="HCX130" s="511"/>
      <c r="HCY130" s="511"/>
      <c r="HCZ130" s="511"/>
      <c r="HDA130" s="511"/>
      <c r="HDB130" s="511"/>
      <c r="HDC130" s="511"/>
      <c r="HDD130" s="511"/>
      <c r="HDE130" s="511"/>
      <c r="HDF130" s="511"/>
      <c r="HDG130" s="511"/>
      <c r="HDH130" s="511"/>
      <c r="HDI130" s="511"/>
      <c r="HDJ130" s="511"/>
      <c r="HDK130" s="511"/>
      <c r="HDL130" s="511"/>
      <c r="HDM130" s="511"/>
      <c r="HDN130" s="511"/>
      <c r="HDO130" s="511"/>
      <c r="HDP130" s="511"/>
      <c r="HDQ130" s="511"/>
      <c r="HDR130" s="511"/>
      <c r="HDS130" s="511"/>
      <c r="HDT130" s="511"/>
      <c r="HDU130" s="511"/>
      <c r="HDV130" s="511"/>
      <c r="HDW130" s="511"/>
      <c r="HDX130" s="511"/>
      <c r="HDY130" s="511"/>
      <c r="HDZ130" s="511"/>
      <c r="HEA130" s="511"/>
      <c r="HEB130" s="511"/>
      <c r="HEC130" s="511"/>
      <c r="HED130" s="511"/>
      <c r="HEE130" s="511"/>
      <c r="HEF130" s="511"/>
      <c r="HEG130" s="511"/>
      <c r="HEH130" s="511"/>
      <c r="HEI130" s="511"/>
      <c r="HEJ130" s="511"/>
      <c r="HEK130" s="511"/>
      <c r="HEL130" s="511"/>
      <c r="HEM130" s="511"/>
      <c r="HEN130" s="511"/>
      <c r="HEO130" s="511"/>
      <c r="HEP130" s="511"/>
      <c r="HEQ130" s="511"/>
      <c r="HER130" s="511"/>
      <c r="HES130" s="511"/>
      <c r="HET130" s="511"/>
      <c r="HEU130" s="511"/>
      <c r="HEV130" s="511"/>
      <c r="HEW130" s="511"/>
      <c r="HEX130" s="511"/>
      <c r="HEY130" s="511"/>
      <c r="HEZ130" s="511"/>
      <c r="HFA130" s="511"/>
      <c r="HFB130" s="511"/>
      <c r="HFC130" s="511"/>
      <c r="HFD130" s="511"/>
      <c r="HFE130" s="511"/>
      <c r="HFF130" s="511"/>
      <c r="HFG130" s="511"/>
      <c r="HFH130" s="511"/>
      <c r="HFI130" s="511"/>
      <c r="HFJ130" s="511"/>
      <c r="HFK130" s="511"/>
      <c r="HFL130" s="511"/>
      <c r="HFM130" s="511"/>
      <c r="HFN130" s="511"/>
      <c r="HFO130" s="511"/>
      <c r="HFP130" s="511"/>
      <c r="HFQ130" s="511"/>
      <c r="HFR130" s="511"/>
      <c r="HFS130" s="511"/>
      <c r="HFT130" s="511"/>
      <c r="HFU130" s="511"/>
      <c r="HFV130" s="511"/>
      <c r="HFW130" s="511"/>
      <c r="HFX130" s="511"/>
      <c r="HFY130" s="511"/>
      <c r="HFZ130" s="511"/>
      <c r="HGA130" s="511"/>
      <c r="HGB130" s="511"/>
      <c r="HGC130" s="511"/>
      <c r="HGD130" s="511"/>
      <c r="HGE130" s="511"/>
      <c r="HGF130" s="511"/>
      <c r="HGG130" s="511"/>
      <c r="HGH130" s="511"/>
      <c r="HGI130" s="511"/>
      <c r="HGJ130" s="511"/>
      <c r="HGK130" s="511"/>
      <c r="HGL130" s="511"/>
      <c r="HGM130" s="511"/>
      <c r="HGN130" s="511"/>
      <c r="HGO130" s="511"/>
      <c r="HGP130" s="511"/>
      <c r="HGQ130" s="511"/>
      <c r="HGR130" s="511"/>
      <c r="HGS130" s="511"/>
      <c r="HGT130" s="511"/>
      <c r="HGU130" s="511"/>
      <c r="HGV130" s="511"/>
      <c r="HGW130" s="511"/>
      <c r="HGX130" s="511"/>
      <c r="HGY130" s="511"/>
      <c r="HGZ130" s="511"/>
      <c r="HHA130" s="511"/>
      <c r="HHB130" s="511"/>
      <c r="HHC130" s="511"/>
      <c r="HHD130" s="511"/>
      <c r="HHE130" s="511"/>
      <c r="HHF130" s="511"/>
      <c r="HHG130" s="511"/>
      <c r="HHH130" s="511"/>
      <c r="HHI130" s="511"/>
      <c r="HHJ130" s="511"/>
      <c r="HHK130" s="511"/>
      <c r="HHL130" s="511"/>
      <c r="HHM130" s="511"/>
      <c r="HHN130" s="511"/>
      <c r="HHO130" s="511"/>
      <c r="HHP130" s="511"/>
      <c r="HHQ130" s="511"/>
      <c r="HHR130" s="511"/>
      <c r="HHS130" s="511"/>
      <c r="HHT130" s="511"/>
      <c r="HHU130" s="511"/>
      <c r="HHV130" s="511"/>
      <c r="HHW130" s="511"/>
      <c r="HHX130" s="511"/>
      <c r="HHY130" s="511"/>
      <c r="HHZ130" s="511"/>
      <c r="HIA130" s="511"/>
      <c r="HIB130" s="511"/>
      <c r="HIC130" s="511"/>
      <c r="HID130" s="511"/>
      <c r="HIE130" s="511"/>
      <c r="HIF130" s="511"/>
      <c r="HIG130" s="511"/>
      <c r="HIH130" s="511"/>
      <c r="HII130" s="511"/>
      <c r="HIJ130" s="511"/>
      <c r="HIK130" s="511"/>
      <c r="HIL130" s="511"/>
      <c r="HIM130" s="511"/>
      <c r="HIN130" s="511"/>
      <c r="HIO130" s="511"/>
      <c r="HIP130" s="511"/>
      <c r="HIQ130" s="511"/>
      <c r="HIR130" s="511"/>
      <c r="HIS130" s="511"/>
      <c r="HIT130" s="511"/>
      <c r="HIU130" s="511"/>
      <c r="HIV130" s="511"/>
      <c r="HIW130" s="511"/>
      <c r="HIX130" s="511"/>
      <c r="HIY130" s="511"/>
      <c r="HIZ130" s="511"/>
      <c r="HJA130" s="511"/>
      <c r="HJB130" s="511"/>
      <c r="HJC130" s="511"/>
      <c r="HJD130" s="511"/>
      <c r="HJE130" s="511"/>
      <c r="HJF130" s="511"/>
      <c r="HJG130" s="511"/>
      <c r="HJH130" s="511"/>
      <c r="HJI130" s="511"/>
      <c r="HJJ130" s="511"/>
      <c r="HJK130" s="511"/>
      <c r="HJL130" s="511"/>
      <c r="HJM130" s="511"/>
      <c r="HJN130" s="511"/>
      <c r="HJO130" s="511"/>
      <c r="HJP130" s="511"/>
      <c r="HJQ130" s="511"/>
      <c r="HJR130" s="511"/>
      <c r="HJS130" s="511"/>
      <c r="HJT130" s="511"/>
      <c r="HJU130" s="511"/>
      <c r="HJV130" s="511"/>
      <c r="HJW130" s="511"/>
      <c r="HJX130" s="511"/>
      <c r="HJY130" s="511"/>
      <c r="HJZ130" s="511"/>
      <c r="HKA130" s="511"/>
      <c r="HKB130" s="511"/>
      <c r="HKC130" s="511"/>
      <c r="HKD130" s="511"/>
      <c r="HKE130" s="511"/>
      <c r="HKF130" s="511"/>
      <c r="HKG130" s="511"/>
      <c r="HKH130" s="511"/>
      <c r="HKI130" s="511"/>
      <c r="HKJ130" s="511"/>
      <c r="HKK130" s="511"/>
      <c r="HKL130" s="511"/>
      <c r="HKM130" s="511"/>
      <c r="HKN130" s="511"/>
      <c r="HKO130" s="511"/>
      <c r="HKP130" s="511"/>
      <c r="HKQ130" s="511"/>
      <c r="HKR130" s="511"/>
      <c r="HKS130" s="511"/>
      <c r="HKT130" s="511"/>
      <c r="HKU130" s="511"/>
      <c r="HKV130" s="511"/>
      <c r="HKW130" s="511"/>
      <c r="HKX130" s="511"/>
      <c r="HKY130" s="511"/>
      <c r="HKZ130" s="511"/>
      <c r="HLA130" s="511"/>
      <c r="HLB130" s="511"/>
      <c r="HLC130" s="511"/>
      <c r="HLD130" s="511"/>
      <c r="HLE130" s="511"/>
      <c r="HLF130" s="511"/>
      <c r="HLG130" s="511"/>
      <c r="HLH130" s="511"/>
      <c r="HLI130" s="511"/>
      <c r="HLJ130" s="511"/>
      <c r="HLK130" s="511"/>
      <c r="HLL130" s="511"/>
      <c r="HLM130" s="511"/>
      <c r="HLN130" s="511"/>
      <c r="HLO130" s="511"/>
      <c r="HLP130" s="511"/>
      <c r="HLQ130" s="511"/>
      <c r="HLR130" s="511"/>
      <c r="HLS130" s="511"/>
      <c r="HLT130" s="511"/>
      <c r="HLU130" s="511"/>
      <c r="HLV130" s="511"/>
      <c r="HLW130" s="511"/>
      <c r="HLX130" s="511"/>
      <c r="HLY130" s="511"/>
      <c r="HLZ130" s="511"/>
      <c r="HMA130" s="511"/>
      <c r="HMB130" s="511"/>
      <c r="HMC130" s="511"/>
      <c r="HMD130" s="511"/>
      <c r="HME130" s="511"/>
      <c r="HMF130" s="511"/>
      <c r="HMG130" s="511"/>
      <c r="HMH130" s="511"/>
      <c r="HMI130" s="511"/>
      <c r="HMJ130" s="511"/>
      <c r="HMK130" s="511"/>
      <c r="HML130" s="511"/>
      <c r="HMM130" s="511"/>
      <c r="HMN130" s="511"/>
      <c r="HMO130" s="511"/>
      <c r="HMP130" s="511"/>
      <c r="HMQ130" s="511"/>
      <c r="HMR130" s="511"/>
      <c r="HMS130" s="511"/>
      <c r="HMT130" s="511"/>
      <c r="HMU130" s="511"/>
      <c r="HMV130" s="511"/>
      <c r="HMW130" s="511"/>
      <c r="HMX130" s="511"/>
      <c r="HMY130" s="511"/>
      <c r="HMZ130" s="511"/>
      <c r="HNA130" s="511"/>
      <c r="HNB130" s="511"/>
      <c r="HNC130" s="511"/>
      <c r="HND130" s="511"/>
      <c r="HNE130" s="511"/>
      <c r="HNF130" s="511"/>
      <c r="HNG130" s="511"/>
      <c r="HNH130" s="511"/>
      <c r="HNI130" s="511"/>
      <c r="HNJ130" s="511"/>
      <c r="HNK130" s="511"/>
      <c r="HNL130" s="511"/>
      <c r="HNM130" s="511"/>
      <c r="HNN130" s="511"/>
      <c r="HNO130" s="511"/>
      <c r="HNP130" s="511"/>
      <c r="HNQ130" s="511"/>
      <c r="HNR130" s="511"/>
      <c r="HNS130" s="511"/>
      <c r="HNT130" s="511"/>
      <c r="HNU130" s="511"/>
      <c r="HNV130" s="511"/>
      <c r="HNW130" s="511"/>
      <c r="HNX130" s="511"/>
      <c r="HNY130" s="511"/>
      <c r="HNZ130" s="511"/>
      <c r="HOA130" s="511"/>
      <c r="HOB130" s="511"/>
      <c r="HOC130" s="511"/>
      <c r="HOD130" s="511"/>
      <c r="HOE130" s="511"/>
      <c r="HOF130" s="511"/>
      <c r="HOG130" s="511"/>
      <c r="HOH130" s="511"/>
      <c r="HOI130" s="511"/>
      <c r="HOJ130" s="511"/>
      <c r="HOK130" s="511"/>
      <c r="HOL130" s="511"/>
      <c r="HOM130" s="511"/>
      <c r="HON130" s="511"/>
      <c r="HOO130" s="511"/>
      <c r="HOP130" s="511"/>
      <c r="HOQ130" s="511"/>
      <c r="HOR130" s="511"/>
      <c r="HOS130" s="511"/>
      <c r="HOT130" s="511"/>
      <c r="HOU130" s="511"/>
      <c r="HOV130" s="511"/>
      <c r="HOW130" s="511"/>
      <c r="HOX130" s="511"/>
      <c r="HOY130" s="511"/>
      <c r="HOZ130" s="511"/>
      <c r="HPA130" s="511"/>
      <c r="HPB130" s="511"/>
      <c r="HPC130" s="511"/>
      <c r="HPD130" s="511"/>
      <c r="HPE130" s="511"/>
      <c r="HPF130" s="511"/>
      <c r="HPG130" s="511"/>
      <c r="HPH130" s="511"/>
      <c r="HPI130" s="511"/>
      <c r="HPJ130" s="511"/>
      <c r="HPK130" s="511"/>
      <c r="HPL130" s="511"/>
      <c r="HPM130" s="511"/>
      <c r="HPN130" s="511"/>
      <c r="HPO130" s="511"/>
      <c r="HPP130" s="511"/>
      <c r="HPQ130" s="511"/>
      <c r="HPR130" s="511"/>
      <c r="HPS130" s="511"/>
      <c r="HPT130" s="511"/>
      <c r="HPU130" s="511"/>
      <c r="HPV130" s="511"/>
      <c r="HPW130" s="511"/>
      <c r="HPX130" s="511"/>
      <c r="HPY130" s="511"/>
      <c r="HPZ130" s="511"/>
      <c r="HQA130" s="511"/>
      <c r="HQB130" s="511"/>
      <c r="HQC130" s="511"/>
      <c r="HQD130" s="511"/>
      <c r="HQE130" s="511"/>
      <c r="HQF130" s="511"/>
      <c r="HQG130" s="511"/>
      <c r="HQH130" s="511"/>
      <c r="HQI130" s="511"/>
      <c r="HQJ130" s="511"/>
      <c r="HQK130" s="511"/>
      <c r="HQL130" s="511"/>
      <c r="HQM130" s="511"/>
      <c r="HQN130" s="511"/>
      <c r="HQO130" s="511"/>
      <c r="HQP130" s="511"/>
      <c r="HQQ130" s="511"/>
      <c r="HQR130" s="511"/>
      <c r="HQS130" s="511"/>
      <c r="HQT130" s="511"/>
      <c r="HQU130" s="511"/>
      <c r="HQV130" s="511"/>
      <c r="HQW130" s="511"/>
      <c r="HQX130" s="511"/>
      <c r="HQY130" s="511"/>
      <c r="HQZ130" s="511"/>
      <c r="HRA130" s="511"/>
      <c r="HRB130" s="511"/>
      <c r="HRC130" s="511"/>
      <c r="HRD130" s="511"/>
      <c r="HRE130" s="511"/>
      <c r="HRF130" s="511"/>
      <c r="HRG130" s="511"/>
      <c r="HRH130" s="511"/>
      <c r="HRI130" s="511"/>
      <c r="HRJ130" s="511"/>
      <c r="HRK130" s="511"/>
      <c r="HRL130" s="511"/>
      <c r="HRM130" s="511"/>
      <c r="HRN130" s="511"/>
      <c r="HRO130" s="511"/>
      <c r="HRP130" s="511"/>
      <c r="HRQ130" s="511"/>
      <c r="HRR130" s="511"/>
      <c r="HRS130" s="511"/>
      <c r="HRT130" s="511"/>
      <c r="HRU130" s="511"/>
      <c r="HRV130" s="511"/>
      <c r="HRW130" s="511"/>
      <c r="HRX130" s="511"/>
      <c r="HRY130" s="511"/>
      <c r="HRZ130" s="511"/>
      <c r="HSA130" s="511"/>
      <c r="HSB130" s="511"/>
      <c r="HSC130" s="511"/>
      <c r="HSD130" s="511"/>
      <c r="HSE130" s="511"/>
      <c r="HSF130" s="511"/>
      <c r="HSG130" s="511"/>
      <c r="HSH130" s="511"/>
      <c r="HSI130" s="511"/>
      <c r="HSJ130" s="511"/>
      <c r="HSK130" s="511"/>
      <c r="HSL130" s="511"/>
      <c r="HSM130" s="511"/>
      <c r="HSN130" s="511"/>
      <c r="HSO130" s="511"/>
      <c r="HSP130" s="511"/>
      <c r="HSQ130" s="511"/>
      <c r="HSR130" s="511"/>
      <c r="HSS130" s="511"/>
      <c r="HST130" s="511"/>
      <c r="HSU130" s="511"/>
      <c r="HSV130" s="511"/>
      <c r="HSW130" s="511"/>
      <c r="HSX130" s="511"/>
      <c r="HSY130" s="511"/>
      <c r="HSZ130" s="511"/>
      <c r="HTA130" s="511"/>
      <c r="HTB130" s="511"/>
      <c r="HTC130" s="511"/>
      <c r="HTD130" s="511"/>
      <c r="HTE130" s="511"/>
      <c r="HTF130" s="511"/>
      <c r="HTG130" s="511"/>
      <c r="HTH130" s="511"/>
      <c r="HTI130" s="511"/>
      <c r="HTJ130" s="511"/>
      <c r="HTK130" s="511"/>
      <c r="HTL130" s="511"/>
      <c r="HTM130" s="511"/>
      <c r="HTN130" s="511"/>
      <c r="HTO130" s="511"/>
      <c r="HTP130" s="511"/>
      <c r="HTQ130" s="511"/>
      <c r="HTR130" s="511"/>
      <c r="HTS130" s="511"/>
      <c r="HTT130" s="511"/>
      <c r="HTU130" s="511"/>
      <c r="HTV130" s="511"/>
      <c r="HTW130" s="511"/>
      <c r="HTX130" s="511"/>
      <c r="HTY130" s="511"/>
      <c r="HTZ130" s="511"/>
      <c r="HUA130" s="511"/>
      <c r="HUB130" s="511"/>
      <c r="HUC130" s="511"/>
      <c r="HUD130" s="511"/>
      <c r="HUE130" s="511"/>
      <c r="HUF130" s="511"/>
      <c r="HUG130" s="511"/>
      <c r="HUH130" s="511"/>
      <c r="HUI130" s="511"/>
      <c r="HUJ130" s="511"/>
      <c r="HUK130" s="511"/>
      <c r="HUL130" s="511"/>
      <c r="HUM130" s="511"/>
      <c r="HUN130" s="511"/>
      <c r="HUO130" s="511"/>
      <c r="HUP130" s="511"/>
      <c r="HUQ130" s="511"/>
      <c r="HUR130" s="511"/>
      <c r="HUS130" s="511"/>
      <c r="HUT130" s="511"/>
      <c r="HUU130" s="511"/>
      <c r="HUV130" s="511"/>
      <c r="HUW130" s="511"/>
      <c r="HUX130" s="511"/>
      <c r="HUY130" s="511"/>
      <c r="HUZ130" s="511"/>
      <c r="HVA130" s="511"/>
      <c r="HVB130" s="511"/>
      <c r="HVC130" s="511"/>
      <c r="HVD130" s="511"/>
      <c r="HVE130" s="511"/>
      <c r="HVF130" s="511"/>
      <c r="HVG130" s="511"/>
      <c r="HVH130" s="511"/>
      <c r="HVI130" s="511"/>
      <c r="HVJ130" s="511"/>
      <c r="HVK130" s="511"/>
      <c r="HVL130" s="511"/>
      <c r="HVM130" s="511"/>
      <c r="HVN130" s="511"/>
      <c r="HVO130" s="511"/>
      <c r="HVP130" s="511"/>
      <c r="HVQ130" s="511"/>
      <c r="HVR130" s="511"/>
      <c r="HVS130" s="511"/>
      <c r="HVT130" s="511"/>
      <c r="HVU130" s="511"/>
      <c r="HVV130" s="511"/>
      <c r="HVW130" s="511"/>
      <c r="HVX130" s="511"/>
      <c r="HVY130" s="511"/>
      <c r="HVZ130" s="511"/>
      <c r="HWA130" s="511"/>
      <c r="HWB130" s="511"/>
      <c r="HWC130" s="511"/>
      <c r="HWD130" s="511"/>
      <c r="HWE130" s="511"/>
      <c r="HWF130" s="511"/>
      <c r="HWG130" s="511"/>
      <c r="HWH130" s="511"/>
      <c r="HWI130" s="511"/>
      <c r="HWJ130" s="511"/>
      <c r="HWK130" s="511"/>
      <c r="HWL130" s="511"/>
      <c r="HWM130" s="511"/>
      <c r="HWN130" s="511"/>
      <c r="HWO130" s="511"/>
      <c r="HWP130" s="511"/>
      <c r="HWQ130" s="511"/>
      <c r="HWR130" s="511"/>
      <c r="HWS130" s="511"/>
      <c r="HWT130" s="511"/>
      <c r="HWU130" s="511"/>
      <c r="HWV130" s="511"/>
      <c r="HWW130" s="511"/>
      <c r="HWX130" s="511"/>
      <c r="HWY130" s="511"/>
      <c r="HWZ130" s="511"/>
      <c r="HXA130" s="511"/>
      <c r="HXB130" s="511"/>
      <c r="HXC130" s="511"/>
      <c r="HXD130" s="511"/>
      <c r="HXE130" s="511"/>
      <c r="HXF130" s="511"/>
      <c r="HXG130" s="511"/>
      <c r="HXH130" s="511"/>
      <c r="HXI130" s="511"/>
      <c r="HXJ130" s="511"/>
      <c r="HXK130" s="511"/>
      <c r="HXL130" s="511"/>
      <c r="HXM130" s="511"/>
      <c r="HXN130" s="511"/>
      <c r="HXO130" s="511"/>
      <c r="HXP130" s="511"/>
      <c r="HXQ130" s="511"/>
      <c r="HXR130" s="511"/>
      <c r="HXS130" s="511"/>
      <c r="HXT130" s="511"/>
      <c r="HXU130" s="511"/>
      <c r="HXV130" s="511"/>
      <c r="HXW130" s="511"/>
      <c r="HXX130" s="511"/>
      <c r="HXY130" s="511"/>
      <c r="HXZ130" s="511"/>
      <c r="HYA130" s="511"/>
      <c r="HYB130" s="511"/>
      <c r="HYC130" s="511"/>
      <c r="HYD130" s="511"/>
      <c r="HYE130" s="511"/>
      <c r="HYF130" s="511"/>
      <c r="HYG130" s="511"/>
      <c r="HYH130" s="511"/>
      <c r="HYI130" s="511"/>
      <c r="HYJ130" s="511"/>
      <c r="HYK130" s="511"/>
      <c r="HYL130" s="511"/>
      <c r="HYM130" s="511"/>
      <c r="HYN130" s="511"/>
      <c r="HYO130" s="511"/>
      <c r="HYP130" s="511"/>
      <c r="HYQ130" s="511"/>
      <c r="HYR130" s="511"/>
      <c r="HYS130" s="511"/>
      <c r="HYT130" s="511"/>
      <c r="HYU130" s="511"/>
      <c r="HYV130" s="511"/>
      <c r="HYW130" s="511"/>
      <c r="HYX130" s="511"/>
      <c r="HYY130" s="511"/>
      <c r="HYZ130" s="511"/>
      <c r="HZA130" s="511"/>
      <c r="HZB130" s="511"/>
      <c r="HZC130" s="511"/>
      <c r="HZD130" s="511"/>
      <c r="HZE130" s="511"/>
      <c r="HZF130" s="511"/>
      <c r="HZG130" s="511"/>
      <c r="HZH130" s="511"/>
      <c r="HZI130" s="511"/>
      <c r="HZJ130" s="511"/>
      <c r="HZK130" s="511"/>
      <c r="HZL130" s="511"/>
      <c r="HZM130" s="511"/>
      <c r="HZN130" s="511"/>
      <c r="HZO130" s="511"/>
      <c r="HZP130" s="511"/>
      <c r="HZQ130" s="511"/>
      <c r="HZR130" s="511"/>
      <c r="HZS130" s="511"/>
      <c r="HZT130" s="511"/>
      <c r="HZU130" s="511"/>
      <c r="HZV130" s="511"/>
      <c r="HZW130" s="511"/>
      <c r="HZX130" s="511"/>
      <c r="HZY130" s="511"/>
      <c r="HZZ130" s="511"/>
      <c r="IAA130" s="511"/>
      <c r="IAB130" s="511"/>
      <c r="IAC130" s="511"/>
      <c r="IAD130" s="511"/>
      <c r="IAE130" s="511"/>
      <c r="IAF130" s="511"/>
      <c r="IAG130" s="511"/>
      <c r="IAH130" s="511"/>
      <c r="IAI130" s="511"/>
      <c r="IAJ130" s="511"/>
      <c r="IAK130" s="511"/>
      <c r="IAL130" s="511"/>
      <c r="IAM130" s="511"/>
      <c r="IAN130" s="511"/>
      <c r="IAO130" s="511"/>
      <c r="IAP130" s="511"/>
      <c r="IAQ130" s="511"/>
      <c r="IAR130" s="511"/>
      <c r="IAS130" s="511"/>
      <c r="IAT130" s="511"/>
      <c r="IAU130" s="511"/>
      <c r="IAV130" s="511"/>
      <c r="IAW130" s="511"/>
      <c r="IAX130" s="511"/>
      <c r="IAY130" s="511"/>
      <c r="IAZ130" s="511"/>
      <c r="IBA130" s="511"/>
      <c r="IBB130" s="511"/>
      <c r="IBC130" s="511"/>
      <c r="IBD130" s="511"/>
      <c r="IBE130" s="511"/>
      <c r="IBF130" s="511"/>
      <c r="IBG130" s="511"/>
      <c r="IBH130" s="511"/>
      <c r="IBI130" s="511"/>
      <c r="IBJ130" s="511"/>
      <c r="IBK130" s="511"/>
      <c r="IBL130" s="511"/>
      <c r="IBM130" s="511"/>
      <c r="IBN130" s="511"/>
      <c r="IBO130" s="511"/>
      <c r="IBP130" s="511"/>
      <c r="IBQ130" s="511"/>
      <c r="IBR130" s="511"/>
      <c r="IBS130" s="511"/>
      <c r="IBT130" s="511"/>
      <c r="IBU130" s="511"/>
      <c r="IBV130" s="511"/>
      <c r="IBW130" s="511"/>
      <c r="IBX130" s="511"/>
      <c r="IBY130" s="511"/>
      <c r="IBZ130" s="511"/>
      <c r="ICA130" s="511"/>
      <c r="ICB130" s="511"/>
      <c r="ICC130" s="511"/>
      <c r="ICD130" s="511"/>
      <c r="ICE130" s="511"/>
      <c r="ICF130" s="511"/>
      <c r="ICG130" s="511"/>
      <c r="ICH130" s="511"/>
      <c r="ICI130" s="511"/>
      <c r="ICJ130" s="511"/>
      <c r="ICK130" s="511"/>
      <c r="ICL130" s="511"/>
      <c r="ICM130" s="511"/>
      <c r="ICN130" s="511"/>
      <c r="ICO130" s="511"/>
      <c r="ICP130" s="511"/>
      <c r="ICQ130" s="511"/>
      <c r="ICR130" s="511"/>
      <c r="ICS130" s="511"/>
      <c r="ICT130" s="511"/>
      <c r="ICU130" s="511"/>
      <c r="ICV130" s="511"/>
      <c r="ICW130" s="511"/>
      <c r="ICX130" s="511"/>
      <c r="ICY130" s="511"/>
      <c r="ICZ130" s="511"/>
      <c r="IDA130" s="511"/>
      <c r="IDB130" s="511"/>
      <c r="IDC130" s="511"/>
      <c r="IDD130" s="511"/>
      <c r="IDE130" s="511"/>
      <c r="IDF130" s="511"/>
      <c r="IDG130" s="511"/>
      <c r="IDH130" s="511"/>
      <c r="IDI130" s="511"/>
      <c r="IDJ130" s="511"/>
      <c r="IDK130" s="511"/>
      <c r="IDL130" s="511"/>
      <c r="IDM130" s="511"/>
      <c r="IDN130" s="511"/>
      <c r="IDO130" s="511"/>
      <c r="IDP130" s="511"/>
      <c r="IDQ130" s="511"/>
      <c r="IDR130" s="511"/>
      <c r="IDS130" s="511"/>
      <c r="IDT130" s="511"/>
      <c r="IDU130" s="511"/>
      <c r="IDV130" s="511"/>
      <c r="IDW130" s="511"/>
      <c r="IDX130" s="511"/>
      <c r="IDY130" s="511"/>
      <c r="IDZ130" s="511"/>
      <c r="IEA130" s="511"/>
      <c r="IEB130" s="511"/>
      <c r="IEC130" s="511"/>
      <c r="IED130" s="511"/>
      <c r="IEE130" s="511"/>
      <c r="IEF130" s="511"/>
      <c r="IEG130" s="511"/>
      <c r="IEH130" s="511"/>
      <c r="IEI130" s="511"/>
      <c r="IEJ130" s="511"/>
      <c r="IEK130" s="511"/>
      <c r="IEL130" s="511"/>
      <c r="IEM130" s="511"/>
      <c r="IEN130" s="511"/>
      <c r="IEO130" s="511"/>
      <c r="IEP130" s="511"/>
      <c r="IEQ130" s="511"/>
      <c r="IER130" s="511"/>
      <c r="IES130" s="511"/>
      <c r="IET130" s="511"/>
      <c r="IEU130" s="511"/>
      <c r="IEV130" s="511"/>
      <c r="IEW130" s="511"/>
      <c r="IEX130" s="511"/>
      <c r="IEY130" s="511"/>
      <c r="IEZ130" s="511"/>
      <c r="IFA130" s="511"/>
      <c r="IFB130" s="511"/>
      <c r="IFC130" s="511"/>
      <c r="IFD130" s="511"/>
      <c r="IFE130" s="511"/>
      <c r="IFF130" s="511"/>
      <c r="IFG130" s="511"/>
      <c r="IFH130" s="511"/>
      <c r="IFI130" s="511"/>
      <c r="IFJ130" s="511"/>
      <c r="IFK130" s="511"/>
      <c r="IFL130" s="511"/>
      <c r="IFM130" s="511"/>
      <c r="IFN130" s="511"/>
      <c r="IFO130" s="511"/>
      <c r="IFP130" s="511"/>
      <c r="IFQ130" s="511"/>
      <c r="IFR130" s="511"/>
      <c r="IFS130" s="511"/>
      <c r="IFT130" s="511"/>
      <c r="IFU130" s="511"/>
      <c r="IFV130" s="511"/>
      <c r="IFW130" s="511"/>
      <c r="IFX130" s="511"/>
      <c r="IFY130" s="511"/>
      <c r="IFZ130" s="511"/>
      <c r="IGA130" s="511"/>
      <c r="IGB130" s="511"/>
      <c r="IGC130" s="511"/>
      <c r="IGD130" s="511"/>
      <c r="IGE130" s="511"/>
      <c r="IGF130" s="511"/>
      <c r="IGG130" s="511"/>
      <c r="IGH130" s="511"/>
      <c r="IGI130" s="511"/>
      <c r="IGJ130" s="511"/>
      <c r="IGK130" s="511"/>
      <c r="IGL130" s="511"/>
      <c r="IGM130" s="511"/>
      <c r="IGN130" s="511"/>
      <c r="IGO130" s="511"/>
      <c r="IGP130" s="511"/>
      <c r="IGQ130" s="511"/>
      <c r="IGR130" s="511"/>
      <c r="IGS130" s="511"/>
      <c r="IGT130" s="511"/>
      <c r="IGU130" s="511"/>
      <c r="IGV130" s="511"/>
      <c r="IGW130" s="511"/>
      <c r="IGX130" s="511"/>
      <c r="IGY130" s="511"/>
      <c r="IGZ130" s="511"/>
      <c r="IHA130" s="511"/>
      <c r="IHB130" s="511"/>
      <c r="IHC130" s="511"/>
      <c r="IHD130" s="511"/>
      <c r="IHE130" s="511"/>
      <c r="IHF130" s="511"/>
      <c r="IHG130" s="511"/>
      <c r="IHH130" s="511"/>
      <c r="IHI130" s="511"/>
      <c r="IHJ130" s="511"/>
      <c r="IHK130" s="511"/>
      <c r="IHL130" s="511"/>
      <c r="IHM130" s="511"/>
      <c r="IHN130" s="511"/>
      <c r="IHO130" s="511"/>
      <c r="IHP130" s="511"/>
      <c r="IHQ130" s="511"/>
      <c r="IHR130" s="511"/>
      <c r="IHS130" s="511"/>
      <c r="IHT130" s="511"/>
      <c r="IHU130" s="511"/>
      <c r="IHV130" s="511"/>
      <c r="IHW130" s="511"/>
      <c r="IHX130" s="511"/>
      <c r="IHY130" s="511"/>
      <c r="IHZ130" s="511"/>
      <c r="IIA130" s="511"/>
      <c r="IIB130" s="511"/>
      <c r="IIC130" s="511"/>
      <c r="IID130" s="511"/>
      <c r="IIE130" s="511"/>
      <c r="IIF130" s="511"/>
      <c r="IIG130" s="511"/>
      <c r="IIH130" s="511"/>
      <c r="III130" s="511"/>
      <c r="IIJ130" s="511"/>
      <c r="IIK130" s="511"/>
      <c r="IIL130" s="511"/>
      <c r="IIM130" s="511"/>
      <c r="IIN130" s="511"/>
      <c r="IIO130" s="511"/>
      <c r="IIP130" s="511"/>
      <c r="IIQ130" s="511"/>
      <c r="IIR130" s="511"/>
      <c r="IIS130" s="511"/>
      <c r="IIT130" s="511"/>
      <c r="IIU130" s="511"/>
      <c r="IIV130" s="511"/>
      <c r="IIW130" s="511"/>
      <c r="IIX130" s="511"/>
      <c r="IIY130" s="511"/>
      <c r="IIZ130" s="511"/>
      <c r="IJA130" s="511"/>
      <c r="IJB130" s="511"/>
      <c r="IJC130" s="511"/>
      <c r="IJD130" s="511"/>
      <c r="IJE130" s="511"/>
      <c r="IJF130" s="511"/>
      <c r="IJG130" s="511"/>
      <c r="IJH130" s="511"/>
      <c r="IJI130" s="511"/>
      <c r="IJJ130" s="511"/>
      <c r="IJK130" s="511"/>
      <c r="IJL130" s="511"/>
      <c r="IJM130" s="511"/>
      <c r="IJN130" s="511"/>
      <c r="IJO130" s="511"/>
      <c r="IJP130" s="511"/>
      <c r="IJQ130" s="511"/>
      <c r="IJR130" s="511"/>
      <c r="IJS130" s="511"/>
      <c r="IJT130" s="511"/>
      <c r="IJU130" s="511"/>
      <c r="IJV130" s="511"/>
      <c r="IJW130" s="511"/>
      <c r="IJX130" s="511"/>
      <c r="IJY130" s="511"/>
      <c r="IJZ130" s="511"/>
      <c r="IKA130" s="511"/>
      <c r="IKB130" s="511"/>
      <c r="IKC130" s="511"/>
      <c r="IKD130" s="511"/>
      <c r="IKE130" s="511"/>
      <c r="IKF130" s="511"/>
      <c r="IKG130" s="511"/>
      <c r="IKH130" s="511"/>
      <c r="IKI130" s="511"/>
      <c r="IKJ130" s="511"/>
      <c r="IKK130" s="511"/>
      <c r="IKL130" s="511"/>
      <c r="IKM130" s="511"/>
      <c r="IKN130" s="511"/>
      <c r="IKO130" s="511"/>
      <c r="IKP130" s="511"/>
      <c r="IKQ130" s="511"/>
      <c r="IKR130" s="511"/>
      <c r="IKS130" s="511"/>
      <c r="IKT130" s="511"/>
      <c r="IKU130" s="511"/>
      <c r="IKV130" s="511"/>
      <c r="IKW130" s="511"/>
      <c r="IKX130" s="511"/>
      <c r="IKY130" s="511"/>
      <c r="IKZ130" s="511"/>
      <c r="ILA130" s="511"/>
      <c r="ILB130" s="511"/>
      <c r="ILC130" s="511"/>
      <c r="ILD130" s="511"/>
      <c r="ILE130" s="511"/>
      <c r="ILF130" s="511"/>
      <c r="ILG130" s="511"/>
      <c r="ILH130" s="511"/>
      <c r="ILI130" s="511"/>
      <c r="ILJ130" s="511"/>
      <c r="ILK130" s="511"/>
      <c r="ILL130" s="511"/>
      <c r="ILM130" s="511"/>
      <c r="ILN130" s="511"/>
      <c r="ILO130" s="511"/>
      <c r="ILP130" s="511"/>
      <c r="ILQ130" s="511"/>
      <c r="ILR130" s="511"/>
      <c r="ILS130" s="511"/>
      <c r="ILT130" s="511"/>
      <c r="ILU130" s="511"/>
      <c r="ILV130" s="511"/>
      <c r="ILW130" s="511"/>
      <c r="ILX130" s="511"/>
      <c r="ILY130" s="511"/>
      <c r="ILZ130" s="511"/>
      <c r="IMA130" s="511"/>
      <c r="IMB130" s="511"/>
      <c r="IMC130" s="511"/>
      <c r="IMD130" s="511"/>
      <c r="IME130" s="511"/>
      <c r="IMF130" s="511"/>
      <c r="IMG130" s="511"/>
      <c r="IMH130" s="511"/>
      <c r="IMI130" s="511"/>
      <c r="IMJ130" s="511"/>
      <c r="IMK130" s="511"/>
      <c r="IML130" s="511"/>
      <c r="IMM130" s="511"/>
      <c r="IMN130" s="511"/>
      <c r="IMO130" s="511"/>
      <c r="IMP130" s="511"/>
      <c r="IMQ130" s="511"/>
      <c r="IMR130" s="511"/>
      <c r="IMS130" s="511"/>
      <c r="IMT130" s="511"/>
      <c r="IMU130" s="511"/>
      <c r="IMV130" s="511"/>
      <c r="IMW130" s="511"/>
      <c r="IMX130" s="511"/>
      <c r="IMY130" s="511"/>
      <c r="IMZ130" s="511"/>
      <c r="INA130" s="511"/>
      <c r="INB130" s="511"/>
      <c r="INC130" s="511"/>
      <c r="IND130" s="511"/>
      <c r="INE130" s="511"/>
      <c r="INF130" s="511"/>
      <c r="ING130" s="511"/>
      <c r="INH130" s="511"/>
      <c r="INI130" s="511"/>
      <c r="INJ130" s="511"/>
      <c r="INK130" s="511"/>
      <c r="INL130" s="511"/>
      <c r="INM130" s="511"/>
      <c r="INN130" s="511"/>
      <c r="INO130" s="511"/>
      <c r="INP130" s="511"/>
      <c r="INQ130" s="511"/>
      <c r="INR130" s="511"/>
      <c r="INS130" s="511"/>
      <c r="INT130" s="511"/>
      <c r="INU130" s="511"/>
      <c r="INV130" s="511"/>
      <c r="INW130" s="511"/>
      <c r="INX130" s="511"/>
      <c r="INY130" s="511"/>
      <c r="INZ130" s="511"/>
      <c r="IOA130" s="511"/>
      <c r="IOB130" s="511"/>
      <c r="IOC130" s="511"/>
      <c r="IOD130" s="511"/>
      <c r="IOE130" s="511"/>
      <c r="IOF130" s="511"/>
      <c r="IOG130" s="511"/>
      <c r="IOH130" s="511"/>
      <c r="IOI130" s="511"/>
      <c r="IOJ130" s="511"/>
      <c r="IOK130" s="511"/>
      <c r="IOL130" s="511"/>
      <c r="IOM130" s="511"/>
      <c r="ION130" s="511"/>
      <c r="IOO130" s="511"/>
      <c r="IOP130" s="511"/>
      <c r="IOQ130" s="511"/>
      <c r="IOR130" s="511"/>
      <c r="IOS130" s="511"/>
      <c r="IOT130" s="511"/>
      <c r="IOU130" s="511"/>
      <c r="IOV130" s="511"/>
      <c r="IOW130" s="511"/>
      <c r="IOX130" s="511"/>
      <c r="IOY130" s="511"/>
      <c r="IOZ130" s="511"/>
      <c r="IPA130" s="511"/>
      <c r="IPB130" s="511"/>
      <c r="IPC130" s="511"/>
      <c r="IPD130" s="511"/>
      <c r="IPE130" s="511"/>
      <c r="IPF130" s="511"/>
      <c r="IPG130" s="511"/>
      <c r="IPH130" s="511"/>
      <c r="IPI130" s="511"/>
      <c r="IPJ130" s="511"/>
      <c r="IPK130" s="511"/>
      <c r="IPL130" s="511"/>
      <c r="IPM130" s="511"/>
      <c r="IPN130" s="511"/>
      <c r="IPO130" s="511"/>
      <c r="IPP130" s="511"/>
      <c r="IPQ130" s="511"/>
      <c r="IPR130" s="511"/>
      <c r="IPS130" s="511"/>
      <c r="IPT130" s="511"/>
      <c r="IPU130" s="511"/>
      <c r="IPV130" s="511"/>
      <c r="IPW130" s="511"/>
      <c r="IPX130" s="511"/>
      <c r="IPY130" s="511"/>
      <c r="IPZ130" s="511"/>
      <c r="IQA130" s="511"/>
      <c r="IQB130" s="511"/>
      <c r="IQC130" s="511"/>
      <c r="IQD130" s="511"/>
      <c r="IQE130" s="511"/>
      <c r="IQF130" s="511"/>
      <c r="IQG130" s="511"/>
      <c r="IQH130" s="511"/>
      <c r="IQI130" s="511"/>
      <c r="IQJ130" s="511"/>
      <c r="IQK130" s="511"/>
      <c r="IQL130" s="511"/>
      <c r="IQM130" s="511"/>
      <c r="IQN130" s="511"/>
      <c r="IQO130" s="511"/>
      <c r="IQP130" s="511"/>
      <c r="IQQ130" s="511"/>
      <c r="IQR130" s="511"/>
      <c r="IQS130" s="511"/>
      <c r="IQT130" s="511"/>
      <c r="IQU130" s="511"/>
      <c r="IQV130" s="511"/>
      <c r="IQW130" s="511"/>
      <c r="IQX130" s="511"/>
      <c r="IQY130" s="511"/>
      <c r="IQZ130" s="511"/>
      <c r="IRA130" s="511"/>
      <c r="IRB130" s="511"/>
      <c r="IRC130" s="511"/>
      <c r="IRD130" s="511"/>
      <c r="IRE130" s="511"/>
      <c r="IRF130" s="511"/>
      <c r="IRG130" s="511"/>
      <c r="IRH130" s="511"/>
      <c r="IRI130" s="511"/>
      <c r="IRJ130" s="511"/>
      <c r="IRK130" s="511"/>
      <c r="IRL130" s="511"/>
      <c r="IRM130" s="511"/>
      <c r="IRN130" s="511"/>
      <c r="IRO130" s="511"/>
      <c r="IRP130" s="511"/>
      <c r="IRQ130" s="511"/>
      <c r="IRR130" s="511"/>
      <c r="IRS130" s="511"/>
      <c r="IRT130" s="511"/>
      <c r="IRU130" s="511"/>
      <c r="IRV130" s="511"/>
      <c r="IRW130" s="511"/>
      <c r="IRX130" s="511"/>
      <c r="IRY130" s="511"/>
      <c r="IRZ130" s="511"/>
      <c r="ISA130" s="511"/>
      <c r="ISB130" s="511"/>
      <c r="ISC130" s="511"/>
      <c r="ISD130" s="511"/>
      <c r="ISE130" s="511"/>
      <c r="ISF130" s="511"/>
      <c r="ISG130" s="511"/>
      <c r="ISH130" s="511"/>
      <c r="ISI130" s="511"/>
      <c r="ISJ130" s="511"/>
      <c r="ISK130" s="511"/>
      <c r="ISL130" s="511"/>
      <c r="ISM130" s="511"/>
      <c r="ISN130" s="511"/>
      <c r="ISO130" s="511"/>
      <c r="ISP130" s="511"/>
      <c r="ISQ130" s="511"/>
      <c r="ISR130" s="511"/>
      <c r="ISS130" s="511"/>
      <c r="IST130" s="511"/>
      <c r="ISU130" s="511"/>
      <c r="ISV130" s="511"/>
      <c r="ISW130" s="511"/>
      <c r="ISX130" s="511"/>
      <c r="ISY130" s="511"/>
      <c r="ISZ130" s="511"/>
      <c r="ITA130" s="511"/>
      <c r="ITB130" s="511"/>
      <c r="ITC130" s="511"/>
      <c r="ITD130" s="511"/>
      <c r="ITE130" s="511"/>
      <c r="ITF130" s="511"/>
      <c r="ITG130" s="511"/>
      <c r="ITH130" s="511"/>
      <c r="ITI130" s="511"/>
      <c r="ITJ130" s="511"/>
      <c r="ITK130" s="511"/>
      <c r="ITL130" s="511"/>
      <c r="ITM130" s="511"/>
      <c r="ITN130" s="511"/>
      <c r="ITO130" s="511"/>
      <c r="ITP130" s="511"/>
      <c r="ITQ130" s="511"/>
      <c r="ITR130" s="511"/>
      <c r="ITS130" s="511"/>
      <c r="ITT130" s="511"/>
      <c r="ITU130" s="511"/>
      <c r="ITV130" s="511"/>
      <c r="ITW130" s="511"/>
      <c r="ITX130" s="511"/>
      <c r="ITY130" s="511"/>
      <c r="ITZ130" s="511"/>
      <c r="IUA130" s="511"/>
      <c r="IUB130" s="511"/>
      <c r="IUC130" s="511"/>
      <c r="IUD130" s="511"/>
      <c r="IUE130" s="511"/>
      <c r="IUF130" s="511"/>
      <c r="IUG130" s="511"/>
      <c r="IUH130" s="511"/>
      <c r="IUI130" s="511"/>
      <c r="IUJ130" s="511"/>
      <c r="IUK130" s="511"/>
      <c r="IUL130" s="511"/>
      <c r="IUM130" s="511"/>
      <c r="IUN130" s="511"/>
      <c r="IUO130" s="511"/>
      <c r="IUP130" s="511"/>
      <c r="IUQ130" s="511"/>
      <c r="IUR130" s="511"/>
      <c r="IUS130" s="511"/>
      <c r="IUT130" s="511"/>
      <c r="IUU130" s="511"/>
      <c r="IUV130" s="511"/>
      <c r="IUW130" s="511"/>
      <c r="IUX130" s="511"/>
      <c r="IUY130" s="511"/>
      <c r="IUZ130" s="511"/>
      <c r="IVA130" s="511"/>
      <c r="IVB130" s="511"/>
      <c r="IVC130" s="511"/>
      <c r="IVD130" s="511"/>
      <c r="IVE130" s="511"/>
      <c r="IVF130" s="511"/>
      <c r="IVG130" s="511"/>
      <c r="IVH130" s="511"/>
      <c r="IVI130" s="511"/>
      <c r="IVJ130" s="511"/>
      <c r="IVK130" s="511"/>
      <c r="IVL130" s="511"/>
      <c r="IVM130" s="511"/>
      <c r="IVN130" s="511"/>
      <c r="IVO130" s="511"/>
      <c r="IVP130" s="511"/>
      <c r="IVQ130" s="511"/>
      <c r="IVR130" s="511"/>
      <c r="IVS130" s="511"/>
      <c r="IVT130" s="511"/>
      <c r="IVU130" s="511"/>
      <c r="IVV130" s="511"/>
      <c r="IVW130" s="511"/>
      <c r="IVX130" s="511"/>
      <c r="IVY130" s="511"/>
      <c r="IVZ130" s="511"/>
      <c r="IWA130" s="511"/>
      <c r="IWB130" s="511"/>
      <c r="IWC130" s="511"/>
      <c r="IWD130" s="511"/>
      <c r="IWE130" s="511"/>
      <c r="IWF130" s="511"/>
      <c r="IWG130" s="511"/>
      <c r="IWH130" s="511"/>
      <c r="IWI130" s="511"/>
      <c r="IWJ130" s="511"/>
      <c r="IWK130" s="511"/>
      <c r="IWL130" s="511"/>
      <c r="IWM130" s="511"/>
      <c r="IWN130" s="511"/>
      <c r="IWO130" s="511"/>
      <c r="IWP130" s="511"/>
      <c r="IWQ130" s="511"/>
      <c r="IWR130" s="511"/>
      <c r="IWS130" s="511"/>
      <c r="IWT130" s="511"/>
      <c r="IWU130" s="511"/>
      <c r="IWV130" s="511"/>
      <c r="IWW130" s="511"/>
      <c r="IWX130" s="511"/>
      <c r="IWY130" s="511"/>
      <c r="IWZ130" s="511"/>
      <c r="IXA130" s="511"/>
      <c r="IXB130" s="511"/>
      <c r="IXC130" s="511"/>
      <c r="IXD130" s="511"/>
      <c r="IXE130" s="511"/>
      <c r="IXF130" s="511"/>
      <c r="IXG130" s="511"/>
      <c r="IXH130" s="511"/>
      <c r="IXI130" s="511"/>
      <c r="IXJ130" s="511"/>
      <c r="IXK130" s="511"/>
      <c r="IXL130" s="511"/>
      <c r="IXM130" s="511"/>
      <c r="IXN130" s="511"/>
      <c r="IXO130" s="511"/>
      <c r="IXP130" s="511"/>
      <c r="IXQ130" s="511"/>
      <c r="IXR130" s="511"/>
      <c r="IXS130" s="511"/>
      <c r="IXT130" s="511"/>
      <c r="IXU130" s="511"/>
      <c r="IXV130" s="511"/>
      <c r="IXW130" s="511"/>
      <c r="IXX130" s="511"/>
      <c r="IXY130" s="511"/>
      <c r="IXZ130" s="511"/>
      <c r="IYA130" s="511"/>
      <c r="IYB130" s="511"/>
      <c r="IYC130" s="511"/>
      <c r="IYD130" s="511"/>
      <c r="IYE130" s="511"/>
      <c r="IYF130" s="511"/>
      <c r="IYG130" s="511"/>
      <c r="IYH130" s="511"/>
      <c r="IYI130" s="511"/>
      <c r="IYJ130" s="511"/>
      <c r="IYK130" s="511"/>
      <c r="IYL130" s="511"/>
      <c r="IYM130" s="511"/>
      <c r="IYN130" s="511"/>
      <c r="IYO130" s="511"/>
      <c r="IYP130" s="511"/>
      <c r="IYQ130" s="511"/>
      <c r="IYR130" s="511"/>
      <c r="IYS130" s="511"/>
      <c r="IYT130" s="511"/>
      <c r="IYU130" s="511"/>
      <c r="IYV130" s="511"/>
      <c r="IYW130" s="511"/>
      <c r="IYX130" s="511"/>
      <c r="IYY130" s="511"/>
      <c r="IYZ130" s="511"/>
      <c r="IZA130" s="511"/>
      <c r="IZB130" s="511"/>
      <c r="IZC130" s="511"/>
      <c r="IZD130" s="511"/>
      <c r="IZE130" s="511"/>
      <c r="IZF130" s="511"/>
      <c r="IZG130" s="511"/>
      <c r="IZH130" s="511"/>
      <c r="IZI130" s="511"/>
      <c r="IZJ130" s="511"/>
      <c r="IZK130" s="511"/>
      <c r="IZL130" s="511"/>
      <c r="IZM130" s="511"/>
      <c r="IZN130" s="511"/>
      <c r="IZO130" s="511"/>
      <c r="IZP130" s="511"/>
      <c r="IZQ130" s="511"/>
      <c r="IZR130" s="511"/>
      <c r="IZS130" s="511"/>
      <c r="IZT130" s="511"/>
      <c r="IZU130" s="511"/>
      <c r="IZV130" s="511"/>
      <c r="IZW130" s="511"/>
      <c r="IZX130" s="511"/>
      <c r="IZY130" s="511"/>
      <c r="IZZ130" s="511"/>
      <c r="JAA130" s="511"/>
      <c r="JAB130" s="511"/>
      <c r="JAC130" s="511"/>
      <c r="JAD130" s="511"/>
      <c r="JAE130" s="511"/>
      <c r="JAF130" s="511"/>
      <c r="JAG130" s="511"/>
      <c r="JAH130" s="511"/>
      <c r="JAI130" s="511"/>
      <c r="JAJ130" s="511"/>
      <c r="JAK130" s="511"/>
      <c r="JAL130" s="511"/>
      <c r="JAM130" s="511"/>
      <c r="JAN130" s="511"/>
      <c r="JAO130" s="511"/>
      <c r="JAP130" s="511"/>
      <c r="JAQ130" s="511"/>
      <c r="JAR130" s="511"/>
      <c r="JAS130" s="511"/>
      <c r="JAT130" s="511"/>
      <c r="JAU130" s="511"/>
      <c r="JAV130" s="511"/>
      <c r="JAW130" s="511"/>
      <c r="JAX130" s="511"/>
      <c r="JAY130" s="511"/>
      <c r="JAZ130" s="511"/>
      <c r="JBA130" s="511"/>
      <c r="JBB130" s="511"/>
      <c r="JBC130" s="511"/>
      <c r="JBD130" s="511"/>
      <c r="JBE130" s="511"/>
      <c r="JBF130" s="511"/>
      <c r="JBG130" s="511"/>
      <c r="JBH130" s="511"/>
      <c r="JBI130" s="511"/>
      <c r="JBJ130" s="511"/>
      <c r="JBK130" s="511"/>
      <c r="JBL130" s="511"/>
      <c r="JBM130" s="511"/>
      <c r="JBN130" s="511"/>
      <c r="JBO130" s="511"/>
      <c r="JBP130" s="511"/>
      <c r="JBQ130" s="511"/>
      <c r="JBR130" s="511"/>
      <c r="JBS130" s="511"/>
      <c r="JBT130" s="511"/>
      <c r="JBU130" s="511"/>
      <c r="JBV130" s="511"/>
      <c r="JBW130" s="511"/>
      <c r="JBX130" s="511"/>
      <c r="JBY130" s="511"/>
      <c r="JBZ130" s="511"/>
      <c r="JCA130" s="511"/>
      <c r="JCB130" s="511"/>
      <c r="JCC130" s="511"/>
      <c r="JCD130" s="511"/>
      <c r="JCE130" s="511"/>
      <c r="JCF130" s="511"/>
      <c r="JCG130" s="511"/>
      <c r="JCH130" s="511"/>
      <c r="JCI130" s="511"/>
      <c r="JCJ130" s="511"/>
      <c r="JCK130" s="511"/>
      <c r="JCL130" s="511"/>
      <c r="JCM130" s="511"/>
      <c r="JCN130" s="511"/>
      <c r="JCO130" s="511"/>
      <c r="JCP130" s="511"/>
      <c r="JCQ130" s="511"/>
      <c r="JCR130" s="511"/>
      <c r="JCS130" s="511"/>
      <c r="JCT130" s="511"/>
      <c r="JCU130" s="511"/>
      <c r="JCV130" s="511"/>
      <c r="JCW130" s="511"/>
      <c r="JCX130" s="511"/>
      <c r="JCY130" s="511"/>
      <c r="JCZ130" s="511"/>
      <c r="JDA130" s="511"/>
      <c r="JDB130" s="511"/>
      <c r="JDC130" s="511"/>
      <c r="JDD130" s="511"/>
      <c r="JDE130" s="511"/>
      <c r="JDF130" s="511"/>
      <c r="JDG130" s="511"/>
      <c r="JDH130" s="511"/>
      <c r="JDI130" s="511"/>
      <c r="JDJ130" s="511"/>
      <c r="JDK130" s="511"/>
      <c r="JDL130" s="511"/>
      <c r="JDM130" s="511"/>
      <c r="JDN130" s="511"/>
      <c r="JDO130" s="511"/>
      <c r="JDP130" s="511"/>
      <c r="JDQ130" s="511"/>
      <c r="JDR130" s="511"/>
      <c r="JDS130" s="511"/>
      <c r="JDT130" s="511"/>
      <c r="JDU130" s="511"/>
      <c r="JDV130" s="511"/>
      <c r="JDW130" s="511"/>
      <c r="JDX130" s="511"/>
      <c r="JDY130" s="511"/>
      <c r="JDZ130" s="511"/>
      <c r="JEA130" s="511"/>
      <c r="JEB130" s="511"/>
      <c r="JEC130" s="511"/>
      <c r="JED130" s="511"/>
      <c r="JEE130" s="511"/>
      <c r="JEF130" s="511"/>
      <c r="JEG130" s="511"/>
      <c r="JEH130" s="511"/>
      <c r="JEI130" s="511"/>
      <c r="JEJ130" s="511"/>
      <c r="JEK130" s="511"/>
      <c r="JEL130" s="511"/>
      <c r="JEM130" s="511"/>
      <c r="JEN130" s="511"/>
      <c r="JEO130" s="511"/>
      <c r="JEP130" s="511"/>
      <c r="JEQ130" s="511"/>
      <c r="JER130" s="511"/>
      <c r="JES130" s="511"/>
      <c r="JET130" s="511"/>
      <c r="JEU130" s="511"/>
      <c r="JEV130" s="511"/>
      <c r="JEW130" s="511"/>
      <c r="JEX130" s="511"/>
      <c r="JEY130" s="511"/>
      <c r="JEZ130" s="511"/>
      <c r="JFA130" s="511"/>
      <c r="JFB130" s="511"/>
      <c r="JFC130" s="511"/>
      <c r="JFD130" s="511"/>
      <c r="JFE130" s="511"/>
      <c r="JFF130" s="511"/>
      <c r="JFG130" s="511"/>
      <c r="JFH130" s="511"/>
      <c r="JFI130" s="511"/>
      <c r="JFJ130" s="511"/>
      <c r="JFK130" s="511"/>
      <c r="JFL130" s="511"/>
      <c r="JFM130" s="511"/>
      <c r="JFN130" s="511"/>
      <c r="JFO130" s="511"/>
      <c r="JFP130" s="511"/>
      <c r="JFQ130" s="511"/>
      <c r="JFR130" s="511"/>
      <c r="JFS130" s="511"/>
      <c r="JFT130" s="511"/>
      <c r="JFU130" s="511"/>
      <c r="JFV130" s="511"/>
      <c r="JFW130" s="511"/>
      <c r="JFX130" s="511"/>
      <c r="JFY130" s="511"/>
      <c r="JFZ130" s="511"/>
      <c r="JGA130" s="511"/>
      <c r="JGB130" s="511"/>
      <c r="JGC130" s="511"/>
      <c r="JGD130" s="511"/>
      <c r="JGE130" s="511"/>
      <c r="JGF130" s="511"/>
      <c r="JGG130" s="511"/>
      <c r="JGH130" s="511"/>
      <c r="JGI130" s="511"/>
      <c r="JGJ130" s="511"/>
      <c r="JGK130" s="511"/>
      <c r="JGL130" s="511"/>
      <c r="JGM130" s="511"/>
      <c r="JGN130" s="511"/>
      <c r="JGO130" s="511"/>
      <c r="JGP130" s="511"/>
      <c r="JGQ130" s="511"/>
      <c r="JGR130" s="511"/>
      <c r="JGS130" s="511"/>
      <c r="JGT130" s="511"/>
      <c r="JGU130" s="511"/>
      <c r="JGV130" s="511"/>
      <c r="JGW130" s="511"/>
      <c r="JGX130" s="511"/>
      <c r="JGY130" s="511"/>
      <c r="JGZ130" s="511"/>
      <c r="JHA130" s="511"/>
      <c r="JHB130" s="511"/>
      <c r="JHC130" s="511"/>
      <c r="JHD130" s="511"/>
      <c r="JHE130" s="511"/>
      <c r="JHF130" s="511"/>
      <c r="JHG130" s="511"/>
      <c r="JHH130" s="511"/>
      <c r="JHI130" s="511"/>
      <c r="JHJ130" s="511"/>
      <c r="JHK130" s="511"/>
      <c r="JHL130" s="511"/>
      <c r="JHM130" s="511"/>
      <c r="JHN130" s="511"/>
      <c r="JHO130" s="511"/>
      <c r="JHP130" s="511"/>
      <c r="JHQ130" s="511"/>
      <c r="JHR130" s="511"/>
      <c r="JHS130" s="511"/>
      <c r="JHT130" s="511"/>
      <c r="JHU130" s="511"/>
      <c r="JHV130" s="511"/>
      <c r="JHW130" s="511"/>
      <c r="JHX130" s="511"/>
      <c r="JHY130" s="511"/>
      <c r="JHZ130" s="511"/>
      <c r="JIA130" s="511"/>
      <c r="JIB130" s="511"/>
      <c r="JIC130" s="511"/>
      <c r="JID130" s="511"/>
      <c r="JIE130" s="511"/>
      <c r="JIF130" s="511"/>
      <c r="JIG130" s="511"/>
      <c r="JIH130" s="511"/>
      <c r="JII130" s="511"/>
      <c r="JIJ130" s="511"/>
      <c r="JIK130" s="511"/>
      <c r="JIL130" s="511"/>
      <c r="JIM130" s="511"/>
      <c r="JIN130" s="511"/>
      <c r="JIO130" s="511"/>
      <c r="JIP130" s="511"/>
      <c r="JIQ130" s="511"/>
      <c r="JIR130" s="511"/>
      <c r="JIS130" s="511"/>
      <c r="JIT130" s="511"/>
      <c r="JIU130" s="511"/>
      <c r="JIV130" s="511"/>
      <c r="JIW130" s="511"/>
      <c r="JIX130" s="511"/>
      <c r="JIY130" s="511"/>
      <c r="JIZ130" s="511"/>
      <c r="JJA130" s="511"/>
      <c r="JJB130" s="511"/>
      <c r="JJC130" s="511"/>
      <c r="JJD130" s="511"/>
      <c r="JJE130" s="511"/>
      <c r="JJF130" s="511"/>
      <c r="JJG130" s="511"/>
      <c r="JJH130" s="511"/>
      <c r="JJI130" s="511"/>
      <c r="JJJ130" s="511"/>
      <c r="JJK130" s="511"/>
      <c r="JJL130" s="511"/>
      <c r="JJM130" s="511"/>
      <c r="JJN130" s="511"/>
      <c r="JJO130" s="511"/>
      <c r="JJP130" s="511"/>
      <c r="JJQ130" s="511"/>
      <c r="JJR130" s="511"/>
      <c r="JJS130" s="511"/>
      <c r="JJT130" s="511"/>
      <c r="JJU130" s="511"/>
      <c r="JJV130" s="511"/>
      <c r="JJW130" s="511"/>
      <c r="JJX130" s="511"/>
      <c r="JJY130" s="511"/>
      <c r="JJZ130" s="511"/>
      <c r="JKA130" s="511"/>
      <c r="JKB130" s="511"/>
      <c r="JKC130" s="511"/>
      <c r="JKD130" s="511"/>
      <c r="JKE130" s="511"/>
      <c r="JKF130" s="511"/>
      <c r="JKG130" s="511"/>
      <c r="JKH130" s="511"/>
      <c r="JKI130" s="511"/>
      <c r="JKJ130" s="511"/>
      <c r="JKK130" s="511"/>
      <c r="JKL130" s="511"/>
      <c r="JKM130" s="511"/>
      <c r="JKN130" s="511"/>
      <c r="JKO130" s="511"/>
      <c r="JKP130" s="511"/>
      <c r="JKQ130" s="511"/>
      <c r="JKR130" s="511"/>
      <c r="JKS130" s="511"/>
      <c r="JKT130" s="511"/>
      <c r="JKU130" s="511"/>
      <c r="JKV130" s="511"/>
      <c r="JKW130" s="511"/>
      <c r="JKX130" s="511"/>
      <c r="JKY130" s="511"/>
      <c r="JKZ130" s="511"/>
      <c r="JLA130" s="511"/>
      <c r="JLB130" s="511"/>
      <c r="JLC130" s="511"/>
      <c r="JLD130" s="511"/>
      <c r="JLE130" s="511"/>
      <c r="JLF130" s="511"/>
      <c r="JLG130" s="511"/>
      <c r="JLH130" s="511"/>
      <c r="JLI130" s="511"/>
      <c r="JLJ130" s="511"/>
      <c r="JLK130" s="511"/>
      <c r="JLL130" s="511"/>
      <c r="JLM130" s="511"/>
      <c r="JLN130" s="511"/>
      <c r="JLO130" s="511"/>
      <c r="JLP130" s="511"/>
      <c r="JLQ130" s="511"/>
      <c r="JLR130" s="511"/>
      <c r="JLS130" s="511"/>
      <c r="JLT130" s="511"/>
      <c r="JLU130" s="511"/>
      <c r="JLV130" s="511"/>
      <c r="JLW130" s="511"/>
      <c r="JLX130" s="511"/>
      <c r="JLY130" s="511"/>
      <c r="JLZ130" s="511"/>
      <c r="JMA130" s="511"/>
      <c r="JMB130" s="511"/>
      <c r="JMC130" s="511"/>
      <c r="JMD130" s="511"/>
      <c r="JME130" s="511"/>
      <c r="JMF130" s="511"/>
      <c r="JMG130" s="511"/>
      <c r="JMH130" s="511"/>
      <c r="JMI130" s="511"/>
      <c r="JMJ130" s="511"/>
      <c r="JMK130" s="511"/>
      <c r="JML130" s="511"/>
      <c r="JMM130" s="511"/>
      <c r="JMN130" s="511"/>
      <c r="JMO130" s="511"/>
      <c r="JMP130" s="511"/>
      <c r="JMQ130" s="511"/>
      <c r="JMR130" s="511"/>
      <c r="JMS130" s="511"/>
      <c r="JMT130" s="511"/>
      <c r="JMU130" s="511"/>
      <c r="JMV130" s="511"/>
      <c r="JMW130" s="511"/>
      <c r="JMX130" s="511"/>
      <c r="JMY130" s="511"/>
      <c r="JMZ130" s="511"/>
      <c r="JNA130" s="511"/>
      <c r="JNB130" s="511"/>
      <c r="JNC130" s="511"/>
      <c r="JND130" s="511"/>
      <c r="JNE130" s="511"/>
      <c r="JNF130" s="511"/>
      <c r="JNG130" s="511"/>
      <c r="JNH130" s="511"/>
      <c r="JNI130" s="511"/>
      <c r="JNJ130" s="511"/>
      <c r="JNK130" s="511"/>
      <c r="JNL130" s="511"/>
      <c r="JNM130" s="511"/>
      <c r="JNN130" s="511"/>
      <c r="JNO130" s="511"/>
      <c r="JNP130" s="511"/>
      <c r="JNQ130" s="511"/>
      <c r="JNR130" s="511"/>
      <c r="JNS130" s="511"/>
      <c r="JNT130" s="511"/>
      <c r="JNU130" s="511"/>
      <c r="JNV130" s="511"/>
      <c r="JNW130" s="511"/>
      <c r="JNX130" s="511"/>
      <c r="JNY130" s="511"/>
      <c r="JNZ130" s="511"/>
      <c r="JOA130" s="511"/>
      <c r="JOB130" s="511"/>
      <c r="JOC130" s="511"/>
      <c r="JOD130" s="511"/>
      <c r="JOE130" s="511"/>
      <c r="JOF130" s="511"/>
      <c r="JOG130" s="511"/>
      <c r="JOH130" s="511"/>
      <c r="JOI130" s="511"/>
      <c r="JOJ130" s="511"/>
      <c r="JOK130" s="511"/>
      <c r="JOL130" s="511"/>
      <c r="JOM130" s="511"/>
      <c r="JON130" s="511"/>
      <c r="JOO130" s="511"/>
      <c r="JOP130" s="511"/>
      <c r="JOQ130" s="511"/>
      <c r="JOR130" s="511"/>
      <c r="JOS130" s="511"/>
      <c r="JOT130" s="511"/>
      <c r="JOU130" s="511"/>
      <c r="JOV130" s="511"/>
      <c r="JOW130" s="511"/>
      <c r="JOX130" s="511"/>
      <c r="JOY130" s="511"/>
      <c r="JOZ130" s="511"/>
      <c r="JPA130" s="511"/>
      <c r="JPB130" s="511"/>
      <c r="JPC130" s="511"/>
      <c r="JPD130" s="511"/>
      <c r="JPE130" s="511"/>
      <c r="JPF130" s="511"/>
      <c r="JPG130" s="511"/>
      <c r="JPH130" s="511"/>
      <c r="JPI130" s="511"/>
      <c r="JPJ130" s="511"/>
      <c r="JPK130" s="511"/>
      <c r="JPL130" s="511"/>
      <c r="JPM130" s="511"/>
      <c r="JPN130" s="511"/>
      <c r="JPO130" s="511"/>
      <c r="JPP130" s="511"/>
      <c r="JPQ130" s="511"/>
      <c r="JPR130" s="511"/>
      <c r="JPS130" s="511"/>
      <c r="JPT130" s="511"/>
      <c r="JPU130" s="511"/>
      <c r="JPV130" s="511"/>
      <c r="JPW130" s="511"/>
      <c r="JPX130" s="511"/>
      <c r="JPY130" s="511"/>
      <c r="JPZ130" s="511"/>
      <c r="JQA130" s="511"/>
      <c r="JQB130" s="511"/>
      <c r="JQC130" s="511"/>
      <c r="JQD130" s="511"/>
      <c r="JQE130" s="511"/>
      <c r="JQF130" s="511"/>
      <c r="JQG130" s="511"/>
      <c r="JQH130" s="511"/>
      <c r="JQI130" s="511"/>
      <c r="JQJ130" s="511"/>
      <c r="JQK130" s="511"/>
      <c r="JQL130" s="511"/>
      <c r="JQM130" s="511"/>
      <c r="JQN130" s="511"/>
      <c r="JQO130" s="511"/>
      <c r="JQP130" s="511"/>
      <c r="JQQ130" s="511"/>
      <c r="JQR130" s="511"/>
      <c r="JQS130" s="511"/>
      <c r="JQT130" s="511"/>
      <c r="JQU130" s="511"/>
      <c r="JQV130" s="511"/>
      <c r="JQW130" s="511"/>
      <c r="JQX130" s="511"/>
      <c r="JQY130" s="511"/>
      <c r="JQZ130" s="511"/>
      <c r="JRA130" s="511"/>
      <c r="JRB130" s="511"/>
      <c r="JRC130" s="511"/>
      <c r="JRD130" s="511"/>
      <c r="JRE130" s="511"/>
      <c r="JRF130" s="511"/>
      <c r="JRG130" s="511"/>
      <c r="JRH130" s="511"/>
      <c r="JRI130" s="511"/>
      <c r="JRJ130" s="511"/>
      <c r="JRK130" s="511"/>
      <c r="JRL130" s="511"/>
      <c r="JRM130" s="511"/>
      <c r="JRN130" s="511"/>
      <c r="JRO130" s="511"/>
      <c r="JRP130" s="511"/>
      <c r="JRQ130" s="511"/>
      <c r="JRR130" s="511"/>
      <c r="JRS130" s="511"/>
      <c r="JRT130" s="511"/>
      <c r="JRU130" s="511"/>
      <c r="JRV130" s="511"/>
      <c r="JRW130" s="511"/>
      <c r="JRX130" s="511"/>
      <c r="JRY130" s="511"/>
      <c r="JRZ130" s="511"/>
      <c r="JSA130" s="511"/>
      <c r="JSB130" s="511"/>
      <c r="JSC130" s="511"/>
      <c r="JSD130" s="511"/>
      <c r="JSE130" s="511"/>
      <c r="JSF130" s="511"/>
      <c r="JSG130" s="511"/>
      <c r="JSH130" s="511"/>
      <c r="JSI130" s="511"/>
      <c r="JSJ130" s="511"/>
      <c r="JSK130" s="511"/>
      <c r="JSL130" s="511"/>
      <c r="JSM130" s="511"/>
      <c r="JSN130" s="511"/>
      <c r="JSO130" s="511"/>
      <c r="JSP130" s="511"/>
      <c r="JSQ130" s="511"/>
      <c r="JSR130" s="511"/>
      <c r="JSS130" s="511"/>
      <c r="JST130" s="511"/>
      <c r="JSU130" s="511"/>
      <c r="JSV130" s="511"/>
      <c r="JSW130" s="511"/>
      <c r="JSX130" s="511"/>
      <c r="JSY130" s="511"/>
      <c r="JSZ130" s="511"/>
      <c r="JTA130" s="511"/>
      <c r="JTB130" s="511"/>
      <c r="JTC130" s="511"/>
      <c r="JTD130" s="511"/>
      <c r="JTE130" s="511"/>
      <c r="JTF130" s="511"/>
      <c r="JTG130" s="511"/>
      <c r="JTH130" s="511"/>
      <c r="JTI130" s="511"/>
      <c r="JTJ130" s="511"/>
      <c r="JTK130" s="511"/>
      <c r="JTL130" s="511"/>
      <c r="JTM130" s="511"/>
      <c r="JTN130" s="511"/>
      <c r="JTO130" s="511"/>
      <c r="JTP130" s="511"/>
      <c r="JTQ130" s="511"/>
      <c r="JTR130" s="511"/>
      <c r="JTS130" s="511"/>
      <c r="JTT130" s="511"/>
      <c r="JTU130" s="511"/>
      <c r="JTV130" s="511"/>
      <c r="JTW130" s="511"/>
      <c r="JTX130" s="511"/>
      <c r="JTY130" s="511"/>
      <c r="JTZ130" s="511"/>
      <c r="JUA130" s="511"/>
      <c r="JUB130" s="511"/>
      <c r="JUC130" s="511"/>
      <c r="JUD130" s="511"/>
      <c r="JUE130" s="511"/>
      <c r="JUF130" s="511"/>
      <c r="JUG130" s="511"/>
      <c r="JUH130" s="511"/>
      <c r="JUI130" s="511"/>
      <c r="JUJ130" s="511"/>
      <c r="JUK130" s="511"/>
      <c r="JUL130" s="511"/>
      <c r="JUM130" s="511"/>
      <c r="JUN130" s="511"/>
      <c r="JUO130" s="511"/>
      <c r="JUP130" s="511"/>
      <c r="JUQ130" s="511"/>
      <c r="JUR130" s="511"/>
      <c r="JUS130" s="511"/>
      <c r="JUT130" s="511"/>
      <c r="JUU130" s="511"/>
      <c r="JUV130" s="511"/>
      <c r="JUW130" s="511"/>
      <c r="JUX130" s="511"/>
      <c r="JUY130" s="511"/>
      <c r="JUZ130" s="511"/>
      <c r="JVA130" s="511"/>
      <c r="JVB130" s="511"/>
      <c r="JVC130" s="511"/>
      <c r="JVD130" s="511"/>
      <c r="JVE130" s="511"/>
      <c r="JVF130" s="511"/>
      <c r="JVG130" s="511"/>
      <c r="JVH130" s="511"/>
      <c r="JVI130" s="511"/>
      <c r="JVJ130" s="511"/>
      <c r="JVK130" s="511"/>
      <c r="JVL130" s="511"/>
      <c r="JVM130" s="511"/>
      <c r="JVN130" s="511"/>
      <c r="JVO130" s="511"/>
      <c r="JVP130" s="511"/>
      <c r="JVQ130" s="511"/>
      <c r="JVR130" s="511"/>
      <c r="JVS130" s="511"/>
      <c r="JVT130" s="511"/>
      <c r="JVU130" s="511"/>
      <c r="JVV130" s="511"/>
      <c r="JVW130" s="511"/>
      <c r="JVX130" s="511"/>
      <c r="JVY130" s="511"/>
      <c r="JVZ130" s="511"/>
      <c r="JWA130" s="511"/>
      <c r="JWB130" s="511"/>
      <c r="JWC130" s="511"/>
      <c r="JWD130" s="511"/>
      <c r="JWE130" s="511"/>
      <c r="JWF130" s="511"/>
      <c r="JWG130" s="511"/>
      <c r="JWH130" s="511"/>
      <c r="JWI130" s="511"/>
      <c r="JWJ130" s="511"/>
      <c r="JWK130" s="511"/>
      <c r="JWL130" s="511"/>
      <c r="JWM130" s="511"/>
      <c r="JWN130" s="511"/>
      <c r="JWO130" s="511"/>
      <c r="JWP130" s="511"/>
      <c r="JWQ130" s="511"/>
      <c r="JWR130" s="511"/>
      <c r="JWS130" s="511"/>
      <c r="JWT130" s="511"/>
      <c r="JWU130" s="511"/>
      <c r="JWV130" s="511"/>
      <c r="JWW130" s="511"/>
      <c r="JWX130" s="511"/>
      <c r="JWY130" s="511"/>
      <c r="JWZ130" s="511"/>
      <c r="JXA130" s="511"/>
      <c r="JXB130" s="511"/>
      <c r="JXC130" s="511"/>
      <c r="JXD130" s="511"/>
      <c r="JXE130" s="511"/>
      <c r="JXF130" s="511"/>
      <c r="JXG130" s="511"/>
      <c r="JXH130" s="511"/>
      <c r="JXI130" s="511"/>
      <c r="JXJ130" s="511"/>
      <c r="JXK130" s="511"/>
      <c r="JXL130" s="511"/>
      <c r="JXM130" s="511"/>
      <c r="JXN130" s="511"/>
      <c r="JXO130" s="511"/>
      <c r="JXP130" s="511"/>
      <c r="JXQ130" s="511"/>
      <c r="JXR130" s="511"/>
      <c r="JXS130" s="511"/>
      <c r="JXT130" s="511"/>
      <c r="JXU130" s="511"/>
      <c r="JXV130" s="511"/>
      <c r="JXW130" s="511"/>
      <c r="JXX130" s="511"/>
      <c r="JXY130" s="511"/>
      <c r="JXZ130" s="511"/>
      <c r="JYA130" s="511"/>
      <c r="JYB130" s="511"/>
      <c r="JYC130" s="511"/>
      <c r="JYD130" s="511"/>
      <c r="JYE130" s="511"/>
      <c r="JYF130" s="511"/>
      <c r="JYG130" s="511"/>
      <c r="JYH130" s="511"/>
      <c r="JYI130" s="511"/>
      <c r="JYJ130" s="511"/>
      <c r="JYK130" s="511"/>
      <c r="JYL130" s="511"/>
      <c r="JYM130" s="511"/>
      <c r="JYN130" s="511"/>
      <c r="JYO130" s="511"/>
      <c r="JYP130" s="511"/>
      <c r="JYQ130" s="511"/>
      <c r="JYR130" s="511"/>
      <c r="JYS130" s="511"/>
      <c r="JYT130" s="511"/>
      <c r="JYU130" s="511"/>
      <c r="JYV130" s="511"/>
      <c r="JYW130" s="511"/>
      <c r="JYX130" s="511"/>
      <c r="JYY130" s="511"/>
      <c r="JYZ130" s="511"/>
      <c r="JZA130" s="511"/>
      <c r="JZB130" s="511"/>
      <c r="JZC130" s="511"/>
      <c r="JZD130" s="511"/>
      <c r="JZE130" s="511"/>
      <c r="JZF130" s="511"/>
      <c r="JZG130" s="511"/>
      <c r="JZH130" s="511"/>
      <c r="JZI130" s="511"/>
      <c r="JZJ130" s="511"/>
      <c r="JZK130" s="511"/>
      <c r="JZL130" s="511"/>
      <c r="JZM130" s="511"/>
      <c r="JZN130" s="511"/>
      <c r="JZO130" s="511"/>
      <c r="JZP130" s="511"/>
      <c r="JZQ130" s="511"/>
      <c r="JZR130" s="511"/>
      <c r="JZS130" s="511"/>
      <c r="JZT130" s="511"/>
      <c r="JZU130" s="511"/>
      <c r="JZV130" s="511"/>
      <c r="JZW130" s="511"/>
      <c r="JZX130" s="511"/>
      <c r="JZY130" s="511"/>
      <c r="JZZ130" s="511"/>
      <c r="KAA130" s="511"/>
      <c r="KAB130" s="511"/>
      <c r="KAC130" s="511"/>
      <c r="KAD130" s="511"/>
      <c r="KAE130" s="511"/>
      <c r="KAF130" s="511"/>
      <c r="KAG130" s="511"/>
      <c r="KAH130" s="511"/>
      <c r="KAI130" s="511"/>
      <c r="KAJ130" s="511"/>
      <c r="KAK130" s="511"/>
      <c r="KAL130" s="511"/>
      <c r="KAM130" s="511"/>
      <c r="KAN130" s="511"/>
      <c r="KAO130" s="511"/>
      <c r="KAP130" s="511"/>
      <c r="KAQ130" s="511"/>
      <c r="KAR130" s="511"/>
      <c r="KAS130" s="511"/>
      <c r="KAT130" s="511"/>
      <c r="KAU130" s="511"/>
      <c r="KAV130" s="511"/>
      <c r="KAW130" s="511"/>
      <c r="KAX130" s="511"/>
      <c r="KAY130" s="511"/>
      <c r="KAZ130" s="511"/>
      <c r="KBA130" s="511"/>
      <c r="KBB130" s="511"/>
      <c r="KBC130" s="511"/>
      <c r="KBD130" s="511"/>
      <c r="KBE130" s="511"/>
      <c r="KBF130" s="511"/>
      <c r="KBG130" s="511"/>
      <c r="KBH130" s="511"/>
      <c r="KBI130" s="511"/>
      <c r="KBJ130" s="511"/>
      <c r="KBK130" s="511"/>
      <c r="KBL130" s="511"/>
      <c r="KBM130" s="511"/>
      <c r="KBN130" s="511"/>
      <c r="KBO130" s="511"/>
      <c r="KBP130" s="511"/>
      <c r="KBQ130" s="511"/>
      <c r="KBR130" s="511"/>
      <c r="KBS130" s="511"/>
      <c r="KBT130" s="511"/>
      <c r="KBU130" s="511"/>
      <c r="KBV130" s="511"/>
      <c r="KBW130" s="511"/>
      <c r="KBX130" s="511"/>
      <c r="KBY130" s="511"/>
      <c r="KBZ130" s="511"/>
      <c r="KCA130" s="511"/>
      <c r="KCB130" s="511"/>
      <c r="KCC130" s="511"/>
      <c r="KCD130" s="511"/>
      <c r="KCE130" s="511"/>
      <c r="KCF130" s="511"/>
      <c r="KCG130" s="511"/>
      <c r="KCH130" s="511"/>
      <c r="KCI130" s="511"/>
      <c r="KCJ130" s="511"/>
      <c r="KCK130" s="511"/>
      <c r="KCL130" s="511"/>
      <c r="KCM130" s="511"/>
      <c r="KCN130" s="511"/>
      <c r="KCO130" s="511"/>
      <c r="KCP130" s="511"/>
      <c r="KCQ130" s="511"/>
      <c r="KCR130" s="511"/>
      <c r="KCS130" s="511"/>
      <c r="KCT130" s="511"/>
      <c r="KCU130" s="511"/>
      <c r="KCV130" s="511"/>
      <c r="KCW130" s="511"/>
      <c r="KCX130" s="511"/>
      <c r="KCY130" s="511"/>
      <c r="KCZ130" s="511"/>
      <c r="KDA130" s="511"/>
      <c r="KDB130" s="511"/>
      <c r="KDC130" s="511"/>
      <c r="KDD130" s="511"/>
      <c r="KDE130" s="511"/>
      <c r="KDF130" s="511"/>
      <c r="KDG130" s="511"/>
      <c r="KDH130" s="511"/>
      <c r="KDI130" s="511"/>
      <c r="KDJ130" s="511"/>
      <c r="KDK130" s="511"/>
      <c r="KDL130" s="511"/>
      <c r="KDM130" s="511"/>
      <c r="KDN130" s="511"/>
      <c r="KDO130" s="511"/>
      <c r="KDP130" s="511"/>
      <c r="KDQ130" s="511"/>
      <c r="KDR130" s="511"/>
      <c r="KDS130" s="511"/>
      <c r="KDT130" s="511"/>
      <c r="KDU130" s="511"/>
      <c r="KDV130" s="511"/>
      <c r="KDW130" s="511"/>
      <c r="KDX130" s="511"/>
      <c r="KDY130" s="511"/>
      <c r="KDZ130" s="511"/>
      <c r="KEA130" s="511"/>
      <c r="KEB130" s="511"/>
      <c r="KEC130" s="511"/>
      <c r="KED130" s="511"/>
      <c r="KEE130" s="511"/>
      <c r="KEF130" s="511"/>
      <c r="KEG130" s="511"/>
      <c r="KEH130" s="511"/>
      <c r="KEI130" s="511"/>
      <c r="KEJ130" s="511"/>
      <c r="KEK130" s="511"/>
      <c r="KEL130" s="511"/>
      <c r="KEM130" s="511"/>
      <c r="KEN130" s="511"/>
      <c r="KEO130" s="511"/>
      <c r="KEP130" s="511"/>
      <c r="KEQ130" s="511"/>
      <c r="KER130" s="511"/>
      <c r="KES130" s="511"/>
      <c r="KET130" s="511"/>
      <c r="KEU130" s="511"/>
      <c r="KEV130" s="511"/>
      <c r="KEW130" s="511"/>
      <c r="KEX130" s="511"/>
      <c r="KEY130" s="511"/>
      <c r="KEZ130" s="511"/>
      <c r="KFA130" s="511"/>
      <c r="KFB130" s="511"/>
      <c r="KFC130" s="511"/>
      <c r="KFD130" s="511"/>
      <c r="KFE130" s="511"/>
      <c r="KFF130" s="511"/>
      <c r="KFG130" s="511"/>
      <c r="KFH130" s="511"/>
      <c r="KFI130" s="511"/>
      <c r="KFJ130" s="511"/>
      <c r="KFK130" s="511"/>
      <c r="KFL130" s="511"/>
      <c r="KFM130" s="511"/>
      <c r="KFN130" s="511"/>
      <c r="KFO130" s="511"/>
      <c r="KFP130" s="511"/>
      <c r="KFQ130" s="511"/>
      <c r="KFR130" s="511"/>
      <c r="KFS130" s="511"/>
      <c r="KFT130" s="511"/>
      <c r="KFU130" s="511"/>
      <c r="KFV130" s="511"/>
      <c r="KFW130" s="511"/>
      <c r="KFX130" s="511"/>
      <c r="KFY130" s="511"/>
      <c r="KFZ130" s="511"/>
      <c r="KGA130" s="511"/>
      <c r="KGB130" s="511"/>
      <c r="KGC130" s="511"/>
      <c r="KGD130" s="511"/>
      <c r="KGE130" s="511"/>
      <c r="KGF130" s="511"/>
      <c r="KGG130" s="511"/>
      <c r="KGH130" s="511"/>
      <c r="KGI130" s="511"/>
      <c r="KGJ130" s="511"/>
      <c r="KGK130" s="511"/>
      <c r="KGL130" s="511"/>
      <c r="KGM130" s="511"/>
      <c r="KGN130" s="511"/>
      <c r="KGO130" s="511"/>
      <c r="KGP130" s="511"/>
      <c r="KGQ130" s="511"/>
      <c r="KGR130" s="511"/>
      <c r="KGS130" s="511"/>
      <c r="KGT130" s="511"/>
      <c r="KGU130" s="511"/>
      <c r="KGV130" s="511"/>
      <c r="KGW130" s="511"/>
      <c r="KGX130" s="511"/>
      <c r="KGY130" s="511"/>
      <c r="KGZ130" s="511"/>
      <c r="KHA130" s="511"/>
      <c r="KHB130" s="511"/>
      <c r="KHC130" s="511"/>
      <c r="KHD130" s="511"/>
      <c r="KHE130" s="511"/>
      <c r="KHF130" s="511"/>
      <c r="KHG130" s="511"/>
      <c r="KHH130" s="511"/>
      <c r="KHI130" s="511"/>
      <c r="KHJ130" s="511"/>
      <c r="KHK130" s="511"/>
      <c r="KHL130" s="511"/>
      <c r="KHM130" s="511"/>
      <c r="KHN130" s="511"/>
      <c r="KHO130" s="511"/>
      <c r="KHP130" s="511"/>
      <c r="KHQ130" s="511"/>
      <c r="KHR130" s="511"/>
      <c r="KHS130" s="511"/>
      <c r="KHT130" s="511"/>
      <c r="KHU130" s="511"/>
      <c r="KHV130" s="511"/>
      <c r="KHW130" s="511"/>
      <c r="KHX130" s="511"/>
      <c r="KHY130" s="511"/>
      <c r="KHZ130" s="511"/>
      <c r="KIA130" s="511"/>
      <c r="KIB130" s="511"/>
      <c r="KIC130" s="511"/>
      <c r="KID130" s="511"/>
      <c r="KIE130" s="511"/>
      <c r="KIF130" s="511"/>
      <c r="KIG130" s="511"/>
      <c r="KIH130" s="511"/>
      <c r="KII130" s="511"/>
      <c r="KIJ130" s="511"/>
      <c r="KIK130" s="511"/>
      <c r="KIL130" s="511"/>
      <c r="KIM130" s="511"/>
      <c r="KIN130" s="511"/>
      <c r="KIO130" s="511"/>
      <c r="KIP130" s="511"/>
      <c r="KIQ130" s="511"/>
      <c r="KIR130" s="511"/>
      <c r="KIS130" s="511"/>
      <c r="KIT130" s="511"/>
      <c r="KIU130" s="511"/>
      <c r="KIV130" s="511"/>
      <c r="KIW130" s="511"/>
      <c r="KIX130" s="511"/>
      <c r="KIY130" s="511"/>
      <c r="KIZ130" s="511"/>
      <c r="KJA130" s="511"/>
      <c r="KJB130" s="511"/>
      <c r="KJC130" s="511"/>
      <c r="KJD130" s="511"/>
      <c r="KJE130" s="511"/>
      <c r="KJF130" s="511"/>
      <c r="KJG130" s="511"/>
      <c r="KJH130" s="511"/>
      <c r="KJI130" s="511"/>
      <c r="KJJ130" s="511"/>
      <c r="KJK130" s="511"/>
      <c r="KJL130" s="511"/>
      <c r="KJM130" s="511"/>
      <c r="KJN130" s="511"/>
      <c r="KJO130" s="511"/>
      <c r="KJP130" s="511"/>
      <c r="KJQ130" s="511"/>
      <c r="KJR130" s="511"/>
      <c r="KJS130" s="511"/>
      <c r="KJT130" s="511"/>
      <c r="KJU130" s="511"/>
      <c r="KJV130" s="511"/>
      <c r="KJW130" s="511"/>
      <c r="KJX130" s="511"/>
      <c r="KJY130" s="511"/>
      <c r="KJZ130" s="511"/>
      <c r="KKA130" s="511"/>
      <c r="KKB130" s="511"/>
      <c r="KKC130" s="511"/>
      <c r="KKD130" s="511"/>
      <c r="KKE130" s="511"/>
      <c r="KKF130" s="511"/>
      <c r="KKG130" s="511"/>
      <c r="KKH130" s="511"/>
      <c r="KKI130" s="511"/>
      <c r="KKJ130" s="511"/>
      <c r="KKK130" s="511"/>
      <c r="KKL130" s="511"/>
      <c r="KKM130" s="511"/>
      <c r="KKN130" s="511"/>
      <c r="KKO130" s="511"/>
      <c r="KKP130" s="511"/>
      <c r="KKQ130" s="511"/>
      <c r="KKR130" s="511"/>
      <c r="KKS130" s="511"/>
      <c r="KKT130" s="511"/>
      <c r="KKU130" s="511"/>
      <c r="KKV130" s="511"/>
      <c r="KKW130" s="511"/>
      <c r="KKX130" s="511"/>
      <c r="KKY130" s="511"/>
      <c r="KKZ130" s="511"/>
      <c r="KLA130" s="511"/>
      <c r="KLB130" s="511"/>
      <c r="KLC130" s="511"/>
      <c r="KLD130" s="511"/>
      <c r="KLE130" s="511"/>
      <c r="KLF130" s="511"/>
      <c r="KLG130" s="511"/>
      <c r="KLH130" s="511"/>
      <c r="KLI130" s="511"/>
      <c r="KLJ130" s="511"/>
      <c r="KLK130" s="511"/>
      <c r="KLL130" s="511"/>
      <c r="KLM130" s="511"/>
      <c r="KLN130" s="511"/>
      <c r="KLO130" s="511"/>
      <c r="KLP130" s="511"/>
      <c r="KLQ130" s="511"/>
      <c r="KLR130" s="511"/>
      <c r="KLS130" s="511"/>
      <c r="KLT130" s="511"/>
      <c r="KLU130" s="511"/>
      <c r="KLV130" s="511"/>
      <c r="KLW130" s="511"/>
      <c r="KLX130" s="511"/>
      <c r="KLY130" s="511"/>
      <c r="KLZ130" s="511"/>
      <c r="KMA130" s="511"/>
      <c r="KMB130" s="511"/>
      <c r="KMC130" s="511"/>
      <c r="KMD130" s="511"/>
      <c r="KME130" s="511"/>
      <c r="KMF130" s="511"/>
      <c r="KMG130" s="511"/>
      <c r="KMH130" s="511"/>
      <c r="KMI130" s="511"/>
      <c r="KMJ130" s="511"/>
      <c r="KMK130" s="511"/>
      <c r="KML130" s="511"/>
      <c r="KMM130" s="511"/>
      <c r="KMN130" s="511"/>
      <c r="KMO130" s="511"/>
      <c r="KMP130" s="511"/>
      <c r="KMQ130" s="511"/>
      <c r="KMR130" s="511"/>
      <c r="KMS130" s="511"/>
      <c r="KMT130" s="511"/>
      <c r="KMU130" s="511"/>
      <c r="KMV130" s="511"/>
      <c r="KMW130" s="511"/>
      <c r="KMX130" s="511"/>
      <c r="KMY130" s="511"/>
      <c r="KMZ130" s="511"/>
      <c r="KNA130" s="511"/>
      <c r="KNB130" s="511"/>
      <c r="KNC130" s="511"/>
      <c r="KND130" s="511"/>
      <c r="KNE130" s="511"/>
      <c r="KNF130" s="511"/>
      <c r="KNG130" s="511"/>
      <c r="KNH130" s="511"/>
      <c r="KNI130" s="511"/>
      <c r="KNJ130" s="511"/>
      <c r="KNK130" s="511"/>
      <c r="KNL130" s="511"/>
      <c r="KNM130" s="511"/>
      <c r="KNN130" s="511"/>
      <c r="KNO130" s="511"/>
      <c r="KNP130" s="511"/>
      <c r="KNQ130" s="511"/>
      <c r="KNR130" s="511"/>
      <c r="KNS130" s="511"/>
      <c r="KNT130" s="511"/>
      <c r="KNU130" s="511"/>
      <c r="KNV130" s="511"/>
      <c r="KNW130" s="511"/>
      <c r="KNX130" s="511"/>
      <c r="KNY130" s="511"/>
      <c r="KNZ130" s="511"/>
      <c r="KOA130" s="511"/>
      <c r="KOB130" s="511"/>
      <c r="KOC130" s="511"/>
      <c r="KOD130" s="511"/>
      <c r="KOE130" s="511"/>
      <c r="KOF130" s="511"/>
      <c r="KOG130" s="511"/>
      <c r="KOH130" s="511"/>
      <c r="KOI130" s="511"/>
      <c r="KOJ130" s="511"/>
      <c r="KOK130" s="511"/>
      <c r="KOL130" s="511"/>
      <c r="KOM130" s="511"/>
      <c r="KON130" s="511"/>
      <c r="KOO130" s="511"/>
      <c r="KOP130" s="511"/>
      <c r="KOQ130" s="511"/>
      <c r="KOR130" s="511"/>
      <c r="KOS130" s="511"/>
      <c r="KOT130" s="511"/>
      <c r="KOU130" s="511"/>
      <c r="KOV130" s="511"/>
      <c r="KOW130" s="511"/>
      <c r="KOX130" s="511"/>
      <c r="KOY130" s="511"/>
      <c r="KOZ130" s="511"/>
      <c r="KPA130" s="511"/>
      <c r="KPB130" s="511"/>
      <c r="KPC130" s="511"/>
      <c r="KPD130" s="511"/>
      <c r="KPE130" s="511"/>
      <c r="KPF130" s="511"/>
      <c r="KPG130" s="511"/>
      <c r="KPH130" s="511"/>
      <c r="KPI130" s="511"/>
      <c r="KPJ130" s="511"/>
      <c r="KPK130" s="511"/>
      <c r="KPL130" s="511"/>
      <c r="KPM130" s="511"/>
      <c r="KPN130" s="511"/>
      <c r="KPO130" s="511"/>
      <c r="KPP130" s="511"/>
      <c r="KPQ130" s="511"/>
      <c r="KPR130" s="511"/>
      <c r="KPS130" s="511"/>
      <c r="KPT130" s="511"/>
      <c r="KPU130" s="511"/>
      <c r="KPV130" s="511"/>
      <c r="KPW130" s="511"/>
      <c r="KPX130" s="511"/>
      <c r="KPY130" s="511"/>
      <c r="KPZ130" s="511"/>
      <c r="KQA130" s="511"/>
      <c r="KQB130" s="511"/>
      <c r="KQC130" s="511"/>
      <c r="KQD130" s="511"/>
      <c r="KQE130" s="511"/>
      <c r="KQF130" s="511"/>
      <c r="KQG130" s="511"/>
      <c r="KQH130" s="511"/>
      <c r="KQI130" s="511"/>
      <c r="KQJ130" s="511"/>
      <c r="KQK130" s="511"/>
      <c r="KQL130" s="511"/>
      <c r="KQM130" s="511"/>
      <c r="KQN130" s="511"/>
      <c r="KQO130" s="511"/>
      <c r="KQP130" s="511"/>
      <c r="KQQ130" s="511"/>
      <c r="KQR130" s="511"/>
      <c r="KQS130" s="511"/>
      <c r="KQT130" s="511"/>
      <c r="KQU130" s="511"/>
      <c r="KQV130" s="511"/>
      <c r="KQW130" s="511"/>
      <c r="KQX130" s="511"/>
      <c r="KQY130" s="511"/>
      <c r="KQZ130" s="511"/>
      <c r="KRA130" s="511"/>
      <c r="KRB130" s="511"/>
      <c r="KRC130" s="511"/>
      <c r="KRD130" s="511"/>
      <c r="KRE130" s="511"/>
      <c r="KRF130" s="511"/>
      <c r="KRG130" s="511"/>
      <c r="KRH130" s="511"/>
      <c r="KRI130" s="511"/>
      <c r="KRJ130" s="511"/>
      <c r="KRK130" s="511"/>
      <c r="KRL130" s="511"/>
      <c r="KRM130" s="511"/>
      <c r="KRN130" s="511"/>
      <c r="KRO130" s="511"/>
      <c r="KRP130" s="511"/>
      <c r="KRQ130" s="511"/>
      <c r="KRR130" s="511"/>
      <c r="KRS130" s="511"/>
      <c r="KRT130" s="511"/>
      <c r="KRU130" s="511"/>
      <c r="KRV130" s="511"/>
      <c r="KRW130" s="511"/>
      <c r="KRX130" s="511"/>
      <c r="KRY130" s="511"/>
      <c r="KRZ130" s="511"/>
      <c r="KSA130" s="511"/>
      <c r="KSB130" s="511"/>
      <c r="KSC130" s="511"/>
      <c r="KSD130" s="511"/>
      <c r="KSE130" s="511"/>
      <c r="KSF130" s="511"/>
      <c r="KSG130" s="511"/>
      <c r="KSH130" s="511"/>
      <c r="KSI130" s="511"/>
      <c r="KSJ130" s="511"/>
      <c r="KSK130" s="511"/>
      <c r="KSL130" s="511"/>
      <c r="KSM130" s="511"/>
      <c r="KSN130" s="511"/>
      <c r="KSO130" s="511"/>
      <c r="KSP130" s="511"/>
      <c r="KSQ130" s="511"/>
      <c r="KSR130" s="511"/>
      <c r="KSS130" s="511"/>
      <c r="KST130" s="511"/>
      <c r="KSU130" s="511"/>
      <c r="KSV130" s="511"/>
      <c r="KSW130" s="511"/>
      <c r="KSX130" s="511"/>
      <c r="KSY130" s="511"/>
      <c r="KSZ130" s="511"/>
      <c r="KTA130" s="511"/>
      <c r="KTB130" s="511"/>
      <c r="KTC130" s="511"/>
      <c r="KTD130" s="511"/>
      <c r="KTE130" s="511"/>
      <c r="KTF130" s="511"/>
      <c r="KTG130" s="511"/>
      <c r="KTH130" s="511"/>
      <c r="KTI130" s="511"/>
      <c r="KTJ130" s="511"/>
      <c r="KTK130" s="511"/>
      <c r="KTL130" s="511"/>
      <c r="KTM130" s="511"/>
      <c r="KTN130" s="511"/>
      <c r="KTO130" s="511"/>
      <c r="KTP130" s="511"/>
      <c r="KTQ130" s="511"/>
      <c r="KTR130" s="511"/>
      <c r="KTS130" s="511"/>
      <c r="KTT130" s="511"/>
      <c r="KTU130" s="511"/>
      <c r="KTV130" s="511"/>
      <c r="KTW130" s="511"/>
      <c r="KTX130" s="511"/>
      <c r="KTY130" s="511"/>
      <c r="KTZ130" s="511"/>
      <c r="KUA130" s="511"/>
      <c r="KUB130" s="511"/>
      <c r="KUC130" s="511"/>
      <c r="KUD130" s="511"/>
      <c r="KUE130" s="511"/>
      <c r="KUF130" s="511"/>
      <c r="KUG130" s="511"/>
      <c r="KUH130" s="511"/>
      <c r="KUI130" s="511"/>
      <c r="KUJ130" s="511"/>
      <c r="KUK130" s="511"/>
      <c r="KUL130" s="511"/>
      <c r="KUM130" s="511"/>
      <c r="KUN130" s="511"/>
      <c r="KUO130" s="511"/>
      <c r="KUP130" s="511"/>
      <c r="KUQ130" s="511"/>
      <c r="KUR130" s="511"/>
      <c r="KUS130" s="511"/>
      <c r="KUT130" s="511"/>
      <c r="KUU130" s="511"/>
      <c r="KUV130" s="511"/>
      <c r="KUW130" s="511"/>
      <c r="KUX130" s="511"/>
      <c r="KUY130" s="511"/>
      <c r="KUZ130" s="511"/>
      <c r="KVA130" s="511"/>
      <c r="KVB130" s="511"/>
      <c r="KVC130" s="511"/>
      <c r="KVD130" s="511"/>
      <c r="KVE130" s="511"/>
      <c r="KVF130" s="511"/>
      <c r="KVG130" s="511"/>
      <c r="KVH130" s="511"/>
      <c r="KVI130" s="511"/>
      <c r="KVJ130" s="511"/>
      <c r="KVK130" s="511"/>
      <c r="KVL130" s="511"/>
      <c r="KVM130" s="511"/>
      <c r="KVN130" s="511"/>
      <c r="KVO130" s="511"/>
      <c r="KVP130" s="511"/>
      <c r="KVQ130" s="511"/>
      <c r="KVR130" s="511"/>
      <c r="KVS130" s="511"/>
      <c r="KVT130" s="511"/>
      <c r="KVU130" s="511"/>
      <c r="KVV130" s="511"/>
      <c r="KVW130" s="511"/>
      <c r="KVX130" s="511"/>
      <c r="KVY130" s="511"/>
      <c r="KVZ130" s="511"/>
      <c r="KWA130" s="511"/>
      <c r="KWB130" s="511"/>
      <c r="KWC130" s="511"/>
      <c r="KWD130" s="511"/>
      <c r="KWE130" s="511"/>
      <c r="KWF130" s="511"/>
      <c r="KWG130" s="511"/>
      <c r="KWH130" s="511"/>
      <c r="KWI130" s="511"/>
      <c r="KWJ130" s="511"/>
      <c r="KWK130" s="511"/>
      <c r="KWL130" s="511"/>
      <c r="KWM130" s="511"/>
      <c r="KWN130" s="511"/>
      <c r="KWO130" s="511"/>
      <c r="KWP130" s="511"/>
      <c r="KWQ130" s="511"/>
      <c r="KWR130" s="511"/>
      <c r="KWS130" s="511"/>
      <c r="KWT130" s="511"/>
      <c r="KWU130" s="511"/>
      <c r="KWV130" s="511"/>
      <c r="KWW130" s="511"/>
      <c r="KWX130" s="511"/>
      <c r="KWY130" s="511"/>
      <c r="KWZ130" s="511"/>
      <c r="KXA130" s="511"/>
      <c r="KXB130" s="511"/>
      <c r="KXC130" s="511"/>
      <c r="KXD130" s="511"/>
      <c r="KXE130" s="511"/>
      <c r="KXF130" s="511"/>
      <c r="KXG130" s="511"/>
      <c r="KXH130" s="511"/>
      <c r="KXI130" s="511"/>
      <c r="KXJ130" s="511"/>
      <c r="KXK130" s="511"/>
      <c r="KXL130" s="511"/>
      <c r="KXM130" s="511"/>
      <c r="KXN130" s="511"/>
      <c r="KXO130" s="511"/>
      <c r="KXP130" s="511"/>
      <c r="KXQ130" s="511"/>
      <c r="KXR130" s="511"/>
      <c r="KXS130" s="511"/>
      <c r="KXT130" s="511"/>
      <c r="KXU130" s="511"/>
      <c r="KXV130" s="511"/>
      <c r="KXW130" s="511"/>
      <c r="KXX130" s="511"/>
      <c r="KXY130" s="511"/>
      <c r="KXZ130" s="511"/>
      <c r="KYA130" s="511"/>
      <c r="KYB130" s="511"/>
      <c r="KYC130" s="511"/>
      <c r="KYD130" s="511"/>
      <c r="KYE130" s="511"/>
      <c r="KYF130" s="511"/>
      <c r="KYG130" s="511"/>
      <c r="KYH130" s="511"/>
      <c r="KYI130" s="511"/>
      <c r="KYJ130" s="511"/>
      <c r="KYK130" s="511"/>
      <c r="KYL130" s="511"/>
      <c r="KYM130" s="511"/>
      <c r="KYN130" s="511"/>
      <c r="KYO130" s="511"/>
      <c r="KYP130" s="511"/>
      <c r="KYQ130" s="511"/>
      <c r="KYR130" s="511"/>
      <c r="KYS130" s="511"/>
      <c r="KYT130" s="511"/>
      <c r="KYU130" s="511"/>
      <c r="KYV130" s="511"/>
      <c r="KYW130" s="511"/>
      <c r="KYX130" s="511"/>
      <c r="KYY130" s="511"/>
      <c r="KYZ130" s="511"/>
      <c r="KZA130" s="511"/>
      <c r="KZB130" s="511"/>
      <c r="KZC130" s="511"/>
      <c r="KZD130" s="511"/>
      <c r="KZE130" s="511"/>
      <c r="KZF130" s="511"/>
      <c r="KZG130" s="511"/>
      <c r="KZH130" s="511"/>
      <c r="KZI130" s="511"/>
      <c r="KZJ130" s="511"/>
      <c r="KZK130" s="511"/>
      <c r="KZL130" s="511"/>
      <c r="KZM130" s="511"/>
      <c r="KZN130" s="511"/>
      <c r="KZO130" s="511"/>
      <c r="KZP130" s="511"/>
      <c r="KZQ130" s="511"/>
      <c r="KZR130" s="511"/>
      <c r="KZS130" s="511"/>
      <c r="KZT130" s="511"/>
      <c r="KZU130" s="511"/>
      <c r="KZV130" s="511"/>
      <c r="KZW130" s="511"/>
      <c r="KZX130" s="511"/>
      <c r="KZY130" s="511"/>
      <c r="KZZ130" s="511"/>
      <c r="LAA130" s="511"/>
      <c r="LAB130" s="511"/>
      <c r="LAC130" s="511"/>
      <c r="LAD130" s="511"/>
      <c r="LAE130" s="511"/>
      <c r="LAF130" s="511"/>
      <c r="LAG130" s="511"/>
      <c r="LAH130" s="511"/>
      <c r="LAI130" s="511"/>
      <c r="LAJ130" s="511"/>
      <c r="LAK130" s="511"/>
      <c r="LAL130" s="511"/>
      <c r="LAM130" s="511"/>
      <c r="LAN130" s="511"/>
      <c r="LAO130" s="511"/>
      <c r="LAP130" s="511"/>
      <c r="LAQ130" s="511"/>
      <c r="LAR130" s="511"/>
      <c r="LAS130" s="511"/>
      <c r="LAT130" s="511"/>
      <c r="LAU130" s="511"/>
      <c r="LAV130" s="511"/>
      <c r="LAW130" s="511"/>
      <c r="LAX130" s="511"/>
      <c r="LAY130" s="511"/>
      <c r="LAZ130" s="511"/>
      <c r="LBA130" s="511"/>
      <c r="LBB130" s="511"/>
      <c r="LBC130" s="511"/>
      <c r="LBD130" s="511"/>
      <c r="LBE130" s="511"/>
      <c r="LBF130" s="511"/>
      <c r="LBG130" s="511"/>
      <c r="LBH130" s="511"/>
      <c r="LBI130" s="511"/>
      <c r="LBJ130" s="511"/>
      <c r="LBK130" s="511"/>
      <c r="LBL130" s="511"/>
      <c r="LBM130" s="511"/>
      <c r="LBN130" s="511"/>
      <c r="LBO130" s="511"/>
      <c r="LBP130" s="511"/>
      <c r="LBQ130" s="511"/>
      <c r="LBR130" s="511"/>
      <c r="LBS130" s="511"/>
      <c r="LBT130" s="511"/>
      <c r="LBU130" s="511"/>
      <c r="LBV130" s="511"/>
      <c r="LBW130" s="511"/>
      <c r="LBX130" s="511"/>
      <c r="LBY130" s="511"/>
      <c r="LBZ130" s="511"/>
      <c r="LCA130" s="511"/>
      <c r="LCB130" s="511"/>
      <c r="LCC130" s="511"/>
      <c r="LCD130" s="511"/>
      <c r="LCE130" s="511"/>
      <c r="LCF130" s="511"/>
      <c r="LCG130" s="511"/>
      <c r="LCH130" s="511"/>
      <c r="LCI130" s="511"/>
      <c r="LCJ130" s="511"/>
      <c r="LCK130" s="511"/>
      <c r="LCL130" s="511"/>
      <c r="LCM130" s="511"/>
      <c r="LCN130" s="511"/>
      <c r="LCO130" s="511"/>
      <c r="LCP130" s="511"/>
      <c r="LCQ130" s="511"/>
      <c r="LCR130" s="511"/>
      <c r="LCS130" s="511"/>
      <c r="LCT130" s="511"/>
      <c r="LCU130" s="511"/>
      <c r="LCV130" s="511"/>
      <c r="LCW130" s="511"/>
      <c r="LCX130" s="511"/>
      <c r="LCY130" s="511"/>
      <c r="LCZ130" s="511"/>
      <c r="LDA130" s="511"/>
      <c r="LDB130" s="511"/>
      <c r="LDC130" s="511"/>
      <c r="LDD130" s="511"/>
      <c r="LDE130" s="511"/>
      <c r="LDF130" s="511"/>
      <c r="LDG130" s="511"/>
      <c r="LDH130" s="511"/>
      <c r="LDI130" s="511"/>
      <c r="LDJ130" s="511"/>
      <c r="LDK130" s="511"/>
      <c r="LDL130" s="511"/>
      <c r="LDM130" s="511"/>
      <c r="LDN130" s="511"/>
      <c r="LDO130" s="511"/>
      <c r="LDP130" s="511"/>
      <c r="LDQ130" s="511"/>
      <c r="LDR130" s="511"/>
      <c r="LDS130" s="511"/>
      <c r="LDT130" s="511"/>
      <c r="LDU130" s="511"/>
      <c r="LDV130" s="511"/>
      <c r="LDW130" s="511"/>
      <c r="LDX130" s="511"/>
      <c r="LDY130" s="511"/>
      <c r="LDZ130" s="511"/>
      <c r="LEA130" s="511"/>
      <c r="LEB130" s="511"/>
      <c r="LEC130" s="511"/>
      <c r="LED130" s="511"/>
      <c r="LEE130" s="511"/>
      <c r="LEF130" s="511"/>
      <c r="LEG130" s="511"/>
      <c r="LEH130" s="511"/>
      <c r="LEI130" s="511"/>
      <c r="LEJ130" s="511"/>
      <c r="LEK130" s="511"/>
      <c r="LEL130" s="511"/>
      <c r="LEM130" s="511"/>
      <c r="LEN130" s="511"/>
      <c r="LEO130" s="511"/>
      <c r="LEP130" s="511"/>
      <c r="LEQ130" s="511"/>
      <c r="LER130" s="511"/>
      <c r="LES130" s="511"/>
      <c r="LET130" s="511"/>
      <c r="LEU130" s="511"/>
      <c r="LEV130" s="511"/>
      <c r="LEW130" s="511"/>
      <c r="LEX130" s="511"/>
      <c r="LEY130" s="511"/>
      <c r="LEZ130" s="511"/>
      <c r="LFA130" s="511"/>
      <c r="LFB130" s="511"/>
      <c r="LFC130" s="511"/>
      <c r="LFD130" s="511"/>
      <c r="LFE130" s="511"/>
      <c r="LFF130" s="511"/>
      <c r="LFG130" s="511"/>
      <c r="LFH130" s="511"/>
      <c r="LFI130" s="511"/>
      <c r="LFJ130" s="511"/>
      <c r="LFK130" s="511"/>
      <c r="LFL130" s="511"/>
      <c r="LFM130" s="511"/>
      <c r="LFN130" s="511"/>
      <c r="LFO130" s="511"/>
      <c r="LFP130" s="511"/>
      <c r="LFQ130" s="511"/>
      <c r="LFR130" s="511"/>
      <c r="LFS130" s="511"/>
      <c r="LFT130" s="511"/>
      <c r="LFU130" s="511"/>
      <c r="LFV130" s="511"/>
      <c r="LFW130" s="511"/>
      <c r="LFX130" s="511"/>
      <c r="LFY130" s="511"/>
      <c r="LFZ130" s="511"/>
      <c r="LGA130" s="511"/>
      <c r="LGB130" s="511"/>
      <c r="LGC130" s="511"/>
      <c r="LGD130" s="511"/>
      <c r="LGE130" s="511"/>
      <c r="LGF130" s="511"/>
      <c r="LGG130" s="511"/>
      <c r="LGH130" s="511"/>
      <c r="LGI130" s="511"/>
      <c r="LGJ130" s="511"/>
      <c r="LGK130" s="511"/>
      <c r="LGL130" s="511"/>
      <c r="LGM130" s="511"/>
      <c r="LGN130" s="511"/>
      <c r="LGO130" s="511"/>
      <c r="LGP130" s="511"/>
      <c r="LGQ130" s="511"/>
      <c r="LGR130" s="511"/>
      <c r="LGS130" s="511"/>
      <c r="LGT130" s="511"/>
      <c r="LGU130" s="511"/>
      <c r="LGV130" s="511"/>
      <c r="LGW130" s="511"/>
      <c r="LGX130" s="511"/>
      <c r="LGY130" s="511"/>
      <c r="LGZ130" s="511"/>
      <c r="LHA130" s="511"/>
      <c r="LHB130" s="511"/>
      <c r="LHC130" s="511"/>
      <c r="LHD130" s="511"/>
      <c r="LHE130" s="511"/>
      <c r="LHF130" s="511"/>
      <c r="LHG130" s="511"/>
      <c r="LHH130" s="511"/>
      <c r="LHI130" s="511"/>
      <c r="LHJ130" s="511"/>
      <c r="LHK130" s="511"/>
      <c r="LHL130" s="511"/>
      <c r="LHM130" s="511"/>
      <c r="LHN130" s="511"/>
      <c r="LHO130" s="511"/>
      <c r="LHP130" s="511"/>
      <c r="LHQ130" s="511"/>
      <c r="LHR130" s="511"/>
      <c r="LHS130" s="511"/>
      <c r="LHT130" s="511"/>
      <c r="LHU130" s="511"/>
      <c r="LHV130" s="511"/>
      <c r="LHW130" s="511"/>
      <c r="LHX130" s="511"/>
      <c r="LHY130" s="511"/>
      <c r="LHZ130" s="511"/>
      <c r="LIA130" s="511"/>
      <c r="LIB130" s="511"/>
      <c r="LIC130" s="511"/>
      <c r="LID130" s="511"/>
      <c r="LIE130" s="511"/>
      <c r="LIF130" s="511"/>
      <c r="LIG130" s="511"/>
      <c r="LIH130" s="511"/>
      <c r="LII130" s="511"/>
      <c r="LIJ130" s="511"/>
      <c r="LIK130" s="511"/>
      <c r="LIL130" s="511"/>
      <c r="LIM130" s="511"/>
      <c r="LIN130" s="511"/>
      <c r="LIO130" s="511"/>
      <c r="LIP130" s="511"/>
      <c r="LIQ130" s="511"/>
      <c r="LIR130" s="511"/>
      <c r="LIS130" s="511"/>
      <c r="LIT130" s="511"/>
      <c r="LIU130" s="511"/>
      <c r="LIV130" s="511"/>
      <c r="LIW130" s="511"/>
      <c r="LIX130" s="511"/>
      <c r="LIY130" s="511"/>
      <c r="LIZ130" s="511"/>
      <c r="LJA130" s="511"/>
      <c r="LJB130" s="511"/>
      <c r="LJC130" s="511"/>
      <c r="LJD130" s="511"/>
      <c r="LJE130" s="511"/>
      <c r="LJF130" s="511"/>
      <c r="LJG130" s="511"/>
      <c r="LJH130" s="511"/>
      <c r="LJI130" s="511"/>
      <c r="LJJ130" s="511"/>
      <c r="LJK130" s="511"/>
      <c r="LJL130" s="511"/>
      <c r="LJM130" s="511"/>
      <c r="LJN130" s="511"/>
      <c r="LJO130" s="511"/>
      <c r="LJP130" s="511"/>
      <c r="LJQ130" s="511"/>
      <c r="LJR130" s="511"/>
      <c r="LJS130" s="511"/>
      <c r="LJT130" s="511"/>
      <c r="LJU130" s="511"/>
      <c r="LJV130" s="511"/>
      <c r="LJW130" s="511"/>
      <c r="LJX130" s="511"/>
      <c r="LJY130" s="511"/>
      <c r="LJZ130" s="511"/>
      <c r="LKA130" s="511"/>
      <c r="LKB130" s="511"/>
      <c r="LKC130" s="511"/>
      <c r="LKD130" s="511"/>
      <c r="LKE130" s="511"/>
      <c r="LKF130" s="511"/>
      <c r="LKG130" s="511"/>
      <c r="LKH130" s="511"/>
      <c r="LKI130" s="511"/>
      <c r="LKJ130" s="511"/>
      <c r="LKK130" s="511"/>
      <c r="LKL130" s="511"/>
      <c r="LKM130" s="511"/>
      <c r="LKN130" s="511"/>
      <c r="LKO130" s="511"/>
      <c r="LKP130" s="511"/>
      <c r="LKQ130" s="511"/>
      <c r="LKR130" s="511"/>
      <c r="LKS130" s="511"/>
      <c r="LKT130" s="511"/>
      <c r="LKU130" s="511"/>
      <c r="LKV130" s="511"/>
      <c r="LKW130" s="511"/>
      <c r="LKX130" s="511"/>
      <c r="LKY130" s="511"/>
      <c r="LKZ130" s="511"/>
      <c r="LLA130" s="511"/>
      <c r="LLB130" s="511"/>
      <c r="LLC130" s="511"/>
      <c r="LLD130" s="511"/>
      <c r="LLE130" s="511"/>
      <c r="LLF130" s="511"/>
      <c r="LLG130" s="511"/>
      <c r="LLH130" s="511"/>
      <c r="LLI130" s="511"/>
      <c r="LLJ130" s="511"/>
      <c r="LLK130" s="511"/>
      <c r="LLL130" s="511"/>
      <c r="LLM130" s="511"/>
      <c r="LLN130" s="511"/>
      <c r="LLO130" s="511"/>
      <c r="LLP130" s="511"/>
      <c r="LLQ130" s="511"/>
      <c r="LLR130" s="511"/>
      <c r="LLS130" s="511"/>
      <c r="LLT130" s="511"/>
      <c r="LLU130" s="511"/>
      <c r="LLV130" s="511"/>
      <c r="LLW130" s="511"/>
      <c r="LLX130" s="511"/>
      <c r="LLY130" s="511"/>
      <c r="LLZ130" s="511"/>
      <c r="LMA130" s="511"/>
      <c r="LMB130" s="511"/>
      <c r="LMC130" s="511"/>
      <c r="LMD130" s="511"/>
      <c r="LME130" s="511"/>
      <c r="LMF130" s="511"/>
      <c r="LMG130" s="511"/>
      <c r="LMH130" s="511"/>
      <c r="LMI130" s="511"/>
      <c r="LMJ130" s="511"/>
      <c r="LMK130" s="511"/>
      <c r="LML130" s="511"/>
      <c r="LMM130" s="511"/>
      <c r="LMN130" s="511"/>
      <c r="LMO130" s="511"/>
      <c r="LMP130" s="511"/>
      <c r="LMQ130" s="511"/>
      <c r="LMR130" s="511"/>
      <c r="LMS130" s="511"/>
      <c r="LMT130" s="511"/>
      <c r="LMU130" s="511"/>
      <c r="LMV130" s="511"/>
      <c r="LMW130" s="511"/>
      <c r="LMX130" s="511"/>
      <c r="LMY130" s="511"/>
      <c r="LMZ130" s="511"/>
      <c r="LNA130" s="511"/>
      <c r="LNB130" s="511"/>
      <c r="LNC130" s="511"/>
      <c r="LND130" s="511"/>
      <c r="LNE130" s="511"/>
      <c r="LNF130" s="511"/>
      <c r="LNG130" s="511"/>
      <c r="LNH130" s="511"/>
      <c r="LNI130" s="511"/>
      <c r="LNJ130" s="511"/>
      <c r="LNK130" s="511"/>
      <c r="LNL130" s="511"/>
      <c r="LNM130" s="511"/>
      <c r="LNN130" s="511"/>
      <c r="LNO130" s="511"/>
      <c r="LNP130" s="511"/>
      <c r="LNQ130" s="511"/>
      <c r="LNR130" s="511"/>
      <c r="LNS130" s="511"/>
      <c r="LNT130" s="511"/>
      <c r="LNU130" s="511"/>
      <c r="LNV130" s="511"/>
      <c r="LNW130" s="511"/>
      <c r="LNX130" s="511"/>
      <c r="LNY130" s="511"/>
      <c r="LNZ130" s="511"/>
      <c r="LOA130" s="511"/>
      <c r="LOB130" s="511"/>
      <c r="LOC130" s="511"/>
      <c r="LOD130" s="511"/>
      <c r="LOE130" s="511"/>
      <c r="LOF130" s="511"/>
      <c r="LOG130" s="511"/>
      <c r="LOH130" s="511"/>
      <c r="LOI130" s="511"/>
      <c r="LOJ130" s="511"/>
      <c r="LOK130" s="511"/>
      <c r="LOL130" s="511"/>
      <c r="LOM130" s="511"/>
      <c r="LON130" s="511"/>
      <c r="LOO130" s="511"/>
      <c r="LOP130" s="511"/>
      <c r="LOQ130" s="511"/>
      <c r="LOR130" s="511"/>
      <c r="LOS130" s="511"/>
      <c r="LOT130" s="511"/>
      <c r="LOU130" s="511"/>
      <c r="LOV130" s="511"/>
      <c r="LOW130" s="511"/>
      <c r="LOX130" s="511"/>
      <c r="LOY130" s="511"/>
      <c r="LOZ130" s="511"/>
      <c r="LPA130" s="511"/>
      <c r="LPB130" s="511"/>
      <c r="LPC130" s="511"/>
      <c r="LPD130" s="511"/>
      <c r="LPE130" s="511"/>
      <c r="LPF130" s="511"/>
      <c r="LPG130" s="511"/>
      <c r="LPH130" s="511"/>
      <c r="LPI130" s="511"/>
      <c r="LPJ130" s="511"/>
      <c r="LPK130" s="511"/>
      <c r="LPL130" s="511"/>
      <c r="LPM130" s="511"/>
      <c r="LPN130" s="511"/>
      <c r="LPO130" s="511"/>
      <c r="LPP130" s="511"/>
      <c r="LPQ130" s="511"/>
      <c r="LPR130" s="511"/>
      <c r="LPS130" s="511"/>
      <c r="LPT130" s="511"/>
      <c r="LPU130" s="511"/>
      <c r="LPV130" s="511"/>
      <c r="LPW130" s="511"/>
      <c r="LPX130" s="511"/>
      <c r="LPY130" s="511"/>
      <c r="LPZ130" s="511"/>
      <c r="LQA130" s="511"/>
      <c r="LQB130" s="511"/>
      <c r="LQC130" s="511"/>
      <c r="LQD130" s="511"/>
      <c r="LQE130" s="511"/>
      <c r="LQF130" s="511"/>
      <c r="LQG130" s="511"/>
      <c r="LQH130" s="511"/>
      <c r="LQI130" s="511"/>
      <c r="LQJ130" s="511"/>
      <c r="LQK130" s="511"/>
      <c r="LQL130" s="511"/>
      <c r="LQM130" s="511"/>
      <c r="LQN130" s="511"/>
      <c r="LQO130" s="511"/>
      <c r="LQP130" s="511"/>
      <c r="LQQ130" s="511"/>
      <c r="LQR130" s="511"/>
      <c r="LQS130" s="511"/>
      <c r="LQT130" s="511"/>
      <c r="LQU130" s="511"/>
      <c r="LQV130" s="511"/>
      <c r="LQW130" s="511"/>
      <c r="LQX130" s="511"/>
      <c r="LQY130" s="511"/>
      <c r="LQZ130" s="511"/>
      <c r="LRA130" s="511"/>
      <c r="LRB130" s="511"/>
      <c r="LRC130" s="511"/>
      <c r="LRD130" s="511"/>
      <c r="LRE130" s="511"/>
      <c r="LRF130" s="511"/>
      <c r="LRG130" s="511"/>
      <c r="LRH130" s="511"/>
      <c r="LRI130" s="511"/>
      <c r="LRJ130" s="511"/>
      <c r="LRK130" s="511"/>
      <c r="LRL130" s="511"/>
      <c r="LRM130" s="511"/>
      <c r="LRN130" s="511"/>
      <c r="LRO130" s="511"/>
      <c r="LRP130" s="511"/>
      <c r="LRQ130" s="511"/>
      <c r="LRR130" s="511"/>
      <c r="LRS130" s="511"/>
      <c r="LRT130" s="511"/>
      <c r="LRU130" s="511"/>
      <c r="LRV130" s="511"/>
      <c r="LRW130" s="511"/>
      <c r="LRX130" s="511"/>
      <c r="LRY130" s="511"/>
      <c r="LRZ130" s="511"/>
      <c r="LSA130" s="511"/>
      <c r="LSB130" s="511"/>
      <c r="LSC130" s="511"/>
      <c r="LSD130" s="511"/>
      <c r="LSE130" s="511"/>
      <c r="LSF130" s="511"/>
      <c r="LSG130" s="511"/>
      <c r="LSH130" s="511"/>
      <c r="LSI130" s="511"/>
      <c r="LSJ130" s="511"/>
      <c r="LSK130" s="511"/>
      <c r="LSL130" s="511"/>
      <c r="LSM130" s="511"/>
      <c r="LSN130" s="511"/>
      <c r="LSO130" s="511"/>
      <c r="LSP130" s="511"/>
      <c r="LSQ130" s="511"/>
      <c r="LSR130" s="511"/>
      <c r="LSS130" s="511"/>
      <c r="LST130" s="511"/>
      <c r="LSU130" s="511"/>
      <c r="LSV130" s="511"/>
      <c r="LSW130" s="511"/>
      <c r="LSX130" s="511"/>
      <c r="LSY130" s="511"/>
      <c r="LSZ130" s="511"/>
      <c r="LTA130" s="511"/>
      <c r="LTB130" s="511"/>
      <c r="LTC130" s="511"/>
      <c r="LTD130" s="511"/>
      <c r="LTE130" s="511"/>
      <c r="LTF130" s="511"/>
      <c r="LTG130" s="511"/>
      <c r="LTH130" s="511"/>
      <c r="LTI130" s="511"/>
      <c r="LTJ130" s="511"/>
      <c r="LTK130" s="511"/>
      <c r="LTL130" s="511"/>
      <c r="LTM130" s="511"/>
      <c r="LTN130" s="511"/>
      <c r="LTO130" s="511"/>
      <c r="LTP130" s="511"/>
      <c r="LTQ130" s="511"/>
      <c r="LTR130" s="511"/>
      <c r="LTS130" s="511"/>
      <c r="LTT130" s="511"/>
      <c r="LTU130" s="511"/>
      <c r="LTV130" s="511"/>
      <c r="LTW130" s="511"/>
      <c r="LTX130" s="511"/>
      <c r="LTY130" s="511"/>
      <c r="LTZ130" s="511"/>
      <c r="LUA130" s="511"/>
      <c r="LUB130" s="511"/>
      <c r="LUC130" s="511"/>
      <c r="LUD130" s="511"/>
      <c r="LUE130" s="511"/>
      <c r="LUF130" s="511"/>
      <c r="LUG130" s="511"/>
      <c r="LUH130" s="511"/>
      <c r="LUI130" s="511"/>
      <c r="LUJ130" s="511"/>
      <c r="LUK130" s="511"/>
      <c r="LUL130" s="511"/>
      <c r="LUM130" s="511"/>
      <c r="LUN130" s="511"/>
      <c r="LUO130" s="511"/>
      <c r="LUP130" s="511"/>
      <c r="LUQ130" s="511"/>
      <c r="LUR130" s="511"/>
      <c r="LUS130" s="511"/>
      <c r="LUT130" s="511"/>
      <c r="LUU130" s="511"/>
      <c r="LUV130" s="511"/>
      <c r="LUW130" s="511"/>
      <c r="LUX130" s="511"/>
      <c r="LUY130" s="511"/>
      <c r="LUZ130" s="511"/>
      <c r="LVA130" s="511"/>
      <c r="LVB130" s="511"/>
      <c r="LVC130" s="511"/>
      <c r="LVD130" s="511"/>
      <c r="LVE130" s="511"/>
      <c r="LVF130" s="511"/>
      <c r="LVG130" s="511"/>
      <c r="LVH130" s="511"/>
      <c r="LVI130" s="511"/>
      <c r="LVJ130" s="511"/>
      <c r="LVK130" s="511"/>
      <c r="LVL130" s="511"/>
      <c r="LVM130" s="511"/>
      <c r="LVN130" s="511"/>
      <c r="LVO130" s="511"/>
      <c r="LVP130" s="511"/>
      <c r="LVQ130" s="511"/>
      <c r="LVR130" s="511"/>
      <c r="LVS130" s="511"/>
      <c r="LVT130" s="511"/>
      <c r="LVU130" s="511"/>
      <c r="LVV130" s="511"/>
      <c r="LVW130" s="511"/>
      <c r="LVX130" s="511"/>
      <c r="LVY130" s="511"/>
      <c r="LVZ130" s="511"/>
      <c r="LWA130" s="511"/>
      <c r="LWB130" s="511"/>
      <c r="LWC130" s="511"/>
      <c r="LWD130" s="511"/>
      <c r="LWE130" s="511"/>
      <c r="LWF130" s="511"/>
      <c r="LWG130" s="511"/>
      <c r="LWH130" s="511"/>
      <c r="LWI130" s="511"/>
      <c r="LWJ130" s="511"/>
      <c r="LWK130" s="511"/>
      <c r="LWL130" s="511"/>
      <c r="LWM130" s="511"/>
      <c r="LWN130" s="511"/>
      <c r="LWO130" s="511"/>
      <c r="LWP130" s="511"/>
      <c r="LWQ130" s="511"/>
      <c r="LWR130" s="511"/>
      <c r="LWS130" s="511"/>
      <c r="LWT130" s="511"/>
      <c r="LWU130" s="511"/>
      <c r="LWV130" s="511"/>
      <c r="LWW130" s="511"/>
      <c r="LWX130" s="511"/>
      <c r="LWY130" s="511"/>
      <c r="LWZ130" s="511"/>
      <c r="LXA130" s="511"/>
      <c r="LXB130" s="511"/>
      <c r="LXC130" s="511"/>
      <c r="LXD130" s="511"/>
      <c r="LXE130" s="511"/>
      <c r="LXF130" s="511"/>
      <c r="LXG130" s="511"/>
      <c r="LXH130" s="511"/>
      <c r="LXI130" s="511"/>
      <c r="LXJ130" s="511"/>
      <c r="LXK130" s="511"/>
      <c r="LXL130" s="511"/>
      <c r="LXM130" s="511"/>
      <c r="LXN130" s="511"/>
      <c r="LXO130" s="511"/>
      <c r="LXP130" s="511"/>
      <c r="LXQ130" s="511"/>
      <c r="LXR130" s="511"/>
      <c r="LXS130" s="511"/>
      <c r="LXT130" s="511"/>
      <c r="LXU130" s="511"/>
      <c r="LXV130" s="511"/>
      <c r="LXW130" s="511"/>
      <c r="LXX130" s="511"/>
      <c r="LXY130" s="511"/>
      <c r="LXZ130" s="511"/>
      <c r="LYA130" s="511"/>
      <c r="LYB130" s="511"/>
      <c r="LYC130" s="511"/>
      <c r="LYD130" s="511"/>
      <c r="LYE130" s="511"/>
      <c r="LYF130" s="511"/>
      <c r="LYG130" s="511"/>
      <c r="LYH130" s="511"/>
      <c r="LYI130" s="511"/>
      <c r="LYJ130" s="511"/>
      <c r="LYK130" s="511"/>
      <c r="LYL130" s="511"/>
      <c r="LYM130" s="511"/>
      <c r="LYN130" s="511"/>
      <c r="LYO130" s="511"/>
      <c r="LYP130" s="511"/>
      <c r="LYQ130" s="511"/>
      <c r="LYR130" s="511"/>
      <c r="LYS130" s="511"/>
      <c r="LYT130" s="511"/>
      <c r="LYU130" s="511"/>
      <c r="LYV130" s="511"/>
      <c r="LYW130" s="511"/>
      <c r="LYX130" s="511"/>
      <c r="LYY130" s="511"/>
      <c r="LYZ130" s="511"/>
      <c r="LZA130" s="511"/>
      <c r="LZB130" s="511"/>
      <c r="LZC130" s="511"/>
      <c r="LZD130" s="511"/>
      <c r="LZE130" s="511"/>
      <c r="LZF130" s="511"/>
      <c r="LZG130" s="511"/>
      <c r="LZH130" s="511"/>
      <c r="LZI130" s="511"/>
      <c r="LZJ130" s="511"/>
      <c r="LZK130" s="511"/>
      <c r="LZL130" s="511"/>
      <c r="LZM130" s="511"/>
      <c r="LZN130" s="511"/>
      <c r="LZO130" s="511"/>
      <c r="LZP130" s="511"/>
      <c r="LZQ130" s="511"/>
      <c r="LZR130" s="511"/>
      <c r="LZS130" s="511"/>
      <c r="LZT130" s="511"/>
      <c r="LZU130" s="511"/>
      <c r="LZV130" s="511"/>
      <c r="LZW130" s="511"/>
      <c r="LZX130" s="511"/>
      <c r="LZY130" s="511"/>
      <c r="LZZ130" s="511"/>
      <c r="MAA130" s="511"/>
      <c r="MAB130" s="511"/>
      <c r="MAC130" s="511"/>
      <c r="MAD130" s="511"/>
      <c r="MAE130" s="511"/>
      <c r="MAF130" s="511"/>
      <c r="MAG130" s="511"/>
      <c r="MAH130" s="511"/>
      <c r="MAI130" s="511"/>
      <c r="MAJ130" s="511"/>
      <c r="MAK130" s="511"/>
      <c r="MAL130" s="511"/>
      <c r="MAM130" s="511"/>
      <c r="MAN130" s="511"/>
      <c r="MAO130" s="511"/>
      <c r="MAP130" s="511"/>
      <c r="MAQ130" s="511"/>
      <c r="MAR130" s="511"/>
      <c r="MAS130" s="511"/>
      <c r="MAT130" s="511"/>
      <c r="MAU130" s="511"/>
      <c r="MAV130" s="511"/>
      <c r="MAW130" s="511"/>
      <c r="MAX130" s="511"/>
      <c r="MAY130" s="511"/>
      <c r="MAZ130" s="511"/>
      <c r="MBA130" s="511"/>
      <c r="MBB130" s="511"/>
      <c r="MBC130" s="511"/>
      <c r="MBD130" s="511"/>
      <c r="MBE130" s="511"/>
      <c r="MBF130" s="511"/>
      <c r="MBG130" s="511"/>
      <c r="MBH130" s="511"/>
      <c r="MBI130" s="511"/>
      <c r="MBJ130" s="511"/>
      <c r="MBK130" s="511"/>
      <c r="MBL130" s="511"/>
      <c r="MBM130" s="511"/>
      <c r="MBN130" s="511"/>
      <c r="MBO130" s="511"/>
      <c r="MBP130" s="511"/>
      <c r="MBQ130" s="511"/>
      <c r="MBR130" s="511"/>
      <c r="MBS130" s="511"/>
      <c r="MBT130" s="511"/>
      <c r="MBU130" s="511"/>
      <c r="MBV130" s="511"/>
      <c r="MBW130" s="511"/>
      <c r="MBX130" s="511"/>
      <c r="MBY130" s="511"/>
      <c r="MBZ130" s="511"/>
      <c r="MCA130" s="511"/>
      <c r="MCB130" s="511"/>
      <c r="MCC130" s="511"/>
      <c r="MCD130" s="511"/>
      <c r="MCE130" s="511"/>
      <c r="MCF130" s="511"/>
      <c r="MCG130" s="511"/>
      <c r="MCH130" s="511"/>
      <c r="MCI130" s="511"/>
      <c r="MCJ130" s="511"/>
      <c r="MCK130" s="511"/>
      <c r="MCL130" s="511"/>
      <c r="MCM130" s="511"/>
      <c r="MCN130" s="511"/>
      <c r="MCO130" s="511"/>
      <c r="MCP130" s="511"/>
      <c r="MCQ130" s="511"/>
      <c r="MCR130" s="511"/>
      <c r="MCS130" s="511"/>
      <c r="MCT130" s="511"/>
      <c r="MCU130" s="511"/>
      <c r="MCV130" s="511"/>
      <c r="MCW130" s="511"/>
      <c r="MCX130" s="511"/>
      <c r="MCY130" s="511"/>
      <c r="MCZ130" s="511"/>
      <c r="MDA130" s="511"/>
      <c r="MDB130" s="511"/>
      <c r="MDC130" s="511"/>
      <c r="MDD130" s="511"/>
      <c r="MDE130" s="511"/>
      <c r="MDF130" s="511"/>
      <c r="MDG130" s="511"/>
      <c r="MDH130" s="511"/>
      <c r="MDI130" s="511"/>
      <c r="MDJ130" s="511"/>
      <c r="MDK130" s="511"/>
      <c r="MDL130" s="511"/>
      <c r="MDM130" s="511"/>
      <c r="MDN130" s="511"/>
      <c r="MDO130" s="511"/>
      <c r="MDP130" s="511"/>
      <c r="MDQ130" s="511"/>
      <c r="MDR130" s="511"/>
      <c r="MDS130" s="511"/>
      <c r="MDT130" s="511"/>
      <c r="MDU130" s="511"/>
      <c r="MDV130" s="511"/>
      <c r="MDW130" s="511"/>
      <c r="MDX130" s="511"/>
      <c r="MDY130" s="511"/>
      <c r="MDZ130" s="511"/>
      <c r="MEA130" s="511"/>
      <c r="MEB130" s="511"/>
      <c r="MEC130" s="511"/>
      <c r="MED130" s="511"/>
      <c r="MEE130" s="511"/>
      <c r="MEF130" s="511"/>
      <c r="MEG130" s="511"/>
      <c r="MEH130" s="511"/>
      <c r="MEI130" s="511"/>
      <c r="MEJ130" s="511"/>
      <c r="MEK130" s="511"/>
      <c r="MEL130" s="511"/>
      <c r="MEM130" s="511"/>
      <c r="MEN130" s="511"/>
      <c r="MEO130" s="511"/>
      <c r="MEP130" s="511"/>
      <c r="MEQ130" s="511"/>
      <c r="MER130" s="511"/>
      <c r="MES130" s="511"/>
      <c r="MET130" s="511"/>
      <c r="MEU130" s="511"/>
      <c r="MEV130" s="511"/>
      <c r="MEW130" s="511"/>
      <c r="MEX130" s="511"/>
      <c r="MEY130" s="511"/>
      <c r="MEZ130" s="511"/>
      <c r="MFA130" s="511"/>
      <c r="MFB130" s="511"/>
      <c r="MFC130" s="511"/>
      <c r="MFD130" s="511"/>
      <c r="MFE130" s="511"/>
      <c r="MFF130" s="511"/>
      <c r="MFG130" s="511"/>
      <c r="MFH130" s="511"/>
      <c r="MFI130" s="511"/>
      <c r="MFJ130" s="511"/>
      <c r="MFK130" s="511"/>
      <c r="MFL130" s="511"/>
      <c r="MFM130" s="511"/>
      <c r="MFN130" s="511"/>
      <c r="MFO130" s="511"/>
      <c r="MFP130" s="511"/>
      <c r="MFQ130" s="511"/>
      <c r="MFR130" s="511"/>
      <c r="MFS130" s="511"/>
      <c r="MFT130" s="511"/>
      <c r="MFU130" s="511"/>
      <c r="MFV130" s="511"/>
      <c r="MFW130" s="511"/>
      <c r="MFX130" s="511"/>
      <c r="MFY130" s="511"/>
      <c r="MFZ130" s="511"/>
      <c r="MGA130" s="511"/>
      <c r="MGB130" s="511"/>
      <c r="MGC130" s="511"/>
      <c r="MGD130" s="511"/>
      <c r="MGE130" s="511"/>
      <c r="MGF130" s="511"/>
      <c r="MGG130" s="511"/>
      <c r="MGH130" s="511"/>
      <c r="MGI130" s="511"/>
      <c r="MGJ130" s="511"/>
      <c r="MGK130" s="511"/>
      <c r="MGL130" s="511"/>
      <c r="MGM130" s="511"/>
      <c r="MGN130" s="511"/>
      <c r="MGO130" s="511"/>
      <c r="MGP130" s="511"/>
      <c r="MGQ130" s="511"/>
      <c r="MGR130" s="511"/>
      <c r="MGS130" s="511"/>
      <c r="MGT130" s="511"/>
      <c r="MGU130" s="511"/>
      <c r="MGV130" s="511"/>
      <c r="MGW130" s="511"/>
      <c r="MGX130" s="511"/>
      <c r="MGY130" s="511"/>
      <c r="MGZ130" s="511"/>
      <c r="MHA130" s="511"/>
      <c r="MHB130" s="511"/>
      <c r="MHC130" s="511"/>
      <c r="MHD130" s="511"/>
      <c r="MHE130" s="511"/>
      <c r="MHF130" s="511"/>
      <c r="MHG130" s="511"/>
      <c r="MHH130" s="511"/>
      <c r="MHI130" s="511"/>
      <c r="MHJ130" s="511"/>
      <c r="MHK130" s="511"/>
      <c r="MHL130" s="511"/>
      <c r="MHM130" s="511"/>
      <c r="MHN130" s="511"/>
      <c r="MHO130" s="511"/>
      <c r="MHP130" s="511"/>
      <c r="MHQ130" s="511"/>
      <c r="MHR130" s="511"/>
      <c r="MHS130" s="511"/>
      <c r="MHT130" s="511"/>
      <c r="MHU130" s="511"/>
      <c r="MHV130" s="511"/>
      <c r="MHW130" s="511"/>
      <c r="MHX130" s="511"/>
      <c r="MHY130" s="511"/>
      <c r="MHZ130" s="511"/>
      <c r="MIA130" s="511"/>
      <c r="MIB130" s="511"/>
      <c r="MIC130" s="511"/>
      <c r="MID130" s="511"/>
      <c r="MIE130" s="511"/>
      <c r="MIF130" s="511"/>
      <c r="MIG130" s="511"/>
      <c r="MIH130" s="511"/>
      <c r="MII130" s="511"/>
      <c r="MIJ130" s="511"/>
      <c r="MIK130" s="511"/>
      <c r="MIL130" s="511"/>
      <c r="MIM130" s="511"/>
      <c r="MIN130" s="511"/>
      <c r="MIO130" s="511"/>
      <c r="MIP130" s="511"/>
      <c r="MIQ130" s="511"/>
      <c r="MIR130" s="511"/>
      <c r="MIS130" s="511"/>
      <c r="MIT130" s="511"/>
      <c r="MIU130" s="511"/>
      <c r="MIV130" s="511"/>
      <c r="MIW130" s="511"/>
      <c r="MIX130" s="511"/>
      <c r="MIY130" s="511"/>
      <c r="MIZ130" s="511"/>
      <c r="MJA130" s="511"/>
      <c r="MJB130" s="511"/>
      <c r="MJC130" s="511"/>
      <c r="MJD130" s="511"/>
      <c r="MJE130" s="511"/>
      <c r="MJF130" s="511"/>
      <c r="MJG130" s="511"/>
      <c r="MJH130" s="511"/>
      <c r="MJI130" s="511"/>
      <c r="MJJ130" s="511"/>
      <c r="MJK130" s="511"/>
      <c r="MJL130" s="511"/>
      <c r="MJM130" s="511"/>
      <c r="MJN130" s="511"/>
      <c r="MJO130" s="511"/>
      <c r="MJP130" s="511"/>
      <c r="MJQ130" s="511"/>
      <c r="MJR130" s="511"/>
      <c r="MJS130" s="511"/>
      <c r="MJT130" s="511"/>
      <c r="MJU130" s="511"/>
      <c r="MJV130" s="511"/>
      <c r="MJW130" s="511"/>
      <c r="MJX130" s="511"/>
      <c r="MJY130" s="511"/>
      <c r="MJZ130" s="511"/>
      <c r="MKA130" s="511"/>
      <c r="MKB130" s="511"/>
      <c r="MKC130" s="511"/>
      <c r="MKD130" s="511"/>
      <c r="MKE130" s="511"/>
      <c r="MKF130" s="511"/>
      <c r="MKG130" s="511"/>
      <c r="MKH130" s="511"/>
      <c r="MKI130" s="511"/>
      <c r="MKJ130" s="511"/>
      <c r="MKK130" s="511"/>
      <c r="MKL130" s="511"/>
      <c r="MKM130" s="511"/>
      <c r="MKN130" s="511"/>
      <c r="MKO130" s="511"/>
      <c r="MKP130" s="511"/>
      <c r="MKQ130" s="511"/>
      <c r="MKR130" s="511"/>
      <c r="MKS130" s="511"/>
      <c r="MKT130" s="511"/>
      <c r="MKU130" s="511"/>
      <c r="MKV130" s="511"/>
      <c r="MKW130" s="511"/>
      <c r="MKX130" s="511"/>
      <c r="MKY130" s="511"/>
      <c r="MKZ130" s="511"/>
      <c r="MLA130" s="511"/>
      <c r="MLB130" s="511"/>
      <c r="MLC130" s="511"/>
      <c r="MLD130" s="511"/>
      <c r="MLE130" s="511"/>
      <c r="MLF130" s="511"/>
      <c r="MLG130" s="511"/>
      <c r="MLH130" s="511"/>
      <c r="MLI130" s="511"/>
      <c r="MLJ130" s="511"/>
      <c r="MLK130" s="511"/>
      <c r="MLL130" s="511"/>
      <c r="MLM130" s="511"/>
      <c r="MLN130" s="511"/>
      <c r="MLO130" s="511"/>
      <c r="MLP130" s="511"/>
      <c r="MLQ130" s="511"/>
      <c r="MLR130" s="511"/>
      <c r="MLS130" s="511"/>
      <c r="MLT130" s="511"/>
      <c r="MLU130" s="511"/>
      <c r="MLV130" s="511"/>
      <c r="MLW130" s="511"/>
      <c r="MLX130" s="511"/>
      <c r="MLY130" s="511"/>
      <c r="MLZ130" s="511"/>
      <c r="MMA130" s="511"/>
      <c r="MMB130" s="511"/>
      <c r="MMC130" s="511"/>
      <c r="MMD130" s="511"/>
      <c r="MME130" s="511"/>
      <c r="MMF130" s="511"/>
      <c r="MMG130" s="511"/>
      <c r="MMH130" s="511"/>
      <c r="MMI130" s="511"/>
      <c r="MMJ130" s="511"/>
      <c r="MMK130" s="511"/>
      <c r="MML130" s="511"/>
      <c r="MMM130" s="511"/>
      <c r="MMN130" s="511"/>
      <c r="MMO130" s="511"/>
      <c r="MMP130" s="511"/>
      <c r="MMQ130" s="511"/>
      <c r="MMR130" s="511"/>
      <c r="MMS130" s="511"/>
      <c r="MMT130" s="511"/>
      <c r="MMU130" s="511"/>
      <c r="MMV130" s="511"/>
      <c r="MMW130" s="511"/>
      <c r="MMX130" s="511"/>
      <c r="MMY130" s="511"/>
      <c r="MMZ130" s="511"/>
      <c r="MNA130" s="511"/>
      <c r="MNB130" s="511"/>
      <c r="MNC130" s="511"/>
      <c r="MND130" s="511"/>
      <c r="MNE130" s="511"/>
      <c r="MNF130" s="511"/>
      <c r="MNG130" s="511"/>
      <c r="MNH130" s="511"/>
      <c r="MNI130" s="511"/>
      <c r="MNJ130" s="511"/>
      <c r="MNK130" s="511"/>
      <c r="MNL130" s="511"/>
      <c r="MNM130" s="511"/>
      <c r="MNN130" s="511"/>
      <c r="MNO130" s="511"/>
      <c r="MNP130" s="511"/>
      <c r="MNQ130" s="511"/>
      <c r="MNR130" s="511"/>
      <c r="MNS130" s="511"/>
      <c r="MNT130" s="511"/>
      <c r="MNU130" s="511"/>
      <c r="MNV130" s="511"/>
      <c r="MNW130" s="511"/>
      <c r="MNX130" s="511"/>
      <c r="MNY130" s="511"/>
      <c r="MNZ130" s="511"/>
      <c r="MOA130" s="511"/>
      <c r="MOB130" s="511"/>
      <c r="MOC130" s="511"/>
      <c r="MOD130" s="511"/>
      <c r="MOE130" s="511"/>
      <c r="MOF130" s="511"/>
      <c r="MOG130" s="511"/>
      <c r="MOH130" s="511"/>
      <c r="MOI130" s="511"/>
      <c r="MOJ130" s="511"/>
      <c r="MOK130" s="511"/>
      <c r="MOL130" s="511"/>
      <c r="MOM130" s="511"/>
      <c r="MON130" s="511"/>
      <c r="MOO130" s="511"/>
      <c r="MOP130" s="511"/>
      <c r="MOQ130" s="511"/>
      <c r="MOR130" s="511"/>
      <c r="MOS130" s="511"/>
      <c r="MOT130" s="511"/>
      <c r="MOU130" s="511"/>
      <c r="MOV130" s="511"/>
      <c r="MOW130" s="511"/>
      <c r="MOX130" s="511"/>
      <c r="MOY130" s="511"/>
      <c r="MOZ130" s="511"/>
      <c r="MPA130" s="511"/>
      <c r="MPB130" s="511"/>
      <c r="MPC130" s="511"/>
      <c r="MPD130" s="511"/>
      <c r="MPE130" s="511"/>
      <c r="MPF130" s="511"/>
      <c r="MPG130" s="511"/>
      <c r="MPH130" s="511"/>
      <c r="MPI130" s="511"/>
      <c r="MPJ130" s="511"/>
      <c r="MPK130" s="511"/>
      <c r="MPL130" s="511"/>
      <c r="MPM130" s="511"/>
      <c r="MPN130" s="511"/>
      <c r="MPO130" s="511"/>
      <c r="MPP130" s="511"/>
      <c r="MPQ130" s="511"/>
      <c r="MPR130" s="511"/>
      <c r="MPS130" s="511"/>
      <c r="MPT130" s="511"/>
      <c r="MPU130" s="511"/>
      <c r="MPV130" s="511"/>
      <c r="MPW130" s="511"/>
      <c r="MPX130" s="511"/>
      <c r="MPY130" s="511"/>
      <c r="MPZ130" s="511"/>
      <c r="MQA130" s="511"/>
      <c r="MQB130" s="511"/>
      <c r="MQC130" s="511"/>
      <c r="MQD130" s="511"/>
      <c r="MQE130" s="511"/>
      <c r="MQF130" s="511"/>
      <c r="MQG130" s="511"/>
      <c r="MQH130" s="511"/>
      <c r="MQI130" s="511"/>
      <c r="MQJ130" s="511"/>
      <c r="MQK130" s="511"/>
      <c r="MQL130" s="511"/>
      <c r="MQM130" s="511"/>
      <c r="MQN130" s="511"/>
      <c r="MQO130" s="511"/>
      <c r="MQP130" s="511"/>
      <c r="MQQ130" s="511"/>
      <c r="MQR130" s="511"/>
      <c r="MQS130" s="511"/>
      <c r="MQT130" s="511"/>
      <c r="MQU130" s="511"/>
      <c r="MQV130" s="511"/>
      <c r="MQW130" s="511"/>
      <c r="MQX130" s="511"/>
      <c r="MQY130" s="511"/>
      <c r="MQZ130" s="511"/>
      <c r="MRA130" s="511"/>
      <c r="MRB130" s="511"/>
      <c r="MRC130" s="511"/>
      <c r="MRD130" s="511"/>
      <c r="MRE130" s="511"/>
      <c r="MRF130" s="511"/>
      <c r="MRG130" s="511"/>
      <c r="MRH130" s="511"/>
      <c r="MRI130" s="511"/>
      <c r="MRJ130" s="511"/>
      <c r="MRK130" s="511"/>
      <c r="MRL130" s="511"/>
      <c r="MRM130" s="511"/>
      <c r="MRN130" s="511"/>
      <c r="MRO130" s="511"/>
      <c r="MRP130" s="511"/>
      <c r="MRQ130" s="511"/>
      <c r="MRR130" s="511"/>
      <c r="MRS130" s="511"/>
      <c r="MRT130" s="511"/>
      <c r="MRU130" s="511"/>
      <c r="MRV130" s="511"/>
      <c r="MRW130" s="511"/>
      <c r="MRX130" s="511"/>
      <c r="MRY130" s="511"/>
      <c r="MRZ130" s="511"/>
      <c r="MSA130" s="511"/>
      <c r="MSB130" s="511"/>
      <c r="MSC130" s="511"/>
      <c r="MSD130" s="511"/>
      <c r="MSE130" s="511"/>
      <c r="MSF130" s="511"/>
      <c r="MSG130" s="511"/>
      <c r="MSH130" s="511"/>
      <c r="MSI130" s="511"/>
      <c r="MSJ130" s="511"/>
      <c r="MSK130" s="511"/>
      <c r="MSL130" s="511"/>
      <c r="MSM130" s="511"/>
      <c r="MSN130" s="511"/>
      <c r="MSO130" s="511"/>
      <c r="MSP130" s="511"/>
      <c r="MSQ130" s="511"/>
      <c r="MSR130" s="511"/>
      <c r="MSS130" s="511"/>
      <c r="MST130" s="511"/>
      <c r="MSU130" s="511"/>
      <c r="MSV130" s="511"/>
      <c r="MSW130" s="511"/>
      <c r="MSX130" s="511"/>
      <c r="MSY130" s="511"/>
      <c r="MSZ130" s="511"/>
      <c r="MTA130" s="511"/>
      <c r="MTB130" s="511"/>
      <c r="MTC130" s="511"/>
      <c r="MTD130" s="511"/>
      <c r="MTE130" s="511"/>
      <c r="MTF130" s="511"/>
      <c r="MTG130" s="511"/>
      <c r="MTH130" s="511"/>
      <c r="MTI130" s="511"/>
      <c r="MTJ130" s="511"/>
      <c r="MTK130" s="511"/>
      <c r="MTL130" s="511"/>
      <c r="MTM130" s="511"/>
      <c r="MTN130" s="511"/>
      <c r="MTO130" s="511"/>
      <c r="MTP130" s="511"/>
      <c r="MTQ130" s="511"/>
      <c r="MTR130" s="511"/>
      <c r="MTS130" s="511"/>
      <c r="MTT130" s="511"/>
      <c r="MTU130" s="511"/>
      <c r="MTV130" s="511"/>
      <c r="MTW130" s="511"/>
      <c r="MTX130" s="511"/>
      <c r="MTY130" s="511"/>
      <c r="MTZ130" s="511"/>
      <c r="MUA130" s="511"/>
      <c r="MUB130" s="511"/>
      <c r="MUC130" s="511"/>
      <c r="MUD130" s="511"/>
      <c r="MUE130" s="511"/>
      <c r="MUF130" s="511"/>
      <c r="MUG130" s="511"/>
      <c r="MUH130" s="511"/>
      <c r="MUI130" s="511"/>
      <c r="MUJ130" s="511"/>
      <c r="MUK130" s="511"/>
      <c r="MUL130" s="511"/>
      <c r="MUM130" s="511"/>
      <c r="MUN130" s="511"/>
      <c r="MUO130" s="511"/>
      <c r="MUP130" s="511"/>
      <c r="MUQ130" s="511"/>
      <c r="MUR130" s="511"/>
      <c r="MUS130" s="511"/>
      <c r="MUT130" s="511"/>
      <c r="MUU130" s="511"/>
      <c r="MUV130" s="511"/>
      <c r="MUW130" s="511"/>
      <c r="MUX130" s="511"/>
      <c r="MUY130" s="511"/>
      <c r="MUZ130" s="511"/>
      <c r="MVA130" s="511"/>
      <c r="MVB130" s="511"/>
      <c r="MVC130" s="511"/>
      <c r="MVD130" s="511"/>
      <c r="MVE130" s="511"/>
      <c r="MVF130" s="511"/>
      <c r="MVG130" s="511"/>
      <c r="MVH130" s="511"/>
      <c r="MVI130" s="511"/>
      <c r="MVJ130" s="511"/>
      <c r="MVK130" s="511"/>
      <c r="MVL130" s="511"/>
      <c r="MVM130" s="511"/>
      <c r="MVN130" s="511"/>
      <c r="MVO130" s="511"/>
      <c r="MVP130" s="511"/>
      <c r="MVQ130" s="511"/>
      <c r="MVR130" s="511"/>
      <c r="MVS130" s="511"/>
      <c r="MVT130" s="511"/>
      <c r="MVU130" s="511"/>
      <c r="MVV130" s="511"/>
      <c r="MVW130" s="511"/>
      <c r="MVX130" s="511"/>
      <c r="MVY130" s="511"/>
      <c r="MVZ130" s="511"/>
      <c r="MWA130" s="511"/>
      <c r="MWB130" s="511"/>
      <c r="MWC130" s="511"/>
      <c r="MWD130" s="511"/>
      <c r="MWE130" s="511"/>
      <c r="MWF130" s="511"/>
      <c r="MWG130" s="511"/>
      <c r="MWH130" s="511"/>
      <c r="MWI130" s="511"/>
      <c r="MWJ130" s="511"/>
      <c r="MWK130" s="511"/>
      <c r="MWL130" s="511"/>
      <c r="MWM130" s="511"/>
      <c r="MWN130" s="511"/>
      <c r="MWO130" s="511"/>
      <c r="MWP130" s="511"/>
      <c r="MWQ130" s="511"/>
      <c r="MWR130" s="511"/>
      <c r="MWS130" s="511"/>
      <c r="MWT130" s="511"/>
      <c r="MWU130" s="511"/>
      <c r="MWV130" s="511"/>
      <c r="MWW130" s="511"/>
      <c r="MWX130" s="511"/>
      <c r="MWY130" s="511"/>
      <c r="MWZ130" s="511"/>
      <c r="MXA130" s="511"/>
      <c r="MXB130" s="511"/>
      <c r="MXC130" s="511"/>
      <c r="MXD130" s="511"/>
      <c r="MXE130" s="511"/>
      <c r="MXF130" s="511"/>
      <c r="MXG130" s="511"/>
      <c r="MXH130" s="511"/>
      <c r="MXI130" s="511"/>
      <c r="MXJ130" s="511"/>
      <c r="MXK130" s="511"/>
      <c r="MXL130" s="511"/>
      <c r="MXM130" s="511"/>
      <c r="MXN130" s="511"/>
      <c r="MXO130" s="511"/>
      <c r="MXP130" s="511"/>
      <c r="MXQ130" s="511"/>
      <c r="MXR130" s="511"/>
      <c r="MXS130" s="511"/>
      <c r="MXT130" s="511"/>
      <c r="MXU130" s="511"/>
      <c r="MXV130" s="511"/>
      <c r="MXW130" s="511"/>
      <c r="MXX130" s="511"/>
      <c r="MXY130" s="511"/>
      <c r="MXZ130" s="511"/>
      <c r="MYA130" s="511"/>
      <c r="MYB130" s="511"/>
      <c r="MYC130" s="511"/>
      <c r="MYD130" s="511"/>
      <c r="MYE130" s="511"/>
      <c r="MYF130" s="511"/>
      <c r="MYG130" s="511"/>
      <c r="MYH130" s="511"/>
      <c r="MYI130" s="511"/>
      <c r="MYJ130" s="511"/>
      <c r="MYK130" s="511"/>
      <c r="MYL130" s="511"/>
      <c r="MYM130" s="511"/>
      <c r="MYN130" s="511"/>
      <c r="MYO130" s="511"/>
      <c r="MYP130" s="511"/>
      <c r="MYQ130" s="511"/>
      <c r="MYR130" s="511"/>
      <c r="MYS130" s="511"/>
      <c r="MYT130" s="511"/>
      <c r="MYU130" s="511"/>
      <c r="MYV130" s="511"/>
      <c r="MYW130" s="511"/>
      <c r="MYX130" s="511"/>
      <c r="MYY130" s="511"/>
      <c r="MYZ130" s="511"/>
      <c r="MZA130" s="511"/>
      <c r="MZB130" s="511"/>
      <c r="MZC130" s="511"/>
      <c r="MZD130" s="511"/>
      <c r="MZE130" s="511"/>
      <c r="MZF130" s="511"/>
      <c r="MZG130" s="511"/>
      <c r="MZH130" s="511"/>
      <c r="MZI130" s="511"/>
      <c r="MZJ130" s="511"/>
      <c r="MZK130" s="511"/>
      <c r="MZL130" s="511"/>
      <c r="MZM130" s="511"/>
      <c r="MZN130" s="511"/>
      <c r="MZO130" s="511"/>
      <c r="MZP130" s="511"/>
      <c r="MZQ130" s="511"/>
      <c r="MZR130" s="511"/>
      <c r="MZS130" s="511"/>
      <c r="MZT130" s="511"/>
      <c r="MZU130" s="511"/>
      <c r="MZV130" s="511"/>
      <c r="MZW130" s="511"/>
      <c r="MZX130" s="511"/>
      <c r="MZY130" s="511"/>
      <c r="MZZ130" s="511"/>
      <c r="NAA130" s="511"/>
      <c r="NAB130" s="511"/>
      <c r="NAC130" s="511"/>
      <c r="NAD130" s="511"/>
      <c r="NAE130" s="511"/>
      <c r="NAF130" s="511"/>
      <c r="NAG130" s="511"/>
      <c r="NAH130" s="511"/>
      <c r="NAI130" s="511"/>
      <c r="NAJ130" s="511"/>
      <c r="NAK130" s="511"/>
      <c r="NAL130" s="511"/>
      <c r="NAM130" s="511"/>
      <c r="NAN130" s="511"/>
      <c r="NAO130" s="511"/>
      <c r="NAP130" s="511"/>
      <c r="NAQ130" s="511"/>
      <c r="NAR130" s="511"/>
      <c r="NAS130" s="511"/>
      <c r="NAT130" s="511"/>
      <c r="NAU130" s="511"/>
      <c r="NAV130" s="511"/>
      <c r="NAW130" s="511"/>
      <c r="NAX130" s="511"/>
      <c r="NAY130" s="511"/>
      <c r="NAZ130" s="511"/>
      <c r="NBA130" s="511"/>
      <c r="NBB130" s="511"/>
      <c r="NBC130" s="511"/>
      <c r="NBD130" s="511"/>
      <c r="NBE130" s="511"/>
      <c r="NBF130" s="511"/>
      <c r="NBG130" s="511"/>
      <c r="NBH130" s="511"/>
      <c r="NBI130" s="511"/>
      <c r="NBJ130" s="511"/>
      <c r="NBK130" s="511"/>
      <c r="NBL130" s="511"/>
      <c r="NBM130" s="511"/>
      <c r="NBN130" s="511"/>
      <c r="NBO130" s="511"/>
      <c r="NBP130" s="511"/>
      <c r="NBQ130" s="511"/>
      <c r="NBR130" s="511"/>
      <c r="NBS130" s="511"/>
      <c r="NBT130" s="511"/>
      <c r="NBU130" s="511"/>
      <c r="NBV130" s="511"/>
      <c r="NBW130" s="511"/>
      <c r="NBX130" s="511"/>
      <c r="NBY130" s="511"/>
      <c r="NBZ130" s="511"/>
      <c r="NCA130" s="511"/>
      <c r="NCB130" s="511"/>
      <c r="NCC130" s="511"/>
      <c r="NCD130" s="511"/>
      <c r="NCE130" s="511"/>
      <c r="NCF130" s="511"/>
      <c r="NCG130" s="511"/>
      <c r="NCH130" s="511"/>
      <c r="NCI130" s="511"/>
      <c r="NCJ130" s="511"/>
      <c r="NCK130" s="511"/>
      <c r="NCL130" s="511"/>
      <c r="NCM130" s="511"/>
      <c r="NCN130" s="511"/>
      <c r="NCO130" s="511"/>
      <c r="NCP130" s="511"/>
      <c r="NCQ130" s="511"/>
      <c r="NCR130" s="511"/>
      <c r="NCS130" s="511"/>
      <c r="NCT130" s="511"/>
      <c r="NCU130" s="511"/>
      <c r="NCV130" s="511"/>
      <c r="NCW130" s="511"/>
      <c r="NCX130" s="511"/>
      <c r="NCY130" s="511"/>
      <c r="NCZ130" s="511"/>
      <c r="NDA130" s="511"/>
      <c r="NDB130" s="511"/>
      <c r="NDC130" s="511"/>
      <c r="NDD130" s="511"/>
      <c r="NDE130" s="511"/>
      <c r="NDF130" s="511"/>
      <c r="NDG130" s="511"/>
      <c r="NDH130" s="511"/>
      <c r="NDI130" s="511"/>
      <c r="NDJ130" s="511"/>
      <c r="NDK130" s="511"/>
      <c r="NDL130" s="511"/>
      <c r="NDM130" s="511"/>
      <c r="NDN130" s="511"/>
      <c r="NDO130" s="511"/>
      <c r="NDP130" s="511"/>
      <c r="NDQ130" s="511"/>
      <c r="NDR130" s="511"/>
      <c r="NDS130" s="511"/>
      <c r="NDT130" s="511"/>
      <c r="NDU130" s="511"/>
      <c r="NDV130" s="511"/>
      <c r="NDW130" s="511"/>
      <c r="NDX130" s="511"/>
      <c r="NDY130" s="511"/>
      <c r="NDZ130" s="511"/>
      <c r="NEA130" s="511"/>
      <c r="NEB130" s="511"/>
      <c r="NEC130" s="511"/>
      <c r="NED130" s="511"/>
      <c r="NEE130" s="511"/>
      <c r="NEF130" s="511"/>
      <c r="NEG130" s="511"/>
      <c r="NEH130" s="511"/>
      <c r="NEI130" s="511"/>
      <c r="NEJ130" s="511"/>
      <c r="NEK130" s="511"/>
      <c r="NEL130" s="511"/>
      <c r="NEM130" s="511"/>
      <c r="NEN130" s="511"/>
      <c r="NEO130" s="511"/>
      <c r="NEP130" s="511"/>
      <c r="NEQ130" s="511"/>
      <c r="NER130" s="511"/>
      <c r="NES130" s="511"/>
      <c r="NET130" s="511"/>
      <c r="NEU130" s="511"/>
      <c r="NEV130" s="511"/>
      <c r="NEW130" s="511"/>
      <c r="NEX130" s="511"/>
      <c r="NEY130" s="511"/>
      <c r="NEZ130" s="511"/>
      <c r="NFA130" s="511"/>
      <c r="NFB130" s="511"/>
      <c r="NFC130" s="511"/>
      <c r="NFD130" s="511"/>
      <c r="NFE130" s="511"/>
      <c r="NFF130" s="511"/>
      <c r="NFG130" s="511"/>
      <c r="NFH130" s="511"/>
      <c r="NFI130" s="511"/>
      <c r="NFJ130" s="511"/>
      <c r="NFK130" s="511"/>
      <c r="NFL130" s="511"/>
      <c r="NFM130" s="511"/>
      <c r="NFN130" s="511"/>
      <c r="NFO130" s="511"/>
      <c r="NFP130" s="511"/>
      <c r="NFQ130" s="511"/>
      <c r="NFR130" s="511"/>
      <c r="NFS130" s="511"/>
      <c r="NFT130" s="511"/>
      <c r="NFU130" s="511"/>
      <c r="NFV130" s="511"/>
      <c r="NFW130" s="511"/>
      <c r="NFX130" s="511"/>
      <c r="NFY130" s="511"/>
      <c r="NFZ130" s="511"/>
      <c r="NGA130" s="511"/>
      <c r="NGB130" s="511"/>
      <c r="NGC130" s="511"/>
      <c r="NGD130" s="511"/>
      <c r="NGE130" s="511"/>
      <c r="NGF130" s="511"/>
      <c r="NGG130" s="511"/>
      <c r="NGH130" s="511"/>
      <c r="NGI130" s="511"/>
      <c r="NGJ130" s="511"/>
      <c r="NGK130" s="511"/>
      <c r="NGL130" s="511"/>
      <c r="NGM130" s="511"/>
      <c r="NGN130" s="511"/>
      <c r="NGO130" s="511"/>
      <c r="NGP130" s="511"/>
      <c r="NGQ130" s="511"/>
      <c r="NGR130" s="511"/>
      <c r="NGS130" s="511"/>
      <c r="NGT130" s="511"/>
      <c r="NGU130" s="511"/>
      <c r="NGV130" s="511"/>
      <c r="NGW130" s="511"/>
      <c r="NGX130" s="511"/>
      <c r="NGY130" s="511"/>
      <c r="NGZ130" s="511"/>
      <c r="NHA130" s="511"/>
      <c r="NHB130" s="511"/>
      <c r="NHC130" s="511"/>
      <c r="NHD130" s="511"/>
      <c r="NHE130" s="511"/>
      <c r="NHF130" s="511"/>
      <c r="NHG130" s="511"/>
      <c r="NHH130" s="511"/>
      <c r="NHI130" s="511"/>
      <c r="NHJ130" s="511"/>
      <c r="NHK130" s="511"/>
      <c r="NHL130" s="511"/>
      <c r="NHM130" s="511"/>
      <c r="NHN130" s="511"/>
      <c r="NHO130" s="511"/>
      <c r="NHP130" s="511"/>
      <c r="NHQ130" s="511"/>
      <c r="NHR130" s="511"/>
      <c r="NHS130" s="511"/>
      <c r="NHT130" s="511"/>
      <c r="NHU130" s="511"/>
      <c r="NHV130" s="511"/>
      <c r="NHW130" s="511"/>
      <c r="NHX130" s="511"/>
      <c r="NHY130" s="511"/>
      <c r="NHZ130" s="511"/>
      <c r="NIA130" s="511"/>
      <c r="NIB130" s="511"/>
      <c r="NIC130" s="511"/>
      <c r="NID130" s="511"/>
      <c r="NIE130" s="511"/>
      <c r="NIF130" s="511"/>
      <c r="NIG130" s="511"/>
      <c r="NIH130" s="511"/>
      <c r="NII130" s="511"/>
      <c r="NIJ130" s="511"/>
      <c r="NIK130" s="511"/>
      <c r="NIL130" s="511"/>
      <c r="NIM130" s="511"/>
      <c r="NIN130" s="511"/>
      <c r="NIO130" s="511"/>
      <c r="NIP130" s="511"/>
      <c r="NIQ130" s="511"/>
      <c r="NIR130" s="511"/>
      <c r="NIS130" s="511"/>
      <c r="NIT130" s="511"/>
      <c r="NIU130" s="511"/>
      <c r="NIV130" s="511"/>
      <c r="NIW130" s="511"/>
      <c r="NIX130" s="511"/>
      <c r="NIY130" s="511"/>
      <c r="NIZ130" s="511"/>
      <c r="NJA130" s="511"/>
      <c r="NJB130" s="511"/>
      <c r="NJC130" s="511"/>
      <c r="NJD130" s="511"/>
      <c r="NJE130" s="511"/>
      <c r="NJF130" s="511"/>
      <c r="NJG130" s="511"/>
      <c r="NJH130" s="511"/>
      <c r="NJI130" s="511"/>
      <c r="NJJ130" s="511"/>
      <c r="NJK130" s="511"/>
      <c r="NJL130" s="511"/>
      <c r="NJM130" s="511"/>
      <c r="NJN130" s="511"/>
      <c r="NJO130" s="511"/>
      <c r="NJP130" s="511"/>
      <c r="NJQ130" s="511"/>
      <c r="NJR130" s="511"/>
      <c r="NJS130" s="511"/>
      <c r="NJT130" s="511"/>
      <c r="NJU130" s="511"/>
      <c r="NJV130" s="511"/>
      <c r="NJW130" s="511"/>
      <c r="NJX130" s="511"/>
      <c r="NJY130" s="511"/>
      <c r="NJZ130" s="511"/>
      <c r="NKA130" s="511"/>
      <c r="NKB130" s="511"/>
      <c r="NKC130" s="511"/>
      <c r="NKD130" s="511"/>
      <c r="NKE130" s="511"/>
      <c r="NKF130" s="511"/>
      <c r="NKG130" s="511"/>
      <c r="NKH130" s="511"/>
      <c r="NKI130" s="511"/>
      <c r="NKJ130" s="511"/>
      <c r="NKK130" s="511"/>
      <c r="NKL130" s="511"/>
      <c r="NKM130" s="511"/>
      <c r="NKN130" s="511"/>
      <c r="NKO130" s="511"/>
      <c r="NKP130" s="511"/>
      <c r="NKQ130" s="511"/>
      <c r="NKR130" s="511"/>
      <c r="NKS130" s="511"/>
      <c r="NKT130" s="511"/>
      <c r="NKU130" s="511"/>
      <c r="NKV130" s="511"/>
      <c r="NKW130" s="511"/>
      <c r="NKX130" s="511"/>
      <c r="NKY130" s="511"/>
      <c r="NKZ130" s="511"/>
      <c r="NLA130" s="511"/>
      <c r="NLB130" s="511"/>
      <c r="NLC130" s="511"/>
      <c r="NLD130" s="511"/>
      <c r="NLE130" s="511"/>
      <c r="NLF130" s="511"/>
      <c r="NLG130" s="511"/>
      <c r="NLH130" s="511"/>
      <c r="NLI130" s="511"/>
      <c r="NLJ130" s="511"/>
      <c r="NLK130" s="511"/>
      <c r="NLL130" s="511"/>
      <c r="NLM130" s="511"/>
      <c r="NLN130" s="511"/>
      <c r="NLO130" s="511"/>
      <c r="NLP130" s="511"/>
      <c r="NLQ130" s="511"/>
      <c r="NLR130" s="511"/>
      <c r="NLS130" s="511"/>
      <c r="NLT130" s="511"/>
      <c r="NLU130" s="511"/>
      <c r="NLV130" s="511"/>
      <c r="NLW130" s="511"/>
      <c r="NLX130" s="511"/>
      <c r="NLY130" s="511"/>
      <c r="NLZ130" s="511"/>
      <c r="NMA130" s="511"/>
      <c r="NMB130" s="511"/>
      <c r="NMC130" s="511"/>
      <c r="NMD130" s="511"/>
      <c r="NME130" s="511"/>
      <c r="NMF130" s="511"/>
      <c r="NMG130" s="511"/>
      <c r="NMH130" s="511"/>
      <c r="NMI130" s="511"/>
      <c r="NMJ130" s="511"/>
      <c r="NMK130" s="511"/>
      <c r="NML130" s="511"/>
      <c r="NMM130" s="511"/>
      <c r="NMN130" s="511"/>
      <c r="NMO130" s="511"/>
      <c r="NMP130" s="511"/>
      <c r="NMQ130" s="511"/>
      <c r="NMR130" s="511"/>
      <c r="NMS130" s="511"/>
      <c r="NMT130" s="511"/>
      <c r="NMU130" s="511"/>
      <c r="NMV130" s="511"/>
      <c r="NMW130" s="511"/>
      <c r="NMX130" s="511"/>
      <c r="NMY130" s="511"/>
      <c r="NMZ130" s="511"/>
      <c r="NNA130" s="511"/>
      <c r="NNB130" s="511"/>
      <c r="NNC130" s="511"/>
      <c r="NND130" s="511"/>
      <c r="NNE130" s="511"/>
      <c r="NNF130" s="511"/>
      <c r="NNG130" s="511"/>
      <c r="NNH130" s="511"/>
      <c r="NNI130" s="511"/>
      <c r="NNJ130" s="511"/>
      <c r="NNK130" s="511"/>
      <c r="NNL130" s="511"/>
      <c r="NNM130" s="511"/>
      <c r="NNN130" s="511"/>
      <c r="NNO130" s="511"/>
      <c r="NNP130" s="511"/>
      <c r="NNQ130" s="511"/>
      <c r="NNR130" s="511"/>
      <c r="NNS130" s="511"/>
      <c r="NNT130" s="511"/>
      <c r="NNU130" s="511"/>
      <c r="NNV130" s="511"/>
      <c r="NNW130" s="511"/>
      <c r="NNX130" s="511"/>
      <c r="NNY130" s="511"/>
      <c r="NNZ130" s="511"/>
      <c r="NOA130" s="511"/>
      <c r="NOB130" s="511"/>
      <c r="NOC130" s="511"/>
      <c r="NOD130" s="511"/>
      <c r="NOE130" s="511"/>
      <c r="NOF130" s="511"/>
      <c r="NOG130" s="511"/>
      <c r="NOH130" s="511"/>
      <c r="NOI130" s="511"/>
      <c r="NOJ130" s="511"/>
      <c r="NOK130" s="511"/>
      <c r="NOL130" s="511"/>
      <c r="NOM130" s="511"/>
      <c r="NON130" s="511"/>
      <c r="NOO130" s="511"/>
      <c r="NOP130" s="511"/>
      <c r="NOQ130" s="511"/>
      <c r="NOR130" s="511"/>
      <c r="NOS130" s="511"/>
      <c r="NOT130" s="511"/>
      <c r="NOU130" s="511"/>
      <c r="NOV130" s="511"/>
      <c r="NOW130" s="511"/>
      <c r="NOX130" s="511"/>
      <c r="NOY130" s="511"/>
      <c r="NOZ130" s="511"/>
      <c r="NPA130" s="511"/>
      <c r="NPB130" s="511"/>
      <c r="NPC130" s="511"/>
      <c r="NPD130" s="511"/>
      <c r="NPE130" s="511"/>
      <c r="NPF130" s="511"/>
      <c r="NPG130" s="511"/>
      <c r="NPH130" s="511"/>
      <c r="NPI130" s="511"/>
      <c r="NPJ130" s="511"/>
      <c r="NPK130" s="511"/>
      <c r="NPL130" s="511"/>
      <c r="NPM130" s="511"/>
      <c r="NPN130" s="511"/>
      <c r="NPO130" s="511"/>
      <c r="NPP130" s="511"/>
      <c r="NPQ130" s="511"/>
      <c r="NPR130" s="511"/>
      <c r="NPS130" s="511"/>
      <c r="NPT130" s="511"/>
      <c r="NPU130" s="511"/>
      <c r="NPV130" s="511"/>
      <c r="NPW130" s="511"/>
      <c r="NPX130" s="511"/>
      <c r="NPY130" s="511"/>
      <c r="NPZ130" s="511"/>
      <c r="NQA130" s="511"/>
      <c r="NQB130" s="511"/>
      <c r="NQC130" s="511"/>
      <c r="NQD130" s="511"/>
      <c r="NQE130" s="511"/>
      <c r="NQF130" s="511"/>
      <c r="NQG130" s="511"/>
      <c r="NQH130" s="511"/>
      <c r="NQI130" s="511"/>
      <c r="NQJ130" s="511"/>
      <c r="NQK130" s="511"/>
      <c r="NQL130" s="511"/>
      <c r="NQM130" s="511"/>
      <c r="NQN130" s="511"/>
      <c r="NQO130" s="511"/>
      <c r="NQP130" s="511"/>
      <c r="NQQ130" s="511"/>
      <c r="NQR130" s="511"/>
      <c r="NQS130" s="511"/>
      <c r="NQT130" s="511"/>
      <c r="NQU130" s="511"/>
      <c r="NQV130" s="511"/>
      <c r="NQW130" s="511"/>
      <c r="NQX130" s="511"/>
      <c r="NQY130" s="511"/>
      <c r="NQZ130" s="511"/>
      <c r="NRA130" s="511"/>
      <c r="NRB130" s="511"/>
      <c r="NRC130" s="511"/>
      <c r="NRD130" s="511"/>
      <c r="NRE130" s="511"/>
      <c r="NRF130" s="511"/>
      <c r="NRG130" s="511"/>
      <c r="NRH130" s="511"/>
      <c r="NRI130" s="511"/>
      <c r="NRJ130" s="511"/>
      <c r="NRK130" s="511"/>
      <c r="NRL130" s="511"/>
      <c r="NRM130" s="511"/>
      <c r="NRN130" s="511"/>
      <c r="NRO130" s="511"/>
      <c r="NRP130" s="511"/>
      <c r="NRQ130" s="511"/>
      <c r="NRR130" s="511"/>
      <c r="NRS130" s="511"/>
      <c r="NRT130" s="511"/>
      <c r="NRU130" s="511"/>
      <c r="NRV130" s="511"/>
      <c r="NRW130" s="511"/>
      <c r="NRX130" s="511"/>
      <c r="NRY130" s="511"/>
      <c r="NRZ130" s="511"/>
      <c r="NSA130" s="511"/>
      <c r="NSB130" s="511"/>
      <c r="NSC130" s="511"/>
      <c r="NSD130" s="511"/>
      <c r="NSE130" s="511"/>
      <c r="NSF130" s="511"/>
      <c r="NSG130" s="511"/>
      <c r="NSH130" s="511"/>
      <c r="NSI130" s="511"/>
      <c r="NSJ130" s="511"/>
      <c r="NSK130" s="511"/>
      <c r="NSL130" s="511"/>
      <c r="NSM130" s="511"/>
      <c r="NSN130" s="511"/>
      <c r="NSO130" s="511"/>
      <c r="NSP130" s="511"/>
      <c r="NSQ130" s="511"/>
      <c r="NSR130" s="511"/>
      <c r="NSS130" s="511"/>
      <c r="NST130" s="511"/>
      <c r="NSU130" s="511"/>
      <c r="NSV130" s="511"/>
      <c r="NSW130" s="511"/>
      <c r="NSX130" s="511"/>
      <c r="NSY130" s="511"/>
      <c r="NSZ130" s="511"/>
      <c r="NTA130" s="511"/>
      <c r="NTB130" s="511"/>
      <c r="NTC130" s="511"/>
      <c r="NTD130" s="511"/>
      <c r="NTE130" s="511"/>
      <c r="NTF130" s="511"/>
      <c r="NTG130" s="511"/>
      <c r="NTH130" s="511"/>
      <c r="NTI130" s="511"/>
      <c r="NTJ130" s="511"/>
      <c r="NTK130" s="511"/>
      <c r="NTL130" s="511"/>
      <c r="NTM130" s="511"/>
      <c r="NTN130" s="511"/>
      <c r="NTO130" s="511"/>
      <c r="NTP130" s="511"/>
      <c r="NTQ130" s="511"/>
      <c r="NTR130" s="511"/>
      <c r="NTS130" s="511"/>
      <c r="NTT130" s="511"/>
      <c r="NTU130" s="511"/>
      <c r="NTV130" s="511"/>
      <c r="NTW130" s="511"/>
      <c r="NTX130" s="511"/>
      <c r="NTY130" s="511"/>
      <c r="NTZ130" s="511"/>
      <c r="NUA130" s="511"/>
      <c r="NUB130" s="511"/>
      <c r="NUC130" s="511"/>
      <c r="NUD130" s="511"/>
      <c r="NUE130" s="511"/>
      <c r="NUF130" s="511"/>
      <c r="NUG130" s="511"/>
      <c r="NUH130" s="511"/>
      <c r="NUI130" s="511"/>
      <c r="NUJ130" s="511"/>
      <c r="NUK130" s="511"/>
      <c r="NUL130" s="511"/>
      <c r="NUM130" s="511"/>
      <c r="NUN130" s="511"/>
      <c r="NUO130" s="511"/>
      <c r="NUP130" s="511"/>
      <c r="NUQ130" s="511"/>
      <c r="NUR130" s="511"/>
      <c r="NUS130" s="511"/>
      <c r="NUT130" s="511"/>
      <c r="NUU130" s="511"/>
      <c r="NUV130" s="511"/>
      <c r="NUW130" s="511"/>
      <c r="NUX130" s="511"/>
      <c r="NUY130" s="511"/>
      <c r="NUZ130" s="511"/>
      <c r="NVA130" s="511"/>
      <c r="NVB130" s="511"/>
      <c r="NVC130" s="511"/>
      <c r="NVD130" s="511"/>
      <c r="NVE130" s="511"/>
      <c r="NVF130" s="511"/>
      <c r="NVG130" s="511"/>
      <c r="NVH130" s="511"/>
      <c r="NVI130" s="511"/>
      <c r="NVJ130" s="511"/>
      <c r="NVK130" s="511"/>
      <c r="NVL130" s="511"/>
      <c r="NVM130" s="511"/>
      <c r="NVN130" s="511"/>
      <c r="NVO130" s="511"/>
      <c r="NVP130" s="511"/>
      <c r="NVQ130" s="511"/>
      <c r="NVR130" s="511"/>
      <c r="NVS130" s="511"/>
      <c r="NVT130" s="511"/>
      <c r="NVU130" s="511"/>
      <c r="NVV130" s="511"/>
      <c r="NVW130" s="511"/>
      <c r="NVX130" s="511"/>
      <c r="NVY130" s="511"/>
      <c r="NVZ130" s="511"/>
      <c r="NWA130" s="511"/>
      <c r="NWB130" s="511"/>
      <c r="NWC130" s="511"/>
      <c r="NWD130" s="511"/>
      <c r="NWE130" s="511"/>
      <c r="NWF130" s="511"/>
      <c r="NWG130" s="511"/>
      <c r="NWH130" s="511"/>
      <c r="NWI130" s="511"/>
      <c r="NWJ130" s="511"/>
      <c r="NWK130" s="511"/>
      <c r="NWL130" s="511"/>
      <c r="NWM130" s="511"/>
      <c r="NWN130" s="511"/>
      <c r="NWO130" s="511"/>
      <c r="NWP130" s="511"/>
      <c r="NWQ130" s="511"/>
      <c r="NWR130" s="511"/>
      <c r="NWS130" s="511"/>
      <c r="NWT130" s="511"/>
      <c r="NWU130" s="511"/>
      <c r="NWV130" s="511"/>
      <c r="NWW130" s="511"/>
      <c r="NWX130" s="511"/>
      <c r="NWY130" s="511"/>
      <c r="NWZ130" s="511"/>
      <c r="NXA130" s="511"/>
      <c r="NXB130" s="511"/>
      <c r="NXC130" s="511"/>
      <c r="NXD130" s="511"/>
      <c r="NXE130" s="511"/>
      <c r="NXF130" s="511"/>
      <c r="NXG130" s="511"/>
      <c r="NXH130" s="511"/>
      <c r="NXI130" s="511"/>
      <c r="NXJ130" s="511"/>
      <c r="NXK130" s="511"/>
      <c r="NXL130" s="511"/>
      <c r="NXM130" s="511"/>
      <c r="NXN130" s="511"/>
      <c r="NXO130" s="511"/>
      <c r="NXP130" s="511"/>
      <c r="NXQ130" s="511"/>
      <c r="NXR130" s="511"/>
      <c r="NXS130" s="511"/>
      <c r="NXT130" s="511"/>
      <c r="NXU130" s="511"/>
      <c r="NXV130" s="511"/>
      <c r="NXW130" s="511"/>
      <c r="NXX130" s="511"/>
      <c r="NXY130" s="511"/>
      <c r="NXZ130" s="511"/>
      <c r="NYA130" s="511"/>
      <c r="NYB130" s="511"/>
      <c r="NYC130" s="511"/>
      <c r="NYD130" s="511"/>
      <c r="NYE130" s="511"/>
      <c r="NYF130" s="511"/>
      <c r="NYG130" s="511"/>
      <c r="NYH130" s="511"/>
      <c r="NYI130" s="511"/>
      <c r="NYJ130" s="511"/>
      <c r="NYK130" s="511"/>
      <c r="NYL130" s="511"/>
      <c r="NYM130" s="511"/>
      <c r="NYN130" s="511"/>
      <c r="NYO130" s="511"/>
      <c r="NYP130" s="511"/>
      <c r="NYQ130" s="511"/>
      <c r="NYR130" s="511"/>
      <c r="NYS130" s="511"/>
      <c r="NYT130" s="511"/>
      <c r="NYU130" s="511"/>
      <c r="NYV130" s="511"/>
      <c r="NYW130" s="511"/>
      <c r="NYX130" s="511"/>
      <c r="NYY130" s="511"/>
      <c r="NYZ130" s="511"/>
      <c r="NZA130" s="511"/>
      <c r="NZB130" s="511"/>
      <c r="NZC130" s="511"/>
      <c r="NZD130" s="511"/>
      <c r="NZE130" s="511"/>
      <c r="NZF130" s="511"/>
      <c r="NZG130" s="511"/>
      <c r="NZH130" s="511"/>
      <c r="NZI130" s="511"/>
      <c r="NZJ130" s="511"/>
      <c r="NZK130" s="511"/>
      <c r="NZL130" s="511"/>
      <c r="NZM130" s="511"/>
      <c r="NZN130" s="511"/>
      <c r="NZO130" s="511"/>
      <c r="NZP130" s="511"/>
      <c r="NZQ130" s="511"/>
      <c r="NZR130" s="511"/>
      <c r="NZS130" s="511"/>
      <c r="NZT130" s="511"/>
      <c r="NZU130" s="511"/>
      <c r="NZV130" s="511"/>
      <c r="NZW130" s="511"/>
      <c r="NZX130" s="511"/>
      <c r="NZY130" s="511"/>
      <c r="NZZ130" s="511"/>
      <c r="OAA130" s="511"/>
      <c r="OAB130" s="511"/>
      <c r="OAC130" s="511"/>
      <c r="OAD130" s="511"/>
      <c r="OAE130" s="511"/>
      <c r="OAF130" s="511"/>
      <c r="OAG130" s="511"/>
      <c r="OAH130" s="511"/>
      <c r="OAI130" s="511"/>
      <c r="OAJ130" s="511"/>
      <c r="OAK130" s="511"/>
      <c r="OAL130" s="511"/>
      <c r="OAM130" s="511"/>
      <c r="OAN130" s="511"/>
      <c r="OAO130" s="511"/>
      <c r="OAP130" s="511"/>
      <c r="OAQ130" s="511"/>
      <c r="OAR130" s="511"/>
      <c r="OAS130" s="511"/>
      <c r="OAT130" s="511"/>
      <c r="OAU130" s="511"/>
      <c r="OAV130" s="511"/>
      <c r="OAW130" s="511"/>
      <c r="OAX130" s="511"/>
      <c r="OAY130" s="511"/>
      <c r="OAZ130" s="511"/>
      <c r="OBA130" s="511"/>
      <c r="OBB130" s="511"/>
      <c r="OBC130" s="511"/>
      <c r="OBD130" s="511"/>
      <c r="OBE130" s="511"/>
      <c r="OBF130" s="511"/>
      <c r="OBG130" s="511"/>
      <c r="OBH130" s="511"/>
      <c r="OBI130" s="511"/>
      <c r="OBJ130" s="511"/>
      <c r="OBK130" s="511"/>
      <c r="OBL130" s="511"/>
      <c r="OBM130" s="511"/>
      <c r="OBN130" s="511"/>
      <c r="OBO130" s="511"/>
      <c r="OBP130" s="511"/>
      <c r="OBQ130" s="511"/>
      <c r="OBR130" s="511"/>
      <c r="OBS130" s="511"/>
      <c r="OBT130" s="511"/>
      <c r="OBU130" s="511"/>
      <c r="OBV130" s="511"/>
      <c r="OBW130" s="511"/>
      <c r="OBX130" s="511"/>
      <c r="OBY130" s="511"/>
      <c r="OBZ130" s="511"/>
      <c r="OCA130" s="511"/>
      <c r="OCB130" s="511"/>
      <c r="OCC130" s="511"/>
      <c r="OCD130" s="511"/>
      <c r="OCE130" s="511"/>
      <c r="OCF130" s="511"/>
      <c r="OCG130" s="511"/>
      <c r="OCH130" s="511"/>
      <c r="OCI130" s="511"/>
      <c r="OCJ130" s="511"/>
      <c r="OCK130" s="511"/>
      <c r="OCL130" s="511"/>
      <c r="OCM130" s="511"/>
      <c r="OCN130" s="511"/>
      <c r="OCO130" s="511"/>
      <c r="OCP130" s="511"/>
      <c r="OCQ130" s="511"/>
      <c r="OCR130" s="511"/>
      <c r="OCS130" s="511"/>
      <c r="OCT130" s="511"/>
      <c r="OCU130" s="511"/>
      <c r="OCV130" s="511"/>
      <c r="OCW130" s="511"/>
      <c r="OCX130" s="511"/>
      <c r="OCY130" s="511"/>
      <c r="OCZ130" s="511"/>
      <c r="ODA130" s="511"/>
      <c r="ODB130" s="511"/>
      <c r="ODC130" s="511"/>
      <c r="ODD130" s="511"/>
      <c r="ODE130" s="511"/>
      <c r="ODF130" s="511"/>
      <c r="ODG130" s="511"/>
      <c r="ODH130" s="511"/>
      <c r="ODI130" s="511"/>
      <c r="ODJ130" s="511"/>
      <c r="ODK130" s="511"/>
      <c r="ODL130" s="511"/>
      <c r="ODM130" s="511"/>
      <c r="ODN130" s="511"/>
      <c r="ODO130" s="511"/>
      <c r="ODP130" s="511"/>
      <c r="ODQ130" s="511"/>
      <c r="ODR130" s="511"/>
      <c r="ODS130" s="511"/>
      <c r="ODT130" s="511"/>
      <c r="ODU130" s="511"/>
      <c r="ODV130" s="511"/>
      <c r="ODW130" s="511"/>
      <c r="ODX130" s="511"/>
      <c r="ODY130" s="511"/>
      <c r="ODZ130" s="511"/>
      <c r="OEA130" s="511"/>
      <c r="OEB130" s="511"/>
      <c r="OEC130" s="511"/>
      <c r="OED130" s="511"/>
      <c r="OEE130" s="511"/>
      <c r="OEF130" s="511"/>
      <c r="OEG130" s="511"/>
      <c r="OEH130" s="511"/>
      <c r="OEI130" s="511"/>
      <c r="OEJ130" s="511"/>
      <c r="OEK130" s="511"/>
      <c r="OEL130" s="511"/>
      <c r="OEM130" s="511"/>
      <c r="OEN130" s="511"/>
      <c r="OEO130" s="511"/>
      <c r="OEP130" s="511"/>
      <c r="OEQ130" s="511"/>
      <c r="OER130" s="511"/>
      <c r="OES130" s="511"/>
      <c r="OET130" s="511"/>
      <c r="OEU130" s="511"/>
      <c r="OEV130" s="511"/>
      <c r="OEW130" s="511"/>
      <c r="OEX130" s="511"/>
      <c r="OEY130" s="511"/>
      <c r="OEZ130" s="511"/>
      <c r="OFA130" s="511"/>
      <c r="OFB130" s="511"/>
      <c r="OFC130" s="511"/>
      <c r="OFD130" s="511"/>
      <c r="OFE130" s="511"/>
      <c r="OFF130" s="511"/>
      <c r="OFG130" s="511"/>
      <c r="OFH130" s="511"/>
      <c r="OFI130" s="511"/>
      <c r="OFJ130" s="511"/>
      <c r="OFK130" s="511"/>
      <c r="OFL130" s="511"/>
      <c r="OFM130" s="511"/>
      <c r="OFN130" s="511"/>
      <c r="OFO130" s="511"/>
      <c r="OFP130" s="511"/>
      <c r="OFQ130" s="511"/>
      <c r="OFR130" s="511"/>
      <c r="OFS130" s="511"/>
      <c r="OFT130" s="511"/>
      <c r="OFU130" s="511"/>
      <c r="OFV130" s="511"/>
      <c r="OFW130" s="511"/>
      <c r="OFX130" s="511"/>
      <c r="OFY130" s="511"/>
      <c r="OFZ130" s="511"/>
      <c r="OGA130" s="511"/>
      <c r="OGB130" s="511"/>
      <c r="OGC130" s="511"/>
      <c r="OGD130" s="511"/>
      <c r="OGE130" s="511"/>
      <c r="OGF130" s="511"/>
      <c r="OGG130" s="511"/>
      <c r="OGH130" s="511"/>
      <c r="OGI130" s="511"/>
      <c r="OGJ130" s="511"/>
      <c r="OGK130" s="511"/>
      <c r="OGL130" s="511"/>
      <c r="OGM130" s="511"/>
      <c r="OGN130" s="511"/>
      <c r="OGO130" s="511"/>
      <c r="OGP130" s="511"/>
      <c r="OGQ130" s="511"/>
      <c r="OGR130" s="511"/>
      <c r="OGS130" s="511"/>
      <c r="OGT130" s="511"/>
      <c r="OGU130" s="511"/>
      <c r="OGV130" s="511"/>
      <c r="OGW130" s="511"/>
      <c r="OGX130" s="511"/>
      <c r="OGY130" s="511"/>
      <c r="OGZ130" s="511"/>
      <c r="OHA130" s="511"/>
      <c r="OHB130" s="511"/>
      <c r="OHC130" s="511"/>
      <c r="OHD130" s="511"/>
      <c r="OHE130" s="511"/>
      <c r="OHF130" s="511"/>
      <c r="OHG130" s="511"/>
      <c r="OHH130" s="511"/>
      <c r="OHI130" s="511"/>
      <c r="OHJ130" s="511"/>
      <c r="OHK130" s="511"/>
      <c r="OHL130" s="511"/>
      <c r="OHM130" s="511"/>
      <c r="OHN130" s="511"/>
      <c r="OHO130" s="511"/>
      <c r="OHP130" s="511"/>
      <c r="OHQ130" s="511"/>
      <c r="OHR130" s="511"/>
      <c r="OHS130" s="511"/>
      <c r="OHT130" s="511"/>
      <c r="OHU130" s="511"/>
      <c r="OHV130" s="511"/>
      <c r="OHW130" s="511"/>
      <c r="OHX130" s="511"/>
      <c r="OHY130" s="511"/>
      <c r="OHZ130" s="511"/>
      <c r="OIA130" s="511"/>
      <c r="OIB130" s="511"/>
      <c r="OIC130" s="511"/>
      <c r="OID130" s="511"/>
      <c r="OIE130" s="511"/>
      <c r="OIF130" s="511"/>
      <c r="OIG130" s="511"/>
      <c r="OIH130" s="511"/>
      <c r="OII130" s="511"/>
      <c r="OIJ130" s="511"/>
      <c r="OIK130" s="511"/>
      <c r="OIL130" s="511"/>
      <c r="OIM130" s="511"/>
      <c r="OIN130" s="511"/>
      <c r="OIO130" s="511"/>
      <c r="OIP130" s="511"/>
      <c r="OIQ130" s="511"/>
      <c r="OIR130" s="511"/>
      <c r="OIS130" s="511"/>
      <c r="OIT130" s="511"/>
      <c r="OIU130" s="511"/>
      <c r="OIV130" s="511"/>
      <c r="OIW130" s="511"/>
      <c r="OIX130" s="511"/>
      <c r="OIY130" s="511"/>
      <c r="OIZ130" s="511"/>
      <c r="OJA130" s="511"/>
      <c r="OJB130" s="511"/>
      <c r="OJC130" s="511"/>
      <c r="OJD130" s="511"/>
      <c r="OJE130" s="511"/>
      <c r="OJF130" s="511"/>
      <c r="OJG130" s="511"/>
      <c r="OJH130" s="511"/>
      <c r="OJI130" s="511"/>
      <c r="OJJ130" s="511"/>
      <c r="OJK130" s="511"/>
      <c r="OJL130" s="511"/>
      <c r="OJM130" s="511"/>
      <c r="OJN130" s="511"/>
      <c r="OJO130" s="511"/>
      <c r="OJP130" s="511"/>
      <c r="OJQ130" s="511"/>
      <c r="OJR130" s="511"/>
      <c r="OJS130" s="511"/>
      <c r="OJT130" s="511"/>
      <c r="OJU130" s="511"/>
      <c r="OJV130" s="511"/>
      <c r="OJW130" s="511"/>
      <c r="OJX130" s="511"/>
      <c r="OJY130" s="511"/>
      <c r="OJZ130" s="511"/>
      <c r="OKA130" s="511"/>
      <c r="OKB130" s="511"/>
      <c r="OKC130" s="511"/>
      <c r="OKD130" s="511"/>
      <c r="OKE130" s="511"/>
      <c r="OKF130" s="511"/>
      <c r="OKG130" s="511"/>
      <c r="OKH130" s="511"/>
      <c r="OKI130" s="511"/>
      <c r="OKJ130" s="511"/>
      <c r="OKK130" s="511"/>
      <c r="OKL130" s="511"/>
      <c r="OKM130" s="511"/>
      <c r="OKN130" s="511"/>
      <c r="OKO130" s="511"/>
      <c r="OKP130" s="511"/>
      <c r="OKQ130" s="511"/>
      <c r="OKR130" s="511"/>
      <c r="OKS130" s="511"/>
      <c r="OKT130" s="511"/>
      <c r="OKU130" s="511"/>
      <c r="OKV130" s="511"/>
      <c r="OKW130" s="511"/>
      <c r="OKX130" s="511"/>
      <c r="OKY130" s="511"/>
      <c r="OKZ130" s="511"/>
      <c r="OLA130" s="511"/>
      <c r="OLB130" s="511"/>
      <c r="OLC130" s="511"/>
      <c r="OLD130" s="511"/>
      <c r="OLE130" s="511"/>
      <c r="OLF130" s="511"/>
      <c r="OLG130" s="511"/>
      <c r="OLH130" s="511"/>
      <c r="OLI130" s="511"/>
      <c r="OLJ130" s="511"/>
      <c r="OLK130" s="511"/>
      <c r="OLL130" s="511"/>
      <c r="OLM130" s="511"/>
      <c r="OLN130" s="511"/>
      <c r="OLO130" s="511"/>
      <c r="OLP130" s="511"/>
      <c r="OLQ130" s="511"/>
      <c r="OLR130" s="511"/>
      <c r="OLS130" s="511"/>
      <c r="OLT130" s="511"/>
      <c r="OLU130" s="511"/>
      <c r="OLV130" s="511"/>
      <c r="OLW130" s="511"/>
      <c r="OLX130" s="511"/>
      <c r="OLY130" s="511"/>
      <c r="OLZ130" s="511"/>
      <c r="OMA130" s="511"/>
      <c r="OMB130" s="511"/>
      <c r="OMC130" s="511"/>
      <c r="OMD130" s="511"/>
      <c r="OME130" s="511"/>
      <c r="OMF130" s="511"/>
      <c r="OMG130" s="511"/>
      <c r="OMH130" s="511"/>
      <c r="OMI130" s="511"/>
      <c r="OMJ130" s="511"/>
      <c r="OMK130" s="511"/>
      <c r="OML130" s="511"/>
      <c r="OMM130" s="511"/>
      <c r="OMN130" s="511"/>
      <c r="OMO130" s="511"/>
      <c r="OMP130" s="511"/>
      <c r="OMQ130" s="511"/>
      <c r="OMR130" s="511"/>
      <c r="OMS130" s="511"/>
      <c r="OMT130" s="511"/>
      <c r="OMU130" s="511"/>
      <c r="OMV130" s="511"/>
      <c r="OMW130" s="511"/>
      <c r="OMX130" s="511"/>
      <c r="OMY130" s="511"/>
      <c r="OMZ130" s="511"/>
      <c r="ONA130" s="511"/>
      <c r="ONB130" s="511"/>
      <c r="ONC130" s="511"/>
      <c r="OND130" s="511"/>
      <c r="ONE130" s="511"/>
      <c r="ONF130" s="511"/>
      <c r="ONG130" s="511"/>
      <c r="ONH130" s="511"/>
      <c r="ONI130" s="511"/>
      <c r="ONJ130" s="511"/>
      <c r="ONK130" s="511"/>
      <c r="ONL130" s="511"/>
      <c r="ONM130" s="511"/>
      <c r="ONN130" s="511"/>
      <c r="ONO130" s="511"/>
      <c r="ONP130" s="511"/>
      <c r="ONQ130" s="511"/>
      <c r="ONR130" s="511"/>
      <c r="ONS130" s="511"/>
      <c r="ONT130" s="511"/>
      <c r="ONU130" s="511"/>
      <c r="ONV130" s="511"/>
      <c r="ONW130" s="511"/>
      <c r="ONX130" s="511"/>
      <c r="ONY130" s="511"/>
      <c r="ONZ130" s="511"/>
      <c r="OOA130" s="511"/>
      <c r="OOB130" s="511"/>
      <c r="OOC130" s="511"/>
      <c r="OOD130" s="511"/>
      <c r="OOE130" s="511"/>
      <c r="OOF130" s="511"/>
      <c r="OOG130" s="511"/>
      <c r="OOH130" s="511"/>
      <c r="OOI130" s="511"/>
      <c r="OOJ130" s="511"/>
      <c r="OOK130" s="511"/>
      <c r="OOL130" s="511"/>
      <c r="OOM130" s="511"/>
      <c r="OON130" s="511"/>
      <c r="OOO130" s="511"/>
      <c r="OOP130" s="511"/>
      <c r="OOQ130" s="511"/>
      <c r="OOR130" s="511"/>
      <c r="OOS130" s="511"/>
      <c r="OOT130" s="511"/>
      <c r="OOU130" s="511"/>
      <c r="OOV130" s="511"/>
      <c r="OOW130" s="511"/>
      <c r="OOX130" s="511"/>
      <c r="OOY130" s="511"/>
      <c r="OOZ130" s="511"/>
      <c r="OPA130" s="511"/>
      <c r="OPB130" s="511"/>
      <c r="OPC130" s="511"/>
      <c r="OPD130" s="511"/>
      <c r="OPE130" s="511"/>
      <c r="OPF130" s="511"/>
      <c r="OPG130" s="511"/>
      <c r="OPH130" s="511"/>
      <c r="OPI130" s="511"/>
      <c r="OPJ130" s="511"/>
      <c r="OPK130" s="511"/>
      <c r="OPL130" s="511"/>
      <c r="OPM130" s="511"/>
      <c r="OPN130" s="511"/>
      <c r="OPO130" s="511"/>
      <c r="OPP130" s="511"/>
      <c r="OPQ130" s="511"/>
      <c r="OPR130" s="511"/>
      <c r="OPS130" s="511"/>
      <c r="OPT130" s="511"/>
      <c r="OPU130" s="511"/>
      <c r="OPV130" s="511"/>
      <c r="OPW130" s="511"/>
      <c r="OPX130" s="511"/>
      <c r="OPY130" s="511"/>
      <c r="OPZ130" s="511"/>
      <c r="OQA130" s="511"/>
      <c r="OQB130" s="511"/>
      <c r="OQC130" s="511"/>
      <c r="OQD130" s="511"/>
      <c r="OQE130" s="511"/>
      <c r="OQF130" s="511"/>
      <c r="OQG130" s="511"/>
      <c r="OQH130" s="511"/>
      <c r="OQI130" s="511"/>
      <c r="OQJ130" s="511"/>
      <c r="OQK130" s="511"/>
      <c r="OQL130" s="511"/>
      <c r="OQM130" s="511"/>
      <c r="OQN130" s="511"/>
      <c r="OQO130" s="511"/>
      <c r="OQP130" s="511"/>
      <c r="OQQ130" s="511"/>
      <c r="OQR130" s="511"/>
      <c r="OQS130" s="511"/>
      <c r="OQT130" s="511"/>
      <c r="OQU130" s="511"/>
      <c r="OQV130" s="511"/>
      <c r="OQW130" s="511"/>
      <c r="OQX130" s="511"/>
      <c r="OQY130" s="511"/>
      <c r="OQZ130" s="511"/>
      <c r="ORA130" s="511"/>
      <c r="ORB130" s="511"/>
      <c r="ORC130" s="511"/>
      <c r="ORD130" s="511"/>
      <c r="ORE130" s="511"/>
      <c r="ORF130" s="511"/>
      <c r="ORG130" s="511"/>
      <c r="ORH130" s="511"/>
      <c r="ORI130" s="511"/>
      <c r="ORJ130" s="511"/>
      <c r="ORK130" s="511"/>
      <c r="ORL130" s="511"/>
      <c r="ORM130" s="511"/>
      <c r="ORN130" s="511"/>
      <c r="ORO130" s="511"/>
      <c r="ORP130" s="511"/>
      <c r="ORQ130" s="511"/>
      <c r="ORR130" s="511"/>
      <c r="ORS130" s="511"/>
      <c r="ORT130" s="511"/>
      <c r="ORU130" s="511"/>
      <c r="ORV130" s="511"/>
      <c r="ORW130" s="511"/>
      <c r="ORX130" s="511"/>
      <c r="ORY130" s="511"/>
      <c r="ORZ130" s="511"/>
      <c r="OSA130" s="511"/>
      <c r="OSB130" s="511"/>
      <c r="OSC130" s="511"/>
      <c r="OSD130" s="511"/>
      <c r="OSE130" s="511"/>
      <c r="OSF130" s="511"/>
      <c r="OSG130" s="511"/>
      <c r="OSH130" s="511"/>
      <c r="OSI130" s="511"/>
      <c r="OSJ130" s="511"/>
      <c r="OSK130" s="511"/>
      <c r="OSL130" s="511"/>
      <c r="OSM130" s="511"/>
      <c r="OSN130" s="511"/>
      <c r="OSO130" s="511"/>
      <c r="OSP130" s="511"/>
      <c r="OSQ130" s="511"/>
      <c r="OSR130" s="511"/>
      <c r="OSS130" s="511"/>
      <c r="OST130" s="511"/>
      <c r="OSU130" s="511"/>
      <c r="OSV130" s="511"/>
      <c r="OSW130" s="511"/>
      <c r="OSX130" s="511"/>
      <c r="OSY130" s="511"/>
      <c r="OSZ130" s="511"/>
      <c r="OTA130" s="511"/>
      <c r="OTB130" s="511"/>
      <c r="OTC130" s="511"/>
      <c r="OTD130" s="511"/>
      <c r="OTE130" s="511"/>
      <c r="OTF130" s="511"/>
      <c r="OTG130" s="511"/>
      <c r="OTH130" s="511"/>
      <c r="OTI130" s="511"/>
      <c r="OTJ130" s="511"/>
      <c r="OTK130" s="511"/>
      <c r="OTL130" s="511"/>
      <c r="OTM130" s="511"/>
      <c r="OTN130" s="511"/>
      <c r="OTO130" s="511"/>
      <c r="OTP130" s="511"/>
      <c r="OTQ130" s="511"/>
      <c r="OTR130" s="511"/>
      <c r="OTS130" s="511"/>
      <c r="OTT130" s="511"/>
      <c r="OTU130" s="511"/>
      <c r="OTV130" s="511"/>
      <c r="OTW130" s="511"/>
      <c r="OTX130" s="511"/>
      <c r="OTY130" s="511"/>
      <c r="OTZ130" s="511"/>
      <c r="OUA130" s="511"/>
      <c r="OUB130" s="511"/>
      <c r="OUC130" s="511"/>
      <c r="OUD130" s="511"/>
      <c r="OUE130" s="511"/>
      <c r="OUF130" s="511"/>
      <c r="OUG130" s="511"/>
      <c r="OUH130" s="511"/>
      <c r="OUI130" s="511"/>
      <c r="OUJ130" s="511"/>
      <c r="OUK130" s="511"/>
      <c r="OUL130" s="511"/>
      <c r="OUM130" s="511"/>
      <c r="OUN130" s="511"/>
      <c r="OUO130" s="511"/>
      <c r="OUP130" s="511"/>
      <c r="OUQ130" s="511"/>
      <c r="OUR130" s="511"/>
      <c r="OUS130" s="511"/>
      <c r="OUT130" s="511"/>
      <c r="OUU130" s="511"/>
      <c r="OUV130" s="511"/>
      <c r="OUW130" s="511"/>
      <c r="OUX130" s="511"/>
      <c r="OUY130" s="511"/>
      <c r="OUZ130" s="511"/>
      <c r="OVA130" s="511"/>
      <c r="OVB130" s="511"/>
      <c r="OVC130" s="511"/>
      <c r="OVD130" s="511"/>
      <c r="OVE130" s="511"/>
      <c r="OVF130" s="511"/>
      <c r="OVG130" s="511"/>
      <c r="OVH130" s="511"/>
      <c r="OVI130" s="511"/>
      <c r="OVJ130" s="511"/>
      <c r="OVK130" s="511"/>
      <c r="OVL130" s="511"/>
      <c r="OVM130" s="511"/>
      <c r="OVN130" s="511"/>
      <c r="OVO130" s="511"/>
      <c r="OVP130" s="511"/>
      <c r="OVQ130" s="511"/>
      <c r="OVR130" s="511"/>
      <c r="OVS130" s="511"/>
      <c r="OVT130" s="511"/>
      <c r="OVU130" s="511"/>
      <c r="OVV130" s="511"/>
      <c r="OVW130" s="511"/>
      <c r="OVX130" s="511"/>
      <c r="OVY130" s="511"/>
      <c r="OVZ130" s="511"/>
      <c r="OWA130" s="511"/>
      <c r="OWB130" s="511"/>
      <c r="OWC130" s="511"/>
      <c r="OWD130" s="511"/>
      <c r="OWE130" s="511"/>
      <c r="OWF130" s="511"/>
      <c r="OWG130" s="511"/>
      <c r="OWH130" s="511"/>
      <c r="OWI130" s="511"/>
      <c r="OWJ130" s="511"/>
      <c r="OWK130" s="511"/>
      <c r="OWL130" s="511"/>
      <c r="OWM130" s="511"/>
      <c r="OWN130" s="511"/>
      <c r="OWO130" s="511"/>
      <c r="OWP130" s="511"/>
      <c r="OWQ130" s="511"/>
      <c r="OWR130" s="511"/>
      <c r="OWS130" s="511"/>
      <c r="OWT130" s="511"/>
      <c r="OWU130" s="511"/>
      <c r="OWV130" s="511"/>
      <c r="OWW130" s="511"/>
      <c r="OWX130" s="511"/>
      <c r="OWY130" s="511"/>
      <c r="OWZ130" s="511"/>
      <c r="OXA130" s="511"/>
      <c r="OXB130" s="511"/>
      <c r="OXC130" s="511"/>
      <c r="OXD130" s="511"/>
      <c r="OXE130" s="511"/>
      <c r="OXF130" s="511"/>
      <c r="OXG130" s="511"/>
      <c r="OXH130" s="511"/>
      <c r="OXI130" s="511"/>
      <c r="OXJ130" s="511"/>
      <c r="OXK130" s="511"/>
      <c r="OXL130" s="511"/>
      <c r="OXM130" s="511"/>
      <c r="OXN130" s="511"/>
      <c r="OXO130" s="511"/>
      <c r="OXP130" s="511"/>
      <c r="OXQ130" s="511"/>
      <c r="OXR130" s="511"/>
      <c r="OXS130" s="511"/>
      <c r="OXT130" s="511"/>
      <c r="OXU130" s="511"/>
      <c r="OXV130" s="511"/>
      <c r="OXW130" s="511"/>
      <c r="OXX130" s="511"/>
      <c r="OXY130" s="511"/>
      <c r="OXZ130" s="511"/>
      <c r="OYA130" s="511"/>
      <c r="OYB130" s="511"/>
      <c r="OYC130" s="511"/>
      <c r="OYD130" s="511"/>
      <c r="OYE130" s="511"/>
      <c r="OYF130" s="511"/>
      <c r="OYG130" s="511"/>
      <c r="OYH130" s="511"/>
      <c r="OYI130" s="511"/>
      <c r="OYJ130" s="511"/>
      <c r="OYK130" s="511"/>
      <c r="OYL130" s="511"/>
      <c r="OYM130" s="511"/>
      <c r="OYN130" s="511"/>
      <c r="OYO130" s="511"/>
      <c r="OYP130" s="511"/>
      <c r="OYQ130" s="511"/>
      <c r="OYR130" s="511"/>
      <c r="OYS130" s="511"/>
      <c r="OYT130" s="511"/>
      <c r="OYU130" s="511"/>
      <c r="OYV130" s="511"/>
      <c r="OYW130" s="511"/>
      <c r="OYX130" s="511"/>
      <c r="OYY130" s="511"/>
      <c r="OYZ130" s="511"/>
      <c r="OZA130" s="511"/>
      <c r="OZB130" s="511"/>
      <c r="OZC130" s="511"/>
      <c r="OZD130" s="511"/>
      <c r="OZE130" s="511"/>
      <c r="OZF130" s="511"/>
      <c r="OZG130" s="511"/>
      <c r="OZH130" s="511"/>
      <c r="OZI130" s="511"/>
      <c r="OZJ130" s="511"/>
      <c r="OZK130" s="511"/>
      <c r="OZL130" s="511"/>
      <c r="OZM130" s="511"/>
      <c r="OZN130" s="511"/>
      <c r="OZO130" s="511"/>
      <c r="OZP130" s="511"/>
      <c r="OZQ130" s="511"/>
      <c r="OZR130" s="511"/>
      <c r="OZS130" s="511"/>
      <c r="OZT130" s="511"/>
      <c r="OZU130" s="511"/>
      <c r="OZV130" s="511"/>
      <c r="OZW130" s="511"/>
      <c r="OZX130" s="511"/>
      <c r="OZY130" s="511"/>
      <c r="OZZ130" s="511"/>
      <c r="PAA130" s="511"/>
      <c r="PAB130" s="511"/>
      <c r="PAC130" s="511"/>
      <c r="PAD130" s="511"/>
      <c r="PAE130" s="511"/>
      <c r="PAF130" s="511"/>
      <c r="PAG130" s="511"/>
      <c r="PAH130" s="511"/>
      <c r="PAI130" s="511"/>
      <c r="PAJ130" s="511"/>
      <c r="PAK130" s="511"/>
      <c r="PAL130" s="511"/>
      <c r="PAM130" s="511"/>
      <c r="PAN130" s="511"/>
      <c r="PAO130" s="511"/>
      <c r="PAP130" s="511"/>
      <c r="PAQ130" s="511"/>
      <c r="PAR130" s="511"/>
      <c r="PAS130" s="511"/>
      <c r="PAT130" s="511"/>
      <c r="PAU130" s="511"/>
      <c r="PAV130" s="511"/>
      <c r="PAW130" s="511"/>
      <c r="PAX130" s="511"/>
      <c r="PAY130" s="511"/>
      <c r="PAZ130" s="511"/>
      <c r="PBA130" s="511"/>
      <c r="PBB130" s="511"/>
      <c r="PBC130" s="511"/>
      <c r="PBD130" s="511"/>
      <c r="PBE130" s="511"/>
      <c r="PBF130" s="511"/>
      <c r="PBG130" s="511"/>
      <c r="PBH130" s="511"/>
      <c r="PBI130" s="511"/>
      <c r="PBJ130" s="511"/>
      <c r="PBK130" s="511"/>
      <c r="PBL130" s="511"/>
      <c r="PBM130" s="511"/>
      <c r="PBN130" s="511"/>
      <c r="PBO130" s="511"/>
      <c r="PBP130" s="511"/>
      <c r="PBQ130" s="511"/>
      <c r="PBR130" s="511"/>
      <c r="PBS130" s="511"/>
      <c r="PBT130" s="511"/>
      <c r="PBU130" s="511"/>
      <c r="PBV130" s="511"/>
      <c r="PBW130" s="511"/>
      <c r="PBX130" s="511"/>
      <c r="PBY130" s="511"/>
      <c r="PBZ130" s="511"/>
      <c r="PCA130" s="511"/>
      <c r="PCB130" s="511"/>
      <c r="PCC130" s="511"/>
      <c r="PCD130" s="511"/>
      <c r="PCE130" s="511"/>
      <c r="PCF130" s="511"/>
      <c r="PCG130" s="511"/>
      <c r="PCH130" s="511"/>
      <c r="PCI130" s="511"/>
      <c r="PCJ130" s="511"/>
      <c r="PCK130" s="511"/>
      <c r="PCL130" s="511"/>
      <c r="PCM130" s="511"/>
      <c r="PCN130" s="511"/>
      <c r="PCO130" s="511"/>
      <c r="PCP130" s="511"/>
      <c r="PCQ130" s="511"/>
      <c r="PCR130" s="511"/>
      <c r="PCS130" s="511"/>
      <c r="PCT130" s="511"/>
      <c r="PCU130" s="511"/>
      <c r="PCV130" s="511"/>
      <c r="PCW130" s="511"/>
      <c r="PCX130" s="511"/>
      <c r="PCY130" s="511"/>
      <c r="PCZ130" s="511"/>
      <c r="PDA130" s="511"/>
      <c r="PDB130" s="511"/>
      <c r="PDC130" s="511"/>
      <c r="PDD130" s="511"/>
      <c r="PDE130" s="511"/>
      <c r="PDF130" s="511"/>
      <c r="PDG130" s="511"/>
      <c r="PDH130" s="511"/>
      <c r="PDI130" s="511"/>
      <c r="PDJ130" s="511"/>
      <c r="PDK130" s="511"/>
      <c r="PDL130" s="511"/>
      <c r="PDM130" s="511"/>
      <c r="PDN130" s="511"/>
      <c r="PDO130" s="511"/>
      <c r="PDP130" s="511"/>
      <c r="PDQ130" s="511"/>
      <c r="PDR130" s="511"/>
      <c r="PDS130" s="511"/>
      <c r="PDT130" s="511"/>
      <c r="PDU130" s="511"/>
      <c r="PDV130" s="511"/>
      <c r="PDW130" s="511"/>
      <c r="PDX130" s="511"/>
      <c r="PDY130" s="511"/>
      <c r="PDZ130" s="511"/>
      <c r="PEA130" s="511"/>
      <c r="PEB130" s="511"/>
      <c r="PEC130" s="511"/>
      <c r="PED130" s="511"/>
      <c r="PEE130" s="511"/>
      <c r="PEF130" s="511"/>
      <c r="PEG130" s="511"/>
      <c r="PEH130" s="511"/>
      <c r="PEI130" s="511"/>
      <c r="PEJ130" s="511"/>
      <c r="PEK130" s="511"/>
      <c r="PEL130" s="511"/>
      <c r="PEM130" s="511"/>
      <c r="PEN130" s="511"/>
      <c r="PEO130" s="511"/>
      <c r="PEP130" s="511"/>
      <c r="PEQ130" s="511"/>
      <c r="PER130" s="511"/>
      <c r="PES130" s="511"/>
      <c r="PET130" s="511"/>
      <c r="PEU130" s="511"/>
      <c r="PEV130" s="511"/>
      <c r="PEW130" s="511"/>
      <c r="PEX130" s="511"/>
      <c r="PEY130" s="511"/>
      <c r="PEZ130" s="511"/>
      <c r="PFA130" s="511"/>
      <c r="PFB130" s="511"/>
      <c r="PFC130" s="511"/>
      <c r="PFD130" s="511"/>
      <c r="PFE130" s="511"/>
      <c r="PFF130" s="511"/>
      <c r="PFG130" s="511"/>
      <c r="PFH130" s="511"/>
      <c r="PFI130" s="511"/>
      <c r="PFJ130" s="511"/>
      <c r="PFK130" s="511"/>
      <c r="PFL130" s="511"/>
      <c r="PFM130" s="511"/>
      <c r="PFN130" s="511"/>
      <c r="PFO130" s="511"/>
      <c r="PFP130" s="511"/>
      <c r="PFQ130" s="511"/>
      <c r="PFR130" s="511"/>
      <c r="PFS130" s="511"/>
      <c r="PFT130" s="511"/>
      <c r="PFU130" s="511"/>
      <c r="PFV130" s="511"/>
      <c r="PFW130" s="511"/>
      <c r="PFX130" s="511"/>
      <c r="PFY130" s="511"/>
      <c r="PFZ130" s="511"/>
      <c r="PGA130" s="511"/>
      <c r="PGB130" s="511"/>
      <c r="PGC130" s="511"/>
      <c r="PGD130" s="511"/>
      <c r="PGE130" s="511"/>
      <c r="PGF130" s="511"/>
      <c r="PGG130" s="511"/>
      <c r="PGH130" s="511"/>
      <c r="PGI130" s="511"/>
      <c r="PGJ130" s="511"/>
      <c r="PGK130" s="511"/>
      <c r="PGL130" s="511"/>
      <c r="PGM130" s="511"/>
      <c r="PGN130" s="511"/>
      <c r="PGO130" s="511"/>
      <c r="PGP130" s="511"/>
      <c r="PGQ130" s="511"/>
      <c r="PGR130" s="511"/>
      <c r="PGS130" s="511"/>
      <c r="PGT130" s="511"/>
      <c r="PGU130" s="511"/>
      <c r="PGV130" s="511"/>
      <c r="PGW130" s="511"/>
      <c r="PGX130" s="511"/>
      <c r="PGY130" s="511"/>
      <c r="PGZ130" s="511"/>
      <c r="PHA130" s="511"/>
      <c r="PHB130" s="511"/>
      <c r="PHC130" s="511"/>
      <c r="PHD130" s="511"/>
      <c r="PHE130" s="511"/>
      <c r="PHF130" s="511"/>
      <c r="PHG130" s="511"/>
      <c r="PHH130" s="511"/>
      <c r="PHI130" s="511"/>
      <c r="PHJ130" s="511"/>
      <c r="PHK130" s="511"/>
      <c r="PHL130" s="511"/>
      <c r="PHM130" s="511"/>
      <c r="PHN130" s="511"/>
      <c r="PHO130" s="511"/>
      <c r="PHP130" s="511"/>
      <c r="PHQ130" s="511"/>
      <c r="PHR130" s="511"/>
      <c r="PHS130" s="511"/>
      <c r="PHT130" s="511"/>
      <c r="PHU130" s="511"/>
      <c r="PHV130" s="511"/>
      <c r="PHW130" s="511"/>
      <c r="PHX130" s="511"/>
      <c r="PHY130" s="511"/>
      <c r="PHZ130" s="511"/>
      <c r="PIA130" s="511"/>
      <c r="PIB130" s="511"/>
      <c r="PIC130" s="511"/>
      <c r="PID130" s="511"/>
      <c r="PIE130" s="511"/>
      <c r="PIF130" s="511"/>
      <c r="PIG130" s="511"/>
      <c r="PIH130" s="511"/>
      <c r="PII130" s="511"/>
      <c r="PIJ130" s="511"/>
      <c r="PIK130" s="511"/>
      <c r="PIL130" s="511"/>
      <c r="PIM130" s="511"/>
      <c r="PIN130" s="511"/>
      <c r="PIO130" s="511"/>
      <c r="PIP130" s="511"/>
      <c r="PIQ130" s="511"/>
      <c r="PIR130" s="511"/>
      <c r="PIS130" s="511"/>
      <c r="PIT130" s="511"/>
      <c r="PIU130" s="511"/>
      <c r="PIV130" s="511"/>
      <c r="PIW130" s="511"/>
      <c r="PIX130" s="511"/>
      <c r="PIY130" s="511"/>
      <c r="PIZ130" s="511"/>
      <c r="PJA130" s="511"/>
      <c r="PJB130" s="511"/>
      <c r="PJC130" s="511"/>
      <c r="PJD130" s="511"/>
      <c r="PJE130" s="511"/>
      <c r="PJF130" s="511"/>
      <c r="PJG130" s="511"/>
      <c r="PJH130" s="511"/>
      <c r="PJI130" s="511"/>
      <c r="PJJ130" s="511"/>
      <c r="PJK130" s="511"/>
      <c r="PJL130" s="511"/>
      <c r="PJM130" s="511"/>
      <c r="PJN130" s="511"/>
      <c r="PJO130" s="511"/>
      <c r="PJP130" s="511"/>
      <c r="PJQ130" s="511"/>
      <c r="PJR130" s="511"/>
      <c r="PJS130" s="511"/>
      <c r="PJT130" s="511"/>
      <c r="PJU130" s="511"/>
      <c r="PJV130" s="511"/>
      <c r="PJW130" s="511"/>
      <c r="PJX130" s="511"/>
      <c r="PJY130" s="511"/>
      <c r="PJZ130" s="511"/>
      <c r="PKA130" s="511"/>
      <c r="PKB130" s="511"/>
      <c r="PKC130" s="511"/>
      <c r="PKD130" s="511"/>
      <c r="PKE130" s="511"/>
      <c r="PKF130" s="511"/>
      <c r="PKG130" s="511"/>
      <c r="PKH130" s="511"/>
      <c r="PKI130" s="511"/>
      <c r="PKJ130" s="511"/>
      <c r="PKK130" s="511"/>
      <c r="PKL130" s="511"/>
      <c r="PKM130" s="511"/>
      <c r="PKN130" s="511"/>
      <c r="PKO130" s="511"/>
      <c r="PKP130" s="511"/>
      <c r="PKQ130" s="511"/>
      <c r="PKR130" s="511"/>
      <c r="PKS130" s="511"/>
      <c r="PKT130" s="511"/>
      <c r="PKU130" s="511"/>
      <c r="PKV130" s="511"/>
      <c r="PKW130" s="511"/>
      <c r="PKX130" s="511"/>
      <c r="PKY130" s="511"/>
      <c r="PKZ130" s="511"/>
      <c r="PLA130" s="511"/>
      <c r="PLB130" s="511"/>
      <c r="PLC130" s="511"/>
      <c r="PLD130" s="511"/>
      <c r="PLE130" s="511"/>
      <c r="PLF130" s="511"/>
      <c r="PLG130" s="511"/>
      <c r="PLH130" s="511"/>
      <c r="PLI130" s="511"/>
      <c r="PLJ130" s="511"/>
      <c r="PLK130" s="511"/>
      <c r="PLL130" s="511"/>
      <c r="PLM130" s="511"/>
      <c r="PLN130" s="511"/>
      <c r="PLO130" s="511"/>
      <c r="PLP130" s="511"/>
      <c r="PLQ130" s="511"/>
      <c r="PLR130" s="511"/>
      <c r="PLS130" s="511"/>
      <c r="PLT130" s="511"/>
      <c r="PLU130" s="511"/>
      <c r="PLV130" s="511"/>
      <c r="PLW130" s="511"/>
      <c r="PLX130" s="511"/>
      <c r="PLY130" s="511"/>
      <c r="PLZ130" s="511"/>
      <c r="PMA130" s="511"/>
      <c r="PMB130" s="511"/>
      <c r="PMC130" s="511"/>
      <c r="PMD130" s="511"/>
      <c r="PME130" s="511"/>
      <c r="PMF130" s="511"/>
      <c r="PMG130" s="511"/>
      <c r="PMH130" s="511"/>
      <c r="PMI130" s="511"/>
      <c r="PMJ130" s="511"/>
      <c r="PMK130" s="511"/>
      <c r="PML130" s="511"/>
      <c r="PMM130" s="511"/>
      <c r="PMN130" s="511"/>
      <c r="PMO130" s="511"/>
      <c r="PMP130" s="511"/>
      <c r="PMQ130" s="511"/>
      <c r="PMR130" s="511"/>
      <c r="PMS130" s="511"/>
      <c r="PMT130" s="511"/>
      <c r="PMU130" s="511"/>
      <c r="PMV130" s="511"/>
      <c r="PMW130" s="511"/>
      <c r="PMX130" s="511"/>
      <c r="PMY130" s="511"/>
      <c r="PMZ130" s="511"/>
      <c r="PNA130" s="511"/>
      <c r="PNB130" s="511"/>
      <c r="PNC130" s="511"/>
      <c r="PND130" s="511"/>
      <c r="PNE130" s="511"/>
      <c r="PNF130" s="511"/>
      <c r="PNG130" s="511"/>
      <c r="PNH130" s="511"/>
      <c r="PNI130" s="511"/>
      <c r="PNJ130" s="511"/>
      <c r="PNK130" s="511"/>
      <c r="PNL130" s="511"/>
      <c r="PNM130" s="511"/>
      <c r="PNN130" s="511"/>
      <c r="PNO130" s="511"/>
      <c r="PNP130" s="511"/>
      <c r="PNQ130" s="511"/>
      <c r="PNR130" s="511"/>
      <c r="PNS130" s="511"/>
      <c r="PNT130" s="511"/>
      <c r="PNU130" s="511"/>
      <c r="PNV130" s="511"/>
      <c r="PNW130" s="511"/>
      <c r="PNX130" s="511"/>
      <c r="PNY130" s="511"/>
      <c r="PNZ130" s="511"/>
      <c r="POA130" s="511"/>
      <c r="POB130" s="511"/>
      <c r="POC130" s="511"/>
      <c r="POD130" s="511"/>
      <c r="POE130" s="511"/>
      <c r="POF130" s="511"/>
      <c r="POG130" s="511"/>
      <c r="POH130" s="511"/>
      <c r="POI130" s="511"/>
      <c r="POJ130" s="511"/>
      <c r="POK130" s="511"/>
      <c r="POL130" s="511"/>
      <c r="POM130" s="511"/>
      <c r="PON130" s="511"/>
      <c r="POO130" s="511"/>
      <c r="POP130" s="511"/>
      <c r="POQ130" s="511"/>
      <c r="POR130" s="511"/>
      <c r="POS130" s="511"/>
      <c r="POT130" s="511"/>
      <c r="POU130" s="511"/>
      <c r="POV130" s="511"/>
      <c r="POW130" s="511"/>
      <c r="POX130" s="511"/>
      <c r="POY130" s="511"/>
      <c r="POZ130" s="511"/>
      <c r="PPA130" s="511"/>
      <c r="PPB130" s="511"/>
      <c r="PPC130" s="511"/>
      <c r="PPD130" s="511"/>
      <c r="PPE130" s="511"/>
      <c r="PPF130" s="511"/>
      <c r="PPG130" s="511"/>
      <c r="PPH130" s="511"/>
      <c r="PPI130" s="511"/>
      <c r="PPJ130" s="511"/>
      <c r="PPK130" s="511"/>
      <c r="PPL130" s="511"/>
      <c r="PPM130" s="511"/>
      <c r="PPN130" s="511"/>
      <c r="PPO130" s="511"/>
      <c r="PPP130" s="511"/>
      <c r="PPQ130" s="511"/>
      <c r="PPR130" s="511"/>
      <c r="PPS130" s="511"/>
      <c r="PPT130" s="511"/>
      <c r="PPU130" s="511"/>
      <c r="PPV130" s="511"/>
      <c r="PPW130" s="511"/>
      <c r="PPX130" s="511"/>
      <c r="PPY130" s="511"/>
      <c r="PPZ130" s="511"/>
      <c r="PQA130" s="511"/>
      <c r="PQB130" s="511"/>
      <c r="PQC130" s="511"/>
      <c r="PQD130" s="511"/>
      <c r="PQE130" s="511"/>
      <c r="PQF130" s="511"/>
      <c r="PQG130" s="511"/>
      <c r="PQH130" s="511"/>
      <c r="PQI130" s="511"/>
      <c r="PQJ130" s="511"/>
      <c r="PQK130" s="511"/>
      <c r="PQL130" s="511"/>
      <c r="PQM130" s="511"/>
      <c r="PQN130" s="511"/>
      <c r="PQO130" s="511"/>
      <c r="PQP130" s="511"/>
      <c r="PQQ130" s="511"/>
      <c r="PQR130" s="511"/>
      <c r="PQS130" s="511"/>
      <c r="PQT130" s="511"/>
      <c r="PQU130" s="511"/>
      <c r="PQV130" s="511"/>
      <c r="PQW130" s="511"/>
      <c r="PQX130" s="511"/>
      <c r="PQY130" s="511"/>
      <c r="PQZ130" s="511"/>
      <c r="PRA130" s="511"/>
      <c r="PRB130" s="511"/>
      <c r="PRC130" s="511"/>
      <c r="PRD130" s="511"/>
      <c r="PRE130" s="511"/>
      <c r="PRF130" s="511"/>
      <c r="PRG130" s="511"/>
      <c r="PRH130" s="511"/>
      <c r="PRI130" s="511"/>
      <c r="PRJ130" s="511"/>
      <c r="PRK130" s="511"/>
      <c r="PRL130" s="511"/>
      <c r="PRM130" s="511"/>
      <c r="PRN130" s="511"/>
      <c r="PRO130" s="511"/>
      <c r="PRP130" s="511"/>
      <c r="PRQ130" s="511"/>
      <c r="PRR130" s="511"/>
      <c r="PRS130" s="511"/>
      <c r="PRT130" s="511"/>
      <c r="PRU130" s="511"/>
      <c r="PRV130" s="511"/>
      <c r="PRW130" s="511"/>
      <c r="PRX130" s="511"/>
      <c r="PRY130" s="511"/>
      <c r="PRZ130" s="511"/>
      <c r="PSA130" s="511"/>
      <c r="PSB130" s="511"/>
      <c r="PSC130" s="511"/>
      <c r="PSD130" s="511"/>
      <c r="PSE130" s="511"/>
      <c r="PSF130" s="511"/>
      <c r="PSG130" s="511"/>
      <c r="PSH130" s="511"/>
      <c r="PSI130" s="511"/>
      <c r="PSJ130" s="511"/>
      <c r="PSK130" s="511"/>
      <c r="PSL130" s="511"/>
      <c r="PSM130" s="511"/>
      <c r="PSN130" s="511"/>
      <c r="PSO130" s="511"/>
      <c r="PSP130" s="511"/>
      <c r="PSQ130" s="511"/>
      <c r="PSR130" s="511"/>
      <c r="PSS130" s="511"/>
      <c r="PST130" s="511"/>
      <c r="PSU130" s="511"/>
      <c r="PSV130" s="511"/>
      <c r="PSW130" s="511"/>
      <c r="PSX130" s="511"/>
      <c r="PSY130" s="511"/>
      <c r="PSZ130" s="511"/>
      <c r="PTA130" s="511"/>
      <c r="PTB130" s="511"/>
      <c r="PTC130" s="511"/>
      <c r="PTD130" s="511"/>
      <c r="PTE130" s="511"/>
      <c r="PTF130" s="511"/>
      <c r="PTG130" s="511"/>
      <c r="PTH130" s="511"/>
      <c r="PTI130" s="511"/>
      <c r="PTJ130" s="511"/>
      <c r="PTK130" s="511"/>
      <c r="PTL130" s="511"/>
      <c r="PTM130" s="511"/>
      <c r="PTN130" s="511"/>
      <c r="PTO130" s="511"/>
      <c r="PTP130" s="511"/>
      <c r="PTQ130" s="511"/>
      <c r="PTR130" s="511"/>
      <c r="PTS130" s="511"/>
      <c r="PTT130" s="511"/>
      <c r="PTU130" s="511"/>
      <c r="PTV130" s="511"/>
      <c r="PTW130" s="511"/>
      <c r="PTX130" s="511"/>
      <c r="PTY130" s="511"/>
      <c r="PTZ130" s="511"/>
      <c r="PUA130" s="511"/>
      <c r="PUB130" s="511"/>
      <c r="PUC130" s="511"/>
      <c r="PUD130" s="511"/>
      <c r="PUE130" s="511"/>
      <c r="PUF130" s="511"/>
      <c r="PUG130" s="511"/>
      <c r="PUH130" s="511"/>
      <c r="PUI130" s="511"/>
      <c r="PUJ130" s="511"/>
      <c r="PUK130" s="511"/>
      <c r="PUL130" s="511"/>
      <c r="PUM130" s="511"/>
      <c r="PUN130" s="511"/>
      <c r="PUO130" s="511"/>
      <c r="PUP130" s="511"/>
      <c r="PUQ130" s="511"/>
      <c r="PUR130" s="511"/>
      <c r="PUS130" s="511"/>
      <c r="PUT130" s="511"/>
      <c r="PUU130" s="511"/>
      <c r="PUV130" s="511"/>
      <c r="PUW130" s="511"/>
      <c r="PUX130" s="511"/>
      <c r="PUY130" s="511"/>
      <c r="PUZ130" s="511"/>
      <c r="PVA130" s="511"/>
      <c r="PVB130" s="511"/>
      <c r="PVC130" s="511"/>
      <c r="PVD130" s="511"/>
      <c r="PVE130" s="511"/>
      <c r="PVF130" s="511"/>
      <c r="PVG130" s="511"/>
      <c r="PVH130" s="511"/>
      <c r="PVI130" s="511"/>
      <c r="PVJ130" s="511"/>
      <c r="PVK130" s="511"/>
      <c r="PVL130" s="511"/>
      <c r="PVM130" s="511"/>
      <c r="PVN130" s="511"/>
      <c r="PVO130" s="511"/>
      <c r="PVP130" s="511"/>
      <c r="PVQ130" s="511"/>
      <c r="PVR130" s="511"/>
      <c r="PVS130" s="511"/>
      <c r="PVT130" s="511"/>
      <c r="PVU130" s="511"/>
      <c r="PVV130" s="511"/>
      <c r="PVW130" s="511"/>
      <c r="PVX130" s="511"/>
      <c r="PVY130" s="511"/>
      <c r="PVZ130" s="511"/>
      <c r="PWA130" s="511"/>
      <c r="PWB130" s="511"/>
      <c r="PWC130" s="511"/>
      <c r="PWD130" s="511"/>
      <c r="PWE130" s="511"/>
      <c r="PWF130" s="511"/>
      <c r="PWG130" s="511"/>
      <c r="PWH130" s="511"/>
      <c r="PWI130" s="511"/>
      <c r="PWJ130" s="511"/>
      <c r="PWK130" s="511"/>
      <c r="PWL130" s="511"/>
      <c r="PWM130" s="511"/>
      <c r="PWN130" s="511"/>
      <c r="PWO130" s="511"/>
      <c r="PWP130" s="511"/>
      <c r="PWQ130" s="511"/>
      <c r="PWR130" s="511"/>
      <c r="PWS130" s="511"/>
      <c r="PWT130" s="511"/>
      <c r="PWU130" s="511"/>
      <c r="PWV130" s="511"/>
      <c r="PWW130" s="511"/>
      <c r="PWX130" s="511"/>
      <c r="PWY130" s="511"/>
      <c r="PWZ130" s="511"/>
      <c r="PXA130" s="511"/>
      <c r="PXB130" s="511"/>
      <c r="PXC130" s="511"/>
      <c r="PXD130" s="511"/>
      <c r="PXE130" s="511"/>
      <c r="PXF130" s="511"/>
      <c r="PXG130" s="511"/>
      <c r="PXH130" s="511"/>
      <c r="PXI130" s="511"/>
      <c r="PXJ130" s="511"/>
      <c r="PXK130" s="511"/>
      <c r="PXL130" s="511"/>
      <c r="PXM130" s="511"/>
      <c r="PXN130" s="511"/>
      <c r="PXO130" s="511"/>
      <c r="PXP130" s="511"/>
      <c r="PXQ130" s="511"/>
      <c r="PXR130" s="511"/>
      <c r="PXS130" s="511"/>
      <c r="PXT130" s="511"/>
      <c r="PXU130" s="511"/>
      <c r="PXV130" s="511"/>
      <c r="PXW130" s="511"/>
      <c r="PXX130" s="511"/>
      <c r="PXY130" s="511"/>
      <c r="PXZ130" s="511"/>
      <c r="PYA130" s="511"/>
      <c r="PYB130" s="511"/>
      <c r="PYC130" s="511"/>
      <c r="PYD130" s="511"/>
      <c r="PYE130" s="511"/>
      <c r="PYF130" s="511"/>
      <c r="PYG130" s="511"/>
      <c r="PYH130" s="511"/>
      <c r="PYI130" s="511"/>
      <c r="PYJ130" s="511"/>
      <c r="PYK130" s="511"/>
      <c r="PYL130" s="511"/>
      <c r="PYM130" s="511"/>
      <c r="PYN130" s="511"/>
      <c r="PYO130" s="511"/>
      <c r="PYP130" s="511"/>
      <c r="PYQ130" s="511"/>
      <c r="PYR130" s="511"/>
      <c r="PYS130" s="511"/>
      <c r="PYT130" s="511"/>
      <c r="PYU130" s="511"/>
      <c r="PYV130" s="511"/>
      <c r="PYW130" s="511"/>
      <c r="PYX130" s="511"/>
      <c r="PYY130" s="511"/>
      <c r="PYZ130" s="511"/>
      <c r="PZA130" s="511"/>
      <c r="PZB130" s="511"/>
      <c r="PZC130" s="511"/>
      <c r="PZD130" s="511"/>
      <c r="PZE130" s="511"/>
      <c r="PZF130" s="511"/>
      <c r="PZG130" s="511"/>
      <c r="PZH130" s="511"/>
      <c r="PZI130" s="511"/>
      <c r="PZJ130" s="511"/>
      <c r="PZK130" s="511"/>
      <c r="PZL130" s="511"/>
      <c r="PZM130" s="511"/>
      <c r="PZN130" s="511"/>
      <c r="PZO130" s="511"/>
      <c r="PZP130" s="511"/>
      <c r="PZQ130" s="511"/>
      <c r="PZR130" s="511"/>
      <c r="PZS130" s="511"/>
      <c r="PZT130" s="511"/>
      <c r="PZU130" s="511"/>
      <c r="PZV130" s="511"/>
      <c r="PZW130" s="511"/>
      <c r="PZX130" s="511"/>
      <c r="PZY130" s="511"/>
      <c r="PZZ130" s="511"/>
      <c r="QAA130" s="511"/>
      <c r="QAB130" s="511"/>
      <c r="QAC130" s="511"/>
      <c r="QAD130" s="511"/>
      <c r="QAE130" s="511"/>
      <c r="QAF130" s="511"/>
      <c r="QAG130" s="511"/>
      <c r="QAH130" s="511"/>
      <c r="QAI130" s="511"/>
      <c r="QAJ130" s="511"/>
      <c r="QAK130" s="511"/>
      <c r="QAL130" s="511"/>
      <c r="QAM130" s="511"/>
      <c r="QAN130" s="511"/>
      <c r="QAO130" s="511"/>
      <c r="QAP130" s="511"/>
      <c r="QAQ130" s="511"/>
      <c r="QAR130" s="511"/>
      <c r="QAS130" s="511"/>
      <c r="QAT130" s="511"/>
      <c r="QAU130" s="511"/>
      <c r="QAV130" s="511"/>
      <c r="QAW130" s="511"/>
      <c r="QAX130" s="511"/>
      <c r="QAY130" s="511"/>
      <c r="QAZ130" s="511"/>
      <c r="QBA130" s="511"/>
      <c r="QBB130" s="511"/>
      <c r="QBC130" s="511"/>
      <c r="QBD130" s="511"/>
      <c r="QBE130" s="511"/>
      <c r="QBF130" s="511"/>
      <c r="QBG130" s="511"/>
      <c r="QBH130" s="511"/>
      <c r="QBI130" s="511"/>
      <c r="QBJ130" s="511"/>
      <c r="QBK130" s="511"/>
      <c r="QBL130" s="511"/>
      <c r="QBM130" s="511"/>
      <c r="QBN130" s="511"/>
      <c r="QBO130" s="511"/>
      <c r="QBP130" s="511"/>
      <c r="QBQ130" s="511"/>
      <c r="QBR130" s="511"/>
      <c r="QBS130" s="511"/>
      <c r="QBT130" s="511"/>
      <c r="QBU130" s="511"/>
      <c r="QBV130" s="511"/>
      <c r="QBW130" s="511"/>
      <c r="QBX130" s="511"/>
      <c r="QBY130" s="511"/>
      <c r="QBZ130" s="511"/>
      <c r="QCA130" s="511"/>
      <c r="QCB130" s="511"/>
      <c r="QCC130" s="511"/>
      <c r="QCD130" s="511"/>
      <c r="QCE130" s="511"/>
      <c r="QCF130" s="511"/>
      <c r="QCG130" s="511"/>
      <c r="QCH130" s="511"/>
      <c r="QCI130" s="511"/>
      <c r="QCJ130" s="511"/>
      <c r="QCK130" s="511"/>
      <c r="QCL130" s="511"/>
      <c r="QCM130" s="511"/>
      <c r="QCN130" s="511"/>
      <c r="QCO130" s="511"/>
      <c r="QCP130" s="511"/>
      <c r="QCQ130" s="511"/>
      <c r="QCR130" s="511"/>
      <c r="QCS130" s="511"/>
      <c r="QCT130" s="511"/>
      <c r="QCU130" s="511"/>
      <c r="QCV130" s="511"/>
      <c r="QCW130" s="511"/>
      <c r="QCX130" s="511"/>
      <c r="QCY130" s="511"/>
      <c r="QCZ130" s="511"/>
      <c r="QDA130" s="511"/>
      <c r="QDB130" s="511"/>
      <c r="QDC130" s="511"/>
      <c r="QDD130" s="511"/>
      <c r="QDE130" s="511"/>
      <c r="QDF130" s="511"/>
      <c r="QDG130" s="511"/>
      <c r="QDH130" s="511"/>
      <c r="QDI130" s="511"/>
      <c r="QDJ130" s="511"/>
      <c r="QDK130" s="511"/>
      <c r="QDL130" s="511"/>
      <c r="QDM130" s="511"/>
      <c r="QDN130" s="511"/>
      <c r="QDO130" s="511"/>
      <c r="QDP130" s="511"/>
      <c r="QDQ130" s="511"/>
      <c r="QDR130" s="511"/>
      <c r="QDS130" s="511"/>
      <c r="QDT130" s="511"/>
      <c r="QDU130" s="511"/>
      <c r="QDV130" s="511"/>
      <c r="QDW130" s="511"/>
      <c r="QDX130" s="511"/>
      <c r="QDY130" s="511"/>
      <c r="QDZ130" s="511"/>
      <c r="QEA130" s="511"/>
      <c r="QEB130" s="511"/>
      <c r="QEC130" s="511"/>
      <c r="QED130" s="511"/>
      <c r="QEE130" s="511"/>
      <c r="QEF130" s="511"/>
      <c r="QEG130" s="511"/>
      <c r="QEH130" s="511"/>
      <c r="QEI130" s="511"/>
      <c r="QEJ130" s="511"/>
      <c r="QEK130" s="511"/>
      <c r="QEL130" s="511"/>
      <c r="QEM130" s="511"/>
      <c r="QEN130" s="511"/>
      <c r="QEO130" s="511"/>
      <c r="QEP130" s="511"/>
      <c r="QEQ130" s="511"/>
      <c r="QER130" s="511"/>
      <c r="QES130" s="511"/>
      <c r="QET130" s="511"/>
      <c r="QEU130" s="511"/>
      <c r="QEV130" s="511"/>
      <c r="QEW130" s="511"/>
      <c r="QEX130" s="511"/>
      <c r="QEY130" s="511"/>
      <c r="QEZ130" s="511"/>
      <c r="QFA130" s="511"/>
      <c r="QFB130" s="511"/>
      <c r="QFC130" s="511"/>
      <c r="QFD130" s="511"/>
      <c r="QFE130" s="511"/>
      <c r="QFF130" s="511"/>
      <c r="QFG130" s="511"/>
      <c r="QFH130" s="511"/>
      <c r="QFI130" s="511"/>
      <c r="QFJ130" s="511"/>
      <c r="QFK130" s="511"/>
      <c r="QFL130" s="511"/>
      <c r="QFM130" s="511"/>
      <c r="QFN130" s="511"/>
      <c r="QFO130" s="511"/>
      <c r="QFP130" s="511"/>
      <c r="QFQ130" s="511"/>
      <c r="QFR130" s="511"/>
      <c r="QFS130" s="511"/>
      <c r="QFT130" s="511"/>
      <c r="QFU130" s="511"/>
      <c r="QFV130" s="511"/>
      <c r="QFW130" s="511"/>
      <c r="QFX130" s="511"/>
      <c r="QFY130" s="511"/>
      <c r="QFZ130" s="511"/>
      <c r="QGA130" s="511"/>
      <c r="QGB130" s="511"/>
      <c r="QGC130" s="511"/>
      <c r="QGD130" s="511"/>
      <c r="QGE130" s="511"/>
      <c r="QGF130" s="511"/>
      <c r="QGG130" s="511"/>
      <c r="QGH130" s="511"/>
      <c r="QGI130" s="511"/>
      <c r="QGJ130" s="511"/>
      <c r="QGK130" s="511"/>
      <c r="QGL130" s="511"/>
      <c r="QGM130" s="511"/>
      <c r="QGN130" s="511"/>
      <c r="QGO130" s="511"/>
      <c r="QGP130" s="511"/>
      <c r="QGQ130" s="511"/>
      <c r="QGR130" s="511"/>
      <c r="QGS130" s="511"/>
      <c r="QGT130" s="511"/>
      <c r="QGU130" s="511"/>
      <c r="QGV130" s="511"/>
      <c r="QGW130" s="511"/>
      <c r="QGX130" s="511"/>
      <c r="QGY130" s="511"/>
      <c r="QGZ130" s="511"/>
      <c r="QHA130" s="511"/>
      <c r="QHB130" s="511"/>
      <c r="QHC130" s="511"/>
      <c r="QHD130" s="511"/>
      <c r="QHE130" s="511"/>
      <c r="QHF130" s="511"/>
      <c r="QHG130" s="511"/>
      <c r="QHH130" s="511"/>
      <c r="QHI130" s="511"/>
      <c r="QHJ130" s="511"/>
      <c r="QHK130" s="511"/>
      <c r="QHL130" s="511"/>
      <c r="QHM130" s="511"/>
      <c r="QHN130" s="511"/>
      <c r="QHO130" s="511"/>
      <c r="QHP130" s="511"/>
      <c r="QHQ130" s="511"/>
      <c r="QHR130" s="511"/>
      <c r="QHS130" s="511"/>
      <c r="QHT130" s="511"/>
      <c r="QHU130" s="511"/>
      <c r="QHV130" s="511"/>
      <c r="QHW130" s="511"/>
      <c r="QHX130" s="511"/>
      <c r="QHY130" s="511"/>
      <c r="QHZ130" s="511"/>
      <c r="QIA130" s="511"/>
      <c r="QIB130" s="511"/>
      <c r="QIC130" s="511"/>
      <c r="QID130" s="511"/>
      <c r="QIE130" s="511"/>
      <c r="QIF130" s="511"/>
      <c r="QIG130" s="511"/>
      <c r="QIH130" s="511"/>
      <c r="QII130" s="511"/>
      <c r="QIJ130" s="511"/>
      <c r="QIK130" s="511"/>
      <c r="QIL130" s="511"/>
      <c r="QIM130" s="511"/>
      <c r="QIN130" s="511"/>
      <c r="QIO130" s="511"/>
      <c r="QIP130" s="511"/>
      <c r="QIQ130" s="511"/>
      <c r="QIR130" s="511"/>
      <c r="QIS130" s="511"/>
      <c r="QIT130" s="511"/>
      <c r="QIU130" s="511"/>
      <c r="QIV130" s="511"/>
      <c r="QIW130" s="511"/>
      <c r="QIX130" s="511"/>
      <c r="QIY130" s="511"/>
      <c r="QIZ130" s="511"/>
      <c r="QJA130" s="511"/>
      <c r="QJB130" s="511"/>
      <c r="QJC130" s="511"/>
      <c r="QJD130" s="511"/>
      <c r="QJE130" s="511"/>
      <c r="QJF130" s="511"/>
      <c r="QJG130" s="511"/>
      <c r="QJH130" s="511"/>
      <c r="QJI130" s="511"/>
      <c r="QJJ130" s="511"/>
      <c r="QJK130" s="511"/>
      <c r="QJL130" s="511"/>
      <c r="QJM130" s="511"/>
      <c r="QJN130" s="511"/>
      <c r="QJO130" s="511"/>
      <c r="QJP130" s="511"/>
      <c r="QJQ130" s="511"/>
      <c r="QJR130" s="511"/>
      <c r="QJS130" s="511"/>
      <c r="QJT130" s="511"/>
      <c r="QJU130" s="511"/>
      <c r="QJV130" s="511"/>
      <c r="QJW130" s="511"/>
      <c r="QJX130" s="511"/>
      <c r="QJY130" s="511"/>
      <c r="QJZ130" s="511"/>
      <c r="QKA130" s="511"/>
      <c r="QKB130" s="511"/>
      <c r="QKC130" s="511"/>
      <c r="QKD130" s="511"/>
      <c r="QKE130" s="511"/>
      <c r="QKF130" s="511"/>
      <c r="QKG130" s="511"/>
      <c r="QKH130" s="511"/>
      <c r="QKI130" s="511"/>
      <c r="QKJ130" s="511"/>
      <c r="QKK130" s="511"/>
      <c r="QKL130" s="511"/>
      <c r="QKM130" s="511"/>
      <c r="QKN130" s="511"/>
      <c r="QKO130" s="511"/>
      <c r="QKP130" s="511"/>
      <c r="QKQ130" s="511"/>
      <c r="QKR130" s="511"/>
      <c r="QKS130" s="511"/>
      <c r="QKT130" s="511"/>
      <c r="QKU130" s="511"/>
      <c r="QKV130" s="511"/>
      <c r="QKW130" s="511"/>
      <c r="QKX130" s="511"/>
      <c r="QKY130" s="511"/>
      <c r="QKZ130" s="511"/>
      <c r="QLA130" s="511"/>
      <c r="QLB130" s="511"/>
      <c r="QLC130" s="511"/>
      <c r="QLD130" s="511"/>
      <c r="QLE130" s="511"/>
      <c r="QLF130" s="511"/>
      <c r="QLG130" s="511"/>
      <c r="QLH130" s="511"/>
      <c r="QLI130" s="511"/>
      <c r="QLJ130" s="511"/>
      <c r="QLK130" s="511"/>
      <c r="QLL130" s="511"/>
      <c r="QLM130" s="511"/>
      <c r="QLN130" s="511"/>
      <c r="QLO130" s="511"/>
      <c r="QLP130" s="511"/>
      <c r="QLQ130" s="511"/>
      <c r="QLR130" s="511"/>
      <c r="QLS130" s="511"/>
      <c r="QLT130" s="511"/>
      <c r="QLU130" s="511"/>
      <c r="QLV130" s="511"/>
      <c r="QLW130" s="511"/>
      <c r="QLX130" s="511"/>
      <c r="QLY130" s="511"/>
      <c r="QLZ130" s="511"/>
      <c r="QMA130" s="511"/>
      <c r="QMB130" s="511"/>
      <c r="QMC130" s="511"/>
      <c r="QMD130" s="511"/>
      <c r="QME130" s="511"/>
      <c r="QMF130" s="511"/>
      <c r="QMG130" s="511"/>
      <c r="QMH130" s="511"/>
      <c r="QMI130" s="511"/>
      <c r="QMJ130" s="511"/>
      <c r="QMK130" s="511"/>
      <c r="QML130" s="511"/>
      <c r="QMM130" s="511"/>
      <c r="QMN130" s="511"/>
      <c r="QMO130" s="511"/>
      <c r="QMP130" s="511"/>
      <c r="QMQ130" s="511"/>
      <c r="QMR130" s="511"/>
      <c r="QMS130" s="511"/>
      <c r="QMT130" s="511"/>
      <c r="QMU130" s="511"/>
      <c r="QMV130" s="511"/>
      <c r="QMW130" s="511"/>
      <c r="QMX130" s="511"/>
      <c r="QMY130" s="511"/>
      <c r="QMZ130" s="511"/>
      <c r="QNA130" s="511"/>
      <c r="QNB130" s="511"/>
      <c r="QNC130" s="511"/>
      <c r="QND130" s="511"/>
      <c r="QNE130" s="511"/>
      <c r="QNF130" s="511"/>
      <c r="QNG130" s="511"/>
      <c r="QNH130" s="511"/>
      <c r="QNI130" s="511"/>
      <c r="QNJ130" s="511"/>
      <c r="QNK130" s="511"/>
      <c r="QNL130" s="511"/>
      <c r="QNM130" s="511"/>
      <c r="QNN130" s="511"/>
      <c r="QNO130" s="511"/>
      <c r="QNP130" s="511"/>
      <c r="QNQ130" s="511"/>
      <c r="QNR130" s="511"/>
      <c r="QNS130" s="511"/>
      <c r="QNT130" s="511"/>
      <c r="QNU130" s="511"/>
      <c r="QNV130" s="511"/>
      <c r="QNW130" s="511"/>
      <c r="QNX130" s="511"/>
      <c r="QNY130" s="511"/>
      <c r="QNZ130" s="511"/>
      <c r="QOA130" s="511"/>
      <c r="QOB130" s="511"/>
      <c r="QOC130" s="511"/>
      <c r="QOD130" s="511"/>
      <c r="QOE130" s="511"/>
      <c r="QOF130" s="511"/>
      <c r="QOG130" s="511"/>
      <c r="QOH130" s="511"/>
      <c r="QOI130" s="511"/>
      <c r="QOJ130" s="511"/>
      <c r="QOK130" s="511"/>
      <c r="QOL130" s="511"/>
      <c r="QOM130" s="511"/>
      <c r="QON130" s="511"/>
      <c r="QOO130" s="511"/>
      <c r="QOP130" s="511"/>
      <c r="QOQ130" s="511"/>
      <c r="QOR130" s="511"/>
      <c r="QOS130" s="511"/>
      <c r="QOT130" s="511"/>
      <c r="QOU130" s="511"/>
      <c r="QOV130" s="511"/>
      <c r="QOW130" s="511"/>
      <c r="QOX130" s="511"/>
      <c r="QOY130" s="511"/>
      <c r="QOZ130" s="511"/>
      <c r="QPA130" s="511"/>
      <c r="QPB130" s="511"/>
      <c r="QPC130" s="511"/>
      <c r="QPD130" s="511"/>
      <c r="QPE130" s="511"/>
      <c r="QPF130" s="511"/>
      <c r="QPG130" s="511"/>
      <c r="QPH130" s="511"/>
      <c r="QPI130" s="511"/>
      <c r="QPJ130" s="511"/>
      <c r="QPK130" s="511"/>
      <c r="QPL130" s="511"/>
      <c r="QPM130" s="511"/>
      <c r="QPN130" s="511"/>
      <c r="QPO130" s="511"/>
      <c r="QPP130" s="511"/>
      <c r="QPQ130" s="511"/>
      <c r="QPR130" s="511"/>
      <c r="QPS130" s="511"/>
      <c r="QPT130" s="511"/>
      <c r="QPU130" s="511"/>
      <c r="QPV130" s="511"/>
      <c r="QPW130" s="511"/>
      <c r="QPX130" s="511"/>
      <c r="QPY130" s="511"/>
      <c r="QPZ130" s="511"/>
      <c r="QQA130" s="511"/>
      <c r="QQB130" s="511"/>
      <c r="QQC130" s="511"/>
      <c r="QQD130" s="511"/>
      <c r="QQE130" s="511"/>
      <c r="QQF130" s="511"/>
      <c r="QQG130" s="511"/>
      <c r="QQH130" s="511"/>
      <c r="QQI130" s="511"/>
      <c r="QQJ130" s="511"/>
      <c r="QQK130" s="511"/>
      <c r="QQL130" s="511"/>
      <c r="QQM130" s="511"/>
      <c r="QQN130" s="511"/>
      <c r="QQO130" s="511"/>
      <c r="QQP130" s="511"/>
      <c r="QQQ130" s="511"/>
      <c r="QQR130" s="511"/>
      <c r="QQS130" s="511"/>
      <c r="QQT130" s="511"/>
      <c r="QQU130" s="511"/>
      <c r="QQV130" s="511"/>
      <c r="QQW130" s="511"/>
      <c r="QQX130" s="511"/>
      <c r="QQY130" s="511"/>
      <c r="QQZ130" s="511"/>
      <c r="QRA130" s="511"/>
      <c r="QRB130" s="511"/>
      <c r="QRC130" s="511"/>
      <c r="QRD130" s="511"/>
      <c r="QRE130" s="511"/>
      <c r="QRF130" s="511"/>
      <c r="QRG130" s="511"/>
      <c r="QRH130" s="511"/>
      <c r="QRI130" s="511"/>
      <c r="QRJ130" s="511"/>
      <c r="QRK130" s="511"/>
      <c r="QRL130" s="511"/>
      <c r="QRM130" s="511"/>
      <c r="QRN130" s="511"/>
      <c r="QRO130" s="511"/>
      <c r="QRP130" s="511"/>
      <c r="QRQ130" s="511"/>
      <c r="QRR130" s="511"/>
      <c r="QRS130" s="511"/>
      <c r="QRT130" s="511"/>
      <c r="QRU130" s="511"/>
      <c r="QRV130" s="511"/>
      <c r="QRW130" s="511"/>
      <c r="QRX130" s="511"/>
      <c r="QRY130" s="511"/>
      <c r="QRZ130" s="511"/>
      <c r="QSA130" s="511"/>
      <c r="QSB130" s="511"/>
      <c r="QSC130" s="511"/>
      <c r="QSD130" s="511"/>
      <c r="QSE130" s="511"/>
      <c r="QSF130" s="511"/>
      <c r="QSG130" s="511"/>
      <c r="QSH130" s="511"/>
      <c r="QSI130" s="511"/>
      <c r="QSJ130" s="511"/>
      <c r="QSK130" s="511"/>
      <c r="QSL130" s="511"/>
      <c r="QSM130" s="511"/>
      <c r="QSN130" s="511"/>
      <c r="QSO130" s="511"/>
      <c r="QSP130" s="511"/>
      <c r="QSQ130" s="511"/>
      <c r="QSR130" s="511"/>
      <c r="QSS130" s="511"/>
      <c r="QST130" s="511"/>
      <c r="QSU130" s="511"/>
      <c r="QSV130" s="511"/>
      <c r="QSW130" s="511"/>
      <c r="QSX130" s="511"/>
      <c r="QSY130" s="511"/>
      <c r="QSZ130" s="511"/>
      <c r="QTA130" s="511"/>
      <c r="QTB130" s="511"/>
      <c r="QTC130" s="511"/>
      <c r="QTD130" s="511"/>
      <c r="QTE130" s="511"/>
      <c r="QTF130" s="511"/>
      <c r="QTG130" s="511"/>
      <c r="QTH130" s="511"/>
      <c r="QTI130" s="511"/>
      <c r="QTJ130" s="511"/>
      <c r="QTK130" s="511"/>
      <c r="QTL130" s="511"/>
      <c r="QTM130" s="511"/>
      <c r="QTN130" s="511"/>
      <c r="QTO130" s="511"/>
      <c r="QTP130" s="511"/>
      <c r="QTQ130" s="511"/>
      <c r="QTR130" s="511"/>
      <c r="QTS130" s="511"/>
      <c r="QTT130" s="511"/>
      <c r="QTU130" s="511"/>
      <c r="QTV130" s="511"/>
      <c r="QTW130" s="511"/>
      <c r="QTX130" s="511"/>
      <c r="QTY130" s="511"/>
      <c r="QTZ130" s="511"/>
      <c r="QUA130" s="511"/>
      <c r="QUB130" s="511"/>
      <c r="QUC130" s="511"/>
      <c r="QUD130" s="511"/>
      <c r="QUE130" s="511"/>
      <c r="QUF130" s="511"/>
      <c r="QUG130" s="511"/>
      <c r="QUH130" s="511"/>
      <c r="QUI130" s="511"/>
      <c r="QUJ130" s="511"/>
      <c r="QUK130" s="511"/>
      <c r="QUL130" s="511"/>
      <c r="QUM130" s="511"/>
      <c r="QUN130" s="511"/>
      <c r="QUO130" s="511"/>
      <c r="QUP130" s="511"/>
      <c r="QUQ130" s="511"/>
      <c r="QUR130" s="511"/>
      <c r="QUS130" s="511"/>
      <c r="QUT130" s="511"/>
      <c r="QUU130" s="511"/>
      <c r="QUV130" s="511"/>
      <c r="QUW130" s="511"/>
      <c r="QUX130" s="511"/>
      <c r="QUY130" s="511"/>
      <c r="QUZ130" s="511"/>
      <c r="QVA130" s="511"/>
      <c r="QVB130" s="511"/>
      <c r="QVC130" s="511"/>
      <c r="QVD130" s="511"/>
      <c r="QVE130" s="511"/>
      <c r="QVF130" s="511"/>
      <c r="QVG130" s="511"/>
      <c r="QVH130" s="511"/>
      <c r="QVI130" s="511"/>
      <c r="QVJ130" s="511"/>
      <c r="QVK130" s="511"/>
      <c r="QVL130" s="511"/>
      <c r="QVM130" s="511"/>
      <c r="QVN130" s="511"/>
      <c r="QVO130" s="511"/>
      <c r="QVP130" s="511"/>
      <c r="QVQ130" s="511"/>
      <c r="QVR130" s="511"/>
      <c r="QVS130" s="511"/>
      <c r="QVT130" s="511"/>
      <c r="QVU130" s="511"/>
      <c r="QVV130" s="511"/>
      <c r="QVW130" s="511"/>
      <c r="QVX130" s="511"/>
      <c r="QVY130" s="511"/>
      <c r="QVZ130" s="511"/>
      <c r="QWA130" s="511"/>
      <c r="QWB130" s="511"/>
      <c r="QWC130" s="511"/>
      <c r="QWD130" s="511"/>
      <c r="QWE130" s="511"/>
      <c r="QWF130" s="511"/>
      <c r="QWG130" s="511"/>
      <c r="QWH130" s="511"/>
      <c r="QWI130" s="511"/>
      <c r="QWJ130" s="511"/>
      <c r="QWK130" s="511"/>
      <c r="QWL130" s="511"/>
      <c r="QWM130" s="511"/>
      <c r="QWN130" s="511"/>
      <c r="QWO130" s="511"/>
      <c r="QWP130" s="511"/>
      <c r="QWQ130" s="511"/>
      <c r="QWR130" s="511"/>
      <c r="QWS130" s="511"/>
      <c r="QWT130" s="511"/>
      <c r="QWU130" s="511"/>
      <c r="QWV130" s="511"/>
      <c r="QWW130" s="511"/>
      <c r="QWX130" s="511"/>
      <c r="QWY130" s="511"/>
      <c r="QWZ130" s="511"/>
      <c r="QXA130" s="511"/>
      <c r="QXB130" s="511"/>
      <c r="QXC130" s="511"/>
      <c r="QXD130" s="511"/>
      <c r="QXE130" s="511"/>
      <c r="QXF130" s="511"/>
      <c r="QXG130" s="511"/>
      <c r="QXH130" s="511"/>
      <c r="QXI130" s="511"/>
      <c r="QXJ130" s="511"/>
      <c r="QXK130" s="511"/>
      <c r="QXL130" s="511"/>
      <c r="QXM130" s="511"/>
      <c r="QXN130" s="511"/>
      <c r="QXO130" s="511"/>
      <c r="QXP130" s="511"/>
      <c r="QXQ130" s="511"/>
      <c r="QXR130" s="511"/>
      <c r="QXS130" s="511"/>
      <c r="QXT130" s="511"/>
      <c r="QXU130" s="511"/>
      <c r="QXV130" s="511"/>
      <c r="QXW130" s="511"/>
      <c r="QXX130" s="511"/>
      <c r="QXY130" s="511"/>
      <c r="QXZ130" s="511"/>
      <c r="QYA130" s="511"/>
      <c r="QYB130" s="511"/>
      <c r="QYC130" s="511"/>
      <c r="QYD130" s="511"/>
      <c r="QYE130" s="511"/>
      <c r="QYF130" s="511"/>
      <c r="QYG130" s="511"/>
      <c r="QYH130" s="511"/>
      <c r="QYI130" s="511"/>
      <c r="QYJ130" s="511"/>
      <c r="QYK130" s="511"/>
      <c r="QYL130" s="511"/>
      <c r="QYM130" s="511"/>
      <c r="QYN130" s="511"/>
      <c r="QYO130" s="511"/>
      <c r="QYP130" s="511"/>
      <c r="QYQ130" s="511"/>
      <c r="QYR130" s="511"/>
      <c r="QYS130" s="511"/>
      <c r="QYT130" s="511"/>
      <c r="QYU130" s="511"/>
      <c r="QYV130" s="511"/>
      <c r="QYW130" s="511"/>
      <c r="QYX130" s="511"/>
      <c r="QYY130" s="511"/>
      <c r="QYZ130" s="511"/>
      <c r="QZA130" s="511"/>
      <c r="QZB130" s="511"/>
      <c r="QZC130" s="511"/>
      <c r="QZD130" s="511"/>
      <c r="QZE130" s="511"/>
      <c r="QZF130" s="511"/>
      <c r="QZG130" s="511"/>
      <c r="QZH130" s="511"/>
      <c r="QZI130" s="511"/>
      <c r="QZJ130" s="511"/>
      <c r="QZK130" s="511"/>
      <c r="QZL130" s="511"/>
      <c r="QZM130" s="511"/>
      <c r="QZN130" s="511"/>
      <c r="QZO130" s="511"/>
      <c r="QZP130" s="511"/>
      <c r="QZQ130" s="511"/>
      <c r="QZR130" s="511"/>
      <c r="QZS130" s="511"/>
      <c r="QZT130" s="511"/>
      <c r="QZU130" s="511"/>
      <c r="QZV130" s="511"/>
      <c r="QZW130" s="511"/>
      <c r="QZX130" s="511"/>
      <c r="QZY130" s="511"/>
      <c r="QZZ130" s="511"/>
      <c r="RAA130" s="511"/>
      <c r="RAB130" s="511"/>
      <c r="RAC130" s="511"/>
      <c r="RAD130" s="511"/>
      <c r="RAE130" s="511"/>
      <c r="RAF130" s="511"/>
      <c r="RAG130" s="511"/>
      <c r="RAH130" s="511"/>
      <c r="RAI130" s="511"/>
      <c r="RAJ130" s="511"/>
      <c r="RAK130" s="511"/>
      <c r="RAL130" s="511"/>
      <c r="RAM130" s="511"/>
      <c r="RAN130" s="511"/>
      <c r="RAO130" s="511"/>
      <c r="RAP130" s="511"/>
      <c r="RAQ130" s="511"/>
      <c r="RAR130" s="511"/>
      <c r="RAS130" s="511"/>
      <c r="RAT130" s="511"/>
      <c r="RAU130" s="511"/>
      <c r="RAV130" s="511"/>
      <c r="RAW130" s="511"/>
      <c r="RAX130" s="511"/>
      <c r="RAY130" s="511"/>
      <c r="RAZ130" s="511"/>
      <c r="RBA130" s="511"/>
      <c r="RBB130" s="511"/>
      <c r="RBC130" s="511"/>
      <c r="RBD130" s="511"/>
      <c r="RBE130" s="511"/>
      <c r="RBF130" s="511"/>
      <c r="RBG130" s="511"/>
      <c r="RBH130" s="511"/>
      <c r="RBI130" s="511"/>
      <c r="RBJ130" s="511"/>
      <c r="RBK130" s="511"/>
      <c r="RBL130" s="511"/>
      <c r="RBM130" s="511"/>
      <c r="RBN130" s="511"/>
      <c r="RBO130" s="511"/>
      <c r="RBP130" s="511"/>
      <c r="RBQ130" s="511"/>
      <c r="RBR130" s="511"/>
      <c r="RBS130" s="511"/>
      <c r="RBT130" s="511"/>
      <c r="RBU130" s="511"/>
      <c r="RBV130" s="511"/>
      <c r="RBW130" s="511"/>
      <c r="RBX130" s="511"/>
      <c r="RBY130" s="511"/>
      <c r="RBZ130" s="511"/>
      <c r="RCA130" s="511"/>
      <c r="RCB130" s="511"/>
      <c r="RCC130" s="511"/>
      <c r="RCD130" s="511"/>
      <c r="RCE130" s="511"/>
      <c r="RCF130" s="511"/>
      <c r="RCG130" s="511"/>
      <c r="RCH130" s="511"/>
      <c r="RCI130" s="511"/>
      <c r="RCJ130" s="511"/>
      <c r="RCK130" s="511"/>
      <c r="RCL130" s="511"/>
      <c r="RCM130" s="511"/>
      <c r="RCN130" s="511"/>
      <c r="RCO130" s="511"/>
      <c r="RCP130" s="511"/>
      <c r="RCQ130" s="511"/>
      <c r="RCR130" s="511"/>
      <c r="RCS130" s="511"/>
      <c r="RCT130" s="511"/>
      <c r="RCU130" s="511"/>
      <c r="RCV130" s="511"/>
      <c r="RCW130" s="511"/>
      <c r="RCX130" s="511"/>
      <c r="RCY130" s="511"/>
      <c r="RCZ130" s="511"/>
      <c r="RDA130" s="511"/>
      <c r="RDB130" s="511"/>
      <c r="RDC130" s="511"/>
      <c r="RDD130" s="511"/>
      <c r="RDE130" s="511"/>
      <c r="RDF130" s="511"/>
      <c r="RDG130" s="511"/>
      <c r="RDH130" s="511"/>
      <c r="RDI130" s="511"/>
      <c r="RDJ130" s="511"/>
      <c r="RDK130" s="511"/>
      <c r="RDL130" s="511"/>
      <c r="RDM130" s="511"/>
      <c r="RDN130" s="511"/>
      <c r="RDO130" s="511"/>
      <c r="RDP130" s="511"/>
      <c r="RDQ130" s="511"/>
      <c r="RDR130" s="511"/>
      <c r="RDS130" s="511"/>
      <c r="RDT130" s="511"/>
      <c r="RDU130" s="511"/>
      <c r="RDV130" s="511"/>
      <c r="RDW130" s="511"/>
      <c r="RDX130" s="511"/>
      <c r="RDY130" s="511"/>
      <c r="RDZ130" s="511"/>
      <c r="REA130" s="511"/>
      <c r="REB130" s="511"/>
      <c r="REC130" s="511"/>
      <c r="RED130" s="511"/>
      <c r="REE130" s="511"/>
      <c r="REF130" s="511"/>
      <c r="REG130" s="511"/>
      <c r="REH130" s="511"/>
      <c r="REI130" s="511"/>
      <c r="REJ130" s="511"/>
      <c r="REK130" s="511"/>
      <c r="REL130" s="511"/>
      <c r="REM130" s="511"/>
      <c r="REN130" s="511"/>
      <c r="REO130" s="511"/>
      <c r="REP130" s="511"/>
      <c r="REQ130" s="511"/>
      <c r="RER130" s="511"/>
      <c r="RES130" s="511"/>
      <c r="RET130" s="511"/>
      <c r="REU130" s="511"/>
      <c r="REV130" s="511"/>
      <c r="REW130" s="511"/>
      <c r="REX130" s="511"/>
      <c r="REY130" s="511"/>
      <c r="REZ130" s="511"/>
      <c r="RFA130" s="511"/>
      <c r="RFB130" s="511"/>
      <c r="RFC130" s="511"/>
      <c r="RFD130" s="511"/>
      <c r="RFE130" s="511"/>
      <c r="RFF130" s="511"/>
      <c r="RFG130" s="511"/>
      <c r="RFH130" s="511"/>
      <c r="RFI130" s="511"/>
      <c r="RFJ130" s="511"/>
      <c r="RFK130" s="511"/>
      <c r="RFL130" s="511"/>
      <c r="RFM130" s="511"/>
      <c r="RFN130" s="511"/>
      <c r="RFO130" s="511"/>
      <c r="RFP130" s="511"/>
      <c r="RFQ130" s="511"/>
      <c r="RFR130" s="511"/>
      <c r="RFS130" s="511"/>
      <c r="RFT130" s="511"/>
      <c r="RFU130" s="511"/>
      <c r="RFV130" s="511"/>
      <c r="RFW130" s="511"/>
      <c r="RFX130" s="511"/>
      <c r="RFY130" s="511"/>
      <c r="RFZ130" s="511"/>
      <c r="RGA130" s="511"/>
      <c r="RGB130" s="511"/>
      <c r="RGC130" s="511"/>
      <c r="RGD130" s="511"/>
      <c r="RGE130" s="511"/>
      <c r="RGF130" s="511"/>
      <c r="RGG130" s="511"/>
      <c r="RGH130" s="511"/>
      <c r="RGI130" s="511"/>
      <c r="RGJ130" s="511"/>
      <c r="RGK130" s="511"/>
      <c r="RGL130" s="511"/>
      <c r="RGM130" s="511"/>
      <c r="RGN130" s="511"/>
      <c r="RGO130" s="511"/>
      <c r="RGP130" s="511"/>
      <c r="RGQ130" s="511"/>
      <c r="RGR130" s="511"/>
      <c r="RGS130" s="511"/>
      <c r="RGT130" s="511"/>
      <c r="RGU130" s="511"/>
      <c r="RGV130" s="511"/>
      <c r="RGW130" s="511"/>
      <c r="RGX130" s="511"/>
      <c r="RGY130" s="511"/>
      <c r="RGZ130" s="511"/>
      <c r="RHA130" s="511"/>
      <c r="RHB130" s="511"/>
      <c r="RHC130" s="511"/>
      <c r="RHD130" s="511"/>
      <c r="RHE130" s="511"/>
      <c r="RHF130" s="511"/>
      <c r="RHG130" s="511"/>
      <c r="RHH130" s="511"/>
      <c r="RHI130" s="511"/>
      <c r="RHJ130" s="511"/>
      <c r="RHK130" s="511"/>
      <c r="RHL130" s="511"/>
      <c r="RHM130" s="511"/>
      <c r="RHN130" s="511"/>
      <c r="RHO130" s="511"/>
      <c r="RHP130" s="511"/>
      <c r="RHQ130" s="511"/>
      <c r="RHR130" s="511"/>
      <c r="RHS130" s="511"/>
      <c r="RHT130" s="511"/>
      <c r="RHU130" s="511"/>
      <c r="RHV130" s="511"/>
      <c r="RHW130" s="511"/>
      <c r="RHX130" s="511"/>
      <c r="RHY130" s="511"/>
      <c r="RHZ130" s="511"/>
      <c r="RIA130" s="511"/>
      <c r="RIB130" s="511"/>
      <c r="RIC130" s="511"/>
      <c r="RID130" s="511"/>
      <c r="RIE130" s="511"/>
      <c r="RIF130" s="511"/>
      <c r="RIG130" s="511"/>
      <c r="RIH130" s="511"/>
      <c r="RII130" s="511"/>
      <c r="RIJ130" s="511"/>
      <c r="RIK130" s="511"/>
      <c r="RIL130" s="511"/>
      <c r="RIM130" s="511"/>
      <c r="RIN130" s="511"/>
      <c r="RIO130" s="511"/>
      <c r="RIP130" s="511"/>
      <c r="RIQ130" s="511"/>
      <c r="RIR130" s="511"/>
      <c r="RIS130" s="511"/>
      <c r="RIT130" s="511"/>
      <c r="RIU130" s="511"/>
      <c r="RIV130" s="511"/>
      <c r="RIW130" s="511"/>
      <c r="RIX130" s="511"/>
      <c r="RIY130" s="511"/>
      <c r="RIZ130" s="511"/>
      <c r="RJA130" s="511"/>
      <c r="RJB130" s="511"/>
      <c r="RJC130" s="511"/>
      <c r="RJD130" s="511"/>
      <c r="RJE130" s="511"/>
      <c r="RJF130" s="511"/>
      <c r="RJG130" s="511"/>
      <c r="RJH130" s="511"/>
      <c r="RJI130" s="511"/>
      <c r="RJJ130" s="511"/>
      <c r="RJK130" s="511"/>
      <c r="RJL130" s="511"/>
      <c r="RJM130" s="511"/>
      <c r="RJN130" s="511"/>
      <c r="RJO130" s="511"/>
      <c r="RJP130" s="511"/>
      <c r="RJQ130" s="511"/>
      <c r="RJR130" s="511"/>
      <c r="RJS130" s="511"/>
      <c r="RJT130" s="511"/>
      <c r="RJU130" s="511"/>
      <c r="RJV130" s="511"/>
      <c r="RJW130" s="511"/>
      <c r="RJX130" s="511"/>
      <c r="RJY130" s="511"/>
      <c r="RJZ130" s="511"/>
      <c r="RKA130" s="511"/>
      <c r="RKB130" s="511"/>
      <c r="RKC130" s="511"/>
      <c r="RKD130" s="511"/>
      <c r="RKE130" s="511"/>
      <c r="RKF130" s="511"/>
      <c r="RKG130" s="511"/>
      <c r="RKH130" s="511"/>
      <c r="RKI130" s="511"/>
      <c r="RKJ130" s="511"/>
      <c r="RKK130" s="511"/>
      <c r="RKL130" s="511"/>
      <c r="RKM130" s="511"/>
      <c r="RKN130" s="511"/>
      <c r="RKO130" s="511"/>
      <c r="RKP130" s="511"/>
      <c r="RKQ130" s="511"/>
      <c r="RKR130" s="511"/>
      <c r="RKS130" s="511"/>
      <c r="RKT130" s="511"/>
      <c r="RKU130" s="511"/>
      <c r="RKV130" s="511"/>
      <c r="RKW130" s="511"/>
      <c r="RKX130" s="511"/>
      <c r="RKY130" s="511"/>
      <c r="RKZ130" s="511"/>
      <c r="RLA130" s="511"/>
      <c r="RLB130" s="511"/>
      <c r="RLC130" s="511"/>
      <c r="RLD130" s="511"/>
      <c r="RLE130" s="511"/>
      <c r="RLF130" s="511"/>
      <c r="RLG130" s="511"/>
      <c r="RLH130" s="511"/>
      <c r="RLI130" s="511"/>
      <c r="RLJ130" s="511"/>
      <c r="RLK130" s="511"/>
      <c r="RLL130" s="511"/>
      <c r="RLM130" s="511"/>
      <c r="RLN130" s="511"/>
      <c r="RLO130" s="511"/>
      <c r="RLP130" s="511"/>
      <c r="RLQ130" s="511"/>
      <c r="RLR130" s="511"/>
      <c r="RLS130" s="511"/>
      <c r="RLT130" s="511"/>
      <c r="RLU130" s="511"/>
      <c r="RLV130" s="511"/>
      <c r="RLW130" s="511"/>
      <c r="RLX130" s="511"/>
      <c r="RLY130" s="511"/>
      <c r="RLZ130" s="511"/>
      <c r="RMA130" s="511"/>
      <c r="RMB130" s="511"/>
      <c r="RMC130" s="511"/>
      <c r="RMD130" s="511"/>
      <c r="RME130" s="511"/>
      <c r="RMF130" s="511"/>
      <c r="RMG130" s="511"/>
      <c r="RMH130" s="511"/>
      <c r="RMI130" s="511"/>
      <c r="RMJ130" s="511"/>
      <c r="RMK130" s="511"/>
      <c r="RML130" s="511"/>
      <c r="RMM130" s="511"/>
      <c r="RMN130" s="511"/>
      <c r="RMO130" s="511"/>
      <c r="RMP130" s="511"/>
      <c r="RMQ130" s="511"/>
      <c r="RMR130" s="511"/>
      <c r="RMS130" s="511"/>
      <c r="RMT130" s="511"/>
      <c r="RMU130" s="511"/>
      <c r="RMV130" s="511"/>
      <c r="RMW130" s="511"/>
      <c r="RMX130" s="511"/>
      <c r="RMY130" s="511"/>
      <c r="RMZ130" s="511"/>
      <c r="RNA130" s="511"/>
      <c r="RNB130" s="511"/>
      <c r="RNC130" s="511"/>
      <c r="RND130" s="511"/>
      <c r="RNE130" s="511"/>
      <c r="RNF130" s="511"/>
      <c r="RNG130" s="511"/>
      <c r="RNH130" s="511"/>
      <c r="RNI130" s="511"/>
      <c r="RNJ130" s="511"/>
      <c r="RNK130" s="511"/>
      <c r="RNL130" s="511"/>
      <c r="RNM130" s="511"/>
      <c r="RNN130" s="511"/>
      <c r="RNO130" s="511"/>
      <c r="RNP130" s="511"/>
      <c r="RNQ130" s="511"/>
      <c r="RNR130" s="511"/>
      <c r="RNS130" s="511"/>
      <c r="RNT130" s="511"/>
      <c r="RNU130" s="511"/>
      <c r="RNV130" s="511"/>
      <c r="RNW130" s="511"/>
      <c r="RNX130" s="511"/>
      <c r="RNY130" s="511"/>
      <c r="RNZ130" s="511"/>
      <c r="ROA130" s="511"/>
      <c r="ROB130" s="511"/>
      <c r="ROC130" s="511"/>
      <c r="ROD130" s="511"/>
      <c r="ROE130" s="511"/>
      <c r="ROF130" s="511"/>
      <c r="ROG130" s="511"/>
      <c r="ROH130" s="511"/>
      <c r="ROI130" s="511"/>
      <c r="ROJ130" s="511"/>
      <c r="ROK130" s="511"/>
      <c r="ROL130" s="511"/>
      <c r="ROM130" s="511"/>
      <c r="RON130" s="511"/>
      <c r="ROO130" s="511"/>
      <c r="ROP130" s="511"/>
      <c r="ROQ130" s="511"/>
      <c r="ROR130" s="511"/>
      <c r="ROS130" s="511"/>
      <c r="ROT130" s="511"/>
      <c r="ROU130" s="511"/>
      <c r="ROV130" s="511"/>
      <c r="ROW130" s="511"/>
      <c r="ROX130" s="511"/>
      <c r="ROY130" s="511"/>
      <c r="ROZ130" s="511"/>
      <c r="RPA130" s="511"/>
      <c r="RPB130" s="511"/>
      <c r="RPC130" s="511"/>
      <c r="RPD130" s="511"/>
      <c r="RPE130" s="511"/>
      <c r="RPF130" s="511"/>
      <c r="RPG130" s="511"/>
      <c r="RPH130" s="511"/>
      <c r="RPI130" s="511"/>
      <c r="RPJ130" s="511"/>
      <c r="RPK130" s="511"/>
      <c r="RPL130" s="511"/>
      <c r="RPM130" s="511"/>
      <c r="RPN130" s="511"/>
      <c r="RPO130" s="511"/>
      <c r="RPP130" s="511"/>
      <c r="RPQ130" s="511"/>
      <c r="RPR130" s="511"/>
      <c r="RPS130" s="511"/>
      <c r="RPT130" s="511"/>
      <c r="RPU130" s="511"/>
      <c r="RPV130" s="511"/>
      <c r="RPW130" s="511"/>
      <c r="RPX130" s="511"/>
      <c r="RPY130" s="511"/>
      <c r="RPZ130" s="511"/>
      <c r="RQA130" s="511"/>
      <c r="RQB130" s="511"/>
      <c r="RQC130" s="511"/>
      <c r="RQD130" s="511"/>
      <c r="RQE130" s="511"/>
      <c r="RQF130" s="511"/>
      <c r="RQG130" s="511"/>
      <c r="RQH130" s="511"/>
      <c r="RQI130" s="511"/>
      <c r="RQJ130" s="511"/>
      <c r="RQK130" s="511"/>
      <c r="RQL130" s="511"/>
      <c r="RQM130" s="511"/>
      <c r="RQN130" s="511"/>
      <c r="RQO130" s="511"/>
      <c r="RQP130" s="511"/>
      <c r="RQQ130" s="511"/>
      <c r="RQR130" s="511"/>
      <c r="RQS130" s="511"/>
      <c r="RQT130" s="511"/>
      <c r="RQU130" s="511"/>
      <c r="RQV130" s="511"/>
      <c r="RQW130" s="511"/>
      <c r="RQX130" s="511"/>
      <c r="RQY130" s="511"/>
      <c r="RQZ130" s="511"/>
      <c r="RRA130" s="511"/>
      <c r="RRB130" s="511"/>
      <c r="RRC130" s="511"/>
      <c r="RRD130" s="511"/>
      <c r="RRE130" s="511"/>
      <c r="RRF130" s="511"/>
      <c r="RRG130" s="511"/>
      <c r="RRH130" s="511"/>
      <c r="RRI130" s="511"/>
      <c r="RRJ130" s="511"/>
      <c r="RRK130" s="511"/>
      <c r="RRL130" s="511"/>
      <c r="RRM130" s="511"/>
      <c r="RRN130" s="511"/>
      <c r="RRO130" s="511"/>
      <c r="RRP130" s="511"/>
      <c r="RRQ130" s="511"/>
      <c r="RRR130" s="511"/>
      <c r="RRS130" s="511"/>
      <c r="RRT130" s="511"/>
      <c r="RRU130" s="511"/>
      <c r="RRV130" s="511"/>
      <c r="RRW130" s="511"/>
      <c r="RRX130" s="511"/>
      <c r="RRY130" s="511"/>
      <c r="RRZ130" s="511"/>
      <c r="RSA130" s="511"/>
      <c r="RSB130" s="511"/>
      <c r="RSC130" s="511"/>
      <c r="RSD130" s="511"/>
      <c r="RSE130" s="511"/>
      <c r="RSF130" s="511"/>
      <c r="RSG130" s="511"/>
      <c r="RSH130" s="511"/>
      <c r="RSI130" s="511"/>
      <c r="RSJ130" s="511"/>
      <c r="RSK130" s="511"/>
      <c r="RSL130" s="511"/>
      <c r="RSM130" s="511"/>
      <c r="RSN130" s="511"/>
      <c r="RSO130" s="511"/>
      <c r="RSP130" s="511"/>
      <c r="RSQ130" s="511"/>
      <c r="RSR130" s="511"/>
      <c r="RSS130" s="511"/>
      <c r="RST130" s="511"/>
      <c r="RSU130" s="511"/>
      <c r="RSV130" s="511"/>
      <c r="RSW130" s="511"/>
      <c r="RSX130" s="511"/>
      <c r="RSY130" s="511"/>
      <c r="RSZ130" s="511"/>
      <c r="RTA130" s="511"/>
      <c r="RTB130" s="511"/>
      <c r="RTC130" s="511"/>
      <c r="RTD130" s="511"/>
      <c r="RTE130" s="511"/>
      <c r="RTF130" s="511"/>
      <c r="RTG130" s="511"/>
      <c r="RTH130" s="511"/>
      <c r="RTI130" s="511"/>
      <c r="RTJ130" s="511"/>
      <c r="RTK130" s="511"/>
      <c r="RTL130" s="511"/>
      <c r="RTM130" s="511"/>
      <c r="RTN130" s="511"/>
      <c r="RTO130" s="511"/>
      <c r="RTP130" s="511"/>
      <c r="RTQ130" s="511"/>
      <c r="RTR130" s="511"/>
      <c r="RTS130" s="511"/>
      <c r="RTT130" s="511"/>
      <c r="RTU130" s="511"/>
      <c r="RTV130" s="511"/>
      <c r="RTW130" s="511"/>
      <c r="RTX130" s="511"/>
      <c r="RTY130" s="511"/>
      <c r="RTZ130" s="511"/>
      <c r="RUA130" s="511"/>
      <c r="RUB130" s="511"/>
      <c r="RUC130" s="511"/>
      <c r="RUD130" s="511"/>
      <c r="RUE130" s="511"/>
      <c r="RUF130" s="511"/>
      <c r="RUG130" s="511"/>
      <c r="RUH130" s="511"/>
      <c r="RUI130" s="511"/>
      <c r="RUJ130" s="511"/>
      <c r="RUK130" s="511"/>
      <c r="RUL130" s="511"/>
      <c r="RUM130" s="511"/>
      <c r="RUN130" s="511"/>
      <c r="RUO130" s="511"/>
      <c r="RUP130" s="511"/>
      <c r="RUQ130" s="511"/>
      <c r="RUR130" s="511"/>
      <c r="RUS130" s="511"/>
      <c r="RUT130" s="511"/>
      <c r="RUU130" s="511"/>
      <c r="RUV130" s="511"/>
      <c r="RUW130" s="511"/>
      <c r="RUX130" s="511"/>
      <c r="RUY130" s="511"/>
      <c r="RUZ130" s="511"/>
      <c r="RVA130" s="511"/>
      <c r="RVB130" s="511"/>
      <c r="RVC130" s="511"/>
      <c r="RVD130" s="511"/>
      <c r="RVE130" s="511"/>
      <c r="RVF130" s="511"/>
      <c r="RVG130" s="511"/>
      <c r="RVH130" s="511"/>
      <c r="RVI130" s="511"/>
      <c r="RVJ130" s="511"/>
      <c r="RVK130" s="511"/>
      <c r="RVL130" s="511"/>
      <c r="RVM130" s="511"/>
      <c r="RVN130" s="511"/>
      <c r="RVO130" s="511"/>
      <c r="RVP130" s="511"/>
      <c r="RVQ130" s="511"/>
      <c r="RVR130" s="511"/>
      <c r="RVS130" s="511"/>
      <c r="RVT130" s="511"/>
      <c r="RVU130" s="511"/>
      <c r="RVV130" s="511"/>
      <c r="RVW130" s="511"/>
      <c r="RVX130" s="511"/>
      <c r="RVY130" s="511"/>
      <c r="RVZ130" s="511"/>
      <c r="RWA130" s="511"/>
      <c r="RWB130" s="511"/>
      <c r="RWC130" s="511"/>
      <c r="RWD130" s="511"/>
      <c r="RWE130" s="511"/>
      <c r="RWF130" s="511"/>
      <c r="RWG130" s="511"/>
      <c r="RWH130" s="511"/>
      <c r="RWI130" s="511"/>
      <c r="RWJ130" s="511"/>
      <c r="RWK130" s="511"/>
      <c r="RWL130" s="511"/>
      <c r="RWM130" s="511"/>
      <c r="RWN130" s="511"/>
      <c r="RWO130" s="511"/>
      <c r="RWP130" s="511"/>
      <c r="RWQ130" s="511"/>
      <c r="RWR130" s="511"/>
      <c r="RWS130" s="511"/>
      <c r="RWT130" s="511"/>
      <c r="RWU130" s="511"/>
      <c r="RWV130" s="511"/>
      <c r="RWW130" s="511"/>
      <c r="RWX130" s="511"/>
      <c r="RWY130" s="511"/>
      <c r="RWZ130" s="511"/>
      <c r="RXA130" s="511"/>
      <c r="RXB130" s="511"/>
      <c r="RXC130" s="511"/>
      <c r="RXD130" s="511"/>
      <c r="RXE130" s="511"/>
      <c r="RXF130" s="511"/>
      <c r="RXG130" s="511"/>
      <c r="RXH130" s="511"/>
      <c r="RXI130" s="511"/>
      <c r="RXJ130" s="511"/>
      <c r="RXK130" s="511"/>
      <c r="RXL130" s="511"/>
      <c r="RXM130" s="511"/>
      <c r="RXN130" s="511"/>
      <c r="RXO130" s="511"/>
      <c r="RXP130" s="511"/>
      <c r="RXQ130" s="511"/>
      <c r="RXR130" s="511"/>
      <c r="RXS130" s="511"/>
      <c r="RXT130" s="511"/>
      <c r="RXU130" s="511"/>
      <c r="RXV130" s="511"/>
      <c r="RXW130" s="511"/>
      <c r="RXX130" s="511"/>
      <c r="RXY130" s="511"/>
      <c r="RXZ130" s="511"/>
      <c r="RYA130" s="511"/>
      <c r="RYB130" s="511"/>
      <c r="RYC130" s="511"/>
      <c r="RYD130" s="511"/>
      <c r="RYE130" s="511"/>
      <c r="RYF130" s="511"/>
      <c r="RYG130" s="511"/>
      <c r="RYH130" s="511"/>
      <c r="RYI130" s="511"/>
      <c r="RYJ130" s="511"/>
      <c r="RYK130" s="511"/>
      <c r="RYL130" s="511"/>
      <c r="RYM130" s="511"/>
      <c r="RYN130" s="511"/>
      <c r="RYO130" s="511"/>
      <c r="RYP130" s="511"/>
      <c r="RYQ130" s="511"/>
      <c r="RYR130" s="511"/>
      <c r="RYS130" s="511"/>
      <c r="RYT130" s="511"/>
      <c r="RYU130" s="511"/>
      <c r="RYV130" s="511"/>
      <c r="RYW130" s="511"/>
      <c r="RYX130" s="511"/>
      <c r="RYY130" s="511"/>
      <c r="RYZ130" s="511"/>
      <c r="RZA130" s="511"/>
      <c r="RZB130" s="511"/>
      <c r="RZC130" s="511"/>
      <c r="RZD130" s="511"/>
      <c r="RZE130" s="511"/>
      <c r="RZF130" s="511"/>
      <c r="RZG130" s="511"/>
      <c r="RZH130" s="511"/>
      <c r="RZI130" s="511"/>
      <c r="RZJ130" s="511"/>
      <c r="RZK130" s="511"/>
      <c r="RZL130" s="511"/>
      <c r="RZM130" s="511"/>
      <c r="RZN130" s="511"/>
      <c r="RZO130" s="511"/>
      <c r="RZP130" s="511"/>
      <c r="RZQ130" s="511"/>
      <c r="RZR130" s="511"/>
      <c r="RZS130" s="511"/>
      <c r="RZT130" s="511"/>
      <c r="RZU130" s="511"/>
      <c r="RZV130" s="511"/>
      <c r="RZW130" s="511"/>
      <c r="RZX130" s="511"/>
      <c r="RZY130" s="511"/>
      <c r="RZZ130" s="511"/>
      <c r="SAA130" s="511"/>
      <c r="SAB130" s="511"/>
      <c r="SAC130" s="511"/>
      <c r="SAD130" s="511"/>
      <c r="SAE130" s="511"/>
      <c r="SAF130" s="511"/>
      <c r="SAG130" s="511"/>
      <c r="SAH130" s="511"/>
      <c r="SAI130" s="511"/>
      <c r="SAJ130" s="511"/>
      <c r="SAK130" s="511"/>
      <c r="SAL130" s="511"/>
      <c r="SAM130" s="511"/>
      <c r="SAN130" s="511"/>
      <c r="SAO130" s="511"/>
      <c r="SAP130" s="511"/>
      <c r="SAQ130" s="511"/>
      <c r="SAR130" s="511"/>
      <c r="SAS130" s="511"/>
      <c r="SAT130" s="511"/>
      <c r="SAU130" s="511"/>
      <c r="SAV130" s="511"/>
      <c r="SAW130" s="511"/>
      <c r="SAX130" s="511"/>
      <c r="SAY130" s="511"/>
      <c r="SAZ130" s="511"/>
      <c r="SBA130" s="511"/>
      <c r="SBB130" s="511"/>
      <c r="SBC130" s="511"/>
      <c r="SBD130" s="511"/>
      <c r="SBE130" s="511"/>
      <c r="SBF130" s="511"/>
      <c r="SBG130" s="511"/>
      <c r="SBH130" s="511"/>
      <c r="SBI130" s="511"/>
      <c r="SBJ130" s="511"/>
      <c r="SBK130" s="511"/>
      <c r="SBL130" s="511"/>
      <c r="SBM130" s="511"/>
      <c r="SBN130" s="511"/>
      <c r="SBO130" s="511"/>
      <c r="SBP130" s="511"/>
      <c r="SBQ130" s="511"/>
      <c r="SBR130" s="511"/>
      <c r="SBS130" s="511"/>
      <c r="SBT130" s="511"/>
      <c r="SBU130" s="511"/>
      <c r="SBV130" s="511"/>
      <c r="SBW130" s="511"/>
      <c r="SBX130" s="511"/>
      <c r="SBY130" s="511"/>
      <c r="SBZ130" s="511"/>
      <c r="SCA130" s="511"/>
      <c r="SCB130" s="511"/>
      <c r="SCC130" s="511"/>
      <c r="SCD130" s="511"/>
      <c r="SCE130" s="511"/>
      <c r="SCF130" s="511"/>
      <c r="SCG130" s="511"/>
      <c r="SCH130" s="511"/>
      <c r="SCI130" s="511"/>
      <c r="SCJ130" s="511"/>
      <c r="SCK130" s="511"/>
      <c r="SCL130" s="511"/>
      <c r="SCM130" s="511"/>
      <c r="SCN130" s="511"/>
      <c r="SCO130" s="511"/>
      <c r="SCP130" s="511"/>
      <c r="SCQ130" s="511"/>
      <c r="SCR130" s="511"/>
      <c r="SCS130" s="511"/>
      <c r="SCT130" s="511"/>
      <c r="SCU130" s="511"/>
      <c r="SCV130" s="511"/>
      <c r="SCW130" s="511"/>
      <c r="SCX130" s="511"/>
      <c r="SCY130" s="511"/>
      <c r="SCZ130" s="511"/>
      <c r="SDA130" s="511"/>
      <c r="SDB130" s="511"/>
      <c r="SDC130" s="511"/>
      <c r="SDD130" s="511"/>
      <c r="SDE130" s="511"/>
      <c r="SDF130" s="511"/>
      <c r="SDG130" s="511"/>
      <c r="SDH130" s="511"/>
      <c r="SDI130" s="511"/>
      <c r="SDJ130" s="511"/>
      <c r="SDK130" s="511"/>
      <c r="SDL130" s="511"/>
      <c r="SDM130" s="511"/>
      <c r="SDN130" s="511"/>
      <c r="SDO130" s="511"/>
      <c r="SDP130" s="511"/>
      <c r="SDQ130" s="511"/>
      <c r="SDR130" s="511"/>
      <c r="SDS130" s="511"/>
      <c r="SDT130" s="511"/>
      <c r="SDU130" s="511"/>
      <c r="SDV130" s="511"/>
      <c r="SDW130" s="511"/>
      <c r="SDX130" s="511"/>
      <c r="SDY130" s="511"/>
      <c r="SDZ130" s="511"/>
      <c r="SEA130" s="511"/>
      <c r="SEB130" s="511"/>
      <c r="SEC130" s="511"/>
      <c r="SED130" s="511"/>
      <c r="SEE130" s="511"/>
      <c r="SEF130" s="511"/>
      <c r="SEG130" s="511"/>
      <c r="SEH130" s="511"/>
      <c r="SEI130" s="511"/>
      <c r="SEJ130" s="511"/>
      <c r="SEK130" s="511"/>
      <c r="SEL130" s="511"/>
      <c r="SEM130" s="511"/>
      <c r="SEN130" s="511"/>
      <c r="SEO130" s="511"/>
      <c r="SEP130" s="511"/>
      <c r="SEQ130" s="511"/>
      <c r="SER130" s="511"/>
      <c r="SES130" s="511"/>
      <c r="SET130" s="511"/>
      <c r="SEU130" s="511"/>
      <c r="SEV130" s="511"/>
      <c r="SEW130" s="511"/>
      <c r="SEX130" s="511"/>
      <c r="SEY130" s="511"/>
      <c r="SEZ130" s="511"/>
      <c r="SFA130" s="511"/>
      <c r="SFB130" s="511"/>
      <c r="SFC130" s="511"/>
      <c r="SFD130" s="511"/>
      <c r="SFE130" s="511"/>
      <c r="SFF130" s="511"/>
      <c r="SFG130" s="511"/>
      <c r="SFH130" s="511"/>
      <c r="SFI130" s="511"/>
      <c r="SFJ130" s="511"/>
      <c r="SFK130" s="511"/>
      <c r="SFL130" s="511"/>
      <c r="SFM130" s="511"/>
      <c r="SFN130" s="511"/>
      <c r="SFO130" s="511"/>
      <c r="SFP130" s="511"/>
      <c r="SFQ130" s="511"/>
      <c r="SFR130" s="511"/>
      <c r="SFS130" s="511"/>
      <c r="SFT130" s="511"/>
      <c r="SFU130" s="511"/>
      <c r="SFV130" s="511"/>
      <c r="SFW130" s="511"/>
      <c r="SFX130" s="511"/>
      <c r="SFY130" s="511"/>
      <c r="SFZ130" s="511"/>
      <c r="SGA130" s="511"/>
      <c r="SGB130" s="511"/>
      <c r="SGC130" s="511"/>
      <c r="SGD130" s="511"/>
      <c r="SGE130" s="511"/>
      <c r="SGF130" s="511"/>
      <c r="SGG130" s="511"/>
      <c r="SGH130" s="511"/>
      <c r="SGI130" s="511"/>
      <c r="SGJ130" s="511"/>
      <c r="SGK130" s="511"/>
      <c r="SGL130" s="511"/>
      <c r="SGM130" s="511"/>
      <c r="SGN130" s="511"/>
      <c r="SGO130" s="511"/>
      <c r="SGP130" s="511"/>
      <c r="SGQ130" s="511"/>
      <c r="SGR130" s="511"/>
      <c r="SGS130" s="511"/>
      <c r="SGT130" s="511"/>
      <c r="SGU130" s="511"/>
      <c r="SGV130" s="511"/>
      <c r="SGW130" s="511"/>
      <c r="SGX130" s="511"/>
      <c r="SGY130" s="511"/>
      <c r="SGZ130" s="511"/>
      <c r="SHA130" s="511"/>
      <c r="SHB130" s="511"/>
      <c r="SHC130" s="511"/>
      <c r="SHD130" s="511"/>
      <c r="SHE130" s="511"/>
      <c r="SHF130" s="511"/>
      <c r="SHG130" s="511"/>
      <c r="SHH130" s="511"/>
      <c r="SHI130" s="511"/>
      <c r="SHJ130" s="511"/>
      <c r="SHK130" s="511"/>
      <c r="SHL130" s="511"/>
      <c r="SHM130" s="511"/>
      <c r="SHN130" s="511"/>
      <c r="SHO130" s="511"/>
      <c r="SHP130" s="511"/>
      <c r="SHQ130" s="511"/>
      <c r="SHR130" s="511"/>
      <c r="SHS130" s="511"/>
      <c r="SHT130" s="511"/>
      <c r="SHU130" s="511"/>
      <c r="SHV130" s="511"/>
      <c r="SHW130" s="511"/>
      <c r="SHX130" s="511"/>
      <c r="SHY130" s="511"/>
      <c r="SHZ130" s="511"/>
      <c r="SIA130" s="511"/>
      <c r="SIB130" s="511"/>
      <c r="SIC130" s="511"/>
      <c r="SID130" s="511"/>
      <c r="SIE130" s="511"/>
      <c r="SIF130" s="511"/>
      <c r="SIG130" s="511"/>
      <c r="SIH130" s="511"/>
      <c r="SII130" s="511"/>
      <c r="SIJ130" s="511"/>
      <c r="SIK130" s="511"/>
      <c r="SIL130" s="511"/>
      <c r="SIM130" s="511"/>
      <c r="SIN130" s="511"/>
      <c r="SIO130" s="511"/>
      <c r="SIP130" s="511"/>
      <c r="SIQ130" s="511"/>
      <c r="SIR130" s="511"/>
      <c r="SIS130" s="511"/>
      <c r="SIT130" s="511"/>
      <c r="SIU130" s="511"/>
      <c r="SIV130" s="511"/>
      <c r="SIW130" s="511"/>
      <c r="SIX130" s="511"/>
      <c r="SIY130" s="511"/>
      <c r="SIZ130" s="511"/>
      <c r="SJA130" s="511"/>
      <c r="SJB130" s="511"/>
      <c r="SJC130" s="511"/>
      <c r="SJD130" s="511"/>
      <c r="SJE130" s="511"/>
      <c r="SJF130" s="511"/>
      <c r="SJG130" s="511"/>
      <c r="SJH130" s="511"/>
      <c r="SJI130" s="511"/>
      <c r="SJJ130" s="511"/>
      <c r="SJK130" s="511"/>
      <c r="SJL130" s="511"/>
      <c r="SJM130" s="511"/>
      <c r="SJN130" s="511"/>
      <c r="SJO130" s="511"/>
      <c r="SJP130" s="511"/>
      <c r="SJQ130" s="511"/>
      <c r="SJR130" s="511"/>
      <c r="SJS130" s="511"/>
      <c r="SJT130" s="511"/>
      <c r="SJU130" s="511"/>
      <c r="SJV130" s="511"/>
      <c r="SJW130" s="511"/>
      <c r="SJX130" s="511"/>
      <c r="SJY130" s="511"/>
      <c r="SJZ130" s="511"/>
      <c r="SKA130" s="511"/>
      <c r="SKB130" s="511"/>
      <c r="SKC130" s="511"/>
      <c r="SKD130" s="511"/>
      <c r="SKE130" s="511"/>
      <c r="SKF130" s="511"/>
      <c r="SKG130" s="511"/>
      <c r="SKH130" s="511"/>
      <c r="SKI130" s="511"/>
      <c r="SKJ130" s="511"/>
      <c r="SKK130" s="511"/>
      <c r="SKL130" s="511"/>
      <c r="SKM130" s="511"/>
      <c r="SKN130" s="511"/>
      <c r="SKO130" s="511"/>
      <c r="SKP130" s="511"/>
      <c r="SKQ130" s="511"/>
      <c r="SKR130" s="511"/>
      <c r="SKS130" s="511"/>
      <c r="SKT130" s="511"/>
      <c r="SKU130" s="511"/>
      <c r="SKV130" s="511"/>
      <c r="SKW130" s="511"/>
      <c r="SKX130" s="511"/>
      <c r="SKY130" s="511"/>
      <c r="SKZ130" s="511"/>
      <c r="SLA130" s="511"/>
      <c r="SLB130" s="511"/>
      <c r="SLC130" s="511"/>
      <c r="SLD130" s="511"/>
      <c r="SLE130" s="511"/>
      <c r="SLF130" s="511"/>
      <c r="SLG130" s="511"/>
      <c r="SLH130" s="511"/>
      <c r="SLI130" s="511"/>
      <c r="SLJ130" s="511"/>
      <c r="SLK130" s="511"/>
      <c r="SLL130" s="511"/>
      <c r="SLM130" s="511"/>
      <c r="SLN130" s="511"/>
      <c r="SLO130" s="511"/>
      <c r="SLP130" s="511"/>
      <c r="SLQ130" s="511"/>
      <c r="SLR130" s="511"/>
      <c r="SLS130" s="511"/>
      <c r="SLT130" s="511"/>
      <c r="SLU130" s="511"/>
      <c r="SLV130" s="511"/>
      <c r="SLW130" s="511"/>
      <c r="SLX130" s="511"/>
      <c r="SLY130" s="511"/>
      <c r="SLZ130" s="511"/>
      <c r="SMA130" s="511"/>
      <c r="SMB130" s="511"/>
      <c r="SMC130" s="511"/>
      <c r="SMD130" s="511"/>
      <c r="SME130" s="511"/>
      <c r="SMF130" s="511"/>
      <c r="SMG130" s="511"/>
      <c r="SMH130" s="511"/>
      <c r="SMI130" s="511"/>
      <c r="SMJ130" s="511"/>
      <c r="SMK130" s="511"/>
      <c r="SML130" s="511"/>
      <c r="SMM130" s="511"/>
      <c r="SMN130" s="511"/>
      <c r="SMO130" s="511"/>
      <c r="SMP130" s="511"/>
      <c r="SMQ130" s="511"/>
      <c r="SMR130" s="511"/>
      <c r="SMS130" s="511"/>
      <c r="SMT130" s="511"/>
      <c r="SMU130" s="511"/>
      <c r="SMV130" s="511"/>
      <c r="SMW130" s="511"/>
      <c r="SMX130" s="511"/>
      <c r="SMY130" s="511"/>
      <c r="SMZ130" s="511"/>
      <c r="SNA130" s="511"/>
      <c r="SNB130" s="511"/>
      <c r="SNC130" s="511"/>
      <c r="SND130" s="511"/>
      <c r="SNE130" s="511"/>
      <c r="SNF130" s="511"/>
      <c r="SNG130" s="511"/>
      <c r="SNH130" s="511"/>
      <c r="SNI130" s="511"/>
      <c r="SNJ130" s="511"/>
      <c r="SNK130" s="511"/>
      <c r="SNL130" s="511"/>
      <c r="SNM130" s="511"/>
      <c r="SNN130" s="511"/>
      <c r="SNO130" s="511"/>
      <c r="SNP130" s="511"/>
      <c r="SNQ130" s="511"/>
      <c r="SNR130" s="511"/>
      <c r="SNS130" s="511"/>
      <c r="SNT130" s="511"/>
      <c r="SNU130" s="511"/>
      <c r="SNV130" s="511"/>
      <c r="SNW130" s="511"/>
      <c r="SNX130" s="511"/>
      <c r="SNY130" s="511"/>
      <c r="SNZ130" s="511"/>
      <c r="SOA130" s="511"/>
      <c r="SOB130" s="511"/>
      <c r="SOC130" s="511"/>
      <c r="SOD130" s="511"/>
      <c r="SOE130" s="511"/>
      <c r="SOF130" s="511"/>
      <c r="SOG130" s="511"/>
      <c r="SOH130" s="511"/>
      <c r="SOI130" s="511"/>
      <c r="SOJ130" s="511"/>
      <c r="SOK130" s="511"/>
      <c r="SOL130" s="511"/>
      <c r="SOM130" s="511"/>
      <c r="SON130" s="511"/>
      <c r="SOO130" s="511"/>
      <c r="SOP130" s="511"/>
      <c r="SOQ130" s="511"/>
      <c r="SOR130" s="511"/>
      <c r="SOS130" s="511"/>
      <c r="SOT130" s="511"/>
      <c r="SOU130" s="511"/>
      <c r="SOV130" s="511"/>
      <c r="SOW130" s="511"/>
      <c r="SOX130" s="511"/>
      <c r="SOY130" s="511"/>
      <c r="SOZ130" s="511"/>
      <c r="SPA130" s="511"/>
      <c r="SPB130" s="511"/>
      <c r="SPC130" s="511"/>
      <c r="SPD130" s="511"/>
      <c r="SPE130" s="511"/>
      <c r="SPF130" s="511"/>
      <c r="SPG130" s="511"/>
      <c r="SPH130" s="511"/>
      <c r="SPI130" s="511"/>
      <c r="SPJ130" s="511"/>
      <c r="SPK130" s="511"/>
      <c r="SPL130" s="511"/>
      <c r="SPM130" s="511"/>
      <c r="SPN130" s="511"/>
      <c r="SPO130" s="511"/>
      <c r="SPP130" s="511"/>
      <c r="SPQ130" s="511"/>
      <c r="SPR130" s="511"/>
      <c r="SPS130" s="511"/>
      <c r="SPT130" s="511"/>
      <c r="SPU130" s="511"/>
      <c r="SPV130" s="511"/>
      <c r="SPW130" s="511"/>
      <c r="SPX130" s="511"/>
      <c r="SPY130" s="511"/>
      <c r="SPZ130" s="511"/>
      <c r="SQA130" s="511"/>
      <c r="SQB130" s="511"/>
      <c r="SQC130" s="511"/>
      <c r="SQD130" s="511"/>
      <c r="SQE130" s="511"/>
      <c r="SQF130" s="511"/>
      <c r="SQG130" s="511"/>
      <c r="SQH130" s="511"/>
      <c r="SQI130" s="511"/>
      <c r="SQJ130" s="511"/>
      <c r="SQK130" s="511"/>
      <c r="SQL130" s="511"/>
      <c r="SQM130" s="511"/>
      <c r="SQN130" s="511"/>
      <c r="SQO130" s="511"/>
      <c r="SQP130" s="511"/>
      <c r="SQQ130" s="511"/>
      <c r="SQR130" s="511"/>
      <c r="SQS130" s="511"/>
      <c r="SQT130" s="511"/>
      <c r="SQU130" s="511"/>
      <c r="SQV130" s="511"/>
      <c r="SQW130" s="511"/>
      <c r="SQX130" s="511"/>
      <c r="SQY130" s="511"/>
      <c r="SQZ130" s="511"/>
      <c r="SRA130" s="511"/>
      <c r="SRB130" s="511"/>
      <c r="SRC130" s="511"/>
      <c r="SRD130" s="511"/>
      <c r="SRE130" s="511"/>
      <c r="SRF130" s="511"/>
      <c r="SRG130" s="511"/>
      <c r="SRH130" s="511"/>
      <c r="SRI130" s="511"/>
      <c r="SRJ130" s="511"/>
      <c r="SRK130" s="511"/>
      <c r="SRL130" s="511"/>
      <c r="SRM130" s="511"/>
      <c r="SRN130" s="511"/>
      <c r="SRO130" s="511"/>
      <c r="SRP130" s="511"/>
      <c r="SRQ130" s="511"/>
      <c r="SRR130" s="511"/>
      <c r="SRS130" s="511"/>
      <c r="SRT130" s="511"/>
      <c r="SRU130" s="511"/>
      <c r="SRV130" s="511"/>
      <c r="SRW130" s="511"/>
      <c r="SRX130" s="511"/>
      <c r="SRY130" s="511"/>
      <c r="SRZ130" s="511"/>
      <c r="SSA130" s="511"/>
      <c r="SSB130" s="511"/>
      <c r="SSC130" s="511"/>
      <c r="SSD130" s="511"/>
      <c r="SSE130" s="511"/>
      <c r="SSF130" s="511"/>
      <c r="SSG130" s="511"/>
      <c r="SSH130" s="511"/>
      <c r="SSI130" s="511"/>
      <c r="SSJ130" s="511"/>
      <c r="SSK130" s="511"/>
      <c r="SSL130" s="511"/>
      <c r="SSM130" s="511"/>
      <c r="SSN130" s="511"/>
      <c r="SSO130" s="511"/>
      <c r="SSP130" s="511"/>
      <c r="SSQ130" s="511"/>
      <c r="SSR130" s="511"/>
      <c r="SSS130" s="511"/>
      <c r="SST130" s="511"/>
      <c r="SSU130" s="511"/>
      <c r="SSV130" s="511"/>
      <c r="SSW130" s="511"/>
      <c r="SSX130" s="511"/>
      <c r="SSY130" s="511"/>
      <c r="SSZ130" s="511"/>
      <c r="STA130" s="511"/>
      <c r="STB130" s="511"/>
      <c r="STC130" s="511"/>
      <c r="STD130" s="511"/>
      <c r="STE130" s="511"/>
      <c r="STF130" s="511"/>
      <c r="STG130" s="511"/>
      <c r="STH130" s="511"/>
      <c r="STI130" s="511"/>
      <c r="STJ130" s="511"/>
      <c r="STK130" s="511"/>
      <c r="STL130" s="511"/>
      <c r="STM130" s="511"/>
      <c r="STN130" s="511"/>
      <c r="STO130" s="511"/>
      <c r="STP130" s="511"/>
      <c r="STQ130" s="511"/>
      <c r="STR130" s="511"/>
      <c r="STS130" s="511"/>
      <c r="STT130" s="511"/>
      <c r="STU130" s="511"/>
      <c r="STV130" s="511"/>
      <c r="STW130" s="511"/>
      <c r="STX130" s="511"/>
      <c r="STY130" s="511"/>
      <c r="STZ130" s="511"/>
      <c r="SUA130" s="511"/>
      <c r="SUB130" s="511"/>
      <c r="SUC130" s="511"/>
      <c r="SUD130" s="511"/>
      <c r="SUE130" s="511"/>
      <c r="SUF130" s="511"/>
      <c r="SUG130" s="511"/>
      <c r="SUH130" s="511"/>
      <c r="SUI130" s="511"/>
      <c r="SUJ130" s="511"/>
      <c r="SUK130" s="511"/>
      <c r="SUL130" s="511"/>
      <c r="SUM130" s="511"/>
      <c r="SUN130" s="511"/>
      <c r="SUO130" s="511"/>
      <c r="SUP130" s="511"/>
      <c r="SUQ130" s="511"/>
      <c r="SUR130" s="511"/>
      <c r="SUS130" s="511"/>
      <c r="SUT130" s="511"/>
      <c r="SUU130" s="511"/>
      <c r="SUV130" s="511"/>
      <c r="SUW130" s="511"/>
      <c r="SUX130" s="511"/>
      <c r="SUY130" s="511"/>
      <c r="SUZ130" s="511"/>
      <c r="SVA130" s="511"/>
      <c r="SVB130" s="511"/>
      <c r="SVC130" s="511"/>
      <c r="SVD130" s="511"/>
      <c r="SVE130" s="511"/>
      <c r="SVF130" s="511"/>
      <c r="SVG130" s="511"/>
      <c r="SVH130" s="511"/>
      <c r="SVI130" s="511"/>
      <c r="SVJ130" s="511"/>
      <c r="SVK130" s="511"/>
      <c r="SVL130" s="511"/>
      <c r="SVM130" s="511"/>
      <c r="SVN130" s="511"/>
      <c r="SVO130" s="511"/>
      <c r="SVP130" s="511"/>
      <c r="SVQ130" s="511"/>
      <c r="SVR130" s="511"/>
      <c r="SVS130" s="511"/>
      <c r="SVT130" s="511"/>
      <c r="SVU130" s="511"/>
      <c r="SVV130" s="511"/>
      <c r="SVW130" s="511"/>
      <c r="SVX130" s="511"/>
      <c r="SVY130" s="511"/>
      <c r="SVZ130" s="511"/>
      <c r="SWA130" s="511"/>
      <c r="SWB130" s="511"/>
      <c r="SWC130" s="511"/>
      <c r="SWD130" s="511"/>
      <c r="SWE130" s="511"/>
      <c r="SWF130" s="511"/>
      <c r="SWG130" s="511"/>
      <c r="SWH130" s="511"/>
      <c r="SWI130" s="511"/>
      <c r="SWJ130" s="511"/>
      <c r="SWK130" s="511"/>
      <c r="SWL130" s="511"/>
      <c r="SWM130" s="511"/>
      <c r="SWN130" s="511"/>
      <c r="SWO130" s="511"/>
      <c r="SWP130" s="511"/>
      <c r="SWQ130" s="511"/>
      <c r="SWR130" s="511"/>
      <c r="SWS130" s="511"/>
      <c r="SWT130" s="511"/>
      <c r="SWU130" s="511"/>
      <c r="SWV130" s="511"/>
      <c r="SWW130" s="511"/>
      <c r="SWX130" s="511"/>
      <c r="SWY130" s="511"/>
      <c r="SWZ130" s="511"/>
      <c r="SXA130" s="511"/>
      <c r="SXB130" s="511"/>
      <c r="SXC130" s="511"/>
      <c r="SXD130" s="511"/>
      <c r="SXE130" s="511"/>
      <c r="SXF130" s="511"/>
      <c r="SXG130" s="511"/>
      <c r="SXH130" s="511"/>
      <c r="SXI130" s="511"/>
      <c r="SXJ130" s="511"/>
      <c r="SXK130" s="511"/>
      <c r="SXL130" s="511"/>
      <c r="SXM130" s="511"/>
      <c r="SXN130" s="511"/>
      <c r="SXO130" s="511"/>
      <c r="SXP130" s="511"/>
      <c r="SXQ130" s="511"/>
      <c r="SXR130" s="511"/>
      <c r="SXS130" s="511"/>
      <c r="SXT130" s="511"/>
      <c r="SXU130" s="511"/>
      <c r="SXV130" s="511"/>
      <c r="SXW130" s="511"/>
      <c r="SXX130" s="511"/>
      <c r="SXY130" s="511"/>
      <c r="SXZ130" s="511"/>
      <c r="SYA130" s="511"/>
      <c r="SYB130" s="511"/>
      <c r="SYC130" s="511"/>
      <c r="SYD130" s="511"/>
      <c r="SYE130" s="511"/>
      <c r="SYF130" s="511"/>
      <c r="SYG130" s="511"/>
      <c r="SYH130" s="511"/>
      <c r="SYI130" s="511"/>
      <c r="SYJ130" s="511"/>
      <c r="SYK130" s="511"/>
      <c r="SYL130" s="511"/>
      <c r="SYM130" s="511"/>
      <c r="SYN130" s="511"/>
      <c r="SYO130" s="511"/>
      <c r="SYP130" s="511"/>
      <c r="SYQ130" s="511"/>
      <c r="SYR130" s="511"/>
      <c r="SYS130" s="511"/>
      <c r="SYT130" s="511"/>
      <c r="SYU130" s="511"/>
      <c r="SYV130" s="511"/>
      <c r="SYW130" s="511"/>
      <c r="SYX130" s="511"/>
      <c r="SYY130" s="511"/>
      <c r="SYZ130" s="511"/>
      <c r="SZA130" s="511"/>
      <c r="SZB130" s="511"/>
      <c r="SZC130" s="511"/>
      <c r="SZD130" s="511"/>
      <c r="SZE130" s="511"/>
      <c r="SZF130" s="511"/>
      <c r="SZG130" s="511"/>
      <c r="SZH130" s="511"/>
      <c r="SZI130" s="511"/>
      <c r="SZJ130" s="511"/>
      <c r="SZK130" s="511"/>
      <c r="SZL130" s="511"/>
      <c r="SZM130" s="511"/>
      <c r="SZN130" s="511"/>
      <c r="SZO130" s="511"/>
      <c r="SZP130" s="511"/>
      <c r="SZQ130" s="511"/>
      <c r="SZR130" s="511"/>
      <c r="SZS130" s="511"/>
      <c r="SZT130" s="511"/>
      <c r="SZU130" s="511"/>
      <c r="SZV130" s="511"/>
      <c r="SZW130" s="511"/>
      <c r="SZX130" s="511"/>
      <c r="SZY130" s="511"/>
      <c r="SZZ130" s="511"/>
      <c r="TAA130" s="511"/>
      <c r="TAB130" s="511"/>
      <c r="TAC130" s="511"/>
      <c r="TAD130" s="511"/>
      <c r="TAE130" s="511"/>
      <c r="TAF130" s="511"/>
      <c r="TAG130" s="511"/>
      <c r="TAH130" s="511"/>
      <c r="TAI130" s="511"/>
      <c r="TAJ130" s="511"/>
      <c r="TAK130" s="511"/>
      <c r="TAL130" s="511"/>
      <c r="TAM130" s="511"/>
      <c r="TAN130" s="511"/>
      <c r="TAO130" s="511"/>
      <c r="TAP130" s="511"/>
      <c r="TAQ130" s="511"/>
      <c r="TAR130" s="511"/>
      <c r="TAS130" s="511"/>
      <c r="TAT130" s="511"/>
      <c r="TAU130" s="511"/>
      <c r="TAV130" s="511"/>
      <c r="TAW130" s="511"/>
      <c r="TAX130" s="511"/>
      <c r="TAY130" s="511"/>
      <c r="TAZ130" s="511"/>
      <c r="TBA130" s="511"/>
      <c r="TBB130" s="511"/>
      <c r="TBC130" s="511"/>
      <c r="TBD130" s="511"/>
      <c r="TBE130" s="511"/>
      <c r="TBF130" s="511"/>
      <c r="TBG130" s="511"/>
      <c r="TBH130" s="511"/>
      <c r="TBI130" s="511"/>
      <c r="TBJ130" s="511"/>
      <c r="TBK130" s="511"/>
      <c r="TBL130" s="511"/>
      <c r="TBM130" s="511"/>
      <c r="TBN130" s="511"/>
      <c r="TBO130" s="511"/>
      <c r="TBP130" s="511"/>
      <c r="TBQ130" s="511"/>
      <c r="TBR130" s="511"/>
      <c r="TBS130" s="511"/>
      <c r="TBT130" s="511"/>
      <c r="TBU130" s="511"/>
      <c r="TBV130" s="511"/>
      <c r="TBW130" s="511"/>
      <c r="TBX130" s="511"/>
      <c r="TBY130" s="511"/>
      <c r="TBZ130" s="511"/>
      <c r="TCA130" s="511"/>
      <c r="TCB130" s="511"/>
      <c r="TCC130" s="511"/>
      <c r="TCD130" s="511"/>
      <c r="TCE130" s="511"/>
      <c r="TCF130" s="511"/>
      <c r="TCG130" s="511"/>
      <c r="TCH130" s="511"/>
      <c r="TCI130" s="511"/>
      <c r="TCJ130" s="511"/>
      <c r="TCK130" s="511"/>
      <c r="TCL130" s="511"/>
      <c r="TCM130" s="511"/>
      <c r="TCN130" s="511"/>
      <c r="TCO130" s="511"/>
      <c r="TCP130" s="511"/>
      <c r="TCQ130" s="511"/>
      <c r="TCR130" s="511"/>
      <c r="TCS130" s="511"/>
      <c r="TCT130" s="511"/>
      <c r="TCU130" s="511"/>
      <c r="TCV130" s="511"/>
      <c r="TCW130" s="511"/>
      <c r="TCX130" s="511"/>
      <c r="TCY130" s="511"/>
      <c r="TCZ130" s="511"/>
      <c r="TDA130" s="511"/>
      <c r="TDB130" s="511"/>
      <c r="TDC130" s="511"/>
      <c r="TDD130" s="511"/>
      <c r="TDE130" s="511"/>
      <c r="TDF130" s="511"/>
      <c r="TDG130" s="511"/>
      <c r="TDH130" s="511"/>
      <c r="TDI130" s="511"/>
      <c r="TDJ130" s="511"/>
      <c r="TDK130" s="511"/>
      <c r="TDL130" s="511"/>
      <c r="TDM130" s="511"/>
      <c r="TDN130" s="511"/>
      <c r="TDO130" s="511"/>
      <c r="TDP130" s="511"/>
      <c r="TDQ130" s="511"/>
      <c r="TDR130" s="511"/>
      <c r="TDS130" s="511"/>
      <c r="TDT130" s="511"/>
      <c r="TDU130" s="511"/>
      <c r="TDV130" s="511"/>
      <c r="TDW130" s="511"/>
      <c r="TDX130" s="511"/>
      <c r="TDY130" s="511"/>
      <c r="TDZ130" s="511"/>
      <c r="TEA130" s="511"/>
      <c r="TEB130" s="511"/>
      <c r="TEC130" s="511"/>
      <c r="TED130" s="511"/>
      <c r="TEE130" s="511"/>
      <c r="TEF130" s="511"/>
      <c r="TEG130" s="511"/>
      <c r="TEH130" s="511"/>
      <c r="TEI130" s="511"/>
      <c r="TEJ130" s="511"/>
      <c r="TEK130" s="511"/>
      <c r="TEL130" s="511"/>
      <c r="TEM130" s="511"/>
      <c r="TEN130" s="511"/>
      <c r="TEO130" s="511"/>
      <c r="TEP130" s="511"/>
      <c r="TEQ130" s="511"/>
      <c r="TER130" s="511"/>
      <c r="TES130" s="511"/>
      <c r="TET130" s="511"/>
      <c r="TEU130" s="511"/>
      <c r="TEV130" s="511"/>
      <c r="TEW130" s="511"/>
      <c r="TEX130" s="511"/>
      <c r="TEY130" s="511"/>
      <c r="TEZ130" s="511"/>
      <c r="TFA130" s="511"/>
      <c r="TFB130" s="511"/>
      <c r="TFC130" s="511"/>
      <c r="TFD130" s="511"/>
      <c r="TFE130" s="511"/>
      <c r="TFF130" s="511"/>
      <c r="TFG130" s="511"/>
      <c r="TFH130" s="511"/>
      <c r="TFI130" s="511"/>
      <c r="TFJ130" s="511"/>
      <c r="TFK130" s="511"/>
      <c r="TFL130" s="511"/>
      <c r="TFM130" s="511"/>
      <c r="TFN130" s="511"/>
      <c r="TFO130" s="511"/>
      <c r="TFP130" s="511"/>
      <c r="TFQ130" s="511"/>
      <c r="TFR130" s="511"/>
      <c r="TFS130" s="511"/>
      <c r="TFT130" s="511"/>
      <c r="TFU130" s="511"/>
      <c r="TFV130" s="511"/>
      <c r="TFW130" s="511"/>
      <c r="TFX130" s="511"/>
      <c r="TFY130" s="511"/>
      <c r="TFZ130" s="511"/>
      <c r="TGA130" s="511"/>
      <c r="TGB130" s="511"/>
      <c r="TGC130" s="511"/>
      <c r="TGD130" s="511"/>
      <c r="TGE130" s="511"/>
      <c r="TGF130" s="511"/>
      <c r="TGG130" s="511"/>
      <c r="TGH130" s="511"/>
      <c r="TGI130" s="511"/>
      <c r="TGJ130" s="511"/>
      <c r="TGK130" s="511"/>
      <c r="TGL130" s="511"/>
      <c r="TGM130" s="511"/>
      <c r="TGN130" s="511"/>
      <c r="TGO130" s="511"/>
      <c r="TGP130" s="511"/>
      <c r="TGQ130" s="511"/>
      <c r="TGR130" s="511"/>
      <c r="TGS130" s="511"/>
      <c r="TGT130" s="511"/>
      <c r="TGU130" s="511"/>
      <c r="TGV130" s="511"/>
      <c r="TGW130" s="511"/>
      <c r="TGX130" s="511"/>
      <c r="TGY130" s="511"/>
      <c r="TGZ130" s="511"/>
      <c r="THA130" s="511"/>
      <c r="THB130" s="511"/>
      <c r="THC130" s="511"/>
      <c r="THD130" s="511"/>
      <c r="THE130" s="511"/>
      <c r="THF130" s="511"/>
      <c r="THG130" s="511"/>
      <c r="THH130" s="511"/>
      <c r="THI130" s="511"/>
      <c r="THJ130" s="511"/>
      <c r="THK130" s="511"/>
      <c r="THL130" s="511"/>
      <c r="THM130" s="511"/>
      <c r="THN130" s="511"/>
      <c r="THO130" s="511"/>
      <c r="THP130" s="511"/>
      <c r="THQ130" s="511"/>
      <c r="THR130" s="511"/>
      <c r="THS130" s="511"/>
      <c r="THT130" s="511"/>
      <c r="THU130" s="511"/>
      <c r="THV130" s="511"/>
      <c r="THW130" s="511"/>
      <c r="THX130" s="511"/>
      <c r="THY130" s="511"/>
      <c r="THZ130" s="511"/>
      <c r="TIA130" s="511"/>
      <c r="TIB130" s="511"/>
      <c r="TIC130" s="511"/>
      <c r="TID130" s="511"/>
      <c r="TIE130" s="511"/>
      <c r="TIF130" s="511"/>
      <c r="TIG130" s="511"/>
      <c r="TIH130" s="511"/>
      <c r="TII130" s="511"/>
      <c r="TIJ130" s="511"/>
      <c r="TIK130" s="511"/>
      <c r="TIL130" s="511"/>
      <c r="TIM130" s="511"/>
      <c r="TIN130" s="511"/>
      <c r="TIO130" s="511"/>
      <c r="TIP130" s="511"/>
      <c r="TIQ130" s="511"/>
      <c r="TIR130" s="511"/>
      <c r="TIS130" s="511"/>
      <c r="TIT130" s="511"/>
      <c r="TIU130" s="511"/>
      <c r="TIV130" s="511"/>
      <c r="TIW130" s="511"/>
      <c r="TIX130" s="511"/>
      <c r="TIY130" s="511"/>
      <c r="TIZ130" s="511"/>
      <c r="TJA130" s="511"/>
      <c r="TJB130" s="511"/>
      <c r="TJC130" s="511"/>
      <c r="TJD130" s="511"/>
      <c r="TJE130" s="511"/>
      <c r="TJF130" s="511"/>
      <c r="TJG130" s="511"/>
      <c r="TJH130" s="511"/>
      <c r="TJI130" s="511"/>
      <c r="TJJ130" s="511"/>
      <c r="TJK130" s="511"/>
      <c r="TJL130" s="511"/>
      <c r="TJM130" s="511"/>
      <c r="TJN130" s="511"/>
      <c r="TJO130" s="511"/>
      <c r="TJP130" s="511"/>
      <c r="TJQ130" s="511"/>
      <c r="TJR130" s="511"/>
      <c r="TJS130" s="511"/>
      <c r="TJT130" s="511"/>
      <c r="TJU130" s="511"/>
      <c r="TJV130" s="511"/>
      <c r="TJW130" s="511"/>
      <c r="TJX130" s="511"/>
      <c r="TJY130" s="511"/>
      <c r="TJZ130" s="511"/>
      <c r="TKA130" s="511"/>
      <c r="TKB130" s="511"/>
      <c r="TKC130" s="511"/>
      <c r="TKD130" s="511"/>
      <c r="TKE130" s="511"/>
      <c r="TKF130" s="511"/>
      <c r="TKG130" s="511"/>
      <c r="TKH130" s="511"/>
      <c r="TKI130" s="511"/>
      <c r="TKJ130" s="511"/>
      <c r="TKK130" s="511"/>
      <c r="TKL130" s="511"/>
      <c r="TKM130" s="511"/>
      <c r="TKN130" s="511"/>
      <c r="TKO130" s="511"/>
      <c r="TKP130" s="511"/>
      <c r="TKQ130" s="511"/>
      <c r="TKR130" s="511"/>
      <c r="TKS130" s="511"/>
      <c r="TKT130" s="511"/>
      <c r="TKU130" s="511"/>
      <c r="TKV130" s="511"/>
      <c r="TKW130" s="511"/>
      <c r="TKX130" s="511"/>
      <c r="TKY130" s="511"/>
      <c r="TKZ130" s="511"/>
      <c r="TLA130" s="511"/>
      <c r="TLB130" s="511"/>
      <c r="TLC130" s="511"/>
      <c r="TLD130" s="511"/>
      <c r="TLE130" s="511"/>
      <c r="TLF130" s="511"/>
      <c r="TLG130" s="511"/>
      <c r="TLH130" s="511"/>
      <c r="TLI130" s="511"/>
      <c r="TLJ130" s="511"/>
      <c r="TLK130" s="511"/>
      <c r="TLL130" s="511"/>
      <c r="TLM130" s="511"/>
      <c r="TLN130" s="511"/>
      <c r="TLO130" s="511"/>
      <c r="TLP130" s="511"/>
      <c r="TLQ130" s="511"/>
      <c r="TLR130" s="511"/>
      <c r="TLS130" s="511"/>
      <c r="TLT130" s="511"/>
      <c r="TLU130" s="511"/>
      <c r="TLV130" s="511"/>
      <c r="TLW130" s="511"/>
      <c r="TLX130" s="511"/>
      <c r="TLY130" s="511"/>
      <c r="TLZ130" s="511"/>
      <c r="TMA130" s="511"/>
      <c r="TMB130" s="511"/>
      <c r="TMC130" s="511"/>
      <c r="TMD130" s="511"/>
      <c r="TME130" s="511"/>
      <c r="TMF130" s="511"/>
      <c r="TMG130" s="511"/>
      <c r="TMH130" s="511"/>
      <c r="TMI130" s="511"/>
      <c r="TMJ130" s="511"/>
      <c r="TMK130" s="511"/>
      <c r="TML130" s="511"/>
      <c r="TMM130" s="511"/>
      <c r="TMN130" s="511"/>
      <c r="TMO130" s="511"/>
      <c r="TMP130" s="511"/>
      <c r="TMQ130" s="511"/>
      <c r="TMR130" s="511"/>
      <c r="TMS130" s="511"/>
      <c r="TMT130" s="511"/>
      <c r="TMU130" s="511"/>
      <c r="TMV130" s="511"/>
      <c r="TMW130" s="511"/>
      <c r="TMX130" s="511"/>
      <c r="TMY130" s="511"/>
      <c r="TMZ130" s="511"/>
      <c r="TNA130" s="511"/>
      <c r="TNB130" s="511"/>
      <c r="TNC130" s="511"/>
      <c r="TND130" s="511"/>
      <c r="TNE130" s="511"/>
      <c r="TNF130" s="511"/>
      <c r="TNG130" s="511"/>
      <c r="TNH130" s="511"/>
      <c r="TNI130" s="511"/>
      <c r="TNJ130" s="511"/>
      <c r="TNK130" s="511"/>
      <c r="TNL130" s="511"/>
      <c r="TNM130" s="511"/>
      <c r="TNN130" s="511"/>
      <c r="TNO130" s="511"/>
      <c r="TNP130" s="511"/>
      <c r="TNQ130" s="511"/>
      <c r="TNR130" s="511"/>
      <c r="TNS130" s="511"/>
      <c r="TNT130" s="511"/>
      <c r="TNU130" s="511"/>
      <c r="TNV130" s="511"/>
      <c r="TNW130" s="511"/>
      <c r="TNX130" s="511"/>
      <c r="TNY130" s="511"/>
      <c r="TNZ130" s="511"/>
      <c r="TOA130" s="511"/>
      <c r="TOB130" s="511"/>
      <c r="TOC130" s="511"/>
      <c r="TOD130" s="511"/>
      <c r="TOE130" s="511"/>
      <c r="TOF130" s="511"/>
      <c r="TOG130" s="511"/>
      <c r="TOH130" s="511"/>
      <c r="TOI130" s="511"/>
      <c r="TOJ130" s="511"/>
      <c r="TOK130" s="511"/>
      <c r="TOL130" s="511"/>
      <c r="TOM130" s="511"/>
      <c r="TON130" s="511"/>
      <c r="TOO130" s="511"/>
      <c r="TOP130" s="511"/>
      <c r="TOQ130" s="511"/>
      <c r="TOR130" s="511"/>
      <c r="TOS130" s="511"/>
      <c r="TOT130" s="511"/>
      <c r="TOU130" s="511"/>
      <c r="TOV130" s="511"/>
      <c r="TOW130" s="511"/>
      <c r="TOX130" s="511"/>
      <c r="TOY130" s="511"/>
      <c r="TOZ130" s="511"/>
      <c r="TPA130" s="511"/>
      <c r="TPB130" s="511"/>
      <c r="TPC130" s="511"/>
      <c r="TPD130" s="511"/>
      <c r="TPE130" s="511"/>
      <c r="TPF130" s="511"/>
      <c r="TPG130" s="511"/>
      <c r="TPH130" s="511"/>
      <c r="TPI130" s="511"/>
      <c r="TPJ130" s="511"/>
      <c r="TPK130" s="511"/>
      <c r="TPL130" s="511"/>
      <c r="TPM130" s="511"/>
      <c r="TPN130" s="511"/>
      <c r="TPO130" s="511"/>
      <c r="TPP130" s="511"/>
      <c r="TPQ130" s="511"/>
      <c r="TPR130" s="511"/>
      <c r="TPS130" s="511"/>
      <c r="TPT130" s="511"/>
      <c r="TPU130" s="511"/>
      <c r="TPV130" s="511"/>
      <c r="TPW130" s="511"/>
      <c r="TPX130" s="511"/>
      <c r="TPY130" s="511"/>
      <c r="TPZ130" s="511"/>
      <c r="TQA130" s="511"/>
      <c r="TQB130" s="511"/>
      <c r="TQC130" s="511"/>
      <c r="TQD130" s="511"/>
      <c r="TQE130" s="511"/>
      <c r="TQF130" s="511"/>
      <c r="TQG130" s="511"/>
      <c r="TQH130" s="511"/>
      <c r="TQI130" s="511"/>
      <c r="TQJ130" s="511"/>
      <c r="TQK130" s="511"/>
      <c r="TQL130" s="511"/>
      <c r="TQM130" s="511"/>
      <c r="TQN130" s="511"/>
      <c r="TQO130" s="511"/>
      <c r="TQP130" s="511"/>
      <c r="TQQ130" s="511"/>
      <c r="TQR130" s="511"/>
      <c r="TQS130" s="511"/>
      <c r="TQT130" s="511"/>
      <c r="TQU130" s="511"/>
      <c r="TQV130" s="511"/>
      <c r="TQW130" s="511"/>
      <c r="TQX130" s="511"/>
      <c r="TQY130" s="511"/>
      <c r="TQZ130" s="511"/>
      <c r="TRA130" s="511"/>
      <c r="TRB130" s="511"/>
      <c r="TRC130" s="511"/>
      <c r="TRD130" s="511"/>
      <c r="TRE130" s="511"/>
      <c r="TRF130" s="511"/>
      <c r="TRG130" s="511"/>
      <c r="TRH130" s="511"/>
      <c r="TRI130" s="511"/>
      <c r="TRJ130" s="511"/>
      <c r="TRK130" s="511"/>
      <c r="TRL130" s="511"/>
      <c r="TRM130" s="511"/>
      <c r="TRN130" s="511"/>
      <c r="TRO130" s="511"/>
      <c r="TRP130" s="511"/>
      <c r="TRQ130" s="511"/>
      <c r="TRR130" s="511"/>
      <c r="TRS130" s="511"/>
      <c r="TRT130" s="511"/>
      <c r="TRU130" s="511"/>
      <c r="TRV130" s="511"/>
      <c r="TRW130" s="511"/>
      <c r="TRX130" s="511"/>
      <c r="TRY130" s="511"/>
      <c r="TRZ130" s="511"/>
      <c r="TSA130" s="511"/>
      <c r="TSB130" s="511"/>
      <c r="TSC130" s="511"/>
      <c r="TSD130" s="511"/>
      <c r="TSE130" s="511"/>
      <c r="TSF130" s="511"/>
      <c r="TSG130" s="511"/>
      <c r="TSH130" s="511"/>
      <c r="TSI130" s="511"/>
      <c r="TSJ130" s="511"/>
      <c r="TSK130" s="511"/>
      <c r="TSL130" s="511"/>
      <c r="TSM130" s="511"/>
      <c r="TSN130" s="511"/>
      <c r="TSO130" s="511"/>
      <c r="TSP130" s="511"/>
      <c r="TSQ130" s="511"/>
      <c r="TSR130" s="511"/>
      <c r="TSS130" s="511"/>
      <c r="TST130" s="511"/>
      <c r="TSU130" s="511"/>
      <c r="TSV130" s="511"/>
      <c r="TSW130" s="511"/>
      <c r="TSX130" s="511"/>
      <c r="TSY130" s="511"/>
      <c r="TSZ130" s="511"/>
      <c r="TTA130" s="511"/>
      <c r="TTB130" s="511"/>
      <c r="TTC130" s="511"/>
      <c r="TTD130" s="511"/>
      <c r="TTE130" s="511"/>
      <c r="TTF130" s="511"/>
      <c r="TTG130" s="511"/>
      <c r="TTH130" s="511"/>
      <c r="TTI130" s="511"/>
      <c r="TTJ130" s="511"/>
      <c r="TTK130" s="511"/>
      <c r="TTL130" s="511"/>
      <c r="TTM130" s="511"/>
      <c r="TTN130" s="511"/>
      <c r="TTO130" s="511"/>
      <c r="TTP130" s="511"/>
      <c r="TTQ130" s="511"/>
      <c r="TTR130" s="511"/>
      <c r="TTS130" s="511"/>
      <c r="TTT130" s="511"/>
      <c r="TTU130" s="511"/>
      <c r="TTV130" s="511"/>
      <c r="TTW130" s="511"/>
      <c r="TTX130" s="511"/>
      <c r="TTY130" s="511"/>
      <c r="TTZ130" s="511"/>
      <c r="TUA130" s="511"/>
      <c r="TUB130" s="511"/>
      <c r="TUC130" s="511"/>
      <c r="TUD130" s="511"/>
      <c r="TUE130" s="511"/>
      <c r="TUF130" s="511"/>
      <c r="TUG130" s="511"/>
      <c r="TUH130" s="511"/>
      <c r="TUI130" s="511"/>
      <c r="TUJ130" s="511"/>
      <c r="TUK130" s="511"/>
      <c r="TUL130" s="511"/>
      <c r="TUM130" s="511"/>
      <c r="TUN130" s="511"/>
      <c r="TUO130" s="511"/>
      <c r="TUP130" s="511"/>
      <c r="TUQ130" s="511"/>
      <c r="TUR130" s="511"/>
      <c r="TUS130" s="511"/>
      <c r="TUT130" s="511"/>
      <c r="TUU130" s="511"/>
      <c r="TUV130" s="511"/>
      <c r="TUW130" s="511"/>
      <c r="TUX130" s="511"/>
      <c r="TUY130" s="511"/>
      <c r="TUZ130" s="511"/>
      <c r="TVA130" s="511"/>
      <c r="TVB130" s="511"/>
      <c r="TVC130" s="511"/>
      <c r="TVD130" s="511"/>
      <c r="TVE130" s="511"/>
      <c r="TVF130" s="511"/>
      <c r="TVG130" s="511"/>
      <c r="TVH130" s="511"/>
      <c r="TVI130" s="511"/>
      <c r="TVJ130" s="511"/>
      <c r="TVK130" s="511"/>
      <c r="TVL130" s="511"/>
      <c r="TVM130" s="511"/>
      <c r="TVN130" s="511"/>
      <c r="TVO130" s="511"/>
      <c r="TVP130" s="511"/>
      <c r="TVQ130" s="511"/>
      <c r="TVR130" s="511"/>
      <c r="TVS130" s="511"/>
      <c r="TVT130" s="511"/>
      <c r="TVU130" s="511"/>
      <c r="TVV130" s="511"/>
      <c r="TVW130" s="511"/>
      <c r="TVX130" s="511"/>
      <c r="TVY130" s="511"/>
      <c r="TVZ130" s="511"/>
      <c r="TWA130" s="511"/>
      <c r="TWB130" s="511"/>
      <c r="TWC130" s="511"/>
      <c r="TWD130" s="511"/>
      <c r="TWE130" s="511"/>
      <c r="TWF130" s="511"/>
      <c r="TWG130" s="511"/>
      <c r="TWH130" s="511"/>
      <c r="TWI130" s="511"/>
      <c r="TWJ130" s="511"/>
      <c r="TWK130" s="511"/>
      <c r="TWL130" s="511"/>
      <c r="TWM130" s="511"/>
      <c r="TWN130" s="511"/>
      <c r="TWO130" s="511"/>
      <c r="TWP130" s="511"/>
      <c r="TWQ130" s="511"/>
      <c r="TWR130" s="511"/>
      <c r="TWS130" s="511"/>
      <c r="TWT130" s="511"/>
      <c r="TWU130" s="511"/>
      <c r="TWV130" s="511"/>
      <c r="TWW130" s="511"/>
      <c r="TWX130" s="511"/>
      <c r="TWY130" s="511"/>
      <c r="TWZ130" s="511"/>
      <c r="TXA130" s="511"/>
      <c r="TXB130" s="511"/>
      <c r="TXC130" s="511"/>
      <c r="TXD130" s="511"/>
      <c r="TXE130" s="511"/>
      <c r="TXF130" s="511"/>
      <c r="TXG130" s="511"/>
      <c r="TXH130" s="511"/>
      <c r="TXI130" s="511"/>
      <c r="TXJ130" s="511"/>
      <c r="TXK130" s="511"/>
      <c r="TXL130" s="511"/>
      <c r="TXM130" s="511"/>
      <c r="TXN130" s="511"/>
      <c r="TXO130" s="511"/>
      <c r="TXP130" s="511"/>
      <c r="TXQ130" s="511"/>
      <c r="TXR130" s="511"/>
      <c r="TXS130" s="511"/>
      <c r="TXT130" s="511"/>
      <c r="TXU130" s="511"/>
      <c r="TXV130" s="511"/>
      <c r="TXW130" s="511"/>
      <c r="TXX130" s="511"/>
      <c r="TXY130" s="511"/>
      <c r="TXZ130" s="511"/>
      <c r="TYA130" s="511"/>
      <c r="TYB130" s="511"/>
      <c r="TYC130" s="511"/>
      <c r="TYD130" s="511"/>
      <c r="TYE130" s="511"/>
      <c r="TYF130" s="511"/>
      <c r="TYG130" s="511"/>
      <c r="TYH130" s="511"/>
      <c r="TYI130" s="511"/>
      <c r="TYJ130" s="511"/>
      <c r="TYK130" s="511"/>
      <c r="TYL130" s="511"/>
      <c r="TYM130" s="511"/>
      <c r="TYN130" s="511"/>
      <c r="TYO130" s="511"/>
      <c r="TYP130" s="511"/>
      <c r="TYQ130" s="511"/>
      <c r="TYR130" s="511"/>
      <c r="TYS130" s="511"/>
      <c r="TYT130" s="511"/>
      <c r="TYU130" s="511"/>
      <c r="TYV130" s="511"/>
      <c r="TYW130" s="511"/>
      <c r="TYX130" s="511"/>
      <c r="TYY130" s="511"/>
      <c r="TYZ130" s="511"/>
      <c r="TZA130" s="511"/>
      <c r="TZB130" s="511"/>
      <c r="TZC130" s="511"/>
      <c r="TZD130" s="511"/>
      <c r="TZE130" s="511"/>
      <c r="TZF130" s="511"/>
      <c r="TZG130" s="511"/>
      <c r="TZH130" s="511"/>
      <c r="TZI130" s="511"/>
      <c r="TZJ130" s="511"/>
      <c r="TZK130" s="511"/>
      <c r="TZL130" s="511"/>
      <c r="TZM130" s="511"/>
      <c r="TZN130" s="511"/>
      <c r="TZO130" s="511"/>
      <c r="TZP130" s="511"/>
      <c r="TZQ130" s="511"/>
      <c r="TZR130" s="511"/>
      <c r="TZS130" s="511"/>
      <c r="TZT130" s="511"/>
      <c r="TZU130" s="511"/>
      <c r="TZV130" s="511"/>
      <c r="TZW130" s="511"/>
      <c r="TZX130" s="511"/>
      <c r="TZY130" s="511"/>
      <c r="TZZ130" s="511"/>
      <c r="UAA130" s="511"/>
      <c r="UAB130" s="511"/>
      <c r="UAC130" s="511"/>
      <c r="UAD130" s="511"/>
      <c r="UAE130" s="511"/>
      <c r="UAF130" s="511"/>
      <c r="UAG130" s="511"/>
      <c r="UAH130" s="511"/>
      <c r="UAI130" s="511"/>
      <c r="UAJ130" s="511"/>
      <c r="UAK130" s="511"/>
      <c r="UAL130" s="511"/>
      <c r="UAM130" s="511"/>
      <c r="UAN130" s="511"/>
      <c r="UAO130" s="511"/>
      <c r="UAP130" s="511"/>
      <c r="UAQ130" s="511"/>
      <c r="UAR130" s="511"/>
      <c r="UAS130" s="511"/>
      <c r="UAT130" s="511"/>
      <c r="UAU130" s="511"/>
      <c r="UAV130" s="511"/>
      <c r="UAW130" s="511"/>
      <c r="UAX130" s="511"/>
      <c r="UAY130" s="511"/>
      <c r="UAZ130" s="511"/>
      <c r="UBA130" s="511"/>
      <c r="UBB130" s="511"/>
      <c r="UBC130" s="511"/>
      <c r="UBD130" s="511"/>
      <c r="UBE130" s="511"/>
      <c r="UBF130" s="511"/>
      <c r="UBG130" s="511"/>
      <c r="UBH130" s="511"/>
      <c r="UBI130" s="511"/>
      <c r="UBJ130" s="511"/>
      <c r="UBK130" s="511"/>
      <c r="UBL130" s="511"/>
      <c r="UBM130" s="511"/>
      <c r="UBN130" s="511"/>
      <c r="UBO130" s="511"/>
      <c r="UBP130" s="511"/>
      <c r="UBQ130" s="511"/>
      <c r="UBR130" s="511"/>
      <c r="UBS130" s="511"/>
      <c r="UBT130" s="511"/>
      <c r="UBU130" s="511"/>
      <c r="UBV130" s="511"/>
      <c r="UBW130" s="511"/>
      <c r="UBX130" s="511"/>
      <c r="UBY130" s="511"/>
      <c r="UBZ130" s="511"/>
      <c r="UCA130" s="511"/>
      <c r="UCB130" s="511"/>
      <c r="UCC130" s="511"/>
      <c r="UCD130" s="511"/>
      <c r="UCE130" s="511"/>
      <c r="UCF130" s="511"/>
      <c r="UCG130" s="511"/>
      <c r="UCH130" s="511"/>
      <c r="UCI130" s="511"/>
      <c r="UCJ130" s="511"/>
      <c r="UCK130" s="511"/>
      <c r="UCL130" s="511"/>
      <c r="UCM130" s="511"/>
      <c r="UCN130" s="511"/>
      <c r="UCO130" s="511"/>
      <c r="UCP130" s="511"/>
      <c r="UCQ130" s="511"/>
      <c r="UCR130" s="511"/>
      <c r="UCS130" s="511"/>
      <c r="UCT130" s="511"/>
      <c r="UCU130" s="511"/>
      <c r="UCV130" s="511"/>
      <c r="UCW130" s="511"/>
      <c r="UCX130" s="511"/>
      <c r="UCY130" s="511"/>
      <c r="UCZ130" s="511"/>
      <c r="UDA130" s="511"/>
      <c r="UDB130" s="511"/>
      <c r="UDC130" s="511"/>
      <c r="UDD130" s="511"/>
      <c r="UDE130" s="511"/>
      <c r="UDF130" s="511"/>
      <c r="UDG130" s="511"/>
      <c r="UDH130" s="511"/>
      <c r="UDI130" s="511"/>
      <c r="UDJ130" s="511"/>
      <c r="UDK130" s="511"/>
      <c r="UDL130" s="511"/>
      <c r="UDM130" s="511"/>
      <c r="UDN130" s="511"/>
      <c r="UDO130" s="511"/>
      <c r="UDP130" s="511"/>
      <c r="UDQ130" s="511"/>
      <c r="UDR130" s="511"/>
      <c r="UDS130" s="511"/>
      <c r="UDT130" s="511"/>
      <c r="UDU130" s="511"/>
      <c r="UDV130" s="511"/>
      <c r="UDW130" s="511"/>
      <c r="UDX130" s="511"/>
      <c r="UDY130" s="511"/>
      <c r="UDZ130" s="511"/>
      <c r="UEA130" s="511"/>
      <c r="UEB130" s="511"/>
      <c r="UEC130" s="511"/>
      <c r="UED130" s="511"/>
      <c r="UEE130" s="511"/>
      <c r="UEF130" s="511"/>
      <c r="UEG130" s="511"/>
      <c r="UEH130" s="511"/>
      <c r="UEI130" s="511"/>
      <c r="UEJ130" s="511"/>
      <c r="UEK130" s="511"/>
      <c r="UEL130" s="511"/>
      <c r="UEM130" s="511"/>
      <c r="UEN130" s="511"/>
      <c r="UEO130" s="511"/>
      <c r="UEP130" s="511"/>
      <c r="UEQ130" s="511"/>
      <c r="UER130" s="511"/>
      <c r="UES130" s="511"/>
      <c r="UET130" s="511"/>
      <c r="UEU130" s="511"/>
      <c r="UEV130" s="511"/>
      <c r="UEW130" s="511"/>
      <c r="UEX130" s="511"/>
      <c r="UEY130" s="511"/>
      <c r="UEZ130" s="511"/>
      <c r="UFA130" s="511"/>
      <c r="UFB130" s="511"/>
      <c r="UFC130" s="511"/>
      <c r="UFD130" s="511"/>
      <c r="UFE130" s="511"/>
      <c r="UFF130" s="511"/>
      <c r="UFG130" s="511"/>
      <c r="UFH130" s="511"/>
      <c r="UFI130" s="511"/>
      <c r="UFJ130" s="511"/>
      <c r="UFK130" s="511"/>
      <c r="UFL130" s="511"/>
      <c r="UFM130" s="511"/>
      <c r="UFN130" s="511"/>
      <c r="UFO130" s="511"/>
      <c r="UFP130" s="511"/>
      <c r="UFQ130" s="511"/>
      <c r="UFR130" s="511"/>
      <c r="UFS130" s="511"/>
      <c r="UFT130" s="511"/>
      <c r="UFU130" s="511"/>
      <c r="UFV130" s="511"/>
      <c r="UFW130" s="511"/>
      <c r="UFX130" s="511"/>
      <c r="UFY130" s="511"/>
      <c r="UFZ130" s="511"/>
      <c r="UGA130" s="511"/>
      <c r="UGB130" s="511"/>
      <c r="UGC130" s="511"/>
      <c r="UGD130" s="511"/>
      <c r="UGE130" s="511"/>
      <c r="UGF130" s="511"/>
      <c r="UGG130" s="511"/>
      <c r="UGH130" s="511"/>
      <c r="UGI130" s="511"/>
      <c r="UGJ130" s="511"/>
      <c r="UGK130" s="511"/>
      <c r="UGL130" s="511"/>
      <c r="UGM130" s="511"/>
      <c r="UGN130" s="511"/>
      <c r="UGO130" s="511"/>
      <c r="UGP130" s="511"/>
      <c r="UGQ130" s="511"/>
      <c r="UGR130" s="511"/>
      <c r="UGS130" s="511"/>
      <c r="UGT130" s="511"/>
      <c r="UGU130" s="511"/>
      <c r="UGV130" s="511"/>
      <c r="UGW130" s="511"/>
      <c r="UGX130" s="511"/>
      <c r="UGY130" s="511"/>
      <c r="UGZ130" s="511"/>
      <c r="UHA130" s="511"/>
      <c r="UHB130" s="511"/>
      <c r="UHC130" s="511"/>
      <c r="UHD130" s="511"/>
      <c r="UHE130" s="511"/>
      <c r="UHF130" s="511"/>
      <c r="UHG130" s="511"/>
      <c r="UHH130" s="511"/>
      <c r="UHI130" s="511"/>
      <c r="UHJ130" s="511"/>
      <c r="UHK130" s="511"/>
      <c r="UHL130" s="511"/>
      <c r="UHM130" s="511"/>
      <c r="UHN130" s="511"/>
      <c r="UHO130" s="511"/>
      <c r="UHP130" s="511"/>
      <c r="UHQ130" s="511"/>
      <c r="UHR130" s="511"/>
      <c r="UHS130" s="511"/>
      <c r="UHT130" s="511"/>
      <c r="UHU130" s="511"/>
      <c r="UHV130" s="511"/>
      <c r="UHW130" s="511"/>
      <c r="UHX130" s="511"/>
      <c r="UHY130" s="511"/>
      <c r="UHZ130" s="511"/>
      <c r="UIA130" s="511"/>
      <c r="UIB130" s="511"/>
      <c r="UIC130" s="511"/>
      <c r="UID130" s="511"/>
      <c r="UIE130" s="511"/>
      <c r="UIF130" s="511"/>
      <c r="UIG130" s="511"/>
      <c r="UIH130" s="511"/>
      <c r="UII130" s="511"/>
      <c r="UIJ130" s="511"/>
      <c r="UIK130" s="511"/>
      <c r="UIL130" s="511"/>
      <c r="UIM130" s="511"/>
      <c r="UIN130" s="511"/>
      <c r="UIO130" s="511"/>
      <c r="UIP130" s="511"/>
      <c r="UIQ130" s="511"/>
      <c r="UIR130" s="511"/>
      <c r="UIS130" s="511"/>
      <c r="UIT130" s="511"/>
      <c r="UIU130" s="511"/>
      <c r="UIV130" s="511"/>
      <c r="UIW130" s="511"/>
      <c r="UIX130" s="511"/>
      <c r="UIY130" s="511"/>
      <c r="UIZ130" s="511"/>
      <c r="UJA130" s="511"/>
      <c r="UJB130" s="511"/>
      <c r="UJC130" s="511"/>
      <c r="UJD130" s="511"/>
      <c r="UJE130" s="511"/>
      <c r="UJF130" s="511"/>
      <c r="UJG130" s="511"/>
      <c r="UJH130" s="511"/>
      <c r="UJI130" s="511"/>
      <c r="UJJ130" s="511"/>
      <c r="UJK130" s="511"/>
      <c r="UJL130" s="511"/>
      <c r="UJM130" s="511"/>
      <c r="UJN130" s="511"/>
      <c r="UJO130" s="511"/>
      <c r="UJP130" s="511"/>
      <c r="UJQ130" s="511"/>
      <c r="UJR130" s="511"/>
      <c r="UJS130" s="511"/>
      <c r="UJT130" s="511"/>
      <c r="UJU130" s="511"/>
      <c r="UJV130" s="511"/>
      <c r="UJW130" s="511"/>
      <c r="UJX130" s="511"/>
      <c r="UJY130" s="511"/>
      <c r="UJZ130" s="511"/>
      <c r="UKA130" s="511"/>
      <c r="UKB130" s="511"/>
      <c r="UKC130" s="511"/>
      <c r="UKD130" s="511"/>
      <c r="UKE130" s="511"/>
      <c r="UKF130" s="511"/>
      <c r="UKG130" s="511"/>
      <c r="UKH130" s="511"/>
      <c r="UKI130" s="511"/>
      <c r="UKJ130" s="511"/>
      <c r="UKK130" s="511"/>
      <c r="UKL130" s="511"/>
      <c r="UKM130" s="511"/>
      <c r="UKN130" s="511"/>
      <c r="UKO130" s="511"/>
      <c r="UKP130" s="511"/>
      <c r="UKQ130" s="511"/>
      <c r="UKR130" s="511"/>
      <c r="UKS130" s="511"/>
      <c r="UKT130" s="511"/>
      <c r="UKU130" s="511"/>
      <c r="UKV130" s="511"/>
      <c r="UKW130" s="511"/>
      <c r="UKX130" s="511"/>
      <c r="UKY130" s="511"/>
      <c r="UKZ130" s="511"/>
      <c r="ULA130" s="511"/>
      <c r="ULB130" s="511"/>
      <c r="ULC130" s="511"/>
      <c r="ULD130" s="511"/>
      <c r="ULE130" s="511"/>
      <c r="ULF130" s="511"/>
      <c r="ULG130" s="511"/>
      <c r="ULH130" s="511"/>
      <c r="ULI130" s="511"/>
      <c r="ULJ130" s="511"/>
      <c r="ULK130" s="511"/>
      <c r="ULL130" s="511"/>
      <c r="ULM130" s="511"/>
      <c r="ULN130" s="511"/>
      <c r="ULO130" s="511"/>
      <c r="ULP130" s="511"/>
      <c r="ULQ130" s="511"/>
      <c r="ULR130" s="511"/>
      <c r="ULS130" s="511"/>
      <c r="ULT130" s="511"/>
      <c r="ULU130" s="511"/>
      <c r="ULV130" s="511"/>
      <c r="ULW130" s="511"/>
      <c r="ULX130" s="511"/>
      <c r="ULY130" s="511"/>
      <c r="ULZ130" s="511"/>
      <c r="UMA130" s="511"/>
      <c r="UMB130" s="511"/>
      <c r="UMC130" s="511"/>
      <c r="UMD130" s="511"/>
      <c r="UME130" s="511"/>
      <c r="UMF130" s="511"/>
      <c r="UMG130" s="511"/>
      <c r="UMH130" s="511"/>
      <c r="UMI130" s="511"/>
      <c r="UMJ130" s="511"/>
      <c r="UMK130" s="511"/>
      <c r="UML130" s="511"/>
      <c r="UMM130" s="511"/>
      <c r="UMN130" s="511"/>
      <c r="UMO130" s="511"/>
      <c r="UMP130" s="511"/>
      <c r="UMQ130" s="511"/>
      <c r="UMR130" s="511"/>
      <c r="UMS130" s="511"/>
      <c r="UMT130" s="511"/>
      <c r="UMU130" s="511"/>
      <c r="UMV130" s="511"/>
      <c r="UMW130" s="511"/>
      <c r="UMX130" s="511"/>
      <c r="UMY130" s="511"/>
      <c r="UMZ130" s="511"/>
      <c r="UNA130" s="511"/>
      <c r="UNB130" s="511"/>
      <c r="UNC130" s="511"/>
      <c r="UND130" s="511"/>
      <c r="UNE130" s="511"/>
      <c r="UNF130" s="511"/>
      <c r="UNG130" s="511"/>
      <c r="UNH130" s="511"/>
      <c r="UNI130" s="511"/>
      <c r="UNJ130" s="511"/>
      <c r="UNK130" s="511"/>
      <c r="UNL130" s="511"/>
      <c r="UNM130" s="511"/>
      <c r="UNN130" s="511"/>
      <c r="UNO130" s="511"/>
      <c r="UNP130" s="511"/>
      <c r="UNQ130" s="511"/>
      <c r="UNR130" s="511"/>
      <c r="UNS130" s="511"/>
      <c r="UNT130" s="511"/>
      <c r="UNU130" s="511"/>
      <c r="UNV130" s="511"/>
      <c r="UNW130" s="511"/>
      <c r="UNX130" s="511"/>
      <c r="UNY130" s="511"/>
      <c r="UNZ130" s="511"/>
      <c r="UOA130" s="511"/>
      <c r="UOB130" s="511"/>
      <c r="UOC130" s="511"/>
      <c r="UOD130" s="511"/>
      <c r="UOE130" s="511"/>
      <c r="UOF130" s="511"/>
      <c r="UOG130" s="511"/>
      <c r="UOH130" s="511"/>
      <c r="UOI130" s="511"/>
      <c r="UOJ130" s="511"/>
      <c r="UOK130" s="511"/>
      <c r="UOL130" s="511"/>
      <c r="UOM130" s="511"/>
      <c r="UON130" s="511"/>
      <c r="UOO130" s="511"/>
      <c r="UOP130" s="511"/>
      <c r="UOQ130" s="511"/>
      <c r="UOR130" s="511"/>
      <c r="UOS130" s="511"/>
      <c r="UOT130" s="511"/>
      <c r="UOU130" s="511"/>
      <c r="UOV130" s="511"/>
      <c r="UOW130" s="511"/>
      <c r="UOX130" s="511"/>
      <c r="UOY130" s="511"/>
      <c r="UOZ130" s="511"/>
      <c r="UPA130" s="511"/>
      <c r="UPB130" s="511"/>
      <c r="UPC130" s="511"/>
      <c r="UPD130" s="511"/>
      <c r="UPE130" s="511"/>
      <c r="UPF130" s="511"/>
      <c r="UPG130" s="511"/>
      <c r="UPH130" s="511"/>
      <c r="UPI130" s="511"/>
      <c r="UPJ130" s="511"/>
      <c r="UPK130" s="511"/>
      <c r="UPL130" s="511"/>
      <c r="UPM130" s="511"/>
      <c r="UPN130" s="511"/>
      <c r="UPO130" s="511"/>
      <c r="UPP130" s="511"/>
      <c r="UPQ130" s="511"/>
      <c r="UPR130" s="511"/>
      <c r="UPS130" s="511"/>
      <c r="UPT130" s="511"/>
      <c r="UPU130" s="511"/>
      <c r="UPV130" s="511"/>
      <c r="UPW130" s="511"/>
      <c r="UPX130" s="511"/>
      <c r="UPY130" s="511"/>
      <c r="UPZ130" s="511"/>
      <c r="UQA130" s="511"/>
      <c r="UQB130" s="511"/>
      <c r="UQC130" s="511"/>
      <c r="UQD130" s="511"/>
      <c r="UQE130" s="511"/>
      <c r="UQF130" s="511"/>
      <c r="UQG130" s="511"/>
      <c r="UQH130" s="511"/>
      <c r="UQI130" s="511"/>
      <c r="UQJ130" s="511"/>
      <c r="UQK130" s="511"/>
      <c r="UQL130" s="511"/>
      <c r="UQM130" s="511"/>
      <c r="UQN130" s="511"/>
      <c r="UQO130" s="511"/>
      <c r="UQP130" s="511"/>
      <c r="UQQ130" s="511"/>
      <c r="UQR130" s="511"/>
      <c r="UQS130" s="511"/>
      <c r="UQT130" s="511"/>
      <c r="UQU130" s="511"/>
      <c r="UQV130" s="511"/>
      <c r="UQW130" s="511"/>
      <c r="UQX130" s="511"/>
      <c r="UQY130" s="511"/>
      <c r="UQZ130" s="511"/>
      <c r="URA130" s="511"/>
      <c r="URB130" s="511"/>
      <c r="URC130" s="511"/>
      <c r="URD130" s="511"/>
      <c r="URE130" s="511"/>
      <c r="URF130" s="511"/>
      <c r="URG130" s="511"/>
      <c r="URH130" s="511"/>
      <c r="URI130" s="511"/>
      <c r="URJ130" s="511"/>
      <c r="URK130" s="511"/>
      <c r="URL130" s="511"/>
      <c r="URM130" s="511"/>
      <c r="URN130" s="511"/>
      <c r="URO130" s="511"/>
      <c r="URP130" s="511"/>
      <c r="URQ130" s="511"/>
      <c r="URR130" s="511"/>
      <c r="URS130" s="511"/>
      <c r="URT130" s="511"/>
      <c r="URU130" s="511"/>
      <c r="URV130" s="511"/>
      <c r="URW130" s="511"/>
      <c r="URX130" s="511"/>
      <c r="URY130" s="511"/>
      <c r="URZ130" s="511"/>
      <c r="USA130" s="511"/>
      <c r="USB130" s="511"/>
      <c r="USC130" s="511"/>
      <c r="USD130" s="511"/>
      <c r="USE130" s="511"/>
      <c r="USF130" s="511"/>
      <c r="USG130" s="511"/>
      <c r="USH130" s="511"/>
      <c r="USI130" s="511"/>
      <c r="USJ130" s="511"/>
      <c r="USK130" s="511"/>
      <c r="USL130" s="511"/>
      <c r="USM130" s="511"/>
      <c r="USN130" s="511"/>
      <c r="USO130" s="511"/>
      <c r="USP130" s="511"/>
      <c r="USQ130" s="511"/>
      <c r="USR130" s="511"/>
      <c r="USS130" s="511"/>
      <c r="UST130" s="511"/>
      <c r="USU130" s="511"/>
      <c r="USV130" s="511"/>
      <c r="USW130" s="511"/>
      <c r="USX130" s="511"/>
      <c r="USY130" s="511"/>
      <c r="USZ130" s="511"/>
      <c r="UTA130" s="511"/>
      <c r="UTB130" s="511"/>
      <c r="UTC130" s="511"/>
      <c r="UTD130" s="511"/>
      <c r="UTE130" s="511"/>
      <c r="UTF130" s="511"/>
      <c r="UTG130" s="511"/>
      <c r="UTH130" s="511"/>
      <c r="UTI130" s="511"/>
      <c r="UTJ130" s="511"/>
      <c r="UTK130" s="511"/>
      <c r="UTL130" s="511"/>
      <c r="UTM130" s="511"/>
      <c r="UTN130" s="511"/>
      <c r="UTO130" s="511"/>
      <c r="UTP130" s="511"/>
      <c r="UTQ130" s="511"/>
      <c r="UTR130" s="511"/>
      <c r="UTS130" s="511"/>
      <c r="UTT130" s="511"/>
      <c r="UTU130" s="511"/>
      <c r="UTV130" s="511"/>
      <c r="UTW130" s="511"/>
      <c r="UTX130" s="511"/>
      <c r="UTY130" s="511"/>
      <c r="UTZ130" s="511"/>
      <c r="UUA130" s="511"/>
      <c r="UUB130" s="511"/>
      <c r="UUC130" s="511"/>
      <c r="UUD130" s="511"/>
      <c r="UUE130" s="511"/>
      <c r="UUF130" s="511"/>
      <c r="UUG130" s="511"/>
      <c r="UUH130" s="511"/>
      <c r="UUI130" s="511"/>
      <c r="UUJ130" s="511"/>
      <c r="UUK130" s="511"/>
      <c r="UUL130" s="511"/>
      <c r="UUM130" s="511"/>
      <c r="UUN130" s="511"/>
      <c r="UUO130" s="511"/>
      <c r="UUP130" s="511"/>
      <c r="UUQ130" s="511"/>
      <c r="UUR130" s="511"/>
      <c r="UUS130" s="511"/>
      <c r="UUT130" s="511"/>
      <c r="UUU130" s="511"/>
      <c r="UUV130" s="511"/>
      <c r="UUW130" s="511"/>
      <c r="UUX130" s="511"/>
      <c r="UUY130" s="511"/>
      <c r="UUZ130" s="511"/>
      <c r="UVA130" s="511"/>
      <c r="UVB130" s="511"/>
      <c r="UVC130" s="511"/>
      <c r="UVD130" s="511"/>
      <c r="UVE130" s="511"/>
      <c r="UVF130" s="511"/>
      <c r="UVG130" s="511"/>
      <c r="UVH130" s="511"/>
      <c r="UVI130" s="511"/>
      <c r="UVJ130" s="511"/>
      <c r="UVK130" s="511"/>
      <c r="UVL130" s="511"/>
      <c r="UVM130" s="511"/>
      <c r="UVN130" s="511"/>
      <c r="UVO130" s="511"/>
      <c r="UVP130" s="511"/>
      <c r="UVQ130" s="511"/>
      <c r="UVR130" s="511"/>
      <c r="UVS130" s="511"/>
      <c r="UVT130" s="511"/>
      <c r="UVU130" s="511"/>
      <c r="UVV130" s="511"/>
      <c r="UVW130" s="511"/>
      <c r="UVX130" s="511"/>
      <c r="UVY130" s="511"/>
      <c r="UVZ130" s="511"/>
      <c r="UWA130" s="511"/>
      <c r="UWB130" s="511"/>
      <c r="UWC130" s="511"/>
      <c r="UWD130" s="511"/>
      <c r="UWE130" s="511"/>
      <c r="UWF130" s="511"/>
      <c r="UWG130" s="511"/>
      <c r="UWH130" s="511"/>
      <c r="UWI130" s="511"/>
      <c r="UWJ130" s="511"/>
      <c r="UWK130" s="511"/>
      <c r="UWL130" s="511"/>
      <c r="UWM130" s="511"/>
      <c r="UWN130" s="511"/>
      <c r="UWO130" s="511"/>
      <c r="UWP130" s="511"/>
      <c r="UWQ130" s="511"/>
      <c r="UWR130" s="511"/>
      <c r="UWS130" s="511"/>
      <c r="UWT130" s="511"/>
      <c r="UWU130" s="511"/>
      <c r="UWV130" s="511"/>
      <c r="UWW130" s="511"/>
      <c r="UWX130" s="511"/>
      <c r="UWY130" s="511"/>
      <c r="UWZ130" s="511"/>
      <c r="UXA130" s="511"/>
      <c r="UXB130" s="511"/>
      <c r="UXC130" s="511"/>
      <c r="UXD130" s="511"/>
      <c r="UXE130" s="511"/>
      <c r="UXF130" s="511"/>
      <c r="UXG130" s="511"/>
      <c r="UXH130" s="511"/>
      <c r="UXI130" s="511"/>
      <c r="UXJ130" s="511"/>
      <c r="UXK130" s="511"/>
      <c r="UXL130" s="511"/>
      <c r="UXM130" s="511"/>
      <c r="UXN130" s="511"/>
      <c r="UXO130" s="511"/>
      <c r="UXP130" s="511"/>
      <c r="UXQ130" s="511"/>
      <c r="UXR130" s="511"/>
      <c r="UXS130" s="511"/>
      <c r="UXT130" s="511"/>
      <c r="UXU130" s="511"/>
      <c r="UXV130" s="511"/>
      <c r="UXW130" s="511"/>
      <c r="UXX130" s="511"/>
      <c r="UXY130" s="511"/>
      <c r="UXZ130" s="511"/>
      <c r="UYA130" s="511"/>
      <c r="UYB130" s="511"/>
      <c r="UYC130" s="511"/>
      <c r="UYD130" s="511"/>
      <c r="UYE130" s="511"/>
      <c r="UYF130" s="511"/>
      <c r="UYG130" s="511"/>
      <c r="UYH130" s="511"/>
      <c r="UYI130" s="511"/>
      <c r="UYJ130" s="511"/>
      <c r="UYK130" s="511"/>
      <c r="UYL130" s="511"/>
      <c r="UYM130" s="511"/>
      <c r="UYN130" s="511"/>
      <c r="UYO130" s="511"/>
      <c r="UYP130" s="511"/>
      <c r="UYQ130" s="511"/>
      <c r="UYR130" s="511"/>
      <c r="UYS130" s="511"/>
      <c r="UYT130" s="511"/>
      <c r="UYU130" s="511"/>
      <c r="UYV130" s="511"/>
      <c r="UYW130" s="511"/>
      <c r="UYX130" s="511"/>
      <c r="UYY130" s="511"/>
      <c r="UYZ130" s="511"/>
      <c r="UZA130" s="511"/>
      <c r="UZB130" s="511"/>
      <c r="UZC130" s="511"/>
      <c r="UZD130" s="511"/>
      <c r="UZE130" s="511"/>
      <c r="UZF130" s="511"/>
      <c r="UZG130" s="511"/>
      <c r="UZH130" s="511"/>
      <c r="UZI130" s="511"/>
      <c r="UZJ130" s="511"/>
      <c r="UZK130" s="511"/>
      <c r="UZL130" s="511"/>
      <c r="UZM130" s="511"/>
      <c r="UZN130" s="511"/>
      <c r="UZO130" s="511"/>
      <c r="UZP130" s="511"/>
      <c r="UZQ130" s="511"/>
      <c r="UZR130" s="511"/>
      <c r="UZS130" s="511"/>
      <c r="UZT130" s="511"/>
      <c r="UZU130" s="511"/>
      <c r="UZV130" s="511"/>
      <c r="UZW130" s="511"/>
      <c r="UZX130" s="511"/>
      <c r="UZY130" s="511"/>
      <c r="UZZ130" s="511"/>
      <c r="VAA130" s="511"/>
      <c r="VAB130" s="511"/>
      <c r="VAC130" s="511"/>
      <c r="VAD130" s="511"/>
      <c r="VAE130" s="511"/>
      <c r="VAF130" s="511"/>
      <c r="VAG130" s="511"/>
      <c r="VAH130" s="511"/>
      <c r="VAI130" s="511"/>
      <c r="VAJ130" s="511"/>
      <c r="VAK130" s="511"/>
      <c r="VAL130" s="511"/>
      <c r="VAM130" s="511"/>
      <c r="VAN130" s="511"/>
      <c r="VAO130" s="511"/>
      <c r="VAP130" s="511"/>
      <c r="VAQ130" s="511"/>
      <c r="VAR130" s="511"/>
      <c r="VAS130" s="511"/>
      <c r="VAT130" s="511"/>
      <c r="VAU130" s="511"/>
      <c r="VAV130" s="511"/>
      <c r="VAW130" s="511"/>
      <c r="VAX130" s="511"/>
      <c r="VAY130" s="511"/>
      <c r="VAZ130" s="511"/>
      <c r="VBA130" s="511"/>
      <c r="VBB130" s="511"/>
      <c r="VBC130" s="511"/>
      <c r="VBD130" s="511"/>
      <c r="VBE130" s="511"/>
      <c r="VBF130" s="511"/>
      <c r="VBG130" s="511"/>
      <c r="VBH130" s="511"/>
      <c r="VBI130" s="511"/>
      <c r="VBJ130" s="511"/>
      <c r="VBK130" s="511"/>
      <c r="VBL130" s="511"/>
      <c r="VBM130" s="511"/>
      <c r="VBN130" s="511"/>
      <c r="VBO130" s="511"/>
      <c r="VBP130" s="511"/>
      <c r="VBQ130" s="511"/>
      <c r="VBR130" s="511"/>
      <c r="VBS130" s="511"/>
      <c r="VBT130" s="511"/>
      <c r="VBU130" s="511"/>
      <c r="VBV130" s="511"/>
      <c r="VBW130" s="511"/>
      <c r="VBX130" s="511"/>
      <c r="VBY130" s="511"/>
      <c r="VBZ130" s="511"/>
      <c r="VCA130" s="511"/>
      <c r="VCB130" s="511"/>
      <c r="VCC130" s="511"/>
      <c r="VCD130" s="511"/>
      <c r="VCE130" s="511"/>
      <c r="VCF130" s="511"/>
      <c r="VCG130" s="511"/>
      <c r="VCH130" s="511"/>
      <c r="VCI130" s="511"/>
      <c r="VCJ130" s="511"/>
      <c r="VCK130" s="511"/>
      <c r="VCL130" s="511"/>
      <c r="VCM130" s="511"/>
      <c r="VCN130" s="511"/>
      <c r="VCO130" s="511"/>
      <c r="VCP130" s="511"/>
      <c r="VCQ130" s="511"/>
      <c r="VCR130" s="511"/>
      <c r="VCS130" s="511"/>
      <c r="VCT130" s="511"/>
      <c r="VCU130" s="511"/>
      <c r="VCV130" s="511"/>
      <c r="VCW130" s="511"/>
      <c r="VCX130" s="511"/>
      <c r="VCY130" s="511"/>
      <c r="VCZ130" s="511"/>
      <c r="VDA130" s="511"/>
      <c r="VDB130" s="511"/>
      <c r="VDC130" s="511"/>
      <c r="VDD130" s="511"/>
      <c r="VDE130" s="511"/>
      <c r="VDF130" s="511"/>
      <c r="VDG130" s="511"/>
      <c r="VDH130" s="511"/>
      <c r="VDI130" s="511"/>
      <c r="VDJ130" s="511"/>
      <c r="VDK130" s="511"/>
      <c r="VDL130" s="511"/>
      <c r="VDM130" s="511"/>
      <c r="VDN130" s="511"/>
      <c r="VDO130" s="511"/>
      <c r="VDP130" s="511"/>
      <c r="VDQ130" s="511"/>
      <c r="VDR130" s="511"/>
      <c r="VDS130" s="511"/>
      <c r="VDT130" s="511"/>
      <c r="VDU130" s="511"/>
      <c r="VDV130" s="511"/>
      <c r="VDW130" s="511"/>
      <c r="VDX130" s="511"/>
      <c r="VDY130" s="511"/>
      <c r="VDZ130" s="511"/>
      <c r="VEA130" s="511"/>
      <c r="VEB130" s="511"/>
      <c r="VEC130" s="511"/>
      <c r="VED130" s="511"/>
      <c r="VEE130" s="511"/>
      <c r="VEF130" s="511"/>
      <c r="VEG130" s="511"/>
      <c r="VEH130" s="511"/>
      <c r="VEI130" s="511"/>
      <c r="VEJ130" s="511"/>
      <c r="VEK130" s="511"/>
      <c r="VEL130" s="511"/>
      <c r="VEM130" s="511"/>
      <c r="VEN130" s="511"/>
      <c r="VEO130" s="511"/>
      <c r="VEP130" s="511"/>
      <c r="VEQ130" s="511"/>
      <c r="VER130" s="511"/>
      <c r="VES130" s="511"/>
      <c r="VET130" s="511"/>
      <c r="VEU130" s="511"/>
      <c r="VEV130" s="511"/>
      <c r="VEW130" s="511"/>
      <c r="VEX130" s="511"/>
      <c r="VEY130" s="511"/>
      <c r="VEZ130" s="511"/>
      <c r="VFA130" s="511"/>
      <c r="VFB130" s="511"/>
      <c r="VFC130" s="511"/>
      <c r="VFD130" s="511"/>
      <c r="VFE130" s="511"/>
      <c r="VFF130" s="511"/>
      <c r="VFG130" s="511"/>
      <c r="VFH130" s="511"/>
      <c r="VFI130" s="511"/>
      <c r="VFJ130" s="511"/>
      <c r="VFK130" s="511"/>
      <c r="VFL130" s="511"/>
      <c r="VFM130" s="511"/>
      <c r="VFN130" s="511"/>
      <c r="VFO130" s="511"/>
      <c r="VFP130" s="511"/>
      <c r="VFQ130" s="511"/>
      <c r="VFR130" s="511"/>
      <c r="VFS130" s="511"/>
      <c r="VFT130" s="511"/>
      <c r="VFU130" s="511"/>
      <c r="VFV130" s="511"/>
      <c r="VFW130" s="511"/>
      <c r="VFX130" s="511"/>
      <c r="VFY130" s="511"/>
      <c r="VFZ130" s="511"/>
      <c r="VGA130" s="511"/>
      <c r="VGB130" s="511"/>
      <c r="VGC130" s="511"/>
      <c r="VGD130" s="511"/>
      <c r="VGE130" s="511"/>
      <c r="VGF130" s="511"/>
      <c r="VGG130" s="511"/>
      <c r="VGH130" s="511"/>
      <c r="VGI130" s="511"/>
      <c r="VGJ130" s="511"/>
      <c r="VGK130" s="511"/>
      <c r="VGL130" s="511"/>
      <c r="VGM130" s="511"/>
      <c r="VGN130" s="511"/>
      <c r="VGO130" s="511"/>
      <c r="VGP130" s="511"/>
      <c r="VGQ130" s="511"/>
      <c r="VGR130" s="511"/>
      <c r="VGS130" s="511"/>
      <c r="VGT130" s="511"/>
      <c r="VGU130" s="511"/>
      <c r="VGV130" s="511"/>
      <c r="VGW130" s="511"/>
      <c r="VGX130" s="511"/>
      <c r="VGY130" s="511"/>
      <c r="VGZ130" s="511"/>
      <c r="VHA130" s="511"/>
      <c r="VHB130" s="511"/>
      <c r="VHC130" s="511"/>
      <c r="VHD130" s="511"/>
      <c r="VHE130" s="511"/>
      <c r="VHF130" s="511"/>
      <c r="VHG130" s="511"/>
      <c r="VHH130" s="511"/>
      <c r="VHI130" s="511"/>
      <c r="VHJ130" s="511"/>
      <c r="VHK130" s="511"/>
      <c r="VHL130" s="511"/>
      <c r="VHM130" s="511"/>
      <c r="VHN130" s="511"/>
      <c r="VHO130" s="511"/>
      <c r="VHP130" s="511"/>
      <c r="VHQ130" s="511"/>
      <c r="VHR130" s="511"/>
      <c r="VHS130" s="511"/>
      <c r="VHT130" s="511"/>
      <c r="VHU130" s="511"/>
      <c r="VHV130" s="511"/>
      <c r="VHW130" s="511"/>
      <c r="VHX130" s="511"/>
      <c r="VHY130" s="511"/>
      <c r="VHZ130" s="511"/>
      <c r="VIA130" s="511"/>
      <c r="VIB130" s="511"/>
      <c r="VIC130" s="511"/>
      <c r="VID130" s="511"/>
      <c r="VIE130" s="511"/>
      <c r="VIF130" s="511"/>
      <c r="VIG130" s="511"/>
      <c r="VIH130" s="511"/>
      <c r="VII130" s="511"/>
      <c r="VIJ130" s="511"/>
      <c r="VIK130" s="511"/>
      <c r="VIL130" s="511"/>
      <c r="VIM130" s="511"/>
      <c r="VIN130" s="511"/>
      <c r="VIO130" s="511"/>
      <c r="VIP130" s="511"/>
      <c r="VIQ130" s="511"/>
      <c r="VIR130" s="511"/>
      <c r="VIS130" s="511"/>
      <c r="VIT130" s="511"/>
      <c r="VIU130" s="511"/>
      <c r="VIV130" s="511"/>
      <c r="VIW130" s="511"/>
      <c r="VIX130" s="511"/>
      <c r="VIY130" s="511"/>
      <c r="VIZ130" s="511"/>
      <c r="VJA130" s="511"/>
      <c r="VJB130" s="511"/>
      <c r="VJC130" s="511"/>
      <c r="VJD130" s="511"/>
      <c r="VJE130" s="511"/>
      <c r="VJF130" s="511"/>
      <c r="VJG130" s="511"/>
      <c r="VJH130" s="511"/>
      <c r="VJI130" s="511"/>
      <c r="VJJ130" s="511"/>
      <c r="VJK130" s="511"/>
      <c r="VJL130" s="511"/>
      <c r="VJM130" s="511"/>
      <c r="VJN130" s="511"/>
      <c r="VJO130" s="511"/>
      <c r="VJP130" s="511"/>
      <c r="VJQ130" s="511"/>
      <c r="VJR130" s="511"/>
      <c r="VJS130" s="511"/>
      <c r="VJT130" s="511"/>
      <c r="VJU130" s="511"/>
      <c r="VJV130" s="511"/>
      <c r="VJW130" s="511"/>
      <c r="VJX130" s="511"/>
      <c r="VJY130" s="511"/>
      <c r="VJZ130" s="511"/>
      <c r="VKA130" s="511"/>
      <c r="VKB130" s="511"/>
      <c r="VKC130" s="511"/>
      <c r="VKD130" s="511"/>
      <c r="VKE130" s="511"/>
      <c r="VKF130" s="511"/>
      <c r="VKG130" s="511"/>
      <c r="VKH130" s="511"/>
      <c r="VKI130" s="511"/>
      <c r="VKJ130" s="511"/>
      <c r="VKK130" s="511"/>
      <c r="VKL130" s="511"/>
      <c r="VKM130" s="511"/>
      <c r="VKN130" s="511"/>
      <c r="VKO130" s="511"/>
      <c r="VKP130" s="511"/>
      <c r="VKQ130" s="511"/>
      <c r="VKR130" s="511"/>
      <c r="VKS130" s="511"/>
      <c r="VKT130" s="511"/>
      <c r="VKU130" s="511"/>
      <c r="VKV130" s="511"/>
      <c r="VKW130" s="511"/>
      <c r="VKX130" s="511"/>
      <c r="VKY130" s="511"/>
      <c r="VKZ130" s="511"/>
      <c r="VLA130" s="511"/>
      <c r="VLB130" s="511"/>
      <c r="VLC130" s="511"/>
      <c r="VLD130" s="511"/>
      <c r="VLE130" s="511"/>
      <c r="VLF130" s="511"/>
      <c r="VLG130" s="511"/>
      <c r="VLH130" s="511"/>
      <c r="VLI130" s="511"/>
      <c r="VLJ130" s="511"/>
      <c r="VLK130" s="511"/>
      <c r="VLL130" s="511"/>
      <c r="VLM130" s="511"/>
      <c r="VLN130" s="511"/>
      <c r="VLO130" s="511"/>
      <c r="VLP130" s="511"/>
      <c r="VLQ130" s="511"/>
      <c r="VLR130" s="511"/>
      <c r="VLS130" s="511"/>
      <c r="VLT130" s="511"/>
      <c r="VLU130" s="511"/>
      <c r="VLV130" s="511"/>
      <c r="VLW130" s="511"/>
      <c r="VLX130" s="511"/>
      <c r="VLY130" s="511"/>
      <c r="VLZ130" s="511"/>
      <c r="VMA130" s="511"/>
      <c r="VMB130" s="511"/>
      <c r="VMC130" s="511"/>
      <c r="VMD130" s="511"/>
      <c r="VME130" s="511"/>
      <c r="VMF130" s="511"/>
      <c r="VMG130" s="511"/>
      <c r="VMH130" s="511"/>
      <c r="VMI130" s="511"/>
      <c r="VMJ130" s="511"/>
      <c r="VMK130" s="511"/>
      <c r="VML130" s="511"/>
      <c r="VMM130" s="511"/>
      <c r="VMN130" s="511"/>
      <c r="VMO130" s="511"/>
      <c r="VMP130" s="511"/>
      <c r="VMQ130" s="511"/>
      <c r="VMR130" s="511"/>
      <c r="VMS130" s="511"/>
      <c r="VMT130" s="511"/>
      <c r="VMU130" s="511"/>
      <c r="VMV130" s="511"/>
      <c r="VMW130" s="511"/>
      <c r="VMX130" s="511"/>
      <c r="VMY130" s="511"/>
      <c r="VMZ130" s="511"/>
      <c r="VNA130" s="511"/>
      <c r="VNB130" s="511"/>
      <c r="VNC130" s="511"/>
      <c r="VND130" s="511"/>
      <c r="VNE130" s="511"/>
      <c r="VNF130" s="511"/>
      <c r="VNG130" s="511"/>
      <c r="VNH130" s="511"/>
      <c r="VNI130" s="511"/>
      <c r="VNJ130" s="511"/>
      <c r="VNK130" s="511"/>
      <c r="VNL130" s="511"/>
      <c r="VNM130" s="511"/>
      <c r="VNN130" s="511"/>
      <c r="VNO130" s="511"/>
      <c r="VNP130" s="511"/>
      <c r="VNQ130" s="511"/>
      <c r="VNR130" s="511"/>
      <c r="VNS130" s="511"/>
      <c r="VNT130" s="511"/>
      <c r="VNU130" s="511"/>
      <c r="VNV130" s="511"/>
      <c r="VNW130" s="511"/>
      <c r="VNX130" s="511"/>
      <c r="VNY130" s="511"/>
      <c r="VNZ130" s="511"/>
      <c r="VOA130" s="511"/>
      <c r="VOB130" s="511"/>
      <c r="VOC130" s="511"/>
      <c r="VOD130" s="511"/>
      <c r="VOE130" s="511"/>
      <c r="VOF130" s="511"/>
      <c r="VOG130" s="511"/>
      <c r="VOH130" s="511"/>
      <c r="VOI130" s="511"/>
      <c r="VOJ130" s="511"/>
      <c r="VOK130" s="511"/>
      <c r="VOL130" s="511"/>
      <c r="VOM130" s="511"/>
      <c r="VON130" s="511"/>
      <c r="VOO130" s="511"/>
      <c r="VOP130" s="511"/>
      <c r="VOQ130" s="511"/>
      <c r="VOR130" s="511"/>
      <c r="VOS130" s="511"/>
      <c r="VOT130" s="511"/>
      <c r="VOU130" s="511"/>
      <c r="VOV130" s="511"/>
      <c r="VOW130" s="511"/>
      <c r="VOX130" s="511"/>
      <c r="VOY130" s="511"/>
      <c r="VOZ130" s="511"/>
      <c r="VPA130" s="511"/>
      <c r="VPB130" s="511"/>
      <c r="VPC130" s="511"/>
      <c r="VPD130" s="511"/>
      <c r="VPE130" s="511"/>
      <c r="VPF130" s="511"/>
      <c r="VPG130" s="511"/>
      <c r="VPH130" s="511"/>
      <c r="VPI130" s="511"/>
      <c r="VPJ130" s="511"/>
      <c r="VPK130" s="511"/>
      <c r="VPL130" s="511"/>
      <c r="VPM130" s="511"/>
      <c r="VPN130" s="511"/>
      <c r="VPO130" s="511"/>
      <c r="VPP130" s="511"/>
      <c r="VPQ130" s="511"/>
      <c r="VPR130" s="511"/>
      <c r="VPS130" s="511"/>
      <c r="VPT130" s="511"/>
      <c r="VPU130" s="511"/>
      <c r="VPV130" s="511"/>
      <c r="VPW130" s="511"/>
      <c r="VPX130" s="511"/>
      <c r="VPY130" s="511"/>
      <c r="VPZ130" s="511"/>
      <c r="VQA130" s="511"/>
      <c r="VQB130" s="511"/>
      <c r="VQC130" s="511"/>
      <c r="VQD130" s="511"/>
      <c r="VQE130" s="511"/>
      <c r="VQF130" s="511"/>
      <c r="VQG130" s="511"/>
      <c r="VQH130" s="511"/>
      <c r="VQI130" s="511"/>
      <c r="VQJ130" s="511"/>
      <c r="VQK130" s="511"/>
      <c r="VQL130" s="511"/>
      <c r="VQM130" s="511"/>
      <c r="VQN130" s="511"/>
      <c r="VQO130" s="511"/>
      <c r="VQP130" s="511"/>
      <c r="VQQ130" s="511"/>
      <c r="VQR130" s="511"/>
      <c r="VQS130" s="511"/>
      <c r="VQT130" s="511"/>
      <c r="VQU130" s="511"/>
      <c r="VQV130" s="511"/>
      <c r="VQW130" s="511"/>
      <c r="VQX130" s="511"/>
      <c r="VQY130" s="511"/>
      <c r="VQZ130" s="511"/>
      <c r="VRA130" s="511"/>
      <c r="VRB130" s="511"/>
      <c r="VRC130" s="511"/>
      <c r="VRD130" s="511"/>
      <c r="VRE130" s="511"/>
      <c r="VRF130" s="511"/>
      <c r="VRG130" s="511"/>
      <c r="VRH130" s="511"/>
      <c r="VRI130" s="511"/>
      <c r="VRJ130" s="511"/>
      <c r="VRK130" s="511"/>
      <c r="VRL130" s="511"/>
      <c r="VRM130" s="511"/>
      <c r="VRN130" s="511"/>
      <c r="VRO130" s="511"/>
      <c r="VRP130" s="511"/>
      <c r="VRQ130" s="511"/>
      <c r="VRR130" s="511"/>
      <c r="VRS130" s="511"/>
      <c r="VRT130" s="511"/>
      <c r="VRU130" s="511"/>
      <c r="VRV130" s="511"/>
      <c r="VRW130" s="511"/>
      <c r="VRX130" s="511"/>
      <c r="VRY130" s="511"/>
      <c r="VRZ130" s="511"/>
      <c r="VSA130" s="511"/>
      <c r="VSB130" s="511"/>
      <c r="VSC130" s="511"/>
      <c r="VSD130" s="511"/>
      <c r="VSE130" s="511"/>
      <c r="VSF130" s="511"/>
      <c r="VSG130" s="511"/>
      <c r="VSH130" s="511"/>
      <c r="VSI130" s="511"/>
      <c r="VSJ130" s="511"/>
      <c r="VSK130" s="511"/>
      <c r="VSL130" s="511"/>
      <c r="VSM130" s="511"/>
      <c r="VSN130" s="511"/>
      <c r="VSO130" s="511"/>
      <c r="VSP130" s="511"/>
      <c r="VSQ130" s="511"/>
      <c r="VSR130" s="511"/>
      <c r="VSS130" s="511"/>
      <c r="VST130" s="511"/>
      <c r="VSU130" s="511"/>
      <c r="VSV130" s="511"/>
      <c r="VSW130" s="511"/>
      <c r="VSX130" s="511"/>
      <c r="VSY130" s="511"/>
      <c r="VSZ130" s="511"/>
      <c r="VTA130" s="511"/>
      <c r="VTB130" s="511"/>
      <c r="VTC130" s="511"/>
      <c r="VTD130" s="511"/>
      <c r="VTE130" s="511"/>
      <c r="VTF130" s="511"/>
      <c r="VTG130" s="511"/>
      <c r="VTH130" s="511"/>
      <c r="VTI130" s="511"/>
      <c r="VTJ130" s="511"/>
      <c r="VTK130" s="511"/>
      <c r="VTL130" s="511"/>
      <c r="VTM130" s="511"/>
      <c r="VTN130" s="511"/>
      <c r="VTO130" s="511"/>
      <c r="VTP130" s="511"/>
      <c r="VTQ130" s="511"/>
      <c r="VTR130" s="511"/>
      <c r="VTS130" s="511"/>
      <c r="VTT130" s="511"/>
      <c r="VTU130" s="511"/>
      <c r="VTV130" s="511"/>
      <c r="VTW130" s="511"/>
      <c r="VTX130" s="511"/>
      <c r="VTY130" s="511"/>
      <c r="VTZ130" s="511"/>
      <c r="VUA130" s="511"/>
      <c r="VUB130" s="511"/>
      <c r="VUC130" s="511"/>
      <c r="VUD130" s="511"/>
      <c r="VUE130" s="511"/>
      <c r="VUF130" s="511"/>
      <c r="VUG130" s="511"/>
      <c r="VUH130" s="511"/>
      <c r="VUI130" s="511"/>
      <c r="VUJ130" s="511"/>
      <c r="VUK130" s="511"/>
      <c r="VUL130" s="511"/>
      <c r="VUM130" s="511"/>
      <c r="VUN130" s="511"/>
      <c r="VUO130" s="511"/>
      <c r="VUP130" s="511"/>
      <c r="VUQ130" s="511"/>
      <c r="VUR130" s="511"/>
      <c r="VUS130" s="511"/>
      <c r="VUT130" s="511"/>
      <c r="VUU130" s="511"/>
      <c r="VUV130" s="511"/>
      <c r="VUW130" s="511"/>
      <c r="VUX130" s="511"/>
      <c r="VUY130" s="511"/>
      <c r="VUZ130" s="511"/>
      <c r="VVA130" s="511"/>
      <c r="VVB130" s="511"/>
      <c r="VVC130" s="511"/>
      <c r="VVD130" s="511"/>
      <c r="VVE130" s="511"/>
      <c r="VVF130" s="511"/>
      <c r="VVG130" s="511"/>
      <c r="VVH130" s="511"/>
      <c r="VVI130" s="511"/>
      <c r="VVJ130" s="511"/>
      <c r="VVK130" s="511"/>
      <c r="VVL130" s="511"/>
      <c r="VVM130" s="511"/>
      <c r="VVN130" s="511"/>
      <c r="VVO130" s="511"/>
      <c r="VVP130" s="511"/>
      <c r="VVQ130" s="511"/>
      <c r="VVR130" s="511"/>
      <c r="VVS130" s="511"/>
      <c r="VVT130" s="511"/>
      <c r="VVU130" s="511"/>
      <c r="VVV130" s="511"/>
      <c r="VVW130" s="511"/>
      <c r="VVX130" s="511"/>
      <c r="VVY130" s="511"/>
      <c r="VVZ130" s="511"/>
      <c r="VWA130" s="511"/>
      <c r="VWB130" s="511"/>
      <c r="VWC130" s="511"/>
      <c r="VWD130" s="511"/>
      <c r="VWE130" s="511"/>
      <c r="VWF130" s="511"/>
      <c r="VWG130" s="511"/>
      <c r="VWH130" s="511"/>
      <c r="VWI130" s="511"/>
      <c r="VWJ130" s="511"/>
      <c r="VWK130" s="511"/>
      <c r="VWL130" s="511"/>
      <c r="VWM130" s="511"/>
      <c r="VWN130" s="511"/>
      <c r="VWO130" s="511"/>
      <c r="VWP130" s="511"/>
      <c r="VWQ130" s="511"/>
      <c r="VWR130" s="511"/>
      <c r="VWS130" s="511"/>
      <c r="VWT130" s="511"/>
      <c r="VWU130" s="511"/>
      <c r="VWV130" s="511"/>
      <c r="VWW130" s="511"/>
      <c r="VWX130" s="511"/>
      <c r="VWY130" s="511"/>
      <c r="VWZ130" s="511"/>
      <c r="VXA130" s="511"/>
      <c r="VXB130" s="511"/>
      <c r="VXC130" s="511"/>
      <c r="VXD130" s="511"/>
      <c r="VXE130" s="511"/>
      <c r="VXF130" s="511"/>
      <c r="VXG130" s="511"/>
      <c r="VXH130" s="511"/>
      <c r="VXI130" s="511"/>
      <c r="VXJ130" s="511"/>
      <c r="VXK130" s="511"/>
      <c r="VXL130" s="511"/>
      <c r="VXM130" s="511"/>
      <c r="VXN130" s="511"/>
      <c r="VXO130" s="511"/>
      <c r="VXP130" s="511"/>
      <c r="VXQ130" s="511"/>
      <c r="VXR130" s="511"/>
      <c r="VXS130" s="511"/>
      <c r="VXT130" s="511"/>
      <c r="VXU130" s="511"/>
      <c r="VXV130" s="511"/>
      <c r="VXW130" s="511"/>
      <c r="VXX130" s="511"/>
      <c r="VXY130" s="511"/>
      <c r="VXZ130" s="511"/>
      <c r="VYA130" s="511"/>
      <c r="VYB130" s="511"/>
      <c r="VYC130" s="511"/>
      <c r="VYD130" s="511"/>
      <c r="VYE130" s="511"/>
      <c r="VYF130" s="511"/>
      <c r="VYG130" s="511"/>
      <c r="VYH130" s="511"/>
      <c r="VYI130" s="511"/>
      <c r="VYJ130" s="511"/>
      <c r="VYK130" s="511"/>
      <c r="VYL130" s="511"/>
      <c r="VYM130" s="511"/>
      <c r="VYN130" s="511"/>
      <c r="VYO130" s="511"/>
      <c r="VYP130" s="511"/>
      <c r="VYQ130" s="511"/>
      <c r="VYR130" s="511"/>
      <c r="VYS130" s="511"/>
      <c r="VYT130" s="511"/>
      <c r="VYU130" s="511"/>
      <c r="VYV130" s="511"/>
      <c r="VYW130" s="511"/>
      <c r="VYX130" s="511"/>
      <c r="VYY130" s="511"/>
      <c r="VYZ130" s="511"/>
      <c r="VZA130" s="511"/>
      <c r="VZB130" s="511"/>
      <c r="VZC130" s="511"/>
      <c r="VZD130" s="511"/>
      <c r="VZE130" s="511"/>
      <c r="VZF130" s="511"/>
      <c r="VZG130" s="511"/>
      <c r="VZH130" s="511"/>
      <c r="VZI130" s="511"/>
      <c r="VZJ130" s="511"/>
      <c r="VZK130" s="511"/>
      <c r="VZL130" s="511"/>
      <c r="VZM130" s="511"/>
      <c r="VZN130" s="511"/>
      <c r="VZO130" s="511"/>
      <c r="VZP130" s="511"/>
      <c r="VZQ130" s="511"/>
      <c r="VZR130" s="511"/>
      <c r="VZS130" s="511"/>
      <c r="VZT130" s="511"/>
      <c r="VZU130" s="511"/>
      <c r="VZV130" s="511"/>
      <c r="VZW130" s="511"/>
      <c r="VZX130" s="511"/>
      <c r="VZY130" s="511"/>
      <c r="VZZ130" s="511"/>
      <c r="WAA130" s="511"/>
      <c r="WAB130" s="511"/>
      <c r="WAC130" s="511"/>
      <c r="WAD130" s="511"/>
      <c r="WAE130" s="511"/>
      <c r="WAF130" s="511"/>
      <c r="WAG130" s="511"/>
      <c r="WAH130" s="511"/>
      <c r="WAI130" s="511"/>
      <c r="WAJ130" s="511"/>
      <c r="WAK130" s="511"/>
      <c r="WAL130" s="511"/>
      <c r="WAM130" s="511"/>
      <c r="WAN130" s="511"/>
      <c r="WAO130" s="511"/>
      <c r="WAP130" s="511"/>
      <c r="WAQ130" s="511"/>
      <c r="WAR130" s="511"/>
      <c r="WAS130" s="511"/>
      <c r="WAT130" s="511"/>
      <c r="WAU130" s="511"/>
      <c r="WAV130" s="511"/>
      <c r="WAW130" s="511"/>
      <c r="WAX130" s="511"/>
      <c r="WAY130" s="511"/>
      <c r="WAZ130" s="511"/>
      <c r="WBA130" s="511"/>
      <c r="WBB130" s="511"/>
      <c r="WBC130" s="511"/>
      <c r="WBD130" s="511"/>
      <c r="WBE130" s="511"/>
      <c r="WBF130" s="511"/>
      <c r="WBG130" s="511"/>
      <c r="WBH130" s="511"/>
      <c r="WBI130" s="511"/>
      <c r="WBJ130" s="511"/>
      <c r="WBK130" s="511"/>
      <c r="WBL130" s="511"/>
      <c r="WBM130" s="511"/>
      <c r="WBN130" s="511"/>
      <c r="WBO130" s="511"/>
      <c r="WBP130" s="511"/>
      <c r="WBQ130" s="511"/>
      <c r="WBR130" s="511"/>
      <c r="WBS130" s="511"/>
      <c r="WBT130" s="511"/>
      <c r="WBU130" s="511"/>
      <c r="WBV130" s="511"/>
      <c r="WBW130" s="511"/>
      <c r="WBX130" s="511"/>
      <c r="WBY130" s="511"/>
      <c r="WBZ130" s="511"/>
      <c r="WCA130" s="511"/>
      <c r="WCB130" s="511"/>
      <c r="WCC130" s="511"/>
      <c r="WCD130" s="511"/>
      <c r="WCE130" s="511"/>
      <c r="WCF130" s="511"/>
      <c r="WCG130" s="511"/>
      <c r="WCH130" s="511"/>
      <c r="WCI130" s="511"/>
      <c r="WCJ130" s="511"/>
      <c r="WCK130" s="511"/>
      <c r="WCL130" s="511"/>
      <c r="WCM130" s="511"/>
      <c r="WCN130" s="511"/>
      <c r="WCO130" s="511"/>
      <c r="WCP130" s="511"/>
      <c r="WCQ130" s="511"/>
      <c r="WCR130" s="511"/>
      <c r="WCS130" s="511"/>
      <c r="WCT130" s="511"/>
      <c r="WCU130" s="511"/>
      <c r="WCV130" s="511"/>
      <c r="WCW130" s="511"/>
      <c r="WCX130" s="511"/>
      <c r="WCY130" s="511"/>
      <c r="WCZ130" s="511"/>
      <c r="WDA130" s="511"/>
      <c r="WDB130" s="511"/>
      <c r="WDC130" s="511"/>
      <c r="WDD130" s="511"/>
      <c r="WDE130" s="511"/>
      <c r="WDF130" s="511"/>
      <c r="WDG130" s="511"/>
      <c r="WDH130" s="511"/>
      <c r="WDI130" s="511"/>
      <c r="WDJ130" s="511"/>
      <c r="WDK130" s="511"/>
      <c r="WDL130" s="511"/>
      <c r="WDM130" s="511"/>
      <c r="WDN130" s="511"/>
      <c r="WDO130" s="511"/>
      <c r="WDP130" s="511"/>
      <c r="WDQ130" s="511"/>
      <c r="WDR130" s="511"/>
      <c r="WDS130" s="511"/>
      <c r="WDT130" s="511"/>
      <c r="WDU130" s="511"/>
      <c r="WDV130" s="511"/>
      <c r="WDW130" s="511"/>
      <c r="WDX130" s="511"/>
      <c r="WDY130" s="511"/>
      <c r="WDZ130" s="511"/>
      <c r="WEA130" s="511"/>
      <c r="WEB130" s="511"/>
      <c r="WEC130" s="511"/>
      <c r="WED130" s="511"/>
      <c r="WEE130" s="511"/>
      <c r="WEF130" s="511"/>
      <c r="WEG130" s="511"/>
      <c r="WEH130" s="511"/>
      <c r="WEI130" s="511"/>
      <c r="WEJ130" s="511"/>
      <c r="WEK130" s="511"/>
      <c r="WEL130" s="511"/>
      <c r="WEM130" s="511"/>
      <c r="WEN130" s="511"/>
      <c r="WEO130" s="511"/>
      <c r="WEP130" s="511"/>
      <c r="WEQ130" s="511"/>
      <c r="WER130" s="511"/>
      <c r="WES130" s="511"/>
      <c r="WET130" s="511"/>
      <c r="WEU130" s="511"/>
      <c r="WEV130" s="511"/>
      <c r="WEW130" s="511"/>
      <c r="WEX130" s="511"/>
      <c r="WEY130" s="511"/>
      <c r="WEZ130" s="511"/>
      <c r="WFA130" s="511"/>
      <c r="WFB130" s="511"/>
      <c r="WFC130" s="511"/>
      <c r="WFD130" s="511"/>
      <c r="WFE130" s="511"/>
      <c r="WFF130" s="511"/>
      <c r="WFG130" s="511"/>
      <c r="WFH130" s="511"/>
      <c r="WFI130" s="511"/>
      <c r="WFJ130" s="511"/>
      <c r="WFK130" s="511"/>
      <c r="WFL130" s="511"/>
      <c r="WFM130" s="511"/>
      <c r="WFN130" s="511"/>
      <c r="WFO130" s="511"/>
      <c r="WFP130" s="511"/>
      <c r="WFQ130" s="511"/>
      <c r="WFR130" s="511"/>
      <c r="WFS130" s="511"/>
      <c r="WFT130" s="511"/>
      <c r="WFU130" s="511"/>
      <c r="WFV130" s="511"/>
      <c r="WFW130" s="511"/>
      <c r="WFX130" s="511"/>
      <c r="WFY130" s="511"/>
      <c r="WFZ130" s="511"/>
      <c r="WGA130" s="511"/>
      <c r="WGB130" s="511"/>
      <c r="WGC130" s="511"/>
      <c r="WGD130" s="511"/>
      <c r="WGE130" s="511"/>
      <c r="WGF130" s="511"/>
      <c r="WGG130" s="511"/>
      <c r="WGH130" s="511"/>
      <c r="WGI130" s="511"/>
      <c r="WGJ130" s="511"/>
      <c r="WGK130" s="511"/>
      <c r="WGL130" s="511"/>
      <c r="WGM130" s="511"/>
      <c r="WGN130" s="511"/>
      <c r="WGO130" s="511"/>
      <c r="WGP130" s="511"/>
      <c r="WGQ130" s="511"/>
      <c r="WGR130" s="511"/>
      <c r="WGS130" s="511"/>
      <c r="WGT130" s="511"/>
      <c r="WGU130" s="511"/>
      <c r="WGV130" s="511"/>
      <c r="WGW130" s="511"/>
      <c r="WGX130" s="511"/>
      <c r="WGY130" s="511"/>
      <c r="WGZ130" s="511"/>
      <c r="WHA130" s="511"/>
      <c r="WHB130" s="511"/>
      <c r="WHC130" s="511"/>
      <c r="WHD130" s="511"/>
      <c r="WHE130" s="511"/>
      <c r="WHF130" s="511"/>
      <c r="WHG130" s="511"/>
      <c r="WHH130" s="511"/>
      <c r="WHI130" s="511"/>
      <c r="WHJ130" s="511"/>
      <c r="WHK130" s="511"/>
      <c r="WHL130" s="511"/>
      <c r="WHM130" s="511"/>
      <c r="WHN130" s="511"/>
      <c r="WHO130" s="511"/>
      <c r="WHP130" s="511"/>
      <c r="WHQ130" s="511"/>
      <c r="WHR130" s="511"/>
      <c r="WHS130" s="511"/>
      <c r="WHT130" s="511"/>
      <c r="WHU130" s="511"/>
      <c r="WHV130" s="511"/>
      <c r="WHW130" s="511"/>
      <c r="WHX130" s="511"/>
      <c r="WHY130" s="511"/>
      <c r="WHZ130" s="511"/>
      <c r="WIA130" s="511"/>
      <c r="WIB130" s="511"/>
      <c r="WIC130" s="511"/>
      <c r="WID130" s="511"/>
      <c r="WIE130" s="511"/>
      <c r="WIF130" s="511"/>
      <c r="WIG130" s="511"/>
      <c r="WIH130" s="511"/>
      <c r="WII130" s="511"/>
      <c r="WIJ130" s="511"/>
      <c r="WIK130" s="511"/>
      <c r="WIL130" s="511"/>
      <c r="WIM130" s="511"/>
      <c r="WIN130" s="511"/>
      <c r="WIO130" s="511"/>
      <c r="WIP130" s="511"/>
      <c r="WIQ130" s="511"/>
      <c r="WIR130" s="511"/>
      <c r="WIS130" s="511"/>
      <c r="WIT130" s="511"/>
      <c r="WIU130" s="511"/>
      <c r="WIV130" s="511"/>
      <c r="WIW130" s="511"/>
      <c r="WIX130" s="511"/>
      <c r="WIY130" s="511"/>
      <c r="WIZ130" s="511"/>
      <c r="WJA130" s="511"/>
      <c r="WJB130" s="511"/>
      <c r="WJC130" s="511"/>
      <c r="WJD130" s="511"/>
      <c r="WJE130" s="511"/>
      <c r="WJF130" s="511"/>
      <c r="WJG130" s="511"/>
      <c r="WJH130" s="511"/>
      <c r="WJI130" s="511"/>
      <c r="WJJ130" s="511"/>
      <c r="WJK130" s="511"/>
      <c r="WJL130" s="511"/>
      <c r="WJM130" s="511"/>
      <c r="WJN130" s="511"/>
      <c r="WJO130" s="511"/>
      <c r="WJP130" s="511"/>
      <c r="WJQ130" s="511"/>
      <c r="WJR130" s="511"/>
      <c r="WJS130" s="511"/>
      <c r="WJT130" s="511"/>
      <c r="WJU130" s="511"/>
      <c r="WJV130" s="511"/>
      <c r="WJW130" s="511"/>
      <c r="WJX130" s="511"/>
      <c r="WJY130" s="511"/>
      <c r="WJZ130" s="511"/>
      <c r="WKA130" s="511"/>
      <c r="WKB130" s="511"/>
      <c r="WKC130" s="511"/>
      <c r="WKD130" s="511"/>
      <c r="WKE130" s="511"/>
      <c r="WKF130" s="511"/>
      <c r="WKG130" s="511"/>
      <c r="WKH130" s="511"/>
      <c r="WKI130" s="511"/>
      <c r="WKJ130" s="511"/>
      <c r="WKK130" s="511"/>
      <c r="WKL130" s="511"/>
      <c r="WKM130" s="511"/>
      <c r="WKN130" s="511"/>
      <c r="WKO130" s="511"/>
      <c r="WKP130" s="511"/>
      <c r="WKQ130" s="511"/>
      <c r="WKR130" s="511"/>
      <c r="WKS130" s="511"/>
      <c r="WKT130" s="511"/>
      <c r="WKU130" s="511"/>
      <c r="WKV130" s="511"/>
      <c r="WKW130" s="511"/>
      <c r="WKX130" s="511"/>
      <c r="WKY130" s="511"/>
      <c r="WKZ130" s="511"/>
      <c r="WLA130" s="511"/>
      <c r="WLB130" s="511"/>
      <c r="WLC130" s="511"/>
      <c r="WLD130" s="511"/>
      <c r="WLE130" s="511"/>
      <c r="WLF130" s="511"/>
      <c r="WLG130" s="511"/>
      <c r="WLH130" s="511"/>
      <c r="WLI130" s="511"/>
      <c r="WLJ130" s="511"/>
      <c r="WLK130" s="511"/>
      <c r="WLL130" s="511"/>
      <c r="WLM130" s="511"/>
      <c r="WLN130" s="511"/>
      <c r="WLO130" s="511"/>
      <c r="WLP130" s="511"/>
      <c r="WLQ130" s="511"/>
      <c r="WLR130" s="511"/>
      <c r="WLS130" s="511"/>
      <c r="WLT130" s="511"/>
      <c r="WLU130" s="511"/>
      <c r="WLV130" s="511"/>
      <c r="WLW130" s="511"/>
      <c r="WLX130" s="511"/>
      <c r="WLY130" s="511"/>
      <c r="WLZ130" s="511"/>
      <c r="WMA130" s="511"/>
      <c r="WMB130" s="511"/>
      <c r="WMC130" s="511"/>
      <c r="WMD130" s="511"/>
      <c r="WME130" s="511"/>
      <c r="WMF130" s="511"/>
      <c r="WMG130" s="511"/>
      <c r="WMH130" s="511"/>
      <c r="WMI130" s="511"/>
      <c r="WMJ130" s="511"/>
      <c r="WMK130" s="511"/>
      <c r="WML130" s="511"/>
      <c r="WMM130" s="511"/>
      <c r="WMN130" s="511"/>
      <c r="WMO130" s="511"/>
      <c r="WMP130" s="511"/>
      <c r="WMQ130" s="511"/>
      <c r="WMR130" s="511"/>
      <c r="WMS130" s="511"/>
      <c r="WMT130" s="511"/>
      <c r="WMU130" s="511"/>
      <c r="WMV130" s="511"/>
      <c r="WMW130" s="511"/>
      <c r="WMX130" s="511"/>
      <c r="WMY130" s="511"/>
      <c r="WMZ130" s="511"/>
      <c r="WNA130" s="511"/>
      <c r="WNB130" s="511"/>
      <c r="WNC130" s="511"/>
      <c r="WND130" s="511"/>
      <c r="WNE130" s="511"/>
      <c r="WNF130" s="511"/>
      <c r="WNG130" s="511"/>
      <c r="WNH130" s="511"/>
      <c r="WNI130" s="511"/>
      <c r="WNJ130" s="511"/>
      <c r="WNK130" s="511"/>
      <c r="WNL130" s="511"/>
      <c r="WNM130" s="511"/>
      <c r="WNN130" s="511"/>
      <c r="WNO130" s="511"/>
      <c r="WNP130" s="511"/>
      <c r="WNQ130" s="511"/>
      <c r="WNR130" s="511"/>
      <c r="WNS130" s="511"/>
      <c r="WNT130" s="511"/>
      <c r="WNU130" s="511"/>
      <c r="WNV130" s="511"/>
      <c r="WNW130" s="511"/>
      <c r="WNX130" s="511"/>
      <c r="WNY130" s="511"/>
      <c r="WNZ130" s="511"/>
      <c r="WOA130" s="511"/>
      <c r="WOB130" s="511"/>
      <c r="WOC130" s="511"/>
      <c r="WOD130" s="511"/>
      <c r="WOE130" s="511"/>
      <c r="WOF130" s="511"/>
      <c r="WOG130" s="511"/>
      <c r="WOH130" s="511"/>
      <c r="WOI130" s="511"/>
      <c r="WOJ130" s="511"/>
      <c r="WOK130" s="511"/>
      <c r="WOL130" s="511"/>
      <c r="WOM130" s="511"/>
      <c r="WON130" s="511"/>
      <c r="WOO130" s="511"/>
      <c r="WOP130" s="511"/>
      <c r="WOQ130" s="511"/>
      <c r="WOR130" s="511"/>
      <c r="WOS130" s="511"/>
      <c r="WOT130" s="511"/>
      <c r="WOU130" s="511"/>
      <c r="WOV130" s="511"/>
      <c r="WOW130" s="511"/>
      <c r="WOX130" s="511"/>
      <c r="WOY130" s="511"/>
      <c r="WOZ130" s="511"/>
      <c r="WPA130" s="511"/>
      <c r="WPB130" s="511"/>
      <c r="WPC130" s="511"/>
      <c r="WPD130" s="511"/>
      <c r="WPE130" s="511"/>
      <c r="WPF130" s="511"/>
      <c r="WPG130" s="511"/>
      <c r="WPH130" s="511"/>
      <c r="WPI130" s="511"/>
      <c r="WPJ130" s="511"/>
      <c r="WPK130" s="511"/>
      <c r="WPL130" s="511"/>
      <c r="WPM130" s="511"/>
      <c r="WPN130" s="511"/>
      <c r="WPO130" s="511"/>
      <c r="WPP130" s="511"/>
      <c r="WPQ130" s="511"/>
      <c r="WPR130" s="511"/>
      <c r="WPS130" s="511"/>
      <c r="WPT130" s="511"/>
      <c r="WPU130" s="511"/>
      <c r="WPV130" s="511"/>
      <c r="WPW130" s="511"/>
      <c r="WPX130" s="511"/>
      <c r="WPY130" s="511"/>
      <c r="WPZ130" s="511"/>
      <c r="WQA130" s="511"/>
      <c r="WQB130" s="511"/>
      <c r="WQC130" s="511"/>
      <c r="WQD130" s="511"/>
      <c r="WQE130" s="511"/>
      <c r="WQF130" s="511"/>
      <c r="WQG130" s="511"/>
      <c r="WQH130" s="511"/>
      <c r="WQI130" s="511"/>
      <c r="WQJ130" s="511"/>
      <c r="WQK130" s="511"/>
      <c r="WQL130" s="511"/>
      <c r="WQM130" s="511"/>
      <c r="WQN130" s="511"/>
      <c r="WQO130" s="511"/>
      <c r="WQP130" s="511"/>
      <c r="WQQ130" s="511"/>
      <c r="WQR130" s="511"/>
      <c r="WQS130" s="511"/>
      <c r="WQT130" s="511"/>
      <c r="WQU130" s="511"/>
      <c r="WQV130" s="511"/>
      <c r="WQW130" s="511"/>
      <c r="WQX130" s="511"/>
      <c r="WQY130" s="511"/>
      <c r="WQZ130" s="511"/>
      <c r="WRA130" s="511"/>
      <c r="WRB130" s="511"/>
      <c r="WRC130" s="511"/>
      <c r="WRD130" s="511"/>
      <c r="WRE130" s="511"/>
      <c r="WRF130" s="511"/>
      <c r="WRG130" s="511"/>
      <c r="WRH130" s="511"/>
      <c r="WRI130" s="511"/>
      <c r="WRJ130" s="511"/>
      <c r="WRK130" s="511"/>
      <c r="WRL130" s="511"/>
      <c r="WRM130" s="511"/>
      <c r="WRN130" s="511"/>
      <c r="WRO130" s="511"/>
      <c r="WRP130" s="511"/>
      <c r="WRQ130" s="511"/>
      <c r="WRR130" s="511"/>
      <c r="WRS130" s="511"/>
      <c r="WRT130" s="511"/>
      <c r="WRU130" s="511"/>
      <c r="WRV130" s="511"/>
      <c r="WRW130" s="511"/>
      <c r="WRX130" s="511"/>
      <c r="WRY130" s="511"/>
      <c r="WRZ130" s="511"/>
      <c r="WSA130" s="511"/>
      <c r="WSB130" s="511"/>
      <c r="WSC130" s="511"/>
      <c r="WSD130" s="511"/>
      <c r="WSE130" s="511"/>
      <c r="WSF130" s="511"/>
      <c r="WSG130" s="511"/>
      <c r="WSH130" s="511"/>
      <c r="WSI130" s="511"/>
      <c r="WSJ130" s="511"/>
      <c r="WSK130" s="511"/>
      <c r="WSL130" s="511"/>
      <c r="WSM130" s="511"/>
      <c r="WSN130" s="511"/>
      <c r="WSO130" s="511"/>
      <c r="WSP130" s="511"/>
      <c r="WSQ130" s="511"/>
      <c r="WSR130" s="511"/>
      <c r="WSS130" s="511"/>
      <c r="WST130" s="511"/>
      <c r="WSU130" s="511"/>
      <c r="WSV130" s="511"/>
      <c r="WSW130" s="511"/>
      <c r="WSX130" s="511"/>
      <c r="WSY130" s="511"/>
      <c r="WSZ130" s="511"/>
      <c r="WTA130" s="511"/>
      <c r="WTB130" s="511"/>
      <c r="WTC130" s="511"/>
      <c r="WTD130" s="511"/>
      <c r="WTE130" s="511"/>
      <c r="WTF130" s="511"/>
      <c r="WTG130" s="511"/>
      <c r="WTH130" s="511"/>
      <c r="WTI130" s="511"/>
      <c r="WTJ130" s="511"/>
      <c r="WTK130" s="511"/>
      <c r="WTL130" s="511"/>
      <c r="WTM130" s="511"/>
      <c r="WTN130" s="511"/>
      <c r="WTO130" s="511"/>
      <c r="WTP130" s="511"/>
      <c r="WTQ130" s="511"/>
      <c r="WTR130" s="511"/>
      <c r="WTS130" s="511"/>
      <c r="WTT130" s="511"/>
      <c r="WTU130" s="511"/>
      <c r="WTV130" s="511"/>
      <c r="WTW130" s="511"/>
      <c r="WTX130" s="511"/>
      <c r="WTY130" s="511"/>
      <c r="WTZ130" s="511"/>
      <c r="WUA130" s="511"/>
      <c r="WUB130" s="511"/>
      <c r="WUC130" s="511"/>
      <c r="WUD130" s="511"/>
      <c r="WUE130" s="511"/>
      <c r="WUF130" s="511"/>
      <c r="WUG130" s="511"/>
      <c r="WUH130" s="511"/>
      <c r="WUI130" s="511"/>
      <c r="WUJ130" s="511"/>
      <c r="WUK130" s="511"/>
      <c r="WUL130" s="511"/>
      <c r="WUM130" s="511"/>
      <c r="WUN130" s="511"/>
      <c r="WUO130" s="511"/>
      <c r="WUP130" s="511"/>
      <c r="WUQ130" s="511"/>
      <c r="WUR130" s="511"/>
      <c r="WUS130" s="511"/>
      <c r="WUT130" s="511"/>
      <c r="WUU130" s="511"/>
      <c r="WUV130" s="511"/>
      <c r="WUW130" s="511"/>
      <c r="WUX130" s="511"/>
      <c r="WUY130" s="511"/>
      <c r="WUZ130" s="511"/>
      <c r="WVA130" s="511"/>
      <c r="WVB130" s="511"/>
      <c r="WVC130" s="511"/>
      <c r="WVD130" s="511"/>
      <c r="WVE130" s="511"/>
      <c r="WVF130" s="511"/>
      <c r="WVG130" s="511"/>
      <c r="WVH130" s="511"/>
      <c r="WVI130" s="511"/>
      <c r="WVJ130" s="511"/>
      <c r="WVK130" s="511"/>
      <c r="WVL130" s="511"/>
      <c r="WVM130" s="511"/>
      <c r="WVN130" s="511"/>
      <c r="WVO130" s="511"/>
      <c r="WVP130" s="511"/>
      <c r="WVQ130" s="511"/>
      <c r="WVR130" s="511"/>
      <c r="WVS130" s="511"/>
      <c r="WVT130" s="511"/>
      <c r="WVU130" s="511"/>
      <c r="WVV130" s="511"/>
      <c r="WVW130" s="511"/>
      <c r="WVX130" s="511"/>
      <c r="WVY130" s="511"/>
      <c r="WVZ130" s="511"/>
      <c r="WWA130" s="511"/>
      <c r="WWB130" s="511"/>
      <c r="WWC130" s="511"/>
      <c r="WWD130" s="511"/>
      <c r="WWE130" s="511"/>
      <c r="WWF130" s="511"/>
      <c r="WWG130" s="511"/>
      <c r="WWH130" s="511"/>
      <c r="WWI130" s="511"/>
      <c r="WWJ130" s="511"/>
      <c r="WWK130" s="511"/>
      <c r="WWL130" s="511"/>
      <c r="WWM130" s="511"/>
      <c r="WWN130" s="511"/>
      <c r="WWO130" s="511"/>
      <c r="WWP130" s="511"/>
      <c r="WWQ130" s="511"/>
      <c r="WWR130" s="511"/>
      <c r="WWS130" s="511"/>
      <c r="WWT130" s="511"/>
      <c r="WWU130" s="511"/>
      <c r="WWV130" s="511"/>
      <c r="WWW130" s="511"/>
      <c r="WWX130" s="511"/>
      <c r="WWY130" s="511"/>
      <c r="WWZ130" s="511"/>
      <c r="WXA130" s="511"/>
      <c r="WXB130" s="511"/>
      <c r="WXC130" s="511"/>
      <c r="WXD130" s="511"/>
      <c r="WXE130" s="511"/>
      <c r="WXF130" s="511"/>
      <c r="WXG130" s="511"/>
      <c r="WXH130" s="511"/>
      <c r="WXI130" s="511"/>
      <c r="WXJ130" s="511"/>
      <c r="WXK130" s="511"/>
      <c r="WXL130" s="511"/>
      <c r="WXM130" s="511"/>
      <c r="WXN130" s="511"/>
      <c r="WXO130" s="511"/>
      <c r="WXP130" s="511"/>
      <c r="WXQ130" s="511"/>
      <c r="WXR130" s="511"/>
      <c r="WXS130" s="511"/>
      <c r="WXT130" s="511"/>
      <c r="WXU130" s="511"/>
      <c r="WXV130" s="511"/>
      <c r="WXW130" s="511"/>
      <c r="WXX130" s="511"/>
      <c r="WXY130" s="511"/>
      <c r="WXZ130" s="511"/>
      <c r="WYA130" s="511"/>
      <c r="WYB130" s="511"/>
      <c r="WYC130" s="511"/>
      <c r="WYD130" s="511"/>
      <c r="WYE130" s="511"/>
      <c r="WYF130" s="511"/>
      <c r="WYG130" s="511"/>
      <c r="WYH130" s="511"/>
      <c r="WYI130" s="511"/>
      <c r="WYJ130" s="511"/>
      <c r="WYK130" s="511"/>
      <c r="WYL130" s="511"/>
      <c r="WYM130" s="511"/>
      <c r="WYN130" s="511"/>
      <c r="WYO130" s="511"/>
      <c r="WYP130" s="511"/>
      <c r="WYQ130" s="511"/>
      <c r="WYR130" s="511"/>
      <c r="WYS130" s="511"/>
      <c r="WYT130" s="511"/>
      <c r="WYU130" s="511"/>
      <c r="WYV130" s="511"/>
      <c r="WYW130" s="511"/>
      <c r="WYX130" s="511"/>
      <c r="WYY130" s="511"/>
      <c r="WYZ130" s="511"/>
      <c r="WZA130" s="511"/>
      <c r="WZB130" s="511"/>
      <c r="WZC130" s="511"/>
      <c r="WZD130" s="511"/>
      <c r="WZE130" s="511"/>
      <c r="WZF130" s="511"/>
      <c r="WZG130" s="511"/>
      <c r="WZH130" s="511"/>
      <c r="WZI130" s="511"/>
      <c r="WZJ130" s="511"/>
      <c r="WZK130" s="511"/>
      <c r="WZL130" s="511"/>
      <c r="WZM130" s="511"/>
      <c r="WZN130" s="511"/>
      <c r="WZO130" s="511"/>
      <c r="WZP130" s="511"/>
      <c r="WZQ130" s="511"/>
      <c r="WZR130" s="511"/>
      <c r="WZS130" s="511"/>
      <c r="WZT130" s="511"/>
      <c r="WZU130" s="511"/>
      <c r="WZV130" s="511"/>
      <c r="WZW130" s="511"/>
      <c r="WZX130" s="511"/>
      <c r="WZY130" s="511"/>
      <c r="WZZ130" s="511"/>
      <c r="XAA130" s="511"/>
      <c r="XAB130" s="511"/>
      <c r="XAC130" s="511"/>
      <c r="XAD130" s="511"/>
      <c r="XAE130" s="511"/>
      <c r="XAF130" s="511"/>
      <c r="XAG130" s="511"/>
      <c r="XAH130" s="511"/>
      <c r="XAI130" s="511"/>
      <c r="XAJ130" s="511"/>
      <c r="XAK130" s="511"/>
      <c r="XAL130" s="511"/>
      <c r="XAM130" s="511"/>
      <c r="XAN130" s="511"/>
      <c r="XAO130" s="511"/>
      <c r="XAP130" s="511"/>
      <c r="XAQ130" s="511"/>
      <c r="XAR130" s="511"/>
      <c r="XAS130" s="511"/>
      <c r="XAT130" s="511"/>
      <c r="XAU130" s="511"/>
      <c r="XAV130" s="511"/>
      <c r="XAW130" s="511"/>
      <c r="XAX130" s="511"/>
      <c r="XAY130" s="511"/>
      <c r="XAZ130" s="511"/>
      <c r="XBA130" s="511"/>
      <c r="XBB130" s="511"/>
      <c r="XBC130" s="511"/>
      <c r="XBD130" s="511"/>
      <c r="XBE130" s="511"/>
      <c r="XBF130" s="511"/>
      <c r="XBG130" s="511"/>
      <c r="XBH130" s="511"/>
      <c r="XBI130" s="511"/>
      <c r="XBJ130" s="511"/>
      <c r="XBK130" s="511"/>
      <c r="XBL130" s="511"/>
      <c r="XBM130" s="511"/>
      <c r="XBN130" s="511"/>
      <c r="XBO130" s="511"/>
      <c r="XBP130" s="511"/>
      <c r="XBQ130" s="511"/>
      <c r="XBR130" s="511"/>
      <c r="XBS130" s="511"/>
      <c r="XBT130" s="511"/>
      <c r="XBU130" s="511"/>
      <c r="XBV130" s="511"/>
      <c r="XBW130" s="511"/>
      <c r="XBX130" s="511"/>
      <c r="XBY130" s="511"/>
      <c r="XBZ130" s="511"/>
      <c r="XCA130" s="511"/>
      <c r="XCB130" s="511"/>
      <c r="XCC130" s="511"/>
      <c r="XCD130" s="511"/>
      <c r="XCE130" s="511"/>
      <c r="XCF130" s="511"/>
      <c r="XCG130" s="511"/>
      <c r="XCH130" s="511"/>
      <c r="XCI130" s="511"/>
      <c r="XCJ130" s="511"/>
      <c r="XCK130" s="511"/>
      <c r="XCL130" s="511"/>
      <c r="XCM130" s="511"/>
      <c r="XCN130" s="511"/>
      <c r="XCO130" s="511"/>
      <c r="XCP130" s="511"/>
      <c r="XCQ130" s="511"/>
      <c r="XCR130" s="511"/>
      <c r="XCS130" s="511"/>
      <c r="XCT130" s="511"/>
      <c r="XCU130" s="511"/>
      <c r="XCV130" s="511"/>
      <c r="XCW130" s="511"/>
      <c r="XCX130" s="511"/>
      <c r="XCY130" s="511"/>
      <c r="XCZ130" s="511"/>
      <c r="XDA130" s="511"/>
      <c r="XDB130" s="511"/>
      <c r="XDC130" s="511"/>
      <c r="XDD130" s="511"/>
      <c r="XDE130" s="511"/>
      <c r="XDF130" s="511"/>
      <c r="XDG130" s="511"/>
      <c r="XDH130" s="511"/>
      <c r="XDI130" s="511"/>
      <c r="XDJ130" s="511"/>
      <c r="XDK130" s="511"/>
      <c r="XDL130" s="511"/>
      <c r="XDM130" s="511"/>
      <c r="XDN130" s="511"/>
      <c r="XDO130" s="511"/>
      <c r="XDP130" s="511"/>
      <c r="XDQ130" s="511"/>
      <c r="XDR130" s="511"/>
      <c r="XDS130" s="511"/>
      <c r="XDT130" s="511"/>
      <c r="XDU130" s="511"/>
      <c r="XDV130" s="511"/>
      <c r="XDW130" s="511"/>
      <c r="XDX130" s="511"/>
      <c r="XDY130" s="511"/>
      <c r="XDZ130" s="511"/>
      <c r="XEA130" s="511"/>
      <c r="XEB130" s="511"/>
      <c r="XEC130" s="511"/>
      <c r="XED130" s="511"/>
      <c r="XEE130" s="511"/>
      <c r="XEF130" s="511"/>
      <c r="XEG130" s="511"/>
      <c r="XEH130" s="511"/>
      <c r="XEI130" s="511"/>
      <c r="XEJ130" s="511"/>
      <c r="XEK130" s="511"/>
      <c r="XEL130" s="511"/>
      <c r="XEM130" s="511"/>
      <c r="XEN130" s="511"/>
      <c r="XEO130" s="511"/>
      <c r="XEP130" s="511"/>
      <c r="XEQ130" s="511"/>
      <c r="XER130" s="511"/>
      <c r="XES130" s="511"/>
      <c r="XET130" s="511"/>
      <c r="XEU130" s="511"/>
      <c r="XEV130" s="511"/>
      <c r="XEW130" s="511"/>
      <c r="XEX130" s="511"/>
      <c r="XEY130" s="511"/>
      <c r="XEZ130" s="511"/>
      <c r="XFA130" s="511"/>
      <c r="XFB130" s="511"/>
      <c r="XFC130" s="511"/>
      <c r="XFD130" s="511"/>
    </row>
    <row r="131" spans="1:16384" ht="15" customHeight="1">
      <c r="A131" s="511"/>
      <c r="B131" s="511"/>
      <c r="C131" s="511"/>
      <c r="D131" s="511"/>
      <c r="E131" s="511"/>
      <c r="F131" s="511"/>
      <c r="G131" s="511"/>
      <c r="H131" s="511"/>
      <c r="I131" s="511"/>
      <c r="J131" s="511"/>
      <c r="K131" s="511"/>
      <c r="L131" s="511"/>
      <c r="M131" s="511"/>
      <c r="N131" s="511"/>
      <c r="O131" s="511"/>
      <c r="P131" s="511"/>
      <c r="Q131" s="511"/>
      <c r="R131" s="511"/>
      <c r="S131" s="511"/>
      <c r="T131" s="511"/>
      <c r="U131" s="511"/>
      <c r="V131" s="511"/>
      <c r="W131" s="511"/>
      <c r="X131" s="511"/>
      <c r="Y131" s="511"/>
      <c r="Z131" s="511"/>
      <c r="AA131" s="511"/>
      <c r="AB131" s="511"/>
      <c r="AC131" s="511"/>
      <c r="AD131" s="511"/>
      <c r="AE131" s="511"/>
      <c r="AF131" s="511"/>
      <c r="AG131" s="511"/>
      <c r="AH131" s="511"/>
      <c r="AI131" s="511"/>
      <c r="AJ131" s="511"/>
      <c r="AK131" s="511"/>
      <c r="AL131" s="511"/>
      <c r="AM131" s="511"/>
      <c r="AN131" s="511"/>
      <c r="AO131" s="511"/>
      <c r="AP131" s="511"/>
      <c r="AQ131" s="511"/>
      <c r="AR131" s="511"/>
      <c r="AS131" s="511"/>
      <c r="AT131" s="511"/>
      <c r="AU131" s="511"/>
      <c r="AV131" s="511"/>
      <c r="AW131" s="511"/>
      <c r="AX131" s="511"/>
      <c r="AY131" s="511"/>
      <c r="AZ131" s="511"/>
      <c r="BA131" s="511"/>
      <c r="BB131" s="511"/>
      <c r="BC131" s="511"/>
      <c r="BD131" s="511"/>
      <c r="BE131" s="511"/>
      <c r="BF131" s="511"/>
      <c r="BG131" s="511"/>
      <c r="BH131" s="511"/>
      <c r="BI131" s="511"/>
      <c r="BJ131" s="511"/>
      <c r="BK131" s="511"/>
      <c r="BL131" s="511"/>
      <c r="BM131" s="511"/>
      <c r="BN131" s="511"/>
      <c r="BO131" s="511"/>
      <c r="BP131" s="511"/>
      <c r="BQ131" s="511"/>
      <c r="BR131" s="511"/>
      <c r="BS131" s="511"/>
      <c r="BT131" s="511"/>
      <c r="BU131" s="511"/>
      <c r="BV131" s="511"/>
      <c r="BW131" s="511"/>
      <c r="BX131" s="511"/>
      <c r="BY131" s="511"/>
      <c r="BZ131" s="511"/>
      <c r="CA131" s="511"/>
      <c r="CB131" s="511"/>
      <c r="CC131" s="511"/>
      <c r="CD131" s="511"/>
      <c r="CE131" s="511"/>
      <c r="CF131" s="511"/>
      <c r="CG131" s="511"/>
      <c r="CH131" s="511"/>
      <c r="CI131" s="511"/>
      <c r="CJ131" s="511"/>
      <c r="CK131" s="511"/>
      <c r="CL131" s="511"/>
      <c r="CM131" s="511"/>
      <c r="CN131" s="511"/>
      <c r="CO131" s="511"/>
      <c r="CP131" s="511"/>
      <c r="CQ131" s="511"/>
      <c r="CR131" s="511"/>
      <c r="CS131" s="511"/>
      <c r="CT131" s="511"/>
      <c r="CU131" s="511"/>
      <c r="CV131" s="511"/>
      <c r="CW131" s="511"/>
      <c r="CX131" s="511"/>
      <c r="CY131" s="511"/>
      <c r="CZ131" s="511"/>
      <c r="DA131" s="511"/>
      <c r="DB131" s="511"/>
      <c r="DC131" s="511"/>
      <c r="DD131" s="511"/>
      <c r="DE131" s="511"/>
      <c r="DF131" s="511"/>
      <c r="DG131" s="511"/>
      <c r="DH131" s="511"/>
      <c r="DI131" s="511"/>
      <c r="DJ131" s="511"/>
      <c r="DK131" s="511"/>
      <c r="DL131" s="511"/>
      <c r="DM131" s="511"/>
      <c r="DN131" s="511"/>
      <c r="DO131" s="511"/>
      <c r="DP131" s="511"/>
      <c r="DQ131" s="511"/>
      <c r="DR131" s="511"/>
      <c r="DS131" s="511"/>
      <c r="DT131" s="511"/>
      <c r="DU131" s="511"/>
      <c r="DV131" s="511"/>
      <c r="DW131" s="511"/>
      <c r="DX131" s="511"/>
      <c r="DY131" s="511"/>
      <c r="DZ131" s="511"/>
      <c r="EA131" s="511"/>
      <c r="EB131" s="511"/>
      <c r="EC131" s="511"/>
      <c r="ED131" s="511"/>
      <c r="EE131" s="511"/>
      <c r="EF131" s="511"/>
      <c r="EG131" s="511"/>
      <c r="EH131" s="511"/>
      <c r="EI131" s="511"/>
      <c r="EJ131" s="511"/>
      <c r="EK131" s="511"/>
      <c r="EL131" s="511"/>
      <c r="EM131" s="511"/>
      <c r="EN131" s="511"/>
      <c r="EO131" s="511"/>
      <c r="EP131" s="511"/>
      <c r="EQ131" s="511"/>
      <c r="ER131" s="511"/>
      <c r="ES131" s="511"/>
      <c r="ET131" s="511"/>
      <c r="EU131" s="511"/>
      <c r="EV131" s="511"/>
      <c r="EW131" s="511"/>
      <c r="EX131" s="511"/>
      <c r="EY131" s="511"/>
      <c r="EZ131" s="511"/>
      <c r="FA131" s="511"/>
      <c r="FB131" s="511"/>
      <c r="FC131" s="511"/>
      <c r="FD131" s="511"/>
      <c r="FE131" s="511"/>
      <c r="FF131" s="511"/>
      <c r="FG131" s="511"/>
      <c r="FH131" s="511"/>
      <c r="FI131" s="511"/>
      <c r="FJ131" s="511"/>
      <c r="FK131" s="511"/>
      <c r="FL131" s="511"/>
      <c r="FM131" s="511"/>
      <c r="FN131" s="511"/>
      <c r="FO131" s="511"/>
      <c r="FP131" s="511"/>
      <c r="FQ131" s="511"/>
      <c r="FR131" s="511"/>
      <c r="FS131" s="511"/>
      <c r="FT131" s="511"/>
      <c r="FU131" s="511"/>
      <c r="FV131" s="511"/>
      <c r="FW131" s="511"/>
      <c r="FX131" s="511"/>
      <c r="FY131" s="511"/>
      <c r="FZ131" s="511"/>
      <c r="GA131" s="511"/>
      <c r="GB131" s="511"/>
      <c r="GC131" s="511"/>
      <c r="GD131" s="511"/>
      <c r="GE131" s="511"/>
      <c r="GF131" s="511"/>
      <c r="GG131" s="511"/>
      <c r="GH131" s="511"/>
      <c r="GI131" s="511"/>
      <c r="GJ131" s="511"/>
      <c r="GK131" s="511"/>
      <c r="GL131" s="511"/>
      <c r="GM131" s="511"/>
      <c r="GN131" s="511"/>
      <c r="GO131" s="511"/>
      <c r="GP131" s="511"/>
      <c r="GQ131" s="511"/>
      <c r="GR131" s="511"/>
      <c r="GS131" s="511"/>
      <c r="GT131" s="511"/>
      <c r="GU131" s="511"/>
      <c r="GV131" s="511"/>
      <c r="GW131" s="511"/>
      <c r="GX131" s="511"/>
      <c r="GY131" s="511"/>
      <c r="GZ131" s="511"/>
      <c r="HA131" s="511"/>
      <c r="HB131" s="511"/>
      <c r="HC131" s="511"/>
      <c r="HD131" s="511"/>
      <c r="HE131" s="511"/>
      <c r="HF131" s="511"/>
      <c r="HG131" s="511"/>
      <c r="HH131" s="511"/>
      <c r="HI131" s="511"/>
      <c r="HJ131" s="511"/>
      <c r="HK131" s="511"/>
      <c r="HL131" s="511"/>
      <c r="HM131" s="511"/>
      <c r="HN131" s="511"/>
      <c r="HO131" s="511"/>
      <c r="HP131" s="511"/>
      <c r="HQ131" s="511"/>
      <c r="HR131" s="511"/>
      <c r="HS131" s="511"/>
      <c r="HT131" s="511"/>
      <c r="HU131" s="511"/>
      <c r="HV131" s="511"/>
      <c r="HW131" s="511"/>
      <c r="HX131" s="511"/>
      <c r="HY131" s="511"/>
      <c r="HZ131" s="511"/>
      <c r="IA131" s="511"/>
      <c r="IB131" s="511"/>
      <c r="IC131" s="511"/>
      <c r="ID131" s="511"/>
      <c r="IE131" s="511"/>
      <c r="IF131" s="511"/>
      <c r="IG131" s="511"/>
      <c r="IH131" s="511"/>
      <c r="II131" s="511"/>
      <c r="IJ131" s="511"/>
      <c r="IK131" s="511"/>
      <c r="IL131" s="511"/>
      <c r="IM131" s="511"/>
      <c r="IN131" s="511"/>
      <c r="IO131" s="511"/>
      <c r="IP131" s="511"/>
      <c r="IQ131" s="511"/>
      <c r="IR131" s="511"/>
      <c r="IS131" s="511"/>
      <c r="IT131" s="511"/>
      <c r="IU131" s="511"/>
      <c r="IV131" s="511"/>
      <c r="IW131" s="511"/>
      <c r="IX131" s="511"/>
      <c r="IY131" s="511"/>
      <c r="IZ131" s="511"/>
      <c r="JA131" s="511"/>
      <c r="JB131" s="511"/>
      <c r="JC131" s="511"/>
      <c r="JD131" s="511"/>
      <c r="JE131" s="511"/>
      <c r="JF131" s="511"/>
      <c r="JG131" s="511"/>
      <c r="JH131" s="511"/>
      <c r="JI131" s="511"/>
      <c r="JJ131" s="511"/>
      <c r="JK131" s="511"/>
      <c r="JL131" s="511"/>
      <c r="JM131" s="511"/>
      <c r="JN131" s="511"/>
      <c r="JO131" s="511"/>
      <c r="JP131" s="511"/>
      <c r="JQ131" s="511"/>
      <c r="JR131" s="511"/>
      <c r="JS131" s="511"/>
      <c r="JT131" s="511"/>
      <c r="JU131" s="511"/>
      <c r="JV131" s="511"/>
      <c r="JW131" s="511"/>
      <c r="JX131" s="511"/>
      <c r="JY131" s="511"/>
      <c r="JZ131" s="511"/>
      <c r="KA131" s="511"/>
      <c r="KB131" s="511"/>
      <c r="KC131" s="511"/>
      <c r="KD131" s="511"/>
      <c r="KE131" s="511"/>
      <c r="KF131" s="511"/>
      <c r="KG131" s="511"/>
      <c r="KH131" s="511"/>
      <c r="KI131" s="511"/>
      <c r="KJ131" s="511"/>
      <c r="KK131" s="511"/>
      <c r="KL131" s="511"/>
      <c r="KM131" s="511"/>
      <c r="KN131" s="511"/>
      <c r="KO131" s="511"/>
      <c r="KP131" s="511"/>
      <c r="KQ131" s="511"/>
      <c r="KR131" s="511"/>
      <c r="KS131" s="511"/>
      <c r="KT131" s="511"/>
      <c r="KU131" s="511"/>
      <c r="KV131" s="511"/>
      <c r="KW131" s="511"/>
      <c r="KX131" s="511"/>
      <c r="KY131" s="511"/>
      <c r="KZ131" s="511"/>
      <c r="LA131" s="511"/>
      <c r="LB131" s="511"/>
      <c r="LC131" s="511"/>
      <c r="LD131" s="511"/>
      <c r="LE131" s="511"/>
      <c r="LF131" s="511"/>
      <c r="LG131" s="511"/>
      <c r="LH131" s="511"/>
      <c r="LI131" s="511"/>
      <c r="LJ131" s="511"/>
      <c r="LK131" s="511"/>
      <c r="LL131" s="511"/>
      <c r="LM131" s="511"/>
      <c r="LN131" s="511"/>
      <c r="LO131" s="511"/>
      <c r="LP131" s="511"/>
      <c r="LQ131" s="511"/>
      <c r="LR131" s="511"/>
      <c r="LS131" s="511"/>
      <c r="LT131" s="511"/>
      <c r="LU131" s="511"/>
      <c r="LV131" s="511"/>
      <c r="LW131" s="511"/>
      <c r="LX131" s="511"/>
      <c r="LY131" s="511"/>
      <c r="LZ131" s="511"/>
      <c r="MA131" s="511"/>
      <c r="MB131" s="511"/>
      <c r="MC131" s="511"/>
      <c r="MD131" s="511"/>
      <c r="ME131" s="511"/>
      <c r="MF131" s="511"/>
      <c r="MG131" s="511"/>
      <c r="MH131" s="511"/>
      <c r="MI131" s="511"/>
      <c r="MJ131" s="511"/>
      <c r="MK131" s="511"/>
      <c r="ML131" s="511"/>
      <c r="MM131" s="511"/>
      <c r="MN131" s="511"/>
      <c r="MO131" s="511"/>
      <c r="MP131" s="511"/>
      <c r="MQ131" s="511"/>
      <c r="MR131" s="511"/>
      <c r="MS131" s="511"/>
      <c r="MT131" s="511"/>
      <c r="MU131" s="511"/>
      <c r="MV131" s="511"/>
      <c r="MW131" s="511"/>
      <c r="MX131" s="511"/>
      <c r="MY131" s="511"/>
      <c r="MZ131" s="511"/>
      <c r="NA131" s="511"/>
      <c r="NB131" s="511"/>
      <c r="NC131" s="511"/>
      <c r="ND131" s="511"/>
      <c r="NE131" s="511"/>
      <c r="NF131" s="511"/>
      <c r="NG131" s="511"/>
      <c r="NH131" s="511"/>
      <c r="NI131" s="511"/>
      <c r="NJ131" s="511"/>
      <c r="NK131" s="511"/>
      <c r="NL131" s="511"/>
      <c r="NM131" s="511"/>
      <c r="NN131" s="511"/>
      <c r="NO131" s="511"/>
      <c r="NP131" s="511"/>
      <c r="NQ131" s="511"/>
      <c r="NR131" s="511"/>
      <c r="NS131" s="511"/>
      <c r="NT131" s="511"/>
      <c r="NU131" s="511"/>
      <c r="NV131" s="511"/>
      <c r="NW131" s="511"/>
      <c r="NX131" s="511"/>
      <c r="NY131" s="511"/>
      <c r="NZ131" s="511"/>
      <c r="OA131" s="511"/>
      <c r="OB131" s="511"/>
      <c r="OC131" s="511"/>
      <c r="OD131" s="511"/>
      <c r="OE131" s="511"/>
      <c r="OF131" s="511"/>
      <c r="OG131" s="511"/>
      <c r="OH131" s="511"/>
      <c r="OI131" s="511"/>
      <c r="OJ131" s="511"/>
      <c r="OK131" s="511"/>
      <c r="OL131" s="511"/>
      <c r="OM131" s="511"/>
      <c r="ON131" s="511"/>
      <c r="OO131" s="511"/>
      <c r="OP131" s="511"/>
      <c r="OQ131" s="511"/>
      <c r="OR131" s="511"/>
      <c r="OS131" s="511"/>
      <c r="OT131" s="511"/>
      <c r="OU131" s="511"/>
      <c r="OV131" s="511"/>
      <c r="OW131" s="511"/>
      <c r="OX131" s="511"/>
      <c r="OY131" s="511"/>
      <c r="OZ131" s="511"/>
      <c r="PA131" s="511"/>
      <c r="PB131" s="511"/>
      <c r="PC131" s="511"/>
      <c r="PD131" s="511"/>
      <c r="PE131" s="511"/>
      <c r="PF131" s="511"/>
      <c r="PG131" s="511"/>
      <c r="PH131" s="511"/>
      <c r="PI131" s="511"/>
      <c r="PJ131" s="511"/>
      <c r="PK131" s="511"/>
      <c r="PL131" s="511"/>
      <c r="PM131" s="511"/>
      <c r="PN131" s="511"/>
      <c r="PO131" s="511"/>
      <c r="PP131" s="511"/>
      <c r="PQ131" s="511"/>
      <c r="PR131" s="511"/>
      <c r="PS131" s="511"/>
      <c r="PT131" s="511"/>
      <c r="PU131" s="511"/>
      <c r="PV131" s="511"/>
      <c r="PW131" s="511"/>
      <c r="PX131" s="511"/>
      <c r="PY131" s="511"/>
      <c r="PZ131" s="511"/>
      <c r="QA131" s="511"/>
      <c r="QB131" s="511"/>
      <c r="QC131" s="511"/>
      <c r="QD131" s="511"/>
      <c r="QE131" s="511"/>
      <c r="QF131" s="511"/>
      <c r="QG131" s="511"/>
      <c r="QH131" s="511"/>
      <c r="QI131" s="511"/>
      <c r="QJ131" s="511"/>
      <c r="QK131" s="511"/>
      <c r="QL131" s="511"/>
      <c r="QM131" s="511"/>
      <c r="QN131" s="511"/>
      <c r="QO131" s="511"/>
      <c r="QP131" s="511"/>
      <c r="QQ131" s="511"/>
      <c r="QR131" s="511"/>
      <c r="QS131" s="511"/>
      <c r="QT131" s="511"/>
      <c r="QU131" s="511"/>
      <c r="QV131" s="511"/>
      <c r="QW131" s="511"/>
      <c r="QX131" s="511"/>
      <c r="QY131" s="511"/>
      <c r="QZ131" s="511"/>
      <c r="RA131" s="511"/>
      <c r="RB131" s="511"/>
      <c r="RC131" s="511"/>
      <c r="RD131" s="511"/>
      <c r="RE131" s="511"/>
      <c r="RF131" s="511"/>
      <c r="RG131" s="511"/>
      <c r="RH131" s="511"/>
      <c r="RI131" s="511"/>
      <c r="RJ131" s="511"/>
      <c r="RK131" s="511"/>
      <c r="RL131" s="511"/>
      <c r="RM131" s="511"/>
      <c r="RN131" s="511"/>
      <c r="RO131" s="511"/>
      <c r="RP131" s="511"/>
      <c r="RQ131" s="511"/>
      <c r="RR131" s="511"/>
      <c r="RS131" s="511"/>
      <c r="RT131" s="511"/>
      <c r="RU131" s="511"/>
      <c r="RV131" s="511"/>
      <c r="RW131" s="511"/>
      <c r="RX131" s="511"/>
      <c r="RY131" s="511"/>
      <c r="RZ131" s="511"/>
      <c r="SA131" s="511"/>
      <c r="SB131" s="511"/>
      <c r="SC131" s="511"/>
      <c r="SD131" s="511"/>
      <c r="SE131" s="511"/>
      <c r="SF131" s="511"/>
      <c r="SG131" s="511"/>
      <c r="SH131" s="511"/>
      <c r="SI131" s="511"/>
      <c r="SJ131" s="511"/>
      <c r="SK131" s="511"/>
      <c r="SL131" s="511"/>
      <c r="SM131" s="511"/>
      <c r="SN131" s="511"/>
      <c r="SO131" s="511"/>
      <c r="SP131" s="511"/>
      <c r="SQ131" s="511"/>
      <c r="SR131" s="511"/>
      <c r="SS131" s="511"/>
      <c r="ST131" s="511"/>
      <c r="SU131" s="511"/>
      <c r="SV131" s="511"/>
      <c r="SW131" s="511"/>
      <c r="SX131" s="511"/>
      <c r="SY131" s="511"/>
      <c r="SZ131" s="511"/>
      <c r="TA131" s="511"/>
      <c r="TB131" s="511"/>
      <c r="TC131" s="511"/>
      <c r="TD131" s="511"/>
      <c r="TE131" s="511"/>
      <c r="TF131" s="511"/>
      <c r="TG131" s="511"/>
      <c r="TH131" s="511"/>
      <c r="TI131" s="511"/>
      <c r="TJ131" s="511"/>
      <c r="TK131" s="511"/>
      <c r="TL131" s="511"/>
      <c r="TM131" s="511"/>
      <c r="TN131" s="511"/>
      <c r="TO131" s="511"/>
      <c r="TP131" s="511"/>
      <c r="TQ131" s="511"/>
      <c r="TR131" s="511"/>
      <c r="TS131" s="511"/>
      <c r="TT131" s="511"/>
      <c r="TU131" s="511"/>
      <c r="TV131" s="511"/>
      <c r="TW131" s="511"/>
      <c r="TX131" s="511"/>
      <c r="TY131" s="511"/>
      <c r="TZ131" s="511"/>
      <c r="UA131" s="511"/>
      <c r="UB131" s="511"/>
      <c r="UC131" s="511"/>
      <c r="UD131" s="511"/>
      <c r="UE131" s="511"/>
      <c r="UF131" s="511"/>
      <c r="UG131" s="511"/>
      <c r="UH131" s="511"/>
      <c r="UI131" s="511"/>
      <c r="UJ131" s="511"/>
      <c r="UK131" s="511"/>
      <c r="UL131" s="511"/>
      <c r="UM131" s="511"/>
      <c r="UN131" s="511"/>
      <c r="UO131" s="511"/>
      <c r="UP131" s="511"/>
      <c r="UQ131" s="511"/>
      <c r="UR131" s="511"/>
      <c r="US131" s="511"/>
      <c r="UT131" s="511"/>
      <c r="UU131" s="511"/>
      <c r="UV131" s="511"/>
      <c r="UW131" s="511"/>
      <c r="UX131" s="511"/>
      <c r="UY131" s="511"/>
      <c r="UZ131" s="511"/>
      <c r="VA131" s="511"/>
      <c r="VB131" s="511"/>
      <c r="VC131" s="511"/>
      <c r="VD131" s="511"/>
      <c r="VE131" s="511"/>
      <c r="VF131" s="511"/>
      <c r="VG131" s="511"/>
      <c r="VH131" s="511"/>
      <c r="VI131" s="511"/>
      <c r="VJ131" s="511"/>
      <c r="VK131" s="511"/>
      <c r="VL131" s="511"/>
      <c r="VM131" s="511"/>
      <c r="VN131" s="511"/>
      <c r="VO131" s="511"/>
      <c r="VP131" s="511"/>
      <c r="VQ131" s="511"/>
      <c r="VR131" s="511"/>
      <c r="VS131" s="511"/>
      <c r="VT131" s="511"/>
      <c r="VU131" s="511"/>
      <c r="VV131" s="511"/>
      <c r="VW131" s="511"/>
      <c r="VX131" s="511"/>
      <c r="VY131" s="511"/>
      <c r="VZ131" s="511"/>
      <c r="WA131" s="511"/>
      <c r="WB131" s="511"/>
      <c r="WC131" s="511"/>
      <c r="WD131" s="511"/>
      <c r="WE131" s="511"/>
      <c r="WF131" s="511"/>
      <c r="WG131" s="511"/>
      <c r="WH131" s="511"/>
      <c r="WI131" s="511"/>
      <c r="WJ131" s="511"/>
      <c r="WK131" s="511"/>
      <c r="WL131" s="511"/>
      <c r="WM131" s="511"/>
      <c r="WN131" s="511"/>
      <c r="WO131" s="511"/>
      <c r="WP131" s="511"/>
      <c r="WQ131" s="511"/>
      <c r="WR131" s="511"/>
      <c r="WS131" s="511"/>
      <c r="WT131" s="511"/>
      <c r="WU131" s="511"/>
      <c r="WV131" s="511"/>
      <c r="WW131" s="511"/>
      <c r="WX131" s="511"/>
      <c r="WY131" s="511"/>
      <c r="WZ131" s="511"/>
      <c r="XA131" s="511"/>
      <c r="XB131" s="511"/>
      <c r="XC131" s="511"/>
      <c r="XD131" s="511"/>
      <c r="XE131" s="511"/>
      <c r="XF131" s="511"/>
      <c r="XG131" s="511"/>
      <c r="XH131" s="511"/>
      <c r="XI131" s="511"/>
      <c r="XJ131" s="511"/>
      <c r="XK131" s="511"/>
      <c r="XL131" s="511"/>
      <c r="XM131" s="511"/>
      <c r="XN131" s="511"/>
      <c r="XO131" s="511"/>
      <c r="XP131" s="511"/>
      <c r="XQ131" s="511"/>
      <c r="XR131" s="511"/>
      <c r="XS131" s="511"/>
      <c r="XT131" s="511"/>
      <c r="XU131" s="511"/>
      <c r="XV131" s="511"/>
      <c r="XW131" s="511"/>
      <c r="XX131" s="511"/>
      <c r="XY131" s="511"/>
      <c r="XZ131" s="511"/>
      <c r="YA131" s="511"/>
      <c r="YB131" s="511"/>
      <c r="YC131" s="511"/>
      <c r="YD131" s="511"/>
      <c r="YE131" s="511"/>
      <c r="YF131" s="511"/>
      <c r="YG131" s="511"/>
      <c r="YH131" s="511"/>
      <c r="YI131" s="511"/>
      <c r="YJ131" s="511"/>
      <c r="YK131" s="511"/>
      <c r="YL131" s="511"/>
      <c r="YM131" s="511"/>
      <c r="YN131" s="511"/>
      <c r="YO131" s="511"/>
      <c r="YP131" s="511"/>
      <c r="YQ131" s="511"/>
      <c r="YR131" s="511"/>
      <c r="YS131" s="511"/>
      <c r="YT131" s="511"/>
      <c r="YU131" s="511"/>
      <c r="YV131" s="511"/>
      <c r="YW131" s="511"/>
      <c r="YX131" s="511"/>
      <c r="YY131" s="511"/>
      <c r="YZ131" s="511"/>
      <c r="ZA131" s="511"/>
      <c r="ZB131" s="511"/>
      <c r="ZC131" s="511"/>
      <c r="ZD131" s="511"/>
      <c r="ZE131" s="511"/>
      <c r="ZF131" s="511"/>
      <c r="ZG131" s="511"/>
      <c r="ZH131" s="511"/>
      <c r="ZI131" s="511"/>
      <c r="ZJ131" s="511"/>
      <c r="ZK131" s="511"/>
      <c r="ZL131" s="511"/>
      <c r="ZM131" s="511"/>
      <c r="ZN131" s="511"/>
      <c r="ZO131" s="511"/>
      <c r="ZP131" s="511"/>
      <c r="ZQ131" s="511"/>
      <c r="ZR131" s="511"/>
      <c r="ZS131" s="511"/>
      <c r="ZT131" s="511"/>
      <c r="ZU131" s="511"/>
      <c r="ZV131" s="511"/>
      <c r="ZW131" s="511"/>
      <c r="ZX131" s="511"/>
      <c r="ZY131" s="511"/>
      <c r="ZZ131" s="511"/>
      <c r="AAA131" s="511"/>
      <c r="AAB131" s="511"/>
      <c r="AAC131" s="511"/>
      <c r="AAD131" s="511"/>
      <c r="AAE131" s="511"/>
      <c r="AAF131" s="511"/>
      <c r="AAG131" s="511"/>
      <c r="AAH131" s="511"/>
      <c r="AAI131" s="511"/>
      <c r="AAJ131" s="511"/>
      <c r="AAK131" s="511"/>
      <c r="AAL131" s="511"/>
      <c r="AAM131" s="511"/>
      <c r="AAN131" s="511"/>
      <c r="AAO131" s="511"/>
      <c r="AAP131" s="511"/>
      <c r="AAQ131" s="511"/>
      <c r="AAR131" s="511"/>
      <c r="AAS131" s="511"/>
      <c r="AAT131" s="511"/>
      <c r="AAU131" s="511"/>
      <c r="AAV131" s="511"/>
      <c r="AAW131" s="511"/>
      <c r="AAX131" s="511"/>
      <c r="AAY131" s="511"/>
      <c r="AAZ131" s="511"/>
      <c r="ABA131" s="511"/>
      <c r="ABB131" s="511"/>
      <c r="ABC131" s="511"/>
      <c r="ABD131" s="511"/>
      <c r="ABE131" s="511"/>
      <c r="ABF131" s="511"/>
      <c r="ABG131" s="511"/>
      <c r="ABH131" s="511"/>
      <c r="ABI131" s="511"/>
      <c r="ABJ131" s="511"/>
      <c r="ABK131" s="511"/>
      <c r="ABL131" s="511"/>
      <c r="ABM131" s="511"/>
      <c r="ABN131" s="511"/>
      <c r="ABO131" s="511"/>
      <c r="ABP131" s="511"/>
      <c r="ABQ131" s="511"/>
      <c r="ABR131" s="511"/>
      <c r="ABS131" s="511"/>
      <c r="ABT131" s="511"/>
      <c r="ABU131" s="511"/>
      <c r="ABV131" s="511"/>
      <c r="ABW131" s="511"/>
      <c r="ABX131" s="511"/>
      <c r="ABY131" s="511"/>
      <c r="ABZ131" s="511"/>
      <c r="ACA131" s="511"/>
      <c r="ACB131" s="511"/>
      <c r="ACC131" s="511"/>
      <c r="ACD131" s="511"/>
      <c r="ACE131" s="511"/>
      <c r="ACF131" s="511"/>
      <c r="ACG131" s="511"/>
      <c r="ACH131" s="511"/>
      <c r="ACI131" s="511"/>
      <c r="ACJ131" s="511"/>
      <c r="ACK131" s="511"/>
      <c r="ACL131" s="511"/>
      <c r="ACM131" s="511"/>
      <c r="ACN131" s="511"/>
      <c r="ACO131" s="511"/>
      <c r="ACP131" s="511"/>
      <c r="ACQ131" s="511"/>
      <c r="ACR131" s="511"/>
      <c r="ACS131" s="511"/>
      <c r="ACT131" s="511"/>
      <c r="ACU131" s="511"/>
      <c r="ACV131" s="511"/>
      <c r="ACW131" s="511"/>
      <c r="ACX131" s="511"/>
      <c r="ACY131" s="511"/>
      <c r="ACZ131" s="511"/>
      <c r="ADA131" s="511"/>
      <c r="ADB131" s="511"/>
      <c r="ADC131" s="511"/>
      <c r="ADD131" s="511"/>
      <c r="ADE131" s="511"/>
      <c r="ADF131" s="511"/>
      <c r="ADG131" s="511"/>
      <c r="ADH131" s="511"/>
      <c r="ADI131" s="511"/>
      <c r="ADJ131" s="511"/>
      <c r="ADK131" s="511"/>
      <c r="ADL131" s="511"/>
      <c r="ADM131" s="511"/>
      <c r="ADN131" s="511"/>
      <c r="ADO131" s="511"/>
      <c r="ADP131" s="511"/>
      <c r="ADQ131" s="511"/>
      <c r="ADR131" s="511"/>
      <c r="ADS131" s="511"/>
      <c r="ADT131" s="511"/>
      <c r="ADU131" s="511"/>
      <c r="ADV131" s="511"/>
      <c r="ADW131" s="511"/>
      <c r="ADX131" s="511"/>
      <c r="ADY131" s="511"/>
      <c r="ADZ131" s="511"/>
      <c r="AEA131" s="511"/>
      <c r="AEB131" s="511"/>
      <c r="AEC131" s="511"/>
      <c r="AED131" s="511"/>
      <c r="AEE131" s="511"/>
      <c r="AEF131" s="511"/>
      <c r="AEG131" s="511"/>
      <c r="AEH131" s="511"/>
      <c r="AEI131" s="511"/>
      <c r="AEJ131" s="511"/>
      <c r="AEK131" s="511"/>
      <c r="AEL131" s="511"/>
      <c r="AEM131" s="511"/>
      <c r="AEN131" s="511"/>
      <c r="AEO131" s="511"/>
      <c r="AEP131" s="511"/>
      <c r="AEQ131" s="511"/>
      <c r="AER131" s="511"/>
      <c r="AES131" s="511"/>
      <c r="AET131" s="511"/>
      <c r="AEU131" s="511"/>
      <c r="AEV131" s="511"/>
      <c r="AEW131" s="511"/>
      <c r="AEX131" s="511"/>
      <c r="AEY131" s="511"/>
      <c r="AEZ131" s="511"/>
      <c r="AFA131" s="511"/>
      <c r="AFB131" s="511"/>
      <c r="AFC131" s="511"/>
      <c r="AFD131" s="511"/>
      <c r="AFE131" s="511"/>
      <c r="AFF131" s="511"/>
      <c r="AFG131" s="511"/>
      <c r="AFH131" s="511"/>
      <c r="AFI131" s="511"/>
      <c r="AFJ131" s="511"/>
      <c r="AFK131" s="511"/>
      <c r="AFL131" s="511"/>
      <c r="AFM131" s="511"/>
      <c r="AFN131" s="511"/>
      <c r="AFO131" s="511"/>
      <c r="AFP131" s="511"/>
      <c r="AFQ131" s="511"/>
      <c r="AFR131" s="511"/>
      <c r="AFS131" s="511"/>
      <c r="AFT131" s="511"/>
      <c r="AFU131" s="511"/>
      <c r="AFV131" s="511"/>
      <c r="AFW131" s="511"/>
      <c r="AFX131" s="511"/>
      <c r="AFY131" s="511"/>
      <c r="AFZ131" s="511"/>
      <c r="AGA131" s="511"/>
      <c r="AGB131" s="511"/>
      <c r="AGC131" s="511"/>
      <c r="AGD131" s="511"/>
      <c r="AGE131" s="511"/>
      <c r="AGF131" s="511"/>
      <c r="AGG131" s="511"/>
      <c r="AGH131" s="511"/>
      <c r="AGI131" s="511"/>
      <c r="AGJ131" s="511"/>
      <c r="AGK131" s="511"/>
      <c r="AGL131" s="511"/>
      <c r="AGM131" s="511"/>
      <c r="AGN131" s="511"/>
      <c r="AGO131" s="511"/>
      <c r="AGP131" s="511"/>
      <c r="AGQ131" s="511"/>
      <c r="AGR131" s="511"/>
      <c r="AGS131" s="511"/>
      <c r="AGT131" s="511"/>
      <c r="AGU131" s="511"/>
      <c r="AGV131" s="511"/>
      <c r="AGW131" s="511"/>
      <c r="AGX131" s="511"/>
      <c r="AGY131" s="511"/>
      <c r="AGZ131" s="511"/>
      <c r="AHA131" s="511"/>
      <c r="AHB131" s="511"/>
      <c r="AHC131" s="511"/>
      <c r="AHD131" s="511"/>
      <c r="AHE131" s="511"/>
      <c r="AHF131" s="511"/>
      <c r="AHG131" s="511"/>
      <c r="AHH131" s="511"/>
      <c r="AHI131" s="511"/>
      <c r="AHJ131" s="511"/>
      <c r="AHK131" s="511"/>
      <c r="AHL131" s="511"/>
      <c r="AHM131" s="511"/>
      <c r="AHN131" s="511"/>
      <c r="AHO131" s="511"/>
      <c r="AHP131" s="511"/>
      <c r="AHQ131" s="511"/>
      <c r="AHR131" s="511"/>
      <c r="AHS131" s="511"/>
      <c r="AHT131" s="511"/>
      <c r="AHU131" s="511"/>
      <c r="AHV131" s="511"/>
      <c r="AHW131" s="511"/>
      <c r="AHX131" s="511"/>
      <c r="AHY131" s="511"/>
      <c r="AHZ131" s="511"/>
      <c r="AIA131" s="511"/>
      <c r="AIB131" s="511"/>
      <c r="AIC131" s="511"/>
      <c r="AID131" s="511"/>
      <c r="AIE131" s="511"/>
      <c r="AIF131" s="511"/>
      <c r="AIG131" s="511"/>
      <c r="AIH131" s="511"/>
      <c r="AII131" s="511"/>
      <c r="AIJ131" s="511"/>
      <c r="AIK131" s="511"/>
      <c r="AIL131" s="511"/>
      <c r="AIM131" s="511"/>
      <c r="AIN131" s="511"/>
      <c r="AIO131" s="511"/>
      <c r="AIP131" s="511"/>
      <c r="AIQ131" s="511"/>
      <c r="AIR131" s="511"/>
      <c r="AIS131" s="511"/>
      <c r="AIT131" s="511"/>
      <c r="AIU131" s="511"/>
      <c r="AIV131" s="511"/>
      <c r="AIW131" s="511"/>
      <c r="AIX131" s="511"/>
      <c r="AIY131" s="511"/>
      <c r="AIZ131" s="511"/>
      <c r="AJA131" s="511"/>
      <c r="AJB131" s="511"/>
      <c r="AJC131" s="511"/>
      <c r="AJD131" s="511"/>
      <c r="AJE131" s="511"/>
      <c r="AJF131" s="511"/>
      <c r="AJG131" s="511"/>
      <c r="AJH131" s="511"/>
      <c r="AJI131" s="511"/>
      <c r="AJJ131" s="511"/>
      <c r="AJK131" s="511"/>
      <c r="AJL131" s="511"/>
      <c r="AJM131" s="511"/>
      <c r="AJN131" s="511"/>
      <c r="AJO131" s="511"/>
      <c r="AJP131" s="511"/>
      <c r="AJQ131" s="511"/>
      <c r="AJR131" s="511"/>
      <c r="AJS131" s="511"/>
      <c r="AJT131" s="511"/>
      <c r="AJU131" s="511"/>
      <c r="AJV131" s="511"/>
      <c r="AJW131" s="511"/>
      <c r="AJX131" s="511"/>
      <c r="AJY131" s="511"/>
      <c r="AJZ131" s="511"/>
      <c r="AKA131" s="511"/>
      <c r="AKB131" s="511"/>
      <c r="AKC131" s="511"/>
      <c r="AKD131" s="511"/>
      <c r="AKE131" s="511"/>
      <c r="AKF131" s="511"/>
      <c r="AKG131" s="511"/>
      <c r="AKH131" s="511"/>
      <c r="AKI131" s="511"/>
      <c r="AKJ131" s="511"/>
      <c r="AKK131" s="511"/>
      <c r="AKL131" s="511"/>
      <c r="AKM131" s="511"/>
      <c r="AKN131" s="511"/>
      <c r="AKO131" s="511"/>
      <c r="AKP131" s="511"/>
      <c r="AKQ131" s="511"/>
      <c r="AKR131" s="511"/>
      <c r="AKS131" s="511"/>
      <c r="AKT131" s="511"/>
      <c r="AKU131" s="511"/>
      <c r="AKV131" s="511"/>
      <c r="AKW131" s="511"/>
      <c r="AKX131" s="511"/>
      <c r="AKY131" s="511"/>
      <c r="AKZ131" s="511"/>
      <c r="ALA131" s="511"/>
      <c r="ALB131" s="511"/>
      <c r="ALC131" s="511"/>
      <c r="ALD131" s="511"/>
      <c r="ALE131" s="511"/>
      <c r="ALF131" s="511"/>
      <c r="ALG131" s="511"/>
      <c r="ALH131" s="511"/>
      <c r="ALI131" s="511"/>
      <c r="ALJ131" s="511"/>
      <c r="ALK131" s="511"/>
      <c r="ALL131" s="511"/>
      <c r="ALM131" s="511"/>
      <c r="ALN131" s="511"/>
      <c r="ALO131" s="511"/>
      <c r="ALP131" s="511"/>
      <c r="ALQ131" s="511"/>
      <c r="ALR131" s="511"/>
      <c r="ALS131" s="511"/>
      <c r="ALT131" s="511"/>
      <c r="ALU131" s="511"/>
      <c r="ALV131" s="511"/>
      <c r="ALW131" s="511"/>
      <c r="ALX131" s="511"/>
      <c r="ALY131" s="511"/>
      <c r="ALZ131" s="511"/>
      <c r="AMA131" s="511"/>
      <c r="AMB131" s="511"/>
      <c r="AMC131" s="511"/>
      <c r="AMD131" s="511"/>
      <c r="AME131" s="511"/>
      <c r="AMF131" s="511"/>
      <c r="AMG131" s="511"/>
      <c r="AMH131" s="511"/>
      <c r="AMI131" s="511"/>
      <c r="AMJ131" s="511"/>
      <c r="AMK131" s="511"/>
      <c r="AML131" s="511"/>
      <c r="AMM131" s="511"/>
      <c r="AMN131" s="511"/>
      <c r="AMO131" s="511"/>
      <c r="AMP131" s="511"/>
      <c r="AMQ131" s="511"/>
      <c r="AMR131" s="511"/>
      <c r="AMS131" s="511"/>
      <c r="AMT131" s="511"/>
      <c r="AMU131" s="511"/>
      <c r="AMV131" s="511"/>
      <c r="AMW131" s="511"/>
      <c r="AMX131" s="511"/>
      <c r="AMY131" s="511"/>
      <c r="AMZ131" s="511"/>
      <c r="ANA131" s="511"/>
      <c r="ANB131" s="511"/>
      <c r="ANC131" s="511"/>
      <c r="AND131" s="511"/>
      <c r="ANE131" s="511"/>
      <c r="ANF131" s="511"/>
      <c r="ANG131" s="511"/>
      <c r="ANH131" s="511"/>
      <c r="ANI131" s="511"/>
      <c r="ANJ131" s="511"/>
      <c r="ANK131" s="511"/>
      <c r="ANL131" s="511"/>
      <c r="ANM131" s="511"/>
      <c r="ANN131" s="511"/>
      <c r="ANO131" s="511"/>
      <c r="ANP131" s="511"/>
      <c r="ANQ131" s="511"/>
      <c r="ANR131" s="511"/>
      <c r="ANS131" s="511"/>
      <c r="ANT131" s="511"/>
      <c r="ANU131" s="511"/>
      <c r="ANV131" s="511"/>
      <c r="ANW131" s="511"/>
      <c r="ANX131" s="511"/>
      <c r="ANY131" s="511"/>
      <c r="ANZ131" s="511"/>
      <c r="AOA131" s="511"/>
      <c r="AOB131" s="511"/>
      <c r="AOC131" s="511"/>
      <c r="AOD131" s="511"/>
      <c r="AOE131" s="511"/>
      <c r="AOF131" s="511"/>
      <c r="AOG131" s="511"/>
      <c r="AOH131" s="511"/>
      <c r="AOI131" s="511"/>
      <c r="AOJ131" s="511"/>
      <c r="AOK131" s="511"/>
      <c r="AOL131" s="511"/>
      <c r="AOM131" s="511"/>
      <c r="AON131" s="511"/>
      <c r="AOO131" s="511"/>
      <c r="AOP131" s="511"/>
      <c r="AOQ131" s="511"/>
      <c r="AOR131" s="511"/>
      <c r="AOS131" s="511"/>
      <c r="AOT131" s="511"/>
      <c r="AOU131" s="511"/>
      <c r="AOV131" s="511"/>
      <c r="AOW131" s="511"/>
      <c r="AOX131" s="511"/>
      <c r="AOY131" s="511"/>
      <c r="AOZ131" s="511"/>
      <c r="APA131" s="511"/>
      <c r="APB131" s="511"/>
      <c r="APC131" s="511"/>
      <c r="APD131" s="511"/>
      <c r="APE131" s="511"/>
      <c r="APF131" s="511"/>
      <c r="APG131" s="511"/>
      <c r="APH131" s="511"/>
      <c r="API131" s="511"/>
      <c r="APJ131" s="511"/>
      <c r="APK131" s="511"/>
      <c r="APL131" s="511"/>
      <c r="APM131" s="511"/>
      <c r="APN131" s="511"/>
      <c r="APO131" s="511"/>
      <c r="APP131" s="511"/>
      <c r="APQ131" s="511"/>
      <c r="APR131" s="511"/>
      <c r="APS131" s="511"/>
      <c r="APT131" s="511"/>
      <c r="APU131" s="511"/>
      <c r="APV131" s="511"/>
      <c r="APW131" s="511"/>
      <c r="APX131" s="511"/>
      <c r="APY131" s="511"/>
      <c r="APZ131" s="511"/>
      <c r="AQA131" s="511"/>
      <c r="AQB131" s="511"/>
      <c r="AQC131" s="511"/>
      <c r="AQD131" s="511"/>
      <c r="AQE131" s="511"/>
      <c r="AQF131" s="511"/>
      <c r="AQG131" s="511"/>
      <c r="AQH131" s="511"/>
      <c r="AQI131" s="511"/>
      <c r="AQJ131" s="511"/>
      <c r="AQK131" s="511"/>
      <c r="AQL131" s="511"/>
      <c r="AQM131" s="511"/>
      <c r="AQN131" s="511"/>
      <c r="AQO131" s="511"/>
      <c r="AQP131" s="511"/>
      <c r="AQQ131" s="511"/>
      <c r="AQR131" s="511"/>
      <c r="AQS131" s="511"/>
      <c r="AQT131" s="511"/>
      <c r="AQU131" s="511"/>
      <c r="AQV131" s="511"/>
      <c r="AQW131" s="511"/>
      <c r="AQX131" s="511"/>
      <c r="AQY131" s="511"/>
      <c r="AQZ131" s="511"/>
      <c r="ARA131" s="511"/>
      <c r="ARB131" s="511"/>
      <c r="ARC131" s="511"/>
      <c r="ARD131" s="511"/>
      <c r="ARE131" s="511"/>
      <c r="ARF131" s="511"/>
      <c r="ARG131" s="511"/>
      <c r="ARH131" s="511"/>
      <c r="ARI131" s="511"/>
      <c r="ARJ131" s="511"/>
      <c r="ARK131" s="511"/>
      <c r="ARL131" s="511"/>
      <c r="ARM131" s="511"/>
      <c r="ARN131" s="511"/>
      <c r="ARO131" s="511"/>
      <c r="ARP131" s="511"/>
      <c r="ARQ131" s="511"/>
      <c r="ARR131" s="511"/>
      <c r="ARS131" s="511"/>
      <c r="ART131" s="511"/>
      <c r="ARU131" s="511"/>
      <c r="ARV131" s="511"/>
      <c r="ARW131" s="511"/>
      <c r="ARX131" s="511"/>
      <c r="ARY131" s="511"/>
      <c r="ARZ131" s="511"/>
      <c r="ASA131" s="511"/>
      <c r="ASB131" s="511"/>
      <c r="ASC131" s="511"/>
      <c r="ASD131" s="511"/>
      <c r="ASE131" s="511"/>
      <c r="ASF131" s="511"/>
      <c r="ASG131" s="511"/>
      <c r="ASH131" s="511"/>
      <c r="ASI131" s="511"/>
      <c r="ASJ131" s="511"/>
      <c r="ASK131" s="511"/>
      <c r="ASL131" s="511"/>
      <c r="ASM131" s="511"/>
      <c r="ASN131" s="511"/>
      <c r="ASO131" s="511"/>
      <c r="ASP131" s="511"/>
      <c r="ASQ131" s="511"/>
      <c r="ASR131" s="511"/>
      <c r="ASS131" s="511"/>
      <c r="AST131" s="511"/>
      <c r="ASU131" s="511"/>
      <c r="ASV131" s="511"/>
      <c r="ASW131" s="511"/>
      <c r="ASX131" s="511"/>
      <c r="ASY131" s="511"/>
      <c r="ASZ131" s="511"/>
      <c r="ATA131" s="511"/>
      <c r="ATB131" s="511"/>
      <c r="ATC131" s="511"/>
      <c r="ATD131" s="511"/>
      <c r="ATE131" s="511"/>
      <c r="ATF131" s="511"/>
      <c r="ATG131" s="511"/>
      <c r="ATH131" s="511"/>
      <c r="ATI131" s="511"/>
      <c r="ATJ131" s="511"/>
      <c r="ATK131" s="511"/>
      <c r="ATL131" s="511"/>
      <c r="ATM131" s="511"/>
      <c r="ATN131" s="511"/>
      <c r="ATO131" s="511"/>
      <c r="ATP131" s="511"/>
      <c r="ATQ131" s="511"/>
      <c r="ATR131" s="511"/>
      <c r="ATS131" s="511"/>
      <c r="ATT131" s="511"/>
      <c r="ATU131" s="511"/>
      <c r="ATV131" s="511"/>
      <c r="ATW131" s="511"/>
      <c r="ATX131" s="511"/>
      <c r="ATY131" s="511"/>
      <c r="ATZ131" s="511"/>
      <c r="AUA131" s="511"/>
      <c r="AUB131" s="511"/>
      <c r="AUC131" s="511"/>
      <c r="AUD131" s="511"/>
      <c r="AUE131" s="511"/>
      <c r="AUF131" s="511"/>
      <c r="AUG131" s="511"/>
      <c r="AUH131" s="511"/>
      <c r="AUI131" s="511"/>
      <c r="AUJ131" s="511"/>
      <c r="AUK131" s="511"/>
      <c r="AUL131" s="511"/>
      <c r="AUM131" s="511"/>
      <c r="AUN131" s="511"/>
      <c r="AUO131" s="511"/>
      <c r="AUP131" s="511"/>
      <c r="AUQ131" s="511"/>
      <c r="AUR131" s="511"/>
      <c r="AUS131" s="511"/>
      <c r="AUT131" s="511"/>
      <c r="AUU131" s="511"/>
      <c r="AUV131" s="511"/>
      <c r="AUW131" s="511"/>
      <c r="AUX131" s="511"/>
      <c r="AUY131" s="511"/>
      <c r="AUZ131" s="511"/>
      <c r="AVA131" s="511"/>
      <c r="AVB131" s="511"/>
      <c r="AVC131" s="511"/>
      <c r="AVD131" s="511"/>
      <c r="AVE131" s="511"/>
      <c r="AVF131" s="511"/>
      <c r="AVG131" s="511"/>
      <c r="AVH131" s="511"/>
      <c r="AVI131" s="511"/>
      <c r="AVJ131" s="511"/>
      <c r="AVK131" s="511"/>
      <c r="AVL131" s="511"/>
      <c r="AVM131" s="511"/>
      <c r="AVN131" s="511"/>
      <c r="AVO131" s="511"/>
      <c r="AVP131" s="511"/>
      <c r="AVQ131" s="511"/>
      <c r="AVR131" s="511"/>
      <c r="AVS131" s="511"/>
      <c r="AVT131" s="511"/>
      <c r="AVU131" s="511"/>
      <c r="AVV131" s="511"/>
      <c r="AVW131" s="511"/>
      <c r="AVX131" s="511"/>
      <c r="AVY131" s="511"/>
      <c r="AVZ131" s="511"/>
      <c r="AWA131" s="511"/>
      <c r="AWB131" s="511"/>
      <c r="AWC131" s="511"/>
      <c r="AWD131" s="511"/>
      <c r="AWE131" s="511"/>
      <c r="AWF131" s="511"/>
      <c r="AWG131" s="511"/>
      <c r="AWH131" s="511"/>
      <c r="AWI131" s="511"/>
      <c r="AWJ131" s="511"/>
      <c r="AWK131" s="511"/>
      <c r="AWL131" s="511"/>
      <c r="AWM131" s="511"/>
      <c r="AWN131" s="511"/>
      <c r="AWO131" s="511"/>
      <c r="AWP131" s="511"/>
      <c r="AWQ131" s="511"/>
      <c r="AWR131" s="511"/>
      <c r="AWS131" s="511"/>
      <c r="AWT131" s="511"/>
      <c r="AWU131" s="511"/>
      <c r="AWV131" s="511"/>
      <c r="AWW131" s="511"/>
      <c r="AWX131" s="511"/>
      <c r="AWY131" s="511"/>
      <c r="AWZ131" s="511"/>
      <c r="AXA131" s="511"/>
      <c r="AXB131" s="511"/>
      <c r="AXC131" s="511"/>
      <c r="AXD131" s="511"/>
      <c r="AXE131" s="511"/>
      <c r="AXF131" s="511"/>
      <c r="AXG131" s="511"/>
      <c r="AXH131" s="511"/>
      <c r="AXI131" s="511"/>
      <c r="AXJ131" s="511"/>
      <c r="AXK131" s="511"/>
      <c r="AXL131" s="511"/>
      <c r="AXM131" s="511"/>
      <c r="AXN131" s="511"/>
      <c r="AXO131" s="511"/>
      <c r="AXP131" s="511"/>
      <c r="AXQ131" s="511"/>
      <c r="AXR131" s="511"/>
      <c r="AXS131" s="511"/>
      <c r="AXT131" s="511"/>
      <c r="AXU131" s="511"/>
      <c r="AXV131" s="511"/>
      <c r="AXW131" s="511"/>
      <c r="AXX131" s="511"/>
      <c r="AXY131" s="511"/>
      <c r="AXZ131" s="511"/>
      <c r="AYA131" s="511"/>
      <c r="AYB131" s="511"/>
      <c r="AYC131" s="511"/>
      <c r="AYD131" s="511"/>
      <c r="AYE131" s="511"/>
      <c r="AYF131" s="511"/>
      <c r="AYG131" s="511"/>
      <c r="AYH131" s="511"/>
      <c r="AYI131" s="511"/>
      <c r="AYJ131" s="511"/>
      <c r="AYK131" s="511"/>
      <c r="AYL131" s="511"/>
      <c r="AYM131" s="511"/>
      <c r="AYN131" s="511"/>
      <c r="AYO131" s="511"/>
      <c r="AYP131" s="511"/>
      <c r="AYQ131" s="511"/>
      <c r="AYR131" s="511"/>
      <c r="AYS131" s="511"/>
      <c r="AYT131" s="511"/>
      <c r="AYU131" s="511"/>
      <c r="AYV131" s="511"/>
      <c r="AYW131" s="511"/>
      <c r="AYX131" s="511"/>
      <c r="AYY131" s="511"/>
      <c r="AYZ131" s="511"/>
      <c r="AZA131" s="511"/>
      <c r="AZB131" s="511"/>
      <c r="AZC131" s="511"/>
      <c r="AZD131" s="511"/>
      <c r="AZE131" s="511"/>
      <c r="AZF131" s="511"/>
      <c r="AZG131" s="511"/>
      <c r="AZH131" s="511"/>
      <c r="AZI131" s="511"/>
      <c r="AZJ131" s="511"/>
      <c r="AZK131" s="511"/>
      <c r="AZL131" s="511"/>
      <c r="AZM131" s="511"/>
      <c r="AZN131" s="511"/>
      <c r="AZO131" s="511"/>
      <c r="AZP131" s="511"/>
      <c r="AZQ131" s="511"/>
      <c r="AZR131" s="511"/>
      <c r="AZS131" s="511"/>
      <c r="AZT131" s="511"/>
      <c r="AZU131" s="511"/>
      <c r="AZV131" s="511"/>
      <c r="AZW131" s="511"/>
      <c r="AZX131" s="511"/>
      <c r="AZY131" s="511"/>
      <c r="AZZ131" s="511"/>
      <c r="BAA131" s="511"/>
      <c r="BAB131" s="511"/>
      <c r="BAC131" s="511"/>
      <c r="BAD131" s="511"/>
      <c r="BAE131" s="511"/>
      <c r="BAF131" s="511"/>
      <c r="BAG131" s="511"/>
      <c r="BAH131" s="511"/>
      <c r="BAI131" s="511"/>
      <c r="BAJ131" s="511"/>
      <c r="BAK131" s="511"/>
      <c r="BAL131" s="511"/>
      <c r="BAM131" s="511"/>
      <c r="BAN131" s="511"/>
      <c r="BAO131" s="511"/>
      <c r="BAP131" s="511"/>
      <c r="BAQ131" s="511"/>
      <c r="BAR131" s="511"/>
      <c r="BAS131" s="511"/>
      <c r="BAT131" s="511"/>
      <c r="BAU131" s="511"/>
      <c r="BAV131" s="511"/>
      <c r="BAW131" s="511"/>
      <c r="BAX131" s="511"/>
      <c r="BAY131" s="511"/>
      <c r="BAZ131" s="511"/>
      <c r="BBA131" s="511"/>
      <c r="BBB131" s="511"/>
      <c r="BBC131" s="511"/>
      <c r="BBD131" s="511"/>
      <c r="BBE131" s="511"/>
      <c r="BBF131" s="511"/>
      <c r="BBG131" s="511"/>
      <c r="BBH131" s="511"/>
      <c r="BBI131" s="511"/>
      <c r="BBJ131" s="511"/>
      <c r="BBK131" s="511"/>
      <c r="BBL131" s="511"/>
      <c r="BBM131" s="511"/>
      <c r="BBN131" s="511"/>
      <c r="BBO131" s="511"/>
      <c r="BBP131" s="511"/>
      <c r="BBQ131" s="511"/>
      <c r="BBR131" s="511"/>
      <c r="BBS131" s="511"/>
      <c r="BBT131" s="511"/>
      <c r="BBU131" s="511"/>
      <c r="BBV131" s="511"/>
      <c r="BBW131" s="511"/>
      <c r="BBX131" s="511"/>
      <c r="BBY131" s="511"/>
      <c r="BBZ131" s="511"/>
      <c r="BCA131" s="511"/>
      <c r="BCB131" s="511"/>
      <c r="BCC131" s="511"/>
      <c r="BCD131" s="511"/>
      <c r="BCE131" s="511"/>
      <c r="BCF131" s="511"/>
      <c r="BCG131" s="511"/>
      <c r="BCH131" s="511"/>
      <c r="BCI131" s="511"/>
      <c r="BCJ131" s="511"/>
      <c r="BCK131" s="511"/>
      <c r="BCL131" s="511"/>
      <c r="BCM131" s="511"/>
      <c r="BCN131" s="511"/>
      <c r="BCO131" s="511"/>
      <c r="BCP131" s="511"/>
      <c r="BCQ131" s="511"/>
      <c r="BCR131" s="511"/>
      <c r="BCS131" s="511"/>
      <c r="BCT131" s="511"/>
      <c r="BCU131" s="511"/>
      <c r="BCV131" s="511"/>
      <c r="BCW131" s="511"/>
      <c r="BCX131" s="511"/>
      <c r="BCY131" s="511"/>
      <c r="BCZ131" s="511"/>
      <c r="BDA131" s="511"/>
      <c r="BDB131" s="511"/>
      <c r="BDC131" s="511"/>
      <c r="BDD131" s="511"/>
      <c r="BDE131" s="511"/>
      <c r="BDF131" s="511"/>
      <c r="BDG131" s="511"/>
      <c r="BDH131" s="511"/>
      <c r="BDI131" s="511"/>
      <c r="BDJ131" s="511"/>
      <c r="BDK131" s="511"/>
      <c r="BDL131" s="511"/>
      <c r="BDM131" s="511"/>
      <c r="BDN131" s="511"/>
      <c r="BDO131" s="511"/>
      <c r="BDP131" s="511"/>
      <c r="BDQ131" s="511"/>
      <c r="BDR131" s="511"/>
      <c r="BDS131" s="511"/>
      <c r="BDT131" s="511"/>
      <c r="BDU131" s="511"/>
      <c r="BDV131" s="511"/>
      <c r="BDW131" s="511"/>
      <c r="BDX131" s="511"/>
      <c r="BDY131" s="511"/>
      <c r="BDZ131" s="511"/>
      <c r="BEA131" s="511"/>
      <c r="BEB131" s="511"/>
      <c r="BEC131" s="511"/>
      <c r="BED131" s="511"/>
      <c r="BEE131" s="511"/>
      <c r="BEF131" s="511"/>
      <c r="BEG131" s="511"/>
      <c r="BEH131" s="511"/>
      <c r="BEI131" s="511"/>
      <c r="BEJ131" s="511"/>
      <c r="BEK131" s="511"/>
      <c r="BEL131" s="511"/>
      <c r="BEM131" s="511"/>
      <c r="BEN131" s="511"/>
      <c r="BEO131" s="511"/>
      <c r="BEP131" s="511"/>
      <c r="BEQ131" s="511"/>
      <c r="BER131" s="511"/>
      <c r="BES131" s="511"/>
      <c r="BET131" s="511"/>
      <c r="BEU131" s="511"/>
      <c r="BEV131" s="511"/>
      <c r="BEW131" s="511"/>
      <c r="BEX131" s="511"/>
      <c r="BEY131" s="511"/>
      <c r="BEZ131" s="511"/>
      <c r="BFA131" s="511"/>
      <c r="BFB131" s="511"/>
      <c r="BFC131" s="511"/>
      <c r="BFD131" s="511"/>
      <c r="BFE131" s="511"/>
      <c r="BFF131" s="511"/>
      <c r="BFG131" s="511"/>
      <c r="BFH131" s="511"/>
      <c r="BFI131" s="511"/>
      <c r="BFJ131" s="511"/>
      <c r="BFK131" s="511"/>
      <c r="BFL131" s="511"/>
      <c r="BFM131" s="511"/>
      <c r="BFN131" s="511"/>
      <c r="BFO131" s="511"/>
      <c r="BFP131" s="511"/>
      <c r="BFQ131" s="511"/>
      <c r="BFR131" s="511"/>
      <c r="BFS131" s="511"/>
      <c r="BFT131" s="511"/>
      <c r="BFU131" s="511"/>
      <c r="BFV131" s="511"/>
      <c r="BFW131" s="511"/>
      <c r="BFX131" s="511"/>
      <c r="BFY131" s="511"/>
      <c r="BFZ131" s="511"/>
      <c r="BGA131" s="511"/>
      <c r="BGB131" s="511"/>
      <c r="BGC131" s="511"/>
      <c r="BGD131" s="511"/>
      <c r="BGE131" s="511"/>
      <c r="BGF131" s="511"/>
      <c r="BGG131" s="511"/>
      <c r="BGH131" s="511"/>
      <c r="BGI131" s="511"/>
      <c r="BGJ131" s="511"/>
      <c r="BGK131" s="511"/>
      <c r="BGL131" s="511"/>
      <c r="BGM131" s="511"/>
      <c r="BGN131" s="511"/>
      <c r="BGO131" s="511"/>
      <c r="BGP131" s="511"/>
      <c r="BGQ131" s="511"/>
      <c r="BGR131" s="511"/>
      <c r="BGS131" s="511"/>
      <c r="BGT131" s="511"/>
      <c r="BGU131" s="511"/>
      <c r="BGV131" s="511"/>
      <c r="BGW131" s="511"/>
      <c r="BGX131" s="511"/>
      <c r="BGY131" s="511"/>
      <c r="BGZ131" s="511"/>
      <c r="BHA131" s="511"/>
      <c r="BHB131" s="511"/>
      <c r="BHC131" s="511"/>
      <c r="BHD131" s="511"/>
      <c r="BHE131" s="511"/>
      <c r="BHF131" s="511"/>
      <c r="BHG131" s="511"/>
      <c r="BHH131" s="511"/>
      <c r="BHI131" s="511"/>
      <c r="BHJ131" s="511"/>
      <c r="BHK131" s="511"/>
      <c r="BHL131" s="511"/>
      <c r="BHM131" s="511"/>
      <c r="BHN131" s="511"/>
      <c r="BHO131" s="511"/>
      <c r="BHP131" s="511"/>
      <c r="BHQ131" s="511"/>
      <c r="BHR131" s="511"/>
      <c r="BHS131" s="511"/>
      <c r="BHT131" s="511"/>
      <c r="BHU131" s="511"/>
      <c r="BHV131" s="511"/>
      <c r="BHW131" s="511"/>
      <c r="BHX131" s="511"/>
      <c r="BHY131" s="511"/>
      <c r="BHZ131" s="511"/>
      <c r="BIA131" s="511"/>
      <c r="BIB131" s="511"/>
      <c r="BIC131" s="511"/>
      <c r="BID131" s="511"/>
      <c r="BIE131" s="511"/>
      <c r="BIF131" s="511"/>
      <c r="BIG131" s="511"/>
      <c r="BIH131" s="511"/>
      <c r="BII131" s="511"/>
      <c r="BIJ131" s="511"/>
      <c r="BIK131" s="511"/>
      <c r="BIL131" s="511"/>
      <c r="BIM131" s="511"/>
      <c r="BIN131" s="511"/>
      <c r="BIO131" s="511"/>
      <c r="BIP131" s="511"/>
      <c r="BIQ131" s="511"/>
      <c r="BIR131" s="511"/>
      <c r="BIS131" s="511"/>
      <c r="BIT131" s="511"/>
      <c r="BIU131" s="511"/>
      <c r="BIV131" s="511"/>
      <c r="BIW131" s="511"/>
      <c r="BIX131" s="511"/>
      <c r="BIY131" s="511"/>
      <c r="BIZ131" s="511"/>
      <c r="BJA131" s="511"/>
      <c r="BJB131" s="511"/>
      <c r="BJC131" s="511"/>
      <c r="BJD131" s="511"/>
      <c r="BJE131" s="511"/>
      <c r="BJF131" s="511"/>
      <c r="BJG131" s="511"/>
      <c r="BJH131" s="511"/>
      <c r="BJI131" s="511"/>
      <c r="BJJ131" s="511"/>
      <c r="BJK131" s="511"/>
      <c r="BJL131" s="511"/>
      <c r="BJM131" s="511"/>
      <c r="BJN131" s="511"/>
      <c r="BJO131" s="511"/>
      <c r="BJP131" s="511"/>
      <c r="BJQ131" s="511"/>
      <c r="BJR131" s="511"/>
      <c r="BJS131" s="511"/>
      <c r="BJT131" s="511"/>
      <c r="BJU131" s="511"/>
      <c r="BJV131" s="511"/>
      <c r="BJW131" s="511"/>
      <c r="BJX131" s="511"/>
      <c r="BJY131" s="511"/>
      <c r="BJZ131" s="511"/>
      <c r="BKA131" s="511"/>
      <c r="BKB131" s="511"/>
      <c r="BKC131" s="511"/>
      <c r="BKD131" s="511"/>
      <c r="BKE131" s="511"/>
      <c r="BKF131" s="511"/>
      <c r="BKG131" s="511"/>
      <c r="BKH131" s="511"/>
      <c r="BKI131" s="511"/>
      <c r="BKJ131" s="511"/>
      <c r="BKK131" s="511"/>
      <c r="BKL131" s="511"/>
      <c r="BKM131" s="511"/>
      <c r="BKN131" s="511"/>
      <c r="BKO131" s="511"/>
      <c r="BKP131" s="511"/>
      <c r="BKQ131" s="511"/>
      <c r="BKR131" s="511"/>
      <c r="BKS131" s="511"/>
      <c r="BKT131" s="511"/>
      <c r="BKU131" s="511"/>
      <c r="BKV131" s="511"/>
      <c r="BKW131" s="511"/>
      <c r="BKX131" s="511"/>
      <c r="BKY131" s="511"/>
      <c r="BKZ131" s="511"/>
      <c r="BLA131" s="511"/>
      <c r="BLB131" s="511"/>
      <c r="BLC131" s="511"/>
      <c r="BLD131" s="511"/>
      <c r="BLE131" s="511"/>
      <c r="BLF131" s="511"/>
      <c r="BLG131" s="511"/>
      <c r="BLH131" s="511"/>
      <c r="BLI131" s="511"/>
      <c r="BLJ131" s="511"/>
      <c r="BLK131" s="511"/>
      <c r="BLL131" s="511"/>
      <c r="BLM131" s="511"/>
      <c r="BLN131" s="511"/>
      <c r="BLO131" s="511"/>
      <c r="BLP131" s="511"/>
      <c r="BLQ131" s="511"/>
      <c r="BLR131" s="511"/>
      <c r="BLS131" s="511"/>
      <c r="BLT131" s="511"/>
      <c r="BLU131" s="511"/>
      <c r="BLV131" s="511"/>
      <c r="BLW131" s="511"/>
      <c r="BLX131" s="511"/>
      <c r="BLY131" s="511"/>
      <c r="BLZ131" s="511"/>
      <c r="BMA131" s="511"/>
      <c r="BMB131" s="511"/>
      <c r="BMC131" s="511"/>
      <c r="BMD131" s="511"/>
      <c r="BME131" s="511"/>
      <c r="BMF131" s="511"/>
      <c r="BMG131" s="511"/>
      <c r="BMH131" s="511"/>
      <c r="BMI131" s="511"/>
      <c r="BMJ131" s="511"/>
      <c r="BMK131" s="511"/>
      <c r="BML131" s="511"/>
      <c r="BMM131" s="511"/>
      <c r="BMN131" s="511"/>
      <c r="BMO131" s="511"/>
      <c r="BMP131" s="511"/>
      <c r="BMQ131" s="511"/>
      <c r="BMR131" s="511"/>
      <c r="BMS131" s="511"/>
      <c r="BMT131" s="511"/>
      <c r="BMU131" s="511"/>
      <c r="BMV131" s="511"/>
      <c r="BMW131" s="511"/>
      <c r="BMX131" s="511"/>
      <c r="BMY131" s="511"/>
      <c r="BMZ131" s="511"/>
      <c r="BNA131" s="511"/>
      <c r="BNB131" s="511"/>
      <c r="BNC131" s="511"/>
      <c r="BND131" s="511"/>
      <c r="BNE131" s="511"/>
      <c r="BNF131" s="511"/>
      <c r="BNG131" s="511"/>
      <c r="BNH131" s="511"/>
      <c r="BNI131" s="511"/>
      <c r="BNJ131" s="511"/>
      <c r="BNK131" s="511"/>
      <c r="BNL131" s="511"/>
      <c r="BNM131" s="511"/>
      <c r="BNN131" s="511"/>
      <c r="BNO131" s="511"/>
      <c r="BNP131" s="511"/>
      <c r="BNQ131" s="511"/>
      <c r="BNR131" s="511"/>
      <c r="BNS131" s="511"/>
      <c r="BNT131" s="511"/>
      <c r="BNU131" s="511"/>
      <c r="BNV131" s="511"/>
      <c r="BNW131" s="511"/>
      <c r="BNX131" s="511"/>
      <c r="BNY131" s="511"/>
      <c r="BNZ131" s="511"/>
      <c r="BOA131" s="511"/>
      <c r="BOB131" s="511"/>
      <c r="BOC131" s="511"/>
      <c r="BOD131" s="511"/>
      <c r="BOE131" s="511"/>
      <c r="BOF131" s="511"/>
      <c r="BOG131" s="511"/>
      <c r="BOH131" s="511"/>
      <c r="BOI131" s="511"/>
      <c r="BOJ131" s="511"/>
      <c r="BOK131" s="511"/>
      <c r="BOL131" s="511"/>
      <c r="BOM131" s="511"/>
      <c r="BON131" s="511"/>
      <c r="BOO131" s="511"/>
      <c r="BOP131" s="511"/>
      <c r="BOQ131" s="511"/>
      <c r="BOR131" s="511"/>
      <c r="BOS131" s="511"/>
      <c r="BOT131" s="511"/>
      <c r="BOU131" s="511"/>
      <c r="BOV131" s="511"/>
      <c r="BOW131" s="511"/>
      <c r="BOX131" s="511"/>
      <c r="BOY131" s="511"/>
      <c r="BOZ131" s="511"/>
      <c r="BPA131" s="511"/>
      <c r="BPB131" s="511"/>
      <c r="BPC131" s="511"/>
      <c r="BPD131" s="511"/>
      <c r="BPE131" s="511"/>
      <c r="BPF131" s="511"/>
      <c r="BPG131" s="511"/>
      <c r="BPH131" s="511"/>
      <c r="BPI131" s="511"/>
      <c r="BPJ131" s="511"/>
      <c r="BPK131" s="511"/>
      <c r="BPL131" s="511"/>
      <c r="BPM131" s="511"/>
      <c r="BPN131" s="511"/>
      <c r="BPO131" s="511"/>
      <c r="BPP131" s="511"/>
      <c r="BPQ131" s="511"/>
      <c r="BPR131" s="511"/>
      <c r="BPS131" s="511"/>
      <c r="BPT131" s="511"/>
      <c r="BPU131" s="511"/>
      <c r="BPV131" s="511"/>
      <c r="BPW131" s="511"/>
      <c r="BPX131" s="511"/>
      <c r="BPY131" s="511"/>
      <c r="BPZ131" s="511"/>
      <c r="BQA131" s="511"/>
      <c r="BQB131" s="511"/>
      <c r="BQC131" s="511"/>
      <c r="BQD131" s="511"/>
      <c r="BQE131" s="511"/>
      <c r="BQF131" s="511"/>
      <c r="BQG131" s="511"/>
      <c r="BQH131" s="511"/>
      <c r="BQI131" s="511"/>
      <c r="BQJ131" s="511"/>
      <c r="BQK131" s="511"/>
      <c r="BQL131" s="511"/>
      <c r="BQM131" s="511"/>
      <c r="BQN131" s="511"/>
      <c r="BQO131" s="511"/>
      <c r="BQP131" s="511"/>
      <c r="BQQ131" s="511"/>
      <c r="BQR131" s="511"/>
      <c r="BQS131" s="511"/>
      <c r="BQT131" s="511"/>
      <c r="BQU131" s="511"/>
      <c r="BQV131" s="511"/>
      <c r="BQW131" s="511"/>
      <c r="BQX131" s="511"/>
      <c r="BQY131" s="511"/>
      <c r="BQZ131" s="511"/>
      <c r="BRA131" s="511"/>
      <c r="BRB131" s="511"/>
      <c r="BRC131" s="511"/>
      <c r="BRD131" s="511"/>
      <c r="BRE131" s="511"/>
      <c r="BRF131" s="511"/>
      <c r="BRG131" s="511"/>
      <c r="BRH131" s="511"/>
      <c r="BRI131" s="511"/>
      <c r="BRJ131" s="511"/>
      <c r="BRK131" s="511"/>
      <c r="BRL131" s="511"/>
      <c r="BRM131" s="511"/>
      <c r="BRN131" s="511"/>
      <c r="BRO131" s="511"/>
      <c r="BRP131" s="511"/>
      <c r="BRQ131" s="511"/>
      <c r="BRR131" s="511"/>
      <c r="BRS131" s="511"/>
      <c r="BRT131" s="511"/>
      <c r="BRU131" s="511"/>
      <c r="BRV131" s="511"/>
      <c r="BRW131" s="511"/>
      <c r="BRX131" s="511"/>
      <c r="BRY131" s="511"/>
      <c r="BRZ131" s="511"/>
      <c r="BSA131" s="511"/>
      <c r="BSB131" s="511"/>
      <c r="BSC131" s="511"/>
      <c r="BSD131" s="511"/>
      <c r="BSE131" s="511"/>
      <c r="BSF131" s="511"/>
      <c r="BSG131" s="511"/>
      <c r="BSH131" s="511"/>
      <c r="BSI131" s="511"/>
      <c r="BSJ131" s="511"/>
      <c r="BSK131" s="511"/>
      <c r="BSL131" s="511"/>
      <c r="BSM131" s="511"/>
      <c r="BSN131" s="511"/>
      <c r="BSO131" s="511"/>
      <c r="BSP131" s="511"/>
      <c r="BSQ131" s="511"/>
      <c r="BSR131" s="511"/>
      <c r="BSS131" s="511"/>
      <c r="BST131" s="511"/>
      <c r="BSU131" s="511"/>
      <c r="BSV131" s="511"/>
      <c r="BSW131" s="511"/>
      <c r="BSX131" s="511"/>
      <c r="BSY131" s="511"/>
      <c r="BSZ131" s="511"/>
      <c r="BTA131" s="511"/>
      <c r="BTB131" s="511"/>
      <c r="BTC131" s="511"/>
      <c r="BTD131" s="511"/>
      <c r="BTE131" s="511"/>
      <c r="BTF131" s="511"/>
      <c r="BTG131" s="511"/>
      <c r="BTH131" s="511"/>
      <c r="BTI131" s="511"/>
      <c r="BTJ131" s="511"/>
      <c r="BTK131" s="511"/>
      <c r="BTL131" s="511"/>
      <c r="BTM131" s="511"/>
      <c r="BTN131" s="511"/>
      <c r="BTO131" s="511"/>
      <c r="BTP131" s="511"/>
      <c r="BTQ131" s="511"/>
      <c r="BTR131" s="511"/>
      <c r="BTS131" s="511"/>
      <c r="BTT131" s="511"/>
      <c r="BTU131" s="511"/>
      <c r="BTV131" s="511"/>
      <c r="BTW131" s="511"/>
      <c r="BTX131" s="511"/>
      <c r="BTY131" s="511"/>
      <c r="BTZ131" s="511"/>
      <c r="BUA131" s="511"/>
      <c r="BUB131" s="511"/>
      <c r="BUC131" s="511"/>
      <c r="BUD131" s="511"/>
      <c r="BUE131" s="511"/>
      <c r="BUF131" s="511"/>
      <c r="BUG131" s="511"/>
      <c r="BUH131" s="511"/>
      <c r="BUI131" s="511"/>
      <c r="BUJ131" s="511"/>
      <c r="BUK131" s="511"/>
      <c r="BUL131" s="511"/>
      <c r="BUM131" s="511"/>
      <c r="BUN131" s="511"/>
      <c r="BUO131" s="511"/>
      <c r="BUP131" s="511"/>
      <c r="BUQ131" s="511"/>
      <c r="BUR131" s="511"/>
      <c r="BUS131" s="511"/>
      <c r="BUT131" s="511"/>
      <c r="BUU131" s="511"/>
      <c r="BUV131" s="511"/>
      <c r="BUW131" s="511"/>
      <c r="BUX131" s="511"/>
      <c r="BUY131" s="511"/>
      <c r="BUZ131" s="511"/>
      <c r="BVA131" s="511"/>
      <c r="BVB131" s="511"/>
      <c r="BVC131" s="511"/>
      <c r="BVD131" s="511"/>
      <c r="BVE131" s="511"/>
      <c r="BVF131" s="511"/>
      <c r="BVG131" s="511"/>
      <c r="BVH131" s="511"/>
      <c r="BVI131" s="511"/>
      <c r="BVJ131" s="511"/>
      <c r="BVK131" s="511"/>
      <c r="BVL131" s="511"/>
      <c r="BVM131" s="511"/>
      <c r="BVN131" s="511"/>
      <c r="BVO131" s="511"/>
      <c r="BVP131" s="511"/>
      <c r="BVQ131" s="511"/>
      <c r="BVR131" s="511"/>
      <c r="BVS131" s="511"/>
      <c r="BVT131" s="511"/>
      <c r="BVU131" s="511"/>
      <c r="BVV131" s="511"/>
      <c r="BVW131" s="511"/>
      <c r="BVX131" s="511"/>
      <c r="BVY131" s="511"/>
      <c r="BVZ131" s="511"/>
      <c r="BWA131" s="511"/>
      <c r="BWB131" s="511"/>
      <c r="BWC131" s="511"/>
      <c r="BWD131" s="511"/>
      <c r="BWE131" s="511"/>
      <c r="BWF131" s="511"/>
      <c r="BWG131" s="511"/>
      <c r="BWH131" s="511"/>
      <c r="BWI131" s="511"/>
      <c r="BWJ131" s="511"/>
      <c r="BWK131" s="511"/>
      <c r="BWL131" s="511"/>
      <c r="BWM131" s="511"/>
      <c r="BWN131" s="511"/>
      <c r="BWO131" s="511"/>
      <c r="BWP131" s="511"/>
      <c r="BWQ131" s="511"/>
      <c r="BWR131" s="511"/>
      <c r="BWS131" s="511"/>
      <c r="BWT131" s="511"/>
      <c r="BWU131" s="511"/>
      <c r="BWV131" s="511"/>
      <c r="BWW131" s="511"/>
      <c r="BWX131" s="511"/>
      <c r="BWY131" s="511"/>
      <c r="BWZ131" s="511"/>
      <c r="BXA131" s="511"/>
      <c r="BXB131" s="511"/>
      <c r="BXC131" s="511"/>
      <c r="BXD131" s="511"/>
      <c r="BXE131" s="511"/>
      <c r="BXF131" s="511"/>
      <c r="BXG131" s="511"/>
      <c r="BXH131" s="511"/>
      <c r="BXI131" s="511"/>
      <c r="BXJ131" s="511"/>
      <c r="BXK131" s="511"/>
      <c r="BXL131" s="511"/>
      <c r="BXM131" s="511"/>
      <c r="BXN131" s="511"/>
      <c r="BXO131" s="511"/>
      <c r="BXP131" s="511"/>
      <c r="BXQ131" s="511"/>
      <c r="BXR131" s="511"/>
      <c r="BXS131" s="511"/>
      <c r="BXT131" s="511"/>
      <c r="BXU131" s="511"/>
      <c r="BXV131" s="511"/>
      <c r="BXW131" s="511"/>
      <c r="BXX131" s="511"/>
      <c r="BXY131" s="511"/>
      <c r="BXZ131" s="511"/>
      <c r="BYA131" s="511"/>
      <c r="BYB131" s="511"/>
      <c r="BYC131" s="511"/>
      <c r="BYD131" s="511"/>
      <c r="BYE131" s="511"/>
      <c r="BYF131" s="511"/>
      <c r="BYG131" s="511"/>
      <c r="BYH131" s="511"/>
      <c r="BYI131" s="511"/>
      <c r="BYJ131" s="511"/>
      <c r="BYK131" s="511"/>
      <c r="BYL131" s="511"/>
      <c r="BYM131" s="511"/>
      <c r="BYN131" s="511"/>
      <c r="BYO131" s="511"/>
      <c r="BYP131" s="511"/>
      <c r="BYQ131" s="511"/>
      <c r="BYR131" s="511"/>
      <c r="BYS131" s="511"/>
      <c r="BYT131" s="511"/>
      <c r="BYU131" s="511"/>
      <c r="BYV131" s="511"/>
      <c r="BYW131" s="511"/>
      <c r="BYX131" s="511"/>
      <c r="BYY131" s="511"/>
      <c r="BYZ131" s="511"/>
      <c r="BZA131" s="511"/>
      <c r="BZB131" s="511"/>
      <c r="BZC131" s="511"/>
      <c r="BZD131" s="511"/>
      <c r="BZE131" s="511"/>
      <c r="BZF131" s="511"/>
      <c r="BZG131" s="511"/>
      <c r="BZH131" s="511"/>
      <c r="BZI131" s="511"/>
      <c r="BZJ131" s="511"/>
      <c r="BZK131" s="511"/>
      <c r="BZL131" s="511"/>
      <c r="BZM131" s="511"/>
      <c r="BZN131" s="511"/>
      <c r="BZO131" s="511"/>
      <c r="BZP131" s="511"/>
      <c r="BZQ131" s="511"/>
      <c r="BZR131" s="511"/>
      <c r="BZS131" s="511"/>
      <c r="BZT131" s="511"/>
      <c r="BZU131" s="511"/>
      <c r="BZV131" s="511"/>
      <c r="BZW131" s="511"/>
      <c r="BZX131" s="511"/>
      <c r="BZY131" s="511"/>
      <c r="BZZ131" s="511"/>
      <c r="CAA131" s="511"/>
      <c r="CAB131" s="511"/>
      <c r="CAC131" s="511"/>
      <c r="CAD131" s="511"/>
      <c r="CAE131" s="511"/>
      <c r="CAF131" s="511"/>
      <c r="CAG131" s="511"/>
      <c r="CAH131" s="511"/>
      <c r="CAI131" s="511"/>
      <c r="CAJ131" s="511"/>
      <c r="CAK131" s="511"/>
      <c r="CAL131" s="511"/>
      <c r="CAM131" s="511"/>
      <c r="CAN131" s="511"/>
      <c r="CAO131" s="511"/>
      <c r="CAP131" s="511"/>
      <c r="CAQ131" s="511"/>
      <c r="CAR131" s="511"/>
      <c r="CAS131" s="511"/>
      <c r="CAT131" s="511"/>
      <c r="CAU131" s="511"/>
      <c r="CAV131" s="511"/>
      <c r="CAW131" s="511"/>
      <c r="CAX131" s="511"/>
      <c r="CAY131" s="511"/>
      <c r="CAZ131" s="511"/>
      <c r="CBA131" s="511"/>
      <c r="CBB131" s="511"/>
      <c r="CBC131" s="511"/>
      <c r="CBD131" s="511"/>
      <c r="CBE131" s="511"/>
      <c r="CBF131" s="511"/>
      <c r="CBG131" s="511"/>
      <c r="CBH131" s="511"/>
      <c r="CBI131" s="511"/>
      <c r="CBJ131" s="511"/>
      <c r="CBK131" s="511"/>
      <c r="CBL131" s="511"/>
      <c r="CBM131" s="511"/>
      <c r="CBN131" s="511"/>
      <c r="CBO131" s="511"/>
      <c r="CBP131" s="511"/>
      <c r="CBQ131" s="511"/>
      <c r="CBR131" s="511"/>
      <c r="CBS131" s="511"/>
      <c r="CBT131" s="511"/>
      <c r="CBU131" s="511"/>
      <c r="CBV131" s="511"/>
      <c r="CBW131" s="511"/>
      <c r="CBX131" s="511"/>
      <c r="CBY131" s="511"/>
      <c r="CBZ131" s="511"/>
      <c r="CCA131" s="511"/>
      <c r="CCB131" s="511"/>
      <c r="CCC131" s="511"/>
      <c r="CCD131" s="511"/>
      <c r="CCE131" s="511"/>
      <c r="CCF131" s="511"/>
      <c r="CCG131" s="511"/>
      <c r="CCH131" s="511"/>
      <c r="CCI131" s="511"/>
      <c r="CCJ131" s="511"/>
      <c r="CCK131" s="511"/>
      <c r="CCL131" s="511"/>
      <c r="CCM131" s="511"/>
      <c r="CCN131" s="511"/>
      <c r="CCO131" s="511"/>
      <c r="CCP131" s="511"/>
      <c r="CCQ131" s="511"/>
      <c r="CCR131" s="511"/>
      <c r="CCS131" s="511"/>
      <c r="CCT131" s="511"/>
      <c r="CCU131" s="511"/>
      <c r="CCV131" s="511"/>
      <c r="CCW131" s="511"/>
      <c r="CCX131" s="511"/>
      <c r="CCY131" s="511"/>
      <c r="CCZ131" s="511"/>
      <c r="CDA131" s="511"/>
      <c r="CDB131" s="511"/>
      <c r="CDC131" s="511"/>
      <c r="CDD131" s="511"/>
      <c r="CDE131" s="511"/>
      <c r="CDF131" s="511"/>
      <c r="CDG131" s="511"/>
      <c r="CDH131" s="511"/>
      <c r="CDI131" s="511"/>
      <c r="CDJ131" s="511"/>
      <c r="CDK131" s="511"/>
      <c r="CDL131" s="511"/>
      <c r="CDM131" s="511"/>
      <c r="CDN131" s="511"/>
      <c r="CDO131" s="511"/>
      <c r="CDP131" s="511"/>
      <c r="CDQ131" s="511"/>
      <c r="CDR131" s="511"/>
      <c r="CDS131" s="511"/>
      <c r="CDT131" s="511"/>
      <c r="CDU131" s="511"/>
      <c r="CDV131" s="511"/>
      <c r="CDW131" s="511"/>
      <c r="CDX131" s="511"/>
      <c r="CDY131" s="511"/>
      <c r="CDZ131" s="511"/>
      <c r="CEA131" s="511"/>
      <c r="CEB131" s="511"/>
      <c r="CEC131" s="511"/>
      <c r="CED131" s="511"/>
      <c r="CEE131" s="511"/>
      <c r="CEF131" s="511"/>
      <c r="CEG131" s="511"/>
      <c r="CEH131" s="511"/>
      <c r="CEI131" s="511"/>
      <c r="CEJ131" s="511"/>
      <c r="CEK131" s="511"/>
      <c r="CEL131" s="511"/>
      <c r="CEM131" s="511"/>
      <c r="CEN131" s="511"/>
      <c r="CEO131" s="511"/>
      <c r="CEP131" s="511"/>
      <c r="CEQ131" s="511"/>
      <c r="CER131" s="511"/>
      <c r="CES131" s="511"/>
      <c r="CET131" s="511"/>
      <c r="CEU131" s="511"/>
      <c r="CEV131" s="511"/>
      <c r="CEW131" s="511"/>
      <c r="CEX131" s="511"/>
      <c r="CEY131" s="511"/>
      <c r="CEZ131" s="511"/>
      <c r="CFA131" s="511"/>
      <c r="CFB131" s="511"/>
      <c r="CFC131" s="511"/>
      <c r="CFD131" s="511"/>
      <c r="CFE131" s="511"/>
      <c r="CFF131" s="511"/>
      <c r="CFG131" s="511"/>
      <c r="CFH131" s="511"/>
      <c r="CFI131" s="511"/>
      <c r="CFJ131" s="511"/>
      <c r="CFK131" s="511"/>
      <c r="CFL131" s="511"/>
      <c r="CFM131" s="511"/>
      <c r="CFN131" s="511"/>
      <c r="CFO131" s="511"/>
      <c r="CFP131" s="511"/>
      <c r="CFQ131" s="511"/>
      <c r="CFR131" s="511"/>
      <c r="CFS131" s="511"/>
      <c r="CFT131" s="511"/>
      <c r="CFU131" s="511"/>
      <c r="CFV131" s="511"/>
      <c r="CFW131" s="511"/>
      <c r="CFX131" s="511"/>
      <c r="CFY131" s="511"/>
      <c r="CFZ131" s="511"/>
      <c r="CGA131" s="511"/>
      <c r="CGB131" s="511"/>
      <c r="CGC131" s="511"/>
      <c r="CGD131" s="511"/>
      <c r="CGE131" s="511"/>
      <c r="CGF131" s="511"/>
      <c r="CGG131" s="511"/>
      <c r="CGH131" s="511"/>
      <c r="CGI131" s="511"/>
      <c r="CGJ131" s="511"/>
      <c r="CGK131" s="511"/>
      <c r="CGL131" s="511"/>
      <c r="CGM131" s="511"/>
      <c r="CGN131" s="511"/>
      <c r="CGO131" s="511"/>
      <c r="CGP131" s="511"/>
      <c r="CGQ131" s="511"/>
      <c r="CGR131" s="511"/>
      <c r="CGS131" s="511"/>
      <c r="CGT131" s="511"/>
      <c r="CGU131" s="511"/>
      <c r="CGV131" s="511"/>
      <c r="CGW131" s="511"/>
      <c r="CGX131" s="511"/>
      <c r="CGY131" s="511"/>
      <c r="CGZ131" s="511"/>
      <c r="CHA131" s="511"/>
      <c r="CHB131" s="511"/>
      <c r="CHC131" s="511"/>
      <c r="CHD131" s="511"/>
      <c r="CHE131" s="511"/>
      <c r="CHF131" s="511"/>
      <c r="CHG131" s="511"/>
      <c r="CHH131" s="511"/>
      <c r="CHI131" s="511"/>
      <c r="CHJ131" s="511"/>
      <c r="CHK131" s="511"/>
      <c r="CHL131" s="511"/>
      <c r="CHM131" s="511"/>
      <c r="CHN131" s="511"/>
      <c r="CHO131" s="511"/>
      <c r="CHP131" s="511"/>
      <c r="CHQ131" s="511"/>
      <c r="CHR131" s="511"/>
      <c r="CHS131" s="511"/>
      <c r="CHT131" s="511"/>
      <c r="CHU131" s="511"/>
      <c r="CHV131" s="511"/>
      <c r="CHW131" s="511"/>
      <c r="CHX131" s="511"/>
      <c r="CHY131" s="511"/>
      <c r="CHZ131" s="511"/>
      <c r="CIA131" s="511"/>
      <c r="CIB131" s="511"/>
      <c r="CIC131" s="511"/>
      <c r="CID131" s="511"/>
      <c r="CIE131" s="511"/>
      <c r="CIF131" s="511"/>
      <c r="CIG131" s="511"/>
      <c r="CIH131" s="511"/>
      <c r="CII131" s="511"/>
      <c r="CIJ131" s="511"/>
      <c r="CIK131" s="511"/>
      <c r="CIL131" s="511"/>
      <c r="CIM131" s="511"/>
      <c r="CIN131" s="511"/>
      <c r="CIO131" s="511"/>
      <c r="CIP131" s="511"/>
      <c r="CIQ131" s="511"/>
      <c r="CIR131" s="511"/>
      <c r="CIS131" s="511"/>
      <c r="CIT131" s="511"/>
      <c r="CIU131" s="511"/>
      <c r="CIV131" s="511"/>
      <c r="CIW131" s="511"/>
      <c r="CIX131" s="511"/>
      <c r="CIY131" s="511"/>
      <c r="CIZ131" s="511"/>
      <c r="CJA131" s="511"/>
      <c r="CJB131" s="511"/>
      <c r="CJC131" s="511"/>
      <c r="CJD131" s="511"/>
      <c r="CJE131" s="511"/>
      <c r="CJF131" s="511"/>
      <c r="CJG131" s="511"/>
      <c r="CJH131" s="511"/>
      <c r="CJI131" s="511"/>
      <c r="CJJ131" s="511"/>
      <c r="CJK131" s="511"/>
      <c r="CJL131" s="511"/>
      <c r="CJM131" s="511"/>
      <c r="CJN131" s="511"/>
      <c r="CJO131" s="511"/>
      <c r="CJP131" s="511"/>
      <c r="CJQ131" s="511"/>
      <c r="CJR131" s="511"/>
      <c r="CJS131" s="511"/>
      <c r="CJT131" s="511"/>
      <c r="CJU131" s="511"/>
      <c r="CJV131" s="511"/>
      <c r="CJW131" s="511"/>
      <c r="CJX131" s="511"/>
      <c r="CJY131" s="511"/>
      <c r="CJZ131" s="511"/>
      <c r="CKA131" s="511"/>
      <c r="CKB131" s="511"/>
      <c r="CKC131" s="511"/>
      <c r="CKD131" s="511"/>
      <c r="CKE131" s="511"/>
      <c r="CKF131" s="511"/>
      <c r="CKG131" s="511"/>
      <c r="CKH131" s="511"/>
      <c r="CKI131" s="511"/>
      <c r="CKJ131" s="511"/>
      <c r="CKK131" s="511"/>
      <c r="CKL131" s="511"/>
      <c r="CKM131" s="511"/>
      <c r="CKN131" s="511"/>
      <c r="CKO131" s="511"/>
      <c r="CKP131" s="511"/>
      <c r="CKQ131" s="511"/>
      <c r="CKR131" s="511"/>
      <c r="CKS131" s="511"/>
      <c r="CKT131" s="511"/>
      <c r="CKU131" s="511"/>
      <c r="CKV131" s="511"/>
      <c r="CKW131" s="511"/>
      <c r="CKX131" s="511"/>
      <c r="CKY131" s="511"/>
      <c r="CKZ131" s="511"/>
      <c r="CLA131" s="511"/>
      <c r="CLB131" s="511"/>
      <c r="CLC131" s="511"/>
      <c r="CLD131" s="511"/>
      <c r="CLE131" s="511"/>
      <c r="CLF131" s="511"/>
      <c r="CLG131" s="511"/>
      <c r="CLH131" s="511"/>
      <c r="CLI131" s="511"/>
      <c r="CLJ131" s="511"/>
      <c r="CLK131" s="511"/>
      <c r="CLL131" s="511"/>
      <c r="CLM131" s="511"/>
      <c r="CLN131" s="511"/>
      <c r="CLO131" s="511"/>
      <c r="CLP131" s="511"/>
      <c r="CLQ131" s="511"/>
      <c r="CLR131" s="511"/>
      <c r="CLS131" s="511"/>
      <c r="CLT131" s="511"/>
      <c r="CLU131" s="511"/>
      <c r="CLV131" s="511"/>
      <c r="CLW131" s="511"/>
      <c r="CLX131" s="511"/>
      <c r="CLY131" s="511"/>
      <c r="CLZ131" s="511"/>
      <c r="CMA131" s="511"/>
      <c r="CMB131" s="511"/>
      <c r="CMC131" s="511"/>
      <c r="CMD131" s="511"/>
      <c r="CME131" s="511"/>
      <c r="CMF131" s="511"/>
      <c r="CMG131" s="511"/>
      <c r="CMH131" s="511"/>
      <c r="CMI131" s="511"/>
      <c r="CMJ131" s="511"/>
      <c r="CMK131" s="511"/>
      <c r="CML131" s="511"/>
      <c r="CMM131" s="511"/>
      <c r="CMN131" s="511"/>
      <c r="CMO131" s="511"/>
      <c r="CMP131" s="511"/>
      <c r="CMQ131" s="511"/>
      <c r="CMR131" s="511"/>
      <c r="CMS131" s="511"/>
      <c r="CMT131" s="511"/>
      <c r="CMU131" s="511"/>
      <c r="CMV131" s="511"/>
      <c r="CMW131" s="511"/>
      <c r="CMX131" s="511"/>
      <c r="CMY131" s="511"/>
      <c r="CMZ131" s="511"/>
      <c r="CNA131" s="511"/>
      <c r="CNB131" s="511"/>
      <c r="CNC131" s="511"/>
      <c r="CND131" s="511"/>
      <c r="CNE131" s="511"/>
      <c r="CNF131" s="511"/>
      <c r="CNG131" s="511"/>
      <c r="CNH131" s="511"/>
      <c r="CNI131" s="511"/>
      <c r="CNJ131" s="511"/>
      <c r="CNK131" s="511"/>
      <c r="CNL131" s="511"/>
      <c r="CNM131" s="511"/>
      <c r="CNN131" s="511"/>
      <c r="CNO131" s="511"/>
      <c r="CNP131" s="511"/>
      <c r="CNQ131" s="511"/>
      <c r="CNR131" s="511"/>
      <c r="CNS131" s="511"/>
      <c r="CNT131" s="511"/>
      <c r="CNU131" s="511"/>
      <c r="CNV131" s="511"/>
      <c r="CNW131" s="511"/>
      <c r="CNX131" s="511"/>
      <c r="CNY131" s="511"/>
      <c r="CNZ131" s="511"/>
      <c r="COA131" s="511"/>
      <c r="COB131" s="511"/>
      <c r="COC131" s="511"/>
      <c r="COD131" s="511"/>
      <c r="COE131" s="511"/>
      <c r="COF131" s="511"/>
      <c r="COG131" s="511"/>
      <c r="COH131" s="511"/>
      <c r="COI131" s="511"/>
      <c r="COJ131" s="511"/>
      <c r="COK131" s="511"/>
      <c r="COL131" s="511"/>
      <c r="COM131" s="511"/>
      <c r="CON131" s="511"/>
      <c r="COO131" s="511"/>
      <c r="COP131" s="511"/>
      <c r="COQ131" s="511"/>
      <c r="COR131" s="511"/>
      <c r="COS131" s="511"/>
      <c r="COT131" s="511"/>
      <c r="COU131" s="511"/>
      <c r="COV131" s="511"/>
      <c r="COW131" s="511"/>
      <c r="COX131" s="511"/>
      <c r="COY131" s="511"/>
      <c r="COZ131" s="511"/>
      <c r="CPA131" s="511"/>
      <c r="CPB131" s="511"/>
      <c r="CPC131" s="511"/>
      <c r="CPD131" s="511"/>
      <c r="CPE131" s="511"/>
      <c r="CPF131" s="511"/>
      <c r="CPG131" s="511"/>
      <c r="CPH131" s="511"/>
      <c r="CPI131" s="511"/>
      <c r="CPJ131" s="511"/>
      <c r="CPK131" s="511"/>
      <c r="CPL131" s="511"/>
      <c r="CPM131" s="511"/>
      <c r="CPN131" s="511"/>
      <c r="CPO131" s="511"/>
      <c r="CPP131" s="511"/>
      <c r="CPQ131" s="511"/>
      <c r="CPR131" s="511"/>
      <c r="CPS131" s="511"/>
      <c r="CPT131" s="511"/>
      <c r="CPU131" s="511"/>
      <c r="CPV131" s="511"/>
      <c r="CPW131" s="511"/>
      <c r="CPX131" s="511"/>
      <c r="CPY131" s="511"/>
      <c r="CPZ131" s="511"/>
      <c r="CQA131" s="511"/>
      <c r="CQB131" s="511"/>
      <c r="CQC131" s="511"/>
      <c r="CQD131" s="511"/>
      <c r="CQE131" s="511"/>
      <c r="CQF131" s="511"/>
      <c r="CQG131" s="511"/>
      <c r="CQH131" s="511"/>
      <c r="CQI131" s="511"/>
      <c r="CQJ131" s="511"/>
      <c r="CQK131" s="511"/>
      <c r="CQL131" s="511"/>
      <c r="CQM131" s="511"/>
      <c r="CQN131" s="511"/>
      <c r="CQO131" s="511"/>
      <c r="CQP131" s="511"/>
      <c r="CQQ131" s="511"/>
      <c r="CQR131" s="511"/>
      <c r="CQS131" s="511"/>
      <c r="CQT131" s="511"/>
      <c r="CQU131" s="511"/>
      <c r="CQV131" s="511"/>
      <c r="CQW131" s="511"/>
      <c r="CQX131" s="511"/>
      <c r="CQY131" s="511"/>
      <c r="CQZ131" s="511"/>
      <c r="CRA131" s="511"/>
      <c r="CRB131" s="511"/>
      <c r="CRC131" s="511"/>
      <c r="CRD131" s="511"/>
      <c r="CRE131" s="511"/>
      <c r="CRF131" s="511"/>
      <c r="CRG131" s="511"/>
      <c r="CRH131" s="511"/>
      <c r="CRI131" s="511"/>
      <c r="CRJ131" s="511"/>
      <c r="CRK131" s="511"/>
      <c r="CRL131" s="511"/>
      <c r="CRM131" s="511"/>
      <c r="CRN131" s="511"/>
      <c r="CRO131" s="511"/>
      <c r="CRP131" s="511"/>
      <c r="CRQ131" s="511"/>
      <c r="CRR131" s="511"/>
      <c r="CRS131" s="511"/>
      <c r="CRT131" s="511"/>
      <c r="CRU131" s="511"/>
      <c r="CRV131" s="511"/>
      <c r="CRW131" s="511"/>
      <c r="CRX131" s="511"/>
      <c r="CRY131" s="511"/>
      <c r="CRZ131" s="511"/>
      <c r="CSA131" s="511"/>
      <c r="CSB131" s="511"/>
      <c r="CSC131" s="511"/>
      <c r="CSD131" s="511"/>
      <c r="CSE131" s="511"/>
      <c r="CSF131" s="511"/>
      <c r="CSG131" s="511"/>
      <c r="CSH131" s="511"/>
      <c r="CSI131" s="511"/>
      <c r="CSJ131" s="511"/>
      <c r="CSK131" s="511"/>
      <c r="CSL131" s="511"/>
      <c r="CSM131" s="511"/>
      <c r="CSN131" s="511"/>
      <c r="CSO131" s="511"/>
      <c r="CSP131" s="511"/>
      <c r="CSQ131" s="511"/>
      <c r="CSR131" s="511"/>
      <c r="CSS131" s="511"/>
      <c r="CST131" s="511"/>
      <c r="CSU131" s="511"/>
      <c r="CSV131" s="511"/>
      <c r="CSW131" s="511"/>
      <c r="CSX131" s="511"/>
      <c r="CSY131" s="511"/>
      <c r="CSZ131" s="511"/>
      <c r="CTA131" s="511"/>
      <c r="CTB131" s="511"/>
      <c r="CTC131" s="511"/>
      <c r="CTD131" s="511"/>
      <c r="CTE131" s="511"/>
      <c r="CTF131" s="511"/>
      <c r="CTG131" s="511"/>
      <c r="CTH131" s="511"/>
      <c r="CTI131" s="511"/>
      <c r="CTJ131" s="511"/>
      <c r="CTK131" s="511"/>
      <c r="CTL131" s="511"/>
      <c r="CTM131" s="511"/>
      <c r="CTN131" s="511"/>
      <c r="CTO131" s="511"/>
      <c r="CTP131" s="511"/>
      <c r="CTQ131" s="511"/>
      <c r="CTR131" s="511"/>
      <c r="CTS131" s="511"/>
      <c r="CTT131" s="511"/>
      <c r="CTU131" s="511"/>
      <c r="CTV131" s="511"/>
      <c r="CTW131" s="511"/>
      <c r="CTX131" s="511"/>
      <c r="CTY131" s="511"/>
      <c r="CTZ131" s="511"/>
      <c r="CUA131" s="511"/>
      <c r="CUB131" s="511"/>
      <c r="CUC131" s="511"/>
      <c r="CUD131" s="511"/>
      <c r="CUE131" s="511"/>
      <c r="CUF131" s="511"/>
      <c r="CUG131" s="511"/>
      <c r="CUH131" s="511"/>
      <c r="CUI131" s="511"/>
      <c r="CUJ131" s="511"/>
      <c r="CUK131" s="511"/>
      <c r="CUL131" s="511"/>
      <c r="CUM131" s="511"/>
      <c r="CUN131" s="511"/>
      <c r="CUO131" s="511"/>
      <c r="CUP131" s="511"/>
      <c r="CUQ131" s="511"/>
      <c r="CUR131" s="511"/>
      <c r="CUS131" s="511"/>
      <c r="CUT131" s="511"/>
      <c r="CUU131" s="511"/>
      <c r="CUV131" s="511"/>
      <c r="CUW131" s="511"/>
      <c r="CUX131" s="511"/>
      <c r="CUY131" s="511"/>
      <c r="CUZ131" s="511"/>
      <c r="CVA131" s="511"/>
      <c r="CVB131" s="511"/>
      <c r="CVC131" s="511"/>
      <c r="CVD131" s="511"/>
      <c r="CVE131" s="511"/>
      <c r="CVF131" s="511"/>
      <c r="CVG131" s="511"/>
      <c r="CVH131" s="511"/>
      <c r="CVI131" s="511"/>
      <c r="CVJ131" s="511"/>
      <c r="CVK131" s="511"/>
      <c r="CVL131" s="511"/>
      <c r="CVM131" s="511"/>
      <c r="CVN131" s="511"/>
      <c r="CVO131" s="511"/>
      <c r="CVP131" s="511"/>
      <c r="CVQ131" s="511"/>
      <c r="CVR131" s="511"/>
      <c r="CVS131" s="511"/>
      <c r="CVT131" s="511"/>
      <c r="CVU131" s="511"/>
      <c r="CVV131" s="511"/>
      <c r="CVW131" s="511"/>
      <c r="CVX131" s="511"/>
      <c r="CVY131" s="511"/>
      <c r="CVZ131" s="511"/>
      <c r="CWA131" s="511"/>
      <c r="CWB131" s="511"/>
      <c r="CWC131" s="511"/>
      <c r="CWD131" s="511"/>
      <c r="CWE131" s="511"/>
      <c r="CWF131" s="511"/>
      <c r="CWG131" s="511"/>
      <c r="CWH131" s="511"/>
      <c r="CWI131" s="511"/>
      <c r="CWJ131" s="511"/>
      <c r="CWK131" s="511"/>
      <c r="CWL131" s="511"/>
      <c r="CWM131" s="511"/>
      <c r="CWN131" s="511"/>
      <c r="CWO131" s="511"/>
      <c r="CWP131" s="511"/>
      <c r="CWQ131" s="511"/>
      <c r="CWR131" s="511"/>
      <c r="CWS131" s="511"/>
      <c r="CWT131" s="511"/>
      <c r="CWU131" s="511"/>
      <c r="CWV131" s="511"/>
      <c r="CWW131" s="511"/>
      <c r="CWX131" s="511"/>
      <c r="CWY131" s="511"/>
      <c r="CWZ131" s="511"/>
      <c r="CXA131" s="511"/>
      <c r="CXB131" s="511"/>
      <c r="CXC131" s="511"/>
      <c r="CXD131" s="511"/>
      <c r="CXE131" s="511"/>
      <c r="CXF131" s="511"/>
      <c r="CXG131" s="511"/>
      <c r="CXH131" s="511"/>
      <c r="CXI131" s="511"/>
      <c r="CXJ131" s="511"/>
      <c r="CXK131" s="511"/>
      <c r="CXL131" s="511"/>
      <c r="CXM131" s="511"/>
      <c r="CXN131" s="511"/>
      <c r="CXO131" s="511"/>
      <c r="CXP131" s="511"/>
      <c r="CXQ131" s="511"/>
      <c r="CXR131" s="511"/>
      <c r="CXS131" s="511"/>
      <c r="CXT131" s="511"/>
      <c r="CXU131" s="511"/>
      <c r="CXV131" s="511"/>
      <c r="CXW131" s="511"/>
      <c r="CXX131" s="511"/>
      <c r="CXY131" s="511"/>
      <c r="CXZ131" s="511"/>
      <c r="CYA131" s="511"/>
      <c r="CYB131" s="511"/>
      <c r="CYC131" s="511"/>
      <c r="CYD131" s="511"/>
      <c r="CYE131" s="511"/>
      <c r="CYF131" s="511"/>
      <c r="CYG131" s="511"/>
      <c r="CYH131" s="511"/>
      <c r="CYI131" s="511"/>
      <c r="CYJ131" s="511"/>
      <c r="CYK131" s="511"/>
      <c r="CYL131" s="511"/>
      <c r="CYM131" s="511"/>
      <c r="CYN131" s="511"/>
      <c r="CYO131" s="511"/>
      <c r="CYP131" s="511"/>
      <c r="CYQ131" s="511"/>
      <c r="CYR131" s="511"/>
      <c r="CYS131" s="511"/>
      <c r="CYT131" s="511"/>
      <c r="CYU131" s="511"/>
      <c r="CYV131" s="511"/>
      <c r="CYW131" s="511"/>
      <c r="CYX131" s="511"/>
      <c r="CYY131" s="511"/>
      <c r="CYZ131" s="511"/>
      <c r="CZA131" s="511"/>
      <c r="CZB131" s="511"/>
      <c r="CZC131" s="511"/>
      <c r="CZD131" s="511"/>
      <c r="CZE131" s="511"/>
      <c r="CZF131" s="511"/>
      <c r="CZG131" s="511"/>
      <c r="CZH131" s="511"/>
      <c r="CZI131" s="511"/>
      <c r="CZJ131" s="511"/>
      <c r="CZK131" s="511"/>
      <c r="CZL131" s="511"/>
      <c r="CZM131" s="511"/>
      <c r="CZN131" s="511"/>
      <c r="CZO131" s="511"/>
      <c r="CZP131" s="511"/>
      <c r="CZQ131" s="511"/>
      <c r="CZR131" s="511"/>
      <c r="CZS131" s="511"/>
      <c r="CZT131" s="511"/>
      <c r="CZU131" s="511"/>
      <c r="CZV131" s="511"/>
      <c r="CZW131" s="511"/>
      <c r="CZX131" s="511"/>
      <c r="CZY131" s="511"/>
      <c r="CZZ131" s="511"/>
      <c r="DAA131" s="511"/>
      <c r="DAB131" s="511"/>
      <c r="DAC131" s="511"/>
      <c r="DAD131" s="511"/>
      <c r="DAE131" s="511"/>
      <c r="DAF131" s="511"/>
      <c r="DAG131" s="511"/>
      <c r="DAH131" s="511"/>
      <c r="DAI131" s="511"/>
      <c r="DAJ131" s="511"/>
      <c r="DAK131" s="511"/>
      <c r="DAL131" s="511"/>
      <c r="DAM131" s="511"/>
      <c r="DAN131" s="511"/>
      <c r="DAO131" s="511"/>
      <c r="DAP131" s="511"/>
      <c r="DAQ131" s="511"/>
      <c r="DAR131" s="511"/>
      <c r="DAS131" s="511"/>
      <c r="DAT131" s="511"/>
      <c r="DAU131" s="511"/>
      <c r="DAV131" s="511"/>
      <c r="DAW131" s="511"/>
      <c r="DAX131" s="511"/>
      <c r="DAY131" s="511"/>
      <c r="DAZ131" s="511"/>
      <c r="DBA131" s="511"/>
      <c r="DBB131" s="511"/>
      <c r="DBC131" s="511"/>
      <c r="DBD131" s="511"/>
      <c r="DBE131" s="511"/>
      <c r="DBF131" s="511"/>
      <c r="DBG131" s="511"/>
      <c r="DBH131" s="511"/>
      <c r="DBI131" s="511"/>
      <c r="DBJ131" s="511"/>
      <c r="DBK131" s="511"/>
      <c r="DBL131" s="511"/>
      <c r="DBM131" s="511"/>
      <c r="DBN131" s="511"/>
      <c r="DBO131" s="511"/>
      <c r="DBP131" s="511"/>
      <c r="DBQ131" s="511"/>
      <c r="DBR131" s="511"/>
      <c r="DBS131" s="511"/>
      <c r="DBT131" s="511"/>
      <c r="DBU131" s="511"/>
      <c r="DBV131" s="511"/>
      <c r="DBW131" s="511"/>
      <c r="DBX131" s="511"/>
      <c r="DBY131" s="511"/>
      <c r="DBZ131" s="511"/>
      <c r="DCA131" s="511"/>
      <c r="DCB131" s="511"/>
      <c r="DCC131" s="511"/>
      <c r="DCD131" s="511"/>
      <c r="DCE131" s="511"/>
      <c r="DCF131" s="511"/>
      <c r="DCG131" s="511"/>
      <c r="DCH131" s="511"/>
      <c r="DCI131" s="511"/>
      <c r="DCJ131" s="511"/>
      <c r="DCK131" s="511"/>
      <c r="DCL131" s="511"/>
      <c r="DCM131" s="511"/>
      <c r="DCN131" s="511"/>
      <c r="DCO131" s="511"/>
      <c r="DCP131" s="511"/>
      <c r="DCQ131" s="511"/>
      <c r="DCR131" s="511"/>
      <c r="DCS131" s="511"/>
      <c r="DCT131" s="511"/>
      <c r="DCU131" s="511"/>
      <c r="DCV131" s="511"/>
      <c r="DCW131" s="511"/>
      <c r="DCX131" s="511"/>
      <c r="DCY131" s="511"/>
      <c r="DCZ131" s="511"/>
      <c r="DDA131" s="511"/>
      <c r="DDB131" s="511"/>
      <c r="DDC131" s="511"/>
      <c r="DDD131" s="511"/>
      <c r="DDE131" s="511"/>
      <c r="DDF131" s="511"/>
      <c r="DDG131" s="511"/>
      <c r="DDH131" s="511"/>
      <c r="DDI131" s="511"/>
      <c r="DDJ131" s="511"/>
      <c r="DDK131" s="511"/>
      <c r="DDL131" s="511"/>
      <c r="DDM131" s="511"/>
      <c r="DDN131" s="511"/>
      <c r="DDO131" s="511"/>
      <c r="DDP131" s="511"/>
      <c r="DDQ131" s="511"/>
      <c r="DDR131" s="511"/>
      <c r="DDS131" s="511"/>
      <c r="DDT131" s="511"/>
      <c r="DDU131" s="511"/>
      <c r="DDV131" s="511"/>
      <c r="DDW131" s="511"/>
      <c r="DDX131" s="511"/>
      <c r="DDY131" s="511"/>
      <c r="DDZ131" s="511"/>
      <c r="DEA131" s="511"/>
      <c r="DEB131" s="511"/>
      <c r="DEC131" s="511"/>
      <c r="DED131" s="511"/>
      <c r="DEE131" s="511"/>
      <c r="DEF131" s="511"/>
      <c r="DEG131" s="511"/>
      <c r="DEH131" s="511"/>
      <c r="DEI131" s="511"/>
      <c r="DEJ131" s="511"/>
      <c r="DEK131" s="511"/>
      <c r="DEL131" s="511"/>
      <c r="DEM131" s="511"/>
      <c r="DEN131" s="511"/>
      <c r="DEO131" s="511"/>
      <c r="DEP131" s="511"/>
      <c r="DEQ131" s="511"/>
      <c r="DER131" s="511"/>
      <c r="DES131" s="511"/>
      <c r="DET131" s="511"/>
      <c r="DEU131" s="511"/>
      <c r="DEV131" s="511"/>
      <c r="DEW131" s="511"/>
      <c r="DEX131" s="511"/>
      <c r="DEY131" s="511"/>
      <c r="DEZ131" s="511"/>
      <c r="DFA131" s="511"/>
      <c r="DFB131" s="511"/>
      <c r="DFC131" s="511"/>
      <c r="DFD131" s="511"/>
      <c r="DFE131" s="511"/>
      <c r="DFF131" s="511"/>
      <c r="DFG131" s="511"/>
      <c r="DFH131" s="511"/>
      <c r="DFI131" s="511"/>
      <c r="DFJ131" s="511"/>
      <c r="DFK131" s="511"/>
      <c r="DFL131" s="511"/>
      <c r="DFM131" s="511"/>
      <c r="DFN131" s="511"/>
      <c r="DFO131" s="511"/>
      <c r="DFP131" s="511"/>
      <c r="DFQ131" s="511"/>
      <c r="DFR131" s="511"/>
      <c r="DFS131" s="511"/>
      <c r="DFT131" s="511"/>
      <c r="DFU131" s="511"/>
      <c r="DFV131" s="511"/>
      <c r="DFW131" s="511"/>
      <c r="DFX131" s="511"/>
      <c r="DFY131" s="511"/>
      <c r="DFZ131" s="511"/>
      <c r="DGA131" s="511"/>
      <c r="DGB131" s="511"/>
      <c r="DGC131" s="511"/>
      <c r="DGD131" s="511"/>
      <c r="DGE131" s="511"/>
      <c r="DGF131" s="511"/>
      <c r="DGG131" s="511"/>
      <c r="DGH131" s="511"/>
      <c r="DGI131" s="511"/>
      <c r="DGJ131" s="511"/>
      <c r="DGK131" s="511"/>
      <c r="DGL131" s="511"/>
      <c r="DGM131" s="511"/>
      <c r="DGN131" s="511"/>
      <c r="DGO131" s="511"/>
      <c r="DGP131" s="511"/>
      <c r="DGQ131" s="511"/>
      <c r="DGR131" s="511"/>
      <c r="DGS131" s="511"/>
      <c r="DGT131" s="511"/>
      <c r="DGU131" s="511"/>
      <c r="DGV131" s="511"/>
      <c r="DGW131" s="511"/>
      <c r="DGX131" s="511"/>
      <c r="DGY131" s="511"/>
      <c r="DGZ131" s="511"/>
      <c r="DHA131" s="511"/>
      <c r="DHB131" s="511"/>
      <c r="DHC131" s="511"/>
      <c r="DHD131" s="511"/>
      <c r="DHE131" s="511"/>
      <c r="DHF131" s="511"/>
      <c r="DHG131" s="511"/>
      <c r="DHH131" s="511"/>
      <c r="DHI131" s="511"/>
      <c r="DHJ131" s="511"/>
      <c r="DHK131" s="511"/>
      <c r="DHL131" s="511"/>
      <c r="DHM131" s="511"/>
      <c r="DHN131" s="511"/>
      <c r="DHO131" s="511"/>
      <c r="DHP131" s="511"/>
      <c r="DHQ131" s="511"/>
      <c r="DHR131" s="511"/>
      <c r="DHS131" s="511"/>
      <c r="DHT131" s="511"/>
      <c r="DHU131" s="511"/>
      <c r="DHV131" s="511"/>
      <c r="DHW131" s="511"/>
      <c r="DHX131" s="511"/>
      <c r="DHY131" s="511"/>
      <c r="DHZ131" s="511"/>
      <c r="DIA131" s="511"/>
      <c r="DIB131" s="511"/>
      <c r="DIC131" s="511"/>
      <c r="DID131" s="511"/>
      <c r="DIE131" s="511"/>
      <c r="DIF131" s="511"/>
      <c r="DIG131" s="511"/>
      <c r="DIH131" s="511"/>
      <c r="DII131" s="511"/>
      <c r="DIJ131" s="511"/>
      <c r="DIK131" s="511"/>
      <c r="DIL131" s="511"/>
      <c r="DIM131" s="511"/>
      <c r="DIN131" s="511"/>
      <c r="DIO131" s="511"/>
      <c r="DIP131" s="511"/>
      <c r="DIQ131" s="511"/>
      <c r="DIR131" s="511"/>
      <c r="DIS131" s="511"/>
      <c r="DIT131" s="511"/>
      <c r="DIU131" s="511"/>
      <c r="DIV131" s="511"/>
      <c r="DIW131" s="511"/>
      <c r="DIX131" s="511"/>
      <c r="DIY131" s="511"/>
      <c r="DIZ131" s="511"/>
      <c r="DJA131" s="511"/>
      <c r="DJB131" s="511"/>
      <c r="DJC131" s="511"/>
      <c r="DJD131" s="511"/>
      <c r="DJE131" s="511"/>
      <c r="DJF131" s="511"/>
      <c r="DJG131" s="511"/>
      <c r="DJH131" s="511"/>
      <c r="DJI131" s="511"/>
      <c r="DJJ131" s="511"/>
      <c r="DJK131" s="511"/>
      <c r="DJL131" s="511"/>
      <c r="DJM131" s="511"/>
      <c r="DJN131" s="511"/>
      <c r="DJO131" s="511"/>
      <c r="DJP131" s="511"/>
      <c r="DJQ131" s="511"/>
      <c r="DJR131" s="511"/>
      <c r="DJS131" s="511"/>
      <c r="DJT131" s="511"/>
      <c r="DJU131" s="511"/>
      <c r="DJV131" s="511"/>
      <c r="DJW131" s="511"/>
      <c r="DJX131" s="511"/>
      <c r="DJY131" s="511"/>
      <c r="DJZ131" s="511"/>
      <c r="DKA131" s="511"/>
      <c r="DKB131" s="511"/>
      <c r="DKC131" s="511"/>
      <c r="DKD131" s="511"/>
      <c r="DKE131" s="511"/>
      <c r="DKF131" s="511"/>
      <c r="DKG131" s="511"/>
      <c r="DKH131" s="511"/>
      <c r="DKI131" s="511"/>
      <c r="DKJ131" s="511"/>
      <c r="DKK131" s="511"/>
      <c r="DKL131" s="511"/>
      <c r="DKM131" s="511"/>
      <c r="DKN131" s="511"/>
      <c r="DKO131" s="511"/>
      <c r="DKP131" s="511"/>
      <c r="DKQ131" s="511"/>
      <c r="DKR131" s="511"/>
      <c r="DKS131" s="511"/>
      <c r="DKT131" s="511"/>
      <c r="DKU131" s="511"/>
      <c r="DKV131" s="511"/>
      <c r="DKW131" s="511"/>
      <c r="DKX131" s="511"/>
      <c r="DKY131" s="511"/>
      <c r="DKZ131" s="511"/>
      <c r="DLA131" s="511"/>
      <c r="DLB131" s="511"/>
      <c r="DLC131" s="511"/>
      <c r="DLD131" s="511"/>
      <c r="DLE131" s="511"/>
      <c r="DLF131" s="511"/>
      <c r="DLG131" s="511"/>
      <c r="DLH131" s="511"/>
      <c r="DLI131" s="511"/>
      <c r="DLJ131" s="511"/>
      <c r="DLK131" s="511"/>
      <c r="DLL131" s="511"/>
      <c r="DLM131" s="511"/>
      <c r="DLN131" s="511"/>
      <c r="DLO131" s="511"/>
      <c r="DLP131" s="511"/>
      <c r="DLQ131" s="511"/>
      <c r="DLR131" s="511"/>
      <c r="DLS131" s="511"/>
      <c r="DLT131" s="511"/>
      <c r="DLU131" s="511"/>
      <c r="DLV131" s="511"/>
      <c r="DLW131" s="511"/>
      <c r="DLX131" s="511"/>
      <c r="DLY131" s="511"/>
      <c r="DLZ131" s="511"/>
      <c r="DMA131" s="511"/>
      <c r="DMB131" s="511"/>
      <c r="DMC131" s="511"/>
      <c r="DMD131" s="511"/>
      <c r="DME131" s="511"/>
      <c r="DMF131" s="511"/>
      <c r="DMG131" s="511"/>
      <c r="DMH131" s="511"/>
      <c r="DMI131" s="511"/>
      <c r="DMJ131" s="511"/>
      <c r="DMK131" s="511"/>
      <c r="DML131" s="511"/>
      <c r="DMM131" s="511"/>
      <c r="DMN131" s="511"/>
      <c r="DMO131" s="511"/>
      <c r="DMP131" s="511"/>
      <c r="DMQ131" s="511"/>
      <c r="DMR131" s="511"/>
      <c r="DMS131" s="511"/>
      <c r="DMT131" s="511"/>
      <c r="DMU131" s="511"/>
      <c r="DMV131" s="511"/>
      <c r="DMW131" s="511"/>
      <c r="DMX131" s="511"/>
      <c r="DMY131" s="511"/>
      <c r="DMZ131" s="511"/>
      <c r="DNA131" s="511"/>
      <c r="DNB131" s="511"/>
      <c r="DNC131" s="511"/>
      <c r="DND131" s="511"/>
      <c r="DNE131" s="511"/>
      <c r="DNF131" s="511"/>
      <c r="DNG131" s="511"/>
      <c r="DNH131" s="511"/>
      <c r="DNI131" s="511"/>
      <c r="DNJ131" s="511"/>
      <c r="DNK131" s="511"/>
      <c r="DNL131" s="511"/>
      <c r="DNM131" s="511"/>
      <c r="DNN131" s="511"/>
      <c r="DNO131" s="511"/>
      <c r="DNP131" s="511"/>
      <c r="DNQ131" s="511"/>
      <c r="DNR131" s="511"/>
      <c r="DNS131" s="511"/>
      <c r="DNT131" s="511"/>
      <c r="DNU131" s="511"/>
      <c r="DNV131" s="511"/>
      <c r="DNW131" s="511"/>
      <c r="DNX131" s="511"/>
      <c r="DNY131" s="511"/>
      <c r="DNZ131" s="511"/>
      <c r="DOA131" s="511"/>
      <c r="DOB131" s="511"/>
      <c r="DOC131" s="511"/>
      <c r="DOD131" s="511"/>
      <c r="DOE131" s="511"/>
      <c r="DOF131" s="511"/>
      <c r="DOG131" s="511"/>
      <c r="DOH131" s="511"/>
      <c r="DOI131" s="511"/>
      <c r="DOJ131" s="511"/>
      <c r="DOK131" s="511"/>
      <c r="DOL131" s="511"/>
      <c r="DOM131" s="511"/>
      <c r="DON131" s="511"/>
      <c r="DOO131" s="511"/>
      <c r="DOP131" s="511"/>
      <c r="DOQ131" s="511"/>
      <c r="DOR131" s="511"/>
      <c r="DOS131" s="511"/>
      <c r="DOT131" s="511"/>
      <c r="DOU131" s="511"/>
      <c r="DOV131" s="511"/>
      <c r="DOW131" s="511"/>
      <c r="DOX131" s="511"/>
      <c r="DOY131" s="511"/>
      <c r="DOZ131" s="511"/>
      <c r="DPA131" s="511"/>
      <c r="DPB131" s="511"/>
      <c r="DPC131" s="511"/>
      <c r="DPD131" s="511"/>
      <c r="DPE131" s="511"/>
      <c r="DPF131" s="511"/>
      <c r="DPG131" s="511"/>
      <c r="DPH131" s="511"/>
      <c r="DPI131" s="511"/>
      <c r="DPJ131" s="511"/>
      <c r="DPK131" s="511"/>
      <c r="DPL131" s="511"/>
      <c r="DPM131" s="511"/>
      <c r="DPN131" s="511"/>
      <c r="DPO131" s="511"/>
      <c r="DPP131" s="511"/>
      <c r="DPQ131" s="511"/>
      <c r="DPR131" s="511"/>
      <c r="DPS131" s="511"/>
      <c r="DPT131" s="511"/>
      <c r="DPU131" s="511"/>
      <c r="DPV131" s="511"/>
      <c r="DPW131" s="511"/>
      <c r="DPX131" s="511"/>
      <c r="DPY131" s="511"/>
      <c r="DPZ131" s="511"/>
      <c r="DQA131" s="511"/>
      <c r="DQB131" s="511"/>
      <c r="DQC131" s="511"/>
      <c r="DQD131" s="511"/>
      <c r="DQE131" s="511"/>
      <c r="DQF131" s="511"/>
      <c r="DQG131" s="511"/>
      <c r="DQH131" s="511"/>
      <c r="DQI131" s="511"/>
      <c r="DQJ131" s="511"/>
      <c r="DQK131" s="511"/>
      <c r="DQL131" s="511"/>
      <c r="DQM131" s="511"/>
      <c r="DQN131" s="511"/>
      <c r="DQO131" s="511"/>
      <c r="DQP131" s="511"/>
      <c r="DQQ131" s="511"/>
      <c r="DQR131" s="511"/>
      <c r="DQS131" s="511"/>
      <c r="DQT131" s="511"/>
      <c r="DQU131" s="511"/>
      <c r="DQV131" s="511"/>
      <c r="DQW131" s="511"/>
      <c r="DQX131" s="511"/>
      <c r="DQY131" s="511"/>
      <c r="DQZ131" s="511"/>
      <c r="DRA131" s="511"/>
      <c r="DRB131" s="511"/>
      <c r="DRC131" s="511"/>
      <c r="DRD131" s="511"/>
      <c r="DRE131" s="511"/>
      <c r="DRF131" s="511"/>
      <c r="DRG131" s="511"/>
      <c r="DRH131" s="511"/>
      <c r="DRI131" s="511"/>
      <c r="DRJ131" s="511"/>
      <c r="DRK131" s="511"/>
      <c r="DRL131" s="511"/>
      <c r="DRM131" s="511"/>
      <c r="DRN131" s="511"/>
      <c r="DRO131" s="511"/>
      <c r="DRP131" s="511"/>
      <c r="DRQ131" s="511"/>
      <c r="DRR131" s="511"/>
      <c r="DRS131" s="511"/>
      <c r="DRT131" s="511"/>
      <c r="DRU131" s="511"/>
      <c r="DRV131" s="511"/>
      <c r="DRW131" s="511"/>
      <c r="DRX131" s="511"/>
      <c r="DRY131" s="511"/>
      <c r="DRZ131" s="511"/>
      <c r="DSA131" s="511"/>
      <c r="DSB131" s="511"/>
      <c r="DSC131" s="511"/>
      <c r="DSD131" s="511"/>
      <c r="DSE131" s="511"/>
      <c r="DSF131" s="511"/>
      <c r="DSG131" s="511"/>
      <c r="DSH131" s="511"/>
      <c r="DSI131" s="511"/>
      <c r="DSJ131" s="511"/>
      <c r="DSK131" s="511"/>
      <c r="DSL131" s="511"/>
      <c r="DSM131" s="511"/>
      <c r="DSN131" s="511"/>
      <c r="DSO131" s="511"/>
      <c r="DSP131" s="511"/>
      <c r="DSQ131" s="511"/>
      <c r="DSR131" s="511"/>
      <c r="DSS131" s="511"/>
      <c r="DST131" s="511"/>
      <c r="DSU131" s="511"/>
      <c r="DSV131" s="511"/>
      <c r="DSW131" s="511"/>
      <c r="DSX131" s="511"/>
      <c r="DSY131" s="511"/>
      <c r="DSZ131" s="511"/>
      <c r="DTA131" s="511"/>
      <c r="DTB131" s="511"/>
      <c r="DTC131" s="511"/>
      <c r="DTD131" s="511"/>
      <c r="DTE131" s="511"/>
      <c r="DTF131" s="511"/>
      <c r="DTG131" s="511"/>
      <c r="DTH131" s="511"/>
      <c r="DTI131" s="511"/>
      <c r="DTJ131" s="511"/>
      <c r="DTK131" s="511"/>
      <c r="DTL131" s="511"/>
      <c r="DTM131" s="511"/>
      <c r="DTN131" s="511"/>
      <c r="DTO131" s="511"/>
      <c r="DTP131" s="511"/>
      <c r="DTQ131" s="511"/>
      <c r="DTR131" s="511"/>
      <c r="DTS131" s="511"/>
      <c r="DTT131" s="511"/>
      <c r="DTU131" s="511"/>
      <c r="DTV131" s="511"/>
      <c r="DTW131" s="511"/>
      <c r="DTX131" s="511"/>
      <c r="DTY131" s="511"/>
      <c r="DTZ131" s="511"/>
      <c r="DUA131" s="511"/>
      <c r="DUB131" s="511"/>
      <c r="DUC131" s="511"/>
      <c r="DUD131" s="511"/>
      <c r="DUE131" s="511"/>
      <c r="DUF131" s="511"/>
      <c r="DUG131" s="511"/>
      <c r="DUH131" s="511"/>
      <c r="DUI131" s="511"/>
      <c r="DUJ131" s="511"/>
      <c r="DUK131" s="511"/>
      <c r="DUL131" s="511"/>
      <c r="DUM131" s="511"/>
      <c r="DUN131" s="511"/>
      <c r="DUO131" s="511"/>
      <c r="DUP131" s="511"/>
      <c r="DUQ131" s="511"/>
      <c r="DUR131" s="511"/>
      <c r="DUS131" s="511"/>
      <c r="DUT131" s="511"/>
      <c r="DUU131" s="511"/>
      <c r="DUV131" s="511"/>
      <c r="DUW131" s="511"/>
      <c r="DUX131" s="511"/>
      <c r="DUY131" s="511"/>
      <c r="DUZ131" s="511"/>
      <c r="DVA131" s="511"/>
      <c r="DVB131" s="511"/>
      <c r="DVC131" s="511"/>
      <c r="DVD131" s="511"/>
      <c r="DVE131" s="511"/>
      <c r="DVF131" s="511"/>
      <c r="DVG131" s="511"/>
      <c r="DVH131" s="511"/>
      <c r="DVI131" s="511"/>
      <c r="DVJ131" s="511"/>
      <c r="DVK131" s="511"/>
      <c r="DVL131" s="511"/>
      <c r="DVM131" s="511"/>
      <c r="DVN131" s="511"/>
      <c r="DVO131" s="511"/>
      <c r="DVP131" s="511"/>
      <c r="DVQ131" s="511"/>
      <c r="DVR131" s="511"/>
      <c r="DVS131" s="511"/>
      <c r="DVT131" s="511"/>
      <c r="DVU131" s="511"/>
      <c r="DVV131" s="511"/>
      <c r="DVW131" s="511"/>
      <c r="DVX131" s="511"/>
      <c r="DVY131" s="511"/>
      <c r="DVZ131" s="511"/>
      <c r="DWA131" s="511"/>
      <c r="DWB131" s="511"/>
      <c r="DWC131" s="511"/>
      <c r="DWD131" s="511"/>
      <c r="DWE131" s="511"/>
      <c r="DWF131" s="511"/>
      <c r="DWG131" s="511"/>
      <c r="DWH131" s="511"/>
      <c r="DWI131" s="511"/>
      <c r="DWJ131" s="511"/>
      <c r="DWK131" s="511"/>
      <c r="DWL131" s="511"/>
      <c r="DWM131" s="511"/>
      <c r="DWN131" s="511"/>
      <c r="DWO131" s="511"/>
      <c r="DWP131" s="511"/>
      <c r="DWQ131" s="511"/>
      <c r="DWR131" s="511"/>
      <c r="DWS131" s="511"/>
      <c r="DWT131" s="511"/>
      <c r="DWU131" s="511"/>
      <c r="DWV131" s="511"/>
      <c r="DWW131" s="511"/>
      <c r="DWX131" s="511"/>
      <c r="DWY131" s="511"/>
      <c r="DWZ131" s="511"/>
      <c r="DXA131" s="511"/>
      <c r="DXB131" s="511"/>
      <c r="DXC131" s="511"/>
      <c r="DXD131" s="511"/>
      <c r="DXE131" s="511"/>
      <c r="DXF131" s="511"/>
      <c r="DXG131" s="511"/>
      <c r="DXH131" s="511"/>
      <c r="DXI131" s="511"/>
      <c r="DXJ131" s="511"/>
      <c r="DXK131" s="511"/>
      <c r="DXL131" s="511"/>
      <c r="DXM131" s="511"/>
      <c r="DXN131" s="511"/>
      <c r="DXO131" s="511"/>
      <c r="DXP131" s="511"/>
      <c r="DXQ131" s="511"/>
      <c r="DXR131" s="511"/>
      <c r="DXS131" s="511"/>
      <c r="DXT131" s="511"/>
      <c r="DXU131" s="511"/>
      <c r="DXV131" s="511"/>
      <c r="DXW131" s="511"/>
      <c r="DXX131" s="511"/>
      <c r="DXY131" s="511"/>
      <c r="DXZ131" s="511"/>
      <c r="DYA131" s="511"/>
      <c r="DYB131" s="511"/>
      <c r="DYC131" s="511"/>
      <c r="DYD131" s="511"/>
      <c r="DYE131" s="511"/>
      <c r="DYF131" s="511"/>
      <c r="DYG131" s="511"/>
      <c r="DYH131" s="511"/>
      <c r="DYI131" s="511"/>
      <c r="DYJ131" s="511"/>
      <c r="DYK131" s="511"/>
      <c r="DYL131" s="511"/>
      <c r="DYM131" s="511"/>
      <c r="DYN131" s="511"/>
      <c r="DYO131" s="511"/>
      <c r="DYP131" s="511"/>
      <c r="DYQ131" s="511"/>
      <c r="DYR131" s="511"/>
      <c r="DYS131" s="511"/>
      <c r="DYT131" s="511"/>
      <c r="DYU131" s="511"/>
      <c r="DYV131" s="511"/>
      <c r="DYW131" s="511"/>
      <c r="DYX131" s="511"/>
      <c r="DYY131" s="511"/>
      <c r="DYZ131" s="511"/>
      <c r="DZA131" s="511"/>
      <c r="DZB131" s="511"/>
      <c r="DZC131" s="511"/>
      <c r="DZD131" s="511"/>
      <c r="DZE131" s="511"/>
      <c r="DZF131" s="511"/>
      <c r="DZG131" s="511"/>
      <c r="DZH131" s="511"/>
      <c r="DZI131" s="511"/>
      <c r="DZJ131" s="511"/>
      <c r="DZK131" s="511"/>
      <c r="DZL131" s="511"/>
      <c r="DZM131" s="511"/>
      <c r="DZN131" s="511"/>
      <c r="DZO131" s="511"/>
      <c r="DZP131" s="511"/>
      <c r="DZQ131" s="511"/>
      <c r="DZR131" s="511"/>
      <c r="DZS131" s="511"/>
      <c r="DZT131" s="511"/>
      <c r="DZU131" s="511"/>
      <c r="DZV131" s="511"/>
      <c r="DZW131" s="511"/>
      <c r="DZX131" s="511"/>
      <c r="DZY131" s="511"/>
      <c r="DZZ131" s="511"/>
      <c r="EAA131" s="511"/>
      <c r="EAB131" s="511"/>
      <c r="EAC131" s="511"/>
      <c r="EAD131" s="511"/>
      <c r="EAE131" s="511"/>
      <c r="EAF131" s="511"/>
      <c r="EAG131" s="511"/>
      <c r="EAH131" s="511"/>
      <c r="EAI131" s="511"/>
      <c r="EAJ131" s="511"/>
      <c r="EAK131" s="511"/>
      <c r="EAL131" s="511"/>
      <c r="EAM131" s="511"/>
      <c r="EAN131" s="511"/>
      <c r="EAO131" s="511"/>
      <c r="EAP131" s="511"/>
      <c r="EAQ131" s="511"/>
      <c r="EAR131" s="511"/>
      <c r="EAS131" s="511"/>
      <c r="EAT131" s="511"/>
      <c r="EAU131" s="511"/>
      <c r="EAV131" s="511"/>
      <c r="EAW131" s="511"/>
      <c r="EAX131" s="511"/>
      <c r="EAY131" s="511"/>
      <c r="EAZ131" s="511"/>
      <c r="EBA131" s="511"/>
      <c r="EBB131" s="511"/>
      <c r="EBC131" s="511"/>
      <c r="EBD131" s="511"/>
      <c r="EBE131" s="511"/>
      <c r="EBF131" s="511"/>
      <c r="EBG131" s="511"/>
      <c r="EBH131" s="511"/>
      <c r="EBI131" s="511"/>
      <c r="EBJ131" s="511"/>
      <c r="EBK131" s="511"/>
      <c r="EBL131" s="511"/>
      <c r="EBM131" s="511"/>
      <c r="EBN131" s="511"/>
      <c r="EBO131" s="511"/>
      <c r="EBP131" s="511"/>
      <c r="EBQ131" s="511"/>
      <c r="EBR131" s="511"/>
      <c r="EBS131" s="511"/>
      <c r="EBT131" s="511"/>
      <c r="EBU131" s="511"/>
      <c r="EBV131" s="511"/>
      <c r="EBW131" s="511"/>
      <c r="EBX131" s="511"/>
      <c r="EBY131" s="511"/>
      <c r="EBZ131" s="511"/>
      <c r="ECA131" s="511"/>
      <c r="ECB131" s="511"/>
      <c r="ECC131" s="511"/>
      <c r="ECD131" s="511"/>
      <c r="ECE131" s="511"/>
      <c r="ECF131" s="511"/>
      <c r="ECG131" s="511"/>
      <c r="ECH131" s="511"/>
      <c r="ECI131" s="511"/>
      <c r="ECJ131" s="511"/>
      <c r="ECK131" s="511"/>
      <c r="ECL131" s="511"/>
      <c r="ECM131" s="511"/>
      <c r="ECN131" s="511"/>
      <c r="ECO131" s="511"/>
      <c r="ECP131" s="511"/>
      <c r="ECQ131" s="511"/>
      <c r="ECR131" s="511"/>
      <c r="ECS131" s="511"/>
      <c r="ECT131" s="511"/>
      <c r="ECU131" s="511"/>
      <c r="ECV131" s="511"/>
      <c r="ECW131" s="511"/>
      <c r="ECX131" s="511"/>
      <c r="ECY131" s="511"/>
      <c r="ECZ131" s="511"/>
      <c r="EDA131" s="511"/>
      <c r="EDB131" s="511"/>
      <c r="EDC131" s="511"/>
      <c r="EDD131" s="511"/>
      <c r="EDE131" s="511"/>
      <c r="EDF131" s="511"/>
      <c r="EDG131" s="511"/>
      <c r="EDH131" s="511"/>
      <c r="EDI131" s="511"/>
      <c r="EDJ131" s="511"/>
      <c r="EDK131" s="511"/>
      <c r="EDL131" s="511"/>
      <c r="EDM131" s="511"/>
      <c r="EDN131" s="511"/>
      <c r="EDO131" s="511"/>
      <c r="EDP131" s="511"/>
      <c r="EDQ131" s="511"/>
      <c r="EDR131" s="511"/>
      <c r="EDS131" s="511"/>
      <c r="EDT131" s="511"/>
      <c r="EDU131" s="511"/>
      <c r="EDV131" s="511"/>
      <c r="EDW131" s="511"/>
      <c r="EDX131" s="511"/>
      <c r="EDY131" s="511"/>
      <c r="EDZ131" s="511"/>
      <c r="EEA131" s="511"/>
      <c r="EEB131" s="511"/>
      <c r="EEC131" s="511"/>
      <c r="EED131" s="511"/>
      <c r="EEE131" s="511"/>
      <c r="EEF131" s="511"/>
      <c r="EEG131" s="511"/>
      <c r="EEH131" s="511"/>
      <c r="EEI131" s="511"/>
      <c r="EEJ131" s="511"/>
      <c r="EEK131" s="511"/>
      <c r="EEL131" s="511"/>
      <c r="EEM131" s="511"/>
      <c r="EEN131" s="511"/>
      <c r="EEO131" s="511"/>
      <c r="EEP131" s="511"/>
      <c r="EEQ131" s="511"/>
      <c r="EER131" s="511"/>
      <c r="EES131" s="511"/>
      <c r="EET131" s="511"/>
      <c r="EEU131" s="511"/>
      <c r="EEV131" s="511"/>
      <c r="EEW131" s="511"/>
      <c r="EEX131" s="511"/>
      <c r="EEY131" s="511"/>
      <c r="EEZ131" s="511"/>
      <c r="EFA131" s="511"/>
      <c r="EFB131" s="511"/>
      <c r="EFC131" s="511"/>
      <c r="EFD131" s="511"/>
      <c r="EFE131" s="511"/>
      <c r="EFF131" s="511"/>
      <c r="EFG131" s="511"/>
      <c r="EFH131" s="511"/>
      <c r="EFI131" s="511"/>
      <c r="EFJ131" s="511"/>
      <c r="EFK131" s="511"/>
      <c r="EFL131" s="511"/>
      <c r="EFM131" s="511"/>
      <c r="EFN131" s="511"/>
      <c r="EFO131" s="511"/>
      <c r="EFP131" s="511"/>
      <c r="EFQ131" s="511"/>
      <c r="EFR131" s="511"/>
      <c r="EFS131" s="511"/>
      <c r="EFT131" s="511"/>
      <c r="EFU131" s="511"/>
      <c r="EFV131" s="511"/>
      <c r="EFW131" s="511"/>
      <c r="EFX131" s="511"/>
      <c r="EFY131" s="511"/>
      <c r="EFZ131" s="511"/>
      <c r="EGA131" s="511"/>
      <c r="EGB131" s="511"/>
      <c r="EGC131" s="511"/>
      <c r="EGD131" s="511"/>
      <c r="EGE131" s="511"/>
      <c r="EGF131" s="511"/>
      <c r="EGG131" s="511"/>
      <c r="EGH131" s="511"/>
      <c r="EGI131" s="511"/>
      <c r="EGJ131" s="511"/>
      <c r="EGK131" s="511"/>
      <c r="EGL131" s="511"/>
      <c r="EGM131" s="511"/>
      <c r="EGN131" s="511"/>
      <c r="EGO131" s="511"/>
      <c r="EGP131" s="511"/>
      <c r="EGQ131" s="511"/>
      <c r="EGR131" s="511"/>
      <c r="EGS131" s="511"/>
      <c r="EGT131" s="511"/>
      <c r="EGU131" s="511"/>
      <c r="EGV131" s="511"/>
      <c r="EGW131" s="511"/>
      <c r="EGX131" s="511"/>
      <c r="EGY131" s="511"/>
      <c r="EGZ131" s="511"/>
      <c r="EHA131" s="511"/>
      <c r="EHB131" s="511"/>
      <c r="EHC131" s="511"/>
      <c r="EHD131" s="511"/>
      <c r="EHE131" s="511"/>
      <c r="EHF131" s="511"/>
      <c r="EHG131" s="511"/>
      <c r="EHH131" s="511"/>
      <c r="EHI131" s="511"/>
      <c r="EHJ131" s="511"/>
      <c r="EHK131" s="511"/>
      <c r="EHL131" s="511"/>
      <c r="EHM131" s="511"/>
      <c r="EHN131" s="511"/>
      <c r="EHO131" s="511"/>
      <c r="EHP131" s="511"/>
      <c r="EHQ131" s="511"/>
      <c r="EHR131" s="511"/>
      <c r="EHS131" s="511"/>
      <c r="EHT131" s="511"/>
      <c r="EHU131" s="511"/>
      <c r="EHV131" s="511"/>
      <c r="EHW131" s="511"/>
      <c r="EHX131" s="511"/>
      <c r="EHY131" s="511"/>
      <c r="EHZ131" s="511"/>
      <c r="EIA131" s="511"/>
      <c r="EIB131" s="511"/>
      <c r="EIC131" s="511"/>
      <c r="EID131" s="511"/>
      <c r="EIE131" s="511"/>
      <c r="EIF131" s="511"/>
      <c r="EIG131" s="511"/>
      <c r="EIH131" s="511"/>
      <c r="EII131" s="511"/>
      <c r="EIJ131" s="511"/>
      <c r="EIK131" s="511"/>
      <c r="EIL131" s="511"/>
      <c r="EIM131" s="511"/>
      <c r="EIN131" s="511"/>
      <c r="EIO131" s="511"/>
      <c r="EIP131" s="511"/>
      <c r="EIQ131" s="511"/>
      <c r="EIR131" s="511"/>
      <c r="EIS131" s="511"/>
      <c r="EIT131" s="511"/>
      <c r="EIU131" s="511"/>
      <c r="EIV131" s="511"/>
      <c r="EIW131" s="511"/>
      <c r="EIX131" s="511"/>
      <c r="EIY131" s="511"/>
      <c r="EIZ131" s="511"/>
      <c r="EJA131" s="511"/>
      <c r="EJB131" s="511"/>
      <c r="EJC131" s="511"/>
      <c r="EJD131" s="511"/>
      <c r="EJE131" s="511"/>
      <c r="EJF131" s="511"/>
      <c r="EJG131" s="511"/>
      <c r="EJH131" s="511"/>
      <c r="EJI131" s="511"/>
      <c r="EJJ131" s="511"/>
      <c r="EJK131" s="511"/>
      <c r="EJL131" s="511"/>
      <c r="EJM131" s="511"/>
      <c r="EJN131" s="511"/>
      <c r="EJO131" s="511"/>
      <c r="EJP131" s="511"/>
      <c r="EJQ131" s="511"/>
      <c r="EJR131" s="511"/>
      <c r="EJS131" s="511"/>
      <c r="EJT131" s="511"/>
      <c r="EJU131" s="511"/>
      <c r="EJV131" s="511"/>
      <c r="EJW131" s="511"/>
      <c r="EJX131" s="511"/>
      <c r="EJY131" s="511"/>
      <c r="EJZ131" s="511"/>
      <c r="EKA131" s="511"/>
      <c r="EKB131" s="511"/>
      <c r="EKC131" s="511"/>
      <c r="EKD131" s="511"/>
      <c r="EKE131" s="511"/>
      <c r="EKF131" s="511"/>
      <c r="EKG131" s="511"/>
      <c r="EKH131" s="511"/>
      <c r="EKI131" s="511"/>
      <c r="EKJ131" s="511"/>
      <c r="EKK131" s="511"/>
      <c r="EKL131" s="511"/>
      <c r="EKM131" s="511"/>
      <c r="EKN131" s="511"/>
      <c r="EKO131" s="511"/>
      <c r="EKP131" s="511"/>
      <c r="EKQ131" s="511"/>
      <c r="EKR131" s="511"/>
      <c r="EKS131" s="511"/>
      <c r="EKT131" s="511"/>
      <c r="EKU131" s="511"/>
      <c r="EKV131" s="511"/>
      <c r="EKW131" s="511"/>
      <c r="EKX131" s="511"/>
      <c r="EKY131" s="511"/>
      <c r="EKZ131" s="511"/>
      <c r="ELA131" s="511"/>
      <c r="ELB131" s="511"/>
      <c r="ELC131" s="511"/>
      <c r="ELD131" s="511"/>
      <c r="ELE131" s="511"/>
      <c r="ELF131" s="511"/>
      <c r="ELG131" s="511"/>
      <c r="ELH131" s="511"/>
      <c r="ELI131" s="511"/>
      <c r="ELJ131" s="511"/>
      <c r="ELK131" s="511"/>
      <c r="ELL131" s="511"/>
      <c r="ELM131" s="511"/>
      <c r="ELN131" s="511"/>
      <c r="ELO131" s="511"/>
      <c r="ELP131" s="511"/>
      <c r="ELQ131" s="511"/>
      <c r="ELR131" s="511"/>
      <c r="ELS131" s="511"/>
      <c r="ELT131" s="511"/>
      <c r="ELU131" s="511"/>
      <c r="ELV131" s="511"/>
      <c r="ELW131" s="511"/>
      <c r="ELX131" s="511"/>
      <c r="ELY131" s="511"/>
      <c r="ELZ131" s="511"/>
      <c r="EMA131" s="511"/>
      <c r="EMB131" s="511"/>
      <c r="EMC131" s="511"/>
      <c r="EMD131" s="511"/>
      <c r="EME131" s="511"/>
      <c r="EMF131" s="511"/>
      <c r="EMG131" s="511"/>
      <c r="EMH131" s="511"/>
      <c r="EMI131" s="511"/>
      <c r="EMJ131" s="511"/>
      <c r="EMK131" s="511"/>
      <c r="EML131" s="511"/>
      <c r="EMM131" s="511"/>
      <c r="EMN131" s="511"/>
      <c r="EMO131" s="511"/>
      <c r="EMP131" s="511"/>
      <c r="EMQ131" s="511"/>
      <c r="EMR131" s="511"/>
      <c r="EMS131" s="511"/>
      <c r="EMT131" s="511"/>
      <c r="EMU131" s="511"/>
      <c r="EMV131" s="511"/>
      <c r="EMW131" s="511"/>
      <c r="EMX131" s="511"/>
      <c r="EMY131" s="511"/>
      <c r="EMZ131" s="511"/>
      <c r="ENA131" s="511"/>
      <c r="ENB131" s="511"/>
      <c r="ENC131" s="511"/>
      <c r="END131" s="511"/>
      <c r="ENE131" s="511"/>
      <c r="ENF131" s="511"/>
      <c r="ENG131" s="511"/>
      <c r="ENH131" s="511"/>
      <c r="ENI131" s="511"/>
      <c r="ENJ131" s="511"/>
      <c r="ENK131" s="511"/>
      <c r="ENL131" s="511"/>
      <c r="ENM131" s="511"/>
      <c r="ENN131" s="511"/>
      <c r="ENO131" s="511"/>
      <c r="ENP131" s="511"/>
      <c r="ENQ131" s="511"/>
      <c r="ENR131" s="511"/>
      <c r="ENS131" s="511"/>
      <c r="ENT131" s="511"/>
      <c r="ENU131" s="511"/>
      <c r="ENV131" s="511"/>
      <c r="ENW131" s="511"/>
      <c r="ENX131" s="511"/>
      <c r="ENY131" s="511"/>
      <c r="ENZ131" s="511"/>
      <c r="EOA131" s="511"/>
      <c r="EOB131" s="511"/>
      <c r="EOC131" s="511"/>
      <c r="EOD131" s="511"/>
      <c r="EOE131" s="511"/>
      <c r="EOF131" s="511"/>
      <c r="EOG131" s="511"/>
      <c r="EOH131" s="511"/>
      <c r="EOI131" s="511"/>
      <c r="EOJ131" s="511"/>
      <c r="EOK131" s="511"/>
      <c r="EOL131" s="511"/>
      <c r="EOM131" s="511"/>
      <c r="EON131" s="511"/>
      <c r="EOO131" s="511"/>
      <c r="EOP131" s="511"/>
      <c r="EOQ131" s="511"/>
      <c r="EOR131" s="511"/>
      <c r="EOS131" s="511"/>
      <c r="EOT131" s="511"/>
      <c r="EOU131" s="511"/>
      <c r="EOV131" s="511"/>
      <c r="EOW131" s="511"/>
      <c r="EOX131" s="511"/>
      <c r="EOY131" s="511"/>
      <c r="EOZ131" s="511"/>
      <c r="EPA131" s="511"/>
      <c r="EPB131" s="511"/>
      <c r="EPC131" s="511"/>
      <c r="EPD131" s="511"/>
      <c r="EPE131" s="511"/>
      <c r="EPF131" s="511"/>
      <c r="EPG131" s="511"/>
      <c r="EPH131" s="511"/>
      <c r="EPI131" s="511"/>
      <c r="EPJ131" s="511"/>
      <c r="EPK131" s="511"/>
      <c r="EPL131" s="511"/>
      <c r="EPM131" s="511"/>
      <c r="EPN131" s="511"/>
      <c r="EPO131" s="511"/>
      <c r="EPP131" s="511"/>
      <c r="EPQ131" s="511"/>
      <c r="EPR131" s="511"/>
      <c r="EPS131" s="511"/>
      <c r="EPT131" s="511"/>
      <c r="EPU131" s="511"/>
      <c r="EPV131" s="511"/>
      <c r="EPW131" s="511"/>
      <c r="EPX131" s="511"/>
      <c r="EPY131" s="511"/>
      <c r="EPZ131" s="511"/>
      <c r="EQA131" s="511"/>
      <c r="EQB131" s="511"/>
      <c r="EQC131" s="511"/>
      <c r="EQD131" s="511"/>
      <c r="EQE131" s="511"/>
      <c r="EQF131" s="511"/>
      <c r="EQG131" s="511"/>
      <c r="EQH131" s="511"/>
      <c r="EQI131" s="511"/>
      <c r="EQJ131" s="511"/>
      <c r="EQK131" s="511"/>
      <c r="EQL131" s="511"/>
      <c r="EQM131" s="511"/>
      <c r="EQN131" s="511"/>
      <c r="EQO131" s="511"/>
      <c r="EQP131" s="511"/>
      <c r="EQQ131" s="511"/>
      <c r="EQR131" s="511"/>
      <c r="EQS131" s="511"/>
      <c r="EQT131" s="511"/>
      <c r="EQU131" s="511"/>
      <c r="EQV131" s="511"/>
      <c r="EQW131" s="511"/>
      <c r="EQX131" s="511"/>
      <c r="EQY131" s="511"/>
      <c r="EQZ131" s="511"/>
      <c r="ERA131" s="511"/>
      <c r="ERB131" s="511"/>
      <c r="ERC131" s="511"/>
      <c r="ERD131" s="511"/>
      <c r="ERE131" s="511"/>
      <c r="ERF131" s="511"/>
      <c r="ERG131" s="511"/>
      <c r="ERH131" s="511"/>
      <c r="ERI131" s="511"/>
      <c r="ERJ131" s="511"/>
      <c r="ERK131" s="511"/>
      <c r="ERL131" s="511"/>
      <c r="ERM131" s="511"/>
      <c r="ERN131" s="511"/>
      <c r="ERO131" s="511"/>
      <c r="ERP131" s="511"/>
      <c r="ERQ131" s="511"/>
      <c r="ERR131" s="511"/>
      <c r="ERS131" s="511"/>
      <c r="ERT131" s="511"/>
      <c r="ERU131" s="511"/>
      <c r="ERV131" s="511"/>
      <c r="ERW131" s="511"/>
      <c r="ERX131" s="511"/>
      <c r="ERY131" s="511"/>
      <c r="ERZ131" s="511"/>
      <c r="ESA131" s="511"/>
      <c r="ESB131" s="511"/>
      <c r="ESC131" s="511"/>
      <c r="ESD131" s="511"/>
      <c r="ESE131" s="511"/>
      <c r="ESF131" s="511"/>
      <c r="ESG131" s="511"/>
      <c r="ESH131" s="511"/>
      <c r="ESI131" s="511"/>
      <c r="ESJ131" s="511"/>
      <c r="ESK131" s="511"/>
      <c r="ESL131" s="511"/>
      <c r="ESM131" s="511"/>
      <c r="ESN131" s="511"/>
      <c r="ESO131" s="511"/>
      <c r="ESP131" s="511"/>
      <c r="ESQ131" s="511"/>
      <c r="ESR131" s="511"/>
      <c r="ESS131" s="511"/>
      <c r="EST131" s="511"/>
      <c r="ESU131" s="511"/>
      <c r="ESV131" s="511"/>
      <c r="ESW131" s="511"/>
      <c r="ESX131" s="511"/>
      <c r="ESY131" s="511"/>
      <c r="ESZ131" s="511"/>
      <c r="ETA131" s="511"/>
      <c r="ETB131" s="511"/>
      <c r="ETC131" s="511"/>
      <c r="ETD131" s="511"/>
      <c r="ETE131" s="511"/>
      <c r="ETF131" s="511"/>
      <c r="ETG131" s="511"/>
      <c r="ETH131" s="511"/>
      <c r="ETI131" s="511"/>
      <c r="ETJ131" s="511"/>
      <c r="ETK131" s="511"/>
      <c r="ETL131" s="511"/>
      <c r="ETM131" s="511"/>
      <c r="ETN131" s="511"/>
      <c r="ETO131" s="511"/>
      <c r="ETP131" s="511"/>
      <c r="ETQ131" s="511"/>
      <c r="ETR131" s="511"/>
      <c r="ETS131" s="511"/>
      <c r="ETT131" s="511"/>
      <c r="ETU131" s="511"/>
      <c r="ETV131" s="511"/>
      <c r="ETW131" s="511"/>
      <c r="ETX131" s="511"/>
      <c r="ETY131" s="511"/>
      <c r="ETZ131" s="511"/>
      <c r="EUA131" s="511"/>
      <c r="EUB131" s="511"/>
      <c r="EUC131" s="511"/>
      <c r="EUD131" s="511"/>
      <c r="EUE131" s="511"/>
      <c r="EUF131" s="511"/>
      <c r="EUG131" s="511"/>
      <c r="EUH131" s="511"/>
      <c r="EUI131" s="511"/>
      <c r="EUJ131" s="511"/>
      <c r="EUK131" s="511"/>
      <c r="EUL131" s="511"/>
      <c r="EUM131" s="511"/>
      <c r="EUN131" s="511"/>
      <c r="EUO131" s="511"/>
      <c r="EUP131" s="511"/>
      <c r="EUQ131" s="511"/>
      <c r="EUR131" s="511"/>
      <c r="EUS131" s="511"/>
      <c r="EUT131" s="511"/>
      <c r="EUU131" s="511"/>
      <c r="EUV131" s="511"/>
      <c r="EUW131" s="511"/>
      <c r="EUX131" s="511"/>
      <c r="EUY131" s="511"/>
      <c r="EUZ131" s="511"/>
      <c r="EVA131" s="511"/>
      <c r="EVB131" s="511"/>
      <c r="EVC131" s="511"/>
      <c r="EVD131" s="511"/>
      <c r="EVE131" s="511"/>
      <c r="EVF131" s="511"/>
      <c r="EVG131" s="511"/>
      <c r="EVH131" s="511"/>
      <c r="EVI131" s="511"/>
      <c r="EVJ131" s="511"/>
      <c r="EVK131" s="511"/>
      <c r="EVL131" s="511"/>
      <c r="EVM131" s="511"/>
      <c r="EVN131" s="511"/>
      <c r="EVO131" s="511"/>
      <c r="EVP131" s="511"/>
      <c r="EVQ131" s="511"/>
      <c r="EVR131" s="511"/>
      <c r="EVS131" s="511"/>
      <c r="EVT131" s="511"/>
      <c r="EVU131" s="511"/>
      <c r="EVV131" s="511"/>
      <c r="EVW131" s="511"/>
      <c r="EVX131" s="511"/>
      <c r="EVY131" s="511"/>
      <c r="EVZ131" s="511"/>
      <c r="EWA131" s="511"/>
      <c r="EWB131" s="511"/>
      <c r="EWC131" s="511"/>
      <c r="EWD131" s="511"/>
      <c r="EWE131" s="511"/>
      <c r="EWF131" s="511"/>
      <c r="EWG131" s="511"/>
      <c r="EWH131" s="511"/>
      <c r="EWI131" s="511"/>
      <c r="EWJ131" s="511"/>
      <c r="EWK131" s="511"/>
      <c r="EWL131" s="511"/>
      <c r="EWM131" s="511"/>
      <c r="EWN131" s="511"/>
      <c r="EWO131" s="511"/>
      <c r="EWP131" s="511"/>
      <c r="EWQ131" s="511"/>
      <c r="EWR131" s="511"/>
      <c r="EWS131" s="511"/>
      <c r="EWT131" s="511"/>
      <c r="EWU131" s="511"/>
      <c r="EWV131" s="511"/>
      <c r="EWW131" s="511"/>
      <c r="EWX131" s="511"/>
      <c r="EWY131" s="511"/>
      <c r="EWZ131" s="511"/>
      <c r="EXA131" s="511"/>
      <c r="EXB131" s="511"/>
      <c r="EXC131" s="511"/>
      <c r="EXD131" s="511"/>
      <c r="EXE131" s="511"/>
      <c r="EXF131" s="511"/>
      <c r="EXG131" s="511"/>
      <c r="EXH131" s="511"/>
      <c r="EXI131" s="511"/>
      <c r="EXJ131" s="511"/>
      <c r="EXK131" s="511"/>
      <c r="EXL131" s="511"/>
      <c r="EXM131" s="511"/>
      <c r="EXN131" s="511"/>
      <c r="EXO131" s="511"/>
      <c r="EXP131" s="511"/>
      <c r="EXQ131" s="511"/>
      <c r="EXR131" s="511"/>
      <c r="EXS131" s="511"/>
      <c r="EXT131" s="511"/>
      <c r="EXU131" s="511"/>
      <c r="EXV131" s="511"/>
      <c r="EXW131" s="511"/>
      <c r="EXX131" s="511"/>
      <c r="EXY131" s="511"/>
      <c r="EXZ131" s="511"/>
      <c r="EYA131" s="511"/>
      <c r="EYB131" s="511"/>
      <c r="EYC131" s="511"/>
      <c r="EYD131" s="511"/>
      <c r="EYE131" s="511"/>
      <c r="EYF131" s="511"/>
      <c r="EYG131" s="511"/>
      <c r="EYH131" s="511"/>
      <c r="EYI131" s="511"/>
      <c r="EYJ131" s="511"/>
      <c r="EYK131" s="511"/>
      <c r="EYL131" s="511"/>
      <c r="EYM131" s="511"/>
      <c r="EYN131" s="511"/>
      <c r="EYO131" s="511"/>
      <c r="EYP131" s="511"/>
      <c r="EYQ131" s="511"/>
      <c r="EYR131" s="511"/>
      <c r="EYS131" s="511"/>
      <c r="EYT131" s="511"/>
      <c r="EYU131" s="511"/>
      <c r="EYV131" s="511"/>
      <c r="EYW131" s="511"/>
      <c r="EYX131" s="511"/>
      <c r="EYY131" s="511"/>
      <c r="EYZ131" s="511"/>
      <c r="EZA131" s="511"/>
      <c r="EZB131" s="511"/>
      <c r="EZC131" s="511"/>
      <c r="EZD131" s="511"/>
      <c r="EZE131" s="511"/>
      <c r="EZF131" s="511"/>
      <c r="EZG131" s="511"/>
      <c r="EZH131" s="511"/>
      <c r="EZI131" s="511"/>
      <c r="EZJ131" s="511"/>
      <c r="EZK131" s="511"/>
      <c r="EZL131" s="511"/>
      <c r="EZM131" s="511"/>
      <c r="EZN131" s="511"/>
      <c r="EZO131" s="511"/>
      <c r="EZP131" s="511"/>
      <c r="EZQ131" s="511"/>
      <c r="EZR131" s="511"/>
      <c r="EZS131" s="511"/>
      <c r="EZT131" s="511"/>
      <c r="EZU131" s="511"/>
      <c r="EZV131" s="511"/>
      <c r="EZW131" s="511"/>
      <c r="EZX131" s="511"/>
      <c r="EZY131" s="511"/>
      <c r="EZZ131" s="511"/>
      <c r="FAA131" s="511"/>
      <c r="FAB131" s="511"/>
      <c r="FAC131" s="511"/>
      <c r="FAD131" s="511"/>
      <c r="FAE131" s="511"/>
      <c r="FAF131" s="511"/>
      <c r="FAG131" s="511"/>
      <c r="FAH131" s="511"/>
      <c r="FAI131" s="511"/>
      <c r="FAJ131" s="511"/>
      <c r="FAK131" s="511"/>
      <c r="FAL131" s="511"/>
      <c r="FAM131" s="511"/>
      <c r="FAN131" s="511"/>
      <c r="FAO131" s="511"/>
      <c r="FAP131" s="511"/>
      <c r="FAQ131" s="511"/>
      <c r="FAR131" s="511"/>
      <c r="FAS131" s="511"/>
      <c r="FAT131" s="511"/>
      <c r="FAU131" s="511"/>
      <c r="FAV131" s="511"/>
      <c r="FAW131" s="511"/>
      <c r="FAX131" s="511"/>
      <c r="FAY131" s="511"/>
      <c r="FAZ131" s="511"/>
      <c r="FBA131" s="511"/>
      <c r="FBB131" s="511"/>
      <c r="FBC131" s="511"/>
      <c r="FBD131" s="511"/>
      <c r="FBE131" s="511"/>
      <c r="FBF131" s="511"/>
      <c r="FBG131" s="511"/>
      <c r="FBH131" s="511"/>
      <c r="FBI131" s="511"/>
      <c r="FBJ131" s="511"/>
      <c r="FBK131" s="511"/>
      <c r="FBL131" s="511"/>
      <c r="FBM131" s="511"/>
      <c r="FBN131" s="511"/>
      <c r="FBO131" s="511"/>
      <c r="FBP131" s="511"/>
      <c r="FBQ131" s="511"/>
      <c r="FBR131" s="511"/>
      <c r="FBS131" s="511"/>
      <c r="FBT131" s="511"/>
      <c r="FBU131" s="511"/>
      <c r="FBV131" s="511"/>
      <c r="FBW131" s="511"/>
      <c r="FBX131" s="511"/>
      <c r="FBY131" s="511"/>
      <c r="FBZ131" s="511"/>
      <c r="FCA131" s="511"/>
      <c r="FCB131" s="511"/>
      <c r="FCC131" s="511"/>
      <c r="FCD131" s="511"/>
      <c r="FCE131" s="511"/>
      <c r="FCF131" s="511"/>
      <c r="FCG131" s="511"/>
      <c r="FCH131" s="511"/>
      <c r="FCI131" s="511"/>
      <c r="FCJ131" s="511"/>
      <c r="FCK131" s="511"/>
      <c r="FCL131" s="511"/>
      <c r="FCM131" s="511"/>
      <c r="FCN131" s="511"/>
      <c r="FCO131" s="511"/>
      <c r="FCP131" s="511"/>
      <c r="FCQ131" s="511"/>
      <c r="FCR131" s="511"/>
      <c r="FCS131" s="511"/>
      <c r="FCT131" s="511"/>
      <c r="FCU131" s="511"/>
      <c r="FCV131" s="511"/>
      <c r="FCW131" s="511"/>
      <c r="FCX131" s="511"/>
      <c r="FCY131" s="511"/>
      <c r="FCZ131" s="511"/>
      <c r="FDA131" s="511"/>
      <c r="FDB131" s="511"/>
      <c r="FDC131" s="511"/>
      <c r="FDD131" s="511"/>
      <c r="FDE131" s="511"/>
      <c r="FDF131" s="511"/>
      <c r="FDG131" s="511"/>
      <c r="FDH131" s="511"/>
      <c r="FDI131" s="511"/>
      <c r="FDJ131" s="511"/>
      <c r="FDK131" s="511"/>
      <c r="FDL131" s="511"/>
      <c r="FDM131" s="511"/>
      <c r="FDN131" s="511"/>
      <c r="FDO131" s="511"/>
      <c r="FDP131" s="511"/>
      <c r="FDQ131" s="511"/>
      <c r="FDR131" s="511"/>
      <c r="FDS131" s="511"/>
      <c r="FDT131" s="511"/>
      <c r="FDU131" s="511"/>
      <c r="FDV131" s="511"/>
      <c r="FDW131" s="511"/>
      <c r="FDX131" s="511"/>
      <c r="FDY131" s="511"/>
      <c r="FDZ131" s="511"/>
      <c r="FEA131" s="511"/>
      <c r="FEB131" s="511"/>
      <c r="FEC131" s="511"/>
      <c r="FED131" s="511"/>
      <c r="FEE131" s="511"/>
      <c r="FEF131" s="511"/>
      <c r="FEG131" s="511"/>
      <c r="FEH131" s="511"/>
      <c r="FEI131" s="511"/>
      <c r="FEJ131" s="511"/>
      <c r="FEK131" s="511"/>
      <c r="FEL131" s="511"/>
      <c r="FEM131" s="511"/>
      <c r="FEN131" s="511"/>
      <c r="FEO131" s="511"/>
      <c r="FEP131" s="511"/>
      <c r="FEQ131" s="511"/>
      <c r="FER131" s="511"/>
      <c r="FES131" s="511"/>
      <c r="FET131" s="511"/>
      <c r="FEU131" s="511"/>
      <c r="FEV131" s="511"/>
      <c r="FEW131" s="511"/>
      <c r="FEX131" s="511"/>
      <c r="FEY131" s="511"/>
      <c r="FEZ131" s="511"/>
      <c r="FFA131" s="511"/>
      <c r="FFB131" s="511"/>
      <c r="FFC131" s="511"/>
      <c r="FFD131" s="511"/>
      <c r="FFE131" s="511"/>
      <c r="FFF131" s="511"/>
      <c r="FFG131" s="511"/>
      <c r="FFH131" s="511"/>
      <c r="FFI131" s="511"/>
      <c r="FFJ131" s="511"/>
      <c r="FFK131" s="511"/>
      <c r="FFL131" s="511"/>
      <c r="FFM131" s="511"/>
      <c r="FFN131" s="511"/>
      <c r="FFO131" s="511"/>
      <c r="FFP131" s="511"/>
      <c r="FFQ131" s="511"/>
      <c r="FFR131" s="511"/>
      <c r="FFS131" s="511"/>
      <c r="FFT131" s="511"/>
      <c r="FFU131" s="511"/>
      <c r="FFV131" s="511"/>
      <c r="FFW131" s="511"/>
      <c r="FFX131" s="511"/>
      <c r="FFY131" s="511"/>
      <c r="FFZ131" s="511"/>
      <c r="FGA131" s="511"/>
      <c r="FGB131" s="511"/>
      <c r="FGC131" s="511"/>
      <c r="FGD131" s="511"/>
      <c r="FGE131" s="511"/>
      <c r="FGF131" s="511"/>
      <c r="FGG131" s="511"/>
      <c r="FGH131" s="511"/>
      <c r="FGI131" s="511"/>
      <c r="FGJ131" s="511"/>
      <c r="FGK131" s="511"/>
      <c r="FGL131" s="511"/>
      <c r="FGM131" s="511"/>
      <c r="FGN131" s="511"/>
      <c r="FGO131" s="511"/>
      <c r="FGP131" s="511"/>
      <c r="FGQ131" s="511"/>
      <c r="FGR131" s="511"/>
      <c r="FGS131" s="511"/>
      <c r="FGT131" s="511"/>
      <c r="FGU131" s="511"/>
      <c r="FGV131" s="511"/>
      <c r="FGW131" s="511"/>
      <c r="FGX131" s="511"/>
      <c r="FGY131" s="511"/>
      <c r="FGZ131" s="511"/>
      <c r="FHA131" s="511"/>
      <c r="FHB131" s="511"/>
      <c r="FHC131" s="511"/>
      <c r="FHD131" s="511"/>
      <c r="FHE131" s="511"/>
      <c r="FHF131" s="511"/>
      <c r="FHG131" s="511"/>
      <c r="FHH131" s="511"/>
      <c r="FHI131" s="511"/>
      <c r="FHJ131" s="511"/>
      <c r="FHK131" s="511"/>
      <c r="FHL131" s="511"/>
      <c r="FHM131" s="511"/>
      <c r="FHN131" s="511"/>
      <c r="FHO131" s="511"/>
      <c r="FHP131" s="511"/>
      <c r="FHQ131" s="511"/>
      <c r="FHR131" s="511"/>
      <c r="FHS131" s="511"/>
      <c r="FHT131" s="511"/>
      <c r="FHU131" s="511"/>
      <c r="FHV131" s="511"/>
      <c r="FHW131" s="511"/>
      <c r="FHX131" s="511"/>
      <c r="FHY131" s="511"/>
      <c r="FHZ131" s="511"/>
      <c r="FIA131" s="511"/>
      <c r="FIB131" s="511"/>
      <c r="FIC131" s="511"/>
      <c r="FID131" s="511"/>
      <c r="FIE131" s="511"/>
      <c r="FIF131" s="511"/>
      <c r="FIG131" s="511"/>
      <c r="FIH131" s="511"/>
      <c r="FII131" s="511"/>
      <c r="FIJ131" s="511"/>
      <c r="FIK131" s="511"/>
      <c r="FIL131" s="511"/>
      <c r="FIM131" s="511"/>
      <c r="FIN131" s="511"/>
      <c r="FIO131" s="511"/>
      <c r="FIP131" s="511"/>
      <c r="FIQ131" s="511"/>
      <c r="FIR131" s="511"/>
      <c r="FIS131" s="511"/>
      <c r="FIT131" s="511"/>
      <c r="FIU131" s="511"/>
      <c r="FIV131" s="511"/>
      <c r="FIW131" s="511"/>
      <c r="FIX131" s="511"/>
      <c r="FIY131" s="511"/>
      <c r="FIZ131" s="511"/>
      <c r="FJA131" s="511"/>
      <c r="FJB131" s="511"/>
      <c r="FJC131" s="511"/>
      <c r="FJD131" s="511"/>
      <c r="FJE131" s="511"/>
      <c r="FJF131" s="511"/>
      <c r="FJG131" s="511"/>
      <c r="FJH131" s="511"/>
      <c r="FJI131" s="511"/>
      <c r="FJJ131" s="511"/>
      <c r="FJK131" s="511"/>
      <c r="FJL131" s="511"/>
      <c r="FJM131" s="511"/>
      <c r="FJN131" s="511"/>
      <c r="FJO131" s="511"/>
      <c r="FJP131" s="511"/>
      <c r="FJQ131" s="511"/>
      <c r="FJR131" s="511"/>
      <c r="FJS131" s="511"/>
      <c r="FJT131" s="511"/>
      <c r="FJU131" s="511"/>
      <c r="FJV131" s="511"/>
      <c r="FJW131" s="511"/>
      <c r="FJX131" s="511"/>
      <c r="FJY131" s="511"/>
      <c r="FJZ131" s="511"/>
      <c r="FKA131" s="511"/>
      <c r="FKB131" s="511"/>
      <c r="FKC131" s="511"/>
      <c r="FKD131" s="511"/>
      <c r="FKE131" s="511"/>
      <c r="FKF131" s="511"/>
      <c r="FKG131" s="511"/>
      <c r="FKH131" s="511"/>
      <c r="FKI131" s="511"/>
      <c r="FKJ131" s="511"/>
      <c r="FKK131" s="511"/>
      <c r="FKL131" s="511"/>
      <c r="FKM131" s="511"/>
      <c r="FKN131" s="511"/>
      <c r="FKO131" s="511"/>
      <c r="FKP131" s="511"/>
      <c r="FKQ131" s="511"/>
      <c r="FKR131" s="511"/>
      <c r="FKS131" s="511"/>
      <c r="FKT131" s="511"/>
      <c r="FKU131" s="511"/>
      <c r="FKV131" s="511"/>
      <c r="FKW131" s="511"/>
      <c r="FKX131" s="511"/>
      <c r="FKY131" s="511"/>
      <c r="FKZ131" s="511"/>
      <c r="FLA131" s="511"/>
      <c r="FLB131" s="511"/>
      <c r="FLC131" s="511"/>
      <c r="FLD131" s="511"/>
      <c r="FLE131" s="511"/>
      <c r="FLF131" s="511"/>
      <c r="FLG131" s="511"/>
      <c r="FLH131" s="511"/>
      <c r="FLI131" s="511"/>
      <c r="FLJ131" s="511"/>
      <c r="FLK131" s="511"/>
      <c r="FLL131" s="511"/>
      <c r="FLM131" s="511"/>
      <c r="FLN131" s="511"/>
      <c r="FLO131" s="511"/>
      <c r="FLP131" s="511"/>
      <c r="FLQ131" s="511"/>
      <c r="FLR131" s="511"/>
      <c r="FLS131" s="511"/>
      <c r="FLT131" s="511"/>
      <c r="FLU131" s="511"/>
      <c r="FLV131" s="511"/>
      <c r="FLW131" s="511"/>
      <c r="FLX131" s="511"/>
      <c r="FLY131" s="511"/>
      <c r="FLZ131" s="511"/>
      <c r="FMA131" s="511"/>
      <c r="FMB131" s="511"/>
      <c r="FMC131" s="511"/>
      <c r="FMD131" s="511"/>
      <c r="FME131" s="511"/>
      <c r="FMF131" s="511"/>
      <c r="FMG131" s="511"/>
      <c r="FMH131" s="511"/>
      <c r="FMI131" s="511"/>
      <c r="FMJ131" s="511"/>
      <c r="FMK131" s="511"/>
      <c r="FML131" s="511"/>
      <c r="FMM131" s="511"/>
      <c r="FMN131" s="511"/>
      <c r="FMO131" s="511"/>
      <c r="FMP131" s="511"/>
      <c r="FMQ131" s="511"/>
      <c r="FMR131" s="511"/>
      <c r="FMS131" s="511"/>
      <c r="FMT131" s="511"/>
      <c r="FMU131" s="511"/>
      <c r="FMV131" s="511"/>
      <c r="FMW131" s="511"/>
      <c r="FMX131" s="511"/>
      <c r="FMY131" s="511"/>
      <c r="FMZ131" s="511"/>
      <c r="FNA131" s="511"/>
      <c r="FNB131" s="511"/>
      <c r="FNC131" s="511"/>
      <c r="FND131" s="511"/>
      <c r="FNE131" s="511"/>
      <c r="FNF131" s="511"/>
      <c r="FNG131" s="511"/>
      <c r="FNH131" s="511"/>
      <c r="FNI131" s="511"/>
      <c r="FNJ131" s="511"/>
      <c r="FNK131" s="511"/>
      <c r="FNL131" s="511"/>
      <c r="FNM131" s="511"/>
      <c r="FNN131" s="511"/>
      <c r="FNO131" s="511"/>
      <c r="FNP131" s="511"/>
      <c r="FNQ131" s="511"/>
      <c r="FNR131" s="511"/>
      <c r="FNS131" s="511"/>
      <c r="FNT131" s="511"/>
      <c r="FNU131" s="511"/>
      <c r="FNV131" s="511"/>
      <c r="FNW131" s="511"/>
      <c r="FNX131" s="511"/>
      <c r="FNY131" s="511"/>
      <c r="FNZ131" s="511"/>
      <c r="FOA131" s="511"/>
      <c r="FOB131" s="511"/>
      <c r="FOC131" s="511"/>
      <c r="FOD131" s="511"/>
      <c r="FOE131" s="511"/>
      <c r="FOF131" s="511"/>
      <c r="FOG131" s="511"/>
      <c r="FOH131" s="511"/>
      <c r="FOI131" s="511"/>
      <c r="FOJ131" s="511"/>
      <c r="FOK131" s="511"/>
      <c r="FOL131" s="511"/>
      <c r="FOM131" s="511"/>
      <c r="FON131" s="511"/>
      <c r="FOO131" s="511"/>
      <c r="FOP131" s="511"/>
      <c r="FOQ131" s="511"/>
      <c r="FOR131" s="511"/>
      <c r="FOS131" s="511"/>
      <c r="FOT131" s="511"/>
      <c r="FOU131" s="511"/>
      <c r="FOV131" s="511"/>
      <c r="FOW131" s="511"/>
      <c r="FOX131" s="511"/>
      <c r="FOY131" s="511"/>
      <c r="FOZ131" s="511"/>
      <c r="FPA131" s="511"/>
      <c r="FPB131" s="511"/>
      <c r="FPC131" s="511"/>
      <c r="FPD131" s="511"/>
      <c r="FPE131" s="511"/>
      <c r="FPF131" s="511"/>
      <c r="FPG131" s="511"/>
      <c r="FPH131" s="511"/>
      <c r="FPI131" s="511"/>
      <c r="FPJ131" s="511"/>
      <c r="FPK131" s="511"/>
      <c r="FPL131" s="511"/>
      <c r="FPM131" s="511"/>
      <c r="FPN131" s="511"/>
      <c r="FPO131" s="511"/>
      <c r="FPP131" s="511"/>
      <c r="FPQ131" s="511"/>
      <c r="FPR131" s="511"/>
      <c r="FPS131" s="511"/>
      <c r="FPT131" s="511"/>
      <c r="FPU131" s="511"/>
      <c r="FPV131" s="511"/>
      <c r="FPW131" s="511"/>
      <c r="FPX131" s="511"/>
      <c r="FPY131" s="511"/>
      <c r="FPZ131" s="511"/>
      <c r="FQA131" s="511"/>
      <c r="FQB131" s="511"/>
      <c r="FQC131" s="511"/>
      <c r="FQD131" s="511"/>
      <c r="FQE131" s="511"/>
      <c r="FQF131" s="511"/>
      <c r="FQG131" s="511"/>
      <c r="FQH131" s="511"/>
      <c r="FQI131" s="511"/>
      <c r="FQJ131" s="511"/>
      <c r="FQK131" s="511"/>
      <c r="FQL131" s="511"/>
      <c r="FQM131" s="511"/>
      <c r="FQN131" s="511"/>
      <c r="FQO131" s="511"/>
      <c r="FQP131" s="511"/>
      <c r="FQQ131" s="511"/>
      <c r="FQR131" s="511"/>
      <c r="FQS131" s="511"/>
      <c r="FQT131" s="511"/>
      <c r="FQU131" s="511"/>
      <c r="FQV131" s="511"/>
      <c r="FQW131" s="511"/>
      <c r="FQX131" s="511"/>
      <c r="FQY131" s="511"/>
      <c r="FQZ131" s="511"/>
      <c r="FRA131" s="511"/>
      <c r="FRB131" s="511"/>
      <c r="FRC131" s="511"/>
      <c r="FRD131" s="511"/>
      <c r="FRE131" s="511"/>
      <c r="FRF131" s="511"/>
      <c r="FRG131" s="511"/>
      <c r="FRH131" s="511"/>
      <c r="FRI131" s="511"/>
      <c r="FRJ131" s="511"/>
      <c r="FRK131" s="511"/>
      <c r="FRL131" s="511"/>
      <c r="FRM131" s="511"/>
      <c r="FRN131" s="511"/>
      <c r="FRO131" s="511"/>
      <c r="FRP131" s="511"/>
      <c r="FRQ131" s="511"/>
      <c r="FRR131" s="511"/>
      <c r="FRS131" s="511"/>
      <c r="FRT131" s="511"/>
      <c r="FRU131" s="511"/>
      <c r="FRV131" s="511"/>
      <c r="FRW131" s="511"/>
      <c r="FRX131" s="511"/>
      <c r="FRY131" s="511"/>
      <c r="FRZ131" s="511"/>
      <c r="FSA131" s="511"/>
      <c r="FSB131" s="511"/>
      <c r="FSC131" s="511"/>
      <c r="FSD131" s="511"/>
      <c r="FSE131" s="511"/>
      <c r="FSF131" s="511"/>
      <c r="FSG131" s="511"/>
      <c r="FSH131" s="511"/>
      <c r="FSI131" s="511"/>
      <c r="FSJ131" s="511"/>
      <c r="FSK131" s="511"/>
      <c r="FSL131" s="511"/>
      <c r="FSM131" s="511"/>
      <c r="FSN131" s="511"/>
      <c r="FSO131" s="511"/>
      <c r="FSP131" s="511"/>
      <c r="FSQ131" s="511"/>
      <c r="FSR131" s="511"/>
      <c r="FSS131" s="511"/>
      <c r="FST131" s="511"/>
      <c r="FSU131" s="511"/>
      <c r="FSV131" s="511"/>
      <c r="FSW131" s="511"/>
      <c r="FSX131" s="511"/>
      <c r="FSY131" s="511"/>
      <c r="FSZ131" s="511"/>
      <c r="FTA131" s="511"/>
      <c r="FTB131" s="511"/>
      <c r="FTC131" s="511"/>
      <c r="FTD131" s="511"/>
      <c r="FTE131" s="511"/>
      <c r="FTF131" s="511"/>
      <c r="FTG131" s="511"/>
      <c r="FTH131" s="511"/>
      <c r="FTI131" s="511"/>
      <c r="FTJ131" s="511"/>
      <c r="FTK131" s="511"/>
      <c r="FTL131" s="511"/>
      <c r="FTM131" s="511"/>
      <c r="FTN131" s="511"/>
      <c r="FTO131" s="511"/>
      <c r="FTP131" s="511"/>
      <c r="FTQ131" s="511"/>
      <c r="FTR131" s="511"/>
      <c r="FTS131" s="511"/>
      <c r="FTT131" s="511"/>
      <c r="FTU131" s="511"/>
      <c r="FTV131" s="511"/>
      <c r="FTW131" s="511"/>
      <c r="FTX131" s="511"/>
      <c r="FTY131" s="511"/>
      <c r="FTZ131" s="511"/>
      <c r="FUA131" s="511"/>
      <c r="FUB131" s="511"/>
      <c r="FUC131" s="511"/>
      <c r="FUD131" s="511"/>
      <c r="FUE131" s="511"/>
      <c r="FUF131" s="511"/>
      <c r="FUG131" s="511"/>
      <c r="FUH131" s="511"/>
      <c r="FUI131" s="511"/>
      <c r="FUJ131" s="511"/>
      <c r="FUK131" s="511"/>
      <c r="FUL131" s="511"/>
      <c r="FUM131" s="511"/>
      <c r="FUN131" s="511"/>
      <c r="FUO131" s="511"/>
      <c r="FUP131" s="511"/>
      <c r="FUQ131" s="511"/>
      <c r="FUR131" s="511"/>
      <c r="FUS131" s="511"/>
      <c r="FUT131" s="511"/>
      <c r="FUU131" s="511"/>
      <c r="FUV131" s="511"/>
      <c r="FUW131" s="511"/>
      <c r="FUX131" s="511"/>
      <c r="FUY131" s="511"/>
      <c r="FUZ131" s="511"/>
      <c r="FVA131" s="511"/>
      <c r="FVB131" s="511"/>
      <c r="FVC131" s="511"/>
      <c r="FVD131" s="511"/>
      <c r="FVE131" s="511"/>
      <c r="FVF131" s="511"/>
      <c r="FVG131" s="511"/>
      <c r="FVH131" s="511"/>
      <c r="FVI131" s="511"/>
      <c r="FVJ131" s="511"/>
      <c r="FVK131" s="511"/>
      <c r="FVL131" s="511"/>
      <c r="FVM131" s="511"/>
      <c r="FVN131" s="511"/>
      <c r="FVO131" s="511"/>
      <c r="FVP131" s="511"/>
      <c r="FVQ131" s="511"/>
      <c r="FVR131" s="511"/>
      <c r="FVS131" s="511"/>
      <c r="FVT131" s="511"/>
      <c r="FVU131" s="511"/>
      <c r="FVV131" s="511"/>
      <c r="FVW131" s="511"/>
      <c r="FVX131" s="511"/>
      <c r="FVY131" s="511"/>
      <c r="FVZ131" s="511"/>
      <c r="FWA131" s="511"/>
      <c r="FWB131" s="511"/>
      <c r="FWC131" s="511"/>
      <c r="FWD131" s="511"/>
      <c r="FWE131" s="511"/>
      <c r="FWF131" s="511"/>
      <c r="FWG131" s="511"/>
      <c r="FWH131" s="511"/>
      <c r="FWI131" s="511"/>
      <c r="FWJ131" s="511"/>
      <c r="FWK131" s="511"/>
      <c r="FWL131" s="511"/>
      <c r="FWM131" s="511"/>
      <c r="FWN131" s="511"/>
      <c r="FWO131" s="511"/>
      <c r="FWP131" s="511"/>
      <c r="FWQ131" s="511"/>
      <c r="FWR131" s="511"/>
      <c r="FWS131" s="511"/>
      <c r="FWT131" s="511"/>
      <c r="FWU131" s="511"/>
      <c r="FWV131" s="511"/>
      <c r="FWW131" s="511"/>
      <c r="FWX131" s="511"/>
      <c r="FWY131" s="511"/>
      <c r="FWZ131" s="511"/>
      <c r="FXA131" s="511"/>
      <c r="FXB131" s="511"/>
      <c r="FXC131" s="511"/>
      <c r="FXD131" s="511"/>
      <c r="FXE131" s="511"/>
      <c r="FXF131" s="511"/>
      <c r="FXG131" s="511"/>
      <c r="FXH131" s="511"/>
      <c r="FXI131" s="511"/>
      <c r="FXJ131" s="511"/>
      <c r="FXK131" s="511"/>
      <c r="FXL131" s="511"/>
      <c r="FXM131" s="511"/>
      <c r="FXN131" s="511"/>
      <c r="FXO131" s="511"/>
      <c r="FXP131" s="511"/>
      <c r="FXQ131" s="511"/>
      <c r="FXR131" s="511"/>
      <c r="FXS131" s="511"/>
      <c r="FXT131" s="511"/>
      <c r="FXU131" s="511"/>
      <c r="FXV131" s="511"/>
      <c r="FXW131" s="511"/>
      <c r="FXX131" s="511"/>
      <c r="FXY131" s="511"/>
      <c r="FXZ131" s="511"/>
      <c r="FYA131" s="511"/>
      <c r="FYB131" s="511"/>
      <c r="FYC131" s="511"/>
      <c r="FYD131" s="511"/>
      <c r="FYE131" s="511"/>
      <c r="FYF131" s="511"/>
      <c r="FYG131" s="511"/>
      <c r="FYH131" s="511"/>
      <c r="FYI131" s="511"/>
      <c r="FYJ131" s="511"/>
      <c r="FYK131" s="511"/>
      <c r="FYL131" s="511"/>
      <c r="FYM131" s="511"/>
      <c r="FYN131" s="511"/>
      <c r="FYO131" s="511"/>
      <c r="FYP131" s="511"/>
      <c r="FYQ131" s="511"/>
      <c r="FYR131" s="511"/>
      <c r="FYS131" s="511"/>
      <c r="FYT131" s="511"/>
      <c r="FYU131" s="511"/>
      <c r="FYV131" s="511"/>
      <c r="FYW131" s="511"/>
      <c r="FYX131" s="511"/>
      <c r="FYY131" s="511"/>
      <c r="FYZ131" s="511"/>
      <c r="FZA131" s="511"/>
      <c r="FZB131" s="511"/>
      <c r="FZC131" s="511"/>
      <c r="FZD131" s="511"/>
      <c r="FZE131" s="511"/>
      <c r="FZF131" s="511"/>
      <c r="FZG131" s="511"/>
      <c r="FZH131" s="511"/>
      <c r="FZI131" s="511"/>
      <c r="FZJ131" s="511"/>
      <c r="FZK131" s="511"/>
      <c r="FZL131" s="511"/>
      <c r="FZM131" s="511"/>
      <c r="FZN131" s="511"/>
      <c r="FZO131" s="511"/>
      <c r="FZP131" s="511"/>
      <c r="FZQ131" s="511"/>
      <c r="FZR131" s="511"/>
      <c r="FZS131" s="511"/>
      <c r="FZT131" s="511"/>
      <c r="FZU131" s="511"/>
      <c r="FZV131" s="511"/>
      <c r="FZW131" s="511"/>
      <c r="FZX131" s="511"/>
      <c r="FZY131" s="511"/>
      <c r="FZZ131" s="511"/>
      <c r="GAA131" s="511"/>
      <c r="GAB131" s="511"/>
      <c r="GAC131" s="511"/>
      <c r="GAD131" s="511"/>
      <c r="GAE131" s="511"/>
      <c r="GAF131" s="511"/>
      <c r="GAG131" s="511"/>
      <c r="GAH131" s="511"/>
      <c r="GAI131" s="511"/>
      <c r="GAJ131" s="511"/>
      <c r="GAK131" s="511"/>
      <c r="GAL131" s="511"/>
      <c r="GAM131" s="511"/>
      <c r="GAN131" s="511"/>
      <c r="GAO131" s="511"/>
      <c r="GAP131" s="511"/>
      <c r="GAQ131" s="511"/>
      <c r="GAR131" s="511"/>
      <c r="GAS131" s="511"/>
      <c r="GAT131" s="511"/>
      <c r="GAU131" s="511"/>
      <c r="GAV131" s="511"/>
      <c r="GAW131" s="511"/>
      <c r="GAX131" s="511"/>
      <c r="GAY131" s="511"/>
      <c r="GAZ131" s="511"/>
      <c r="GBA131" s="511"/>
      <c r="GBB131" s="511"/>
      <c r="GBC131" s="511"/>
      <c r="GBD131" s="511"/>
      <c r="GBE131" s="511"/>
      <c r="GBF131" s="511"/>
      <c r="GBG131" s="511"/>
      <c r="GBH131" s="511"/>
      <c r="GBI131" s="511"/>
      <c r="GBJ131" s="511"/>
      <c r="GBK131" s="511"/>
      <c r="GBL131" s="511"/>
      <c r="GBM131" s="511"/>
      <c r="GBN131" s="511"/>
      <c r="GBO131" s="511"/>
      <c r="GBP131" s="511"/>
      <c r="GBQ131" s="511"/>
      <c r="GBR131" s="511"/>
      <c r="GBS131" s="511"/>
      <c r="GBT131" s="511"/>
      <c r="GBU131" s="511"/>
      <c r="GBV131" s="511"/>
      <c r="GBW131" s="511"/>
      <c r="GBX131" s="511"/>
      <c r="GBY131" s="511"/>
      <c r="GBZ131" s="511"/>
      <c r="GCA131" s="511"/>
      <c r="GCB131" s="511"/>
      <c r="GCC131" s="511"/>
      <c r="GCD131" s="511"/>
      <c r="GCE131" s="511"/>
      <c r="GCF131" s="511"/>
      <c r="GCG131" s="511"/>
      <c r="GCH131" s="511"/>
      <c r="GCI131" s="511"/>
      <c r="GCJ131" s="511"/>
      <c r="GCK131" s="511"/>
      <c r="GCL131" s="511"/>
      <c r="GCM131" s="511"/>
      <c r="GCN131" s="511"/>
      <c r="GCO131" s="511"/>
      <c r="GCP131" s="511"/>
      <c r="GCQ131" s="511"/>
      <c r="GCR131" s="511"/>
      <c r="GCS131" s="511"/>
      <c r="GCT131" s="511"/>
      <c r="GCU131" s="511"/>
      <c r="GCV131" s="511"/>
      <c r="GCW131" s="511"/>
      <c r="GCX131" s="511"/>
      <c r="GCY131" s="511"/>
      <c r="GCZ131" s="511"/>
      <c r="GDA131" s="511"/>
      <c r="GDB131" s="511"/>
      <c r="GDC131" s="511"/>
      <c r="GDD131" s="511"/>
      <c r="GDE131" s="511"/>
      <c r="GDF131" s="511"/>
      <c r="GDG131" s="511"/>
      <c r="GDH131" s="511"/>
      <c r="GDI131" s="511"/>
      <c r="GDJ131" s="511"/>
      <c r="GDK131" s="511"/>
      <c r="GDL131" s="511"/>
      <c r="GDM131" s="511"/>
      <c r="GDN131" s="511"/>
      <c r="GDO131" s="511"/>
      <c r="GDP131" s="511"/>
      <c r="GDQ131" s="511"/>
      <c r="GDR131" s="511"/>
      <c r="GDS131" s="511"/>
      <c r="GDT131" s="511"/>
      <c r="GDU131" s="511"/>
      <c r="GDV131" s="511"/>
      <c r="GDW131" s="511"/>
      <c r="GDX131" s="511"/>
      <c r="GDY131" s="511"/>
      <c r="GDZ131" s="511"/>
      <c r="GEA131" s="511"/>
      <c r="GEB131" s="511"/>
      <c r="GEC131" s="511"/>
      <c r="GED131" s="511"/>
      <c r="GEE131" s="511"/>
      <c r="GEF131" s="511"/>
      <c r="GEG131" s="511"/>
      <c r="GEH131" s="511"/>
      <c r="GEI131" s="511"/>
      <c r="GEJ131" s="511"/>
      <c r="GEK131" s="511"/>
      <c r="GEL131" s="511"/>
      <c r="GEM131" s="511"/>
      <c r="GEN131" s="511"/>
      <c r="GEO131" s="511"/>
      <c r="GEP131" s="511"/>
      <c r="GEQ131" s="511"/>
      <c r="GER131" s="511"/>
      <c r="GES131" s="511"/>
      <c r="GET131" s="511"/>
      <c r="GEU131" s="511"/>
      <c r="GEV131" s="511"/>
      <c r="GEW131" s="511"/>
      <c r="GEX131" s="511"/>
      <c r="GEY131" s="511"/>
      <c r="GEZ131" s="511"/>
      <c r="GFA131" s="511"/>
      <c r="GFB131" s="511"/>
      <c r="GFC131" s="511"/>
      <c r="GFD131" s="511"/>
      <c r="GFE131" s="511"/>
      <c r="GFF131" s="511"/>
      <c r="GFG131" s="511"/>
      <c r="GFH131" s="511"/>
      <c r="GFI131" s="511"/>
      <c r="GFJ131" s="511"/>
      <c r="GFK131" s="511"/>
      <c r="GFL131" s="511"/>
      <c r="GFM131" s="511"/>
      <c r="GFN131" s="511"/>
      <c r="GFO131" s="511"/>
      <c r="GFP131" s="511"/>
      <c r="GFQ131" s="511"/>
      <c r="GFR131" s="511"/>
      <c r="GFS131" s="511"/>
      <c r="GFT131" s="511"/>
      <c r="GFU131" s="511"/>
      <c r="GFV131" s="511"/>
      <c r="GFW131" s="511"/>
      <c r="GFX131" s="511"/>
      <c r="GFY131" s="511"/>
      <c r="GFZ131" s="511"/>
      <c r="GGA131" s="511"/>
      <c r="GGB131" s="511"/>
      <c r="GGC131" s="511"/>
      <c r="GGD131" s="511"/>
      <c r="GGE131" s="511"/>
      <c r="GGF131" s="511"/>
      <c r="GGG131" s="511"/>
      <c r="GGH131" s="511"/>
      <c r="GGI131" s="511"/>
      <c r="GGJ131" s="511"/>
      <c r="GGK131" s="511"/>
      <c r="GGL131" s="511"/>
      <c r="GGM131" s="511"/>
      <c r="GGN131" s="511"/>
      <c r="GGO131" s="511"/>
      <c r="GGP131" s="511"/>
      <c r="GGQ131" s="511"/>
      <c r="GGR131" s="511"/>
      <c r="GGS131" s="511"/>
      <c r="GGT131" s="511"/>
      <c r="GGU131" s="511"/>
      <c r="GGV131" s="511"/>
      <c r="GGW131" s="511"/>
      <c r="GGX131" s="511"/>
      <c r="GGY131" s="511"/>
      <c r="GGZ131" s="511"/>
      <c r="GHA131" s="511"/>
      <c r="GHB131" s="511"/>
      <c r="GHC131" s="511"/>
      <c r="GHD131" s="511"/>
      <c r="GHE131" s="511"/>
      <c r="GHF131" s="511"/>
      <c r="GHG131" s="511"/>
      <c r="GHH131" s="511"/>
      <c r="GHI131" s="511"/>
      <c r="GHJ131" s="511"/>
      <c r="GHK131" s="511"/>
      <c r="GHL131" s="511"/>
      <c r="GHM131" s="511"/>
      <c r="GHN131" s="511"/>
      <c r="GHO131" s="511"/>
      <c r="GHP131" s="511"/>
      <c r="GHQ131" s="511"/>
      <c r="GHR131" s="511"/>
      <c r="GHS131" s="511"/>
      <c r="GHT131" s="511"/>
      <c r="GHU131" s="511"/>
      <c r="GHV131" s="511"/>
      <c r="GHW131" s="511"/>
      <c r="GHX131" s="511"/>
      <c r="GHY131" s="511"/>
      <c r="GHZ131" s="511"/>
      <c r="GIA131" s="511"/>
      <c r="GIB131" s="511"/>
      <c r="GIC131" s="511"/>
      <c r="GID131" s="511"/>
      <c r="GIE131" s="511"/>
      <c r="GIF131" s="511"/>
      <c r="GIG131" s="511"/>
      <c r="GIH131" s="511"/>
      <c r="GII131" s="511"/>
      <c r="GIJ131" s="511"/>
      <c r="GIK131" s="511"/>
      <c r="GIL131" s="511"/>
      <c r="GIM131" s="511"/>
      <c r="GIN131" s="511"/>
      <c r="GIO131" s="511"/>
      <c r="GIP131" s="511"/>
      <c r="GIQ131" s="511"/>
      <c r="GIR131" s="511"/>
      <c r="GIS131" s="511"/>
      <c r="GIT131" s="511"/>
      <c r="GIU131" s="511"/>
      <c r="GIV131" s="511"/>
      <c r="GIW131" s="511"/>
      <c r="GIX131" s="511"/>
      <c r="GIY131" s="511"/>
      <c r="GIZ131" s="511"/>
      <c r="GJA131" s="511"/>
      <c r="GJB131" s="511"/>
      <c r="GJC131" s="511"/>
      <c r="GJD131" s="511"/>
      <c r="GJE131" s="511"/>
      <c r="GJF131" s="511"/>
      <c r="GJG131" s="511"/>
      <c r="GJH131" s="511"/>
      <c r="GJI131" s="511"/>
      <c r="GJJ131" s="511"/>
      <c r="GJK131" s="511"/>
      <c r="GJL131" s="511"/>
      <c r="GJM131" s="511"/>
      <c r="GJN131" s="511"/>
      <c r="GJO131" s="511"/>
      <c r="GJP131" s="511"/>
      <c r="GJQ131" s="511"/>
      <c r="GJR131" s="511"/>
      <c r="GJS131" s="511"/>
      <c r="GJT131" s="511"/>
      <c r="GJU131" s="511"/>
      <c r="GJV131" s="511"/>
      <c r="GJW131" s="511"/>
      <c r="GJX131" s="511"/>
      <c r="GJY131" s="511"/>
      <c r="GJZ131" s="511"/>
      <c r="GKA131" s="511"/>
      <c r="GKB131" s="511"/>
      <c r="GKC131" s="511"/>
      <c r="GKD131" s="511"/>
      <c r="GKE131" s="511"/>
      <c r="GKF131" s="511"/>
      <c r="GKG131" s="511"/>
      <c r="GKH131" s="511"/>
      <c r="GKI131" s="511"/>
      <c r="GKJ131" s="511"/>
      <c r="GKK131" s="511"/>
      <c r="GKL131" s="511"/>
      <c r="GKM131" s="511"/>
      <c r="GKN131" s="511"/>
      <c r="GKO131" s="511"/>
      <c r="GKP131" s="511"/>
      <c r="GKQ131" s="511"/>
      <c r="GKR131" s="511"/>
      <c r="GKS131" s="511"/>
      <c r="GKT131" s="511"/>
      <c r="GKU131" s="511"/>
      <c r="GKV131" s="511"/>
      <c r="GKW131" s="511"/>
      <c r="GKX131" s="511"/>
      <c r="GKY131" s="511"/>
      <c r="GKZ131" s="511"/>
      <c r="GLA131" s="511"/>
      <c r="GLB131" s="511"/>
      <c r="GLC131" s="511"/>
      <c r="GLD131" s="511"/>
      <c r="GLE131" s="511"/>
      <c r="GLF131" s="511"/>
      <c r="GLG131" s="511"/>
      <c r="GLH131" s="511"/>
      <c r="GLI131" s="511"/>
      <c r="GLJ131" s="511"/>
      <c r="GLK131" s="511"/>
      <c r="GLL131" s="511"/>
      <c r="GLM131" s="511"/>
      <c r="GLN131" s="511"/>
      <c r="GLO131" s="511"/>
      <c r="GLP131" s="511"/>
      <c r="GLQ131" s="511"/>
      <c r="GLR131" s="511"/>
      <c r="GLS131" s="511"/>
      <c r="GLT131" s="511"/>
      <c r="GLU131" s="511"/>
      <c r="GLV131" s="511"/>
      <c r="GLW131" s="511"/>
      <c r="GLX131" s="511"/>
      <c r="GLY131" s="511"/>
      <c r="GLZ131" s="511"/>
      <c r="GMA131" s="511"/>
      <c r="GMB131" s="511"/>
      <c r="GMC131" s="511"/>
      <c r="GMD131" s="511"/>
      <c r="GME131" s="511"/>
      <c r="GMF131" s="511"/>
      <c r="GMG131" s="511"/>
      <c r="GMH131" s="511"/>
      <c r="GMI131" s="511"/>
      <c r="GMJ131" s="511"/>
      <c r="GMK131" s="511"/>
      <c r="GML131" s="511"/>
      <c r="GMM131" s="511"/>
      <c r="GMN131" s="511"/>
      <c r="GMO131" s="511"/>
      <c r="GMP131" s="511"/>
      <c r="GMQ131" s="511"/>
      <c r="GMR131" s="511"/>
      <c r="GMS131" s="511"/>
      <c r="GMT131" s="511"/>
      <c r="GMU131" s="511"/>
      <c r="GMV131" s="511"/>
      <c r="GMW131" s="511"/>
      <c r="GMX131" s="511"/>
      <c r="GMY131" s="511"/>
      <c r="GMZ131" s="511"/>
      <c r="GNA131" s="511"/>
      <c r="GNB131" s="511"/>
      <c r="GNC131" s="511"/>
      <c r="GND131" s="511"/>
      <c r="GNE131" s="511"/>
      <c r="GNF131" s="511"/>
      <c r="GNG131" s="511"/>
      <c r="GNH131" s="511"/>
      <c r="GNI131" s="511"/>
      <c r="GNJ131" s="511"/>
      <c r="GNK131" s="511"/>
      <c r="GNL131" s="511"/>
      <c r="GNM131" s="511"/>
      <c r="GNN131" s="511"/>
      <c r="GNO131" s="511"/>
      <c r="GNP131" s="511"/>
      <c r="GNQ131" s="511"/>
      <c r="GNR131" s="511"/>
      <c r="GNS131" s="511"/>
      <c r="GNT131" s="511"/>
      <c r="GNU131" s="511"/>
      <c r="GNV131" s="511"/>
      <c r="GNW131" s="511"/>
      <c r="GNX131" s="511"/>
      <c r="GNY131" s="511"/>
      <c r="GNZ131" s="511"/>
      <c r="GOA131" s="511"/>
      <c r="GOB131" s="511"/>
      <c r="GOC131" s="511"/>
      <c r="GOD131" s="511"/>
      <c r="GOE131" s="511"/>
      <c r="GOF131" s="511"/>
      <c r="GOG131" s="511"/>
      <c r="GOH131" s="511"/>
      <c r="GOI131" s="511"/>
      <c r="GOJ131" s="511"/>
      <c r="GOK131" s="511"/>
      <c r="GOL131" s="511"/>
      <c r="GOM131" s="511"/>
      <c r="GON131" s="511"/>
      <c r="GOO131" s="511"/>
      <c r="GOP131" s="511"/>
      <c r="GOQ131" s="511"/>
      <c r="GOR131" s="511"/>
      <c r="GOS131" s="511"/>
      <c r="GOT131" s="511"/>
      <c r="GOU131" s="511"/>
      <c r="GOV131" s="511"/>
      <c r="GOW131" s="511"/>
      <c r="GOX131" s="511"/>
      <c r="GOY131" s="511"/>
      <c r="GOZ131" s="511"/>
      <c r="GPA131" s="511"/>
      <c r="GPB131" s="511"/>
      <c r="GPC131" s="511"/>
      <c r="GPD131" s="511"/>
      <c r="GPE131" s="511"/>
      <c r="GPF131" s="511"/>
      <c r="GPG131" s="511"/>
      <c r="GPH131" s="511"/>
      <c r="GPI131" s="511"/>
      <c r="GPJ131" s="511"/>
      <c r="GPK131" s="511"/>
      <c r="GPL131" s="511"/>
      <c r="GPM131" s="511"/>
      <c r="GPN131" s="511"/>
      <c r="GPO131" s="511"/>
      <c r="GPP131" s="511"/>
      <c r="GPQ131" s="511"/>
      <c r="GPR131" s="511"/>
      <c r="GPS131" s="511"/>
      <c r="GPT131" s="511"/>
      <c r="GPU131" s="511"/>
      <c r="GPV131" s="511"/>
      <c r="GPW131" s="511"/>
      <c r="GPX131" s="511"/>
      <c r="GPY131" s="511"/>
      <c r="GPZ131" s="511"/>
      <c r="GQA131" s="511"/>
      <c r="GQB131" s="511"/>
      <c r="GQC131" s="511"/>
      <c r="GQD131" s="511"/>
      <c r="GQE131" s="511"/>
      <c r="GQF131" s="511"/>
      <c r="GQG131" s="511"/>
      <c r="GQH131" s="511"/>
      <c r="GQI131" s="511"/>
      <c r="GQJ131" s="511"/>
      <c r="GQK131" s="511"/>
      <c r="GQL131" s="511"/>
      <c r="GQM131" s="511"/>
      <c r="GQN131" s="511"/>
      <c r="GQO131" s="511"/>
      <c r="GQP131" s="511"/>
      <c r="GQQ131" s="511"/>
      <c r="GQR131" s="511"/>
      <c r="GQS131" s="511"/>
      <c r="GQT131" s="511"/>
      <c r="GQU131" s="511"/>
      <c r="GQV131" s="511"/>
      <c r="GQW131" s="511"/>
      <c r="GQX131" s="511"/>
      <c r="GQY131" s="511"/>
      <c r="GQZ131" s="511"/>
      <c r="GRA131" s="511"/>
      <c r="GRB131" s="511"/>
      <c r="GRC131" s="511"/>
      <c r="GRD131" s="511"/>
      <c r="GRE131" s="511"/>
      <c r="GRF131" s="511"/>
      <c r="GRG131" s="511"/>
      <c r="GRH131" s="511"/>
      <c r="GRI131" s="511"/>
      <c r="GRJ131" s="511"/>
      <c r="GRK131" s="511"/>
      <c r="GRL131" s="511"/>
      <c r="GRM131" s="511"/>
      <c r="GRN131" s="511"/>
      <c r="GRO131" s="511"/>
      <c r="GRP131" s="511"/>
      <c r="GRQ131" s="511"/>
      <c r="GRR131" s="511"/>
      <c r="GRS131" s="511"/>
      <c r="GRT131" s="511"/>
      <c r="GRU131" s="511"/>
      <c r="GRV131" s="511"/>
      <c r="GRW131" s="511"/>
      <c r="GRX131" s="511"/>
      <c r="GRY131" s="511"/>
      <c r="GRZ131" s="511"/>
      <c r="GSA131" s="511"/>
      <c r="GSB131" s="511"/>
      <c r="GSC131" s="511"/>
      <c r="GSD131" s="511"/>
      <c r="GSE131" s="511"/>
      <c r="GSF131" s="511"/>
      <c r="GSG131" s="511"/>
      <c r="GSH131" s="511"/>
      <c r="GSI131" s="511"/>
      <c r="GSJ131" s="511"/>
      <c r="GSK131" s="511"/>
      <c r="GSL131" s="511"/>
      <c r="GSM131" s="511"/>
      <c r="GSN131" s="511"/>
      <c r="GSO131" s="511"/>
      <c r="GSP131" s="511"/>
      <c r="GSQ131" s="511"/>
      <c r="GSR131" s="511"/>
      <c r="GSS131" s="511"/>
      <c r="GST131" s="511"/>
      <c r="GSU131" s="511"/>
      <c r="GSV131" s="511"/>
      <c r="GSW131" s="511"/>
      <c r="GSX131" s="511"/>
      <c r="GSY131" s="511"/>
      <c r="GSZ131" s="511"/>
      <c r="GTA131" s="511"/>
      <c r="GTB131" s="511"/>
      <c r="GTC131" s="511"/>
      <c r="GTD131" s="511"/>
      <c r="GTE131" s="511"/>
      <c r="GTF131" s="511"/>
      <c r="GTG131" s="511"/>
      <c r="GTH131" s="511"/>
      <c r="GTI131" s="511"/>
      <c r="GTJ131" s="511"/>
      <c r="GTK131" s="511"/>
      <c r="GTL131" s="511"/>
      <c r="GTM131" s="511"/>
      <c r="GTN131" s="511"/>
      <c r="GTO131" s="511"/>
      <c r="GTP131" s="511"/>
      <c r="GTQ131" s="511"/>
      <c r="GTR131" s="511"/>
      <c r="GTS131" s="511"/>
      <c r="GTT131" s="511"/>
      <c r="GTU131" s="511"/>
      <c r="GTV131" s="511"/>
      <c r="GTW131" s="511"/>
      <c r="GTX131" s="511"/>
      <c r="GTY131" s="511"/>
      <c r="GTZ131" s="511"/>
      <c r="GUA131" s="511"/>
      <c r="GUB131" s="511"/>
      <c r="GUC131" s="511"/>
      <c r="GUD131" s="511"/>
      <c r="GUE131" s="511"/>
      <c r="GUF131" s="511"/>
      <c r="GUG131" s="511"/>
      <c r="GUH131" s="511"/>
      <c r="GUI131" s="511"/>
      <c r="GUJ131" s="511"/>
      <c r="GUK131" s="511"/>
      <c r="GUL131" s="511"/>
      <c r="GUM131" s="511"/>
      <c r="GUN131" s="511"/>
      <c r="GUO131" s="511"/>
      <c r="GUP131" s="511"/>
      <c r="GUQ131" s="511"/>
      <c r="GUR131" s="511"/>
      <c r="GUS131" s="511"/>
      <c r="GUT131" s="511"/>
      <c r="GUU131" s="511"/>
      <c r="GUV131" s="511"/>
      <c r="GUW131" s="511"/>
      <c r="GUX131" s="511"/>
      <c r="GUY131" s="511"/>
      <c r="GUZ131" s="511"/>
      <c r="GVA131" s="511"/>
      <c r="GVB131" s="511"/>
      <c r="GVC131" s="511"/>
      <c r="GVD131" s="511"/>
      <c r="GVE131" s="511"/>
      <c r="GVF131" s="511"/>
      <c r="GVG131" s="511"/>
      <c r="GVH131" s="511"/>
      <c r="GVI131" s="511"/>
      <c r="GVJ131" s="511"/>
      <c r="GVK131" s="511"/>
      <c r="GVL131" s="511"/>
      <c r="GVM131" s="511"/>
      <c r="GVN131" s="511"/>
      <c r="GVO131" s="511"/>
      <c r="GVP131" s="511"/>
      <c r="GVQ131" s="511"/>
      <c r="GVR131" s="511"/>
      <c r="GVS131" s="511"/>
      <c r="GVT131" s="511"/>
      <c r="GVU131" s="511"/>
      <c r="GVV131" s="511"/>
      <c r="GVW131" s="511"/>
      <c r="GVX131" s="511"/>
      <c r="GVY131" s="511"/>
      <c r="GVZ131" s="511"/>
      <c r="GWA131" s="511"/>
      <c r="GWB131" s="511"/>
      <c r="GWC131" s="511"/>
      <c r="GWD131" s="511"/>
      <c r="GWE131" s="511"/>
      <c r="GWF131" s="511"/>
      <c r="GWG131" s="511"/>
      <c r="GWH131" s="511"/>
      <c r="GWI131" s="511"/>
      <c r="GWJ131" s="511"/>
      <c r="GWK131" s="511"/>
      <c r="GWL131" s="511"/>
      <c r="GWM131" s="511"/>
      <c r="GWN131" s="511"/>
      <c r="GWO131" s="511"/>
      <c r="GWP131" s="511"/>
      <c r="GWQ131" s="511"/>
      <c r="GWR131" s="511"/>
      <c r="GWS131" s="511"/>
      <c r="GWT131" s="511"/>
      <c r="GWU131" s="511"/>
      <c r="GWV131" s="511"/>
      <c r="GWW131" s="511"/>
      <c r="GWX131" s="511"/>
      <c r="GWY131" s="511"/>
      <c r="GWZ131" s="511"/>
      <c r="GXA131" s="511"/>
      <c r="GXB131" s="511"/>
      <c r="GXC131" s="511"/>
      <c r="GXD131" s="511"/>
      <c r="GXE131" s="511"/>
      <c r="GXF131" s="511"/>
      <c r="GXG131" s="511"/>
      <c r="GXH131" s="511"/>
      <c r="GXI131" s="511"/>
      <c r="GXJ131" s="511"/>
      <c r="GXK131" s="511"/>
      <c r="GXL131" s="511"/>
      <c r="GXM131" s="511"/>
      <c r="GXN131" s="511"/>
      <c r="GXO131" s="511"/>
      <c r="GXP131" s="511"/>
      <c r="GXQ131" s="511"/>
      <c r="GXR131" s="511"/>
      <c r="GXS131" s="511"/>
      <c r="GXT131" s="511"/>
      <c r="GXU131" s="511"/>
      <c r="GXV131" s="511"/>
      <c r="GXW131" s="511"/>
      <c r="GXX131" s="511"/>
      <c r="GXY131" s="511"/>
      <c r="GXZ131" s="511"/>
      <c r="GYA131" s="511"/>
      <c r="GYB131" s="511"/>
      <c r="GYC131" s="511"/>
      <c r="GYD131" s="511"/>
      <c r="GYE131" s="511"/>
      <c r="GYF131" s="511"/>
      <c r="GYG131" s="511"/>
      <c r="GYH131" s="511"/>
      <c r="GYI131" s="511"/>
      <c r="GYJ131" s="511"/>
      <c r="GYK131" s="511"/>
      <c r="GYL131" s="511"/>
      <c r="GYM131" s="511"/>
      <c r="GYN131" s="511"/>
      <c r="GYO131" s="511"/>
      <c r="GYP131" s="511"/>
      <c r="GYQ131" s="511"/>
      <c r="GYR131" s="511"/>
      <c r="GYS131" s="511"/>
      <c r="GYT131" s="511"/>
      <c r="GYU131" s="511"/>
      <c r="GYV131" s="511"/>
      <c r="GYW131" s="511"/>
      <c r="GYX131" s="511"/>
      <c r="GYY131" s="511"/>
      <c r="GYZ131" s="511"/>
      <c r="GZA131" s="511"/>
      <c r="GZB131" s="511"/>
      <c r="GZC131" s="511"/>
      <c r="GZD131" s="511"/>
      <c r="GZE131" s="511"/>
      <c r="GZF131" s="511"/>
      <c r="GZG131" s="511"/>
      <c r="GZH131" s="511"/>
      <c r="GZI131" s="511"/>
      <c r="GZJ131" s="511"/>
      <c r="GZK131" s="511"/>
      <c r="GZL131" s="511"/>
      <c r="GZM131" s="511"/>
      <c r="GZN131" s="511"/>
      <c r="GZO131" s="511"/>
      <c r="GZP131" s="511"/>
      <c r="GZQ131" s="511"/>
      <c r="GZR131" s="511"/>
      <c r="GZS131" s="511"/>
      <c r="GZT131" s="511"/>
      <c r="GZU131" s="511"/>
      <c r="GZV131" s="511"/>
      <c r="GZW131" s="511"/>
      <c r="GZX131" s="511"/>
      <c r="GZY131" s="511"/>
      <c r="GZZ131" s="511"/>
      <c r="HAA131" s="511"/>
      <c r="HAB131" s="511"/>
      <c r="HAC131" s="511"/>
      <c r="HAD131" s="511"/>
      <c r="HAE131" s="511"/>
      <c r="HAF131" s="511"/>
      <c r="HAG131" s="511"/>
      <c r="HAH131" s="511"/>
      <c r="HAI131" s="511"/>
      <c r="HAJ131" s="511"/>
      <c r="HAK131" s="511"/>
      <c r="HAL131" s="511"/>
      <c r="HAM131" s="511"/>
      <c r="HAN131" s="511"/>
      <c r="HAO131" s="511"/>
      <c r="HAP131" s="511"/>
      <c r="HAQ131" s="511"/>
      <c r="HAR131" s="511"/>
      <c r="HAS131" s="511"/>
      <c r="HAT131" s="511"/>
      <c r="HAU131" s="511"/>
      <c r="HAV131" s="511"/>
      <c r="HAW131" s="511"/>
      <c r="HAX131" s="511"/>
      <c r="HAY131" s="511"/>
      <c r="HAZ131" s="511"/>
      <c r="HBA131" s="511"/>
      <c r="HBB131" s="511"/>
      <c r="HBC131" s="511"/>
      <c r="HBD131" s="511"/>
      <c r="HBE131" s="511"/>
      <c r="HBF131" s="511"/>
      <c r="HBG131" s="511"/>
      <c r="HBH131" s="511"/>
      <c r="HBI131" s="511"/>
      <c r="HBJ131" s="511"/>
      <c r="HBK131" s="511"/>
      <c r="HBL131" s="511"/>
      <c r="HBM131" s="511"/>
      <c r="HBN131" s="511"/>
      <c r="HBO131" s="511"/>
      <c r="HBP131" s="511"/>
      <c r="HBQ131" s="511"/>
      <c r="HBR131" s="511"/>
      <c r="HBS131" s="511"/>
      <c r="HBT131" s="511"/>
      <c r="HBU131" s="511"/>
      <c r="HBV131" s="511"/>
      <c r="HBW131" s="511"/>
      <c r="HBX131" s="511"/>
      <c r="HBY131" s="511"/>
      <c r="HBZ131" s="511"/>
      <c r="HCA131" s="511"/>
      <c r="HCB131" s="511"/>
      <c r="HCC131" s="511"/>
      <c r="HCD131" s="511"/>
      <c r="HCE131" s="511"/>
      <c r="HCF131" s="511"/>
      <c r="HCG131" s="511"/>
      <c r="HCH131" s="511"/>
      <c r="HCI131" s="511"/>
      <c r="HCJ131" s="511"/>
      <c r="HCK131" s="511"/>
      <c r="HCL131" s="511"/>
      <c r="HCM131" s="511"/>
      <c r="HCN131" s="511"/>
      <c r="HCO131" s="511"/>
      <c r="HCP131" s="511"/>
      <c r="HCQ131" s="511"/>
      <c r="HCR131" s="511"/>
      <c r="HCS131" s="511"/>
      <c r="HCT131" s="511"/>
      <c r="HCU131" s="511"/>
      <c r="HCV131" s="511"/>
      <c r="HCW131" s="511"/>
      <c r="HCX131" s="511"/>
      <c r="HCY131" s="511"/>
      <c r="HCZ131" s="511"/>
      <c r="HDA131" s="511"/>
      <c r="HDB131" s="511"/>
      <c r="HDC131" s="511"/>
      <c r="HDD131" s="511"/>
      <c r="HDE131" s="511"/>
      <c r="HDF131" s="511"/>
      <c r="HDG131" s="511"/>
      <c r="HDH131" s="511"/>
      <c r="HDI131" s="511"/>
      <c r="HDJ131" s="511"/>
      <c r="HDK131" s="511"/>
      <c r="HDL131" s="511"/>
      <c r="HDM131" s="511"/>
      <c r="HDN131" s="511"/>
      <c r="HDO131" s="511"/>
      <c r="HDP131" s="511"/>
      <c r="HDQ131" s="511"/>
      <c r="HDR131" s="511"/>
      <c r="HDS131" s="511"/>
      <c r="HDT131" s="511"/>
      <c r="HDU131" s="511"/>
      <c r="HDV131" s="511"/>
      <c r="HDW131" s="511"/>
      <c r="HDX131" s="511"/>
      <c r="HDY131" s="511"/>
      <c r="HDZ131" s="511"/>
      <c r="HEA131" s="511"/>
      <c r="HEB131" s="511"/>
      <c r="HEC131" s="511"/>
      <c r="HED131" s="511"/>
      <c r="HEE131" s="511"/>
      <c r="HEF131" s="511"/>
      <c r="HEG131" s="511"/>
      <c r="HEH131" s="511"/>
      <c r="HEI131" s="511"/>
      <c r="HEJ131" s="511"/>
      <c r="HEK131" s="511"/>
      <c r="HEL131" s="511"/>
      <c r="HEM131" s="511"/>
      <c r="HEN131" s="511"/>
      <c r="HEO131" s="511"/>
      <c r="HEP131" s="511"/>
      <c r="HEQ131" s="511"/>
      <c r="HER131" s="511"/>
      <c r="HES131" s="511"/>
      <c r="HET131" s="511"/>
      <c r="HEU131" s="511"/>
      <c r="HEV131" s="511"/>
      <c r="HEW131" s="511"/>
      <c r="HEX131" s="511"/>
      <c r="HEY131" s="511"/>
      <c r="HEZ131" s="511"/>
      <c r="HFA131" s="511"/>
      <c r="HFB131" s="511"/>
      <c r="HFC131" s="511"/>
      <c r="HFD131" s="511"/>
      <c r="HFE131" s="511"/>
      <c r="HFF131" s="511"/>
      <c r="HFG131" s="511"/>
      <c r="HFH131" s="511"/>
      <c r="HFI131" s="511"/>
      <c r="HFJ131" s="511"/>
      <c r="HFK131" s="511"/>
      <c r="HFL131" s="511"/>
      <c r="HFM131" s="511"/>
      <c r="HFN131" s="511"/>
      <c r="HFO131" s="511"/>
      <c r="HFP131" s="511"/>
      <c r="HFQ131" s="511"/>
      <c r="HFR131" s="511"/>
      <c r="HFS131" s="511"/>
      <c r="HFT131" s="511"/>
      <c r="HFU131" s="511"/>
      <c r="HFV131" s="511"/>
      <c r="HFW131" s="511"/>
      <c r="HFX131" s="511"/>
      <c r="HFY131" s="511"/>
      <c r="HFZ131" s="511"/>
      <c r="HGA131" s="511"/>
      <c r="HGB131" s="511"/>
      <c r="HGC131" s="511"/>
      <c r="HGD131" s="511"/>
      <c r="HGE131" s="511"/>
      <c r="HGF131" s="511"/>
      <c r="HGG131" s="511"/>
      <c r="HGH131" s="511"/>
      <c r="HGI131" s="511"/>
      <c r="HGJ131" s="511"/>
      <c r="HGK131" s="511"/>
      <c r="HGL131" s="511"/>
      <c r="HGM131" s="511"/>
      <c r="HGN131" s="511"/>
      <c r="HGO131" s="511"/>
      <c r="HGP131" s="511"/>
      <c r="HGQ131" s="511"/>
      <c r="HGR131" s="511"/>
      <c r="HGS131" s="511"/>
      <c r="HGT131" s="511"/>
      <c r="HGU131" s="511"/>
      <c r="HGV131" s="511"/>
      <c r="HGW131" s="511"/>
      <c r="HGX131" s="511"/>
      <c r="HGY131" s="511"/>
      <c r="HGZ131" s="511"/>
      <c r="HHA131" s="511"/>
      <c r="HHB131" s="511"/>
      <c r="HHC131" s="511"/>
      <c r="HHD131" s="511"/>
      <c r="HHE131" s="511"/>
      <c r="HHF131" s="511"/>
      <c r="HHG131" s="511"/>
      <c r="HHH131" s="511"/>
      <c r="HHI131" s="511"/>
      <c r="HHJ131" s="511"/>
      <c r="HHK131" s="511"/>
      <c r="HHL131" s="511"/>
      <c r="HHM131" s="511"/>
      <c r="HHN131" s="511"/>
      <c r="HHO131" s="511"/>
      <c r="HHP131" s="511"/>
      <c r="HHQ131" s="511"/>
      <c r="HHR131" s="511"/>
      <c r="HHS131" s="511"/>
      <c r="HHT131" s="511"/>
      <c r="HHU131" s="511"/>
      <c r="HHV131" s="511"/>
      <c r="HHW131" s="511"/>
      <c r="HHX131" s="511"/>
      <c r="HHY131" s="511"/>
      <c r="HHZ131" s="511"/>
      <c r="HIA131" s="511"/>
      <c r="HIB131" s="511"/>
      <c r="HIC131" s="511"/>
      <c r="HID131" s="511"/>
      <c r="HIE131" s="511"/>
      <c r="HIF131" s="511"/>
      <c r="HIG131" s="511"/>
      <c r="HIH131" s="511"/>
      <c r="HII131" s="511"/>
      <c r="HIJ131" s="511"/>
      <c r="HIK131" s="511"/>
      <c r="HIL131" s="511"/>
      <c r="HIM131" s="511"/>
      <c r="HIN131" s="511"/>
      <c r="HIO131" s="511"/>
      <c r="HIP131" s="511"/>
      <c r="HIQ131" s="511"/>
      <c r="HIR131" s="511"/>
      <c r="HIS131" s="511"/>
      <c r="HIT131" s="511"/>
      <c r="HIU131" s="511"/>
      <c r="HIV131" s="511"/>
      <c r="HIW131" s="511"/>
      <c r="HIX131" s="511"/>
      <c r="HIY131" s="511"/>
      <c r="HIZ131" s="511"/>
      <c r="HJA131" s="511"/>
      <c r="HJB131" s="511"/>
      <c r="HJC131" s="511"/>
      <c r="HJD131" s="511"/>
      <c r="HJE131" s="511"/>
      <c r="HJF131" s="511"/>
      <c r="HJG131" s="511"/>
      <c r="HJH131" s="511"/>
      <c r="HJI131" s="511"/>
      <c r="HJJ131" s="511"/>
      <c r="HJK131" s="511"/>
      <c r="HJL131" s="511"/>
      <c r="HJM131" s="511"/>
      <c r="HJN131" s="511"/>
      <c r="HJO131" s="511"/>
      <c r="HJP131" s="511"/>
      <c r="HJQ131" s="511"/>
      <c r="HJR131" s="511"/>
      <c r="HJS131" s="511"/>
      <c r="HJT131" s="511"/>
      <c r="HJU131" s="511"/>
      <c r="HJV131" s="511"/>
      <c r="HJW131" s="511"/>
      <c r="HJX131" s="511"/>
      <c r="HJY131" s="511"/>
      <c r="HJZ131" s="511"/>
      <c r="HKA131" s="511"/>
      <c r="HKB131" s="511"/>
      <c r="HKC131" s="511"/>
      <c r="HKD131" s="511"/>
      <c r="HKE131" s="511"/>
      <c r="HKF131" s="511"/>
      <c r="HKG131" s="511"/>
      <c r="HKH131" s="511"/>
      <c r="HKI131" s="511"/>
      <c r="HKJ131" s="511"/>
      <c r="HKK131" s="511"/>
      <c r="HKL131" s="511"/>
      <c r="HKM131" s="511"/>
      <c r="HKN131" s="511"/>
      <c r="HKO131" s="511"/>
      <c r="HKP131" s="511"/>
      <c r="HKQ131" s="511"/>
      <c r="HKR131" s="511"/>
      <c r="HKS131" s="511"/>
      <c r="HKT131" s="511"/>
      <c r="HKU131" s="511"/>
      <c r="HKV131" s="511"/>
      <c r="HKW131" s="511"/>
      <c r="HKX131" s="511"/>
      <c r="HKY131" s="511"/>
      <c r="HKZ131" s="511"/>
      <c r="HLA131" s="511"/>
      <c r="HLB131" s="511"/>
      <c r="HLC131" s="511"/>
      <c r="HLD131" s="511"/>
      <c r="HLE131" s="511"/>
      <c r="HLF131" s="511"/>
      <c r="HLG131" s="511"/>
      <c r="HLH131" s="511"/>
      <c r="HLI131" s="511"/>
      <c r="HLJ131" s="511"/>
      <c r="HLK131" s="511"/>
      <c r="HLL131" s="511"/>
      <c r="HLM131" s="511"/>
      <c r="HLN131" s="511"/>
      <c r="HLO131" s="511"/>
      <c r="HLP131" s="511"/>
      <c r="HLQ131" s="511"/>
      <c r="HLR131" s="511"/>
      <c r="HLS131" s="511"/>
      <c r="HLT131" s="511"/>
      <c r="HLU131" s="511"/>
      <c r="HLV131" s="511"/>
      <c r="HLW131" s="511"/>
      <c r="HLX131" s="511"/>
      <c r="HLY131" s="511"/>
      <c r="HLZ131" s="511"/>
      <c r="HMA131" s="511"/>
      <c r="HMB131" s="511"/>
      <c r="HMC131" s="511"/>
      <c r="HMD131" s="511"/>
      <c r="HME131" s="511"/>
      <c r="HMF131" s="511"/>
      <c r="HMG131" s="511"/>
      <c r="HMH131" s="511"/>
      <c r="HMI131" s="511"/>
      <c r="HMJ131" s="511"/>
      <c r="HMK131" s="511"/>
      <c r="HML131" s="511"/>
      <c r="HMM131" s="511"/>
      <c r="HMN131" s="511"/>
      <c r="HMO131" s="511"/>
      <c r="HMP131" s="511"/>
      <c r="HMQ131" s="511"/>
      <c r="HMR131" s="511"/>
      <c r="HMS131" s="511"/>
      <c r="HMT131" s="511"/>
      <c r="HMU131" s="511"/>
      <c r="HMV131" s="511"/>
      <c r="HMW131" s="511"/>
      <c r="HMX131" s="511"/>
      <c r="HMY131" s="511"/>
      <c r="HMZ131" s="511"/>
      <c r="HNA131" s="511"/>
      <c r="HNB131" s="511"/>
      <c r="HNC131" s="511"/>
      <c r="HND131" s="511"/>
      <c r="HNE131" s="511"/>
      <c r="HNF131" s="511"/>
      <c r="HNG131" s="511"/>
      <c r="HNH131" s="511"/>
      <c r="HNI131" s="511"/>
      <c r="HNJ131" s="511"/>
      <c r="HNK131" s="511"/>
      <c r="HNL131" s="511"/>
      <c r="HNM131" s="511"/>
      <c r="HNN131" s="511"/>
      <c r="HNO131" s="511"/>
      <c r="HNP131" s="511"/>
      <c r="HNQ131" s="511"/>
      <c r="HNR131" s="511"/>
      <c r="HNS131" s="511"/>
      <c r="HNT131" s="511"/>
      <c r="HNU131" s="511"/>
      <c r="HNV131" s="511"/>
      <c r="HNW131" s="511"/>
      <c r="HNX131" s="511"/>
      <c r="HNY131" s="511"/>
      <c r="HNZ131" s="511"/>
      <c r="HOA131" s="511"/>
      <c r="HOB131" s="511"/>
      <c r="HOC131" s="511"/>
      <c r="HOD131" s="511"/>
      <c r="HOE131" s="511"/>
      <c r="HOF131" s="511"/>
      <c r="HOG131" s="511"/>
      <c r="HOH131" s="511"/>
      <c r="HOI131" s="511"/>
      <c r="HOJ131" s="511"/>
      <c r="HOK131" s="511"/>
      <c r="HOL131" s="511"/>
      <c r="HOM131" s="511"/>
      <c r="HON131" s="511"/>
      <c r="HOO131" s="511"/>
      <c r="HOP131" s="511"/>
      <c r="HOQ131" s="511"/>
      <c r="HOR131" s="511"/>
      <c r="HOS131" s="511"/>
      <c r="HOT131" s="511"/>
      <c r="HOU131" s="511"/>
      <c r="HOV131" s="511"/>
      <c r="HOW131" s="511"/>
      <c r="HOX131" s="511"/>
      <c r="HOY131" s="511"/>
      <c r="HOZ131" s="511"/>
      <c r="HPA131" s="511"/>
      <c r="HPB131" s="511"/>
      <c r="HPC131" s="511"/>
      <c r="HPD131" s="511"/>
      <c r="HPE131" s="511"/>
      <c r="HPF131" s="511"/>
      <c r="HPG131" s="511"/>
      <c r="HPH131" s="511"/>
      <c r="HPI131" s="511"/>
      <c r="HPJ131" s="511"/>
      <c r="HPK131" s="511"/>
      <c r="HPL131" s="511"/>
      <c r="HPM131" s="511"/>
      <c r="HPN131" s="511"/>
      <c r="HPO131" s="511"/>
      <c r="HPP131" s="511"/>
      <c r="HPQ131" s="511"/>
      <c r="HPR131" s="511"/>
      <c r="HPS131" s="511"/>
      <c r="HPT131" s="511"/>
      <c r="HPU131" s="511"/>
      <c r="HPV131" s="511"/>
      <c r="HPW131" s="511"/>
      <c r="HPX131" s="511"/>
      <c r="HPY131" s="511"/>
      <c r="HPZ131" s="511"/>
      <c r="HQA131" s="511"/>
      <c r="HQB131" s="511"/>
      <c r="HQC131" s="511"/>
      <c r="HQD131" s="511"/>
      <c r="HQE131" s="511"/>
      <c r="HQF131" s="511"/>
      <c r="HQG131" s="511"/>
      <c r="HQH131" s="511"/>
      <c r="HQI131" s="511"/>
      <c r="HQJ131" s="511"/>
      <c r="HQK131" s="511"/>
      <c r="HQL131" s="511"/>
      <c r="HQM131" s="511"/>
      <c r="HQN131" s="511"/>
      <c r="HQO131" s="511"/>
      <c r="HQP131" s="511"/>
      <c r="HQQ131" s="511"/>
      <c r="HQR131" s="511"/>
      <c r="HQS131" s="511"/>
      <c r="HQT131" s="511"/>
      <c r="HQU131" s="511"/>
      <c r="HQV131" s="511"/>
      <c r="HQW131" s="511"/>
      <c r="HQX131" s="511"/>
      <c r="HQY131" s="511"/>
      <c r="HQZ131" s="511"/>
      <c r="HRA131" s="511"/>
      <c r="HRB131" s="511"/>
      <c r="HRC131" s="511"/>
      <c r="HRD131" s="511"/>
      <c r="HRE131" s="511"/>
      <c r="HRF131" s="511"/>
      <c r="HRG131" s="511"/>
      <c r="HRH131" s="511"/>
      <c r="HRI131" s="511"/>
      <c r="HRJ131" s="511"/>
      <c r="HRK131" s="511"/>
      <c r="HRL131" s="511"/>
      <c r="HRM131" s="511"/>
      <c r="HRN131" s="511"/>
      <c r="HRO131" s="511"/>
      <c r="HRP131" s="511"/>
      <c r="HRQ131" s="511"/>
      <c r="HRR131" s="511"/>
      <c r="HRS131" s="511"/>
      <c r="HRT131" s="511"/>
      <c r="HRU131" s="511"/>
      <c r="HRV131" s="511"/>
      <c r="HRW131" s="511"/>
      <c r="HRX131" s="511"/>
      <c r="HRY131" s="511"/>
      <c r="HRZ131" s="511"/>
      <c r="HSA131" s="511"/>
      <c r="HSB131" s="511"/>
      <c r="HSC131" s="511"/>
      <c r="HSD131" s="511"/>
      <c r="HSE131" s="511"/>
      <c r="HSF131" s="511"/>
      <c r="HSG131" s="511"/>
      <c r="HSH131" s="511"/>
      <c r="HSI131" s="511"/>
      <c r="HSJ131" s="511"/>
      <c r="HSK131" s="511"/>
      <c r="HSL131" s="511"/>
      <c r="HSM131" s="511"/>
      <c r="HSN131" s="511"/>
      <c r="HSO131" s="511"/>
      <c r="HSP131" s="511"/>
      <c r="HSQ131" s="511"/>
      <c r="HSR131" s="511"/>
      <c r="HSS131" s="511"/>
      <c r="HST131" s="511"/>
      <c r="HSU131" s="511"/>
      <c r="HSV131" s="511"/>
      <c r="HSW131" s="511"/>
      <c r="HSX131" s="511"/>
      <c r="HSY131" s="511"/>
      <c r="HSZ131" s="511"/>
      <c r="HTA131" s="511"/>
      <c r="HTB131" s="511"/>
      <c r="HTC131" s="511"/>
      <c r="HTD131" s="511"/>
      <c r="HTE131" s="511"/>
      <c r="HTF131" s="511"/>
      <c r="HTG131" s="511"/>
      <c r="HTH131" s="511"/>
      <c r="HTI131" s="511"/>
      <c r="HTJ131" s="511"/>
      <c r="HTK131" s="511"/>
      <c r="HTL131" s="511"/>
      <c r="HTM131" s="511"/>
      <c r="HTN131" s="511"/>
      <c r="HTO131" s="511"/>
      <c r="HTP131" s="511"/>
      <c r="HTQ131" s="511"/>
      <c r="HTR131" s="511"/>
      <c r="HTS131" s="511"/>
      <c r="HTT131" s="511"/>
      <c r="HTU131" s="511"/>
      <c r="HTV131" s="511"/>
      <c r="HTW131" s="511"/>
      <c r="HTX131" s="511"/>
      <c r="HTY131" s="511"/>
      <c r="HTZ131" s="511"/>
      <c r="HUA131" s="511"/>
      <c r="HUB131" s="511"/>
      <c r="HUC131" s="511"/>
      <c r="HUD131" s="511"/>
      <c r="HUE131" s="511"/>
      <c r="HUF131" s="511"/>
      <c r="HUG131" s="511"/>
      <c r="HUH131" s="511"/>
      <c r="HUI131" s="511"/>
      <c r="HUJ131" s="511"/>
      <c r="HUK131" s="511"/>
      <c r="HUL131" s="511"/>
      <c r="HUM131" s="511"/>
      <c r="HUN131" s="511"/>
      <c r="HUO131" s="511"/>
      <c r="HUP131" s="511"/>
      <c r="HUQ131" s="511"/>
      <c r="HUR131" s="511"/>
      <c r="HUS131" s="511"/>
      <c r="HUT131" s="511"/>
      <c r="HUU131" s="511"/>
      <c r="HUV131" s="511"/>
      <c r="HUW131" s="511"/>
      <c r="HUX131" s="511"/>
      <c r="HUY131" s="511"/>
      <c r="HUZ131" s="511"/>
      <c r="HVA131" s="511"/>
      <c r="HVB131" s="511"/>
      <c r="HVC131" s="511"/>
      <c r="HVD131" s="511"/>
      <c r="HVE131" s="511"/>
      <c r="HVF131" s="511"/>
      <c r="HVG131" s="511"/>
      <c r="HVH131" s="511"/>
      <c r="HVI131" s="511"/>
      <c r="HVJ131" s="511"/>
      <c r="HVK131" s="511"/>
      <c r="HVL131" s="511"/>
      <c r="HVM131" s="511"/>
      <c r="HVN131" s="511"/>
      <c r="HVO131" s="511"/>
      <c r="HVP131" s="511"/>
      <c r="HVQ131" s="511"/>
      <c r="HVR131" s="511"/>
      <c r="HVS131" s="511"/>
      <c r="HVT131" s="511"/>
      <c r="HVU131" s="511"/>
      <c r="HVV131" s="511"/>
      <c r="HVW131" s="511"/>
      <c r="HVX131" s="511"/>
      <c r="HVY131" s="511"/>
      <c r="HVZ131" s="511"/>
      <c r="HWA131" s="511"/>
      <c r="HWB131" s="511"/>
      <c r="HWC131" s="511"/>
      <c r="HWD131" s="511"/>
      <c r="HWE131" s="511"/>
      <c r="HWF131" s="511"/>
      <c r="HWG131" s="511"/>
      <c r="HWH131" s="511"/>
      <c r="HWI131" s="511"/>
      <c r="HWJ131" s="511"/>
      <c r="HWK131" s="511"/>
      <c r="HWL131" s="511"/>
      <c r="HWM131" s="511"/>
      <c r="HWN131" s="511"/>
      <c r="HWO131" s="511"/>
      <c r="HWP131" s="511"/>
      <c r="HWQ131" s="511"/>
      <c r="HWR131" s="511"/>
      <c r="HWS131" s="511"/>
      <c r="HWT131" s="511"/>
      <c r="HWU131" s="511"/>
      <c r="HWV131" s="511"/>
      <c r="HWW131" s="511"/>
      <c r="HWX131" s="511"/>
      <c r="HWY131" s="511"/>
      <c r="HWZ131" s="511"/>
      <c r="HXA131" s="511"/>
      <c r="HXB131" s="511"/>
      <c r="HXC131" s="511"/>
      <c r="HXD131" s="511"/>
      <c r="HXE131" s="511"/>
      <c r="HXF131" s="511"/>
      <c r="HXG131" s="511"/>
      <c r="HXH131" s="511"/>
      <c r="HXI131" s="511"/>
      <c r="HXJ131" s="511"/>
      <c r="HXK131" s="511"/>
      <c r="HXL131" s="511"/>
      <c r="HXM131" s="511"/>
      <c r="HXN131" s="511"/>
      <c r="HXO131" s="511"/>
      <c r="HXP131" s="511"/>
      <c r="HXQ131" s="511"/>
      <c r="HXR131" s="511"/>
      <c r="HXS131" s="511"/>
      <c r="HXT131" s="511"/>
      <c r="HXU131" s="511"/>
      <c r="HXV131" s="511"/>
      <c r="HXW131" s="511"/>
      <c r="HXX131" s="511"/>
      <c r="HXY131" s="511"/>
      <c r="HXZ131" s="511"/>
      <c r="HYA131" s="511"/>
      <c r="HYB131" s="511"/>
      <c r="HYC131" s="511"/>
      <c r="HYD131" s="511"/>
      <c r="HYE131" s="511"/>
      <c r="HYF131" s="511"/>
      <c r="HYG131" s="511"/>
      <c r="HYH131" s="511"/>
      <c r="HYI131" s="511"/>
      <c r="HYJ131" s="511"/>
      <c r="HYK131" s="511"/>
      <c r="HYL131" s="511"/>
      <c r="HYM131" s="511"/>
      <c r="HYN131" s="511"/>
      <c r="HYO131" s="511"/>
      <c r="HYP131" s="511"/>
      <c r="HYQ131" s="511"/>
      <c r="HYR131" s="511"/>
      <c r="HYS131" s="511"/>
      <c r="HYT131" s="511"/>
      <c r="HYU131" s="511"/>
      <c r="HYV131" s="511"/>
      <c r="HYW131" s="511"/>
      <c r="HYX131" s="511"/>
      <c r="HYY131" s="511"/>
      <c r="HYZ131" s="511"/>
      <c r="HZA131" s="511"/>
      <c r="HZB131" s="511"/>
      <c r="HZC131" s="511"/>
      <c r="HZD131" s="511"/>
      <c r="HZE131" s="511"/>
      <c r="HZF131" s="511"/>
      <c r="HZG131" s="511"/>
      <c r="HZH131" s="511"/>
      <c r="HZI131" s="511"/>
      <c r="HZJ131" s="511"/>
      <c r="HZK131" s="511"/>
      <c r="HZL131" s="511"/>
      <c r="HZM131" s="511"/>
      <c r="HZN131" s="511"/>
      <c r="HZO131" s="511"/>
      <c r="HZP131" s="511"/>
      <c r="HZQ131" s="511"/>
      <c r="HZR131" s="511"/>
      <c r="HZS131" s="511"/>
      <c r="HZT131" s="511"/>
      <c r="HZU131" s="511"/>
      <c r="HZV131" s="511"/>
      <c r="HZW131" s="511"/>
      <c r="HZX131" s="511"/>
      <c r="HZY131" s="511"/>
      <c r="HZZ131" s="511"/>
      <c r="IAA131" s="511"/>
      <c r="IAB131" s="511"/>
      <c r="IAC131" s="511"/>
      <c r="IAD131" s="511"/>
      <c r="IAE131" s="511"/>
      <c r="IAF131" s="511"/>
      <c r="IAG131" s="511"/>
      <c r="IAH131" s="511"/>
      <c r="IAI131" s="511"/>
      <c r="IAJ131" s="511"/>
      <c r="IAK131" s="511"/>
      <c r="IAL131" s="511"/>
      <c r="IAM131" s="511"/>
      <c r="IAN131" s="511"/>
      <c r="IAO131" s="511"/>
      <c r="IAP131" s="511"/>
      <c r="IAQ131" s="511"/>
      <c r="IAR131" s="511"/>
      <c r="IAS131" s="511"/>
      <c r="IAT131" s="511"/>
      <c r="IAU131" s="511"/>
      <c r="IAV131" s="511"/>
      <c r="IAW131" s="511"/>
      <c r="IAX131" s="511"/>
      <c r="IAY131" s="511"/>
      <c r="IAZ131" s="511"/>
      <c r="IBA131" s="511"/>
      <c r="IBB131" s="511"/>
      <c r="IBC131" s="511"/>
      <c r="IBD131" s="511"/>
      <c r="IBE131" s="511"/>
      <c r="IBF131" s="511"/>
      <c r="IBG131" s="511"/>
      <c r="IBH131" s="511"/>
      <c r="IBI131" s="511"/>
      <c r="IBJ131" s="511"/>
      <c r="IBK131" s="511"/>
      <c r="IBL131" s="511"/>
      <c r="IBM131" s="511"/>
      <c r="IBN131" s="511"/>
      <c r="IBO131" s="511"/>
      <c r="IBP131" s="511"/>
      <c r="IBQ131" s="511"/>
      <c r="IBR131" s="511"/>
      <c r="IBS131" s="511"/>
      <c r="IBT131" s="511"/>
      <c r="IBU131" s="511"/>
      <c r="IBV131" s="511"/>
      <c r="IBW131" s="511"/>
      <c r="IBX131" s="511"/>
      <c r="IBY131" s="511"/>
      <c r="IBZ131" s="511"/>
      <c r="ICA131" s="511"/>
      <c r="ICB131" s="511"/>
      <c r="ICC131" s="511"/>
      <c r="ICD131" s="511"/>
      <c r="ICE131" s="511"/>
      <c r="ICF131" s="511"/>
      <c r="ICG131" s="511"/>
      <c r="ICH131" s="511"/>
      <c r="ICI131" s="511"/>
      <c r="ICJ131" s="511"/>
      <c r="ICK131" s="511"/>
      <c r="ICL131" s="511"/>
      <c r="ICM131" s="511"/>
      <c r="ICN131" s="511"/>
      <c r="ICO131" s="511"/>
      <c r="ICP131" s="511"/>
      <c r="ICQ131" s="511"/>
      <c r="ICR131" s="511"/>
      <c r="ICS131" s="511"/>
      <c r="ICT131" s="511"/>
      <c r="ICU131" s="511"/>
      <c r="ICV131" s="511"/>
      <c r="ICW131" s="511"/>
      <c r="ICX131" s="511"/>
      <c r="ICY131" s="511"/>
      <c r="ICZ131" s="511"/>
      <c r="IDA131" s="511"/>
      <c r="IDB131" s="511"/>
      <c r="IDC131" s="511"/>
      <c r="IDD131" s="511"/>
      <c r="IDE131" s="511"/>
      <c r="IDF131" s="511"/>
      <c r="IDG131" s="511"/>
      <c r="IDH131" s="511"/>
      <c r="IDI131" s="511"/>
      <c r="IDJ131" s="511"/>
      <c r="IDK131" s="511"/>
      <c r="IDL131" s="511"/>
      <c r="IDM131" s="511"/>
      <c r="IDN131" s="511"/>
      <c r="IDO131" s="511"/>
      <c r="IDP131" s="511"/>
      <c r="IDQ131" s="511"/>
      <c r="IDR131" s="511"/>
      <c r="IDS131" s="511"/>
      <c r="IDT131" s="511"/>
      <c r="IDU131" s="511"/>
      <c r="IDV131" s="511"/>
      <c r="IDW131" s="511"/>
      <c r="IDX131" s="511"/>
      <c r="IDY131" s="511"/>
      <c r="IDZ131" s="511"/>
      <c r="IEA131" s="511"/>
      <c r="IEB131" s="511"/>
      <c r="IEC131" s="511"/>
      <c r="IED131" s="511"/>
      <c r="IEE131" s="511"/>
      <c r="IEF131" s="511"/>
      <c r="IEG131" s="511"/>
      <c r="IEH131" s="511"/>
      <c r="IEI131" s="511"/>
      <c r="IEJ131" s="511"/>
      <c r="IEK131" s="511"/>
      <c r="IEL131" s="511"/>
      <c r="IEM131" s="511"/>
      <c r="IEN131" s="511"/>
      <c r="IEO131" s="511"/>
      <c r="IEP131" s="511"/>
      <c r="IEQ131" s="511"/>
      <c r="IER131" s="511"/>
      <c r="IES131" s="511"/>
      <c r="IET131" s="511"/>
      <c r="IEU131" s="511"/>
      <c r="IEV131" s="511"/>
      <c r="IEW131" s="511"/>
      <c r="IEX131" s="511"/>
      <c r="IEY131" s="511"/>
      <c r="IEZ131" s="511"/>
      <c r="IFA131" s="511"/>
      <c r="IFB131" s="511"/>
      <c r="IFC131" s="511"/>
      <c r="IFD131" s="511"/>
      <c r="IFE131" s="511"/>
      <c r="IFF131" s="511"/>
      <c r="IFG131" s="511"/>
      <c r="IFH131" s="511"/>
      <c r="IFI131" s="511"/>
      <c r="IFJ131" s="511"/>
      <c r="IFK131" s="511"/>
      <c r="IFL131" s="511"/>
      <c r="IFM131" s="511"/>
      <c r="IFN131" s="511"/>
      <c r="IFO131" s="511"/>
      <c r="IFP131" s="511"/>
      <c r="IFQ131" s="511"/>
      <c r="IFR131" s="511"/>
      <c r="IFS131" s="511"/>
      <c r="IFT131" s="511"/>
      <c r="IFU131" s="511"/>
      <c r="IFV131" s="511"/>
      <c r="IFW131" s="511"/>
      <c r="IFX131" s="511"/>
      <c r="IFY131" s="511"/>
      <c r="IFZ131" s="511"/>
      <c r="IGA131" s="511"/>
      <c r="IGB131" s="511"/>
      <c r="IGC131" s="511"/>
      <c r="IGD131" s="511"/>
      <c r="IGE131" s="511"/>
      <c r="IGF131" s="511"/>
      <c r="IGG131" s="511"/>
      <c r="IGH131" s="511"/>
      <c r="IGI131" s="511"/>
      <c r="IGJ131" s="511"/>
      <c r="IGK131" s="511"/>
      <c r="IGL131" s="511"/>
      <c r="IGM131" s="511"/>
      <c r="IGN131" s="511"/>
      <c r="IGO131" s="511"/>
      <c r="IGP131" s="511"/>
      <c r="IGQ131" s="511"/>
      <c r="IGR131" s="511"/>
      <c r="IGS131" s="511"/>
      <c r="IGT131" s="511"/>
      <c r="IGU131" s="511"/>
      <c r="IGV131" s="511"/>
      <c r="IGW131" s="511"/>
      <c r="IGX131" s="511"/>
      <c r="IGY131" s="511"/>
      <c r="IGZ131" s="511"/>
      <c r="IHA131" s="511"/>
      <c r="IHB131" s="511"/>
      <c r="IHC131" s="511"/>
      <c r="IHD131" s="511"/>
      <c r="IHE131" s="511"/>
      <c r="IHF131" s="511"/>
      <c r="IHG131" s="511"/>
      <c r="IHH131" s="511"/>
      <c r="IHI131" s="511"/>
      <c r="IHJ131" s="511"/>
      <c r="IHK131" s="511"/>
      <c r="IHL131" s="511"/>
      <c r="IHM131" s="511"/>
      <c r="IHN131" s="511"/>
      <c r="IHO131" s="511"/>
      <c r="IHP131" s="511"/>
      <c r="IHQ131" s="511"/>
      <c r="IHR131" s="511"/>
      <c r="IHS131" s="511"/>
      <c r="IHT131" s="511"/>
      <c r="IHU131" s="511"/>
      <c r="IHV131" s="511"/>
      <c r="IHW131" s="511"/>
      <c r="IHX131" s="511"/>
      <c r="IHY131" s="511"/>
      <c r="IHZ131" s="511"/>
      <c r="IIA131" s="511"/>
      <c r="IIB131" s="511"/>
      <c r="IIC131" s="511"/>
      <c r="IID131" s="511"/>
      <c r="IIE131" s="511"/>
      <c r="IIF131" s="511"/>
      <c r="IIG131" s="511"/>
      <c r="IIH131" s="511"/>
      <c r="III131" s="511"/>
      <c r="IIJ131" s="511"/>
      <c r="IIK131" s="511"/>
      <c r="IIL131" s="511"/>
      <c r="IIM131" s="511"/>
      <c r="IIN131" s="511"/>
      <c r="IIO131" s="511"/>
      <c r="IIP131" s="511"/>
      <c r="IIQ131" s="511"/>
      <c r="IIR131" s="511"/>
      <c r="IIS131" s="511"/>
      <c r="IIT131" s="511"/>
      <c r="IIU131" s="511"/>
      <c r="IIV131" s="511"/>
      <c r="IIW131" s="511"/>
      <c r="IIX131" s="511"/>
      <c r="IIY131" s="511"/>
      <c r="IIZ131" s="511"/>
      <c r="IJA131" s="511"/>
      <c r="IJB131" s="511"/>
      <c r="IJC131" s="511"/>
      <c r="IJD131" s="511"/>
      <c r="IJE131" s="511"/>
      <c r="IJF131" s="511"/>
      <c r="IJG131" s="511"/>
      <c r="IJH131" s="511"/>
      <c r="IJI131" s="511"/>
      <c r="IJJ131" s="511"/>
      <c r="IJK131" s="511"/>
      <c r="IJL131" s="511"/>
      <c r="IJM131" s="511"/>
      <c r="IJN131" s="511"/>
      <c r="IJO131" s="511"/>
      <c r="IJP131" s="511"/>
      <c r="IJQ131" s="511"/>
      <c r="IJR131" s="511"/>
      <c r="IJS131" s="511"/>
      <c r="IJT131" s="511"/>
      <c r="IJU131" s="511"/>
      <c r="IJV131" s="511"/>
      <c r="IJW131" s="511"/>
      <c r="IJX131" s="511"/>
      <c r="IJY131" s="511"/>
      <c r="IJZ131" s="511"/>
      <c r="IKA131" s="511"/>
      <c r="IKB131" s="511"/>
      <c r="IKC131" s="511"/>
      <c r="IKD131" s="511"/>
      <c r="IKE131" s="511"/>
      <c r="IKF131" s="511"/>
      <c r="IKG131" s="511"/>
      <c r="IKH131" s="511"/>
      <c r="IKI131" s="511"/>
      <c r="IKJ131" s="511"/>
      <c r="IKK131" s="511"/>
      <c r="IKL131" s="511"/>
      <c r="IKM131" s="511"/>
      <c r="IKN131" s="511"/>
      <c r="IKO131" s="511"/>
      <c r="IKP131" s="511"/>
      <c r="IKQ131" s="511"/>
      <c r="IKR131" s="511"/>
      <c r="IKS131" s="511"/>
      <c r="IKT131" s="511"/>
      <c r="IKU131" s="511"/>
      <c r="IKV131" s="511"/>
      <c r="IKW131" s="511"/>
      <c r="IKX131" s="511"/>
      <c r="IKY131" s="511"/>
      <c r="IKZ131" s="511"/>
      <c r="ILA131" s="511"/>
      <c r="ILB131" s="511"/>
      <c r="ILC131" s="511"/>
      <c r="ILD131" s="511"/>
      <c r="ILE131" s="511"/>
      <c r="ILF131" s="511"/>
      <c r="ILG131" s="511"/>
      <c r="ILH131" s="511"/>
      <c r="ILI131" s="511"/>
      <c r="ILJ131" s="511"/>
      <c r="ILK131" s="511"/>
      <c r="ILL131" s="511"/>
      <c r="ILM131" s="511"/>
      <c r="ILN131" s="511"/>
      <c r="ILO131" s="511"/>
      <c r="ILP131" s="511"/>
      <c r="ILQ131" s="511"/>
      <c r="ILR131" s="511"/>
      <c r="ILS131" s="511"/>
      <c r="ILT131" s="511"/>
      <c r="ILU131" s="511"/>
      <c r="ILV131" s="511"/>
      <c r="ILW131" s="511"/>
      <c r="ILX131" s="511"/>
      <c r="ILY131" s="511"/>
      <c r="ILZ131" s="511"/>
      <c r="IMA131" s="511"/>
      <c r="IMB131" s="511"/>
      <c r="IMC131" s="511"/>
      <c r="IMD131" s="511"/>
      <c r="IME131" s="511"/>
      <c r="IMF131" s="511"/>
      <c r="IMG131" s="511"/>
      <c r="IMH131" s="511"/>
      <c r="IMI131" s="511"/>
      <c r="IMJ131" s="511"/>
      <c r="IMK131" s="511"/>
      <c r="IML131" s="511"/>
      <c r="IMM131" s="511"/>
      <c r="IMN131" s="511"/>
      <c r="IMO131" s="511"/>
      <c r="IMP131" s="511"/>
      <c r="IMQ131" s="511"/>
      <c r="IMR131" s="511"/>
      <c r="IMS131" s="511"/>
      <c r="IMT131" s="511"/>
      <c r="IMU131" s="511"/>
      <c r="IMV131" s="511"/>
      <c r="IMW131" s="511"/>
      <c r="IMX131" s="511"/>
      <c r="IMY131" s="511"/>
      <c r="IMZ131" s="511"/>
      <c r="INA131" s="511"/>
      <c r="INB131" s="511"/>
      <c r="INC131" s="511"/>
      <c r="IND131" s="511"/>
      <c r="INE131" s="511"/>
      <c r="INF131" s="511"/>
      <c r="ING131" s="511"/>
      <c r="INH131" s="511"/>
      <c r="INI131" s="511"/>
      <c r="INJ131" s="511"/>
      <c r="INK131" s="511"/>
      <c r="INL131" s="511"/>
      <c r="INM131" s="511"/>
      <c r="INN131" s="511"/>
      <c r="INO131" s="511"/>
      <c r="INP131" s="511"/>
      <c r="INQ131" s="511"/>
      <c r="INR131" s="511"/>
      <c r="INS131" s="511"/>
      <c r="INT131" s="511"/>
      <c r="INU131" s="511"/>
      <c r="INV131" s="511"/>
      <c r="INW131" s="511"/>
      <c r="INX131" s="511"/>
      <c r="INY131" s="511"/>
      <c r="INZ131" s="511"/>
      <c r="IOA131" s="511"/>
      <c r="IOB131" s="511"/>
      <c r="IOC131" s="511"/>
      <c r="IOD131" s="511"/>
      <c r="IOE131" s="511"/>
      <c r="IOF131" s="511"/>
      <c r="IOG131" s="511"/>
      <c r="IOH131" s="511"/>
      <c r="IOI131" s="511"/>
      <c r="IOJ131" s="511"/>
      <c r="IOK131" s="511"/>
      <c r="IOL131" s="511"/>
      <c r="IOM131" s="511"/>
      <c r="ION131" s="511"/>
      <c r="IOO131" s="511"/>
      <c r="IOP131" s="511"/>
      <c r="IOQ131" s="511"/>
      <c r="IOR131" s="511"/>
      <c r="IOS131" s="511"/>
      <c r="IOT131" s="511"/>
      <c r="IOU131" s="511"/>
      <c r="IOV131" s="511"/>
      <c r="IOW131" s="511"/>
      <c r="IOX131" s="511"/>
      <c r="IOY131" s="511"/>
      <c r="IOZ131" s="511"/>
      <c r="IPA131" s="511"/>
      <c r="IPB131" s="511"/>
      <c r="IPC131" s="511"/>
      <c r="IPD131" s="511"/>
      <c r="IPE131" s="511"/>
      <c r="IPF131" s="511"/>
      <c r="IPG131" s="511"/>
      <c r="IPH131" s="511"/>
      <c r="IPI131" s="511"/>
      <c r="IPJ131" s="511"/>
      <c r="IPK131" s="511"/>
      <c r="IPL131" s="511"/>
      <c r="IPM131" s="511"/>
      <c r="IPN131" s="511"/>
      <c r="IPO131" s="511"/>
      <c r="IPP131" s="511"/>
      <c r="IPQ131" s="511"/>
      <c r="IPR131" s="511"/>
      <c r="IPS131" s="511"/>
      <c r="IPT131" s="511"/>
      <c r="IPU131" s="511"/>
      <c r="IPV131" s="511"/>
      <c r="IPW131" s="511"/>
      <c r="IPX131" s="511"/>
      <c r="IPY131" s="511"/>
      <c r="IPZ131" s="511"/>
      <c r="IQA131" s="511"/>
      <c r="IQB131" s="511"/>
      <c r="IQC131" s="511"/>
      <c r="IQD131" s="511"/>
      <c r="IQE131" s="511"/>
      <c r="IQF131" s="511"/>
      <c r="IQG131" s="511"/>
      <c r="IQH131" s="511"/>
      <c r="IQI131" s="511"/>
      <c r="IQJ131" s="511"/>
      <c r="IQK131" s="511"/>
      <c r="IQL131" s="511"/>
      <c r="IQM131" s="511"/>
      <c r="IQN131" s="511"/>
      <c r="IQO131" s="511"/>
      <c r="IQP131" s="511"/>
      <c r="IQQ131" s="511"/>
      <c r="IQR131" s="511"/>
      <c r="IQS131" s="511"/>
      <c r="IQT131" s="511"/>
      <c r="IQU131" s="511"/>
      <c r="IQV131" s="511"/>
      <c r="IQW131" s="511"/>
      <c r="IQX131" s="511"/>
      <c r="IQY131" s="511"/>
      <c r="IQZ131" s="511"/>
      <c r="IRA131" s="511"/>
      <c r="IRB131" s="511"/>
      <c r="IRC131" s="511"/>
      <c r="IRD131" s="511"/>
      <c r="IRE131" s="511"/>
      <c r="IRF131" s="511"/>
      <c r="IRG131" s="511"/>
      <c r="IRH131" s="511"/>
      <c r="IRI131" s="511"/>
      <c r="IRJ131" s="511"/>
      <c r="IRK131" s="511"/>
      <c r="IRL131" s="511"/>
      <c r="IRM131" s="511"/>
      <c r="IRN131" s="511"/>
      <c r="IRO131" s="511"/>
      <c r="IRP131" s="511"/>
      <c r="IRQ131" s="511"/>
      <c r="IRR131" s="511"/>
      <c r="IRS131" s="511"/>
      <c r="IRT131" s="511"/>
      <c r="IRU131" s="511"/>
      <c r="IRV131" s="511"/>
      <c r="IRW131" s="511"/>
      <c r="IRX131" s="511"/>
      <c r="IRY131" s="511"/>
      <c r="IRZ131" s="511"/>
      <c r="ISA131" s="511"/>
      <c r="ISB131" s="511"/>
      <c r="ISC131" s="511"/>
      <c r="ISD131" s="511"/>
      <c r="ISE131" s="511"/>
      <c r="ISF131" s="511"/>
      <c r="ISG131" s="511"/>
      <c r="ISH131" s="511"/>
      <c r="ISI131" s="511"/>
      <c r="ISJ131" s="511"/>
      <c r="ISK131" s="511"/>
      <c r="ISL131" s="511"/>
      <c r="ISM131" s="511"/>
      <c r="ISN131" s="511"/>
      <c r="ISO131" s="511"/>
      <c r="ISP131" s="511"/>
      <c r="ISQ131" s="511"/>
      <c r="ISR131" s="511"/>
      <c r="ISS131" s="511"/>
      <c r="IST131" s="511"/>
      <c r="ISU131" s="511"/>
      <c r="ISV131" s="511"/>
      <c r="ISW131" s="511"/>
      <c r="ISX131" s="511"/>
      <c r="ISY131" s="511"/>
      <c r="ISZ131" s="511"/>
      <c r="ITA131" s="511"/>
      <c r="ITB131" s="511"/>
      <c r="ITC131" s="511"/>
      <c r="ITD131" s="511"/>
      <c r="ITE131" s="511"/>
      <c r="ITF131" s="511"/>
      <c r="ITG131" s="511"/>
      <c r="ITH131" s="511"/>
      <c r="ITI131" s="511"/>
      <c r="ITJ131" s="511"/>
      <c r="ITK131" s="511"/>
      <c r="ITL131" s="511"/>
      <c r="ITM131" s="511"/>
      <c r="ITN131" s="511"/>
      <c r="ITO131" s="511"/>
      <c r="ITP131" s="511"/>
      <c r="ITQ131" s="511"/>
      <c r="ITR131" s="511"/>
      <c r="ITS131" s="511"/>
      <c r="ITT131" s="511"/>
      <c r="ITU131" s="511"/>
      <c r="ITV131" s="511"/>
      <c r="ITW131" s="511"/>
      <c r="ITX131" s="511"/>
      <c r="ITY131" s="511"/>
      <c r="ITZ131" s="511"/>
      <c r="IUA131" s="511"/>
      <c r="IUB131" s="511"/>
      <c r="IUC131" s="511"/>
      <c r="IUD131" s="511"/>
      <c r="IUE131" s="511"/>
      <c r="IUF131" s="511"/>
      <c r="IUG131" s="511"/>
      <c r="IUH131" s="511"/>
      <c r="IUI131" s="511"/>
      <c r="IUJ131" s="511"/>
      <c r="IUK131" s="511"/>
      <c r="IUL131" s="511"/>
      <c r="IUM131" s="511"/>
      <c r="IUN131" s="511"/>
      <c r="IUO131" s="511"/>
      <c r="IUP131" s="511"/>
      <c r="IUQ131" s="511"/>
      <c r="IUR131" s="511"/>
      <c r="IUS131" s="511"/>
      <c r="IUT131" s="511"/>
      <c r="IUU131" s="511"/>
      <c r="IUV131" s="511"/>
      <c r="IUW131" s="511"/>
      <c r="IUX131" s="511"/>
      <c r="IUY131" s="511"/>
      <c r="IUZ131" s="511"/>
      <c r="IVA131" s="511"/>
      <c r="IVB131" s="511"/>
      <c r="IVC131" s="511"/>
      <c r="IVD131" s="511"/>
      <c r="IVE131" s="511"/>
      <c r="IVF131" s="511"/>
      <c r="IVG131" s="511"/>
      <c r="IVH131" s="511"/>
      <c r="IVI131" s="511"/>
      <c r="IVJ131" s="511"/>
      <c r="IVK131" s="511"/>
      <c r="IVL131" s="511"/>
      <c r="IVM131" s="511"/>
      <c r="IVN131" s="511"/>
      <c r="IVO131" s="511"/>
      <c r="IVP131" s="511"/>
      <c r="IVQ131" s="511"/>
      <c r="IVR131" s="511"/>
      <c r="IVS131" s="511"/>
      <c r="IVT131" s="511"/>
      <c r="IVU131" s="511"/>
      <c r="IVV131" s="511"/>
      <c r="IVW131" s="511"/>
      <c r="IVX131" s="511"/>
      <c r="IVY131" s="511"/>
      <c r="IVZ131" s="511"/>
      <c r="IWA131" s="511"/>
      <c r="IWB131" s="511"/>
      <c r="IWC131" s="511"/>
      <c r="IWD131" s="511"/>
      <c r="IWE131" s="511"/>
      <c r="IWF131" s="511"/>
      <c r="IWG131" s="511"/>
      <c r="IWH131" s="511"/>
      <c r="IWI131" s="511"/>
      <c r="IWJ131" s="511"/>
      <c r="IWK131" s="511"/>
      <c r="IWL131" s="511"/>
      <c r="IWM131" s="511"/>
      <c r="IWN131" s="511"/>
      <c r="IWO131" s="511"/>
      <c r="IWP131" s="511"/>
      <c r="IWQ131" s="511"/>
      <c r="IWR131" s="511"/>
      <c r="IWS131" s="511"/>
      <c r="IWT131" s="511"/>
      <c r="IWU131" s="511"/>
      <c r="IWV131" s="511"/>
      <c r="IWW131" s="511"/>
      <c r="IWX131" s="511"/>
      <c r="IWY131" s="511"/>
      <c r="IWZ131" s="511"/>
      <c r="IXA131" s="511"/>
      <c r="IXB131" s="511"/>
      <c r="IXC131" s="511"/>
      <c r="IXD131" s="511"/>
      <c r="IXE131" s="511"/>
      <c r="IXF131" s="511"/>
      <c r="IXG131" s="511"/>
      <c r="IXH131" s="511"/>
      <c r="IXI131" s="511"/>
      <c r="IXJ131" s="511"/>
      <c r="IXK131" s="511"/>
      <c r="IXL131" s="511"/>
      <c r="IXM131" s="511"/>
      <c r="IXN131" s="511"/>
      <c r="IXO131" s="511"/>
      <c r="IXP131" s="511"/>
      <c r="IXQ131" s="511"/>
      <c r="IXR131" s="511"/>
      <c r="IXS131" s="511"/>
      <c r="IXT131" s="511"/>
      <c r="IXU131" s="511"/>
      <c r="IXV131" s="511"/>
      <c r="IXW131" s="511"/>
      <c r="IXX131" s="511"/>
      <c r="IXY131" s="511"/>
      <c r="IXZ131" s="511"/>
      <c r="IYA131" s="511"/>
      <c r="IYB131" s="511"/>
      <c r="IYC131" s="511"/>
      <c r="IYD131" s="511"/>
      <c r="IYE131" s="511"/>
      <c r="IYF131" s="511"/>
      <c r="IYG131" s="511"/>
      <c r="IYH131" s="511"/>
      <c r="IYI131" s="511"/>
      <c r="IYJ131" s="511"/>
      <c r="IYK131" s="511"/>
      <c r="IYL131" s="511"/>
      <c r="IYM131" s="511"/>
      <c r="IYN131" s="511"/>
      <c r="IYO131" s="511"/>
      <c r="IYP131" s="511"/>
      <c r="IYQ131" s="511"/>
      <c r="IYR131" s="511"/>
      <c r="IYS131" s="511"/>
      <c r="IYT131" s="511"/>
      <c r="IYU131" s="511"/>
      <c r="IYV131" s="511"/>
      <c r="IYW131" s="511"/>
      <c r="IYX131" s="511"/>
      <c r="IYY131" s="511"/>
      <c r="IYZ131" s="511"/>
      <c r="IZA131" s="511"/>
      <c r="IZB131" s="511"/>
      <c r="IZC131" s="511"/>
      <c r="IZD131" s="511"/>
      <c r="IZE131" s="511"/>
      <c r="IZF131" s="511"/>
      <c r="IZG131" s="511"/>
      <c r="IZH131" s="511"/>
      <c r="IZI131" s="511"/>
      <c r="IZJ131" s="511"/>
      <c r="IZK131" s="511"/>
      <c r="IZL131" s="511"/>
      <c r="IZM131" s="511"/>
      <c r="IZN131" s="511"/>
      <c r="IZO131" s="511"/>
      <c r="IZP131" s="511"/>
      <c r="IZQ131" s="511"/>
      <c r="IZR131" s="511"/>
      <c r="IZS131" s="511"/>
      <c r="IZT131" s="511"/>
      <c r="IZU131" s="511"/>
      <c r="IZV131" s="511"/>
      <c r="IZW131" s="511"/>
      <c r="IZX131" s="511"/>
      <c r="IZY131" s="511"/>
      <c r="IZZ131" s="511"/>
      <c r="JAA131" s="511"/>
      <c r="JAB131" s="511"/>
      <c r="JAC131" s="511"/>
      <c r="JAD131" s="511"/>
      <c r="JAE131" s="511"/>
      <c r="JAF131" s="511"/>
      <c r="JAG131" s="511"/>
      <c r="JAH131" s="511"/>
      <c r="JAI131" s="511"/>
      <c r="JAJ131" s="511"/>
      <c r="JAK131" s="511"/>
      <c r="JAL131" s="511"/>
      <c r="JAM131" s="511"/>
      <c r="JAN131" s="511"/>
      <c r="JAO131" s="511"/>
      <c r="JAP131" s="511"/>
      <c r="JAQ131" s="511"/>
      <c r="JAR131" s="511"/>
      <c r="JAS131" s="511"/>
      <c r="JAT131" s="511"/>
      <c r="JAU131" s="511"/>
      <c r="JAV131" s="511"/>
      <c r="JAW131" s="511"/>
      <c r="JAX131" s="511"/>
      <c r="JAY131" s="511"/>
      <c r="JAZ131" s="511"/>
      <c r="JBA131" s="511"/>
      <c r="JBB131" s="511"/>
      <c r="JBC131" s="511"/>
      <c r="JBD131" s="511"/>
      <c r="JBE131" s="511"/>
      <c r="JBF131" s="511"/>
      <c r="JBG131" s="511"/>
      <c r="JBH131" s="511"/>
      <c r="JBI131" s="511"/>
      <c r="JBJ131" s="511"/>
      <c r="JBK131" s="511"/>
      <c r="JBL131" s="511"/>
      <c r="JBM131" s="511"/>
      <c r="JBN131" s="511"/>
      <c r="JBO131" s="511"/>
      <c r="JBP131" s="511"/>
      <c r="JBQ131" s="511"/>
      <c r="JBR131" s="511"/>
      <c r="JBS131" s="511"/>
      <c r="JBT131" s="511"/>
      <c r="JBU131" s="511"/>
      <c r="JBV131" s="511"/>
      <c r="JBW131" s="511"/>
      <c r="JBX131" s="511"/>
      <c r="JBY131" s="511"/>
      <c r="JBZ131" s="511"/>
      <c r="JCA131" s="511"/>
      <c r="JCB131" s="511"/>
      <c r="JCC131" s="511"/>
      <c r="JCD131" s="511"/>
      <c r="JCE131" s="511"/>
      <c r="JCF131" s="511"/>
      <c r="JCG131" s="511"/>
      <c r="JCH131" s="511"/>
      <c r="JCI131" s="511"/>
      <c r="JCJ131" s="511"/>
      <c r="JCK131" s="511"/>
      <c r="JCL131" s="511"/>
      <c r="JCM131" s="511"/>
      <c r="JCN131" s="511"/>
      <c r="JCO131" s="511"/>
      <c r="JCP131" s="511"/>
      <c r="JCQ131" s="511"/>
      <c r="JCR131" s="511"/>
      <c r="JCS131" s="511"/>
      <c r="JCT131" s="511"/>
      <c r="JCU131" s="511"/>
      <c r="JCV131" s="511"/>
      <c r="JCW131" s="511"/>
      <c r="JCX131" s="511"/>
      <c r="JCY131" s="511"/>
      <c r="JCZ131" s="511"/>
      <c r="JDA131" s="511"/>
      <c r="JDB131" s="511"/>
      <c r="JDC131" s="511"/>
      <c r="JDD131" s="511"/>
      <c r="JDE131" s="511"/>
      <c r="JDF131" s="511"/>
      <c r="JDG131" s="511"/>
      <c r="JDH131" s="511"/>
      <c r="JDI131" s="511"/>
      <c r="JDJ131" s="511"/>
      <c r="JDK131" s="511"/>
      <c r="JDL131" s="511"/>
      <c r="JDM131" s="511"/>
      <c r="JDN131" s="511"/>
      <c r="JDO131" s="511"/>
      <c r="JDP131" s="511"/>
      <c r="JDQ131" s="511"/>
      <c r="JDR131" s="511"/>
      <c r="JDS131" s="511"/>
      <c r="JDT131" s="511"/>
      <c r="JDU131" s="511"/>
      <c r="JDV131" s="511"/>
      <c r="JDW131" s="511"/>
      <c r="JDX131" s="511"/>
      <c r="JDY131" s="511"/>
      <c r="JDZ131" s="511"/>
      <c r="JEA131" s="511"/>
      <c r="JEB131" s="511"/>
      <c r="JEC131" s="511"/>
      <c r="JED131" s="511"/>
      <c r="JEE131" s="511"/>
      <c r="JEF131" s="511"/>
      <c r="JEG131" s="511"/>
      <c r="JEH131" s="511"/>
      <c r="JEI131" s="511"/>
      <c r="JEJ131" s="511"/>
      <c r="JEK131" s="511"/>
      <c r="JEL131" s="511"/>
      <c r="JEM131" s="511"/>
      <c r="JEN131" s="511"/>
      <c r="JEO131" s="511"/>
      <c r="JEP131" s="511"/>
      <c r="JEQ131" s="511"/>
      <c r="JER131" s="511"/>
      <c r="JES131" s="511"/>
      <c r="JET131" s="511"/>
      <c r="JEU131" s="511"/>
      <c r="JEV131" s="511"/>
      <c r="JEW131" s="511"/>
      <c r="JEX131" s="511"/>
      <c r="JEY131" s="511"/>
      <c r="JEZ131" s="511"/>
      <c r="JFA131" s="511"/>
      <c r="JFB131" s="511"/>
      <c r="JFC131" s="511"/>
      <c r="JFD131" s="511"/>
      <c r="JFE131" s="511"/>
      <c r="JFF131" s="511"/>
      <c r="JFG131" s="511"/>
      <c r="JFH131" s="511"/>
      <c r="JFI131" s="511"/>
      <c r="JFJ131" s="511"/>
      <c r="JFK131" s="511"/>
      <c r="JFL131" s="511"/>
      <c r="JFM131" s="511"/>
      <c r="JFN131" s="511"/>
      <c r="JFO131" s="511"/>
      <c r="JFP131" s="511"/>
      <c r="JFQ131" s="511"/>
      <c r="JFR131" s="511"/>
      <c r="JFS131" s="511"/>
      <c r="JFT131" s="511"/>
      <c r="JFU131" s="511"/>
      <c r="JFV131" s="511"/>
      <c r="JFW131" s="511"/>
      <c r="JFX131" s="511"/>
      <c r="JFY131" s="511"/>
      <c r="JFZ131" s="511"/>
      <c r="JGA131" s="511"/>
      <c r="JGB131" s="511"/>
      <c r="JGC131" s="511"/>
      <c r="JGD131" s="511"/>
      <c r="JGE131" s="511"/>
      <c r="JGF131" s="511"/>
      <c r="JGG131" s="511"/>
      <c r="JGH131" s="511"/>
      <c r="JGI131" s="511"/>
      <c r="JGJ131" s="511"/>
      <c r="JGK131" s="511"/>
      <c r="JGL131" s="511"/>
      <c r="JGM131" s="511"/>
      <c r="JGN131" s="511"/>
      <c r="JGO131" s="511"/>
      <c r="JGP131" s="511"/>
      <c r="JGQ131" s="511"/>
      <c r="JGR131" s="511"/>
      <c r="JGS131" s="511"/>
      <c r="JGT131" s="511"/>
      <c r="JGU131" s="511"/>
      <c r="JGV131" s="511"/>
      <c r="JGW131" s="511"/>
      <c r="JGX131" s="511"/>
      <c r="JGY131" s="511"/>
      <c r="JGZ131" s="511"/>
      <c r="JHA131" s="511"/>
      <c r="JHB131" s="511"/>
      <c r="JHC131" s="511"/>
      <c r="JHD131" s="511"/>
      <c r="JHE131" s="511"/>
      <c r="JHF131" s="511"/>
      <c r="JHG131" s="511"/>
      <c r="JHH131" s="511"/>
      <c r="JHI131" s="511"/>
      <c r="JHJ131" s="511"/>
      <c r="JHK131" s="511"/>
      <c r="JHL131" s="511"/>
      <c r="JHM131" s="511"/>
      <c r="JHN131" s="511"/>
      <c r="JHO131" s="511"/>
      <c r="JHP131" s="511"/>
      <c r="JHQ131" s="511"/>
      <c r="JHR131" s="511"/>
      <c r="JHS131" s="511"/>
      <c r="JHT131" s="511"/>
      <c r="JHU131" s="511"/>
      <c r="JHV131" s="511"/>
      <c r="JHW131" s="511"/>
      <c r="JHX131" s="511"/>
      <c r="JHY131" s="511"/>
      <c r="JHZ131" s="511"/>
      <c r="JIA131" s="511"/>
      <c r="JIB131" s="511"/>
      <c r="JIC131" s="511"/>
      <c r="JID131" s="511"/>
      <c r="JIE131" s="511"/>
      <c r="JIF131" s="511"/>
      <c r="JIG131" s="511"/>
      <c r="JIH131" s="511"/>
      <c r="JII131" s="511"/>
      <c r="JIJ131" s="511"/>
      <c r="JIK131" s="511"/>
      <c r="JIL131" s="511"/>
      <c r="JIM131" s="511"/>
      <c r="JIN131" s="511"/>
      <c r="JIO131" s="511"/>
      <c r="JIP131" s="511"/>
      <c r="JIQ131" s="511"/>
      <c r="JIR131" s="511"/>
      <c r="JIS131" s="511"/>
      <c r="JIT131" s="511"/>
      <c r="JIU131" s="511"/>
      <c r="JIV131" s="511"/>
      <c r="JIW131" s="511"/>
      <c r="JIX131" s="511"/>
      <c r="JIY131" s="511"/>
      <c r="JIZ131" s="511"/>
      <c r="JJA131" s="511"/>
      <c r="JJB131" s="511"/>
      <c r="JJC131" s="511"/>
      <c r="JJD131" s="511"/>
      <c r="JJE131" s="511"/>
      <c r="JJF131" s="511"/>
      <c r="JJG131" s="511"/>
      <c r="JJH131" s="511"/>
      <c r="JJI131" s="511"/>
      <c r="JJJ131" s="511"/>
      <c r="JJK131" s="511"/>
      <c r="JJL131" s="511"/>
      <c r="JJM131" s="511"/>
      <c r="JJN131" s="511"/>
      <c r="JJO131" s="511"/>
      <c r="JJP131" s="511"/>
      <c r="JJQ131" s="511"/>
      <c r="JJR131" s="511"/>
      <c r="JJS131" s="511"/>
      <c r="JJT131" s="511"/>
      <c r="JJU131" s="511"/>
      <c r="JJV131" s="511"/>
      <c r="JJW131" s="511"/>
      <c r="JJX131" s="511"/>
      <c r="JJY131" s="511"/>
      <c r="JJZ131" s="511"/>
      <c r="JKA131" s="511"/>
      <c r="JKB131" s="511"/>
      <c r="JKC131" s="511"/>
      <c r="JKD131" s="511"/>
      <c r="JKE131" s="511"/>
      <c r="JKF131" s="511"/>
      <c r="JKG131" s="511"/>
      <c r="JKH131" s="511"/>
      <c r="JKI131" s="511"/>
      <c r="JKJ131" s="511"/>
      <c r="JKK131" s="511"/>
      <c r="JKL131" s="511"/>
      <c r="JKM131" s="511"/>
      <c r="JKN131" s="511"/>
      <c r="JKO131" s="511"/>
      <c r="JKP131" s="511"/>
      <c r="JKQ131" s="511"/>
      <c r="JKR131" s="511"/>
      <c r="JKS131" s="511"/>
      <c r="JKT131" s="511"/>
      <c r="JKU131" s="511"/>
      <c r="JKV131" s="511"/>
      <c r="JKW131" s="511"/>
      <c r="JKX131" s="511"/>
      <c r="JKY131" s="511"/>
      <c r="JKZ131" s="511"/>
      <c r="JLA131" s="511"/>
      <c r="JLB131" s="511"/>
      <c r="JLC131" s="511"/>
      <c r="JLD131" s="511"/>
      <c r="JLE131" s="511"/>
      <c r="JLF131" s="511"/>
      <c r="JLG131" s="511"/>
      <c r="JLH131" s="511"/>
      <c r="JLI131" s="511"/>
      <c r="JLJ131" s="511"/>
      <c r="JLK131" s="511"/>
      <c r="JLL131" s="511"/>
      <c r="JLM131" s="511"/>
      <c r="JLN131" s="511"/>
      <c r="JLO131" s="511"/>
      <c r="JLP131" s="511"/>
      <c r="JLQ131" s="511"/>
      <c r="JLR131" s="511"/>
      <c r="JLS131" s="511"/>
      <c r="JLT131" s="511"/>
      <c r="JLU131" s="511"/>
      <c r="JLV131" s="511"/>
      <c r="JLW131" s="511"/>
      <c r="JLX131" s="511"/>
      <c r="JLY131" s="511"/>
      <c r="JLZ131" s="511"/>
      <c r="JMA131" s="511"/>
      <c r="JMB131" s="511"/>
      <c r="JMC131" s="511"/>
      <c r="JMD131" s="511"/>
      <c r="JME131" s="511"/>
      <c r="JMF131" s="511"/>
      <c r="JMG131" s="511"/>
      <c r="JMH131" s="511"/>
      <c r="JMI131" s="511"/>
      <c r="JMJ131" s="511"/>
      <c r="JMK131" s="511"/>
      <c r="JML131" s="511"/>
      <c r="JMM131" s="511"/>
      <c r="JMN131" s="511"/>
      <c r="JMO131" s="511"/>
      <c r="JMP131" s="511"/>
      <c r="JMQ131" s="511"/>
      <c r="JMR131" s="511"/>
      <c r="JMS131" s="511"/>
      <c r="JMT131" s="511"/>
      <c r="JMU131" s="511"/>
      <c r="JMV131" s="511"/>
      <c r="JMW131" s="511"/>
      <c r="JMX131" s="511"/>
      <c r="JMY131" s="511"/>
      <c r="JMZ131" s="511"/>
      <c r="JNA131" s="511"/>
      <c r="JNB131" s="511"/>
      <c r="JNC131" s="511"/>
      <c r="JND131" s="511"/>
      <c r="JNE131" s="511"/>
      <c r="JNF131" s="511"/>
      <c r="JNG131" s="511"/>
      <c r="JNH131" s="511"/>
      <c r="JNI131" s="511"/>
      <c r="JNJ131" s="511"/>
      <c r="JNK131" s="511"/>
      <c r="JNL131" s="511"/>
      <c r="JNM131" s="511"/>
      <c r="JNN131" s="511"/>
      <c r="JNO131" s="511"/>
      <c r="JNP131" s="511"/>
      <c r="JNQ131" s="511"/>
      <c r="JNR131" s="511"/>
      <c r="JNS131" s="511"/>
      <c r="JNT131" s="511"/>
      <c r="JNU131" s="511"/>
      <c r="JNV131" s="511"/>
      <c r="JNW131" s="511"/>
      <c r="JNX131" s="511"/>
      <c r="JNY131" s="511"/>
      <c r="JNZ131" s="511"/>
      <c r="JOA131" s="511"/>
      <c r="JOB131" s="511"/>
      <c r="JOC131" s="511"/>
      <c r="JOD131" s="511"/>
      <c r="JOE131" s="511"/>
      <c r="JOF131" s="511"/>
      <c r="JOG131" s="511"/>
      <c r="JOH131" s="511"/>
      <c r="JOI131" s="511"/>
      <c r="JOJ131" s="511"/>
      <c r="JOK131" s="511"/>
      <c r="JOL131" s="511"/>
      <c r="JOM131" s="511"/>
      <c r="JON131" s="511"/>
      <c r="JOO131" s="511"/>
      <c r="JOP131" s="511"/>
      <c r="JOQ131" s="511"/>
      <c r="JOR131" s="511"/>
      <c r="JOS131" s="511"/>
      <c r="JOT131" s="511"/>
      <c r="JOU131" s="511"/>
      <c r="JOV131" s="511"/>
      <c r="JOW131" s="511"/>
      <c r="JOX131" s="511"/>
      <c r="JOY131" s="511"/>
      <c r="JOZ131" s="511"/>
      <c r="JPA131" s="511"/>
      <c r="JPB131" s="511"/>
      <c r="JPC131" s="511"/>
      <c r="JPD131" s="511"/>
      <c r="JPE131" s="511"/>
      <c r="JPF131" s="511"/>
      <c r="JPG131" s="511"/>
      <c r="JPH131" s="511"/>
      <c r="JPI131" s="511"/>
      <c r="JPJ131" s="511"/>
      <c r="JPK131" s="511"/>
      <c r="JPL131" s="511"/>
      <c r="JPM131" s="511"/>
      <c r="JPN131" s="511"/>
      <c r="JPO131" s="511"/>
      <c r="JPP131" s="511"/>
      <c r="JPQ131" s="511"/>
      <c r="JPR131" s="511"/>
      <c r="JPS131" s="511"/>
      <c r="JPT131" s="511"/>
      <c r="JPU131" s="511"/>
      <c r="JPV131" s="511"/>
      <c r="JPW131" s="511"/>
      <c r="JPX131" s="511"/>
      <c r="JPY131" s="511"/>
      <c r="JPZ131" s="511"/>
      <c r="JQA131" s="511"/>
      <c r="JQB131" s="511"/>
      <c r="JQC131" s="511"/>
      <c r="JQD131" s="511"/>
      <c r="JQE131" s="511"/>
      <c r="JQF131" s="511"/>
      <c r="JQG131" s="511"/>
      <c r="JQH131" s="511"/>
      <c r="JQI131" s="511"/>
      <c r="JQJ131" s="511"/>
      <c r="JQK131" s="511"/>
      <c r="JQL131" s="511"/>
      <c r="JQM131" s="511"/>
      <c r="JQN131" s="511"/>
      <c r="JQO131" s="511"/>
      <c r="JQP131" s="511"/>
      <c r="JQQ131" s="511"/>
      <c r="JQR131" s="511"/>
      <c r="JQS131" s="511"/>
      <c r="JQT131" s="511"/>
      <c r="JQU131" s="511"/>
      <c r="JQV131" s="511"/>
      <c r="JQW131" s="511"/>
      <c r="JQX131" s="511"/>
      <c r="JQY131" s="511"/>
      <c r="JQZ131" s="511"/>
      <c r="JRA131" s="511"/>
      <c r="JRB131" s="511"/>
      <c r="JRC131" s="511"/>
      <c r="JRD131" s="511"/>
      <c r="JRE131" s="511"/>
      <c r="JRF131" s="511"/>
      <c r="JRG131" s="511"/>
      <c r="JRH131" s="511"/>
      <c r="JRI131" s="511"/>
      <c r="JRJ131" s="511"/>
      <c r="JRK131" s="511"/>
      <c r="JRL131" s="511"/>
      <c r="JRM131" s="511"/>
      <c r="JRN131" s="511"/>
      <c r="JRO131" s="511"/>
      <c r="JRP131" s="511"/>
      <c r="JRQ131" s="511"/>
      <c r="JRR131" s="511"/>
      <c r="JRS131" s="511"/>
      <c r="JRT131" s="511"/>
      <c r="JRU131" s="511"/>
      <c r="JRV131" s="511"/>
      <c r="JRW131" s="511"/>
      <c r="JRX131" s="511"/>
      <c r="JRY131" s="511"/>
      <c r="JRZ131" s="511"/>
      <c r="JSA131" s="511"/>
      <c r="JSB131" s="511"/>
      <c r="JSC131" s="511"/>
      <c r="JSD131" s="511"/>
      <c r="JSE131" s="511"/>
      <c r="JSF131" s="511"/>
      <c r="JSG131" s="511"/>
      <c r="JSH131" s="511"/>
      <c r="JSI131" s="511"/>
      <c r="JSJ131" s="511"/>
      <c r="JSK131" s="511"/>
      <c r="JSL131" s="511"/>
      <c r="JSM131" s="511"/>
      <c r="JSN131" s="511"/>
      <c r="JSO131" s="511"/>
      <c r="JSP131" s="511"/>
      <c r="JSQ131" s="511"/>
      <c r="JSR131" s="511"/>
      <c r="JSS131" s="511"/>
      <c r="JST131" s="511"/>
      <c r="JSU131" s="511"/>
      <c r="JSV131" s="511"/>
      <c r="JSW131" s="511"/>
      <c r="JSX131" s="511"/>
      <c r="JSY131" s="511"/>
      <c r="JSZ131" s="511"/>
      <c r="JTA131" s="511"/>
      <c r="JTB131" s="511"/>
      <c r="JTC131" s="511"/>
      <c r="JTD131" s="511"/>
      <c r="JTE131" s="511"/>
      <c r="JTF131" s="511"/>
      <c r="JTG131" s="511"/>
      <c r="JTH131" s="511"/>
      <c r="JTI131" s="511"/>
      <c r="JTJ131" s="511"/>
      <c r="JTK131" s="511"/>
      <c r="JTL131" s="511"/>
      <c r="JTM131" s="511"/>
      <c r="JTN131" s="511"/>
      <c r="JTO131" s="511"/>
      <c r="JTP131" s="511"/>
      <c r="JTQ131" s="511"/>
      <c r="JTR131" s="511"/>
      <c r="JTS131" s="511"/>
      <c r="JTT131" s="511"/>
      <c r="JTU131" s="511"/>
      <c r="JTV131" s="511"/>
      <c r="JTW131" s="511"/>
      <c r="JTX131" s="511"/>
      <c r="JTY131" s="511"/>
      <c r="JTZ131" s="511"/>
      <c r="JUA131" s="511"/>
      <c r="JUB131" s="511"/>
      <c r="JUC131" s="511"/>
      <c r="JUD131" s="511"/>
      <c r="JUE131" s="511"/>
      <c r="JUF131" s="511"/>
      <c r="JUG131" s="511"/>
      <c r="JUH131" s="511"/>
      <c r="JUI131" s="511"/>
      <c r="JUJ131" s="511"/>
      <c r="JUK131" s="511"/>
      <c r="JUL131" s="511"/>
      <c r="JUM131" s="511"/>
      <c r="JUN131" s="511"/>
      <c r="JUO131" s="511"/>
      <c r="JUP131" s="511"/>
      <c r="JUQ131" s="511"/>
      <c r="JUR131" s="511"/>
      <c r="JUS131" s="511"/>
      <c r="JUT131" s="511"/>
      <c r="JUU131" s="511"/>
      <c r="JUV131" s="511"/>
      <c r="JUW131" s="511"/>
      <c r="JUX131" s="511"/>
      <c r="JUY131" s="511"/>
      <c r="JUZ131" s="511"/>
      <c r="JVA131" s="511"/>
      <c r="JVB131" s="511"/>
      <c r="JVC131" s="511"/>
      <c r="JVD131" s="511"/>
      <c r="JVE131" s="511"/>
      <c r="JVF131" s="511"/>
      <c r="JVG131" s="511"/>
      <c r="JVH131" s="511"/>
      <c r="JVI131" s="511"/>
      <c r="JVJ131" s="511"/>
      <c r="JVK131" s="511"/>
      <c r="JVL131" s="511"/>
      <c r="JVM131" s="511"/>
      <c r="JVN131" s="511"/>
      <c r="JVO131" s="511"/>
      <c r="JVP131" s="511"/>
      <c r="JVQ131" s="511"/>
      <c r="JVR131" s="511"/>
      <c r="JVS131" s="511"/>
      <c r="JVT131" s="511"/>
      <c r="JVU131" s="511"/>
      <c r="JVV131" s="511"/>
      <c r="JVW131" s="511"/>
      <c r="JVX131" s="511"/>
      <c r="JVY131" s="511"/>
      <c r="JVZ131" s="511"/>
      <c r="JWA131" s="511"/>
      <c r="JWB131" s="511"/>
      <c r="JWC131" s="511"/>
      <c r="JWD131" s="511"/>
      <c r="JWE131" s="511"/>
      <c r="JWF131" s="511"/>
      <c r="JWG131" s="511"/>
      <c r="JWH131" s="511"/>
      <c r="JWI131" s="511"/>
      <c r="JWJ131" s="511"/>
      <c r="JWK131" s="511"/>
      <c r="JWL131" s="511"/>
      <c r="JWM131" s="511"/>
      <c r="JWN131" s="511"/>
      <c r="JWO131" s="511"/>
      <c r="JWP131" s="511"/>
      <c r="JWQ131" s="511"/>
      <c r="JWR131" s="511"/>
      <c r="JWS131" s="511"/>
      <c r="JWT131" s="511"/>
      <c r="JWU131" s="511"/>
      <c r="JWV131" s="511"/>
      <c r="JWW131" s="511"/>
      <c r="JWX131" s="511"/>
      <c r="JWY131" s="511"/>
      <c r="JWZ131" s="511"/>
      <c r="JXA131" s="511"/>
      <c r="JXB131" s="511"/>
      <c r="JXC131" s="511"/>
      <c r="JXD131" s="511"/>
      <c r="JXE131" s="511"/>
      <c r="JXF131" s="511"/>
      <c r="JXG131" s="511"/>
      <c r="JXH131" s="511"/>
      <c r="JXI131" s="511"/>
      <c r="JXJ131" s="511"/>
      <c r="JXK131" s="511"/>
      <c r="JXL131" s="511"/>
      <c r="JXM131" s="511"/>
      <c r="JXN131" s="511"/>
      <c r="JXO131" s="511"/>
      <c r="JXP131" s="511"/>
      <c r="JXQ131" s="511"/>
      <c r="JXR131" s="511"/>
      <c r="JXS131" s="511"/>
      <c r="JXT131" s="511"/>
      <c r="JXU131" s="511"/>
      <c r="JXV131" s="511"/>
      <c r="JXW131" s="511"/>
      <c r="JXX131" s="511"/>
      <c r="JXY131" s="511"/>
      <c r="JXZ131" s="511"/>
      <c r="JYA131" s="511"/>
      <c r="JYB131" s="511"/>
      <c r="JYC131" s="511"/>
      <c r="JYD131" s="511"/>
      <c r="JYE131" s="511"/>
      <c r="JYF131" s="511"/>
      <c r="JYG131" s="511"/>
      <c r="JYH131" s="511"/>
      <c r="JYI131" s="511"/>
      <c r="JYJ131" s="511"/>
      <c r="JYK131" s="511"/>
      <c r="JYL131" s="511"/>
      <c r="JYM131" s="511"/>
      <c r="JYN131" s="511"/>
      <c r="JYO131" s="511"/>
      <c r="JYP131" s="511"/>
      <c r="JYQ131" s="511"/>
      <c r="JYR131" s="511"/>
      <c r="JYS131" s="511"/>
      <c r="JYT131" s="511"/>
      <c r="JYU131" s="511"/>
      <c r="JYV131" s="511"/>
      <c r="JYW131" s="511"/>
      <c r="JYX131" s="511"/>
      <c r="JYY131" s="511"/>
      <c r="JYZ131" s="511"/>
      <c r="JZA131" s="511"/>
      <c r="JZB131" s="511"/>
      <c r="JZC131" s="511"/>
      <c r="JZD131" s="511"/>
      <c r="JZE131" s="511"/>
      <c r="JZF131" s="511"/>
      <c r="JZG131" s="511"/>
      <c r="JZH131" s="511"/>
      <c r="JZI131" s="511"/>
      <c r="JZJ131" s="511"/>
      <c r="JZK131" s="511"/>
      <c r="JZL131" s="511"/>
      <c r="JZM131" s="511"/>
      <c r="JZN131" s="511"/>
      <c r="JZO131" s="511"/>
      <c r="JZP131" s="511"/>
      <c r="JZQ131" s="511"/>
      <c r="JZR131" s="511"/>
      <c r="JZS131" s="511"/>
      <c r="JZT131" s="511"/>
      <c r="JZU131" s="511"/>
      <c r="JZV131" s="511"/>
      <c r="JZW131" s="511"/>
      <c r="JZX131" s="511"/>
      <c r="JZY131" s="511"/>
      <c r="JZZ131" s="511"/>
      <c r="KAA131" s="511"/>
      <c r="KAB131" s="511"/>
      <c r="KAC131" s="511"/>
      <c r="KAD131" s="511"/>
      <c r="KAE131" s="511"/>
      <c r="KAF131" s="511"/>
      <c r="KAG131" s="511"/>
      <c r="KAH131" s="511"/>
      <c r="KAI131" s="511"/>
      <c r="KAJ131" s="511"/>
      <c r="KAK131" s="511"/>
      <c r="KAL131" s="511"/>
      <c r="KAM131" s="511"/>
      <c r="KAN131" s="511"/>
      <c r="KAO131" s="511"/>
      <c r="KAP131" s="511"/>
      <c r="KAQ131" s="511"/>
      <c r="KAR131" s="511"/>
      <c r="KAS131" s="511"/>
      <c r="KAT131" s="511"/>
      <c r="KAU131" s="511"/>
      <c r="KAV131" s="511"/>
      <c r="KAW131" s="511"/>
      <c r="KAX131" s="511"/>
      <c r="KAY131" s="511"/>
      <c r="KAZ131" s="511"/>
      <c r="KBA131" s="511"/>
      <c r="KBB131" s="511"/>
      <c r="KBC131" s="511"/>
      <c r="KBD131" s="511"/>
      <c r="KBE131" s="511"/>
      <c r="KBF131" s="511"/>
      <c r="KBG131" s="511"/>
      <c r="KBH131" s="511"/>
      <c r="KBI131" s="511"/>
      <c r="KBJ131" s="511"/>
      <c r="KBK131" s="511"/>
      <c r="KBL131" s="511"/>
      <c r="KBM131" s="511"/>
      <c r="KBN131" s="511"/>
      <c r="KBO131" s="511"/>
      <c r="KBP131" s="511"/>
      <c r="KBQ131" s="511"/>
      <c r="KBR131" s="511"/>
      <c r="KBS131" s="511"/>
      <c r="KBT131" s="511"/>
      <c r="KBU131" s="511"/>
      <c r="KBV131" s="511"/>
      <c r="KBW131" s="511"/>
      <c r="KBX131" s="511"/>
      <c r="KBY131" s="511"/>
      <c r="KBZ131" s="511"/>
      <c r="KCA131" s="511"/>
      <c r="KCB131" s="511"/>
      <c r="KCC131" s="511"/>
      <c r="KCD131" s="511"/>
      <c r="KCE131" s="511"/>
      <c r="KCF131" s="511"/>
      <c r="KCG131" s="511"/>
      <c r="KCH131" s="511"/>
      <c r="KCI131" s="511"/>
      <c r="KCJ131" s="511"/>
      <c r="KCK131" s="511"/>
      <c r="KCL131" s="511"/>
      <c r="KCM131" s="511"/>
      <c r="KCN131" s="511"/>
      <c r="KCO131" s="511"/>
      <c r="KCP131" s="511"/>
      <c r="KCQ131" s="511"/>
      <c r="KCR131" s="511"/>
      <c r="KCS131" s="511"/>
      <c r="KCT131" s="511"/>
      <c r="KCU131" s="511"/>
      <c r="KCV131" s="511"/>
      <c r="KCW131" s="511"/>
      <c r="KCX131" s="511"/>
      <c r="KCY131" s="511"/>
      <c r="KCZ131" s="511"/>
      <c r="KDA131" s="511"/>
      <c r="KDB131" s="511"/>
      <c r="KDC131" s="511"/>
      <c r="KDD131" s="511"/>
      <c r="KDE131" s="511"/>
      <c r="KDF131" s="511"/>
      <c r="KDG131" s="511"/>
      <c r="KDH131" s="511"/>
      <c r="KDI131" s="511"/>
      <c r="KDJ131" s="511"/>
      <c r="KDK131" s="511"/>
      <c r="KDL131" s="511"/>
      <c r="KDM131" s="511"/>
      <c r="KDN131" s="511"/>
      <c r="KDO131" s="511"/>
      <c r="KDP131" s="511"/>
      <c r="KDQ131" s="511"/>
      <c r="KDR131" s="511"/>
      <c r="KDS131" s="511"/>
      <c r="KDT131" s="511"/>
      <c r="KDU131" s="511"/>
      <c r="KDV131" s="511"/>
      <c r="KDW131" s="511"/>
      <c r="KDX131" s="511"/>
      <c r="KDY131" s="511"/>
      <c r="KDZ131" s="511"/>
      <c r="KEA131" s="511"/>
      <c r="KEB131" s="511"/>
      <c r="KEC131" s="511"/>
      <c r="KED131" s="511"/>
      <c r="KEE131" s="511"/>
      <c r="KEF131" s="511"/>
      <c r="KEG131" s="511"/>
      <c r="KEH131" s="511"/>
      <c r="KEI131" s="511"/>
      <c r="KEJ131" s="511"/>
      <c r="KEK131" s="511"/>
      <c r="KEL131" s="511"/>
      <c r="KEM131" s="511"/>
      <c r="KEN131" s="511"/>
      <c r="KEO131" s="511"/>
      <c r="KEP131" s="511"/>
      <c r="KEQ131" s="511"/>
      <c r="KER131" s="511"/>
      <c r="KES131" s="511"/>
      <c r="KET131" s="511"/>
      <c r="KEU131" s="511"/>
      <c r="KEV131" s="511"/>
      <c r="KEW131" s="511"/>
      <c r="KEX131" s="511"/>
      <c r="KEY131" s="511"/>
      <c r="KEZ131" s="511"/>
      <c r="KFA131" s="511"/>
      <c r="KFB131" s="511"/>
      <c r="KFC131" s="511"/>
      <c r="KFD131" s="511"/>
      <c r="KFE131" s="511"/>
      <c r="KFF131" s="511"/>
      <c r="KFG131" s="511"/>
      <c r="KFH131" s="511"/>
      <c r="KFI131" s="511"/>
      <c r="KFJ131" s="511"/>
      <c r="KFK131" s="511"/>
      <c r="KFL131" s="511"/>
      <c r="KFM131" s="511"/>
      <c r="KFN131" s="511"/>
      <c r="KFO131" s="511"/>
      <c r="KFP131" s="511"/>
      <c r="KFQ131" s="511"/>
      <c r="KFR131" s="511"/>
      <c r="KFS131" s="511"/>
      <c r="KFT131" s="511"/>
      <c r="KFU131" s="511"/>
      <c r="KFV131" s="511"/>
      <c r="KFW131" s="511"/>
      <c r="KFX131" s="511"/>
      <c r="KFY131" s="511"/>
      <c r="KFZ131" s="511"/>
      <c r="KGA131" s="511"/>
      <c r="KGB131" s="511"/>
      <c r="KGC131" s="511"/>
      <c r="KGD131" s="511"/>
      <c r="KGE131" s="511"/>
      <c r="KGF131" s="511"/>
      <c r="KGG131" s="511"/>
      <c r="KGH131" s="511"/>
      <c r="KGI131" s="511"/>
      <c r="KGJ131" s="511"/>
      <c r="KGK131" s="511"/>
      <c r="KGL131" s="511"/>
      <c r="KGM131" s="511"/>
      <c r="KGN131" s="511"/>
      <c r="KGO131" s="511"/>
      <c r="KGP131" s="511"/>
      <c r="KGQ131" s="511"/>
      <c r="KGR131" s="511"/>
      <c r="KGS131" s="511"/>
      <c r="KGT131" s="511"/>
      <c r="KGU131" s="511"/>
      <c r="KGV131" s="511"/>
      <c r="KGW131" s="511"/>
      <c r="KGX131" s="511"/>
      <c r="KGY131" s="511"/>
      <c r="KGZ131" s="511"/>
      <c r="KHA131" s="511"/>
      <c r="KHB131" s="511"/>
      <c r="KHC131" s="511"/>
      <c r="KHD131" s="511"/>
      <c r="KHE131" s="511"/>
      <c r="KHF131" s="511"/>
      <c r="KHG131" s="511"/>
      <c r="KHH131" s="511"/>
      <c r="KHI131" s="511"/>
      <c r="KHJ131" s="511"/>
      <c r="KHK131" s="511"/>
      <c r="KHL131" s="511"/>
      <c r="KHM131" s="511"/>
      <c r="KHN131" s="511"/>
      <c r="KHO131" s="511"/>
      <c r="KHP131" s="511"/>
      <c r="KHQ131" s="511"/>
      <c r="KHR131" s="511"/>
      <c r="KHS131" s="511"/>
      <c r="KHT131" s="511"/>
      <c r="KHU131" s="511"/>
      <c r="KHV131" s="511"/>
      <c r="KHW131" s="511"/>
      <c r="KHX131" s="511"/>
      <c r="KHY131" s="511"/>
      <c r="KHZ131" s="511"/>
      <c r="KIA131" s="511"/>
      <c r="KIB131" s="511"/>
      <c r="KIC131" s="511"/>
      <c r="KID131" s="511"/>
      <c r="KIE131" s="511"/>
      <c r="KIF131" s="511"/>
      <c r="KIG131" s="511"/>
      <c r="KIH131" s="511"/>
      <c r="KII131" s="511"/>
      <c r="KIJ131" s="511"/>
      <c r="KIK131" s="511"/>
      <c r="KIL131" s="511"/>
      <c r="KIM131" s="511"/>
      <c r="KIN131" s="511"/>
      <c r="KIO131" s="511"/>
      <c r="KIP131" s="511"/>
      <c r="KIQ131" s="511"/>
      <c r="KIR131" s="511"/>
      <c r="KIS131" s="511"/>
      <c r="KIT131" s="511"/>
      <c r="KIU131" s="511"/>
      <c r="KIV131" s="511"/>
      <c r="KIW131" s="511"/>
      <c r="KIX131" s="511"/>
      <c r="KIY131" s="511"/>
      <c r="KIZ131" s="511"/>
      <c r="KJA131" s="511"/>
      <c r="KJB131" s="511"/>
      <c r="KJC131" s="511"/>
      <c r="KJD131" s="511"/>
      <c r="KJE131" s="511"/>
      <c r="KJF131" s="511"/>
      <c r="KJG131" s="511"/>
      <c r="KJH131" s="511"/>
      <c r="KJI131" s="511"/>
      <c r="KJJ131" s="511"/>
      <c r="KJK131" s="511"/>
      <c r="KJL131" s="511"/>
      <c r="KJM131" s="511"/>
      <c r="KJN131" s="511"/>
      <c r="KJO131" s="511"/>
      <c r="KJP131" s="511"/>
      <c r="KJQ131" s="511"/>
      <c r="KJR131" s="511"/>
      <c r="KJS131" s="511"/>
      <c r="KJT131" s="511"/>
      <c r="KJU131" s="511"/>
      <c r="KJV131" s="511"/>
      <c r="KJW131" s="511"/>
      <c r="KJX131" s="511"/>
      <c r="KJY131" s="511"/>
      <c r="KJZ131" s="511"/>
      <c r="KKA131" s="511"/>
      <c r="KKB131" s="511"/>
      <c r="KKC131" s="511"/>
      <c r="KKD131" s="511"/>
      <c r="KKE131" s="511"/>
      <c r="KKF131" s="511"/>
      <c r="KKG131" s="511"/>
      <c r="KKH131" s="511"/>
      <c r="KKI131" s="511"/>
      <c r="KKJ131" s="511"/>
      <c r="KKK131" s="511"/>
      <c r="KKL131" s="511"/>
      <c r="KKM131" s="511"/>
      <c r="KKN131" s="511"/>
      <c r="KKO131" s="511"/>
      <c r="KKP131" s="511"/>
      <c r="KKQ131" s="511"/>
      <c r="KKR131" s="511"/>
      <c r="KKS131" s="511"/>
      <c r="KKT131" s="511"/>
      <c r="KKU131" s="511"/>
      <c r="KKV131" s="511"/>
      <c r="KKW131" s="511"/>
      <c r="KKX131" s="511"/>
      <c r="KKY131" s="511"/>
      <c r="KKZ131" s="511"/>
      <c r="KLA131" s="511"/>
      <c r="KLB131" s="511"/>
      <c r="KLC131" s="511"/>
      <c r="KLD131" s="511"/>
      <c r="KLE131" s="511"/>
      <c r="KLF131" s="511"/>
      <c r="KLG131" s="511"/>
      <c r="KLH131" s="511"/>
      <c r="KLI131" s="511"/>
      <c r="KLJ131" s="511"/>
      <c r="KLK131" s="511"/>
      <c r="KLL131" s="511"/>
      <c r="KLM131" s="511"/>
      <c r="KLN131" s="511"/>
      <c r="KLO131" s="511"/>
      <c r="KLP131" s="511"/>
      <c r="KLQ131" s="511"/>
      <c r="KLR131" s="511"/>
      <c r="KLS131" s="511"/>
      <c r="KLT131" s="511"/>
      <c r="KLU131" s="511"/>
      <c r="KLV131" s="511"/>
      <c r="KLW131" s="511"/>
      <c r="KLX131" s="511"/>
      <c r="KLY131" s="511"/>
      <c r="KLZ131" s="511"/>
      <c r="KMA131" s="511"/>
      <c r="KMB131" s="511"/>
      <c r="KMC131" s="511"/>
      <c r="KMD131" s="511"/>
      <c r="KME131" s="511"/>
      <c r="KMF131" s="511"/>
      <c r="KMG131" s="511"/>
      <c r="KMH131" s="511"/>
      <c r="KMI131" s="511"/>
      <c r="KMJ131" s="511"/>
      <c r="KMK131" s="511"/>
      <c r="KML131" s="511"/>
      <c r="KMM131" s="511"/>
      <c r="KMN131" s="511"/>
      <c r="KMO131" s="511"/>
      <c r="KMP131" s="511"/>
      <c r="KMQ131" s="511"/>
      <c r="KMR131" s="511"/>
      <c r="KMS131" s="511"/>
      <c r="KMT131" s="511"/>
      <c r="KMU131" s="511"/>
      <c r="KMV131" s="511"/>
      <c r="KMW131" s="511"/>
      <c r="KMX131" s="511"/>
      <c r="KMY131" s="511"/>
      <c r="KMZ131" s="511"/>
      <c r="KNA131" s="511"/>
      <c r="KNB131" s="511"/>
      <c r="KNC131" s="511"/>
      <c r="KND131" s="511"/>
      <c r="KNE131" s="511"/>
      <c r="KNF131" s="511"/>
      <c r="KNG131" s="511"/>
      <c r="KNH131" s="511"/>
      <c r="KNI131" s="511"/>
      <c r="KNJ131" s="511"/>
      <c r="KNK131" s="511"/>
      <c r="KNL131" s="511"/>
      <c r="KNM131" s="511"/>
      <c r="KNN131" s="511"/>
      <c r="KNO131" s="511"/>
      <c r="KNP131" s="511"/>
      <c r="KNQ131" s="511"/>
      <c r="KNR131" s="511"/>
      <c r="KNS131" s="511"/>
      <c r="KNT131" s="511"/>
      <c r="KNU131" s="511"/>
      <c r="KNV131" s="511"/>
      <c r="KNW131" s="511"/>
      <c r="KNX131" s="511"/>
      <c r="KNY131" s="511"/>
      <c r="KNZ131" s="511"/>
      <c r="KOA131" s="511"/>
      <c r="KOB131" s="511"/>
      <c r="KOC131" s="511"/>
      <c r="KOD131" s="511"/>
      <c r="KOE131" s="511"/>
      <c r="KOF131" s="511"/>
      <c r="KOG131" s="511"/>
      <c r="KOH131" s="511"/>
      <c r="KOI131" s="511"/>
      <c r="KOJ131" s="511"/>
      <c r="KOK131" s="511"/>
      <c r="KOL131" s="511"/>
      <c r="KOM131" s="511"/>
      <c r="KON131" s="511"/>
      <c r="KOO131" s="511"/>
      <c r="KOP131" s="511"/>
      <c r="KOQ131" s="511"/>
      <c r="KOR131" s="511"/>
      <c r="KOS131" s="511"/>
      <c r="KOT131" s="511"/>
      <c r="KOU131" s="511"/>
      <c r="KOV131" s="511"/>
      <c r="KOW131" s="511"/>
      <c r="KOX131" s="511"/>
      <c r="KOY131" s="511"/>
      <c r="KOZ131" s="511"/>
      <c r="KPA131" s="511"/>
      <c r="KPB131" s="511"/>
      <c r="KPC131" s="511"/>
      <c r="KPD131" s="511"/>
      <c r="KPE131" s="511"/>
      <c r="KPF131" s="511"/>
      <c r="KPG131" s="511"/>
      <c r="KPH131" s="511"/>
      <c r="KPI131" s="511"/>
      <c r="KPJ131" s="511"/>
      <c r="KPK131" s="511"/>
      <c r="KPL131" s="511"/>
      <c r="KPM131" s="511"/>
      <c r="KPN131" s="511"/>
      <c r="KPO131" s="511"/>
      <c r="KPP131" s="511"/>
      <c r="KPQ131" s="511"/>
      <c r="KPR131" s="511"/>
      <c r="KPS131" s="511"/>
      <c r="KPT131" s="511"/>
      <c r="KPU131" s="511"/>
      <c r="KPV131" s="511"/>
      <c r="KPW131" s="511"/>
      <c r="KPX131" s="511"/>
      <c r="KPY131" s="511"/>
      <c r="KPZ131" s="511"/>
      <c r="KQA131" s="511"/>
      <c r="KQB131" s="511"/>
      <c r="KQC131" s="511"/>
      <c r="KQD131" s="511"/>
      <c r="KQE131" s="511"/>
      <c r="KQF131" s="511"/>
      <c r="KQG131" s="511"/>
      <c r="KQH131" s="511"/>
      <c r="KQI131" s="511"/>
      <c r="KQJ131" s="511"/>
      <c r="KQK131" s="511"/>
      <c r="KQL131" s="511"/>
      <c r="KQM131" s="511"/>
      <c r="KQN131" s="511"/>
      <c r="KQO131" s="511"/>
      <c r="KQP131" s="511"/>
      <c r="KQQ131" s="511"/>
      <c r="KQR131" s="511"/>
      <c r="KQS131" s="511"/>
      <c r="KQT131" s="511"/>
      <c r="KQU131" s="511"/>
      <c r="KQV131" s="511"/>
      <c r="KQW131" s="511"/>
      <c r="KQX131" s="511"/>
      <c r="KQY131" s="511"/>
      <c r="KQZ131" s="511"/>
      <c r="KRA131" s="511"/>
      <c r="KRB131" s="511"/>
      <c r="KRC131" s="511"/>
      <c r="KRD131" s="511"/>
      <c r="KRE131" s="511"/>
      <c r="KRF131" s="511"/>
      <c r="KRG131" s="511"/>
      <c r="KRH131" s="511"/>
      <c r="KRI131" s="511"/>
      <c r="KRJ131" s="511"/>
      <c r="KRK131" s="511"/>
      <c r="KRL131" s="511"/>
      <c r="KRM131" s="511"/>
      <c r="KRN131" s="511"/>
      <c r="KRO131" s="511"/>
      <c r="KRP131" s="511"/>
      <c r="KRQ131" s="511"/>
      <c r="KRR131" s="511"/>
      <c r="KRS131" s="511"/>
      <c r="KRT131" s="511"/>
      <c r="KRU131" s="511"/>
      <c r="KRV131" s="511"/>
      <c r="KRW131" s="511"/>
      <c r="KRX131" s="511"/>
      <c r="KRY131" s="511"/>
      <c r="KRZ131" s="511"/>
      <c r="KSA131" s="511"/>
      <c r="KSB131" s="511"/>
      <c r="KSC131" s="511"/>
      <c r="KSD131" s="511"/>
      <c r="KSE131" s="511"/>
      <c r="KSF131" s="511"/>
      <c r="KSG131" s="511"/>
      <c r="KSH131" s="511"/>
      <c r="KSI131" s="511"/>
      <c r="KSJ131" s="511"/>
      <c r="KSK131" s="511"/>
      <c r="KSL131" s="511"/>
      <c r="KSM131" s="511"/>
      <c r="KSN131" s="511"/>
      <c r="KSO131" s="511"/>
      <c r="KSP131" s="511"/>
      <c r="KSQ131" s="511"/>
      <c r="KSR131" s="511"/>
      <c r="KSS131" s="511"/>
      <c r="KST131" s="511"/>
      <c r="KSU131" s="511"/>
      <c r="KSV131" s="511"/>
      <c r="KSW131" s="511"/>
      <c r="KSX131" s="511"/>
      <c r="KSY131" s="511"/>
      <c r="KSZ131" s="511"/>
      <c r="KTA131" s="511"/>
      <c r="KTB131" s="511"/>
      <c r="KTC131" s="511"/>
      <c r="KTD131" s="511"/>
      <c r="KTE131" s="511"/>
      <c r="KTF131" s="511"/>
      <c r="KTG131" s="511"/>
      <c r="KTH131" s="511"/>
      <c r="KTI131" s="511"/>
      <c r="KTJ131" s="511"/>
      <c r="KTK131" s="511"/>
      <c r="KTL131" s="511"/>
      <c r="KTM131" s="511"/>
      <c r="KTN131" s="511"/>
      <c r="KTO131" s="511"/>
      <c r="KTP131" s="511"/>
      <c r="KTQ131" s="511"/>
      <c r="KTR131" s="511"/>
      <c r="KTS131" s="511"/>
      <c r="KTT131" s="511"/>
      <c r="KTU131" s="511"/>
      <c r="KTV131" s="511"/>
      <c r="KTW131" s="511"/>
      <c r="KTX131" s="511"/>
      <c r="KTY131" s="511"/>
      <c r="KTZ131" s="511"/>
      <c r="KUA131" s="511"/>
      <c r="KUB131" s="511"/>
      <c r="KUC131" s="511"/>
      <c r="KUD131" s="511"/>
      <c r="KUE131" s="511"/>
      <c r="KUF131" s="511"/>
      <c r="KUG131" s="511"/>
      <c r="KUH131" s="511"/>
      <c r="KUI131" s="511"/>
      <c r="KUJ131" s="511"/>
      <c r="KUK131" s="511"/>
      <c r="KUL131" s="511"/>
      <c r="KUM131" s="511"/>
      <c r="KUN131" s="511"/>
      <c r="KUO131" s="511"/>
      <c r="KUP131" s="511"/>
      <c r="KUQ131" s="511"/>
      <c r="KUR131" s="511"/>
      <c r="KUS131" s="511"/>
      <c r="KUT131" s="511"/>
      <c r="KUU131" s="511"/>
      <c r="KUV131" s="511"/>
      <c r="KUW131" s="511"/>
      <c r="KUX131" s="511"/>
      <c r="KUY131" s="511"/>
      <c r="KUZ131" s="511"/>
      <c r="KVA131" s="511"/>
      <c r="KVB131" s="511"/>
      <c r="KVC131" s="511"/>
      <c r="KVD131" s="511"/>
      <c r="KVE131" s="511"/>
      <c r="KVF131" s="511"/>
      <c r="KVG131" s="511"/>
      <c r="KVH131" s="511"/>
      <c r="KVI131" s="511"/>
      <c r="KVJ131" s="511"/>
      <c r="KVK131" s="511"/>
      <c r="KVL131" s="511"/>
      <c r="KVM131" s="511"/>
      <c r="KVN131" s="511"/>
      <c r="KVO131" s="511"/>
      <c r="KVP131" s="511"/>
      <c r="KVQ131" s="511"/>
      <c r="KVR131" s="511"/>
      <c r="KVS131" s="511"/>
      <c r="KVT131" s="511"/>
      <c r="KVU131" s="511"/>
      <c r="KVV131" s="511"/>
      <c r="KVW131" s="511"/>
      <c r="KVX131" s="511"/>
      <c r="KVY131" s="511"/>
      <c r="KVZ131" s="511"/>
      <c r="KWA131" s="511"/>
      <c r="KWB131" s="511"/>
      <c r="KWC131" s="511"/>
      <c r="KWD131" s="511"/>
      <c r="KWE131" s="511"/>
      <c r="KWF131" s="511"/>
      <c r="KWG131" s="511"/>
      <c r="KWH131" s="511"/>
      <c r="KWI131" s="511"/>
      <c r="KWJ131" s="511"/>
      <c r="KWK131" s="511"/>
      <c r="KWL131" s="511"/>
      <c r="KWM131" s="511"/>
      <c r="KWN131" s="511"/>
      <c r="KWO131" s="511"/>
      <c r="KWP131" s="511"/>
      <c r="KWQ131" s="511"/>
      <c r="KWR131" s="511"/>
      <c r="KWS131" s="511"/>
      <c r="KWT131" s="511"/>
      <c r="KWU131" s="511"/>
      <c r="KWV131" s="511"/>
      <c r="KWW131" s="511"/>
      <c r="KWX131" s="511"/>
      <c r="KWY131" s="511"/>
      <c r="KWZ131" s="511"/>
      <c r="KXA131" s="511"/>
      <c r="KXB131" s="511"/>
      <c r="KXC131" s="511"/>
      <c r="KXD131" s="511"/>
      <c r="KXE131" s="511"/>
      <c r="KXF131" s="511"/>
      <c r="KXG131" s="511"/>
      <c r="KXH131" s="511"/>
      <c r="KXI131" s="511"/>
      <c r="KXJ131" s="511"/>
      <c r="KXK131" s="511"/>
      <c r="KXL131" s="511"/>
      <c r="KXM131" s="511"/>
      <c r="KXN131" s="511"/>
      <c r="KXO131" s="511"/>
      <c r="KXP131" s="511"/>
      <c r="KXQ131" s="511"/>
      <c r="KXR131" s="511"/>
      <c r="KXS131" s="511"/>
      <c r="KXT131" s="511"/>
      <c r="KXU131" s="511"/>
      <c r="KXV131" s="511"/>
      <c r="KXW131" s="511"/>
      <c r="KXX131" s="511"/>
      <c r="KXY131" s="511"/>
      <c r="KXZ131" s="511"/>
      <c r="KYA131" s="511"/>
      <c r="KYB131" s="511"/>
      <c r="KYC131" s="511"/>
      <c r="KYD131" s="511"/>
      <c r="KYE131" s="511"/>
      <c r="KYF131" s="511"/>
      <c r="KYG131" s="511"/>
      <c r="KYH131" s="511"/>
      <c r="KYI131" s="511"/>
      <c r="KYJ131" s="511"/>
      <c r="KYK131" s="511"/>
      <c r="KYL131" s="511"/>
      <c r="KYM131" s="511"/>
      <c r="KYN131" s="511"/>
      <c r="KYO131" s="511"/>
      <c r="KYP131" s="511"/>
      <c r="KYQ131" s="511"/>
      <c r="KYR131" s="511"/>
      <c r="KYS131" s="511"/>
      <c r="KYT131" s="511"/>
      <c r="KYU131" s="511"/>
      <c r="KYV131" s="511"/>
      <c r="KYW131" s="511"/>
      <c r="KYX131" s="511"/>
      <c r="KYY131" s="511"/>
      <c r="KYZ131" s="511"/>
      <c r="KZA131" s="511"/>
      <c r="KZB131" s="511"/>
      <c r="KZC131" s="511"/>
      <c r="KZD131" s="511"/>
      <c r="KZE131" s="511"/>
      <c r="KZF131" s="511"/>
      <c r="KZG131" s="511"/>
      <c r="KZH131" s="511"/>
      <c r="KZI131" s="511"/>
      <c r="KZJ131" s="511"/>
      <c r="KZK131" s="511"/>
      <c r="KZL131" s="511"/>
      <c r="KZM131" s="511"/>
      <c r="KZN131" s="511"/>
      <c r="KZO131" s="511"/>
      <c r="KZP131" s="511"/>
      <c r="KZQ131" s="511"/>
      <c r="KZR131" s="511"/>
      <c r="KZS131" s="511"/>
      <c r="KZT131" s="511"/>
      <c r="KZU131" s="511"/>
      <c r="KZV131" s="511"/>
      <c r="KZW131" s="511"/>
      <c r="KZX131" s="511"/>
      <c r="KZY131" s="511"/>
      <c r="KZZ131" s="511"/>
      <c r="LAA131" s="511"/>
      <c r="LAB131" s="511"/>
      <c r="LAC131" s="511"/>
      <c r="LAD131" s="511"/>
      <c r="LAE131" s="511"/>
      <c r="LAF131" s="511"/>
      <c r="LAG131" s="511"/>
      <c r="LAH131" s="511"/>
      <c r="LAI131" s="511"/>
      <c r="LAJ131" s="511"/>
      <c r="LAK131" s="511"/>
      <c r="LAL131" s="511"/>
      <c r="LAM131" s="511"/>
      <c r="LAN131" s="511"/>
      <c r="LAO131" s="511"/>
      <c r="LAP131" s="511"/>
      <c r="LAQ131" s="511"/>
      <c r="LAR131" s="511"/>
      <c r="LAS131" s="511"/>
      <c r="LAT131" s="511"/>
      <c r="LAU131" s="511"/>
      <c r="LAV131" s="511"/>
      <c r="LAW131" s="511"/>
      <c r="LAX131" s="511"/>
      <c r="LAY131" s="511"/>
      <c r="LAZ131" s="511"/>
      <c r="LBA131" s="511"/>
      <c r="LBB131" s="511"/>
      <c r="LBC131" s="511"/>
      <c r="LBD131" s="511"/>
      <c r="LBE131" s="511"/>
      <c r="LBF131" s="511"/>
      <c r="LBG131" s="511"/>
      <c r="LBH131" s="511"/>
      <c r="LBI131" s="511"/>
      <c r="LBJ131" s="511"/>
      <c r="LBK131" s="511"/>
      <c r="LBL131" s="511"/>
      <c r="LBM131" s="511"/>
      <c r="LBN131" s="511"/>
      <c r="LBO131" s="511"/>
      <c r="LBP131" s="511"/>
      <c r="LBQ131" s="511"/>
      <c r="LBR131" s="511"/>
      <c r="LBS131" s="511"/>
      <c r="LBT131" s="511"/>
      <c r="LBU131" s="511"/>
      <c r="LBV131" s="511"/>
      <c r="LBW131" s="511"/>
      <c r="LBX131" s="511"/>
      <c r="LBY131" s="511"/>
      <c r="LBZ131" s="511"/>
      <c r="LCA131" s="511"/>
      <c r="LCB131" s="511"/>
      <c r="LCC131" s="511"/>
      <c r="LCD131" s="511"/>
      <c r="LCE131" s="511"/>
      <c r="LCF131" s="511"/>
      <c r="LCG131" s="511"/>
      <c r="LCH131" s="511"/>
      <c r="LCI131" s="511"/>
      <c r="LCJ131" s="511"/>
      <c r="LCK131" s="511"/>
      <c r="LCL131" s="511"/>
      <c r="LCM131" s="511"/>
      <c r="LCN131" s="511"/>
      <c r="LCO131" s="511"/>
      <c r="LCP131" s="511"/>
      <c r="LCQ131" s="511"/>
      <c r="LCR131" s="511"/>
      <c r="LCS131" s="511"/>
      <c r="LCT131" s="511"/>
      <c r="LCU131" s="511"/>
      <c r="LCV131" s="511"/>
      <c r="LCW131" s="511"/>
      <c r="LCX131" s="511"/>
      <c r="LCY131" s="511"/>
      <c r="LCZ131" s="511"/>
      <c r="LDA131" s="511"/>
      <c r="LDB131" s="511"/>
      <c r="LDC131" s="511"/>
      <c r="LDD131" s="511"/>
      <c r="LDE131" s="511"/>
      <c r="LDF131" s="511"/>
      <c r="LDG131" s="511"/>
      <c r="LDH131" s="511"/>
      <c r="LDI131" s="511"/>
      <c r="LDJ131" s="511"/>
      <c r="LDK131" s="511"/>
      <c r="LDL131" s="511"/>
      <c r="LDM131" s="511"/>
      <c r="LDN131" s="511"/>
      <c r="LDO131" s="511"/>
      <c r="LDP131" s="511"/>
      <c r="LDQ131" s="511"/>
      <c r="LDR131" s="511"/>
      <c r="LDS131" s="511"/>
      <c r="LDT131" s="511"/>
      <c r="LDU131" s="511"/>
      <c r="LDV131" s="511"/>
      <c r="LDW131" s="511"/>
      <c r="LDX131" s="511"/>
      <c r="LDY131" s="511"/>
      <c r="LDZ131" s="511"/>
      <c r="LEA131" s="511"/>
      <c r="LEB131" s="511"/>
      <c r="LEC131" s="511"/>
      <c r="LED131" s="511"/>
      <c r="LEE131" s="511"/>
      <c r="LEF131" s="511"/>
      <c r="LEG131" s="511"/>
      <c r="LEH131" s="511"/>
      <c r="LEI131" s="511"/>
      <c r="LEJ131" s="511"/>
      <c r="LEK131" s="511"/>
      <c r="LEL131" s="511"/>
      <c r="LEM131" s="511"/>
      <c r="LEN131" s="511"/>
      <c r="LEO131" s="511"/>
      <c r="LEP131" s="511"/>
      <c r="LEQ131" s="511"/>
      <c r="LER131" s="511"/>
      <c r="LES131" s="511"/>
      <c r="LET131" s="511"/>
      <c r="LEU131" s="511"/>
      <c r="LEV131" s="511"/>
      <c r="LEW131" s="511"/>
      <c r="LEX131" s="511"/>
      <c r="LEY131" s="511"/>
      <c r="LEZ131" s="511"/>
      <c r="LFA131" s="511"/>
      <c r="LFB131" s="511"/>
      <c r="LFC131" s="511"/>
      <c r="LFD131" s="511"/>
      <c r="LFE131" s="511"/>
      <c r="LFF131" s="511"/>
      <c r="LFG131" s="511"/>
      <c r="LFH131" s="511"/>
      <c r="LFI131" s="511"/>
      <c r="LFJ131" s="511"/>
      <c r="LFK131" s="511"/>
      <c r="LFL131" s="511"/>
      <c r="LFM131" s="511"/>
      <c r="LFN131" s="511"/>
      <c r="LFO131" s="511"/>
      <c r="LFP131" s="511"/>
      <c r="LFQ131" s="511"/>
      <c r="LFR131" s="511"/>
      <c r="LFS131" s="511"/>
      <c r="LFT131" s="511"/>
      <c r="LFU131" s="511"/>
      <c r="LFV131" s="511"/>
      <c r="LFW131" s="511"/>
      <c r="LFX131" s="511"/>
      <c r="LFY131" s="511"/>
      <c r="LFZ131" s="511"/>
      <c r="LGA131" s="511"/>
      <c r="LGB131" s="511"/>
      <c r="LGC131" s="511"/>
      <c r="LGD131" s="511"/>
      <c r="LGE131" s="511"/>
      <c r="LGF131" s="511"/>
      <c r="LGG131" s="511"/>
      <c r="LGH131" s="511"/>
      <c r="LGI131" s="511"/>
      <c r="LGJ131" s="511"/>
      <c r="LGK131" s="511"/>
      <c r="LGL131" s="511"/>
      <c r="LGM131" s="511"/>
      <c r="LGN131" s="511"/>
      <c r="LGO131" s="511"/>
      <c r="LGP131" s="511"/>
      <c r="LGQ131" s="511"/>
      <c r="LGR131" s="511"/>
      <c r="LGS131" s="511"/>
      <c r="LGT131" s="511"/>
      <c r="LGU131" s="511"/>
      <c r="LGV131" s="511"/>
      <c r="LGW131" s="511"/>
      <c r="LGX131" s="511"/>
      <c r="LGY131" s="511"/>
      <c r="LGZ131" s="511"/>
      <c r="LHA131" s="511"/>
      <c r="LHB131" s="511"/>
      <c r="LHC131" s="511"/>
      <c r="LHD131" s="511"/>
      <c r="LHE131" s="511"/>
      <c r="LHF131" s="511"/>
      <c r="LHG131" s="511"/>
      <c r="LHH131" s="511"/>
      <c r="LHI131" s="511"/>
      <c r="LHJ131" s="511"/>
      <c r="LHK131" s="511"/>
      <c r="LHL131" s="511"/>
      <c r="LHM131" s="511"/>
      <c r="LHN131" s="511"/>
      <c r="LHO131" s="511"/>
      <c r="LHP131" s="511"/>
      <c r="LHQ131" s="511"/>
      <c r="LHR131" s="511"/>
      <c r="LHS131" s="511"/>
      <c r="LHT131" s="511"/>
      <c r="LHU131" s="511"/>
      <c r="LHV131" s="511"/>
      <c r="LHW131" s="511"/>
      <c r="LHX131" s="511"/>
      <c r="LHY131" s="511"/>
      <c r="LHZ131" s="511"/>
      <c r="LIA131" s="511"/>
      <c r="LIB131" s="511"/>
      <c r="LIC131" s="511"/>
      <c r="LID131" s="511"/>
      <c r="LIE131" s="511"/>
      <c r="LIF131" s="511"/>
      <c r="LIG131" s="511"/>
      <c r="LIH131" s="511"/>
      <c r="LII131" s="511"/>
      <c r="LIJ131" s="511"/>
      <c r="LIK131" s="511"/>
      <c r="LIL131" s="511"/>
      <c r="LIM131" s="511"/>
      <c r="LIN131" s="511"/>
      <c r="LIO131" s="511"/>
      <c r="LIP131" s="511"/>
      <c r="LIQ131" s="511"/>
      <c r="LIR131" s="511"/>
      <c r="LIS131" s="511"/>
      <c r="LIT131" s="511"/>
      <c r="LIU131" s="511"/>
      <c r="LIV131" s="511"/>
      <c r="LIW131" s="511"/>
      <c r="LIX131" s="511"/>
      <c r="LIY131" s="511"/>
      <c r="LIZ131" s="511"/>
      <c r="LJA131" s="511"/>
      <c r="LJB131" s="511"/>
      <c r="LJC131" s="511"/>
      <c r="LJD131" s="511"/>
      <c r="LJE131" s="511"/>
      <c r="LJF131" s="511"/>
      <c r="LJG131" s="511"/>
      <c r="LJH131" s="511"/>
      <c r="LJI131" s="511"/>
      <c r="LJJ131" s="511"/>
      <c r="LJK131" s="511"/>
      <c r="LJL131" s="511"/>
      <c r="LJM131" s="511"/>
      <c r="LJN131" s="511"/>
      <c r="LJO131" s="511"/>
      <c r="LJP131" s="511"/>
      <c r="LJQ131" s="511"/>
      <c r="LJR131" s="511"/>
      <c r="LJS131" s="511"/>
      <c r="LJT131" s="511"/>
      <c r="LJU131" s="511"/>
      <c r="LJV131" s="511"/>
      <c r="LJW131" s="511"/>
      <c r="LJX131" s="511"/>
      <c r="LJY131" s="511"/>
      <c r="LJZ131" s="511"/>
      <c r="LKA131" s="511"/>
      <c r="LKB131" s="511"/>
      <c r="LKC131" s="511"/>
      <c r="LKD131" s="511"/>
      <c r="LKE131" s="511"/>
      <c r="LKF131" s="511"/>
      <c r="LKG131" s="511"/>
      <c r="LKH131" s="511"/>
      <c r="LKI131" s="511"/>
      <c r="LKJ131" s="511"/>
      <c r="LKK131" s="511"/>
      <c r="LKL131" s="511"/>
      <c r="LKM131" s="511"/>
      <c r="LKN131" s="511"/>
      <c r="LKO131" s="511"/>
      <c r="LKP131" s="511"/>
      <c r="LKQ131" s="511"/>
      <c r="LKR131" s="511"/>
      <c r="LKS131" s="511"/>
      <c r="LKT131" s="511"/>
      <c r="LKU131" s="511"/>
      <c r="LKV131" s="511"/>
      <c r="LKW131" s="511"/>
      <c r="LKX131" s="511"/>
      <c r="LKY131" s="511"/>
      <c r="LKZ131" s="511"/>
      <c r="LLA131" s="511"/>
      <c r="LLB131" s="511"/>
      <c r="LLC131" s="511"/>
      <c r="LLD131" s="511"/>
      <c r="LLE131" s="511"/>
      <c r="LLF131" s="511"/>
      <c r="LLG131" s="511"/>
      <c r="LLH131" s="511"/>
      <c r="LLI131" s="511"/>
      <c r="LLJ131" s="511"/>
      <c r="LLK131" s="511"/>
      <c r="LLL131" s="511"/>
      <c r="LLM131" s="511"/>
      <c r="LLN131" s="511"/>
      <c r="LLO131" s="511"/>
      <c r="LLP131" s="511"/>
      <c r="LLQ131" s="511"/>
      <c r="LLR131" s="511"/>
      <c r="LLS131" s="511"/>
      <c r="LLT131" s="511"/>
      <c r="LLU131" s="511"/>
      <c r="LLV131" s="511"/>
      <c r="LLW131" s="511"/>
      <c r="LLX131" s="511"/>
      <c r="LLY131" s="511"/>
      <c r="LLZ131" s="511"/>
      <c r="LMA131" s="511"/>
      <c r="LMB131" s="511"/>
      <c r="LMC131" s="511"/>
      <c r="LMD131" s="511"/>
      <c r="LME131" s="511"/>
      <c r="LMF131" s="511"/>
      <c r="LMG131" s="511"/>
      <c r="LMH131" s="511"/>
      <c r="LMI131" s="511"/>
      <c r="LMJ131" s="511"/>
      <c r="LMK131" s="511"/>
      <c r="LML131" s="511"/>
      <c r="LMM131" s="511"/>
      <c r="LMN131" s="511"/>
      <c r="LMO131" s="511"/>
      <c r="LMP131" s="511"/>
      <c r="LMQ131" s="511"/>
      <c r="LMR131" s="511"/>
      <c r="LMS131" s="511"/>
      <c r="LMT131" s="511"/>
      <c r="LMU131" s="511"/>
      <c r="LMV131" s="511"/>
      <c r="LMW131" s="511"/>
      <c r="LMX131" s="511"/>
      <c r="LMY131" s="511"/>
      <c r="LMZ131" s="511"/>
      <c r="LNA131" s="511"/>
      <c r="LNB131" s="511"/>
      <c r="LNC131" s="511"/>
      <c r="LND131" s="511"/>
      <c r="LNE131" s="511"/>
      <c r="LNF131" s="511"/>
      <c r="LNG131" s="511"/>
      <c r="LNH131" s="511"/>
      <c r="LNI131" s="511"/>
      <c r="LNJ131" s="511"/>
      <c r="LNK131" s="511"/>
      <c r="LNL131" s="511"/>
      <c r="LNM131" s="511"/>
      <c r="LNN131" s="511"/>
      <c r="LNO131" s="511"/>
      <c r="LNP131" s="511"/>
      <c r="LNQ131" s="511"/>
      <c r="LNR131" s="511"/>
      <c r="LNS131" s="511"/>
      <c r="LNT131" s="511"/>
      <c r="LNU131" s="511"/>
      <c r="LNV131" s="511"/>
      <c r="LNW131" s="511"/>
      <c r="LNX131" s="511"/>
      <c r="LNY131" s="511"/>
      <c r="LNZ131" s="511"/>
      <c r="LOA131" s="511"/>
      <c r="LOB131" s="511"/>
      <c r="LOC131" s="511"/>
      <c r="LOD131" s="511"/>
      <c r="LOE131" s="511"/>
      <c r="LOF131" s="511"/>
      <c r="LOG131" s="511"/>
      <c r="LOH131" s="511"/>
      <c r="LOI131" s="511"/>
      <c r="LOJ131" s="511"/>
      <c r="LOK131" s="511"/>
      <c r="LOL131" s="511"/>
      <c r="LOM131" s="511"/>
      <c r="LON131" s="511"/>
      <c r="LOO131" s="511"/>
      <c r="LOP131" s="511"/>
      <c r="LOQ131" s="511"/>
      <c r="LOR131" s="511"/>
      <c r="LOS131" s="511"/>
      <c r="LOT131" s="511"/>
      <c r="LOU131" s="511"/>
      <c r="LOV131" s="511"/>
      <c r="LOW131" s="511"/>
      <c r="LOX131" s="511"/>
      <c r="LOY131" s="511"/>
      <c r="LOZ131" s="511"/>
      <c r="LPA131" s="511"/>
      <c r="LPB131" s="511"/>
      <c r="LPC131" s="511"/>
      <c r="LPD131" s="511"/>
      <c r="LPE131" s="511"/>
      <c r="LPF131" s="511"/>
      <c r="LPG131" s="511"/>
      <c r="LPH131" s="511"/>
      <c r="LPI131" s="511"/>
      <c r="LPJ131" s="511"/>
      <c r="LPK131" s="511"/>
      <c r="LPL131" s="511"/>
      <c r="LPM131" s="511"/>
      <c r="LPN131" s="511"/>
      <c r="LPO131" s="511"/>
      <c r="LPP131" s="511"/>
      <c r="LPQ131" s="511"/>
      <c r="LPR131" s="511"/>
      <c r="LPS131" s="511"/>
      <c r="LPT131" s="511"/>
      <c r="LPU131" s="511"/>
      <c r="LPV131" s="511"/>
      <c r="LPW131" s="511"/>
      <c r="LPX131" s="511"/>
      <c r="LPY131" s="511"/>
      <c r="LPZ131" s="511"/>
      <c r="LQA131" s="511"/>
      <c r="LQB131" s="511"/>
      <c r="LQC131" s="511"/>
      <c r="LQD131" s="511"/>
      <c r="LQE131" s="511"/>
      <c r="LQF131" s="511"/>
      <c r="LQG131" s="511"/>
      <c r="LQH131" s="511"/>
      <c r="LQI131" s="511"/>
      <c r="LQJ131" s="511"/>
      <c r="LQK131" s="511"/>
      <c r="LQL131" s="511"/>
      <c r="LQM131" s="511"/>
      <c r="LQN131" s="511"/>
      <c r="LQO131" s="511"/>
      <c r="LQP131" s="511"/>
      <c r="LQQ131" s="511"/>
      <c r="LQR131" s="511"/>
      <c r="LQS131" s="511"/>
      <c r="LQT131" s="511"/>
      <c r="LQU131" s="511"/>
      <c r="LQV131" s="511"/>
      <c r="LQW131" s="511"/>
      <c r="LQX131" s="511"/>
      <c r="LQY131" s="511"/>
      <c r="LQZ131" s="511"/>
      <c r="LRA131" s="511"/>
      <c r="LRB131" s="511"/>
      <c r="LRC131" s="511"/>
      <c r="LRD131" s="511"/>
      <c r="LRE131" s="511"/>
      <c r="LRF131" s="511"/>
      <c r="LRG131" s="511"/>
      <c r="LRH131" s="511"/>
      <c r="LRI131" s="511"/>
      <c r="LRJ131" s="511"/>
      <c r="LRK131" s="511"/>
      <c r="LRL131" s="511"/>
      <c r="LRM131" s="511"/>
      <c r="LRN131" s="511"/>
      <c r="LRO131" s="511"/>
      <c r="LRP131" s="511"/>
      <c r="LRQ131" s="511"/>
      <c r="LRR131" s="511"/>
      <c r="LRS131" s="511"/>
      <c r="LRT131" s="511"/>
      <c r="LRU131" s="511"/>
      <c r="LRV131" s="511"/>
      <c r="LRW131" s="511"/>
      <c r="LRX131" s="511"/>
      <c r="LRY131" s="511"/>
      <c r="LRZ131" s="511"/>
      <c r="LSA131" s="511"/>
      <c r="LSB131" s="511"/>
      <c r="LSC131" s="511"/>
      <c r="LSD131" s="511"/>
      <c r="LSE131" s="511"/>
      <c r="LSF131" s="511"/>
      <c r="LSG131" s="511"/>
      <c r="LSH131" s="511"/>
      <c r="LSI131" s="511"/>
      <c r="LSJ131" s="511"/>
      <c r="LSK131" s="511"/>
      <c r="LSL131" s="511"/>
      <c r="LSM131" s="511"/>
      <c r="LSN131" s="511"/>
      <c r="LSO131" s="511"/>
      <c r="LSP131" s="511"/>
      <c r="LSQ131" s="511"/>
      <c r="LSR131" s="511"/>
      <c r="LSS131" s="511"/>
      <c r="LST131" s="511"/>
      <c r="LSU131" s="511"/>
      <c r="LSV131" s="511"/>
      <c r="LSW131" s="511"/>
      <c r="LSX131" s="511"/>
      <c r="LSY131" s="511"/>
      <c r="LSZ131" s="511"/>
      <c r="LTA131" s="511"/>
      <c r="LTB131" s="511"/>
      <c r="LTC131" s="511"/>
      <c r="LTD131" s="511"/>
      <c r="LTE131" s="511"/>
      <c r="LTF131" s="511"/>
      <c r="LTG131" s="511"/>
      <c r="LTH131" s="511"/>
      <c r="LTI131" s="511"/>
      <c r="LTJ131" s="511"/>
      <c r="LTK131" s="511"/>
      <c r="LTL131" s="511"/>
      <c r="LTM131" s="511"/>
      <c r="LTN131" s="511"/>
      <c r="LTO131" s="511"/>
      <c r="LTP131" s="511"/>
      <c r="LTQ131" s="511"/>
      <c r="LTR131" s="511"/>
      <c r="LTS131" s="511"/>
      <c r="LTT131" s="511"/>
      <c r="LTU131" s="511"/>
      <c r="LTV131" s="511"/>
      <c r="LTW131" s="511"/>
      <c r="LTX131" s="511"/>
      <c r="LTY131" s="511"/>
      <c r="LTZ131" s="511"/>
      <c r="LUA131" s="511"/>
      <c r="LUB131" s="511"/>
      <c r="LUC131" s="511"/>
      <c r="LUD131" s="511"/>
      <c r="LUE131" s="511"/>
      <c r="LUF131" s="511"/>
      <c r="LUG131" s="511"/>
      <c r="LUH131" s="511"/>
      <c r="LUI131" s="511"/>
      <c r="LUJ131" s="511"/>
      <c r="LUK131" s="511"/>
      <c r="LUL131" s="511"/>
      <c r="LUM131" s="511"/>
      <c r="LUN131" s="511"/>
      <c r="LUO131" s="511"/>
      <c r="LUP131" s="511"/>
      <c r="LUQ131" s="511"/>
      <c r="LUR131" s="511"/>
      <c r="LUS131" s="511"/>
      <c r="LUT131" s="511"/>
      <c r="LUU131" s="511"/>
      <c r="LUV131" s="511"/>
      <c r="LUW131" s="511"/>
      <c r="LUX131" s="511"/>
      <c r="LUY131" s="511"/>
      <c r="LUZ131" s="511"/>
      <c r="LVA131" s="511"/>
      <c r="LVB131" s="511"/>
      <c r="LVC131" s="511"/>
      <c r="LVD131" s="511"/>
      <c r="LVE131" s="511"/>
      <c r="LVF131" s="511"/>
      <c r="LVG131" s="511"/>
      <c r="LVH131" s="511"/>
      <c r="LVI131" s="511"/>
      <c r="LVJ131" s="511"/>
      <c r="LVK131" s="511"/>
      <c r="LVL131" s="511"/>
      <c r="LVM131" s="511"/>
      <c r="LVN131" s="511"/>
      <c r="LVO131" s="511"/>
      <c r="LVP131" s="511"/>
      <c r="LVQ131" s="511"/>
      <c r="LVR131" s="511"/>
      <c r="LVS131" s="511"/>
      <c r="LVT131" s="511"/>
      <c r="LVU131" s="511"/>
      <c r="LVV131" s="511"/>
      <c r="LVW131" s="511"/>
      <c r="LVX131" s="511"/>
      <c r="LVY131" s="511"/>
      <c r="LVZ131" s="511"/>
      <c r="LWA131" s="511"/>
      <c r="LWB131" s="511"/>
      <c r="LWC131" s="511"/>
      <c r="LWD131" s="511"/>
      <c r="LWE131" s="511"/>
      <c r="LWF131" s="511"/>
      <c r="LWG131" s="511"/>
      <c r="LWH131" s="511"/>
      <c r="LWI131" s="511"/>
      <c r="LWJ131" s="511"/>
      <c r="LWK131" s="511"/>
      <c r="LWL131" s="511"/>
      <c r="LWM131" s="511"/>
      <c r="LWN131" s="511"/>
      <c r="LWO131" s="511"/>
      <c r="LWP131" s="511"/>
      <c r="LWQ131" s="511"/>
      <c r="LWR131" s="511"/>
      <c r="LWS131" s="511"/>
      <c r="LWT131" s="511"/>
      <c r="LWU131" s="511"/>
      <c r="LWV131" s="511"/>
      <c r="LWW131" s="511"/>
      <c r="LWX131" s="511"/>
      <c r="LWY131" s="511"/>
      <c r="LWZ131" s="511"/>
      <c r="LXA131" s="511"/>
      <c r="LXB131" s="511"/>
      <c r="LXC131" s="511"/>
      <c r="LXD131" s="511"/>
      <c r="LXE131" s="511"/>
      <c r="LXF131" s="511"/>
      <c r="LXG131" s="511"/>
      <c r="LXH131" s="511"/>
      <c r="LXI131" s="511"/>
      <c r="LXJ131" s="511"/>
      <c r="LXK131" s="511"/>
      <c r="LXL131" s="511"/>
      <c r="LXM131" s="511"/>
      <c r="LXN131" s="511"/>
      <c r="LXO131" s="511"/>
      <c r="LXP131" s="511"/>
      <c r="LXQ131" s="511"/>
      <c r="LXR131" s="511"/>
      <c r="LXS131" s="511"/>
      <c r="LXT131" s="511"/>
      <c r="LXU131" s="511"/>
      <c r="LXV131" s="511"/>
      <c r="LXW131" s="511"/>
      <c r="LXX131" s="511"/>
      <c r="LXY131" s="511"/>
      <c r="LXZ131" s="511"/>
      <c r="LYA131" s="511"/>
      <c r="LYB131" s="511"/>
      <c r="LYC131" s="511"/>
      <c r="LYD131" s="511"/>
      <c r="LYE131" s="511"/>
      <c r="LYF131" s="511"/>
      <c r="LYG131" s="511"/>
      <c r="LYH131" s="511"/>
      <c r="LYI131" s="511"/>
      <c r="LYJ131" s="511"/>
      <c r="LYK131" s="511"/>
      <c r="LYL131" s="511"/>
      <c r="LYM131" s="511"/>
      <c r="LYN131" s="511"/>
      <c r="LYO131" s="511"/>
      <c r="LYP131" s="511"/>
      <c r="LYQ131" s="511"/>
      <c r="LYR131" s="511"/>
      <c r="LYS131" s="511"/>
      <c r="LYT131" s="511"/>
      <c r="LYU131" s="511"/>
      <c r="LYV131" s="511"/>
      <c r="LYW131" s="511"/>
      <c r="LYX131" s="511"/>
      <c r="LYY131" s="511"/>
      <c r="LYZ131" s="511"/>
      <c r="LZA131" s="511"/>
      <c r="LZB131" s="511"/>
      <c r="LZC131" s="511"/>
      <c r="LZD131" s="511"/>
      <c r="LZE131" s="511"/>
      <c r="LZF131" s="511"/>
      <c r="LZG131" s="511"/>
      <c r="LZH131" s="511"/>
      <c r="LZI131" s="511"/>
      <c r="LZJ131" s="511"/>
      <c r="LZK131" s="511"/>
      <c r="LZL131" s="511"/>
      <c r="LZM131" s="511"/>
      <c r="LZN131" s="511"/>
      <c r="LZO131" s="511"/>
      <c r="LZP131" s="511"/>
      <c r="LZQ131" s="511"/>
      <c r="LZR131" s="511"/>
      <c r="LZS131" s="511"/>
      <c r="LZT131" s="511"/>
      <c r="LZU131" s="511"/>
      <c r="LZV131" s="511"/>
      <c r="LZW131" s="511"/>
      <c r="LZX131" s="511"/>
      <c r="LZY131" s="511"/>
      <c r="LZZ131" s="511"/>
      <c r="MAA131" s="511"/>
      <c r="MAB131" s="511"/>
      <c r="MAC131" s="511"/>
      <c r="MAD131" s="511"/>
      <c r="MAE131" s="511"/>
      <c r="MAF131" s="511"/>
      <c r="MAG131" s="511"/>
      <c r="MAH131" s="511"/>
      <c r="MAI131" s="511"/>
      <c r="MAJ131" s="511"/>
      <c r="MAK131" s="511"/>
      <c r="MAL131" s="511"/>
      <c r="MAM131" s="511"/>
      <c r="MAN131" s="511"/>
      <c r="MAO131" s="511"/>
      <c r="MAP131" s="511"/>
      <c r="MAQ131" s="511"/>
      <c r="MAR131" s="511"/>
      <c r="MAS131" s="511"/>
      <c r="MAT131" s="511"/>
      <c r="MAU131" s="511"/>
      <c r="MAV131" s="511"/>
      <c r="MAW131" s="511"/>
      <c r="MAX131" s="511"/>
      <c r="MAY131" s="511"/>
      <c r="MAZ131" s="511"/>
      <c r="MBA131" s="511"/>
      <c r="MBB131" s="511"/>
      <c r="MBC131" s="511"/>
      <c r="MBD131" s="511"/>
      <c r="MBE131" s="511"/>
      <c r="MBF131" s="511"/>
      <c r="MBG131" s="511"/>
      <c r="MBH131" s="511"/>
      <c r="MBI131" s="511"/>
      <c r="MBJ131" s="511"/>
      <c r="MBK131" s="511"/>
      <c r="MBL131" s="511"/>
      <c r="MBM131" s="511"/>
      <c r="MBN131" s="511"/>
      <c r="MBO131" s="511"/>
      <c r="MBP131" s="511"/>
      <c r="MBQ131" s="511"/>
      <c r="MBR131" s="511"/>
      <c r="MBS131" s="511"/>
      <c r="MBT131" s="511"/>
      <c r="MBU131" s="511"/>
      <c r="MBV131" s="511"/>
      <c r="MBW131" s="511"/>
      <c r="MBX131" s="511"/>
      <c r="MBY131" s="511"/>
      <c r="MBZ131" s="511"/>
      <c r="MCA131" s="511"/>
      <c r="MCB131" s="511"/>
      <c r="MCC131" s="511"/>
      <c r="MCD131" s="511"/>
      <c r="MCE131" s="511"/>
      <c r="MCF131" s="511"/>
      <c r="MCG131" s="511"/>
      <c r="MCH131" s="511"/>
      <c r="MCI131" s="511"/>
      <c r="MCJ131" s="511"/>
      <c r="MCK131" s="511"/>
      <c r="MCL131" s="511"/>
      <c r="MCM131" s="511"/>
      <c r="MCN131" s="511"/>
      <c r="MCO131" s="511"/>
      <c r="MCP131" s="511"/>
      <c r="MCQ131" s="511"/>
      <c r="MCR131" s="511"/>
      <c r="MCS131" s="511"/>
      <c r="MCT131" s="511"/>
      <c r="MCU131" s="511"/>
      <c r="MCV131" s="511"/>
      <c r="MCW131" s="511"/>
      <c r="MCX131" s="511"/>
      <c r="MCY131" s="511"/>
      <c r="MCZ131" s="511"/>
      <c r="MDA131" s="511"/>
      <c r="MDB131" s="511"/>
      <c r="MDC131" s="511"/>
      <c r="MDD131" s="511"/>
      <c r="MDE131" s="511"/>
      <c r="MDF131" s="511"/>
      <c r="MDG131" s="511"/>
      <c r="MDH131" s="511"/>
      <c r="MDI131" s="511"/>
      <c r="MDJ131" s="511"/>
      <c r="MDK131" s="511"/>
      <c r="MDL131" s="511"/>
      <c r="MDM131" s="511"/>
      <c r="MDN131" s="511"/>
      <c r="MDO131" s="511"/>
      <c r="MDP131" s="511"/>
      <c r="MDQ131" s="511"/>
      <c r="MDR131" s="511"/>
      <c r="MDS131" s="511"/>
      <c r="MDT131" s="511"/>
      <c r="MDU131" s="511"/>
      <c r="MDV131" s="511"/>
      <c r="MDW131" s="511"/>
      <c r="MDX131" s="511"/>
      <c r="MDY131" s="511"/>
      <c r="MDZ131" s="511"/>
      <c r="MEA131" s="511"/>
      <c r="MEB131" s="511"/>
      <c r="MEC131" s="511"/>
      <c r="MED131" s="511"/>
      <c r="MEE131" s="511"/>
      <c r="MEF131" s="511"/>
      <c r="MEG131" s="511"/>
      <c r="MEH131" s="511"/>
      <c r="MEI131" s="511"/>
      <c r="MEJ131" s="511"/>
      <c r="MEK131" s="511"/>
      <c r="MEL131" s="511"/>
      <c r="MEM131" s="511"/>
      <c r="MEN131" s="511"/>
      <c r="MEO131" s="511"/>
      <c r="MEP131" s="511"/>
      <c r="MEQ131" s="511"/>
      <c r="MER131" s="511"/>
      <c r="MES131" s="511"/>
      <c r="MET131" s="511"/>
      <c r="MEU131" s="511"/>
      <c r="MEV131" s="511"/>
      <c r="MEW131" s="511"/>
      <c r="MEX131" s="511"/>
      <c r="MEY131" s="511"/>
      <c r="MEZ131" s="511"/>
      <c r="MFA131" s="511"/>
      <c r="MFB131" s="511"/>
      <c r="MFC131" s="511"/>
      <c r="MFD131" s="511"/>
      <c r="MFE131" s="511"/>
      <c r="MFF131" s="511"/>
      <c r="MFG131" s="511"/>
      <c r="MFH131" s="511"/>
      <c r="MFI131" s="511"/>
      <c r="MFJ131" s="511"/>
      <c r="MFK131" s="511"/>
      <c r="MFL131" s="511"/>
      <c r="MFM131" s="511"/>
      <c r="MFN131" s="511"/>
      <c r="MFO131" s="511"/>
      <c r="MFP131" s="511"/>
      <c r="MFQ131" s="511"/>
      <c r="MFR131" s="511"/>
      <c r="MFS131" s="511"/>
      <c r="MFT131" s="511"/>
      <c r="MFU131" s="511"/>
      <c r="MFV131" s="511"/>
      <c r="MFW131" s="511"/>
      <c r="MFX131" s="511"/>
      <c r="MFY131" s="511"/>
      <c r="MFZ131" s="511"/>
      <c r="MGA131" s="511"/>
      <c r="MGB131" s="511"/>
      <c r="MGC131" s="511"/>
      <c r="MGD131" s="511"/>
      <c r="MGE131" s="511"/>
      <c r="MGF131" s="511"/>
      <c r="MGG131" s="511"/>
      <c r="MGH131" s="511"/>
      <c r="MGI131" s="511"/>
      <c r="MGJ131" s="511"/>
      <c r="MGK131" s="511"/>
      <c r="MGL131" s="511"/>
      <c r="MGM131" s="511"/>
      <c r="MGN131" s="511"/>
      <c r="MGO131" s="511"/>
      <c r="MGP131" s="511"/>
      <c r="MGQ131" s="511"/>
      <c r="MGR131" s="511"/>
      <c r="MGS131" s="511"/>
      <c r="MGT131" s="511"/>
      <c r="MGU131" s="511"/>
      <c r="MGV131" s="511"/>
      <c r="MGW131" s="511"/>
      <c r="MGX131" s="511"/>
      <c r="MGY131" s="511"/>
      <c r="MGZ131" s="511"/>
      <c r="MHA131" s="511"/>
      <c r="MHB131" s="511"/>
      <c r="MHC131" s="511"/>
      <c r="MHD131" s="511"/>
      <c r="MHE131" s="511"/>
      <c r="MHF131" s="511"/>
      <c r="MHG131" s="511"/>
      <c r="MHH131" s="511"/>
      <c r="MHI131" s="511"/>
      <c r="MHJ131" s="511"/>
      <c r="MHK131" s="511"/>
      <c r="MHL131" s="511"/>
      <c r="MHM131" s="511"/>
      <c r="MHN131" s="511"/>
      <c r="MHO131" s="511"/>
      <c r="MHP131" s="511"/>
      <c r="MHQ131" s="511"/>
      <c r="MHR131" s="511"/>
      <c r="MHS131" s="511"/>
      <c r="MHT131" s="511"/>
      <c r="MHU131" s="511"/>
      <c r="MHV131" s="511"/>
      <c r="MHW131" s="511"/>
      <c r="MHX131" s="511"/>
      <c r="MHY131" s="511"/>
      <c r="MHZ131" s="511"/>
      <c r="MIA131" s="511"/>
      <c r="MIB131" s="511"/>
      <c r="MIC131" s="511"/>
      <c r="MID131" s="511"/>
      <c r="MIE131" s="511"/>
      <c r="MIF131" s="511"/>
      <c r="MIG131" s="511"/>
      <c r="MIH131" s="511"/>
      <c r="MII131" s="511"/>
      <c r="MIJ131" s="511"/>
      <c r="MIK131" s="511"/>
      <c r="MIL131" s="511"/>
      <c r="MIM131" s="511"/>
      <c r="MIN131" s="511"/>
      <c r="MIO131" s="511"/>
      <c r="MIP131" s="511"/>
      <c r="MIQ131" s="511"/>
      <c r="MIR131" s="511"/>
      <c r="MIS131" s="511"/>
      <c r="MIT131" s="511"/>
      <c r="MIU131" s="511"/>
      <c r="MIV131" s="511"/>
      <c r="MIW131" s="511"/>
      <c r="MIX131" s="511"/>
      <c r="MIY131" s="511"/>
      <c r="MIZ131" s="511"/>
      <c r="MJA131" s="511"/>
      <c r="MJB131" s="511"/>
      <c r="MJC131" s="511"/>
      <c r="MJD131" s="511"/>
      <c r="MJE131" s="511"/>
      <c r="MJF131" s="511"/>
      <c r="MJG131" s="511"/>
      <c r="MJH131" s="511"/>
      <c r="MJI131" s="511"/>
      <c r="MJJ131" s="511"/>
      <c r="MJK131" s="511"/>
      <c r="MJL131" s="511"/>
      <c r="MJM131" s="511"/>
      <c r="MJN131" s="511"/>
      <c r="MJO131" s="511"/>
      <c r="MJP131" s="511"/>
      <c r="MJQ131" s="511"/>
      <c r="MJR131" s="511"/>
      <c r="MJS131" s="511"/>
      <c r="MJT131" s="511"/>
      <c r="MJU131" s="511"/>
      <c r="MJV131" s="511"/>
      <c r="MJW131" s="511"/>
      <c r="MJX131" s="511"/>
      <c r="MJY131" s="511"/>
      <c r="MJZ131" s="511"/>
      <c r="MKA131" s="511"/>
      <c r="MKB131" s="511"/>
      <c r="MKC131" s="511"/>
      <c r="MKD131" s="511"/>
      <c r="MKE131" s="511"/>
      <c r="MKF131" s="511"/>
      <c r="MKG131" s="511"/>
      <c r="MKH131" s="511"/>
      <c r="MKI131" s="511"/>
      <c r="MKJ131" s="511"/>
      <c r="MKK131" s="511"/>
      <c r="MKL131" s="511"/>
      <c r="MKM131" s="511"/>
      <c r="MKN131" s="511"/>
      <c r="MKO131" s="511"/>
      <c r="MKP131" s="511"/>
      <c r="MKQ131" s="511"/>
      <c r="MKR131" s="511"/>
      <c r="MKS131" s="511"/>
      <c r="MKT131" s="511"/>
      <c r="MKU131" s="511"/>
      <c r="MKV131" s="511"/>
      <c r="MKW131" s="511"/>
      <c r="MKX131" s="511"/>
      <c r="MKY131" s="511"/>
      <c r="MKZ131" s="511"/>
      <c r="MLA131" s="511"/>
      <c r="MLB131" s="511"/>
      <c r="MLC131" s="511"/>
      <c r="MLD131" s="511"/>
      <c r="MLE131" s="511"/>
      <c r="MLF131" s="511"/>
      <c r="MLG131" s="511"/>
      <c r="MLH131" s="511"/>
      <c r="MLI131" s="511"/>
      <c r="MLJ131" s="511"/>
      <c r="MLK131" s="511"/>
      <c r="MLL131" s="511"/>
      <c r="MLM131" s="511"/>
      <c r="MLN131" s="511"/>
      <c r="MLO131" s="511"/>
      <c r="MLP131" s="511"/>
      <c r="MLQ131" s="511"/>
      <c r="MLR131" s="511"/>
      <c r="MLS131" s="511"/>
      <c r="MLT131" s="511"/>
      <c r="MLU131" s="511"/>
      <c r="MLV131" s="511"/>
      <c r="MLW131" s="511"/>
      <c r="MLX131" s="511"/>
      <c r="MLY131" s="511"/>
      <c r="MLZ131" s="511"/>
      <c r="MMA131" s="511"/>
      <c r="MMB131" s="511"/>
      <c r="MMC131" s="511"/>
      <c r="MMD131" s="511"/>
      <c r="MME131" s="511"/>
      <c r="MMF131" s="511"/>
      <c r="MMG131" s="511"/>
      <c r="MMH131" s="511"/>
      <c r="MMI131" s="511"/>
      <c r="MMJ131" s="511"/>
      <c r="MMK131" s="511"/>
      <c r="MML131" s="511"/>
      <c r="MMM131" s="511"/>
      <c r="MMN131" s="511"/>
      <c r="MMO131" s="511"/>
      <c r="MMP131" s="511"/>
      <c r="MMQ131" s="511"/>
      <c r="MMR131" s="511"/>
      <c r="MMS131" s="511"/>
      <c r="MMT131" s="511"/>
      <c r="MMU131" s="511"/>
      <c r="MMV131" s="511"/>
      <c r="MMW131" s="511"/>
      <c r="MMX131" s="511"/>
      <c r="MMY131" s="511"/>
      <c r="MMZ131" s="511"/>
      <c r="MNA131" s="511"/>
      <c r="MNB131" s="511"/>
      <c r="MNC131" s="511"/>
      <c r="MND131" s="511"/>
      <c r="MNE131" s="511"/>
      <c r="MNF131" s="511"/>
      <c r="MNG131" s="511"/>
      <c r="MNH131" s="511"/>
      <c r="MNI131" s="511"/>
      <c r="MNJ131" s="511"/>
      <c r="MNK131" s="511"/>
      <c r="MNL131" s="511"/>
      <c r="MNM131" s="511"/>
      <c r="MNN131" s="511"/>
      <c r="MNO131" s="511"/>
      <c r="MNP131" s="511"/>
      <c r="MNQ131" s="511"/>
      <c r="MNR131" s="511"/>
      <c r="MNS131" s="511"/>
      <c r="MNT131" s="511"/>
      <c r="MNU131" s="511"/>
      <c r="MNV131" s="511"/>
      <c r="MNW131" s="511"/>
      <c r="MNX131" s="511"/>
      <c r="MNY131" s="511"/>
      <c r="MNZ131" s="511"/>
      <c r="MOA131" s="511"/>
      <c r="MOB131" s="511"/>
      <c r="MOC131" s="511"/>
      <c r="MOD131" s="511"/>
      <c r="MOE131" s="511"/>
      <c r="MOF131" s="511"/>
      <c r="MOG131" s="511"/>
      <c r="MOH131" s="511"/>
      <c r="MOI131" s="511"/>
      <c r="MOJ131" s="511"/>
      <c r="MOK131" s="511"/>
      <c r="MOL131" s="511"/>
      <c r="MOM131" s="511"/>
      <c r="MON131" s="511"/>
      <c r="MOO131" s="511"/>
      <c r="MOP131" s="511"/>
      <c r="MOQ131" s="511"/>
      <c r="MOR131" s="511"/>
      <c r="MOS131" s="511"/>
      <c r="MOT131" s="511"/>
      <c r="MOU131" s="511"/>
      <c r="MOV131" s="511"/>
      <c r="MOW131" s="511"/>
      <c r="MOX131" s="511"/>
      <c r="MOY131" s="511"/>
      <c r="MOZ131" s="511"/>
      <c r="MPA131" s="511"/>
      <c r="MPB131" s="511"/>
      <c r="MPC131" s="511"/>
      <c r="MPD131" s="511"/>
      <c r="MPE131" s="511"/>
      <c r="MPF131" s="511"/>
      <c r="MPG131" s="511"/>
      <c r="MPH131" s="511"/>
      <c r="MPI131" s="511"/>
      <c r="MPJ131" s="511"/>
      <c r="MPK131" s="511"/>
      <c r="MPL131" s="511"/>
      <c r="MPM131" s="511"/>
      <c r="MPN131" s="511"/>
      <c r="MPO131" s="511"/>
      <c r="MPP131" s="511"/>
      <c r="MPQ131" s="511"/>
      <c r="MPR131" s="511"/>
      <c r="MPS131" s="511"/>
      <c r="MPT131" s="511"/>
      <c r="MPU131" s="511"/>
      <c r="MPV131" s="511"/>
      <c r="MPW131" s="511"/>
      <c r="MPX131" s="511"/>
      <c r="MPY131" s="511"/>
      <c r="MPZ131" s="511"/>
      <c r="MQA131" s="511"/>
      <c r="MQB131" s="511"/>
      <c r="MQC131" s="511"/>
      <c r="MQD131" s="511"/>
      <c r="MQE131" s="511"/>
      <c r="MQF131" s="511"/>
      <c r="MQG131" s="511"/>
      <c r="MQH131" s="511"/>
      <c r="MQI131" s="511"/>
      <c r="MQJ131" s="511"/>
      <c r="MQK131" s="511"/>
      <c r="MQL131" s="511"/>
      <c r="MQM131" s="511"/>
      <c r="MQN131" s="511"/>
      <c r="MQO131" s="511"/>
      <c r="MQP131" s="511"/>
      <c r="MQQ131" s="511"/>
      <c r="MQR131" s="511"/>
      <c r="MQS131" s="511"/>
      <c r="MQT131" s="511"/>
      <c r="MQU131" s="511"/>
      <c r="MQV131" s="511"/>
      <c r="MQW131" s="511"/>
      <c r="MQX131" s="511"/>
      <c r="MQY131" s="511"/>
      <c r="MQZ131" s="511"/>
      <c r="MRA131" s="511"/>
      <c r="MRB131" s="511"/>
      <c r="MRC131" s="511"/>
      <c r="MRD131" s="511"/>
      <c r="MRE131" s="511"/>
      <c r="MRF131" s="511"/>
      <c r="MRG131" s="511"/>
      <c r="MRH131" s="511"/>
      <c r="MRI131" s="511"/>
      <c r="MRJ131" s="511"/>
      <c r="MRK131" s="511"/>
      <c r="MRL131" s="511"/>
      <c r="MRM131" s="511"/>
      <c r="MRN131" s="511"/>
      <c r="MRO131" s="511"/>
      <c r="MRP131" s="511"/>
      <c r="MRQ131" s="511"/>
      <c r="MRR131" s="511"/>
      <c r="MRS131" s="511"/>
      <c r="MRT131" s="511"/>
      <c r="MRU131" s="511"/>
      <c r="MRV131" s="511"/>
      <c r="MRW131" s="511"/>
      <c r="MRX131" s="511"/>
      <c r="MRY131" s="511"/>
      <c r="MRZ131" s="511"/>
      <c r="MSA131" s="511"/>
      <c r="MSB131" s="511"/>
      <c r="MSC131" s="511"/>
      <c r="MSD131" s="511"/>
      <c r="MSE131" s="511"/>
      <c r="MSF131" s="511"/>
      <c r="MSG131" s="511"/>
      <c r="MSH131" s="511"/>
      <c r="MSI131" s="511"/>
      <c r="MSJ131" s="511"/>
      <c r="MSK131" s="511"/>
      <c r="MSL131" s="511"/>
      <c r="MSM131" s="511"/>
      <c r="MSN131" s="511"/>
      <c r="MSO131" s="511"/>
      <c r="MSP131" s="511"/>
      <c r="MSQ131" s="511"/>
      <c r="MSR131" s="511"/>
      <c r="MSS131" s="511"/>
      <c r="MST131" s="511"/>
      <c r="MSU131" s="511"/>
      <c r="MSV131" s="511"/>
      <c r="MSW131" s="511"/>
      <c r="MSX131" s="511"/>
      <c r="MSY131" s="511"/>
      <c r="MSZ131" s="511"/>
      <c r="MTA131" s="511"/>
      <c r="MTB131" s="511"/>
      <c r="MTC131" s="511"/>
      <c r="MTD131" s="511"/>
      <c r="MTE131" s="511"/>
      <c r="MTF131" s="511"/>
      <c r="MTG131" s="511"/>
      <c r="MTH131" s="511"/>
      <c r="MTI131" s="511"/>
      <c r="MTJ131" s="511"/>
      <c r="MTK131" s="511"/>
      <c r="MTL131" s="511"/>
      <c r="MTM131" s="511"/>
      <c r="MTN131" s="511"/>
      <c r="MTO131" s="511"/>
      <c r="MTP131" s="511"/>
      <c r="MTQ131" s="511"/>
      <c r="MTR131" s="511"/>
      <c r="MTS131" s="511"/>
      <c r="MTT131" s="511"/>
      <c r="MTU131" s="511"/>
      <c r="MTV131" s="511"/>
      <c r="MTW131" s="511"/>
      <c r="MTX131" s="511"/>
      <c r="MTY131" s="511"/>
      <c r="MTZ131" s="511"/>
      <c r="MUA131" s="511"/>
      <c r="MUB131" s="511"/>
      <c r="MUC131" s="511"/>
      <c r="MUD131" s="511"/>
      <c r="MUE131" s="511"/>
      <c r="MUF131" s="511"/>
      <c r="MUG131" s="511"/>
      <c r="MUH131" s="511"/>
      <c r="MUI131" s="511"/>
      <c r="MUJ131" s="511"/>
      <c r="MUK131" s="511"/>
      <c r="MUL131" s="511"/>
      <c r="MUM131" s="511"/>
      <c r="MUN131" s="511"/>
      <c r="MUO131" s="511"/>
      <c r="MUP131" s="511"/>
      <c r="MUQ131" s="511"/>
      <c r="MUR131" s="511"/>
      <c r="MUS131" s="511"/>
      <c r="MUT131" s="511"/>
      <c r="MUU131" s="511"/>
      <c r="MUV131" s="511"/>
      <c r="MUW131" s="511"/>
      <c r="MUX131" s="511"/>
      <c r="MUY131" s="511"/>
      <c r="MUZ131" s="511"/>
      <c r="MVA131" s="511"/>
      <c r="MVB131" s="511"/>
      <c r="MVC131" s="511"/>
      <c r="MVD131" s="511"/>
      <c r="MVE131" s="511"/>
      <c r="MVF131" s="511"/>
      <c r="MVG131" s="511"/>
      <c r="MVH131" s="511"/>
      <c r="MVI131" s="511"/>
      <c r="MVJ131" s="511"/>
      <c r="MVK131" s="511"/>
      <c r="MVL131" s="511"/>
      <c r="MVM131" s="511"/>
      <c r="MVN131" s="511"/>
      <c r="MVO131" s="511"/>
      <c r="MVP131" s="511"/>
      <c r="MVQ131" s="511"/>
      <c r="MVR131" s="511"/>
      <c r="MVS131" s="511"/>
      <c r="MVT131" s="511"/>
      <c r="MVU131" s="511"/>
      <c r="MVV131" s="511"/>
      <c r="MVW131" s="511"/>
      <c r="MVX131" s="511"/>
      <c r="MVY131" s="511"/>
      <c r="MVZ131" s="511"/>
      <c r="MWA131" s="511"/>
      <c r="MWB131" s="511"/>
      <c r="MWC131" s="511"/>
      <c r="MWD131" s="511"/>
      <c r="MWE131" s="511"/>
      <c r="MWF131" s="511"/>
      <c r="MWG131" s="511"/>
      <c r="MWH131" s="511"/>
      <c r="MWI131" s="511"/>
      <c r="MWJ131" s="511"/>
      <c r="MWK131" s="511"/>
      <c r="MWL131" s="511"/>
      <c r="MWM131" s="511"/>
      <c r="MWN131" s="511"/>
      <c r="MWO131" s="511"/>
      <c r="MWP131" s="511"/>
      <c r="MWQ131" s="511"/>
      <c r="MWR131" s="511"/>
      <c r="MWS131" s="511"/>
      <c r="MWT131" s="511"/>
      <c r="MWU131" s="511"/>
      <c r="MWV131" s="511"/>
      <c r="MWW131" s="511"/>
      <c r="MWX131" s="511"/>
      <c r="MWY131" s="511"/>
      <c r="MWZ131" s="511"/>
      <c r="MXA131" s="511"/>
      <c r="MXB131" s="511"/>
      <c r="MXC131" s="511"/>
      <c r="MXD131" s="511"/>
      <c r="MXE131" s="511"/>
      <c r="MXF131" s="511"/>
      <c r="MXG131" s="511"/>
      <c r="MXH131" s="511"/>
      <c r="MXI131" s="511"/>
      <c r="MXJ131" s="511"/>
      <c r="MXK131" s="511"/>
      <c r="MXL131" s="511"/>
      <c r="MXM131" s="511"/>
      <c r="MXN131" s="511"/>
      <c r="MXO131" s="511"/>
      <c r="MXP131" s="511"/>
      <c r="MXQ131" s="511"/>
      <c r="MXR131" s="511"/>
      <c r="MXS131" s="511"/>
      <c r="MXT131" s="511"/>
      <c r="MXU131" s="511"/>
      <c r="MXV131" s="511"/>
      <c r="MXW131" s="511"/>
      <c r="MXX131" s="511"/>
      <c r="MXY131" s="511"/>
      <c r="MXZ131" s="511"/>
      <c r="MYA131" s="511"/>
      <c r="MYB131" s="511"/>
      <c r="MYC131" s="511"/>
      <c r="MYD131" s="511"/>
      <c r="MYE131" s="511"/>
      <c r="MYF131" s="511"/>
      <c r="MYG131" s="511"/>
      <c r="MYH131" s="511"/>
      <c r="MYI131" s="511"/>
      <c r="MYJ131" s="511"/>
      <c r="MYK131" s="511"/>
      <c r="MYL131" s="511"/>
      <c r="MYM131" s="511"/>
      <c r="MYN131" s="511"/>
      <c r="MYO131" s="511"/>
      <c r="MYP131" s="511"/>
      <c r="MYQ131" s="511"/>
      <c r="MYR131" s="511"/>
      <c r="MYS131" s="511"/>
      <c r="MYT131" s="511"/>
      <c r="MYU131" s="511"/>
      <c r="MYV131" s="511"/>
      <c r="MYW131" s="511"/>
      <c r="MYX131" s="511"/>
      <c r="MYY131" s="511"/>
      <c r="MYZ131" s="511"/>
      <c r="MZA131" s="511"/>
      <c r="MZB131" s="511"/>
      <c r="MZC131" s="511"/>
      <c r="MZD131" s="511"/>
      <c r="MZE131" s="511"/>
      <c r="MZF131" s="511"/>
      <c r="MZG131" s="511"/>
      <c r="MZH131" s="511"/>
      <c r="MZI131" s="511"/>
      <c r="MZJ131" s="511"/>
      <c r="MZK131" s="511"/>
      <c r="MZL131" s="511"/>
      <c r="MZM131" s="511"/>
      <c r="MZN131" s="511"/>
      <c r="MZO131" s="511"/>
      <c r="MZP131" s="511"/>
      <c r="MZQ131" s="511"/>
      <c r="MZR131" s="511"/>
      <c r="MZS131" s="511"/>
      <c r="MZT131" s="511"/>
      <c r="MZU131" s="511"/>
      <c r="MZV131" s="511"/>
      <c r="MZW131" s="511"/>
      <c r="MZX131" s="511"/>
      <c r="MZY131" s="511"/>
      <c r="MZZ131" s="511"/>
      <c r="NAA131" s="511"/>
      <c r="NAB131" s="511"/>
      <c r="NAC131" s="511"/>
      <c r="NAD131" s="511"/>
      <c r="NAE131" s="511"/>
      <c r="NAF131" s="511"/>
      <c r="NAG131" s="511"/>
      <c r="NAH131" s="511"/>
      <c r="NAI131" s="511"/>
      <c r="NAJ131" s="511"/>
      <c r="NAK131" s="511"/>
      <c r="NAL131" s="511"/>
      <c r="NAM131" s="511"/>
      <c r="NAN131" s="511"/>
      <c r="NAO131" s="511"/>
      <c r="NAP131" s="511"/>
      <c r="NAQ131" s="511"/>
      <c r="NAR131" s="511"/>
      <c r="NAS131" s="511"/>
      <c r="NAT131" s="511"/>
      <c r="NAU131" s="511"/>
      <c r="NAV131" s="511"/>
      <c r="NAW131" s="511"/>
      <c r="NAX131" s="511"/>
      <c r="NAY131" s="511"/>
      <c r="NAZ131" s="511"/>
      <c r="NBA131" s="511"/>
      <c r="NBB131" s="511"/>
      <c r="NBC131" s="511"/>
      <c r="NBD131" s="511"/>
      <c r="NBE131" s="511"/>
      <c r="NBF131" s="511"/>
      <c r="NBG131" s="511"/>
      <c r="NBH131" s="511"/>
      <c r="NBI131" s="511"/>
      <c r="NBJ131" s="511"/>
      <c r="NBK131" s="511"/>
      <c r="NBL131" s="511"/>
      <c r="NBM131" s="511"/>
      <c r="NBN131" s="511"/>
      <c r="NBO131" s="511"/>
      <c r="NBP131" s="511"/>
      <c r="NBQ131" s="511"/>
      <c r="NBR131" s="511"/>
      <c r="NBS131" s="511"/>
      <c r="NBT131" s="511"/>
      <c r="NBU131" s="511"/>
      <c r="NBV131" s="511"/>
      <c r="NBW131" s="511"/>
      <c r="NBX131" s="511"/>
      <c r="NBY131" s="511"/>
      <c r="NBZ131" s="511"/>
      <c r="NCA131" s="511"/>
      <c r="NCB131" s="511"/>
      <c r="NCC131" s="511"/>
      <c r="NCD131" s="511"/>
      <c r="NCE131" s="511"/>
      <c r="NCF131" s="511"/>
      <c r="NCG131" s="511"/>
      <c r="NCH131" s="511"/>
      <c r="NCI131" s="511"/>
      <c r="NCJ131" s="511"/>
      <c r="NCK131" s="511"/>
      <c r="NCL131" s="511"/>
      <c r="NCM131" s="511"/>
      <c r="NCN131" s="511"/>
      <c r="NCO131" s="511"/>
      <c r="NCP131" s="511"/>
      <c r="NCQ131" s="511"/>
      <c r="NCR131" s="511"/>
      <c r="NCS131" s="511"/>
      <c r="NCT131" s="511"/>
      <c r="NCU131" s="511"/>
      <c r="NCV131" s="511"/>
      <c r="NCW131" s="511"/>
      <c r="NCX131" s="511"/>
      <c r="NCY131" s="511"/>
      <c r="NCZ131" s="511"/>
      <c r="NDA131" s="511"/>
      <c r="NDB131" s="511"/>
      <c r="NDC131" s="511"/>
      <c r="NDD131" s="511"/>
      <c r="NDE131" s="511"/>
      <c r="NDF131" s="511"/>
      <c r="NDG131" s="511"/>
      <c r="NDH131" s="511"/>
      <c r="NDI131" s="511"/>
      <c r="NDJ131" s="511"/>
      <c r="NDK131" s="511"/>
      <c r="NDL131" s="511"/>
      <c r="NDM131" s="511"/>
      <c r="NDN131" s="511"/>
      <c r="NDO131" s="511"/>
      <c r="NDP131" s="511"/>
      <c r="NDQ131" s="511"/>
      <c r="NDR131" s="511"/>
      <c r="NDS131" s="511"/>
      <c r="NDT131" s="511"/>
      <c r="NDU131" s="511"/>
      <c r="NDV131" s="511"/>
      <c r="NDW131" s="511"/>
      <c r="NDX131" s="511"/>
      <c r="NDY131" s="511"/>
      <c r="NDZ131" s="511"/>
      <c r="NEA131" s="511"/>
      <c r="NEB131" s="511"/>
      <c r="NEC131" s="511"/>
      <c r="NED131" s="511"/>
      <c r="NEE131" s="511"/>
      <c r="NEF131" s="511"/>
      <c r="NEG131" s="511"/>
      <c r="NEH131" s="511"/>
      <c r="NEI131" s="511"/>
      <c r="NEJ131" s="511"/>
      <c r="NEK131" s="511"/>
      <c r="NEL131" s="511"/>
      <c r="NEM131" s="511"/>
      <c r="NEN131" s="511"/>
      <c r="NEO131" s="511"/>
      <c r="NEP131" s="511"/>
      <c r="NEQ131" s="511"/>
      <c r="NER131" s="511"/>
      <c r="NES131" s="511"/>
      <c r="NET131" s="511"/>
      <c r="NEU131" s="511"/>
      <c r="NEV131" s="511"/>
      <c r="NEW131" s="511"/>
      <c r="NEX131" s="511"/>
      <c r="NEY131" s="511"/>
      <c r="NEZ131" s="511"/>
      <c r="NFA131" s="511"/>
      <c r="NFB131" s="511"/>
      <c r="NFC131" s="511"/>
      <c r="NFD131" s="511"/>
      <c r="NFE131" s="511"/>
      <c r="NFF131" s="511"/>
      <c r="NFG131" s="511"/>
      <c r="NFH131" s="511"/>
      <c r="NFI131" s="511"/>
      <c r="NFJ131" s="511"/>
      <c r="NFK131" s="511"/>
      <c r="NFL131" s="511"/>
      <c r="NFM131" s="511"/>
      <c r="NFN131" s="511"/>
      <c r="NFO131" s="511"/>
      <c r="NFP131" s="511"/>
      <c r="NFQ131" s="511"/>
      <c r="NFR131" s="511"/>
      <c r="NFS131" s="511"/>
      <c r="NFT131" s="511"/>
      <c r="NFU131" s="511"/>
      <c r="NFV131" s="511"/>
      <c r="NFW131" s="511"/>
      <c r="NFX131" s="511"/>
      <c r="NFY131" s="511"/>
      <c r="NFZ131" s="511"/>
      <c r="NGA131" s="511"/>
      <c r="NGB131" s="511"/>
      <c r="NGC131" s="511"/>
      <c r="NGD131" s="511"/>
      <c r="NGE131" s="511"/>
      <c r="NGF131" s="511"/>
      <c r="NGG131" s="511"/>
      <c r="NGH131" s="511"/>
      <c r="NGI131" s="511"/>
      <c r="NGJ131" s="511"/>
      <c r="NGK131" s="511"/>
      <c r="NGL131" s="511"/>
      <c r="NGM131" s="511"/>
      <c r="NGN131" s="511"/>
      <c r="NGO131" s="511"/>
      <c r="NGP131" s="511"/>
      <c r="NGQ131" s="511"/>
      <c r="NGR131" s="511"/>
      <c r="NGS131" s="511"/>
      <c r="NGT131" s="511"/>
      <c r="NGU131" s="511"/>
      <c r="NGV131" s="511"/>
      <c r="NGW131" s="511"/>
      <c r="NGX131" s="511"/>
      <c r="NGY131" s="511"/>
      <c r="NGZ131" s="511"/>
      <c r="NHA131" s="511"/>
      <c r="NHB131" s="511"/>
      <c r="NHC131" s="511"/>
      <c r="NHD131" s="511"/>
      <c r="NHE131" s="511"/>
      <c r="NHF131" s="511"/>
      <c r="NHG131" s="511"/>
      <c r="NHH131" s="511"/>
      <c r="NHI131" s="511"/>
      <c r="NHJ131" s="511"/>
      <c r="NHK131" s="511"/>
      <c r="NHL131" s="511"/>
      <c r="NHM131" s="511"/>
      <c r="NHN131" s="511"/>
      <c r="NHO131" s="511"/>
      <c r="NHP131" s="511"/>
      <c r="NHQ131" s="511"/>
      <c r="NHR131" s="511"/>
      <c r="NHS131" s="511"/>
      <c r="NHT131" s="511"/>
      <c r="NHU131" s="511"/>
      <c r="NHV131" s="511"/>
      <c r="NHW131" s="511"/>
      <c r="NHX131" s="511"/>
      <c r="NHY131" s="511"/>
      <c r="NHZ131" s="511"/>
      <c r="NIA131" s="511"/>
      <c r="NIB131" s="511"/>
      <c r="NIC131" s="511"/>
      <c r="NID131" s="511"/>
      <c r="NIE131" s="511"/>
      <c r="NIF131" s="511"/>
      <c r="NIG131" s="511"/>
      <c r="NIH131" s="511"/>
      <c r="NII131" s="511"/>
      <c r="NIJ131" s="511"/>
      <c r="NIK131" s="511"/>
      <c r="NIL131" s="511"/>
      <c r="NIM131" s="511"/>
      <c r="NIN131" s="511"/>
      <c r="NIO131" s="511"/>
      <c r="NIP131" s="511"/>
      <c r="NIQ131" s="511"/>
      <c r="NIR131" s="511"/>
      <c r="NIS131" s="511"/>
      <c r="NIT131" s="511"/>
      <c r="NIU131" s="511"/>
      <c r="NIV131" s="511"/>
      <c r="NIW131" s="511"/>
      <c r="NIX131" s="511"/>
      <c r="NIY131" s="511"/>
      <c r="NIZ131" s="511"/>
      <c r="NJA131" s="511"/>
      <c r="NJB131" s="511"/>
      <c r="NJC131" s="511"/>
      <c r="NJD131" s="511"/>
      <c r="NJE131" s="511"/>
      <c r="NJF131" s="511"/>
      <c r="NJG131" s="511"/>
      <c r="NJH131" s="511"/>
      <c r="NJI131" s="511"/>
      <c r="NJJ131" s="511"/>
      <c r="NJK131" s="511"/>
      <c r="NJL131" s="511"/>
      <c r="NJM131" s="511"/>
      <c r="NJN131" s="511"/>
      <c r="NJO131" s="511"/>
      <c r="NJP131" s="511"/>
      <c r="NJQ131" s="511"/>
      <c r="NJR131" s="511"/>
      <c r="NJS131" s="511"/>
      <c r="NJT131" s="511"/>
      <c r="NJU131" s="511"/>
      <c r="NJV131" s="511"/>
      <c r="NJW131" s="511"/>
      <c r="NJX131" s="511"/>
      <c r="NJY131" s="511"/>
      <c r="NJZ131" s="511"/>
      <c r="NKA131" s="511"/>
      <c r="NKB131" s="511"/>
      <c r="NKC131" s="511"/>
      <c r="NKD131" s="511"/>
      <c r="NKE131" s="511"/>
      <c r="NKF131" s="511"/>
      <c r="NKG131" s="511"/>
      <c r="NKH131" s="511"/>
      <c r="NKI131" s="511"/>
      <c r="NKJ131" s="511"/>
      <c r="NKK131" s="511"/>
      <c r="NKL131" s="511"/>
      <c r="NKM131" s="511"/>
      <c r="NKN131" s="511"/>
      <c r="NKO131" s="511"/>
      <c r="NKP131" s="511"/>
      <c r="NKQ131" s="511"/>
      <c r="NKR131" s="511"/>
      <c r="NKS131" s="511"/>
      <c r="NKT131" s="511"/>
      <c r="NKU131" s="511"/>
      <c r="NKV131" s="511"/>
      <c r="NKW131" s="511"/>
      <c r="NKX131" s="511"/>
      <c r="NKY131" s="511"/>
      <c r="NKZ131" s="511"/>
      <c r="NLA131" s="511"/>
      <c r="NLB131" s="511"/>
      <c r="NLC131" s="511"/>
      <c r="NLD131" s="511"/>
      <c r="NLE131" s="511"/>
      <c r="NLF131" s="511"/>
      <c r="NLG131" s="511"/>
      <c r="NLH131" s="511"/>
      <c r="NLI131" s="511"/>
      <c r="NLJ131" s="511"/>
      <c r="NLK131" s="511"/>
      <c r="NLL131" s="511"/>
      <c r="NLM131" s="511"/>
      <c r="NLN131" s="511"/>
      <c r="NLO131" s="511"/>
      <c r="NLP131" s="511"/>
      <c r="NLQ131" s="511"/>
      <c r="NLR131" s="511"/>
      <c r="NLS131" s="511"/>
      <c r="NLT131" s="511"/>
      <c r="NLU131" s="511"/>
      <c r="NLV131" s="511"/>
      <c r="NLW131" s="511"/>
      <c r="NLX131" s="511"/>
      <c r="NLY131" s="511"/>
      <c r="NLZ131" s="511"/>
      <c r="NMA131" s="511"/>
      <c r="NMB131" s="511"/>
      <c r="NMC131" s="511"/>
      <c r="NMD131" s="511"/>
      <c r="NME131" s="511"/>
      <c r="NMF131" s="511"/>
      <c r="NMG131" s="511"/>
      <c r="NMH131" s="511"/>
      <c r="NMI131" s="511"/>
      <c r="NMJ131" s="511"/>
      <c r="NMK131" s="511"/>
      <c r="NML131" s="511"/>
      <c r="NMM131" s="511"/>
      <c r="NMN131" s="511"/>
      <c r="NMO131" s="511"/>
      <c r="NMP131" s="511"/>
      <c r="NMQ131" s="511"/>
      <c r="NMR131" s="511"/>
      <c r="NMS131" s="511"/>
      <c r="NMT131" s="511"/>
      <c r="NMU131" s="511"/>
      <c r="NMV131" s="511"/>
      <c r="NMW131" s="511"/>
      <c r="NMX131" s="511"/>
      <c r="NMY131" s="511"/>
      <c r="NMZ131" s="511"/>
      <c r="NNA131" s="511"/>
      <c r="NNB131" s="511"/>
      <c r="NNC131" s="511"/>
      <c r="NND131" s="511"/>
      <c r="NNE131" s="511"/>
      <c r="NNF131" s="511"/>
      <c r="NNG131" s="511"/>
      <c r="NNH131" s="511"/>
      <c r="NNI131" s="511"/>
      <c r="NNJ131" s="511"/>
      <c r="NNK131" s="511"/>
      <c r="NNL131" s="511"/>
      <c r="NNM131" s="511"/>
      <c r="NNN131" s="511"/>
      <c r="NNO131" s="511"/>
      <c r="NNP131" s="511"/>
      <c r="NNQ131" s="511"/>
      <c r="NNR131" s="511"/>
      <c r="NNS131" s="511"/>
      <c r="NNT131" s="511"/>
      <c r="NNU131" s="511"/>
      <c r="NNV131" s="511"/>
      <c r="NNW131" s="511"/>
      <c r="NNX131" s="511"/>
      <c r="NNY131" s="511"/>
      <c r="NNZ131" s="511"/>
      <c r="NOA131" s="511"/>
      <c r="NOB131" s="511"/>
      <c r="NOC131" s="511"/>
      <c r="NOD131" s="511"/>
      <c r="NOE131" s="511"/>
      <c r="NOF131" s="511"/>
      <c r="NOG131" s="511"/>
      <c r="NOH131" s="511"/>
      <c r="NOI131" s="511"/>
      <c r="NOJ131" s="511"/>
      <c r="NOK131" s="511"/>
      <c r="NOL131" s="511"/>
      <c r="NOM131" s="511"/>
      <c r="NON131" s="511"/>
      <c r="NOO131" s="511"/>
      <c r="NOP131" s="511"/>
      <c r="NOQ131" s="511"/>
      <c r="NOR131" s="511"/>
      <c r="NOS131" s="511"/>
      <c r="NOT131" s="511"/>
      <c r="NOU131" s="511"/>
      <c r="NOV131" s="511"/>
      <c r="NOW131" s="511"/>
      <c r="NOX131" s="511"/>
      <c r="NOY131" s="511"/>
      <c r="NOZ131" s="511"/>
      <c r="NPA131" s="511"/>
      <c r="NPB131" s="511"/>
      <c r="NPC131" s="511"/>
      <c r="NPD131" s="511"/>
      <c r="NPE131" s="511"/>
      <c r="NPF131" s="511"/>
      <c r="NPG131" s="511"/>
      <c r="NPH131" s="511"/>
      <c r="NPI131" s="511"/>
      <c r="NPJ131" s="511"/>
      <c r="NPK131" s="511"/>
      <c r="NPL131" s="511"/>
      <c r="NPM131" s="511"/>
      <c r="NPN131" s="511"/>
      <c r="NPO131" s="511"/>
      <c r="NPP131" s="511"/>
      <c r="NPQ131" s="511"/>
      <c r="NPR131" s="511"/>
      <c r="NPS131" s="511"/>
      <c r="NPT131" s="511"/>
      <c r="NPU131" s="511"/>
      <c r="NPV131" s="511"/>
      <c r="NPW131" s="511"/>
      <c r="NPX131" s="511"/>
      <c r="NPY131" s="511"/>
      <c r="NPZ131" s="511"/>
      <c r="NQA131" s="511"/>
      <c r="NQB131" s="511"/>
      <c r="NQC131" s="511"/>
      <c r="NQD131" s="511"/>
      <c r="NQE131" s="511"/>
      <c r="NQF131" s="511"/>
      <c r="NQG131" s="511"/>
      <c r="NQH131" s="511"/>
      <c r="NQI131" s="511"/>
      <c r="NQJ131" s="511"/>
      <c r="NQK131" s="511"/>
      <c r="NQL131" s="511"/>
      <c r="NQM131" s="511"/>
      <c r="NQN131" s="511"/>
      <c r="NQO131" s="511"/>
      <c r="NQP131" s="511"/>
      <c r="NQQ131" s="511"/>
      <c r="NQR131" s="511"/>
      <c r="NQS131" s="511"/>
      <c r="NQT131" s="511"/>
      <c r="NQU131" s="511"/>
      <c r="NQV131" s="511"/>
      <c r="NQW131" s="511"/>
      <c r="NQX131" s="511"/>
      <c r="NQY131" s="511"/>
      <c r="NQZ131" s="511"/>
      <c r="NRA131" s="511"/>
      <c r="NRB131" s="511"/>
      <c r="NRC131" s="511"/>
      <c r="NRD131" s="511"/>
      <c r="NRE131" s="511"/>
      <c r="NRF131" s="511"/>
      <c r="NRG131" s="511"/>
      <c r="NRH131" s="511"/>
      <c r="NRI131" s="511"/>
      <c r="NRJ131" s="511"/>
      <c r="NRK131" s="511"/>
      <c r="NRL131" s="511"/>
      <c r="NRM131" s="511"/>
      <c r="NRN131" s="511"/>
      <c r="NRO131" s="511"/>
      <c r="NRP131" s="511"/>
      <c r="NRQ131" s="511"/>
      <c r="NRR131" s="511"/>
      <c r="NRS131" s="511"/>
      <c r="NRT131" s="511"/>
      <c r="NRU131" s="511"/>
      <c r="NRV131" s="511"/>
      <c r="NRW131" s="511"/>
      <c r="NRX131" s="511"/>
      <c r="NRY131" s="511"/>
      <c r="NRZ131" s="511"/>
      <c r="NSA131" s="511"/>
      <c r="NSB131" s="511"/>
      <c r="NSC131" s="511"/>
      <c r="NSD131" s="511"/>
      <c r="NSE131" s="511"/>
      <c r="NSF131" s="511"/>
      <c r="NSG131" s="511"/>
      <c r="NSH131" s="511"/>
      <c r="NSI131" s="511"/>
      <c r="NSJ131" s="511"/>
      <c r="NSK131" s="511"/>
      <c r="NSL131" s="511"/>
      <c r="NSM131" s="511"/>
      <c r="NSN131" s="511"/>
      <c r="NSO131" s="511"/>
      <c r="NSP131" s="511"/>
      <c r="NSQ131" s="511"/>
      <c r="NSR131" s="511"/>
      <c r="NSS131" s="511"/>
      <c r="NST131" s="511"/>
      <c r="NSU131" s="511"/>
      <c r="NSV131" s="511"/>
      <c r="NSW131" s="511"/>
      <c r="NSX131" s="511"/>
      <c r="NSY131" s="511"/>
      <c r="NSZ131" s="511"/>
      <c r="NTA131" s="511"/>
      <c r="NTB131" s="511"/>
      <c r="NTC131" s="511"/>
      <c r="NTD131" s="511"/>
      <c r="NTE131" s="511"/>
      <c r="NTF131" s="511"/>
      <c r="NTG131" s="511"/>
      <c r="NTH131" s="511"/>
      <c r="NTI131" s="511"/>
      <c r="NTJ131" s="511"/>
      <c r="NTK131" s="511"/>
      <c r="NTL131" s="511"/>
      <c r="NTM131" s="511"/>
      <c r="NTN131" s="511"/>
      <c r="NTO131" s="511"/>
      <c r="NTP131" s="511"/>
      <c r="NTQ131" s="511"/>
      <c r="NTR131" s="511"/>
      <c r="NTS131" s="511"/>
      <c r="NTT131" s="511"/>
      <c r="NTU131" s="511"/>
      <c r="NTV131" s="511"/>
      <c r="NTW131" s="511"/>
      <c r="NTX131" s="511"/>
      <c r="NTY131" s="511"/>
      <c r="NTZ131" s="511"/>
      <c r="NUA131" s="511"/>
      <c r="NUB131" s="511"/>
      <c r="NUC131" s="511"/>
      <c r="NUD131" s="511"/>
      <c r="NUE131" s="511"/>
      <c r="NUF131" s="511"/>
      <c r="NUG131" s="511"/>
      <c r="NUH131" s="511"/>
      <c r="NUI131" s="511"/>
      <c r="NUJ131" s="511"/>
      <c r="NUK131" s="511"/>
      <c r="NUL131" s="511"/>
      <c r="NUM131" s="511"/>
      <c r="NUN131" s="511"/>
      <c r="NUO131" s="511"/>
      <c r="NUP131" s="511"/>
      <c r="NUQ131" s="511"/>
      <c r="NUR131" s="511"/>
      <c r="NUS131" s="511"/>
      <c r="NUT131" s="511"/>
      <c r="NUU131" s="511"/>
      <c r="NUV131" s="511"/>
      <c r="NUW131" s="511"/>
      <c r="NUX131" s="511"/>
      <c r="NUY131" s="511"/>
      <c r="NUZ131" s="511"/>
      <c r="NVA131" s="511"/>
      <c r="NVB131" s="511"/>
      <c r="NVC131" s="511"/>
      <c r="NVD131" s="511"/>
      <c r="NVE131" s="511"/>
      <c r="NVF131" s="511"/>
      <c r="NVG131" s="511"/>
      <c r="NVH131" s="511"/>
      <c r="NVI131" s="511"/>
      <c r="NVJ131" s="511"/>
      <c r="NVK131" s="511"/>
      <c r="NVL131" s="511"/>
      <c r="NVM131" s="511"/>
      <c r="NVN131" s="511"/>
      <c r="NVO131" s="511"/>
      <c r="NVP131" s="511"/>
      <c r="NVQ131" s="511"/>
      <c r="NVR131" s="511"/>
      <c r="NVS131" s="511"/>
      <c r="NVT131" s="511"/>
      <c r="NVU131" s="511"/>
      <c r="NVV131" s="511"/>
      <c r="NVW131" s="511"/>
      <c r="NVX131" s="511"/>
      <c r="NVY131" s="511"/>
      <c r="NVZ131" s="511"/>
      <c r="NWA131" s="511"/>
      <c r="NWB131" s="511"/>
      <c r="NWC131" s="511"/>
      <c r="NWD131" s="511"/>
      <c r="NWE131" s="511"/>
      <c r="NWF131" s="511"/>
      <c r="NWG131" s="511"/>
      <c r="NWH131" s="511"/>
      <c r="NWI131" s="511"/>
      <c r="NWJ131" s="511"/>
      <c r="NWK131" s="511"/>
      <c r="NWL131" s="511"/>
      <c r="NWM131" s="511"/>
      <c r="NWN131" s="511"/>
      <c r="NWO131" s="511"/>
      <c r="NWP131" s="511"/>
      <c r="NWQ131" s="511"/>
      <c r="NWR131" s="511"/>
      <c r="NWS131" s="511"/>
      <c r="NWT131" s="511"/>
      <c r="NWU131" s="511"/>
      <c r="NWV131" s="511"/>
      <c r="NWW131" s="511"/>
      <c r="NWX131" s="511"/>
      <c r="NWY131" s="511"/>
      <c r="NWZ131" s="511"/>
      <c r="NXA131" s="511"/>
      <c r="NXB131" s="511"/>
      <c r="NXC131" s="511"/>
      <c r="NXD131" s="511"/>
      <c r="NXE131" s="511"/>
      <c r="NXF131" s="511"/>
      <c r="NXG131" s="511"/>
      <c r="NXH131" s="511"/>
      <c r="NXI131" s="511"/>
      <c r="NXJ131" s="511"/>
      <c r="NXK131" s="511"/>
      <c r="NXL131" s="511"/>
      <c r="NXM131" s="511"/>
      <c r="NXN131" s="511"/>
      <c r="NXO131" s="511"/>
      <c r="NXP131" s="511"/>
      <c r="NXQ131" s="511"/>
      <c r="NXR131" s="511"/>
      <c r="NXS131" s="511"/>
      <c r="NXT131" s="511"/>
      <c r="NXU131" s="511"/>
      <c r="NXV131" s="511"/>
      <c r="NXW131" s="511"/>
      <c r="NXX131" s="511"/>
      <c r="NXY131" s="511"/>
      <c r="NXZ131" s="511"/>
      <c r="NYA131" s="511"/>
      <c r="NYB131" s="511"/>
      <c r="NYC131" s="511"/>
      <c r="NYD131" s="511"/>
      <c r="NYE131" s="511"/>
      <c r="NYF131" s="511"/>
      <c r="NYG131" s="511"/>
      <c r="NYH131" s="511"/>
      <c r="NYI131" s="511"/>
      <c r="NYJ131" s="511"/>
      <c r="NYK131" s="511"/>
      <c r="NYL131" s="511"/>
      <c r="NYM131" s="511"/>
      <c r="NYN131" s="511"/>
      <c r="NYO131" s="511"/>
      <c r="NYP131" s="511"/>
      <c r="NYQ131" s="511"/>
      <c r="NYR131" s="511"/>
      <c r="NYS131" s="511"/>
      <c r="NYT131" s="511"/>
      <c r="NYU131" s="511"/>
      <c r="NYV131" s="511"/>
      <c r="NYW131" s="511"/>
      <c r="NYX131" s="511"/>
      <c r="NYY131" s="511"/>
      <c r="NYZ131" s="511"/>
      <c r="NZA131" s="511"/>
      <c r="NZB131" s="511"/>
      <c r="NZC131" s="511"/>
      <c r="NZD131" s="511"/>
      <c r="NZE131" s="511"/>
      <c r="NZF131" s="511"/>
      <c r="NZG131" s="511"/>
      <c r="NZH131" s="511"/>
      <c r="NZI131" s="511"/>
      <c r="NZJ131" s="511"/>
      <c r="NZK131" s="511"/>
      <c r="NZL131" s="511"/>
      <c r="NZM131" s="511"/>
      <c r="NZN131" s="511"/>
      <c r="NZO131" s="511"/>
      <c r="NZP131" s="511"/>
      <c r="NZQ131" s="511"/>
      <c r="NZR131" s="511"/>
      <c r="NZS131" s="511"/>
      <c r="NZT131" s="511"/>
      <c r="NZU131" s="511"/>
      <c r="NZV131" s="511"/>
      <c r="NZW131" s="511"/>
      <c r="NZX131" s="511"/>
      <c r="NZY131" s="511"/>
      <c r="NZZ131" s="511"/>
      <c r="OAA131" s="511"/>
      <c r="OAB131" s="511"/>
      <c r="OAC131" s="511"/>
      <c r="OAD131" s="511"/>
      <c r="OAE131" s="511"/>
      <c r="OAF131" s="511"/>
      <c r="OAG131" s="511"/>
      <c r="OAH131" s="511"/>
      <c r="OAI131" s="511"/>
      <c r="OAJ131" s="511"/>
      <c r="OAK131" s="511"/>
      <c r="OAL131" s="511"/>
      <c r="OAM131" s="511"/>
      <c r="OAN131" s="511"/>
      <c r="OAO131" s="511"/>
      <c r="OAP131" s="511"/>
      <c r="OAQ131" s="511"/>
      <c r="OAR131" s="511"/>
      <c r="OAS131" s="511"/>
      <c r="OAT131" s="511"/>
      <c r="OAU131" s="511"/>
      <c r="OAV131" s="511"/>
      <c r="OAW131" s="511"/>
      <c r="OAX131" s="511"/>
      <c r="OAY131" s="511"/>
      <c r="OAZ131" s="511"/>
      <c r="OBA131" s="511"/>
      <c r="OBB131" s="511"/>
      <c r="OBC131" s="511"/>
      <c r="OBD131" s="511"/>
      <c r="OBE131" s="511"/>
      <c r="OBF131" s="511"/>
      <c r="OBG131" s="511"/>
      <c r="OBH131" s="511"/>
      <c r="OBI131" s="511"/>
      <c r="OBJ131" s="511"/>
      <c r="OBK131" s="511"/>
      <c r="OBL131" s="511"/>
      <c r="OBM131" s="511"/>
      <c r="OBN131" s="511"/>
      <c r="OBO131" s="511"/>
      <c r="OBP131" s="511"/>
      <c r="OBQ131" s="511"/>
      <c r="OBR131" s="511"/>
      <c r="OBS131" s="511"/>
      <c r="OBT131" s="511"/>
      <c r="OBU131" s="511"/>
      <c r="OBV131" s="511"/>
      <c r="OBW131" s="511"/>
      <c r="OBX131" s="511"/>
      <c r="OBY131" s="511"/>
      <c r="OBZ131" s="511"/>
      <c r="OCA131" s="511"/>
      <c r="OCB131" s="511"/>
      <c r="OCC131" s="511"/>
      <c r="OCD131" s="511"/>
      <c r="OCE131" s="511"/>
      <c r="OCF131" s="511"/>
      <c r="OCG131" s="511"/>
      <c r="OCH131" s="511"/>
      <c r="OCI131" s="511"/>
      <c r="OCJ131" s="511"/>
      <c r="OCK131" s="511"/>
      <c r="OCL131" s="511"/>
      <c r="OCM131" s="511"/>
      <c r="OCN131" s="511"/>
      <c r="OCO131" s="511"/>
      <c r="OCP131" s="511"/>
      <c r="OCQ131" s="511"/>
      <c r="OCR131" s="511"/>
      <c r="OCS131" s="511"/>
      <c r="OCT131" s="511"/>
      <c r="OCU131" s="511"/>
      <c r="OCV131" s="511"/>
      <c r="OCW131" s="511"/>
      <c r="OCX131" s="511"/>
      <c r="OCY131" s="511"/>
      <c r="OCZ131" s="511"/>
      <c r="ODA131" s="511"/>
      <c r="ODB131" s="511"/>
      <c r="ODC131" s="511"/>
      <c r="ODD131" s="511"/>
      <c r="ODE131" s="511"/>
      <c r="ODF131" s="511"/>
      <c r="ODG131" s="511"/>
      <c r="ODH131" s="511"/>
      <c r="ODI131" s="511"/>
      <c r="ODJ131" s="511"/>
      <c r="ODK131" s="511"/>
      <c r="ODL131" s="511"/>
      <c r="ODM131" s="511"/>
      <c r="ODN131" s="511"/>
      <c r="ODO131" s="511"/>
      <c r="ODP131" s="511"/>
      <c r="ODQ131" s="511"/>
      <c r="ODR131" s="511"/>
      <c r="ODS131" s="511"/>
      <c r="ODT131" s="511"/>
      <c r="ODU131" s="511"/>
      <c r="ODV131" s="511"/>
      <c r="ODW131" s="511"/>
      <c r="ODX131" s="511"/>
      <c r="ODY131" s="511"/>
      <c r="ODZ131" s="511"/>
      <c r="OEA131" s="511"/>
      <c r="OEB131" s="511"/>
      <c r="OEC131" s="511"/>
      <c r="OED131" s="511"/>
      <c r="OEE131" s="511"/>
      <c r="OEF131" s="511"/>
      <c r="OEG131" s="511"/>
      <c r="OEH131" s="511"/>
      <c r="OEI131" s="511"/>
      <c r="OEJ131" s="511"/>
      <c r="OEK131" s="511"/>
      <c r="OEL131" s="511"/>
      <c r="OEM131" s="511"/>
      <c r="OEN131" s="511"/>
      <c r="OEO131" s="511"/>
      <c r="OEP131" s="511"/>
      <c r="OEQ131" s="511"/>
      <c r="OER131" s="511"/>
      <c r="OES131" s="511"/>
      <c r="OET131" s="511"/>
      <c r="OEU131" s="511"/>
      <c r="OEV131" s="511"/>
      <c r="OEW131" s="511"/>
      <c r="OEX131" s="511"/>
      <c r="OEY131" s="511"/>
      <c r="OEZ131" s="511"/>
      <c r="OFA131" s="511"/>
      <c r="OFB131" s="511"/>
      <c r="OFC131" s="511"/>
      <c r="OFD131" s="511"/>
      <c r="OFE131" s="511"/>
      <c r="OFF131" s="511"/>
      <c r="OFG131" s="511"/>
      <c r="OFH131" s="511"/>
      <c r="OFI131" s="511"/>
      <c r="OFJ131" s="511"/>
      <c r="OFK131" s="511"/>
      <c r="OFL131" s="511"/>
      <c r="OFM131" s="511"/>
      <c r="OFN131" s="511"/>
      <c r="OFO131" s="511"/>
      <c r="OFP131" s="511"/>
      <c r="OFQ131" s="511"/>
      <c r="OFR131" s="511"/>
      <c r="OFS131" s="511"/>
      <c r="OFT131" s="511"/>
      <c r="OFU131" s="511"/>
      <c r="OFV131" s="511"/>
      <c r="OFW131" s="511"/>
      <c r="OFX131" s="511"/>
      <c r="OFY131" s="511"/>
      <c r="OFZ131" s="511"/>
      <c r="OGA131" s="511"/>
      <c r="OGB131" s="511"/>
      <c r="OGC131" s="511"/>
      <c r="OGD131" s="511"/>
      <c r="OGE131" s="511"/>
      <c r="OGF131" s="511"/>
      <c r="OGG131" s="511"/>
      <c r="OGH131" s="511"/>
      <c r="OGI131" s="511"/>
      <c r="OGJ131" s="511"/>
      <c r="OGK131" s="511"/>
      <c r="OGL131" s="511"/>
      <c r="OGM131" s="511"/>
      <c r="OGN131" s="511"/>
      <c r="OGO131" s="511"/>
      <c r="OGP131" s="511"/>
      <c r="OGQ131" s="511"/>
      <c r="OGR131" s="511"/>
      <c r="OGS131" s="511"/>
      <c r="OGT131" s="511"/>
      <c r="OGU131" s="511"/>
      <c r="OGV131" s="511"/>
      <c r="OGW131" s="511"/>
      <c r="OGX131" s="511"/>
      <c r="OGY131" s="511"/>
      <c r="OGZ131" s="511"/>
      <c r="OHA131" s="511"/>
      <c r="OHB131" s="511"/>
      <c r="OHC131" s="511"/>
      <c r="OHD131" s="511"/>
      <c r="OHE131" s="511"/>
      <c r="OHF131" s="511"/>
      <c r="OHG131" s="511"/>
      <c r="OHH131" s="511"/>
      <c r="OHI131" s="511"/>
      <c r="OHJ131" s="511"/>
      <c r="OHK131" s="511"/>
      <c r="OHL131" s="511"/>
      <c r="OHM131" s="511"/>
      <c r="OHN131" s="511"/>
      <c r="OHO131" s="511"/>
      <c r="OHP131" s="511"/>
      <c r="OHQ131" s="511"/>
      <c r="OHR131" s="511"/>
      <c r="OHS131" s="511"/>
      <c r="OHT131" s="511"/>
      <c r="OHU131" s="511"/>
      <c r="OHV131" s="511"/>
      <c r="OHW131" s="511"/>
      <c r="OHX131" s="511"/>
      <c r="OHY131" s="511"/>
      <c r="OHZ131" s="511"/>
      <c r="OIA131" s="511"/>
      <c r="OIB131" s="511"/>
      <c r="OIC131" s="511"/>
      <c r="OID131" s="511"/>
      <c r="OIE131" s="511"/>
      <c r="OIF131" s="511"/>
      <c r="OIG131" s="511"/>
      <c r="OIH131" s="511"/>
      <c r="OII131" s="511"/>
      <c r="OIJ131" s="511"/>
      <c r="OIK131" s="511"/>
      <c r="OIL131" s="511"/>
      <c r="OIM131" s="511"/>
      <c r="OIN131" s="511"/>
      <c r="OIO131" s="511"/>
      <c r="OIP131" s="511"/>
      <c r="OIQ131" s="511"/>
      <c r="OIR131" s="511"/>
      <c r="OIS131" s="511"/>
      <c r="OIT131" s="511"/>
      <c r="OIU131" s="511"/>
      <c r="OIV131" s="511"/>
      <c r="OIW131" s="511"/>
      <c r="OIX131" s="511"/>
      <c r="OIY131" s="511"/>
      <c r="OIZ131" s="511"/>
      <c r="OJA131" s="511"/>
      <c r="OJB131" s="511"/>
      <c r="OJC131" s="511"/>
      <c r="OJD131" s="511"/>
      <c r="OJE131" s="511"/>
      <c r="OJF131" s="511"/>
      <c r="OJG131" s="511"/>
      <c r="OJH131" s="511"/>
      <c r="OJI131" s="511"/>
      <c r="OJJ131" s="511"/>
      <c r="OJK131" s="511"/>
      <c r="OJL131" s="511"/>
      <c r="OJM131" s="511"/>
      <c r="OJN131" s="511"/>
      <c r="OJO131" s="511"/>
      <c r="OJP131" s="511"/>
      <c r="OJQ131" s="511"/>
      <c r="OJR131" s="511"/>
      <c r="OJS131" s="511"/>
      <c r="OJT131" s="511"/>
      <c r="OJU131" s="511"/>
      <c r="OJV131" s="511"/>
      <c r="OJW131" s="511"/>
      <c r="OJX131" s="511"/>
      <c r="OJY131" s="511"/>
      <c r="OJZ131" s="511"/>
      <c r="OKA131" s="511"/>
      <c r="OKB131" s="511"/>
      <c r="OKC131" s="511"/>
      <c r="OKD131" s="511"/>
      <c r="OKE131" s="511"/>
      <c r="OKF131" s="511"/>
      <c r="OKG131" s="511"/>
      <c r="OKH131" s="511"/>
      <c r="OKI131" s="511"/>
      <c r="OKJ131" s="511"/>
      <c r="OKK131" s="511"/>
      <c r="OKL131" s="511"/>
      <c r="OKM131" s="511"/>
      <c r="OKN131" s="511"/>
      <c r="OKO131" s="511"/>
      <c r="OKP131" s="511"/>
      <c r="OKQ131" s="511"/>
      <c r="OKR131" s="511"/>
      <c r="OKS131" s="511"/>
      <c r="OKT131" s="511"/>
      <c r="OKU131" s="511"/>
      <c r="OKV131" s="511"/>
      <c r="OKW131" s="511"/>
      <c r="OKX131" s="511"/>
      <c r="OKY131" s="511"/>
      <c r="OKZ131" s="511"/>
      <c r="OLA131" s="511"/>
      <c r="OLB131" s="511"/>
      <c r="OLC131" s="511"/>
      <c r="OLD131" s="511"/>
      <c r="OLE131" s="511"/>
      <c r="OLF131" s="511"/>
      <c r="OLG131" s="511"/>
      <c r="OLH131" s="511"/>
      <c r="OLI131" s="511"/>
      <c r="OLJ131" s="511"/>
      <c r="OLK131" s="511"/>
      <c r="OLL131" s="511"/>
      <c r="OLM131" s="511"/>
      <c r="OLN131" s="511"/>
      <c r="OLO131" s="511"/>
      <c r="OLP131" s="511"/>
      <c r="OLQ131" s="511"/>
      <c r="OLR131" s="511"/>
      <c r="OLS131" s="511"/>
      <c r="OLT131" s="511"/>
      <c r="OLU131" s="511"/>
      <c r="OLV131" s="511"/>
      <c r="OLW131" s="511"/>
      <c r="OLX131" s="511"/>
      <c r="OLY131" s="511"/>
      <c r="OLZ131" s="511"/>
      <c r="OMA131" s="511"/>
      <c r="OMB131" s="511"/>
      <c r="OMC131" s="511"/>
      <c r="OMD131" s="511"/>
      <c r="OME131" s="511"/>
      <c r="OMF131" s="511"/>
      <c r="OMG131" s="511"/>
      <c r="OMH131" s="511"/>
      <c r="OMI131" s="511"/>
      <c r="OMJ131" s="511"/>
      <c r="OMK131" s="511"/>
      <c r="OML131" s="511"/>
      <c r="OMM131" s="511"/>
      <c r="OMN131" s="511"/>
      <c r="OMO131" s="511"/>
      <c r="OMP131" s="511"/>
      <c r="OMQ131" s="511"/>
      <c r="OMR131" s="511"/>
      <c r="OMS131" s="511"/>
      <c r="OMT131" s="511"/>
      <c r="OMU131" s="511"/>
      <c r="OMV131" s="511"/>
      <c r="OMW131" s="511"/>
      <c r="OMX131" s="511"/>
      <c r="OMY131" s="511"/>
      <c r="OMZ131" s="511"/>
      <c r="ONA131" s="511"/>
      <c r="ONB131" s="511"/>
      <c r="ONC131" s="511"/>
      <c r="OND131" s="511"/>
      <c r="ONE131" s="511"/>
      <c r="ONF131" s="511"/>
      <c r="ONG131" s="511"/>
      <c r="ONH131" s="511"/>
      <c r="ONI131" s="511"/>
      <c r="ONJ131" s="511"/>
      <c r="ONK131" s="511"/>
      <c r="ONL131" s="511"/>
      <c r="ONM131" s="511"/>
      <c r="ONN131" s="511"/>
      <c r="ONO131" s="511"/>
      <c r="ONP131" s="511"/>
      <c r="ONQ131" s="511"/>
      <c r="ONR131" s="511"/>
      <c r="ONS131" s="511"/>
      <c r="ONT131" s="511"/>
      <c r="ONU131" s="511"/>
      <c r="ONV131" s="511"/>
      <c r="ONW131" s="511"/>
      <c r="ONX131" s="511"/>
      <c r="ONY131" s="511"/>
      <c r="ONZ131" s="511"/>
      <c r="OOA131" s="511"/>
      <c r="OOB131" s="511"/>
      <c r="OOC131" s="511"/>
      <c r="OOD131" s="511"/>
      <c r="OOE131" s="511"/>
      <c r="OOF131" s="511"/>
      <c r="OOG131" s="511"/>
      <c r="OOH131" s="511"/>
      <c r="OOI131" s="511"/>
      <c r="OOJ131" s="511"/>
      <c r="OOK131" s="511"/>
      <c r="OOL131" s="511"/>
      <c r="OOM131" s="511"/>
      <c r="OON131" s="511"/>
      <c r="OOO131" s="511"/>
      <c r="OOP131" s="511"/>
      <c r="OOQ131" s="511"/>
      <c r="OOR131" s="511"/>
      <c r="OOS131" s="511"/>
      <c r="OOT131" s="511"/>
      <c r="OOU131" s="511"/>
      <c r="OOV131" s="511"/>
      <c r="OOW131" s="511"/>
      <c r="OOX131" s="511"/>
      <c r="OOY131" s="511"/>
      <c r="OOZ131" s="511"/>
      <c r="OPA131" s="511"/>
      <c r="OPB131" s="511"/>
      <c r="OPC131" s="511"/>
      <c r="OPD131" s="511"/>
      <c r="OPE131" s="511"/>
      <c r="OPF131" s="511"/>
      <c r="OPG131" s="511"/>
      <c r="OPH131" s="511"/>
      <c r="OPI131" s="511"/>
      <c r="OPJ131" s="511"/>
      <c r="OPK131" s="511"/>
      <c r="OPL131" s="511"/>
      <c r="OPM131" s="511"/>
      <c r="OPN131" s="511"/>
      <c r="OPO131" s="511"/>
      <c r="OPP131" s="511"/>
      <c r="OPQ131" s="511"/>
      <c r="OPR131" s="511"/>
      <c r="OPS131" s="511"/>
      <c r="OPT131" s="511"/>
      <c r="OPU131" s="511"/>
      <c r="OPV131" s="511"/>
      <c r="OPW131" s="511"/>
      <c r="OPX131" s="511"/>
      <c r="OPY131" s="511"/>
      <c r="OPZ131" s="511"/>
      <c r="OQA131" s="511"/>
      <c r="OQB131" s="511"/>
      <c r="OQC131" s="511"/>
      <c r="OQD131" s="511"/>
      <c r="OQE131" s="511"/>
      <c r="OQF131" s="511"/>
      <c r="OQG131" s="511"/>
      <c r="OQH131" s="511"/>
      <c r="OQI131" s="511"/>
      <c r="OQJ131" s="511"/>
      <c r="OQK131" s="511"/>
      <c r="OQL131" s="511"/>
      <c r="OQM131" s="511"/>
      <c r="OQN131" s="511"/>
      <c r="OQO131" s="511"/>
      <c r="OQP131" s="511"/>
      <c r="OQQ131" s="511"/>
      <c r="OQR131" s="511"/>
      <c r="OQS131" s="511"/>
      <c r="OQT131" s="511"/>
      <c r="OQU131" s="511"/>
      <c r="OQV131" s="511"/>
      <c r="OQW131" s="511"/>
      <c r="OQX131" s="511"/>
      <c r="OQY131" s="511"/>
      <c r="OQZ131" s="511"/>
      <c r="ORA131" s="511"/>
      <c r="ORB131" s="511"/>
      <c r="ORC131" s="511"/>
      <c r="ORD131" s="511"/>
      <c r="ORE131" s="511"/>
      <c r="ORF131" s="511"/>
      <c r="ORG131" s="511"/>
      <c r="ORH131" s="511"/>
      <c r="ORI131" s="511"/>
      <c r="ORJ131" s="511"/>
      <c r="ORK131" s="511"/>
      <c r="ORL131" s="511"/>
      <c r="ORM131" s="511"/>
      <c r="ORN131" s="511"/>
      <c r="ORO131" s="511"/>
      <c r="ORP131" s="511"/>
      <c r="ORQ131" s="511"/>
      <c r="ORR131" s="511"/>
      <c r="ORS131" s="511"/>
      <c r="ORT131" s="511"/>
      <c r="ORU131" s="511"/>
      <c r="ORV131" s="511"/>
      <c r="ORW131" s="511"/>
      <c r="ORX131" s="511"/>
      <c r="ORY131" s="511"/>
      <c r="ORZ131" s="511"/>
      <c r="OSA131" s="511"/>
      <c r="OSB131" s="511"/>
      <c r="OSC131" s="511"/>
      <c r="OSD131" s="511"/>
      <c r="OSE131" s="511"/>
      <c r="OSF131" s="511"/>
      <c r="OSG131" s="511"/>
      <c r="OSH131" s="511"/>
      <c r="OSI131" s="511"/>
      <c r="OSJ131" s="511"/>
      <c r="OSK131" s="511"/>
      <c r="OSL131" s="511"/>
      <c r="OSM131" s="511"/>
      <c r="OSN131" s="511"/>
      <c r="OSO131" s="511"/>
      <c r="OSP131" s="511"/>
      <c r="OSQ131" s="511"/>
      <c r="OSR131" s="511"/>
      <c r="OSS131" s="511"/>
      <c r="OST131" s="511"/>
      <c r="OSU131" s="511"/>
      <c r="OSV131" s="511"/>
      <c r="OSW131" s="511"/>
      <c r="OSX131" s="511"/>
      <c r="OSY131" s="511"/>
      <c r="OSZ131" s="511"/>
      <c r="OTA131" s="511"/>
      <c r="OTB131" s="511"/>
      <c r="OTC131" s="511"/>
      <c r="OTD131" s="511"/>
      <c r="OTE131" s="511"/>
      <c r="OTF131" s="511"/>
      <c r="OTG131" s="511"/>
      <c r="OTH131" s="511"/>
      <c r="OTI131" s="511"/>
      <c r="OTJ131" s="511"/>
      <c r="OTK131" s="511"/>
      <c r="OTL131" s="511"/>
      <c r="OTM131" s="511"/>
      <c r="OTN131" s="511"/>
      <c r="OTO131" s="511"/>
      <c r="OTP131" s="511"/>
      <c r="OTQ131" s="511"/>
      <c r="OTR131" s="511"/>
      <c r="OTS131" s="511"/>
      <c r="OTT131" s="511"/>
      <c r="OTU131" s="511"/>
      <c r="OTV131" s="511"/>
      <c r="OTW131" s="511"/>
      <c r="OTX131" s="511"/>
      <c r="OTY131" s="511"/>
      <c r="OTZ131" s="511"/>
      <c r="OUA131" s="511"/>
      <c r="OUB131" s="511"/>
      <c r="OUC131" s="511"/>
      <c r="OUD131" s="511"/>
      <c r="OUE131" s="511"/>
      <c r="OUF131" s="511"/>
      <c r="OUG131" s="511"/>
      <c r="OUH131" s="511"/>
      <c r="OUI131" s="511"/>
      <c r="OUJ131" s="511"/>
      <c r="OUK131" s="511"/>
      <c r="OUL131" s="511"/>
      <c r="OUM131" s="511"/>
      <c r="OUN131" s="511"/>
      <c r="OUO131" s="511"/>
      <c r="OUP131" s="511"/>
      <c r="OUQ131" s="511"/>
      <c r="OUR131" s="511"/>
      <c r="OUS131" s="511"/>
      <c r="OUT131" s="511"/>
      <c r="OUU131" s="511"/>
      <c r="OUV131" s="511"/>
      <c r="OUW131" s="511"/>
      <c r="OUX131" s="511"/>
      <c r="OUY131" s="511"/>
      <c r="OUZ131" s="511"/>
      <c r="OVA131" s="511"/>
      <c r="OVB131" s="511"/>
      <c r="OVC131" s="511"/>
      <c r="OVD131" s="511"/>
      <c r="OVE131" s="511"/>
      <c r="OVF131" s="511"/>
      <c r="OVG131" s="511"/>
      <c r="OVH131" s="511"/>
      <c r="OVI131" s="511"/>
      <c r="OVJ131" s="511"/>
      <c r="OVK131" s="511"/>
      <c r="OVL131" s="511"/>
      <c r="OVM131" s="511"/>
      <c r="OVN131" s="511"/>
      <c r="OVO131" s="511"/>
      <c r="OVP131" s="511"/>
      <c r="OVQ131" s="511"/>
      <c r="OVR131" s="511"/>
      <c r="OVS131" s="511"/>
      <c r="OVT131" s="511"/>
      <c r="OVU131" s="511"/>
      <c r="OVV131" s="511"/>
      <c r="OVW131" s="511"/>
      <c r="OVX131" s="511"/>
      <c r="OVY131" s="511"/>
      <c r="OVZ131" s="511"/>
      <c r="OWA131" s="511"/>
      <c r="OWB131" s="511"/>
      <c r="OWC131" s="511"/>
      <c r="OWD131" s="511"/>
      <c r="OWE131" s="511"/>
      <c r="OWF131" s="511"/>
      <c r="OWG131" s="511"/>
      <c r="OWH131" s="511"/>
      <c r="OWI131" s="511"/>
      <c r="OWJ131" s="511"/>
      <c r="OWK131" s="511"/>
      <c r="OWL131" s="511"/>
      <c r="OWM131" s="511"/>
      <c r="OWN131" s="511"/>
      <c r="OWO131" s="511"/>
      <c r="OWP131" s="511"/>
      <c r="OWQ131" s="511"/>
      <c r="OWR131" s="511"/>
      <c r="OWS131" s="511"/>
      <c r="OWT131" s="511"/>
      <c r="OWU131" s="511"/>
      <c r="OWV131" s="511"/>
      <c r="OWW131" s="511"/>
      <c r="OWX131" s="511"/>
      <c r="OWY131" s="511"/>
      <c r="OWZ131" s="511"/>
      <c r="OXA131" s="511"/>
      <c r="OXB131" s="511"/>
      <c r="OXC131" s="511"/>
      <c r="OXD131" s="511"/>
      <c r="OXE131" s="511"/>
      <c r="OXF131" s="511"/>
      <c r="OXG131" s="511"/>
      <c r="OXH131" s="511"/>
      <c r="OXI131" s="511"/>
      <c r="OXJ131" s="511"/>
      <c r="OXK131" s="511"/>
      <c r="OXL131" s="511"/>
      <c r="OXM131" s="511"/>
      <c r="OXN131" s="511"/>
      <c r="OXO131" s="511"/>
      <c r="OXP131" s="511"/>
      <c r="OXQ131" s="511"/>
      <c r="OXR131" s="511"/>
      <c r="OXS131" s="511"/>
      <c r="OXT131" s="511"/>
      <c r="OXU131" s="511"/>
      <c r="OXV131" s="511"/>
      <c r="OXW131" s="511"/>
      <c r="OXX131" s="511"/>
      <c r="OXY131" s="511"/>
      <c r="OXZ131" s="511"/>
      <c r="OYA131" s="511"/>
      <c r="OYB131" s="511"/>
      <c r="OYC131" s="511"/>
      <c r="OYD131" s="511"/>
      <c r="OYE131" s="511"/>
      <c r="OYF131" s="511"/>
      <c r="OYG131" s="511"/>
      <c r="OYH131" s="511"/>
      <c r="OYI131" s="511"/>
      <c r="OYJ131" s="511"/>
      <c r="OYK131" s="511"/>
      <c r="OYL131" s="511"/>
      <c r="OYM131" s="511"/>
      <c r="OYN131" s="511"/>
      <c r="OYO131" s="511"/>
      <c r="OYP131" s="511"/>
      <c r="OYQ131" s="511"/>
      <c r="OYR131" s="511"/>
      <c r="OYS131" s="511"/>
      <c r="OYT131" s="511"/>
      <c r="OYU131" s="511"/>
      <c r="OYV131" s="511"/>
      <c r="OYW131" s="511"/>
      <c r="OYX131" s="511"/>
      <c r="OYY131" s="511"/>
      <c r="OYZ131" s="511"/>
      <c r="OZA131" s="511"/>
      <c r="OZB131" s="511"/>
      <c r="OZC131" s="511"/>
      <c r="OZD131" s="511"/>
      <c r="OZE131" s="511"/>
      <c r="OZF131" s="511"/>
      <c r="OZG131" s="511"/>
      <c r="OZH131" s="511"/>
      <c r="OZI131" s="511"/>
      <c r="OZJ131" s="511"/>
      <c r="OZK131" s="511"/>
      <c r="OZL131" s="511"/>
      <c r="OZM131" s="511"/>
      <c r="OZN131" s="511"/>
      <c r="OZO131" s="511"/>
      <c r="OZP131" s="511"/>
      <c r="OZQ131" s="511"/>
      <c r="OZR131" s="511"/>
      <c r="OZS131" s="511"/>
      <c r="OZT131" s="511"/>
      <c r="OZU131" s="511"/>
      <c r="OZV131" s="511"/>
      <c r="OZW131" s="511"/>
      <c r="OZX131" s="511"/>
      <c r="OZY131" s="511"/>
      <c r="OZZ131" s="511"/>
      <c r="PAA131" s="511"/>
      <c r="PAB131" s="511"/>
      <c r="PAC131" s="511"/>
      <c r="PAD131" s="511"/>
      <c r="PAE131" s="511"/>
      <c r="PAF131" s="511"/>
      <c r="PAG131" s="511"/>
      <c r="PAH131" s="511"/>
      <c r="PAI131" s="511"/>
      <c r="PAJ131" s="511"/>
      <c r="PAK131" s="511"/>
      <c r="PAL131" s="511"/>
      <c r="PAM131" s="511"/>
      <c r="PAN131" s="511"/>
      <c r="PAO131" s="511"/>
      <c r="PAP131" s="511"/>
      <c r="PAQ131" s="511"/>
      <c r="PAR131" s="511"/>
      <c r="PAS131" s="511"/>
      <c r="PAT131" s="511"/>
      <c r="PAU131" s="511"/>
      <c r="PAV131" s="511"/>
      <c r="PAW131" s="511"/>
      <c r="PAX131" s="511"/>
      <c r="PAY131" s="511"/>
      <c r="PAZ131" s="511"/>
      <c r="PBA131" s="511"/>
      <c r="PBB131" s="511"/>
      <c r="PBC131" s="511"/>
      <c r="PBD131" s="511"/>
      <c r="PBE131" s="511"/>
      <c r="PBF131" s="511"/>
      <c r="PBG131" s="511"/>
      <c r="PBH131" s="511"/>
      <c r="PBI131" s="511"/>
      <c r="PBJ131" s="511"/>
      <c r="PBK131" s="511"/>
      <c r="PBL131" s="511"/>
      <c r="PBM131" s="511"/>
      <c r="PBN131" s="511"/>
      <c r="PBO131" s="511"/>
      <c r="PBP131" s="511"/>
      <c r="PBQ131" s="511"/>
      <c r="PBR131" s="511"/>
      <c r="PBS131" s="511"/>
      <c r="PBT131" s="511"/>
      <c r="PBU131" s="511"/>
      <c r="PBV131" s="511"/>
      <c r="PBW131" s="511"/>
      <c r="PBX131" s="511"/>
      <c r="PBY131" s="511"/>
      <c r="PBZ131" s="511"/>
      <c r="PCA131" s="511"/>
      <c r="PCB131" s="511"/>
      <c r="PCC131" s="511"/>
      <c r="PCD131" s="511"/>
      <c r="PCE131" s="511"/>
      <c r="PCF131" s="511"/>
      <c r="PCG131" s="511"/>
      <c r="PCH131" s="511"/>
      <c r="PCI131" s="511"/>
      <c r="PCJ131" s="511"/>
      <c r="PCK131" s="511"/>
      <c r="PCL131" s="511"/>
      <c r="PCM131" s="511"/>
      <c r="PCN131" s="511"/>
      <c r="PCO131" s="511"/>
      <c r="PCP131" s="511"/>
      <c r="PCQ131" s="511"/>
      <c r="PCR131" s="511"/>
      <c r="PCS131" s="511"/>
      <c r="PCT131" s="511"/>
      <c r="PCU131" s="511"/>
      <c r="PCV131" s="511"/>
      <c r="PCW131" s="511"/>
      <c r="PCX131" s="511"/>
      <c r="PCY131" s="511"/>
      <c r="PCZ131" s="511"/>
      <c r="PDA131" s="511"/>
      <c r="PDB131" s="511"/>
      <c r="PDC131" s="511"/>
      <c r="PDD131" s="511"/>
      <c r="PDE131" s="511"/>
      <c r="PDF131" s="511"/>
      <c r="PDG131" s="511"/>
      <c r="PDH131" s="511"/>
      <c r="PDI131" s="511"/>
      <c r="PDJ131" s="511"/>
      <c r="PDK131" s="511"/>
      <c r="PDL131" s="511"/>
      <c r="PDM131" s="511"/>
      <c r="PDN131" s="511"/>
      <c r="PDO131" s="511"/>
      <c r="PDP131" s="511"/>
      <c r="PDQ131" s="511"/>
      <c r="PDR131" s="511"/>
      <c r="PDS131" s="511"/>
      <c r="PDT131" s="511"/>
      <c r="PDU131" s="511"/>
      <c r="PDV131" s="511"/>
      <c r="PDW131" s="511"/>
      <c r="PDX131" s="511"/>
      <c r="PDY131" s="511"/>
      <c r="PDZ131" s="511"/>
      <c r="PEA131" s="511"/>
      <c r="PEB131" s="511"/>
      <c r="PEC131" s="511"/>
      <c r="PED131" s="511"/>
      <c r="PEE131" s="511"/>
      <c r="PEF131" s="511"/>
      <c r="PEG131" s="511"/>
      <c r="PEH131" s="511"/>
      <c r="PEI131" s="511"/>
      <c r="PEJ131" s="511"/>
      <c r="PEK131" s="511"/>
      <c r="PEL131" s="511"/>
      <c r="PEM131" s="511"/>
      <c r="PEN131" s="511"/>
      <c r="PEO131" s="511"/>
      <c r="PEP131" s="511"/>
      <c r="PEQ131" s="511"/>
      <c r="PER131" s="511"/>
      <c r="PES131" s="511"/>
      <c r="PET131" s="511"/>
      <c r="PEU131" s="511"/>
      <c r="PEV131" s="511"/>
      <c r="PEW131" s="511"/>
      <c r="PEX131" s="511"/>
      <c r="PEY131" s="511"/>
      <c r="PEZ131" s="511"/>
      <c r="PFA131" s="511"/>
      <c r="PFB131" s="511"/>
      <c r="PFC131" s="511"/>
      <c r="PFD131" s="511"/>
      <c r="PFE131" s="511"/>
      <c r="PFF131" s="511"/>
      <c r="PFG131" s="511"/>
      <c r="PFH131" s="511"/>
      <c r="PFI131" s="511"/>
      <c r="PFJ131" s="511"/>
      <c r="PFK131" s="511"/>
      <c r="PFL131" s="511"/>
      <c r="PFM131" s="511"/>
      <c r="PFN131" s="511"/>
      <c r="PFO131" s="511"/>
      <c r="PFP131" s="511"/>
      <c r="PFQ131" s="511"/>
      <c r="PFR131" s="511"/>
      <c r="PFS131" s="511"/>
      <c r="PFT131" s="511"/>
      <c r="PFU131" s="511"/>
      <c r="PFV131" s="511"/>
      <c r="PFW131" s="511"/>
      <c r="PFX131" s="511"/>
      <c r="PFY131" s="511"/>
      <c r="PFZ131" s="511"/>
      <c r="PGA131" s="511"/>
      <c r="PGB131" s="511"/>
      <c r="PGC131" s="511"/>
      <c r="PGD131" s="511"/>
      <c r="PGE131" s="511"/>
      <c r="PGF131" s="511"/>
      <c r="PGG131" s="511"/>
      <c r="PGH131" s="511"/>
      <c r="PGI131" s="511"/>
      <c r="PGJ131" s="511"/>
      <c r="PGK131" s="511"/>
      <c r="PGL131" s="511"/>
      <c r="PGM131" s="511"/>
      <c r="PGN131" s="511"/>
      <c r="PGO131" s="511"/>
      <c r="PGP131" s="511"/>
      <c r="PGQ131" s="511"/>
      <c r="PGR131" s="511"/>
      <c r="PGS131" s="511"/>
      <c r="PGT131" s="511"/>
      <c r="PGU131" s="511"/>
      <c r="PGV131" s="511"/>
      <c r="PGW131" s="511"/>
      <c r="PGX131" s="511"/>
      <c r="PGY131" s="511"/>
      <c r="PGZ131" s="511"/>
      <c r="PHA131" s="511"/>
      <c r="PHB131" s="511"/>
      <c r="PHC131" s="511"/>
      <c r="PHD131" s="511"/>
      <c r="PHE131" s="511"/>
      <c r="PHF131" s="511"/>
      <c r="PHG131" s="511"/>
      <c r="PHH131" s="511"/>
      <c r="PHI131" s="511"/>
      <c r="PHJ131" s="511"/>
      <c r="PHK131" s="511"/>
      <c r="PHL131" s="511"/>
      <c r="PHM131" s="511"/>
      <c r="PHN131" s="511"/>
      <c r="PHO131" s="511"/>
      <c r="PHP131" s="511"/>
      <c r="PHQ131" s="511"/>
      <c r="PHR131" s="511"/>
      <c r="PHS131" s="511"/>
      <c r="PHT131" s="511"/>
      <c r="PHU131" s="511"/>
      <c r="PHV131" s="511"/>
      <c r="PHW131" s="511"/>
      <c r="PHX131" s="511"/>
      <c r="PHY131" s="511"/>
      <c r="PHZ131" s="511"/>
      <c r="PIA131" s="511"/>
      <c r="PIB131" s="511"/>
      <c r="PIC131" s="511"/>
      <c r="PID131" s="511"/>
      <c r="PIE131" s="511"/>
      <c r="PIF131" s="511"/>
      <c r="PIG131" s="511"/>
      <c r="PIH131" s="511"/>
      <c r="PII131" s="511"/>
      <c r="PIJ131" s="511"/>
      <c r="PIK131" s="511"/>
      <c r="PIL131" s="511"/>
      <c r="PIM131" s="511"/>
      <c r="PIN131" s="511"/>
      <c r="PIO131" s="511"/>
      <c r="PIP131" s="511"/>
      <c r="PIQ131" s="511"/>
      <c r="PIR131" s="511"/>
      <c r="PIS131" s="511"/>
      <c r="PIT131" s="511"/>
      <c r="PIU131" s="511"/>
      <c r="PIV131" s="511"/>
      <c r="PIW131" s="511"/>
      <c r="PIX131" s="511"/>
      <c r="PIY131" s="511"/>
      <c r="PIZ131" s="511"/>
      <c r="PJA131" s="511"/>
      <c r="PJB131" s="511"/>
      <c r="PJC131" s="511"/>
      <c r="PJD131" s="511"/>
      <c r="PJE131" s="511"/>
      <c r="PJF131" s="511"/>
      <c r="PJG131" s="511"/>
      <c r="PJH131" s="511"/>
      <c r="PJI131" s="511"/>
      <c r="PJJ131" s="511"/>
      <c r="PJK131" s="511"/>
      <c r="PJL131" s="511"/>
      <c r="PJM131" s="511"/>
      <c r="PJN131" s="511"/>
      <c r="PJO131" s="511"/>
      <c r="PJP131" s="511"/>
      <c r="PJQ131" s="511"/>
      <c r="PJR131" s="511"/>
      <c r="PJS131" s="511"/>
      <c r="PJT131" s="511"/>
      <c r="PJU131" s="511"/>
      <c r="PJV131" s="511"/>
      <c r="PJW131" s="511"/>
      <c r="PJX131" s="511"/>
      <c r="PJY131" s="511"/>
      <c r="PJZ131" s="511"/>
      <c r="PKA131" s="511"/>
      <c r="PKB131" s="511"/>
      <c r="PKC131" s="511"/>
      <c r="PKD131" s="511"/>
      <c r="PKE131" s="511"/>
      <c r="PKF131" s="511"/>
      <c r="PKG131" s="511"/>
      <c r="PKH131" s="511"/>
      <c r="PKI131" s="511"/>
      <c r="PKJ131" s="511"/>
      <c r="PKK131" s="511"/>
      <c r="PKL131" s="511"/>
      <c r="PKM131" s="511"/>
      <c r="PKN131" s="511"/>
      <c r="PKO131" s="511"/>
      <c r="PKP131" s="511"/>
      <c r="PKQ131" s="511"/>
      <c r="PKR131" s="511"/>
      <c r="PKS131" s="511"/>
      <c r="PKT131" s="511"/>
      <c r="PKU131" s="511"/>
      <c r="PKV131" s="511"/>
      <c r="PKW131" s="511"/>
      <c r="PKX131" s="511"/>
      <c r="PKY131" s="511"/>
      <c r="PKZ131" s="511"/>
      <c r="PLA131" s="511"/>
      <c r="PLB131" s="511"/>
      <c r="PLC131" s="511"/>
      <c r="PLD131" s="511"/>
      <c r="PLE131" s="511"/>
      <c r="PLF131" s="511"/>
      <c r="PLG131" s="511"/>
      <c r="PLH131" s="511"/>
      <c r="PLI131" s="511"/>
      <c r="PLJ131" s="511"/>
      <c r="PLK131" s="511"/>
      <c r="PLL131" s="511"/>
      <c r="PLM131" s="511"/>
      <c r="PLN131" s="511"/>
      <c r="PLO131" s="511"/>
      <c r="PLP131" s="511"/>
      <c r="PLQ131" s="511"/>
      <c r="PLR131" s="511"/>
      <c r="PLS131" s="511"/>
      <c r="PLT131" s="511"/>
      <c r="PLU131" s="511"/>
      <c r="PLV131" s="511"/>
      <c r="PLW131" s="511"/>
      <c r="PLX131" s="511"/>
      <c r="PLY131" s="511"/>
      <c r="PLZ131" s="511"/>
      <c r="PMA131" s="511"/>
      <c r="PMB131" s="511"/>
      <c r="PMC131" s="511"/>
      <c r="PMD131" s="511"/>
      <c r="PME131" s="511"/>
      <c r="PMF131" s="511"/>
      <c r="PMG131" s="511"/>
      <c r="PMH131" s="511"/>
      <c r="PMI131" s="511"/>
      <c r="PMJ131" s="511"/>
      <c r="PMK131" s="511"/>
      <c r="PML131" s="511"/>
      <c r="PMM131" s="511"/>
      <c r="PMN131" s="511"/>
      <c r="PMO131" s="511"/>
      <c r="PMP131" s="511"/>
      <c r="PMQ131" s="511"/>
      <c r="PMR131" s="511"/>
      <c r="PMS131" s="511"/>
      <c r="PMT131" s="511"/>
      <c r="PMU131" s="511"/>
      <c r="PMV131" s="511"/>
      <c r="PMW131" s="511"/>
      <c r="PMX131" s="511"/>
      <c r="PMY131" s="511"/>
      <c r="PMZ131" s="511"/>
      <c r="PNA131" s="511"/>
      <c r="PNB131" s="511"/>
      <c r="PNC131" s="511"/>
      <c r="PND131" s="511"/>
      <c r="PNE131" s="511"/>
      <c r="PNF131" s="511"/>
      <c r="PNG131" s="511"/>
      <c r="PNH131" s="511"/>
      <c r="PNI131" s="511"/>
      <c r="PNJ131" s="511"/>
      <c r="PNK131" s="511"/>
      <c r="PNL131" s="511"/>
      <c r="PNM131" s="511"/>
      <c r="PNN131" s="511"/>
      <c r="PNO131" s="511"/>
      <c r="PNP131" s="511"/>
      <c r="PNQ131" s="511"/>
      <c r="PNR131" s="511"/>
      <c r="PNS131" s="511"/>
      <c r="PNT131" s="511"/>
      <c r="PNU131" s="511"/>
      <c r="PNV131" s="511"/>
      <c r="PNW131" s="511"/>
      <c r="PNX131" s="511"/>
      <c r="PNY131" s="511"/>
      <c r="PNZ131" s="511"/>
      <c r="POA131" s="511"/>
      <c r="POB131" s="511"/>
      <c r="POC131" s="511"/>
      <c r="POD131" s="511"/>
      <c r="POE131" s="511"/>
      <c r="POF131" s="511"/>
      <c r="POG131" s="511"/>
      <c r="POH131" s="511"/>
      <c r="POI131" s="511"/>
      <c r="POJ131" s="511"/>
      <c r="POK131" s="511"/>
      <c r="POL131" s="511"/>
      <c r="POM131" s="511"/>
      <c r="PON131" s="511"/>
      <c r="POO131" s="511"/>
      <c r="POP131" s="511"/>
      <c r="POQ131" s="511"/>
      <c r="POR131" s="511"/>
      <c r="POS131" s="511"/>
      <c r="POT131" s="511"/>
      <c r="POU131" s="511"/>
      <c r="POV131" s="511"/>
      <c r="POW131" s="511"/>
      <c r="POX131" s="511"/>
      <c r="POY131" s="511"/>
      <c r="POZ131" s="511"/>
      <c r="PPA131" s="511"/>
      <c r="PPB131" s="511"/>
      <c r="PPC131" s="511"/>
      <c r="PPD131" s="511"/>
      <c r="PPE131" s="511"/>
      <c r="PPF131" s="511"/>
      <c r="PPG131" s="511"/>
      <c r="PPH131" s="511"/>
      <c r="PPI131" s="511"/>
      <c r="PPJ131" s="511"/>
      <c r="PPK131" s="511"/>
      <c r="PPL131" s="511"/>
      <c r="PPM131" s="511"/>
      <c r="PPN131" s="511"/>
      <c r="PPO131" s="511"/>
      <c r="PPP131" s="511"/>
      <c r="PPQ131" s="511"/>
      <c r="PPR131" s="511"/>
      <c r="PPS131" s="511"/>
      <c r="PPT131" s="511"/>
      <c r="PPU131" s="511"/>
      <c r="PPV131" s="511"/>
      <c r="PPW131" s="511"/>
      <c r="PPX131" s="511"/>
      <c r="PPY131" s="511"/>
      <c r="PPZ131" s="511"/>
      <c r="PQA131" s="511"/>
      <c r="PQB131" s="511"/>
      <c r="PQC131" s="511"/>
      <c r="PQD131" s="511"/>
      <c r="PQE131" s="511"/>
      <c r="PQF131" s="511"/>
      <c r="PQG131" s="511"/>
      <c r="PQH131" s="511"/>
      <c r="PQI131" s="511"/>
      <c r="PQJ131" s="511"/>
      <c r="PQK131" s="511"/>
      <c r="PQL131" s="511"/>
      <c r="PQM131" s="511"/>
      <c r="PQN131" s="511"/>
      <c r="PQO131" s="511"/>
      <c r="PQP131" s="511"/>
      <c r="PQQ131" s="511"/>
      <c r="PQR131" s="511"/>
      <c r="PQS131" s="511"/>
      <c r="PQT131" s="511"/>
      <c r="PQU131" s="511"/>
      <c r="PQV131" s="511"/>
      <c r="PQW131" s="511"/>
      <c r="PQX131" s="511"/>
      <c r="PQY131" s="511"/>
      <c r="PQZ131" s="511"/>
      <c r="PRA131" s="511"/>
      <c r="PRB131" s="511"/>
      <c r="PRC131" s="511"/>
      <c r="PRD131" s="511"/>
      <c r="PRE131" s="511"/>
      <c r="PRF131" s="511"/>
      <c r="PRG131" s="511"/>
      <c r="PRH131" s="511"/>
      <c r="PRI131" s="511"/>
      <c r="PRJ131" s="511"/>
      <c r="PRK131" s="511"/>
      <c r="PRL131" s="511"/>
      <c r="PRM131" s="511"/>
      <c r="PRN131" s="511"/>
      <c r="PRO131" s="511"/>
      <c r="PRP131" s="511"/>
      <c r="PRQ131" s="511"/>
      <c r="PRR131" s="511"/>
      <c r="PRS131" s="511"/>
      <c r="PRT131" s="511"/>
      <c r="PRU131" s="511"/>
      <c r="PRV131" s="511"/>
      <c r="PRW131" s="511"/>
      <c r="PRX131" s="511"/>
      <c r="PRY131" s="511"/>
      <c r="PRZ131" s="511"/>
      <c r="PSA131" s="511"/>
      <c r="PSB131" s="511"/>
      <c r="PSC131" s="511"/>
      <c r="PSD131" s="511"/>
      <c r="PSE131" s="511"/>
      <c r="PSF131" s="511"/>
      <c r="PSG131" s="511"/>
      <c r="PSH131" s="511"/>
      <c r="PSI131" s="511"/>
      <c r="PSJ131" s="511"/>
      <c r="PSK131" s="511"/>
      <c r="PSL131" s="511"/>
      <c r="PSM131" s="511"/>
      <c r="PSN131" s="511"/>
      <c r="PSO131" s="511"/>
      <c r="PSP131" s="511"/>
      <c r="PSQ131" s="511"/>
      <c r="PSR131" s="511"/>
      <c r="PSS131" s="511"/>
      <c r="PST131" s="511"/>
      <c r="PSU131" s="511"/>
      <c r="PSV131" s="511"/>
      <c r="PSW131" s="511"/>
      <c r="PSX131" s="511"/>
      <c r="PSY131" s="511"/>
      <c r="PSZ131" s="511"/>
      <c r="PTA131" s="511"/>
      <c r="PTB131" s="511"/>
      <c r="PTC131" s="511"/>
      <c r="PTD131" s="511"/>
      <c r="PTE131" s="511"/>
      <c r="PTF131" s="511"/>
      <c r="PTG131" s="511"/>
      <c r="PTH131" s="511"/>
      <c r="PTI131" s="511"/>
      <c r="PTJ131" s="511"/>
      <c r="PTK131" s="511"/>
      <c r="PTL131" s="511"/>
      <c r="PTM131" s="511"/>
      <c r="PTN131" s="511"/>
      <c r="PTO131" s="511"/>
      <c r="PTP131" s="511"/>
      <c r="PTQ131" s="511"/>
      <c r="PTR131" s="511"/>
      <c r="PTS131" s="511"/>
      <c r="PTT131" s="511"/>
      <c r="PTU131" s="511"/>
      <c r="PTV131" s="511"/>
      <c r="PTW131" s="511"/>
      <c r="PTX131" s="511"/>
      <c r="PTY131" s="511"/>
      <c r="PTZ131" s="511"/>
      <c r="PUA131" s="511"/>
      <c r="PUB131" s="511"/>
      <c r="PUC131" s="511"/>
      <c r="PUD131" s="511"/>
      <c r="PUE131" s="511"/>
      <c r="PUF131" s="511"/>
      <c r="PUG131" s="511"/>
      <c r="PUH131" s="511"/>
      <c r="PUI131" s="511"/>
      <c r="PUJ131" s="511"/>
      <c r="PUK131" s="511"/>
      <c r="PUL131" s="511"/>
      <c r="PUM131" s="511"/>
      <c r="PUN131" s="511"/>
      <c r="PUO131" s="511"/>
      <c r="PUP131" s="511"/>
      <c r="PUQ131" s="511"/>
      <c r="PUR131" s="511"/>
      <c r="PUS131" s="511"/>
      <c r="PUT131" s="511"/>
      <c r="PUU131" s="511"/>
      <c r="PUV131" s="511"/>
      <c r="PUW131" s="511"/>
      <c r="PUX131" s="511"/>
      <c r="PUY131" s="511"/>
      <c r="PUZ131" s="511"/>
      <c r="PVA131" s="511"/>
      <c r="PVB131" s="511"/>
      <c r="PVC131" s="511"/>
      <c r="PVD131" s="511"/>
      <c r="PVE131" s="511"/>
      <c r="PVF131" s="511"/>
      <c r="PVG131" s="511"/>
      <c r="PVH131" s="511"/>
      <c r="PVI131" s="511"/>
      <c r="PVJ131" s="511"/>
      <c r="PVK131" s="511"/>
      <c r="PVL131" s="511"/>
      <c r="PVM131" s="511"/>
      <c r="PVN131" s="511"/>
      <c r="PVO131" s="511"/>
      <c r="PVP131" s="511"/>
      <c r="PVQ131" s="511"/>
      <c r="PVR131" s="511"/>
      <c r="PVS131" s="511"/>
      <c r="PVT131" s="511"/>
      <c r="PVU131" s="511"/>
      <c r="PVV131" s="511"/>
      <c r="PVW131" s="511"/>
      <c r="PVX131" s="511"/>
      <c r="PVY131" s="511"/>
      <c r="PVZ131" s="511"/>
      <c r="PWA131" s="511"/>
      <c r="PWB131" s="511"/>
      <c r="PWC131" s="511"/>
      <c r="PWD131" s="511"/>
      <c r="PWE131" s="511"/>
      <c r="PWF131" s="511"/>
      <c r="PWG131" s="511"/>
      <c r="PWH131" s="511"/>
      <c r="PWI131" s="511"/>
      <c r="PWJ131" s="511"/>
      <c r="PWK131" s="511"/>
      <c r="PWL131" s="511"/>
      <c r="PWM131" s="511"/>
      <c r="PWN131" s="511"/>
      <c r="PWO131" s="511"/>
      <c r="PWP131" s="511"/>
      <c r="PWQ131" s="511"/>
      <c r="PWR131" s="511"/>
      <c r="PWS131" s="511"/>
      <c r="PWT131" s="511"/>
      <c r="PWU131" s="511"/>
      <c r="PWV131" s="511"/>
      <c r="PWW131" s="511"/>
      <c r="PWX131" s="511"/>
      <c r="PWY131" s="511"/>
      <c r="PWZ131" s="511"/>
      <c r="PXA131" s="511"/>
      <c r="PXB131" s="511"/>
      <c r="PXC131" s="511"/>
      <c r="PXD131" s="511"/>
      <c r="PXE131" s="511"/>
      <c r="PXF131" s="511"/>
      <c r="PXG131" s="511"/>
      <c r="PXH131" s="511"/>
      <c r="PXI131" s="511"/>
      <c r="PXJ131" s="511"/>
      <c r="PXK131" s="511"/>
      <c r="PXL131" s="511"/>
      <c r="PXM131" s="511"/>
      <c r="PXN131" s="511"/>
      <c r="PXO131" s="511"/>
      <c r="PXP131" s="511"/>
      <c r="PXQ131" s="511"/>
      <c r="PXR131" s="511"/>
      <c r="PXS131" s="511"/>
      <c r="PXT131" s="511"/>
      <c r="PXU131" s="511"/>
      <c r="PXV131" s="511"/>
      <c r="PXW131" s="511"/>
      <c r="PXX131" s="511"/>
      <c r="PXY131" s="511"/>
      <c r="PXZ131" s="511"/>
      <c r="PYA131" s="511"/>
      <c r="PYB131" s="511"/>
      <c r="PYC131" s="511"/>
      <c r="PYD131" s="511"/>
      <c r="PYE131" s="511"/>
      <c r="PYF131" s="511"/>
      <c r="PYG131" s="511"/>
      <c r="PYH131" s="511"/>
      <c r="PYI131" s="511"/>
      <c r="PYJ131" s="511"/>
      <c r="PYK131" s="511"/>
      <c r="PYL131" s="511"/>
      <c r="PYM131" s="511"/>
      <c r="PYN131" s="511"/>
      <c r="PYO131" s="511"/>
      <c r="PYP131" s="511"/>
      <c r="PYQ131" s="511"/>
      <c r="PYR131" s="511"/>
      <c r="PYS131" s="511"/>
      <c r="PYT131" s="511"/>
      <c r="PYU131" s="511"/>
      <c r="PYV131" s="511"/>
      <c r="PYW131" s="511"/>
      <c r="PYX131" s="511"/>
      <c r="PYY131" s="511"/>
      <c r="PYZ131" s="511"/>
      <c r="PZA131" s="511"/>
      <c r="PZB131" s="511"/>
      <c r="PZC131" s="511"/>
      <c r="PZD131" s="511"/>
      <c r="PZE131" s="511"/>
      <c r="PZF131" s="511"/>
      <c r="PZG131" s="511"/>
      <c r="PZH131" s="511"/>
      <c r="PZI131" s="511"/>
      <c r="PZJ131" s="511"/>
      <c r="PZK131" s="511"/>
      <c r="PZL131" s="511"/>
      <c r="PZM131" s="511"/>
      <c r="PZN131" s="511"/>
      <c r="PZO131" s="511"/>
      <c r="PZP131" s="511"/>
      <c r="PZQ131" s="511"/>
      <c r="PZR131" s="511"/>
      <c r="PZS131" s="511"/>
      <c r="PZT131" s="511"/>
      <c r="PZU131" s="511"/>
      <c r="PZV131" s="511"/>
      <c r="PZW131" s="511"/>
      <c r="PZX131" s="511"/>
      <c r="PZY131" s="511"/>
      <c r="PZZ131" s="511"/>
      <c r="QAA131" s="511"/>
      <c r="QAB131" s="511"/>
      <c r="QAC131" s="511"/>
      <c r="QAD131" s="511"/>
      <c r="QAE131" s="511"/>
      <c r="QAF131" s="511"/>
      <c r="QAG131" s="511"/>
      <c r="QAH131" s="511"/>
      <c r="QAI131" s="511"/>
      <c r="QAJ131" s="511"/>
      <c r="QAK131" s="511"/>
      <c r="QAL131" s="511"/>
      <c r="QAM131" s="511"/>
      <c r="QAN131" s="511"/>
      <c r="QAO131" s="511"/>
      <c r="QAP131" s="511"/>
      <c r="QAQ131" s="511"/>
      <c r="QAR131" s="511"/>
      <c r="QAS131" s="511"/>
      <c r="QAT131" s="511"/>
      <c r="QAU131" s="511"/>
      <c r="QAV131" s="511"/>
      <c r="QAW131" s="511"/>
      <c r="QAX131" s="511"/>
      <c r="QAY131" s="511"/>
      <c r="QAZ131" s="511"/>
      <c r="QBA131" s="511"/>
      <c r="QBB131" s="511"/>
      <c r="QBC131" s="511"/>
      <c r="QBD131" s="511"/>
      <c r="QBE131" s="511"/>
      <c r="QBF131" s="511"/>
      <c r="QBG131" s="511"/>
      <c r="QBH131" s="511"/>
      <c r="QBI131" s="511"/>
      <c r="QBJ131" s="511"/>
      <c r="QBK131" s="511"/>
      <c r="QBL131" s="511"/>
      <c r="QBM131" s="511"/>
      <c r="QBN131" s="511"/>
      <c r="QBO131" s="511"/>
      <c r="QBP131" s="511"/>
      <c r="QBQ131" s="511"/>
      <c r="QBR131" s="511"/>
      <c r="QBS131" s="511"/>
      <c r="QBT131" s="511"/>
      <c r="QBU131" s="511"/>
      <c r="QBV131" s="511"/>
      <c r="QBW131" s="511"/>
      <c r="QBX131" s="511"/>
      <c r="QBY131" s="511"/>
      <c r="QBZ131" s="511"/>
      <c r="QCA131" s="511"/>
      <c r="QCB131" s="511"/>
      <c r="QCC131" s="511"/>
      <c r="QCD131" s="511"/>
      <c r="QCE131" s="511"/>
      <c r="QCF131" s="511"/>
      <c r="QCG131" s="511"/>
      <c r="QCH131" s="511"/>
      <c r="QCI131" s="511"/>
      <c r="QCJ131" s="511"/>
      <c r="QCK131" s="511"/>
      <c r="QCL131" s="511"/>
      <c r="QCM131" s="511"/>
      <c r="QCN131" s="511"/>
      <c r="QCO131" s="511"/>
      <c r="QCP131" s="511"/>
      <c r="QCQ131" s="511"/>
      <c r="QCR131" s="511"/>
      <c r="QCS131" s="511"/>
      <c r="QCT131" s="511"/>
      <c r="QCU131" s="511"/>
      <c r="QCV131" s="511"/>
      <c r="QCW131" s="511"/>
      <c r="QCX131" s="511"/>
      <c r="QCY131" s="511"/>
      <c r="QCZ131" s="511"/>
      <c r="QDA131" s="511"/>
      <c r="QDB131" s="511"/>
      <c r="QDC131" s="511"/>
      <c r="QDD131" s="511"/>
      <c r="QDE131" s="511"/>
      <c r="QDF131" s="511"/>
      <c r="QDG131" s="511"/>
      <c r="QDH131" s="511"/>
      <c r="QDI131" s="511"/>
      <c r="QDJ131" s="511"/>
      <c r="QDK131" s="511"/>
      <c r="QDL131" s="511"/>
      <c r="QDM131" s="511"/>
      <c r="QDN131" s="511"/>
      <c r="QDO131" s="511"/>
      <c r="QDP131" s="511"/>
      <c r="QDQ131" s="511"/>
      <c r="QDR131" s="511"/>
      <c r="QDS131" s="511"/>
      <c r="QDT131" s="511"/>
      <c r="QDU131" s="511"/>
      <c r="QDV131" s="511"/>
      <c r="QDW131" s="511"/>
      <c r="QDX131" s="511"/>
      <c r="QDY131" s="511"/>
      <c r="QDZ131" s="511"/>
      <c r="QEA131" s="511"/>
      <c r="QEB131" s="511"/>
      <c r="QEC131" s="511"/>
      <c r="QED131" s="511"/>
      <c r="QEE131" s="511"/>
      <c r="QEF131" s="511"/>
      <c r="QEG131" s="511"/>
      <c r="QEH131" s="511"/>
      <c r="QEI131" s="511"/>
      <c r="QEJ131" s="511"/>
      <c r="QEK131" s="511"/>
      <c r="QEL131" s="511"/>
      <c r="QEM131" s="511"/>
      <c r="QEN131" s="511"/>
      <c r="QEO131" s="511"/>
      <c r="QEP131" s="511"/>
      <c r="QEQ131" s="511"/>
      <c r="QER131" s="511"/>
      <c r="QES131" s="511"/>
      <c r="QET131" s="511"/>
      <c r="QEU131" s="511"/>
      <c r="QEV131" s="511"/>
      <c r="QEW131" s="511"/>
      <c r="QEX131" s="511"/>
      <c r="QEY131" s="511"/>
      <c r="QEZ131" s="511"/>
      <c r="QFA131" s="511"/>
      <c r="QFB131" s="511"/>
      <c r="QFC131" s="511"/>
      <c r="QFD131" s="511"/>
      <c r="QFE131" s="511"/>
      <c r="QFF131" s="511"/>
      <c r="QFG131" s="511"/>
      <c r="QFH131" s="511"/>
      <c r="QFI131" s="511"/>
      <c r="QFJ131" s="511"/>
      <c r="QFK131" s="511"/>
      <c r="QFL131" s="511"/>
      <c r="QFM131" s="511"/>
      <c r="QFN131" s="511"/>
      <c r="QFO131" s="511"/>
      <c r="QFP131" s="511"/>
      <c r="QFQ131" s="511"/>
      <c r="QFR131" s="511"/>
      <c r="QFS131" s="511"/>
      <c r="QFT131" s="511"/>
      <c r="QFU131" s="511"/>
      <c r="QFV131" s="511"/>
      <c r="QFW131" s="511"/>
      <c r="QFX131" s="511"/>
      <c r="QFY131" s="511"/>
      <c r="QFZ131" s="511"/>
      <c r="QGA131" s="511"/>
      <c r="QGB131" s="511"/>
      <c r="QGC131" s="511"/>
      <c r="QGD131" s="511"/>
      <c r="QGE131" s="511"/>
      <c r="QGF131" s="511"/>
      <c r="QGG131" s="511"/>
      <c r="QGH131" s="511"/>
      <c r="QGI131" s="511"/>
      <c r="QGJ131" s="511"/>
      <c r="QGK131" s="511"/>
      <c r="QGL131" s="511"/>
      <c r="QGM131" s="511"/>
      <c r="QGN131" s="511"/>
      <c r="QGO131" s="511"/>
      <c r="QGP131" s="511"/>
      <c r="QGQ131" s="511"/>
      <c r="QGR131" s="511"/>
      <c r="QGS131" s="511"/>
      <c r="QGT131" s="511"/>
      <c r="QGU131" s="511"/>
      <c r="QGV131" s="511"/>
      <c r="QGW131" s="511"/>
      <c r="QGX131" s="511"/>
      <c r="QGY131" s="511"/>
      <c r="QGZ131" s="511"/>
      <c r="QHA131" s="511"/>
      <c r="QHB131" s="511"/>
      <c r="QHC131" s="511"/>
      <c r="QHD131" s="511"/>
      <c r="QHE131" s="511"/>
      <c r="QHF131" s="511"/>
      <c r="QHG131" s="511"/>
      <c r="QHH131" s="511"/>
      <c r="QHI131" s="511"/>
      <c r="QHJ131" s="511"/>
      <c r="QHK131" s="511"/>
      <c r="QHL131" s="511"/>
      <c r="QHM131" s="511"/>
      <c r="QHN131" s="511"/>
      <c r="QHO131" s="511"/>
      <c r="QHP131" s="511"/>
      <c r="QHQ131" s="511"/>
      <c r="QHR131" s="511"/>
      <c r="QHS131" s="511"/>
      <c r="QHT131" s="511"/>
      <c r="QHU131" s="511"/>
      <c r="QHV131" s="511"/>
      <c r="QHW131" s="511"/>
      <c r="QHX131" s="511"/>
      <c r="QHY131" s="511"/>
      <c r="QHZ131" s="511"/>
      <c r="QIA131" s="511"/>
      <c r="QIB131" s="511"/>
      <c r="QIC131" s="511"/>
      <c r="QID131" s="511"/>
      <c r="QIE131" s="511"/>
      <c r="QIF131" s="511"/>
      <c r="QIG131" s="511"/>
      <c r="QIH131" s="511"/>
      <c r="QII131" s="511"/>
      <c r="QIJ131" s="511"/>
      <c r="QIK131" s="511"/>
      <c r="QIL131" s="511"/>
      <c r="QIM131" s="511"/>
      <c r="QIN131" s="511"/>
      <c r="QIO131" s="511"/>
      <c r="QIP131" s="511"/>
      <c r="QIQ131" s="511"/>
      <c r="QIR131" s="511"/>
      <c r="QIS131" s="511"/>
      <c r="QIT131" s="511"/>
      <c r="QIU131" s="511"/>
      <c r="QIV131" s="511"/>
      <c r="QIW131" s="511"/>
      <c r="QIX131" s="511"/>
      <c r="QIY131" s="511"/>
      <c r="QIZ131" s="511"/>
      <c r="QJA131" s="511"/>
      <c r="QJB131" s="511"/>
      <c r="QJC131" s="511"/>
      <c r="QJD131" s="511"/>
      <c r="QJE131" s="511"/>
      <c r="QJF131" s="511"/>
      <c r="QJG131" s="511"/>
      <c r="QJH131" s="511"/>
      <c r="QJI131" s="511"/>
      <c r="QJJ131" s="511"/>
      <c r="QJK131" s="511"/>
      <c r="QJL131" s="511"/>
      <c r="QJM131" s="511"/>
      <c r="QJN131" s="511"/>
      <c r="QJO131" s="511"/>
      <c r="QJP131" s="511"/>
      <c r="QJQ131" s="511"/>
      <c r="QJR131" s="511"/>
      <c r="QJS131" s="511"/>
      <c r="QJT131" s="511"/>
      <c r="QJU131" s="511"/>
      <c r="QJV131" s="511"/>
      <c r="QJW131" s="511"/>
      <c r="QJX131" s="511"/>
      <c r="QJY131" s="511"/>
      <c r="QJZ131" s="511"/>
      <c r="QKA131" s="511"/>
      <c r="QKB131" s="511"/>
      <c r="QKC131" s="511"/>
      <c r="QKD131" s="511"/>
      <c r="QKE131" s="511"/>
      <c r="QKF131" s="511"/>
      <c r="QKG131" s="511"/>
      <c r="QKH131" s="511"/>
      <c r="QKI131" s="511"/>
      <c r="QKJ131" s="511"/>
      <c r="QKK131" s="511"/>
      <c r="QKL131" s="511"/>
      <c r="QKM131" s="511"/>
      <c r="QKN131" s="511"/>
      <c r="QKO131" s="511"/>
      <c r="QKP131" s="511"/>
      <c r="QKQ131" s="511"/>
      <c r="QKR131" s="511"/>
      <c r="QKS131" s="511"/>
      <c r="QKT131" s="511"/>
      <c r="QKU131" s="511"/>
      <c r="QKV131" s="511"/>
      <c r="QKW131" s="511"/>
      <c r="QKX131" s="511"/>
      <c r="QKY131" s="511"/>
      <c r="QKZ131" s="511"/>
      <c r="QLA131" s="511"/>
      <c r="QLB131" s="511"/>
      <c r="QLC131" s="511"/>
      <c r="QLD131" s="511"/>
      <c r="QLE131" s="511"/>
      <c r="QLF131" s="511"/>
      <c r="QLG131" s="511"/>
      <c r="QLH131" s="511"/>
      <c r="QLI131" s="511"/>
      <c r="QLJ131" s="511"/>
      <c r="QLK131" s="511"/>
      <c r="QLL131" s="511"/>
      <c r="QLM131" s="511"/>
      <c r="QLN131" s="511"/>
      <c r="QLO131" s="511"/>
      <c r="QLP131" s="511"/>
      <c r="QLQ131" s="511"/>
      <c r="QLR131" s="511"/>
      <c r="QLS131" s="511"/>
      <c r="QLT131" s="511"/>
      <c r="QLU131" s="511"/>
      <c r="QLV131" s="511"/>
      <c r="QLW131" s="511"/>
      <c r="QLX131" s="511"/>
      <c r="QLY131" s="511"/>
      <c r="QLZ131" s="511"/>
      <c r="QMA131" s="511"/>
      <c r="QMB131" s="511"/>
      <c r="QMC131" s="511"/>
      <c r="QMD131" s="511"/>
      <c r="QME131" s="511"/>
      <c r="QMF131" s="511"/>
      <c r="QMG131" s="511"/>
      <c r="QMH131" s="511"/>
      <c r="QMI131" s="511"/>
      <c r="QMJ131" s="511"/>
      <c r="QMK131" s="511"/>
      <c r="QML131" s="511"/>
      <c r="QMM131" s="511"/>
      <c r="QMN131" s="511"/>
      <c r="QMO131" s="511"/>
      <c r="QMP131" s="511"/>
      <c r="QMQ131" s="511"/>
      <c r="QMR131" s="511"/>
      <c r="QMS131" s="511"/>
      <c r="QMT131" s="511"/>
      <c r="QMU131" s="511"/>
      <c r="QMV131" s="511"/>
      <c r="QMW131" s="511"/>
      <c r="QMX131" s="511"/>
      <c r="QMY131" s="511"/>
      <c r="QMZ131" s="511"/>
      <c r="QNA131" s="511"/>
      <c r="QNB131" s="511"/>
      <c r="QNC131" s="511"/>
      <c r="QND131" s="511"/>
      <c r="QNE131" s="511"/>
      <c r="QNF131" s="511"/>
      <c r="QNG131" s="511"/>
      <c r="QNH131" s="511"/>
      <c r="QNI131" s="511"/>
      <c r="QNJ131" s="511"/>
      <c r="QNK131" s="511"/>
      <c r="QNL131" s="511"/>
      <c r="QNM131" s="511"/>
      <c r="QNN131" s="511"/>
      <c r="QNO131" s="511"/>
      <c r="QNP131" s="511"/>
      <c r="QNQ131" s="511"/>
      <c r="QNR131" s="511"/>
      <c r="QNS131" s="511"/>
      <c r="QNT131" s="511"/>
      <c r="QNU131" s="511"/>
      <c r="QNV131" s="511"/>
      <c r="QNW131" s="511"/>
      <c r="QNX131" s="511"/>
      <c r="QNY131" s="511"/>
      <c r="QNZ131" s="511"/>
      <c r="QOA131" s="511"/>
      <c r="QOB131" s="511"/>
      <c r="QOC131" s="511"/>
      <c r="QOD131" s="511"/>
      <c r="QOE131" s="511"/>
      <c r="QOF131" s="511"/>
      <c r="QOG131" s="511"/>
      <c r="QOH131" s="511"/>
      <c r="QOI131" s="511"/>
      <c r="QOJ131" s="511"/>
      <c r="QOK131" s="511"/>
      <c r="QOL131" s="511"/>
      <c r="QOM131" s="511"/>
      <c r="QON131" s="511"/>
      <c r="QOO131" s="511"/>
      <c r="QOP131" s="511"/>
      <c r="QOQ131" s="511"/>
      <c r="QOR131" s="511"/>
      <c r="QOS131" s="511"/>
      <c r="QOT131" s="511"/>
      <c r="QOU131" s="511"/>
      <c r="QOV131" s="511"/>
      <c r="QOW131" s="511"/>
      <c r="QOX131" s="511"/>
      <c r="QOY131" s="511"/>
      <c r="QOZ131" s="511"/>
      <c r="QPA131" s="511"/>
      <c r="QPB131" s="511"/>
      <c r="QPC131" s="511"/>
      <c r="QPD131" s="511"/>
      <c r="QPE131" s="511"/>
      <c r="QPF131" s="511"/>
      <c r="QPG131" s="511"/>
      <c r="QPH131" s="511"/>
      <c r="QPI131" s="511"/>
      <c r="QPJ131" s="511"/>
      <c r="QPK131" s="511"/>
      <c r="QPL131" s="511"/>
      <c r="QPM131" s="511"/>
      <c r="QPN131" s="511"/>
      <c r="QPO131" s="511"/>
      <c r="QPP131" s="511"/>
      <c r="QPQ131" s="511"/>
      <c r="QPR131" s="511"/>
      <c r="QPS131" s="511"/>
      <c r="QPT131" s="511"/>
      <c r="QPU131" s="511"/>
      <c r="QPV131" s="511"/>
      <c r="QPW131" s="511"/>
      <c r="QPX131" s="511"/>
      <c r="QPY131" s="511"/>
      <c r="QPZ131" s="511"/>
      <c r="QQA131" s="511"/>
      <c r="QQB131" s="511"/>
      <c r="QQC131" s="511"/>
      <c r="QQD131" s="511"/>
      <c r="QQE131" s="511"/>
      <c r="QQF131" s="511"/>
      <c r="QQG131" s="511"/>
      <c r="QQH131" s="511"/>
      <c r="QQI131" s="511"/>
      <c r="QQJ131" s="511"/>
      <c r="QQK131" s="511"/>
      <c r="QQL131" s="511"/>
      <c r="QQM131" s="511"/>
      <c r="QQN131" s="511"/>
      <c r="QQO131" s="511"/>
      <c r="QQP131" s="511"/>
      <c r="QQQ131" s="511"/>
      <c r="QQR131" s="511"/>
      <c r="QQS131" s="511"/>
      <c r="QQT131" s="511"/>
      <c r="QQU131" s="511"/>
      <c r="QQV131" s="511"/>
      <c r="QQW131" s="511"/>
      <c r="QQX131" s="511"/>
      <c r="QQY131" s="511"/>
      <c r="QQZ131" s="511"/>
      <c r="QRA131" s="511"/>
      <c r="QRB131" s="511"/>
      <c r="QRC131" s="511"/>
      <c r="QRD131" s="511"/>
      <c r="QRE131" s="511"/>
      <c r="QRF131" s="511"/>
      <c r="QRG131" s="511"/>
      <c r="QRH131" s="511"/>
      <c r="QRI131" s="511"/>
      <c r="QRJ131" s="511"/>
      <c r="QRK131" s="511"/>
      <c r="QRL131" s="511"/>
      <c r="QRM131" s="511"/>
      <c r="QRN131" s="511"/>
      <c r="QRO131" s="511"/>
      <c r="QRP131" s="511"/>
      <c r="QRQ131" s="511"/>
      <c r="QRR131" s="511"/>
      <c r="QRS131" s="511"/>
      <c r="QRT131" s="511"/>
      <c r="QRU131" s="511"/>
      <c r="QRV131" s="511"/>
      <c r="QRW131" s="511"/>
      <c r="QRX131" s="511"/>
      <c r="QRY131" s="511"/>
      <c r="QRZ131" s="511"/>
      <c r="QSA131" s="511"/>
      <c r="QSB131" s="511"/>
      <c r="QSC131" s="511"/>
      <c r="QSD131" s="511"/>
      <c r="QSE131" s="511"/>
      <c r="QSF131" s="511"/>
      <c r="QSG131" s="511"/>
      <c r="QSH131" s="511"/>
      <c r="QSI131" s="511"/>
      <c r="QSJ131" s="511"/>
      <c r="QSK131" s="511"/>
      <c r="QSL131" s="511"/>
      <c r="QSM131" s="511"/>
      <c r="QSN131" s="511"/>
      <c r="QSO131" s="511"/>
      <c r="QSP131" s="511"/>
      <c r="QSQ131" s="511"/>
      <c r="QSR131" s="511"/>
      <c r="QSS131" s="511"/>
      <c r="QST131" s="511"/>
      <c r="QSU131" s="511"/>
      <c r="QSV131" s="511"/>
      <c r="QSW131" s="511"/>
      <c r="QSX131" s="511"/>
      <c r="QSY131" s="511"/>
      <c r="QSZ131" s="511"/>
      <c r="QTA131" s="511"/>
      <c r="QTB131" s="511"/>
      <c r="QTC131" s="511"/>
      <c r="QTD131" s="511"/>
      <c r="QTE131" s="511"/>
      <c r="QTF131" s="511"/>
      <c r="QTG131" s="511"/>
      <c r="QTH131" s="511"/>
      <c r="QTI131" s="511"/>
      <c r="QTJ131" s="511"/>
      <c r="QTK131" s="511"/>
      <c r="QTL131" s="511"/>
      <c r="QTM131" s="511"/>
      <c r="QTN131" s="511"/>
      <c r="QTO131" s="511"/>
      <c r="QTP131" s="511"/>
      <c r="QTQ131" s="511"/>
      <c r="QTR131" s="511"/>
      <c r="QTS131" s="511"/>
      <c r="QTT131" s="511"/>
      <c r="QTU131" s="511"/>
      <c r="QTV131" s="511"/>
      <c r="QTW131" s="511"/>
      <c r="QTX131" s="511"/>
      <c r="QTY131" s="511"/>
      <c r="QTZ131" s="511"/>
      <c r="QUA131" s="511"/>
      <c r="QUB131" s="511"/>
      <c r="QUC131" s="511"/>
      <c r="QUD131" s="511"/>
      <c r="QUE131" s="511"/>
      <c r="QUF131" s="511"/>
      <c r="QUG131" s="511"/>
      <c r="QUH131" s="511"/>
      <c r="QUI131" s="511"/>
      <c r="QUJ131" s="511"/>
      <c r="QUK131" s="511"/>
      <c r="QUL131" s="511"/>
      <c r="QUM131" s="511"/>
      <c r="QUN131" s="511"/>
      <c r="QUO131" s="511"/>
      <c r="QUP131" s="511"/>
      <c r="QUQ131" s="511"/>
      <c r="QUR131" s="511"/>
      <c r="QUS131" s="511"/>
      <c r="QUT131" s="511"/>
      <c r="QUU131" s="511"/>
      <c r="QUV131" s="511"/>
      <c r="QUW131" s="511"/>
      <c r="QUX131" s="511"/>
      <c r="QUY131" s="511"/>
      <c r="QUZ131" s="511"/>
      <c r="QVA131" s="511"/>
      <c r="QVB131" s="511"/>
      <c r="QVC131" s="511"/>
      <c r="QVD131" s="511"/>
      <c r="QVE131" s="511"/>
      <c r="QVF131" s="511"/>
      <c r="QVG131" s="511"/>
      <c r="QVH131" s="511"/>
      <c r="QVI131" s="511"/>
      <c r="QVJ131" s="511"/>
      <c r="QVK131" s="511"/>
      <c r="QVL131" s="511"/>
      <c r="QVM131" s="511"/>
      <c r="QVN131" s="511"/>
      <c r="QVO131" s="511"/>
      <c r="QVP131" s="511"/>
      <c r="QVQ131" s="511"/>
      <c r="QVR131" s="511"/>
      <c r="QVS131" s="511"/>
      <c r="QVT131" s="511"/>
      <c r="QVU131" s="511"/>
      <c r="QVV131" s="511"/>
      <c r="QVW131" s="511"/>
      <c r="QVX131" s="511"/>
      <c r="QVY131" s="511"/>
      <c r="QVZ131" s="511"/>
      <c r="QWA131" s="511"/>
      <c r="QWB131" s="511"/>
      <c r="QWC131" s="511"/>
      <c r="QWD131" s="511"/>
      <c r="QWE131" s="511"/>
      <c r="QWF131" s="511"/>
      <c r="QWG131" s="511"/>
      <c r="QWH131" s="511"/>
      <c r="QWI131" s="511"/>
      <c r="QWJ131" s="511"/>
      <c r="QWK131" s="511"/>
      <c r="QWL131" s="511"/>
      <c r="QWM131" s="511"/>
      <c r="QWN131" s="511"/>
      <c r="QWO131" s="511"/>
      <c r="QWP131" s="511"/>
      <c r="QWQ131" s="511"/>
      <c r="QWR131" s="511"/>
      <c r="QWS131" s="511"/>
      <c r="QWT131" s="511"/>
      <c r="QWU131" s="511"/>
      <c r="QWV131" s="511"/>
      <c r="QWW131" s="511"/>
      <c r="QWX131" s="511"/>
      <c r="QWY131" s="511"/>
      <c r="QWZ131" s="511"/>
      <c r="QXA131" s="511"/>
      <c r="QXB131" s="511"/>
      <c r="QXC131" s="511"/>
      <c r="QXD131" s="511"/>
      <c r="QXE131" s="511"/>
      <c r="QXF131" s="511"/>
      <c r="QXG131" s="511"/>
      <c r="QXH131" s="511"/>
      <c r="QXI131" s="511"/>
      <c r="QXJ131" s="511"/>
      <c r="QXK131" s="511"/>
      <c r="QXL131" s="511"/>
      <c r="QXM131" s="511"/>
      <c r="QXN131" s="511"/>
      <c r="QXO131" s="511"/>
      <c r="QXP131" s="511"/>
      <c r="QXQ131" s="511"/>
      <c r="QXR131" s="511"/>
      <c r="QXS131" s="511"/>
      <c r="QXT131" s="511"/>
      <c r="QXU131" s="511"/>
      <c r="QXV131" s="511"/>
      <c r="QXW131" s="511"/>
      <c r="QXX131" s="511"/>
      <c r="QXY131" s="511"/>
      <c r="QXZ131" s="511"/>
      <c r="QYA131" s="511"/>
      <c r="QYB131" s="511"/>
      <c r="QYC131" s="511"/>
      <c r="QYD131" s="511"/>
      <c r="QYE131" s="511"/>
      <c r="QYF131" s="511"/>
      <c r="QYG131" s="511"/>
      <c r="QYH131" s="511"/>
      <c r="QYI131" s="511"/>
      <c r="QYJ131" s="511"/>
      <c r="QYK131" s="511"/>
      <c r="QYL131" s="511"/>
      <c r="QYM131" s="511"/>
      <c r="QYN131" s="511"/>
      <c r="QYO131" s="511"/>
      <c r="QYP131" s="511"/>
      <c r="QYQ131" s="511"/>
      <c r="QYR131" s="511"/>
      <c r="QYS131" s="511"/>
      <c r="QYT131" s="511"/>
      <c r="QYU131" s="511"/>
      <c r="QYV131" s="511"/>
      <c r="QYW131" s="511"/>
      <c r="QYX131" s="511"/>
      <c r="QYY131" s="511"/>
      <c r="QYZ131" s="511"/>
      <c r="QZA131" s="511"/>
      <c r="QZB131" s="511"/>
      <c r="QZC131" s="511"/>
      <c r="QZD131" s="511"/>
      <c r="QZE131" s="511"/>
      <c r="QZF131" s="511"/>
      <c r="QZG131" s="511"/>
      <c r="QZH131" s="511"/>
      <c r="QZI131" s="511"/>
      <c r="QZJ131" s="511"/>
      <c r="QZK131" s="511"/>
      <c r="QZL131" s="511"/>
      <c r="QZM131" s="511"/>
      <c r="QZN131" s="511"/>
      <c r="QZO131" s="511"/>
      <c r="QZP131" s="511"/>
      <c r="QZQ131" s="511"/>
      <c r="QZR131" s="511"/>
      <c r="QZS131" s="511"/>
      <c r="QZT131" s="511"/>
      <c r="QZU131" s="511"/>
      <c r="QZV131" s="511"/>
      <c r="QZW131" s="511"/>
      <c r="QZX131" s="511"/>
      <c r="QZY131" s="511"/>
      <c r="QZZ131" s="511"/>
      <c r="RAA131" s="511"/>
      <c r="RAB131" s="511"/>
      <c r="RAC131" s="511"/>
      <c r="RAD131" s="511"/>
      <c r="RAE131" s="511"/>
      <c r="RAF131" s="511"/>
      <c r="RAG131" s="511"/>
      <c r="RAH131" s="511"/>
      <c r="RAI131" s="511"/>
      <c r="RAJ131" s="511"/>
      <c r="RAK131" s="511"/>
      <c r="RAL131" s="511"/>
      <c r="RAM131" s="511"/>
      <c r="RAN131" s="511"/>
      <c r="RAO131" s="511"/>
      <c r="RAP131" s="511"/>
      <c r="RAQ131" s="511"/>
      <c r="RAR131" s="511"/>
      <c r="RAS131" s="511"/>
      <c r="RAT131" s="511"/>
      <c r="RAU131" s="511"/>
      <c r="RAV131" s="511"/>
      <c r="RAW131" s="511"/>
      <c r="RAX131" s="511"/>
      <c r="RAY131" s="511"/>
      <c r="RAZ131" s="511"/>
      <c r="RBA131" s="511"/>
      <c r="RBB131" s="511"/>
      <c r="RBC131" s="511"/>
      <c r="RBD131" s="511"/>
      <c r="RBE131" s="511"/>
      <c r="RBF131" s="511"/>
      <c r="RBG131" s="511"/>
      <c r="RBH131" s="511"/>
      <c r="RBI131" s="511"/>
      <c r="RBJ131" s="511"/>
      <c r="RBK131" s="511"/>
      <c r="RBL131" s="511"/>
      <c r="RBM131" s="511"/>
      <c r="RBN131" s="511"/>
      <c r="RBO131" s="511"/>
      <c r="RBP131" s="511"/>
      <c r="RBQ131" s="511"/>
      <c r="RBR131" s="511"/>
      <c r="RBS131" s="511"/>
      <c r="RBT131" s="511"/>
      <c r="RBU131" s="511"/>
      <c r="RBV131" s="511"/>
      <c r="RBW131" s="511"/>
      <c r="RBX131" s="511"/>
      <c r="RBY131" s="511"/>
      <c r="RBZ131" s="511"/>
      <c r="RCA131" s="511"/>
      <c r="RCB131" s="511"/>
      <c r="RCC131" s="511"/>
      <c r="RCD131" s="511"/>
      <c r="RCE131" s="511"/>
      <c r="RCF131" s="511"/>
      <c r="RCG131" s="511"/>
      <c r="RCH131" s="511"/>
      <c r="RCI131" s="511"/>
      <c r="RCJ131" s="511"/>
      <c r="RCK131" s="511"/>
      <c r="RCL131" s="511"/>
      <c r="RCM131" s="511"/>
      <c r="RCN131" s="511"/>
      <c r="RCO131" s="511"/>
      <c r="RCP131" s="511"/>
      <c r="RCQ131" s="511"/>
      <c r="RCR131" s="511"/>
      <c r="RCS131" s="511"/>
      <c r="RCT131" s="511"/>
      <c r="RCU131" s="511"/>
      <c r="RCV131" s="511"/>
      <c r="RCW131" s="511"/>
      <c r="RCX131" s="511"/>
      <c r="RCY131" s="511"/>
      <c r="RCZ131" s="511"/>
      <c r="RDA131" s="511"/>
      <c r="RDB131" s="511"/>
      <c r="RDC131" s="511"/>
      <c r="RDD131" s="511"/>
      <c r="RDE131" s="511"/>
      <c r="RDF131" s="511"/>
      <c r="RDG131" s="511"/>
      <c r="RDH131" s="511"/>
      <c r="RDI131" s="511"/>
      <c r="RDJ131" s="511"/>
      <c r="RDK131" s="511"/>
      <c r="RDL131" s="511"/>
      <c r="RDM131" s="511"/>
      <c r="RDN131" s="511"/>
      <c r="RDO131" s="511"/>
      <c r="RDP131" s="511"/>
      <c r="RDQ131" s="511"/>
      <c r="RDR131" s="511"/>
      <c r="RDS131" s="511"/>
      <c r="RDT131" s="511"/>
      <c r="RDU131" s="511"/>
      <c r="RDV131" s="511"/>
      <c r="RDW131" s="511"/>
      <c r="RDX131" s="511"/>
      <c r="RDY131" s="511"/>
      <c r="RDZ131" s="511"/>
      <c r="REA131" s="511"/>
      <c r="REB131" s="511"/>
      <c r="REC131" s="511"/>
      <c r="RED131" s="511"/>
      <c r="REE131" s="511"/>
      <c r="REF131" s="511"/>
      <c r="REG131" s="511"/>
      <c r="REH131" s="511"/>
      <c r="REI131" s="511"/>
      <c r="REJ131" s="511"/>
      <c r="REK131" s="511"/>
      <c r="REL131" s="511"/>
      <c r="REM131" s="511"/>
      <c r="REN131" s="511"/>
      <c r="REO131" s="511"/>
      <c r="REP131" s="511"/>
      <c r="REQ131" s="511"/>
      <c r="RER131" s="511"/>
      <c r="RES131" s="511"/>
      <c r="RET131" s="511"/>
      <c r="REU131" s="511"/>
      <c r="REV131" s="511"/>
      <c r="REW131" s="511"/>
      <c r="REX131" s="511"/>
      <c r="REY131" s="511"/>
      <c r="REZ131" s="511"/>
      <c r="RFA131" s="511"/>
      <c r="RFB131" s="511"/>
      <c r="RFC131" s="511"/>
      <c r="RFD131" s="511"/>
      <c r="RFE131" s="511"/>
      <c r="RFF131" s="511"/>
      <c r="RFG131" s="511"/>
      <c r="RFH131" s="511"/>
      <c r="RFI131" s="511"/>
      <c r="RFJ131" s="511"/>
      <c r="RFK131" s="511"/>
      <c r="RFL131" s="511"/>
      <c r="RFM131" s="511"/>
      <c r="RFN131" s="511"/>
      <c r="RFO131" s="511"/>
      <c r="RFP131" s="511"/>
      <c r="RFQ131" s="511"/>
      <c r="RFR131" s="511"/>
      <c r="RFS131" s="511"/>
      <c r="RFT131" s="511"/>
      <c r="RFU131" s="511"/>
      <c r="RFV131" s="511"/>
      <c r="RFW131" s="511"/>
      <c r="RFX131" s="511"/>
      <c r="RFY131" s="511"/>
      <c r="RFZ131" s="511"/>
      <c r="RGA131" s="511"/>
      <c r="RGB131" s="511"/>
      <c r="RGC131" s="511"/>
      <c r="RGD131" s="511"/>
      <c r="RGE131" s="511"/>
      <c r="RGF131" s="511"/>
      <c r="RGG131" s="511"/>
      <c r="RGH131" s="511"/>
      <c r="RGI131" s="511"/>
      <c r="RGJ131" s="511"/>
      <c r="RGK131" s="511"/>
      <c r="RGL131" s="511"/>
      <c r="RGM131" s="511"/>
      <c r="RGN131" s="511"/>
      <c r="RGO131" s="511"/>
      <c r="RGP131" s="511"/>
      <c r="RGQ131" s="511"/>
      <c r="RGR131" s="511"/>
      <c r="RGS131" s="511"/>
      <c r="RGT131" s="511"/>
      <c r="RGU131" s="511"/>
      <c r="RGV131" s="511"/>
      <c r="RGW131" s="511"/>
      <c r="RGX131" s="511"/>
      <c r="RGY131" s="511"/>
      <c r="RGZ131" s="511"/>
      <c r="RHA131" s="511"/>
      <c r="RHB131" s="511"/>
      <c r="RHC131" s="511"/>
      <c r="RHD131" s="511"/>
      <c r="RHE131" s="511"/>
      <c r="RHF131" s="511"/>
      <c r="RHG131" s="511"/>
      <c r="RHH131" s="511"/>
      <c r="RHI131" s="511"/>
      <c r="RHJ131" s="511"/>
      <c r="RHK131" s="511"/>
      <c r="RHL131" s="511"/>
      <c r="RHM131" s="511"/>
      <c r="RHN131" s="511"/>
      <c r="RHO131" s="511"/>
      <c r="RHP131" s="511"/>
      <c r="RHQ131" s="511"/>
      <c r="RHR131" s="511"/>
      <c r="RHS131" s="511"/>
      <c r="RHT131" s="511"/>
      <c r="RHU131" s="511"/>
      <c r="RHV131" s="511"/>
      <c r="RHW131" s="511"/>
      <c r="RHX131" s="511"/>
      <c r="RHY131" s="511"/>
      <c r="RHZ131" s="511"/>
      <c r="RIA131" s="511"/>
      <c r="RIB131" s="511"/>
      <c r="RIC131" s="511"/>
      <c r="RID131" s="511"/>
      <c r="RIE131" s="511"/>
      <c r="RIF131" s="511"/>
      <c r="RIG131" s="511"/>
      <c r="RIH131" s="511"/>
      <c r="RII131" s="511"/>
      <c r="RIJ131" s="511"/>
      <c r="RIK131" s="511"/>
      <c r="RIL131" s="511"/>
      <c r="RIM131" s="511"/>
      <c r="RIN131" s="511"/>
      <c r="RIO131" s="511"/>
      <c r="RIP131" s="511"/>
      <c r="RIQ131" s="511"/>
      <c r="RIR131" s="511"/>
      <c r="RIS131" s="511"/>
      <c r="RIT131" s="511"/>
      <c r="RIU131" s="511"/>
      <c r="RIV131" s="511"/>
      <c r="RIW131" s="511"/>
      <c r="RIX131" s="511"/>
      <c r="RIY131" s="511"/>
      <c r="RIZ131" s="511"/>
      <c r="RJA131" s="511"/>
      <c r="RJB131" s="511"/>
      <c r="RJC131" s="511"/>
      <c r="RJD131" s="511"/>
      <c r="RJE131" s="511"/>
      <c r="RJF131" s="511"/>
      <c r="RJG131" s="511"/>
      <c r="RJH131" s="511"/>
      <c r="RJI131" s="511"/>
      <c r="RJJ131" s="511"/>
      <c r="RJK131" s="511"/>
      <c r="RJL131" s="511"/>
      <c r="RJM131" s="511"/>
      <c r="RJN131" s="511"/>
      <c r="RJO131" s="511"/>
      <c r="RJP131" s="511"/>
      <c r="RJQ131" s="511"/>
      <c r="RJR131" s="511"/>
      <c r="RJS131" s="511"/>
      <c r="RJT131" s="511"/>
      <c r="RJU131" s="511"/>
      <c r="RJV131" s="511"/>
      <c r="RJW131" s="511"/>
      <c r="RJX131" s="511"/>
      <c r="RJY131" s="511"/>
      <c r="RJZ131" s="511"/>
      <c r="RKA131" s="511"/>
      <c r="RKB131" s="511"/>
      <c r="RKC131" s="511"/>
      <c r="RKD131" s="511"/>
      <c r="RKE131" s="511"/>
      <c r="RKF131" s="511"/>
      <c r="RKG131" s="511"/>
      <c r="RKH131" s="511"/>
      <c r="RKI131" s="511"/>
      <c r="RKJ131" s="511"/>
      <c r="RKK131" s="511"/>
      <c r="RKL131" s="511"/>
      <c r="RKM131" s="511"/>
      <c r="RKN131" s="511"/>
      <c r="RKO131" s="511"/>
      <c r="RKP131" s="511"/>
      <c r="RKQ131" s="511"/>
      <c r="RKR131" s="511"/>
      <c r="RKS131" s="511"/>
      <c r="RKT131" s="511"/>
      <c r="RKU131" s="511"/>
      <c r="RKV131" s="511"/>
      <c r="RKW131" s="511"/>
      <c r="RKX131" s="511"/>
      <c r="RKY131" s="511"/>
      <c r="RKZ131" s="511"/>
      <c r="RLA131" s="511"/>
      <c r="RLB131" s="511"/>
      <c r="RLC131" s="511"/>
      <c r="RLD131" s="511"/>
      <c r="RLE131" s="511"/>
      <c r="RLF131" s="511"/>
      <c r="RLG131" s="511"/>
      <c r="RLH131" s="511"/>
      <c r="RLI131" s="511"/>
      <c r="RLJ131" s="511"/>
      <c r="RLK131" s="511"/>
      <c r="RLL131" s="511"/>
      <c r="RLM131" s="511"/>
      <c r="RLN131" s="511"/>
      <c r="RLO131" s="511"/>
      <c r="RLP131" s="511"/>
      <c r="RLQ131" s="511"/>
      <c r="RLR131" s="511"/>
      <c r="RLS131" s="511"/>
      <c r="RLT131" s="511"/>
      <c r="RLU131" s="511"/>
      <c r="RLV131" s="511"/>
      <c r="RLW131" s="511"/>
      <c r="RLX131" s="511"/>
      <c r="RLY131" s="511"/>
      <c r="RLZ131" s="511"/>
      <c r="RMA131" s="511"/>
      <c r="RMB131" s="511"/>
      <c r="RMC131" s="511"/>
      <c r="RMD131" s="511"/>
      <c r="RME131" s="511"/>
      <c r="RMF131" s="511"/>
      <c r="RMG131" s="511"/>
      <c r="RMH131" s="511"/>
      <c r="RMI131" s="511"/>
      <c r="RMJ131" s="511"/>
      <c r="RMK131" s="511"/>
      <c r="RML131" s="511"/>
      <c r="RMM131" s="511"/>
      <c r="RMN131" s="511"/>
      <c r="RMO131" s="511"/>
      <c r="RMP131" s="511"/>
      <c r="RMQ131" s="511"/>
      <c r="RMR131" s="511"/>
      <c r="RMS131" s="511"/>
      <c r="RMT131" s="511"/>
      <c r="RMU131" s="511"/>
      <c r="RMV131" s="511"/>
      <c r="RMW131" s="511"/>
      <c r="RMX131" s="511"/>
      <c r="RMY131" s="511"/>
      <c r="RMZ131" s="511"/>
      <c r="RNA131" s="511"/>
      <c r="RNB131" s="511"/>
      <c r="RNC131" s="511"/>
      <c r="RND131" s="511"/>
      <c r="RNE131" s="511"/>
      <c r="RNF131" s="511"/>
      <c r="RNG131" s="511"/>
      <c r="RNH131" s="511"/>
      <c r="RNI131" s="511"/>
      <c r="RNJ131" s="511"/>
      <c r="RNK131" s="511"/>
      <c r="RNL131" s="511"/>
      <c r="RNM131" s="511"/>
      <c r="RNN131" s="511"/>
      <c r="RNO131" s="511"/>
      <c r="RNP131" s="511"/>
      <c r="RNQ131" s="511"/>
      <c r="RNR131" s="511"/>
      <c r="RNS131" s="511"/>
      <c r="RNT131" s="511"/>
      <c r="RNU131" s="511"/>
      <c r="RNV131" s="511"/>
      <c r="RNW131" s="511"/>
      <c r="RNX131" s="511"/>
      <c r="RNY131" s="511"/>
      <c r="RNZ131" s="511"/>
      <c r="ROA131" s="511"/>
      <c r="ROB131" s="511"/>
      <c r="ROC131" s="511"/>
      <c r="ROD131" s="511"/>
      <c r="ROE131" s="511"/>
      <c r="ROF131" s="511"/>
      <c r="ROG131" s="511"/>
      <c r="ROH131" s="511"/>
      <c r="ROI131" s="511"/>
      <c r="ROJ131" s="511"/>
      <c r="ROK131" s="511"/>
      <c r="ROL131" s="511"/>
      <c r="ROM131" s="511"/>
      <c r="RON131" s="511"/>
      <c r="ROO131" s="511"/>
      <c r="ROP131" s="511"/>
      <c r="ROQ131" s="511"/>
      <c r="ROR131" s="511"/>
      <c r="ROS131" s="511"/>
      <c r="ROT131" s="511"/>
      <c r="ROU131" s="511"/>
      <c r="ROV131" s="511"/>
      <c r="ROW131" s="511"/>
      <c r="ROX131" s="511"/>
      <c r="ROY131" s="511"/>
      <c r="ROZ131" s="511"/>
      <c r="RPA131" s="511"/>
      <c r="RPB131" s="511"/>
      <c r="RPC131" s="511"/>
      <c r="RPD131" s="511"/>
      <c r="RPE131" s="511"/>
      <c r="RPF131" s="511"/>
      <c r="RPG131" s="511"/>
      <c r="RPH131" s="511"/>
      <c r="RPI131" s="511"/>
      <c r="RPJ131" s="511"/>
      <c r="RPK131" s="511"/>
      <c r="RPL131" s="511"/>
      <c r="RPM131" s="511"/>
      <c r="RPN131" s="511"/>
      <c r="RPO131" s="511"/>
      <c r="RPP131" s="511"/>
      <c r="RPQ131" s="511"/>
      <c r="RPR131" s="511"/>
      <c r="RPS131" s="511"/>
      <c r="RPT131" s="511"/>
      <c r="RPU131" s="511"/>
      <c r="RPV131" s="511"/>
      <c r="RPW131" s="511"/>
      <c r="RPX131" s="511"/>
      <c r="RPY131" s="511"/>
      <c r="RPZ131" s="511"/>
      <c r="RQA131" s="511"/>
      <c r="RQB131" s="511"/>
      <c r="RQC131" s="511"/>
      <c r="RQD131" s="511"/>
      <c r="RQE131" s="511"/>
      <c r="RQF131" s="511"/>
      <c r="RQG131" s="511"/>
      <c r="RQH131" s="511"/>
      <c r="RQI131" s="511"/>
      <c r="RQJ131" s="511"/>
      <c r="RQK131" s="511"/>
      <c r="RQL131" s="511"/>
      <c r="RQM131" s="511"/>
      <c r="RQN131" s="511"/>
      <c r="RQO131" s="511"/>
      <c r="RQP131" s="511"/>
      <c r="RQQ131" s="511"/>
      <c r="RQR131" s="511"/>
      <c r="RQS131" s="511"/>
      <c r="RQT131" s="511"/>
      <c r="RQU131" s="511"/>
      <c r="RQV131" s="511"/>
      <c r="RQW131" s="511"/>
      <c r="RQX131" s="511"/>
      <c r="RQY131" s="511"/>
      <c r="RQZ131" s="511"/>
      <c r="RRA131" s="511"/>
      <c r="RRB131" s="511"/>
      <c r="RRC131" s="511"/>
      <c r="RRD131" s="511"/>
      <c r="RRE131" s="511"/>
      <c r="RRF131" s="511"/>
      <c r="RRG131" s="511"/>
      <c r="RRH131" s="511"/>
      <c r="RRI131" s="511"/>
      <c r="RRJ131" s="511"/>
      <c r="RRK131" s="511"/>
      <c r="RRL131" s="511"/>
      <c r="RRM131" s="511"/>
      <c r="RRN131" s="511"/>
      <c r="RRO131" s="511"/>
      <c r="RRP131" s="511"/>
      <c r="RRQ131" s="511"/>
      <c r="RRR131" s="511"/>
      <c r="RRS131" s="511"/>
      <c r="RRT131" s="511"/>
      <c r="RRU131" s="511"/>
      <c r="RRV131" s="511"/>
      <c r="RRW131" s="511"/>
      <c r="RRX131" s="511"/>
      <c r="RRY131" s="511"/>
      <c r="RRZ131" s="511"/>
      <c r="RSA131" s="511"/>
      <c r="RSB131" s="511"/>
      <c r="RSC131" s="511"/>
      <c r="RSD131" s="511"/>
      <c r="RSE131" s="511"/>
      <c r="RSF131" s="511"/>
      <c r="RSG131" s="511"/>
      <c r="RSH131" s="511"/>
      <c r="RSI131" s="511"/>
      <c r="RSJ131" s="511"/>
      <c r="RSK131" s="511"/>
      <c r="RSL131" s="511"/>
      <c r="RSM131" s="511"/>
      <c r="RSN131" s="511"/>
      <c r="RSO131" s="511"/>
      <c r="RSP131" s="511"/>
      <c r="RSQ131" s="511"/>
      <c r="RSR131" s="511"/>
      <c r="RSS131" s="511"/>
      <c r="RST131" s="511"/>
      <c r="RSU131" s="511"/>
      <c r="RSV131" s="511"/>
      <c r="RSW131" s="511"/>
      <c r="RSX131" s="511"/>
      <c r="RSY131" s="511"/>
      <c r="RSZ131" s="511"/>
      <c r="RTA131" s="511"/>
      <c r="RTB131" s="511"/>
      <c r="RTC131" s="511"/>
      <c r="RTD131" s="511"/>
      <c r="RTE131" s="511"/>
      <c r="RTF131" s="511"/>
      <c r="RTG131" s="511"/>
      <c r="RTH131" s="511"/>
      <c r="RTI131" s="511"/>
      <c r="RTJ131" s="511"/>
      <c r="RTK131" s="511"/>
      <c r="RTL131" s="511"/>
      <c r="RTM131" s="511"/>
      <c r="RTN131" s="511"/>
      <c r="RTO131" s="511"/>
      <c r="RTP131" s="511"/>
      <c r="RTQ131" s="511"/>
      <c r="RTR131" s="511"/>
      <c r="RTS131" s="511"/>
      <c r="RTT131" s="511"/>
      <c r="RTU131" s="511"/>
      <c r="RTV131" s="511"/>
      <c r="RTW131" s="511"/>
      <c r="RTX131" s="511"/>
      <c r="RTY131" s="511"/>
      <c r="RTZ131" s="511"/>
      <c r="RUA131" s="511"/>
      <c r="RUB131" s="511"/>
      <c r="RUC131" s="511"/>
      <c r="RUD131" s="511"/>
      <c r="RUE131" s="511"/>
      <c r="RUF131" s="511"/>
      <c r="RUG131" s="511"/>
      <c r="RUH131" s="511"/>
      <c r="RUI131" s="511"/>
      <c r="RUJ131" s="511"/>
      <c r="RUK131" s="511"/>
      <c r="RUL131" s="511"/>
      <c r="RUM131" s="511"/>
      <c r="RUN131" s="511"/>
      <c r="RUO131" s="511"/>
      <c r="RUP131" s="511"/>
      <c r="RUQ131" s="511"/>
      <c r="RUR131" s="511"/>
      <c r="RUS131" s="511"/>
      <c r="RUT131" s="511"/>
      <c r="RUU131" s="511"/>
      <c r="RUV131" s="511"/>
      <c r="RUW131" s="511"/>
      <c r="RUX131" s="511"/>
      <c r="RUY131" s="511"/>
      <c r="RUZ131" s="511"/>
      <c r="RVA131" s="511"/>
      <c r="RVB131" s="511"/>
      <c r="RVC131" s="511"/>
      <c r="RVD131" s="511"/>
      <c r="RVE131" s="511"/>
      <c r="RVF131" s="511"/>
      <c r="RVG131" s="511"/>
      <c r="RVH131" s="511"/>
      <c r="RVI131" s="511"/>
      <c r="RVJ131" s="511"/>
      <c r="RVK131" s="511"/>
      <c r="RVL131" s="511"/>
      <c r="RVM131" s="511"/>
      <c r="RVN131" s="511"/>
      <c r="RVO131" s="511"/>
      <c r="RVP131" s="511"/>
      <c r="RVQ131" s="511"/>
      <c r="RVR131" s="511"/>
      <c r="RVS131" s="511"/>
      <c r="RVT131" s="511"/>
      <c r="RVU131" s="511"/>
      <c r="RVV131" s="511"/>
      <c r="RVW131" s="511"/>
      <c r="RVX131" s="511"/>
      <c r="RVY131" s="511"/>
      <c r="RVZ131" s="511"/>
      <c r="RWA131" s="511"/>
      <c r="RWB131" s="511"/>
      <c r="RWC131" s="511"/>
      <c r="RWD131" s="511"/>
      <c r="RWE131" s="511"/>
      <c r="RWF131" s="511"/>
      <c r="RWG131" s="511"/>
      <c r="RWH131" s="511"/>
      <c r="RWI131" s="511"/>
      <c r="RWJ131" s="511"/>
      <c r="RWK131" s="511"/>
      <c r="RWL131" s="511"/>
      <c r="RWM131" s="511"/>
      <c r="RWN131" s="511"/>
      <c r="RWO131" s="511"/>
      <c r="RWP131" s="511"/>
      <c r="RWQ131" s="511"/>
      <c r="RWR131" s="511"/>
      <c r="RWS131" s="511"/>
      <c r="RWT131" s="511"/>
      <c r="RWU131" s="511"/>
      <c r="RWV131" s="511"/>
      <c r="RWW131" s="511"/>
      <c r="RWX131" s="511"/>
      <c r="RWY131" s="511"/>
      <c r="RWZ131" s="511"/>
      <c r="RXA131" s="511"/>
      <c r="RXB131" s="511"/>
      <c r="RXC131" s="511"/>
      <c r="RXD131" s="511"/>
      <c r="RXE131" s="511"/>
      <c r="RXF131" s="511"/>
      <c r="RXG131" s="511"/>
      <c r="RXH131" s="511"/>
      <c r="RXI131" s="511"/>
      <c r="RXJ131" s="511"/>
      <c r="RXK131" s="511"/>
      <c r="RXL131" s="511"/>
      <c r="RXM131" s="511"/>
      <c r="RXN131" s="511"/>
      <c r="RXO131" s="511"/>
      <c r="RXP131" s="511"/>
      <c r="RXQ131" s="511"/>
      <c r="RXR131" s="511"/>
      <c r="RXS131" s="511"/>
      <c r="RXT131" s="511"/>
      <c r="RXU131" s="511"/>
      <c r="RXV131" s="511"/>
      <c r="RXW131" s="511"/>
      <c r="RXX131" s="511"/>
      <c r="RXY131" s="511"/>
      <c r="RXZ131" s="511"/>
      <c r="RYA131" s="511"/>
      <c r="RYB131" s="511"/>
      <c r="RYC131" s="511"/>
      <c r="RYD131" s="511"/>
      <c r="RYE131" s="511"/>
      <c r="RYF131" s="511"/>
      <c r="RYG131" s="511"/>
      <c r="RYH131" s="511"/>
      <c r="RYI131" s="511"/>
      <c r="RYJ131" s="511"/>
      <c r="RYK131" s="511"/>
      <c r="RYL131" s="511"/>
      <c r="RYM131" s="511"/>
      <c r="RYN131" s="511"/>
      <c r="RYO131" s="511"/>
      <c r="RYP131" s="511"/>
      <c r="RYQ131" s="511"/>
      <c r="RYR131" s="511"/>
      <c r="RYS131" s="511"/>
      <c r="RYT131" s="511"/>
      <c r="RYU131" s="511"/>
      <c r="RYV131" s="511"/>
      <c r="RYW131" s="511"/>
      <c r="RYX131" s="511"/>
      <c r="RYY131" s="511"/>
      <c r="RYZ131" s="511"/>
      <c r="RZA131" s="511"/>
      <c r="RZB131" s="511"/>
      <c r="RZC131" s="511"/>
      <c r="RZD131" s="511"/>
      <c r="RZE131" s="511"/>
      <c r="RZF131" s="511"/>
      <c r="RZG131" s="511"/>
      <c r="RZH131" s="511"/>
      <c r="RZI131" s="511"/>
      <c r="RZJ131" s="511"/>
      <c r="RZK131" s="511"/>
      <c r="RZL131" s="511"/>
      <c r="RZM131" s="511"/>
      <c r="RZN131" s="511"/>
      <c r="RZO131" s="511"/>
      <c r="RZP131" s="511"/>
      <c r="RZQ131" s="511"/>
      <c r="RZR131" s="511"/>
      <c r="RZS131" s="511"/>
      <c r="RZT131" s="511"/>
      <c r="RZU131" s="511"/>
      <c r="RZV131" s="511"/>
      <c r="RZW131" s="511"/>
      <c r="RZX131" s="511"/>
      <c r="RZY131" s="511"/>
      <c r="RZZ131" s="511"/>
      <c r="SAA131" s="511"/>
      <c r="SAB131" s="511"/>
      <c r="SAC131" s="511"/>
      <c r="SAD131" s="511"/>
      <c r="SAE131" s="511"/>
      <c r="SAF131" s="511"/>
      <c r="SAG131" s="511"/>
      <c r="SAH131" s="511"/>
      <c r="SAI131" s="511"/>
      <c r="SAJ131" s="511"/>
      <c r="SAK131" s="511"/>
      <c r="SAL131" s="511"/>
      <c r="SAM131" s="511"/>
      <c r="SAN131" s="511"/>
      <c r="SAO131" s="511"/>
      <c r="SAP131" s="511"/>
      <c r="SAQ131" s="511"/>
      <c r="SAR131" s="511"/>
      <c r="SAS131" s="511"/>
      <c r="SAT131" s="511"/>
      <c r="SAU131" s="511"/>
      <c r="SAV131" s="511"/>
      <c r="SAW131" s="511"/>
      <c r="SAX131" s="511"/>
      <c r="SAY131" s="511"/>
      <c r="SAZ131" s="511"/>
      <c r="SBA131" s="511"/>
      <c r="SBB131" s="511"/>
      <c r="SBC131" s="511"/>
      <c r="SBD131" s="511"/>
      <c r="SBE131" s="511"/>
      <c r="SBF131" s="511"/>
      <c r="SBG131" s="511"/>
      <c r="SBH131" s="511"/>
      <c r="SBI131" s="511"/>
      <c r="SBJ131" s="511"/>
      <c r="SBK131" s="511"/>
      <c r="SBL131" s="511"/>
      <c r="SBM131" s="511"/>
      <c r="SBN131" s="511"/>
      <c r="SBO131" s="511"/>
      <c r="SBP131" s="511"/>
      <c r="SBQ131" s="511"/>
      <c r="SBR131" s="511"/>
      <c r="SBS131" s="511"/>
      <c r="SBT131" s="511"/>
      <c r="SBU131" s="511"/>
      <c r="SBV131" s="511"/>
      <c r="SBW131" s="511"/>
      <c r="SBX131" s="511"/>
      <c r="SBY131" s="511"/>
      <c r="SBZ131" s="511"/>
      <c r="SCA131" s="511"/>
      <c r="SCB131" s="511"/>
      <c r="SCC131" s="511"/>
      <c r="SCD131" s="511"/>
      <c r="SCE131" s="511"/>
      <c r="SCF131" s="511"/>
      <c r="SCG131" s="511"/>
      <c r="SCH131" s="511"/>
      <c r="SCI131" s="511"/>
      <c r="SCJ131" s="511"/>
      <c r="SCK131" s="511"/>
      <c r="SCL131" s="511"/>
      <c r="SCM131" s="511"/>
      <c r="SCN131" s="511"/>
      <c r="SCO131" s="511"/>
      <c r="SCP131" s="511"/>
      <c r="SCQ131" s="511"/>
      <c r="SCR131" s="511"/>
      <c r="SCS131" s="511"/>
      <c r="SCT131" s="511"/>
      <c r="SCU131" s="511"/>
      <c r="SCV131" s="511"/>
      <c r="SCW131" s="511"/>
      <c r="SCX131" s="511"/>
      <c r="SCY131" s="511"/>
      <c r="SCZ131" s="511"/>
      <c r="SDA131" s="511"/>
      <c r="SDB131" s="511"/>
      <c r="SDC131" s="511"/>
      <c r="SDD131" s="511"/>
      <c r="SDE131" s="511"/>
      <c r="SDF131" s="511"/>
      <c r="SDG131" s="511"/>
      <c r="SDH131" s="511"/>
      <c r="SDI131" s="511"/>
      <c r="SDJ131" s="511"/>
      <c r="SDK131" s="511"/>
      <c r="SDL131" s="511"/>
      <c r="SDM131" s="511"/>
      <c r="SDN131" s="511"/>
      <c r="SDO131" s="511"/>
      <c r="SDP131" s="511"/>
      <c r="SDQ131" s="511"/>
      <c r="SDR131" s="511"/>
      <c r="SDS131" s="511"/>
      <c r="SDT131" s="511"/>
      <c r="SDU131" s="511"/>
      <c r="SDV131" s="511"/>
      <c r="SDW131" s="511"/>
      <c r="SDX131" s="511"/>
      <c r="SDY131" s="511"/>
      <c r="SDZ131" s="511"/>
      <c r="SEA131" s="511"/>
      <c r="SEB131" s="511"/>
      <c r="SEC131" s="511"/>
      <c r="SED131" s="511"/>
      <c r="SEE131" s="511"/>
      <c r="SEF131" s="511"/>
      <c r="SEG131" s="511"/>
      <c r="SEH131" s="511"/>
      <c r="SEI131" s="511"/>
      <c r="SEJ131" s="511"/>
      <c r="SEK131" s="511"/>
      <c r="SEL131" s="511"/>
      <c r="SEM131" s="511"/>
      <c r="SEN131" s="511"/>
      <c r="SEO131" s="511"/>
      <c r="SEP131" s="511"/>
      <c r="SEQ131" s="511"/>
      <c r="SER131" s="511"/>
      <c r="SES131" s="511"/>
      <c r="SET131" s="511"/>
      <c r="SEU131" s="511"/>
      <c r="SEV131" s="511"/>
      <c r="SEW131" s="511"/>
      <c r="SEX131" s="511"/>
      <c r="SEY131" s="511"/>
      <c r="SEZ131" s="511"/>
      <c r="SFA131" s="511"/>
      <c r="SFB131" s="511"/>
      <c r="SFC131" s="511"/>
      <c r="SFD131" s="511"/>
      <c r="SFE131" s="511"/>
      <c r="SFF131" s="511"/>
      <c r="SFG131" s="511"/>
      <c r="SFH131" s="511"/>
      <c r="SFI131" s="511"/>
      <c r="SFJ131" s="511"/>
      <c r="SFK131" s="511"/>
      <c r="SFL131" s="511"/>
      <c r="SFM131" s="511"/>
      <c r="SFN131" s="511"/>
      <c r="SFO131" s="511"/>
      <c r="SFP131" s="511"/>
      <c r="SFQ131" s="511"/>
      <c r="SFR131" s="511"/>
      <c r="SFS131" s="511"/>
      <c r="SFT131" s="511"/>
      <c r="SFU131" s="511"/>
      <c r="SFV131" s="511"/>
      <c r="SFW131" s="511"/>
      <c r="SFX131" s="511"/>
      <c r="SFY131" s="511"/>
      <c r="SFZ131" s="511"/>
      <c r="SGA131" s="511"/>
      <c r="SGB131" s="511"/>
      <c r="SGC131" s="511"/>
      <c r="SGD131" s="511"/>
      <c r="SGE131" s="511"/>
      <c r="SGF131" s="511"/>
      <c r="SGG131" s="511"/>
      <c r="SGH131" s="511"/>
      <c r="SGI131" s="511"/>
      <c r="SGJ131" s="511"/>
      <c r="SGK131" s="511"/>
      <c r="SGL131" s="511"/>
      <c r="SGM131" s="511"/>
      <c r="SGN131" s="511"/>
      <c r="SGO131" s="511"/>
      <c r="SGP131" s="511"/>
      <c r="SGQ131" s="511"/>
      <c r="SGR131" s="511"/>
      <c r="SGS131" s="511"/>
      <c r="SGT131" s="511"/>
      <c r="SGU131" s="511"/>
      <c r="SGV131" s="511"/>
      <c r="SGW131" s="511"/>
      <c r="SGX131" s="511"/>
      <c r="SGY131" s="511"/>
      <c r="SGZ131" s="511"/>
      <c r="SHA131" s="511"/>
      <c r="SHB131" s="511"/>
      <c r="SHC131" s="511"/>
      <c r="SHD131" s="511"/>
      <c r="SHE131" s="511"/>
      <c r="SHF131" s="511"/>
      <c r="SHG131" s="511"/>
      <c r="SHH131" s="511"/>
      <c r="SHI131" s="511"/>
      <c r="SHJ131" s="511"/>
      <c r="SHK131" s="511"/>
      <c r="SHL131" s="511"/>
      <c r="SHM131" s="511"/>
      <c r="SHN131" s="511"/>
      <c r="SHO131" s="511"/>
      <c r="SHP131" s="511"/>
      <c r="SHQ131" s="511"/>
      <c r="SHR131" s="511"/>
      <c r="SHS131" s="511"/>
      <c r="SHT131" s="511"/>
      <c r="SHU131" s="511"/>
      <c r="SHV131" s="511"/>
      <c r="SHW131" s="511"/>
      <c r="SHX131" s="511"/>
      <c r="SHY131" s="511"/>
      <c r="SHZ131" s="511"/>
      <c r="SIA131" s="511"/>
      <c r="SIB131" s="511"/>
      <c r="SIC131" s="511"/>
      <c r="SID131" s="511"/>
      <c r="SIE131" s="511"/>
      <c r="SIF131" s="511"/>
      <c r="SIG131" s="511"/>
      <c r="SIH131" s="511"/>
      <c r="SII131" s="511"/>
      <c r="SIJ131" s="511"/>
      <c r="SIK131" s="511"/>
      <c r="SIL131" s="511"/>
      <c r="SIM131" s="511"/>
      <c r="SIN131" s="511"/>
      <c r="SIO131" s="511"/>
      <c r="SIP131" s="511"/>
      <c r="SIQ131" s="511"/>
      <c r="SIR131" s="511"/>
      <c r="SIS131" s="511"/>
      <c r="SIT131" s="511"/>
      <c r="SIU131" s="511"/>
      <c r="SIV131" s="511"/>
      <c r="SIW131" s="511"/>
      <c r="SIX131" s="511"/>
      <c r="SIY131" s="511"/>
      <c r="SIZ131" s="511"/>
      <c r="SJA131" s="511"/>
      <c r="SJB131" s="511"/>
      <c r="SJC131" s="511"/>
      <c r="SJD131" s="511"/>
      <c r="SJE131" s="511"/>
      <c r="SJF131" s="511"/>
      <c r="SJG131" s="511"/>
      <c r="SJH131" s="511"/>
      <c r="SJI131" s="511"/>
      <c r="SJJ131" s="511"/>
      <c r="SJK131" s="511"/>
      <c r="SJL131" s="511"/>
      <c r="SJM131" s="511"/>
      <c r="SJN131" s="511"/>
      <c r="SJO131" s="511"/>
      <c r="SJP131" s="511"/>
      <c r="SJQ131" s="511"/>
      <c r="SJR131" s="511"/>
      <c r="SJS131" s="511"/>
      <c r="SJT131" s="511"/>
      <c r="SJU131" s="511"/>
      <c r="SJV131" s="511"/>
      <c r="SJW131" s="511"/>
      <c r="SJX131" s="511"/>
      <c r="SJY131" s="511"/>
      <c r="SJZ131" s="511"/>
      <c r="SKA131" s="511"/>
      <c r="SKB131" s="511"/>
      <c r="SKC131" s="511"/>
      <c r="SKD131" s="511"/>
      <c r="SKE131" s="511"/>
      <c r="SKF131" s="511"/>
      <c r="SKG131" s="511"/>
      <c r="SKH131" s="511"/>
      <c r="SKI131" s="511"/>
      <c r="SKJ131" s="511"/>
      <c r="SKK131" s="511"/>
      <c r="SKL131" s="511"/>
      <c r="SKM131" s="511"/>
      <c r="SKN131" s="511"/>
      <c r="SKO131" s="511"/>
      <c r="SKP131" s="511"/>
      <c r="SKQ131" s="511"/>
      <c r="SKR131" s="511"/>
      <c r="SKS131" s="511"/>
      <c r="SKT131" s="511"/>
      <c r="SKU131" s="511"/>
      <c r="SKV131" s="511"/>
      <c r="SKW131" s="511"/>
      <c r="SKX131" s="511"/>
      <c r="SKY131" s="511"/>
      <c r="SKZ131" s="511"/>
      <c r="SLA131" s="511"/>
      <c r="SLB131" s="511"/>
      <c r="SLC131" s="511"/>
      <c r="SLD131" s="511"/>
      <c r="SLE131" s="511"/>
      <c r="SLF131" s="511"/>
      <c r="SLG131" s="511"/>
      <c r="SLH131" s="511"/>
      <c r="SLI131" s="511"/>
      <c r="SLJ131" s="511"/>
      <c r="SLK131" s="511"/>
      <c r="SLL131" s="511"/>
      <c r="SLM131" s="511"/>
      <c r="SLN131" s="511"/>
      <c r="SLO131" s="511"/>
      <c r="SLP131" s="511"/>
      <c r="SLQ131" s="511"/>
      <c r="SLR131" s="511"/>
      <c r="SLS131" s="511"/>
      <c r="SLT131" s="511"/>
      <c r="SLU131" s="511"/>
      <c r="SLV131" s="511"/>
      <c r="SLW131" s="511"/>
      <c r="SLX131" s="511"/>
      <c r="SLY131" s="511"/>
      <c r="SLZ131" s="511"/>
      <c r="SMA131" s="511"/>
      <c r="SMB131" s="511"/>
      <c r="SMC131" s="511"/>
      <c r="SMD131" s="511"/>
      <c r="SME131" s="511"/>
      <c r="SMF131" s="511"/>
      <c r="SMG131" s="511"/>
      <c r="SMH131" s="511"/>
      <c r="SMI131" s="511"/>
      <c r="SMJ131" s="511"/>
      <c r="SMK131" s="511"/>
      <c r="SML131" s="511"/>
      <c r="SMM131" s="511"/>
      <c r="SMN131" s="511"/>
      <c r="SMO131" s="511"/>
      <c r="SMP131" s="511"/>
      <c r="SMQ131" s="511"/>
      <c r="SMR131" s="511"/>
      <c r="SMS131" s="511"/>
      <c r="SMT131" s="511"/>
      <c r="SMU131" s="511"/>
      <c r="SMV131" s="511"/>
      <c r="SMW131" s="511"/>
      <c r="SMX131" s="511"/>
      <c r="SMY131" s="511"/>
      <c r="SMZ131" s="511"/>
      <c r="SNA131" s="511"/>
      <c r="SNB131" s="511"/>
      <c r="SNC131" s="511"/>
      <c r="SND131" s="511"/>
      <c r="SNE131" s="511"/>
      <c r="SNF131" s="511"/>
      <c r="SNG131" s="511"/>
      <c r="SNH131" s="511"/>
      <c r="SNI131" s="511"/>
      <c r="SNJ131" s="511"/>
      <c r="SNK131" s="511"/>
      <c r="SNL131" s="511"/>
      <c r="SNM131" s="511"/>
      <c r="SNN131" s="511"/>
      <c r="SNO131" s="511"/>
      <c r="SNP131" s="511"/>
      <c r="SNQ131" s="511"/>
      <c r="SNR131" s="511"/>
      <c r="SNS131" s="511"/>
      <c r="SNT131" s="511"/>
      <c r="SNU131" s="511"/>
      <c r="SNV131" s="511"/>
      <c r="SNW131" s="511"/>
      <c r="SNX131" s="511"/>
      <c r="SNY131" s="511"/>
      <c r="SNZ131" s="511"/>
      <c r="SOA131" s="511"/>
      <c r="SOB131" s="511"/>
      <c r="SOC131" s="511"/>
      <c r="SOD131" s="511"/>
      <c r="SOE131" s="511"/>
      <c r="SOF131" s="511"/>
      <c r="SOG131" s="511"/>
      <c r="SOH131" s="511"/>
      <c r="SOI131" s="511"/>
      <c r="SOJ131" s="511"/>
      <c r="SOK131" s="511"/>
      <c r="SOL131" s="511"/>
      <c r="SOM131" s="511"/>
      <c r="SON131" s="511"/>
      <c r="SOO131" s="511"/>
      <c r="SOP131" s="511"/>
      <c r="SOQ131" s="511"/>
      <c r="SOR131" s="511"/>
      <c r="SOS131" s="511"/>
      <c r="SOT131" s="511"/>
      <c r="SOU131" s="511"/>
      <c r="SOV131" s="511"/>
      <c r="SOW131" s="511"/>
      <c r="SOX131" s="511"/>
      <c r="SOY131" s="511"/>
      <c r="SOZ131" s="511"/>
      <c r="SPA131" s="511"/>
      <c r="SPB131" s="511"/>
      <c r="SPC131" s="511"/>
      <c r="SPD131" s="511"/>
      <c r="SPE131" s="511"/>
      <c r="SPF131" s="511"/>
      <c r="SPG131" s="511"/>
      <c r="SPH131" s="511"/>
      <c r="SPI131" s="511"/>
      <c r="SPJ131" s="511"/>
      <c r="SPK131" s="511"/>
      <c r="SPL131" s="511"/>
      <c r="SPM131" s="511"/>
      <c r="SPN131" s="511"/>
      <c r="SPO131" s="511"/>
      <c r="SPP131" s="511"/>
      <c r="SPQ131" s="511"/>
      <c r="SPR131" s="511"/>
      <c r="SPS131" s="511"/>
      <c r="SPT131" s="511"/>
      <c r="SPU131" s="511"/>
      <c r="SPV131" s="511"/>
      <c r="SPW131" s="511"/>
      <c r="SPX131" s="511"/>
      <c r="SPY131" s="511"/>
      <c r="SPZ131" s="511"/>
      <c r="SQA131" s="511"/>
      <c r="SQB131" s="511"/>
      <c r="SQC131" s="511"/>
      <c r="SQD131" s="511"/>
      <c r="SQE131" s="511"/>
      <c r="SQF131" s="511"/>
      <c r="SQG131" s="511"/>
      <c r="SQH131" s="511"/>
      <c r="SQI131" s="511"/>
      <c r="SQJ131" s="511"/>
      <c r="SQK131" s="511"/>
      <c r="SQL131" s="511"/>
      <c r="SQM131" s="511"/>
      <c r="SQN131" s="511"/>
      <c r="SQO131" s="511"/>
      <c r="SQP131" s="511"/>
      <c r="SQQ131" s="511"/>
      <c r="SQR131" s="511"/>
      <c r="SQS131" s="511"/>
      <c r="SQT131" s="511"/>
      <c r="SQU131" s="511"/>
      <c r="SQV131" s="511"/>
      <c r="SQW131" s="511"/>
      <c r="SQX131" s="511"/>
      <c r="SQY131" s="511"/>
      <c r="SQZ131" s="511"/>
      <c r="SRA131" s="511"/>
      <c r="SRB131" s="511"/>
      <c r="SRC131" s="511"/>
      <c r="SRD131" s="511"/>
      <c r="SRE131" s="511"/>
      <c r="SRF131" s="511"/>
      <c r="SRG131" s="511"/>
      <c r="SRH131" s="511"/>
      <c r="SRI131" s="511"/>
      <c r="SRJ131" s="511"/>
      <c r="SRK131" s="511"/>
      <c r="SRL131" s="511"/>
      <c r="SRM131" s="511"/>
      <c r="SRN131" s="511"/>
      <c r="SRO131" s="511"/>
      <c r="SRP131" s="511"/>
      <c r="SRQ131" s="511"/>
      <c r="SRR131" s="511"/>
      <c r="SRS131" s="511"/>
      <c r="SRT131" s="511"/>
      <c r="SRU131" s="511"/>
      <c r="SRV131" s="511"/>
      <c r="SRW131" s="511"/>
      <c r="SRX131" s="511"/>
      <c r="SRY131" s="511"/>
      <c r="SRZ131" s="511"/>
      <c r="SSA131" s="511"/>
      <c r="SSB131" s="511"/>
      <c r="SSC131" s="511"/>
      <c r="SSD131" s="511"/>
      <c r="SSE131" s="511"/>
      <c r="SSF131" s="511"/>
      <c r="SSG131" s="511"/>
      <c r="SSH131" s="511"/>
      <c r="SSI131" s="511"/>
      <c r="SSJ131" s="511"/>
      <c r="SSK131" s="511"/>
      <c r="SSL131" s="511"/>
      <c r="SSM131" s="511"/>
      <c r="SSN131" s="511"/>
      <c r="SSO131" s="511"/>
      <c r="SSP131" s="511"/>
      <c r="SSQ131" s="511"/>
      <c r="SSR131" s="511"/>
      <c r="SSS131" s="511"/>
      <c r="SST131" s="511"/>
      <c r="SSU131" s="511"/>
      <c r="SSV131" s="511"/>
      <c r="SSW131" s="511"/>
      <c r="SSX131" s="511"/>
      <c r="SSY131" s="511"/>
      <c r="SSZ131" s="511"/>
      <c r="STA131" s="511"/>
      <c r="STB131" s="511"/>
      <c r="STC131" s="511"/>
      <c r="STD131" s="511"/>
      <c r="STE131" s="511"/>
      <c r="STF131" s="511"/>
      <c r="STG131" s="511"/>
      <c r="STH131" s="511"/>
      <c r="STI131" s="511"/>
      <c r="STJ131" s="511"/>
      <c r="STK131" s="511"/>
      <c r="STL131" s="511"/>
      <c r="STM131" s="511"/>
      <c r="STN131" s="511"/>
      <c r="STO131" s="511"/>
      <c r="STP131" s="511"/>
      <c r="STQ131" s="511"/>
      <c r="STR131" s="511"/>
      <c r="STS131" s="511"/>
      <c r="STT131" s="511"/>
      <c r="STU131" s="511"/>
      <c r="STV131" s="511"/>
      <c r="STW131" s="511"/>
      <c r="STX131" s="511"/>
      <c r="STY131" s="511"/>
      <c r="STZ131" s="511"/>
      <c r="SUA131" s="511"/>
      <c r="SUB131" s="511"/>
      <c r="SUC131" s="511"/>
      <c r="SUD131" s="511"/>
      <c r="SUE131" s="511"/>
      <c r="SUF131" s="511"/>
      <c r="SUG131" s="511"/>
      <c r="SUH131" s="511"/>
      <c r="SUI131" s="511"/>
      <c r="SUJ131" s="511"/>
      <c r="SUK131" s="511"/>
      <c r="SUL131" s="511"/>
      <c r="SUM131" s="511"/>
      <c r="SUN131" s="511"/>
      <c r="SUO131" s="511"/>
      <c r="SUP131" s="511"/>
      <c r="SUQ131" s="511"/>
      <c r="SUR131" s="511"/>
      <c r="SUS131" s="511"/>
      <c r="SUT131" s="511"/>
      <c r="SUU131" s="511"/>
      <c r="SUV131" s="511"/>
      <c r="SUW131" s="511"/>
      <c r="SUX131" s="511"/>
      <c r="SUY131" s="511"/>
      <c r="SUZ131" s="511"/>
      <c r="SVA131" s="511"/>
      <c r="SVB131" s="511"/>
      <c r="SVC131" s="511"/>
      <c r="SVD131" s="511"/>
      <c r="SVE131" s="511"/>
      <c r="SVF131" s="511"/>
      <c r="SVG131" s="511"/>
      <c r="SVH131" s="511"/>
      <c r="SVI131" s="511"/>
      <c r="SVJ131" s="511"/>
      <c r="SVK131" s="511"/>
      <c r="SVL131" s="511"/>
      <c r="SVM131" s="511"/>
      <c r="SVN131" s="511"/>
      <c r="SVO131" s="511"/>
      <c r="SVP131" s="511"/>
      <c r="SVQ131" s="511"/>
      <c r="SVR131" s="511"/>
      <c r="SVS131" s="511"/>
      <c r="SVT131" s="511"/>
      <c r="SVU131" s="511"/>
      <c r="SVV131" s="511"/>
      <c r="SVW131" s="511"/>
      <c r="SVX131" s="511"/>
      <c r="SVY131" s="511"/>
      <c r="SVZ131" s="511"/>
      <c r="SWA131" s="511"/>
      <c r="SWB131" s="511"/>
      <c r="SWC131" s="511"/>
      <c r="SWD131" s="511"/>
      <c r="SWE131" s="511"/>
      <c r="SWF131" s="511"/>
      <c r="SWG131" s="511"/>
      <c r="SWH131" s="511"/>
      <c r="SWI131" s="511"/>
      <c r="SWJ131" s="511"/>
      <c r="SWK131" s="511"/>
      <c r="SWL131" s="511"/>
      <c r="SWM131" s="511"/>
      <c r="SWN131" s="511"/>
      <c r="SWO131" s="511"/>
      <c r="SWP131" s="511"/>
      <c r="SWQ131" s="511"/>
      <c r="SWR131" s="511"/>
      <c r="SWS131" s="511"/>
      <c r="SWT131" s="511"/>
      <c r="SWU131" s="511"/>
      <c r="SWV131" s="511"/>
      <c r="SWW131" s="511"/>
      <c r="SWX131" s="511"/>
      <c r="SWY131" s="511"/>
      <c r="SWZ131" s="511"/>
      <c r="SXA131" s="511"/>
      <c r="SXB131" s="511"/>
      <c r="SXC131" s="511"/>
      <c r="SXD131" s="511"/>
      <c r="SXE131" s="511"/>
      <c r="SXF131" s="511"/>
      <c r="SXG131" s="511"/>
      <c r="SXH131" s="511"/>
      <c r="SXI131" s="511"/>
      <c r="SXJ131" s="511"/>
      <c r="SXK131" s="511"/>
      <c r="SXL131" s="511"/>
      <c r="SXM131" s="511"/>
      <c r="SXN131" s="511"/>
      <c r="SXO131" s="511"/>
      <c r="SXP131" s="511"/>
      <c r="SXQ131" s="511"/>
      <c r="SXR131" s="511"/>
      <c r="SXS131" s="511"/>
      <c r="SXT131" s="511"/>
      <c r="SXU131" s="511"/>
      <c r="SXV131" s="511"/>
      <c r="SXW131" s="511"/>
      <c r="SXX131" s="511"/>
      <c r="SXY131" s="511"/>
      <c r="SXZ131" s="511"/>
      <c r="SYA131" s="511"/>
      <c r="SYB131" s="511"/>
      <c r="SYC131" s="511"/>
      <c r="SYD131" s="511"/>
      <c r="SYE131" s="511"/>
      <c r="SYF131" s="511"/>
      <c r="SYG131" s="511"/>
      <c r="SYH131" s="511"/>
      <c r="SYI131" s="511"/>
      <c r="SYJ131" s="511"/>
      <c r="SYK131" s="511"/>
      <c r="SYL131" s="511"/>
      <c r="SYM131" s="511"/>
      <c r="SYN131" s="511"/>
      <c r="SYO131" s="511"/>
      <c r="SYP131" s="511"/>
      <c r="SYQ131" s="511"/>
      <c r="SYR131" s="511"/>
      <c r="SYS131" s="511"/>
      <c r="SYT131" s="511"/>
      <c r="SYU131" s="511"/>
      <c r="SYV131" s="511"/>
      <c r="SYW131" s="511"/>
      <c r="SYX131" s="511"/>
      <c r="SYY131" s="511"/>
      <c r="SYZ131" s="511"/>
      <c r="SZA131" s="511"/>
      <c r="SZB131" s="511"/>
      <c r="SZC131" s="511"/>
      <c r="SZD131" s="511"/>
      <c r="SZE131" s="511"/>
      <c r="SZF131" s="511"/>
      <c r="SZG131" s="511"/>
      <c r="SZH131" s="511"/>
      <c r="SZI131" s="511"/>
      <c r="SZJ131" s="511"/>
      <c r="SZK131" s="511"/>
      <c r="SZL131" s="511"/>
      <c r="SZM131" s="511"/>
      <c r="SZN131" s="511"/>
      <c r="SZO131" s="511"/>
      <c r="SZP131" s="511"/>
      <c r="SZQ131" s="511"/>
      <c r="SZR131" s="511"/>
      <c r="SZS131" s="511"/>
      <c r="SZT131" s="511"/>
      <c r="SZU131" s="511"/>
      <c r="SZV131" s="511"/>
      <c r="SZW131" s="511"/>
      <c r="SZX131" s="511"/>
      <c r="SZY131" s="511"/>
      <c r="SZZ131" s="511"/>
      <c r="TAA131" s="511"/>
      <c r="TAB131" s="511"/>
      <c r="TAC131" s="511"/>
      <c r="TAD131" s="511"/>
      <c r="TAE131" s="511"/>
      <c r="TAF131" s="511"/>
      <c r="TAG131" s="511"/>
      <c r="TAH131" s="511"/>
      <c r="TAI131" s="511"/>
      <c r="TAJ131" s="511"/>
      <c r="TAK131" s="511"/>
      <c r="TAL131" s="511"/>
      <c r="TAM131" s="511"/>
      <c r="TAN131" s="511"/>
      <c r="TAO131" s="511"/>
      <c r="TAP131" s="511"/>
      <c r="TAQ131" s="511"/>
      <c r="TAR131" s="511"/>
      <c r="TAS131" s="511"/>
      <c r="TAT131" s="511"/>
      <c r="TAU131" s="511"/>
      <c r="TAV131" s="511"/>
      <c r="TAW131" s="511"/>
      <c r="TAX131" s="511"/>
      <c r="TAY131" s="511"/>
      <c r="TAZ131" s="511"/>
      <c r="TBA131" s="511"/>
      <c r="TBB131" s="511"/>
      <c r="TBC131" s="511"/>
      <c r="TBD131" s="511"/>
      <c r="TBE131" s="511"/>
      <c r="TBF131" s="511"/>
      <c r="TBG131" s="511"/>
      <c r="TBH131" s="511"/>
      <c r="TBI131" s="511"/>
      <c r="TBJ131" s="511"/>
      <c r="TBK131" s="511"/>
      <c r="TBL131" s="511"/>
      <c r="TBM131" s="511"/>
      <c r="TBN131" s="511"/>
      <c r="TBO131" s="511"/>
      <c r="TBP131" s="511"/>
      <c r="TBQ131" s="511"/>
      <c r="TBR131" s="511"/>
      <c r="TBS131" s="511"/>
      <c r="TBT131" s="511"/>
      <c r="TBU131" s="511"/>
      <c r="TBV131" s="511"/>
      <c r="TBW131" s="511"/>
      <c r="TBX131" s="511"/>
      <c r="TBY131" s="511"/>
      <c r="TBZ131" s="511"/>
      <c r="TCA131" s="511"/>
      <c r="TCB131" s="511"/>
      <c r="TCC131" s="511"/>
      <c r="TCD131" s="511"/>
      <c r="TCE131" s="511"/>
      <c r="TCF131" s="511"/>
      <c r="TCG131" s="511"/>
      <c r="TCH131" s="511"/>
      <c r="TCI131" s="511"/>
      <c r="TCJ131" s="511"/>
      <c r="TCK131" s="511"/>
      <c r="TCL131" s="511"/>
      <c r="TCM131" s="511"/>
      <c r="TCN131" s="511"/>
      <c r="TCO131" s="511"/>
      <c r="TCP131" s="511"/>
      <c r="TCQ131" s="511"/>
      <c r="TCR131" s="511"/>
      <c r="TCS131" s="511"/>
      <c r="TCT131" s="511"/>
      <c r="TCU131" s="511"/>
      <c r="TCV131" s="511"/>
      <c r="TCW131" s="511"/>
      <c r="TCX131" s="511"/>
      <c r="TCY131" s="511"/>
      <c r="TCZ131" s="511"/>
      <c r="TDA131" s="511"/>
      <c r="TDB131" s="511"/>
      <c r="TDC131" s="511"/>
      <c r="TDD131" s="511"/>
      <c r="TDE131" s="511"/>
      <c r="TDF131" s="511"/>
      <c r="TDG131" s="511"/>
      <c r="TDH131" s="511"/>
      <c r="TDI131" s="511"/>
      <c r="TDJ131" s="511"/>
      <c r="TDK131" s="511"/>
      <c r="TDL131" s="511"/>
      <c r="TDM131" s="511"/>
      <c r="TDN131" s="511"/>
      <c r="TDO131" s="511"/>
      <c r="TDP131" s="511"/>
      <c r="TDQ131" s="511"/>
      <c r="TDR131" s="511"/>
      <c r="TDS131" s="511"/>
      <c r="TDT131" s="511"/>
      <c r="TDU131" s="511"/>
      <c r="TDV131" s="511"/>
      <c r="TDW131" s="511"/>
      <c r="TDX131" s="511"/>
      <c r="TDY131" s="511"/>
      <c r="TDZ131" s="511"/>
      <c r="TEA131" s="511"/>
      <c r="TEB131" s="511"/>
      <c r="TEC131" s="511"/>
      <c r="TED131" s="511"/>
      <c r="TEE131" s="511"/>
      <c r="TEF131" s="511"/>
      <c r="TEG131" s="511"/>
      <c r="TEH131" s="511"/>
      <c r="TEI131" s="511"/>
      <c r="TEJ131" s="511"/>
      <c r="TEK131" s="511"/>
      <c r="TEL131" s="511"/>
      <c r="TEM131" s="511"/>
      <c r="TEN131" s="511"/>
      <c r="TEO131" s="511"/>
      <c r="TEP131" s="511"/>
      <c r="TEQ131" s="511"/>
      <c r="TER131" s="511"/>
      <c r="TES131" s="511"/>
      <c r="TET131" s="511"/>
      <c r="TEU131" s="511"/>
      <c r="TEV131" s="511"/>
      <c r="TEW131" s="511"/>
      <c r="TEX131" s="511"/>
      <c r="TEY131" s="511"/>
      <c r="TEZ131" s="511"/>
      <c r="TFA131" s="511"/>
      <c r="TFB131" s="511"/>
      <c r="TFC131" s="511"/>
      <c r="TFD131" s="511"/>
      <c r="TFE131" s="511"/>
      <c r="TFF131" s="511"/>
      <c r="TFG131" s="511"/>
      <c r="TFH131" s="511"/>
      <c r="TFI131" s="511"/>
      <c r="TFJ131" s="511"/>
      <c r="TFK131" s="511"/>
      <c r="TFL131" s="511"/>
      <c r="TFM131" s="511"/>
      <c r="TFN131" s="511"/>
      <c r="TFO131" s="511"/>
      <c r="TFP131" s="511"/>
      <c r="TFQ131" s="511"/>
      <c r="TFR131" s="511"/>
      <c r="TFS131" s="511"/>
      <c r="TFT131" s="511"/>
      <c r="TFU131" s="511"/>
      <c r="TFV131" s="511"/>
      <c r="TFW131" s="511"/>
      <c r="TFX131" s="511"/>
      <c r="TFY131" s="511"/>
      <c r="TFZ131" s="511"/>
      <c r="TGA131" s="511"/>
      <c r="TGB131" s="511"/>
      <c r="TGC131" s="511"/>
      <c r="TGD131" s="511"/>
      <c r="TGE131" s="511"/>
      <c r="TGF131" s="511"/>
      <c r="TGG131" s="511"/>
      <c r="TGH131" s="511"/>
      <c r="TGI131" s="511"/>
      <c r="TGJ131" s="511"/>
      <c r="TGK131" s="511"/>
      <c r="TGL131" s="511"/>
      <c r="TGM131" s="511"/>
      <c r="TGN131" s="511"/>
      <c r="TGO131" s="511"/>
      <c r="TGP131" s="511"/>
      <c r="TGQ131" s="511"/>
      <c r="TGR131" s="511"/>
      <c r="TGS131" s="511"/>
      <c r="TGT131" s="511"/>
      <c r="TGU131" s="511"/>
      <c r="TGV131" s="511"/>
      <c r="TGW131" s="511"/>
      <c r="TGX131" s="511"/>
      <c r="TGY131" s="511"/>
      <c r="TGZ131" s="511"/>
      <c r="THA131" s="511"/>
      <c r="THB131" s="511"/>
      <c r="THC131" s="511"/>
      <c r="THD131" s="511"/>
      <c r="THE131" s="511"/>
      <c r="THF131" s="511"/>
      <c r="THG131" s="511"/>
      <c r="THH131" s="511"/>
      <c r="THI131" s="511"/>
      <c r="THJ131" s="511"/>
      <c r="THK131" s="511"/>
      <c r="THL131" s="511"/>
      <c r="THM131" s="511"/>
      <c r="THN131" s="511"/>
      <c r="THO131" s="511"/>
      <c r="THP131" s="511"/>
      <c r="THQ131" s="511"/>
      <c r="THR131" s="511"/>
      <c r="THS131" s="511"/>
      <c r="THT131" s="511"/>
      <c r="THU131" s="511"/>
      <c r="THV131" s="511"/>
      <c r="THW131" s="511"/>
      <c r="THX131" s="511"/>
      <c r="THY131" s="511"/>
      <c r="THZ131" s="511"/>
      <c r="TIA131" s="511"/>
      <c r="TIB131" s="511"/>
      <c r="TIC131" s="511"/>
      <c r="TID131" s="511"/>
      <c r="TIE131" s="511"/>
      <c r="TIF131" s="511"/>
      <c r="TIG131" s="511"/>
      <c r="TIH131" s="511"/>
      <c r="TII131" s="511"/>
      <c r="TIJ131" s="511"/>
      <c r="TIK131" s="511"/>
      <c r="TIL131" s="511"/>
      <c r="TIM131" s="511"/>
      <c r="TIN131" s="511"/>
      <c r="TIO131" s="511"/>
      <c r="TIP131" s="511"/>
      <c r="TIQ131" s="511"/>
      <c r="TIR131" s="511"/>
      <c r="TIS131" s="511"/>
      <c r="TIT131" s="511"/>
      <c r="TIU131" s="511"/>
      <c r="TIV131" s="511"/>
      <c r="TIW131" s="511"/>
      <c r="TIX131" s="511"/>
      <c r="TIY131" s="511"/>
      <c r="TIZ131" s="511"/>
      <c r="TJA131" s="511"/>
      <c r="TJB131" s="511"/>
      <c r="TJC131" s="511"/>
      <c r="TJD131" s="511"/>
      <c r="TJE131" s="511"/>
      <c r="TJF131" s="511"/>
      <c r="TJG131" s="511"/>
      <c r="TJH131" s="511"/>
      <c r="TJI131" s="511"/>
      <c r="TJJ131" s="511"/>
      <c r="TJK131" s="511"/>
      <c r="TJL131" s="511"/>
      <c r="TJM131" s="511"/>
      <c r="TJN131" s="511"/>
      <c r="TJO131" s="511"/>
      <c r="TJP131" s="511"/>
      <c r="TJQ131" s="511"/>
      <c r="TJR131" s="511"/>
      <c r="TJS131" s="511"/>
      <c r="TJT131" s="511"/>
      <c r="TJU131" s="511"/>
      <c r="TJV131" s="511"/>
      <c r="TJW131" s="511"/>
      <c r="TJX131" s="511"/>
      <c r="TJY131" s="511"/>
      <c r="TJZ131" s="511"/>
      <c r="TKA131" s="511"/>
      <c r="TKB131" s="511"/>
      <c r="TKC131" s="511"/>
      <c r="TKD131" s="511"/>
      <c r="TKE131" s="511"/>
      <c r="TKF131" s="511"/>
      <c r="TKG131" s="511"/>
      <c r="TKH131" s="511"/>
      <c r="TKI131" s="511"/>
      <c r="TKJ131" s="511"/>
      <c r="TKK131" s="511"/>
      <c r="TKL131" s="511"/>
      <c r="TKM131" s="511"/>
      <c r="TKN131" s="511"/>
      <c r="TKO131" s="511"/>
      <c r="TKP131" s="511"/>
      <c r="TKQ131" s="511"/>
      <c r="TKR131" s="511"/>
      <c r="TKS131" s="511"/>
      <c r="TKT131" s="511"/>
      <c r="TKU131" s="511"/>
      <c r="TKV131" s="511"/>
      <c r="TKW131" s="511"/>
      <c r="TKX131" s="511"/>
      <c r="TKY131" s="511"/>
      <c r="TKZ131" s="511"/>
      <c r="TLA131" s="511"/>
      <c r="TLB131" s="511"/>
      <c r="TLC131" s="511"/>
      <c r="TLD131" s="511"/>
      <c r="TLE131" s="511"/>
      <c r="TLF131" s="511"/>
      <c r="TLG131" s="511"/>
      <c r="TLH131" s="511"/>
      <c r="TLI131" s="511"/>
      <c r="TLJ131" s="511"/>
      <c r="TLK131" s="511"/>
      <c r="TLL131" s="511"/>
      <c r="TLM131" s="511"/>
      <c r="TLN131" s="511"/>
      <c r="TLO131" s="511"/>
      <c r="TLP131" s="511"/>
      <c r="TLQ131" s="511"/>
      <c r="TLR131" s="511"/>
      <c r="TLS131" s="511"/>
      <c r="TLT131" s="511"/>
      <c r="TLU131" s="511"/>
      <c r="TLV131" s="511"/>
      <c r="TLW131" s="511"/>
      <c r="TLX131" s="511"/>
      <c r="TLY131" s="511"/>
      <c r="TLZ131" s="511"/>
      <c r="TMA131" s="511"/>
      <c r="TMB131" s="511"/>
      <c r="TMC131" s="511"/>
      <c r="TMD131" s="511"/>
      <c r="TME131" s="511"/>
      <c r="TMF131" s="511"/>
      <c r="TMG131" s="511"/>
      <c r="TMH131" s="511"/>
      <c r="TMI131" s="511"/>
      <c r="TMJ131" s="511"/>
      <c r="TMK131" s="511"/>
      <c r="TML131" s="511"/>
      <c r="TMM131" s="511"/>
      <c r="TMN131" s="511"/>
      <c r="TMO131" s="511"/>
      <c r="TMP131" s="511"/>
      <c r="TMQ131" s="511"/>
      <c r="TMR131" s="511"/>
      <c r="TMS131" s="511"/>
      <c r="TMT131" s="511"/>
      <c r="TMU131" s="511"/>
      <c r="TMV131" s="511"/>
      <c r="TMW131" s="511"/>
      <c r="TMX131" s="511"/>
      <c r="TMY131" s="511"/>
      <c r="TMZ131" s="511"/>
      <c r="TNA131" s="511"/>
      <c r="TNB131" s="511"/>
      <c r="TNC131" s="511"/>
      <c r="TND131" s="511"/>
      <c r="TNE131" s="511"/>
      <c r="TNF131" s="511"/>
      <c r="TNG131" s="511"/>
      <c r="TNH131" s="511"/>
      <c r="TNI131" s="511"/>
      <c r="TNJ131" s="511"/>
      <c r="TNK131" s="511"/>
      <c r="TNL131" s="511"/>
      <c r="TNM131" s="511"/>
      <c r="TNN131" s="511"/>
      <c r="TNO131" s="511"/>
      <c r="TNP131" s="511"/>
      <c r="TNQ131" s="511"/>
      <c r="TNR131" s="511"/>
      <c r="TNS131" s="511"/>
      <c r="TNT131" s="511"/>
      <c r="TNU131" s="511"/>
      <c r="TNV131" s="511"/>
      <c r="TNW131" s="511"/>
      <c r="TNX131" s="511"/>
      <c r="TNY131" s="511"/>
      <c r="TNZ131" s="511"/>
      <c r="TOA131" s="511"/>
      <c r="TOB131" s="511"/>
      <c r="TOC131" s="511"/>
      <c r="TOD131" s="511"/>
      <c r="TOE131" s="511"/>
      <c r="TOF131" s="511"/>
      <c r="TOG131" s="511"/>
      <c r="TOH131" s="511"/>
      <c r="TOI131" s="511"/>
      <c r="TOJ131" s="511"/>
      <c r="TOK131" s="511"/>
      <c r="TOL131" s="511"/>
      <c r="TOM131" s="511"/>
      <c r="TON131" s="511"/>
      <c r="TOO131" s="511"/>
      <c r="TOP131" s="511"/>
      <c r="TOQ131" s="511"/>
      <c r="TOR131" s="511"/>
      <c r="TOS131" s="511"/>
      <c r="TOT131" s="511"/>
      <c r="TOU131" s="511"/>
      <c r="TOV131" s="511"/>
      <c r="TOW131" s="511"/>
      <c r="TOX131" s="511"/>
      <c r="TOY131" s="511"/>
      <c r="TOZ131" s="511"/>
      <c r="TPA131" s="511"/>
      <c r="TPB131" s="511"/>
      <c r="TPC131" s="511"/>
      <c r="TPD131" s="511"/>
      <c r="TPE131" s="511"/>
      <c r="TPF131" s="511"/>
      <c r="TPG131" s="511"/>
      <c r="TPH131" s="511"/>
      <c r="TPI131" s="511"/>
      <c r="TPJ131" s="511"/>
      <c r="TPK131" s="511"/>
      <c r="TPL131" s="511"/>
      <c r="TPM131" s="511"/>
      <c r="TPN131" s="511"/>
      <c r="TPO131" s="511"/>
      <c r="TPP131" s="511"/>
      <c r="TPQ131" s="511"/>
      <c r="TPR131" s="511"/>
      <c r="TPS131" s="511"/>
      <c r="TPT131" s="511"/>
      <c r="TPU131" s="511"/>
      <c r="TPV131" s="511"/>
      <c r="TPW131" s="511"/>
      <c r="TPX131" s="511"/>
      <c r="TPY131" s="511"/>
      <c r="TPZ131" s="511"/>
      <c r="TQA131" s="511"/>
      <c r="TQB131" s="511"/>
      <c r="TQC131" s="511"/>
      <c r="TQD131" s="511"/>
      <c r="TQE131" s="511"/>
      <c r="TQF131" s="511"/>
      <c r="TQG131" s="511"/>
      <c r="TQH131" s="511"/>
      <c r="TQI131" s="511"/>
      <c r="TQJ131" s="511"/>
      <c r="TQK131" s="511"/>
      <c r="TQL131" s="511"/>
      <c r="TQM131" s="511"/>
      <c r="TQN131" s="511"/>
      <c r="TQO131" s="511"/>
      <c r="TQP131" s="511"/>
      <c r="TQQ131" s="511"/>
      <c r="TQR131" s="511"/>
      <c r="TQS131" s="511"/>
      <c r="TQT131" s="511"/>
      <c r="TQU131" s="511"/>
      <c r="TQV131" s="511"/>
      <c r="TQW131" s="511"/>
      <c r="TQX131" s="511"/>
      <c r="TQY131" s="511"/>
      <c r="TQZ131" s="511"/>
      <c r="TRA131" s="511"/>
      <c r="TRB131" s="511"/>
      <c r="TRC131" s="511"/>
      <c r="TRD131" s="511"/>
      <c r="TRE131" s="511"/>
      <c r="TRF131" s="511"/>
      <c r="TRG131" s="511"/>
      <c r="TRH131" s="511"/>
      <c r="TRI131" s="511"/>
      <c r="TRJ131" s="511"/>
      <c r="TRK131" s="511"/>
      <c r="TRL131" s="511"/>
      <c r="TRM131" s="511"/>
      <c r="TRN131" s="511"/>
      <c r="TRO131" s="511"/>
      <c r="TRP131" s="511"/>
      <c r="TRQ131" s="511"/>
      <c r="TRR131" s="511"/>
      <c r="TRS131" s="511"/>
      <c r="TRT131" s="511"/>
      <c r="TRU131" s="511"/>
      <c r="TRV131" s="511"/>
      <c r="TRW131" s="511"/>
      <c r="TRX131" s="511"/>
      <c r="TRY131" s="511"/>
      <c r="TRZ131" s="511"/>
      <c r="TSA131" s="511"/>
      <c r="TSB131" s="511"/>
      <c r="TSC131" s="511"/>
      <c r="TSD131" s="511"/>
      <c r="TSE131" s="511"/>
      <c r="TSF131" s="511"/>
      <c r="TSG131" s="511"/>
      <c r="TSH131" s="511"/>
      <c r="TSI131" s="511"/>
      <c r="TSJ131" s="511"/>
      <c r="TSK131" s="511"/>
      <c r="TSL131" s="511"/>
      <c r="TSM131" s="511"/>
      <c r="TSN131" s="511"/>
      <c r="TSO131" s="511"/>
      <c r="TSP131" s="511"/>
      <c r="TSQ131" s="511"/>
      <c r="TSR131" s="511"/>
      <c r="TSS131" s="511"/>
      <c r="TST131" s="511"/>
      <c r="TSU131" s="511"/>
      <c r="TSV131" s="511"/>
      <c r="TSW131" s="511"/>
      <c r="TSX131" s="511"/>
      <c r="TSY131" s="511"/>
      <c r="TSZ131" s="511"/>
      <c r="TTA131" s="511"/>
      <c r="TTB131" s="511"/>
      <c r="TTC131" s="511"/>
      <c r="TTD131" s="511"/>
      <c r="TTE131" s="511"/>
      <c r="TTF131" s="511"/>
      <c r="TTG131" s="511"/>
      <c r="TTH131" s="511"/>
      <c r="TTI131" s="511"/>
      <c r="TTJ131" s="511"/>
      <c r="TTK131" s="511"/>
      <c r="TTL131" s="511"/>
      <c r="TTM131" s="511"/>
      <c r="TTN131" s="511"/>
      <c r="TTO131" s="511"/>
      <c r="TTP131" s="511"/>
      <c r="TTQ131" s="511"/>
      <c r="TTR131" s="511"/>
      <c r="TTS131" s="511"/>
      <c r="TTT131" s="511"/>
      <c r="TTU131" s="511"/>
      <c r="TTV131" s="511"/>
      <c r="TTW131" s="511"/>
      <c r="TTX131" s="511"/>
      <c r="TTY131" s="511"/>
      <c r="TTZ131" s="511"/>
      <c r="TUA131" s="511"/>
      <c r="TUB131" s="511"/>
      <c r="TUC131" s="511"/>
      <c r="TUD131" s="511"/>
      <c r="TUE131" s="511"/>
      <c r="TUF131" s="511"/>
      <c r="TUG131" s="511"/>
      <c r="TUH131" s="511"/>
      <c r="TUI131" s="511"/>
      <c r="TUJ131" s="511"/>
      <c r="TUK131" s="511"/>
      <c r="TUL131" s="511"/>
      <c r="TUM131" s="511"/>
      <c r="TUN131" s="511"/>
      <c r="TUO131" s="511"/>
      <c r="TUP131" s="511"/>
      <c r="TUQ131" s="511"/>
      <c r="TUR131" s="511"/>
      <c r="TUS131" s="511"/>
      <c r="TUT131" s="511"/>
      <c r="TUU131" s="511"/>
      <c r="TUV131" s="511"/>
      <c r="TUW131" s="511"/>
      <c r="TUX131" s="511"/>
      <c r="TUY131" s="511"/>
      <c r="TUZ131" s="511"/>
      <c r="TVA131" s="511"/>
      <c r="TVB131" s="511"/>
      <c r="TVC131" s="511"/>
      <c r="TVD131" s="511"/>
      <c r="TVE131" s="511"/>
      <c r="TVF131" s="511"/>
      <c r="TVG131" s="511"/>
      <c r="TVH131" s="511"/>
      <c r="TVI131" s="511"/>
      <c r="TVJ131" s="511"/>
      <c r="TVK131" s="511"/>
      <c r="TVL131" s="511"/>
      <c r="TVM131" s="511"/>
      <c r="TVN131" s="511"/>
      <c r="TVO131" s="511"/>
      <c r="TVP131" s="511"/>
      <c r="TVQ131" s="511"/>
      <c r="TVR131" s="511"/>
      <c r="TVS131" s="511"/>
      <c r="TVT131" s="511"/>
      <c r="TVU131" s="511"/>
      <c r="TVV131" s="511"/>
      <c r="TVW131" s="511"/>
      <c r="TVX131" s="511"/>
      <c r="TVY131" s="511"/>
      <c r="TVZ131" s="511"/>
      <c r="TWA131" s="511"/>
      <c r="TWB131" s="511"/>
      <c r="TWC131" s="511"/>
      <c r="TWD131" s="511"/>
      <c r="TWE131" s="511"/>
      <c r="TWF131" s="511"/>
      <c r="TWG131" s="511"/>
      <c r="TWH131" s="511"/>
      <c r="TWI131" s="511"/>
      <c r="TWJ131" s="511"/>
      <c r="TWK131" s="511"/>
      <c r="TWL131" s="511"/>
      <c r="TWM131" s="511"/>
      <c r="TWN131" s="511"/>
      <c r="TWO131" s="511"/>
      <c r="TWP131" s="511"/>
      <c r="TWQ131" s="511"/>
      <c r="TWR131" s="511"/>
      <c r="TWS131" s="511"/>
      <c r="TWT131" s="511"/>
      <c r="TWU131" s="511"/>
      <c r="TWV131" s="511"/>
      <c r="TWW131" s="511"/>
      <c r="TWX131" s="511"/>
      <c r="TWY131" s="511"/>
      <c r="TWZ131" s="511"/>
      <c r="TXA131" s="511"/>
      <c r="TXB131" s="511"/>
      <c r="TXC131" s="511"/>
      <c r="TXD131" s="511"/>
      <c r="TXE131" s="511"/>
      <c r="TXF131" s="511"/>
      <c r="TXG131" s="511"/>
      <c r="TXH131" s="511"/>
      <c r="TXI131" s="511"/>
      <c r="TXJ131" s="511"/>
      <c r="TXK131" s="511"/>
      <c r="TXL131" s="511"/>
      <c r="TXM131" s="511"/>
      <c r="TXN131" s="511"/>
      <c r="TXO131" s="511"/>
      <c r="TXP131" s="511"/>
      <c r="TXQ131" s="511"/>
      <c r="TXR131" s="511"/>
      <c r="TXS131" s="511"/>
      <c r="TXT131" s="511"/>
      <c r="TXU131" s="511"/>
      <c r="TXV131" s="511"/>
      <c r="TXW131" s="511"/>
      <c r="TXX131" s="511"/>
      <c r="TXY131" s="511"/>
      <c r="TXZ131" s="511"/>
      <c r="TYA131" s="511"/>
      <c r="TYB131" s="511"/>
      <c r="TYC131" s="511"/>
      <c r="TYD131" s="511"/>
      <c r="TYE131" s="511"/>
      <c r="TYF131" s="511"/>
      <c r="TYG131" s="511"/>
      <c r="TYH131" s="511"/>
      <c r="TYI131" s="511"/>
      <c r="TYJ131" s="511"/>
      <c r="TYK131" s="511"/>
      <c r="TYL131" s="511"/>
      <c r="TYM131" s="511"/>
      <c r="TYN131" s="511"/>
      <c r="TYO131" s="511"/>
      <c r="TYP131" s="511"/>
      <c r="TYQ131" s="511"/>
      <c r="TYR131" s="511"/>
      <c r="TYS131" s="511"/>
      <c r="TYT131" s="511"/>
      <c r="TYU131" s="511"/>
      <c r="TYV131" s="511"/>
      <c r="TYW131" s="511"/>
      <c r="TYX131" s="511"/>
      <c r="TYY131" s="511"/>
      <c r="TYZ131" s="511"/>
      <c r="TZA131" s="511"/>
      <c r="TZB131" s="511"/>
      <c r="TZC131" s="511"/>
      <c r="TZD131" s="511"/>
      <c r="TZE131" s="511"/>
      <c r="TZF131" s="511"/>
      <c r="TZG131" s="511"/>
      <c r="TZH131" s="511"/>
      <c r="TZI131" s="511"/>
      <c r="TZJ131" s="511"/>
      <c r="TZK131" s="511"/>
      <c r="TZL131" s="511"/>
      <c r="TZM131" s="511"/>
      <c r="TZN131" s="511"/>
      <c r="TZO131" s="511"/>
      <c r="TZP131" s="511"/>
      <c r="TZQ131" s="511"/>
      <c r="TZR131" s="511"/>
      <c r="TZS131" s="511"/>
      <c r="TZT131" s="511"/>
      <c r="TZU131" s="511"/>
      <c r="TZV131" s="511"/>
      <c r="TZW131" s="511"/>
      <c r="TZX131" s="511"/>
      <c r="TZY131" s="511"/>
      <c r="TZZ131" s="511"/>
      <c r="UAA131" s="511"/>
      <c r="UAB131" s="511"/>
      <c r="UAC131" s="511"/>
      <c r="UAD131" s="511"/>
      <c r="UAE131" s="511"/>
      <c r="UAF131" s="511"/>
      <c r="UAG131" s="511"/>
      <c r="UAH131" s="511"/>
      <c r="UAI131" s="511"/>
      <c r="UAJ131" s="511"/>
      <c r="UAK131" s="511"/>
      <c r="UAL131" s="511"/>
      <c r="UAM131" s="511"/>
      <c r="UAN131" s="511"/>
      <c r="UAO131" s="511"/>
      <c r="UAP131" s="511"/>
      <c r="UAQ131" s="511"/>
      <c r="UAR131" s="511"/>
      <c r="UAS131" s="511"/>
      <c r="UAT131" s="511"/>
      <c r="UAU131" s="511"/>
      <c r="UAV131" s="511"/>
      <c r="UAW131" s="511"/>
      <c r="UAX131" s="511"/>
      <c r="UAY131" s="511"/>
      <c r="UAZ131" s="511"/>
      <c r="UBA131" s="511"/>
      <c r="UBB131" s="511"/>
      <c r="UBC131" s="511"/>
      <c r="UBD131" s="511"/>
      <c r="UBE131" s="511"/>
      <c r="UBF131" s="511"/>
      <c r="UBG131" s="511"/>
      <c r="UBH131" s="511"/>
      <c r="UBI131" s="511"/>
      <c r="UBJ131" s="511"/>
      <c r="UBK131" s="511"/>
      <c r="UBL131" s="511"/>
      <c r="UBM131" s="511"/>
      <c r="UBN131" s="511"/>
      <c r="UBO131" s="511"/>
      <c r="UBP131" s="511"/>
      <c r="UBQ131" s="511"/>
      <c r="UBR131" s="511"/>
      <c r="UBS131" s="511"/>
      <c r="UBT131" s="511"/>
      <c r="UBU131" s="511"/>
      <c r="UBV131" s="511"/>
      <c r="UBW131" s="511"/>
      <c r="UBX131" s="511"/>
      <c r="UBY131" s="511"/>
      <c r="UBZ131" s="511"/>
      <c r="UCA131" s="511"/>
      <c r="UCB131" s="511"/>
      <c r="UCC131" s="511"/>
      <c r="UCD131" s="511"/>
      <c r="UCE131" s="511"/>
      <c r="UCF131" s="511"/>
      <c r="UCG131" s="511"/>
      <c r="UCH131" s="511"/>
      <c r="UCI131" s="511"/>
      <c r="UCJ131" s="511"/>
      <c r="UCK131" s="511"/>
      <c r="UCL131" s="511"/>
      <c r="UCM131" s="511"/>
      <c r="UCN131" s="511"/>
      <c r="UCO131" s="511"/>
      <c r="UCP131" s="511"/>
      <c r="UCQ131" s="511"/>
      <c r="UCR131" s="511"/>
      <c r="UCS131" s="511"/>
      <c r="UCT131" s="511"/>
      <c r="UCU131" s="511"/>
      <c r="UCV131" s="511"/>
      <c r="UCW131" s="511"/>
      <c r="UCX131" s="511"/>
      <c r="UCY131" s="511"/>
      <c r="UCZ131" s="511"/>
      <c r="UDA131" s="511"/>
      <c r="UDB131" s="511"/>
      <c r="UDC131" s="511"/>
      <c r="UDD131" s="511"/>
      <c r="UDE131" s="511"/>
      <c r="UDF131" s="511"/>
      <c r="UDG131" s="511"/>
      <c r="UDH131" s="511"/>
      <c r="UDI131" s="511"/>
      <c r="UDJ131" s="511"/>
      <c r="UDK131" s="511"/>
      <c r="UDL131" s="511"/>
      <c r="UDM131" s="511"/>
      <c r="UDN131" s="511"/>
      <c r="UDO131" s="511"/>
      <c r="UDP131" s="511"/>
      <c r="UDQ131" s="511"/>
      <c r="UDR131" s="511"/>
      <c r="UDS131" s="511"/>
      <c r="UDT131" s="511"/>
      <c r="UDU131" s="511"/>
      <c r="UDV131" s="511"/>
      <c r="UDW131" s="511"/>
      <c r="UDX131" s="511"/>
      <c r="UDY131" s="511"/>
      <c r="UDZ131" s="511"/>
      <c r="UEA131" s="511"/>
      <c r="UEB131" s="511"/>
      <c r="UEC131" s="511"/>
      <c r="UED131" s="511"/>
      <c r="UEE131" s="511"/>
      <c r="UEF131" s="511"/>
      <c r="UEG131" s="511"/>
      <c r="UEH131" s="511"/>
      <c r="UEI131" s="511"/>
      <c r="UEJ131" s="511"/>
      <c r="UEK131" s="511"/>
      <c r="UEL131" s="511"/>
      <c r="UEM131" s="511"/>
      <c r="UEN131" s="511"/>
      <c r="UEO131" s="511"/>
      <c r="UEP131" s="511"/>
      <c r="UEQ131" s="511"/>
      <c r="UER131" s="511"/>
      <c r="UES131" s="511"/>
      <c r="UET131" s="511"/>
      <c r="UEU131" s="511"/>
      <c r="UEV131" s="511"/>
      <c r="UEW131" s="511"/>
      <c r="UEX131" s="511"/>
      <c r="UEY131" s="511"/>
      <c r="UEZ131" s="511"/>
      <c r="UFA131" s="511"/>
      <c r="UFB131" s="511"/>
      <c r="UFC131" s="511"/>
      <c r="UFD131" s="511"/>
      <c r="UFE131" s="511"/>
      <c r="UFF131" s="511"/>
      <c r="UFG131" s="511"/>
      <c r="UFH131" s="511"/>
      <c r="UFI131" s="511"/>
      <c r="UFJ131" s="511"/>
      <c r="UFK131" s="511"/>
      <c r="UFL131" s="511"/>
      <c r="UFM131" s="511"/>
      <c r="UFN131" s="511"/>
      <c r="UFO131" s="511"/>
      <c r="UFP131" s="511"/>
      <c r="UFQ131" s="511"/>
      <c r="UFR131" s="511"/>
      <c r="UFS131" s="511"/>
      <c r="UFT131" s="511"/>
      <c r="UFU131" s="511"/>
      <c r="UFV131" s="511"/>
      <c r="UFW131" s="511"/>
      <c r="UFX131" s="511"/>
      <c r="UFY131" s="511"/>
      <c r="UFZ131" s="511"/>
      <c r="UGA131" s="511"/>
      <c r="UGB131" s="511"/>
      <c r="UGC131" s="511"/>
      <c r="UGD131" s="511"/>
      <c r="UGE131" s="511"/>
      <c r="UGF131" s="511"/>
      <c r="UGG131" s="511"/>
      <c r="UGH131" s="511"/>
      <c r="UGI131" s="511"/>
      <c r="UGJ131" s="511"/>
      <c r="UGK131" s="511"/>
      <c r="UGL131" s="511"/>
      <c r="UGM131" s="511"/>
      <c r="UGN131" s="511"/>
      <c r="UGO131" s="511"/>
      <c r="UGP131" s="511"/>
      <c r="UGQ131" s="511"/>
      <c r="UGR131" s="511"/>
      <c r="UGS131" s="511"/>
      <c r="UGT131" s="511"/>
      <c r="UGU131" s="511"/>
      <c r="UGV131" s="511"/>
      <c r="UGW131" s="511"/>
      <c r="UGX131" s="511"/>
      <c r="UGY131" s="511"/>
      <c r="UGZ131" s="511"/>
      <c r="UHA131" s="511"/>
      <c r="UHB131" s="511"/>
      <c r="UHC131" s="511"/>
      <c r="UHD131" s="511"/>
      <c r="UHE131" s="511"/>
      <c r="UHF131" s="511"/>
      <c r="UHG131" s="511"/>
      <c r="UHH131" s="511"/>
      <c r="UHI131" s="511"/>
      <c r="UHJ131" s="511"/>
      <c r="UHK131" s="511"/>
      <c r="UHL131" s="511"/>
      <c r="UHM131" s="511"/>
      <c r="UHN131" s="511"/>
      <c r="UHO131" s="511"/>
      <c r="UHP131" s="511"/>
      <c r="UHQ131" s="511"/>
      <c r="UHR131" s="511"/>
      <c r="UHS131" s="511"/>
      <c r="UHT131" s="511"/>
      <c r="UHU131" s="511"/>
      <c r="UHV131" s="511"/>
      <c r="UHW131" s="511"/>
      <c r="UHX131" s="511"/>
      <c r="UHY131" s="511"/>
      <c r="UHZ131" s="511"/>
      <c r="UIA131" s="511"/>
      <c r="UIB131" s="511"/>
      <c r="UIC131" s="511"/>
      <c r="UID131" s="511"/>
      <c r="UIE131" s="511"/>
      <c r="UIF131" s="511"/>
      <c r="UIG131" s="511"/>
      <c r="UIH131" s="511"/>
      <c r="UII131" s="511"/>
      <c r="UIJ131" s="511"/>
      <c r="UIK131" s="511"/>
      <c r="UIL131" s="511"/>
      <c r="UIM131" s="511"/>
      <c r="UIN131" s="511"/>
      <c r="UIO131" s="511"/>
      <c r="UIP131" s="511"/>
      <c r="UIQ131" s="511"/>
      <c r="UIR131" s="511"/>
      <c r="UIS131" s="511"/>
      <c r="UIT131" s="511"/>
      <c r="UIU131" s="511"/>
      <c r="UIV131" s="511"/>
      <c r="UIW131" s="511"/>
      <c r="UIX131" s="511"/>
      <c r="UIY131" s="511"/>
      <c r="UIZ131" s="511"/>
      <c r="UJA131" s="511"/>
      <c r="UJB131" s="511"/>
      <c r="UJC131" s="511"/>
      <c r="UJD131" s="511"/>
      <c r="UJE131" s="511"/>
      <c r="UJF131" s="511"/>
      <c r="UJG131" s="511"/>
      <c r="UJH131" s="511"/>
      <c r="UJI131" s="511"/>
      <c r="UJJ131" s="511"/>
      <c r="UJK131" s="511"/>
      <c r="UJL131" s="511"/>
      <c r="UJM131" s="511"/>
      <c r="UJN131" s="511"/>
      <c r="UJO131" s="511"/>
      <c r="UJP131" s="511"/>
      <c r="UJQ131" s="511"/>
      <c r="UJR131" s="511"/>
      <c r="UJS131" s="511"/>
      <c r="UJT131" s="511"/>
      <c r="UJU131" s="511"/>
      <c r="UJV131" s="511"/>
      <c r="UJW131" s="511"/>
      <c r="UJX131" s="511"/>
      <c r="UJY131" s="511"/>
      <c r="UJZ131" s="511"/>
      <c r="UKA131" s="511"/>
      <c r="UKB131" s="511"/>
      <c r="UKC131" s="511"/>
      <c r="UKD131" s="511"/>
      <c r="UKE131" s="511"/>
      <c r="UKF131" s="511"/>
      <c r="UKG131" s="511"/>
      <c r="UKH131" s="511"/>
      <c r="UKI131" s="511"/>
      <c r="UKJ131" s="511"/>
      <c r="UKK131" s="511"/>
      <c r="UKL131" s="511"/>
      <c r="UKM131" s="511"/>
      <c r="UKN131" s="511"/>
      <c r="UKO131" s="511"/>
      <c r="UKP131" s="511"/>
      <c r="UKQ131" s="511"/>
      <c r="UKR131" s="511"/>
      <c r="UKS131" s="511"/>
      <c r="UKT131" s="511"/>
      <c r="UKU131" s="511"/>
      <c r="UKV131" s="511"/>
      <c r="UKW131" s="511"/>
      <c r="UKX131" s="511"/>
      <c r="UKY131" s="511"/>
      <c r="UKZ131" s="511"/>
      <c r="ULA131" s="511"/>
      <c r="ULB131" s="511"/>
      <c r="ULC131" s="511"/>
      <c r="ULD131" s="511"/>
      <c r="ULE131" s="511"/>
      <c r="ULF131" s="511"/>
      <c r="ULG131" s="511"/>
      <c r="ULH131" s="511"/>
      <c r="ULI131" s="511"/>
      <c r="ULJ131" s="511"/>
      <c r="ULK131" s="511"/>
      <c r="ULL131" s="511"/>
      <c r="ULM131" s="511"/>
      <c r="ULN131" s="511"/>
      <c r="ULO131" s="511"/>
      <c r="ULP131" s="511"/>
      <c r="ULQ131" s="511"/>
      <c r="ULR131" s="511"/>
      <c r="ULS131" s="511"/>
      <c r="ULT131" s="511"/>
      <c r="ULU131" s="511"/>
      <c r="ULV131" s="511"/>
      <c r="ULW131" s="511"/>
      <c r="ULX131" s="511"/>
      <c r="ULY131" s="511"/>
      <c r="ULZ131" s="511"/>
      <c r="UMA131" s="511"/>
      <c r="UMB131" s="511"/>
      <c r="UMC131" s="511"/>
      <c r="UMD131" s="511"/>
      <c r="UME131" s="511"/>
      <c r="UMF131" s="511"/>
      <c r="UMG131" s="511"/>
      <c r="UMH131" s="511"/>
      <c r="UMI131" s="511"/>
      <c r="UMJ131" s="511"/>
      <c r="UMK131" s="511"/>
      <c r="UML131" s="511"/>
      <c r="UMM131" s="511"/>
      <c r="UMN131" s="511"/>
      <c r="UMO131" s="511"/>
      <c r="UMP131" s="511"/>
      <c r="UMQ131" s="511"/>
      <c r="UMR131" s="511"/>
      <c r="UMS131" s="511"/>
      <c r="UMT131" s="511"/>
      <c r="UMU131" s="511"/>
      <c r="UMV131" s="511"/>
      <c r="UMW131" s="511"/>
      <c r="UMX131" s="511"/>
      <c r="UMY131" s="511"/>
      <c r="UMZ131" s="511"/>
      <c r="UNA131" s="511"/>
      <c r="UNB131" s="511"/>
      <c r="UNC131" s="511"/>
      <c r="UND131" s="511"/>
      <c r="UNE131" s="511"/>
      <c r="UNF131" s="511"/>
      <c r="UNG131" s="511"/>
      <c r="UNH131" s="511"/>
      <c r="UNI131" s="511"/>
      <c r="UNJ131" s="511"/>
      <c r="UNK131" s="511"/>
      <c r="UNL131" s="511"/>
      <c r="UNM131" s="511"/>
      <c r="UNN131" s="511"/>
      <c r="UNO131" s="511"/>
      <c r="UNP131" s="511"/>
      <c r="UNQ131" s="511"/>
      <c r="UNR131" s="511"/>
      <c r="UNS131" s="511"/>
      <c r="UNT131" s="511"/>
      <c r="UNU131" s="511"/>
      <c r="UNV131" s="511"/>
      <c r="UNW131" s="511"/>
      <c r="UNX131" s="511"/>
      <c r="UNY131" s="511"/>
      <c r="UNZ131" s="511"/>
      <c r="UOA131" s="511"/>
      <c r="UOB131" s="511"/>
      <c r="UOC131" s="511"/>
      <c r="UOD131" s="511"/>
      <c r="UOE131" s="511"/>
      <c r="UOF131" s="511"/>
      <c r="UOG131" s="511"/>
      <c r="UOH131" s="511"/>
      <c r="UOI131" s="511"/>
      <c r="UOJ131" s="511"/>
      <c r="UOK131" s="511"/>
      <c r="UOL131" s="511"/>
      <c r="UOM131" s="511"/>
      <c r="UON131" s="511"/>
      <c r="UOO131" s="511"/>
      <c r="UOP131" s="511"/>
      <c r="UOQ131" s="511"/>
      <c r="UOR131" s="511"/>
      <c r="UOS131" s="511"/>
      <c r="UOT131" s="511"/>
      <c r="UOU131" s="511"/>
      <c r="UOV131" s="511"/>
      <c r="UOW131" s="511"/>
      <c r="UOX131" s="511"/>
      <c r="UOY131" s="511"/>
      <c r="UOZ131" s="511"/>
      <c r="UPA131" s="511"/>
      <c r="UPB131" s="511"/>
      <c r="UPC131" s="511"/>
      <c r="UPD131" s="511"/>
      <c r="UPE131" s="511"/>
      <c r="UPF131" s="511"/>
      <c r="UPG131" s="511"/>
      <c r="UPH131" s="511"/>
      <c r="UPI131" s="511"/>
      <c r="UPJ131" s="511"/>
      <c r="UPK131" s="511"/>
      <c r="UPL131" s="511"/>
      <c r="UPM131" s="511"/>
      <c r="UPN131" s="511"/>
      <c r="UPO131" s="511"/>
      <c r="UPP131" s="511"/>
      <c r="UPQ131" s="511"/>
      <c r="UPR131" s="511"/>
      <c r="UPS131" s="511"/>
      <c r="UPT131" s="511"/>
      <c r="UPU131" s="511"/>
      <c r="UPV131" s="511"/>
      <c r="UPW131" s="511"/>
      <c r="UPX131" s="511"/>
      <c r="UPY131" s="511"/>
      <c r="UPZ131" s="511"/>
      <c r="UQA131" s="511"/>
      <c r="UQB131" s="511"/>
      <c r="UQC131" s="511"/>
      <c r="UQD131" s="511"/>
      <c r="UQE131" s="511"/>
      <c r="UQF131" s="511"/>
      <c r="UQG131" s="511"/>
      <c r="UQH131" s="511"/>
      <c r="UQI131" s="511"/>
      <c r="UQJ131" s="511"/>
      <c r="UQK131" s="511"/>
      <c r="UQL131" s="511"/>
      <c r="UQM131" s="511"/>
      <c r="UQN131" s="511"/>
      <c r="UQO131" s="511"/>
      <c r="UQP131" s="511"/>
      <c r="UQQ131" s="511"/>
      <c r="UQR131" s="511"/>
      <c r="UQS131" s="511"/>
      <c r="UQT131" s="511"/>
      <c r="UQU131" s="511"/>
      <c r="UQV131" s="511"/>
      <c r="UQW131" s="511"/>
      <c r="UQX131" s="511"/>
      <c r="UQY131" s="511"/>
      <c r="UQZ131" s="511"/>
      <c r="URA131" s="511"/>
      <c r="URB131" s="511"/>
      <c r="URC131" s="511"/>
      <c r="URD131" s="511"/>
      <c r="URE131" s="511"/>
      <c r="URF131" s="511"/>
      <c r="URG131" s="511"/>
      <c r="URH131" s="511"/>
      <c r="URI131" s="511"/>
      <c r="URJ131" s="511"/>
      <c r="URK131" s="511"/>
      <c r="URL131" s="511"/>
      <c r="URM131" s="511"/>
      <c r="URN131" s="511"/>
      <c r="URO131" s="511"/>
      <c r="URP131" s="511"/>
      <c r="URQ131" s="511"/>
      <c r="URR131" s="511"/>
      <c r="URS131" s="511"/>
      <c r="URT131" s="511"/>
      <c r="URU131" s="511"/>
      <c r="URV131" s="511"/>
      <c r="URW131" s="511"/>
      <c r="URX131" s="511"/>
      <c r="URY131" s="511"/>
      <c r="URZ131" s="511"/>
      <c r="USA131" s="511"/>
      <c r="USB131" s="511"/>
      <c r="USC131" s="511"/>
      <c r="USD131" s="511"/>
      <c r="USE131" s="511"/>
      <c r="USF131" s="511"/>
      <c r="USG131" s="511"/>
      <c r="USH131" s="511"/>
      <c r="USI131" s="511"/>
      <c r="USJ131" s="511"/>
      <c r="USK131" s="511"/>
      <c r="USL131" s="511"/>
      <c r="USM131" s="511"/>
      <c r="USN131" s="511"/>
      <c r="USO131" s="511"/>
      <c r="USP131" s="511"/>
      <c r="USQ131" s="511"/>
      <c r="USR131" s="511"/>
      <c r="USS131" s="511"/>
      <c r="UST131" s="511"/>
      <c r="USU131" s="511"/>
      <c r="USV131" s="511"/>
      <c r="USW131" s="511"/>
      <c r="USX131" s="511"/>
      <c r="USY131" s="511"/>
      <c r="USZ131" s="511"/>
      <c r="UTA131" s="511"/>
      <c r="UTB131" s="511"/>
      <c r="UTC131" s="511"/>
      <c r="UTD131" s="511"/>
      <c r="UTE131" s="511"/>
      <c r="UTF131" s="511"/>
      <c r="UTG131" s="511"/>
      <c r="UTH131" s="511"/>
      <c r="UTI131" s="511"/>
      <c r="UTJ131" s="511"/>
      <c r="UTK131" s="511"/>
      <c r="UTL131" s="511"/>
      <c r="UTM131" s="511"/>
      <c r="UTN131" s="511"/>
      <c r="UTO131" s="511"/>
      <c r="UTP131" s="511"/>
      <c r="UTQ131" s="511"/>
      <c r="UTR131" s="511"/>
      <c r="UTS131" s="511"/>
      <c r="UTT131" s="511"/>
      <c r="UTU131" s="511"/>
      <c r="UTV131" s="511"/>
      <c r="UTW131" s="511"/>
      <c r="UTX131" s="511"/>
      <c r="UTY131" s="511"/>
      <c r="UTZ131" s="511"/>
      <c r="UUA131" s="511"/>
      <c r="UUB131" s="511"/>
      <c r="UUC131" s="511"/>
      <c r="UUD131" s="511"/>
      <c r="UUE131" s="511"/>
      <c r="UUF131" s="511"/>
      <c r="UUG131" s="511"/>
      <c r="UUH131" s="511"/>
      <c r="UUI131" s="511"/>
      <c r="UUJ131" s="511"/>
      <c r="UUK131" s="511"/>
      <c r="UUL131" s="511"/>
      <c r="UUM131" s="511"/>
      <c r="UUN131" s="511"/>
      <c r="UUO131" s="511"/>
      <c r="UUP131" s="511"/>
      <c r="UUQ131" s="511"/>
      <c r="UUR131" s="511"/>
      <c r="UUS131" s="511"/>
      <c r="UUT131" s="511"/>
      <c r="UUU131" s="511"/>
      <c r="UUV131" s="511"/>
      <c r="UUW131" s="511"/>
      <c r="UUX131" s="511"/>
      <c r="UUY131" s="511"/>
      <c r="UUZ131" s="511"/>
      <c r="UVA131" s="511"/>
      <c r="UVB131" s="511"/>
      <c r="UVC131" s="511"/>
      <c r="UVD131" s="511"/>
      <c r="UVE131" s="511"/>
      <c r="UVF131" s="511"/>
      <c r="UVG131" s="511"/>
      <c r="UVH131" s="511"/>
      <c r="UVI131" s="511"/>
      <c r="UVJ131" s="511"/>
      <c r="UVK131" s="511"/>
      <c r="UVL131" s="511"/>
      <c r="UVM131" s="511"/>
      <c r="UVN131" s="511"/>
      <c r="UVO131" s="511"/>
      <c r="UVP131" s="511"/>
      <c r="UVQ131" s="511"/>
      <c r="UVR131" s="511"/>
      <c r="UVS131" s="511"/>
      <c r="UVT131" s="511"/>
      <c r="UVU131" s="511"/>
      <c r="UVV131" s="511"/>
      <c r="UVW131" s="511"/>
      <c r="UVX131" s="511"/>
      <c r="UVY131" s="511"/>
      <c r="UVZ131" s="511"/>
      <c r="UWA131" s="511"/>
      <c r="UWB131" s="511"/>
      <c r="UWC131" s="511"/>
      <c r="UWD131" s="511"/>
      <c r="UWE131" s="511"/>
      <c r="UWF131" s="511"/>
      <c r="UWG131" s="511"/>
      <c r="UWH131" s="511"/>
      <c r="UWI131" s="511"/>
      <c r="UWJ131" s="511"/>
      <c r="UWK131" s="511"/>
      <c r="UWL131" s="511"/>
      <c r="UWM131" s="511"/>
      <c r="UWN131" s="511"/>
      <c r="UWO131" s="511"/>
      <c r="UWP131" s="511"/>
      <c r="UWQ131" s="511"/>
      <c r="UWR131" s="511"/>
      <c r="UWS131" s="511"/>
      <c r="UWT131" s="511"/>
      <c r="UWU131" s="511"/>
      <c r="UWV131" s="511"/>
      <c r="UWW131" s="511"/>
      <c r="UWX131" s="511"/>
      <c r="UWY131" s="511"/>
      <c r="UWZ131" s="511"/>
      <c r="UXA131" s="511"/>
      <c r="UXB131" s="511"/>
      <c r="UXC131" s="511"/>
      <c r="UXD131" s="511"/>
      <c r="UXE131" s="511"/>
      <c r="UXF131" s="511"/>
      <c r="UXG131" s="511"/>
      <c r="UXH131" s="511"/>
      <c r="UXI131" s="511"/>
      <c r="UXJ131" s="511"/>
      <c r="UXK131" s="511"/>
      <c r="UXL131" s="511"/>
      <c r="UXM131" s="511"/>
      <c r="UXN131" s="511"/>
      <c r="UXO131" s="511"/>
      <c r="UXP131" s="511"/>
      <c r="UXQ131" s="511"/>
      <c r="UXR131" s="511"/>
      <c r="UXS131" s="511"/>
      <c r="UXT131" s="511"/>
      <c r="UXU131" s="511"/>
      <c r="UXV131" s="511"/>
      <c r="UXW131" s="511"/>
      <c r="UXX131" s="511"/>
      <c r="UXY131" s="511"/>
      <c r="UXZ131" s="511"/>
      <c r="UYA131" s="511"/>
      <c r="UYB131" s="511"/>
      <c r="UYC131" s="511"/>
      <c r="UYD131" s="511"/>
      <c r="UYE131" s="511"/>
      <c r="UYF131" s="511"/>
      <c r="UYG131" s="511"/>
      <c r="UYH131" s="511"/>
      <c r="UYI131" s="511"/>
      <c r="UYJ131" s="511"/>
      <c r="UYK131" s="511"/>
      <c r="UYL131" s="511"/>
      <c r="UYM131" s="511"/>
      <c r="UYN131" s="511"/>
      <c r="UYO131" s="511"/>
      <c r="UYP131" s="511"/>
      <c r="UYQ131" s="511"/>
      <c r="UYR131" s="511"/>
      <c r="UYS131" s="511"/>
      <c r="UYT131" s="511"/>
      <c r="UYU131" s="511"/>
      <c r="UYV131" s="511"/>
      <c r="UYW131" s="511"/>
      <c r="UYX131" s="511"/>
      <c r="UYY131" s="511"/>
      <c r="UYZ131" s="511"/>
      <c r="UZA131" s="511"/>
      <c r="UZB131" s="511"/>
      <c r="UZC131" s="511"/>
      <c r="UZD131" s="511"/>
      <c r="UZE131" s="511"/>
      <c r="UZF131" s="511"/>
      <c r="UZG131" s="511"/>
      <c r="UZH131" s="511"/>
      <c r="UZI131" s="511"/>
      <c r="UZJ131" s="511"/>
      <c r="UZK131" s="511"/>
      <c r="UZL131" s="511"/>
      <c r="UZM131" s="511"/>
      <c r="UZN131" s="511"/>
      <c r="UZO131" s="511"/>
      <c r="UZP131" s="511"/>
      <c r="UZQ131" s="511"/>
      <c r="UZR131" s="511"/>
      <c r="UZS131" s="511"/>
      <c r="UZT131" s="511"/>
      <c r="UZU131" s="511"/>
      <c r="UZV131" s="511"/>
      <c r="UZW131" s="511"/>
      <c r="UZX131" s="511"/>
      <c r="UZY131" s="511"/>
      <c r="UZZ131" s="511"/>
      <c r="VAA131" s="511"/>
      <c r="VAB131" s="511"/>
      <c r="VAC131" s="511"/>
      <c r="VAD131" s="511"/>
      <c r="VAE131" s="511"/>
      <c r="VAF131" s="511"/>
      <c r="VAG131" s="511"/>
      <c r="VAH131" s="511"/>
      <c r="VAI131" s="511"/>
      <c r="VAJ131" s="511"/>
      <c r="VAK131" s="511"/>
      <c r="VAL131" s="511"/>
      <c r="VAM131" s="511"/>
      <c r="VAN131" s="511"/>
      <c r="VAO131" s="511"/>
      <c r="VAP131" s="511"/>
      <c r="VAQ131" s="511"/>
      <c r="VAR131" s="511"/>
      <c r="VAS131" s="511"/>
      <c r="VAT131" s="511"/>
      <c r="VAU131" s="511"/>
      <c r="VAV131" s="511"/>
      <c r="VAW131" s="511"/>
      <c r="VAX131" s="511"/>
      <c r="VAY131" s="511"/>
      <c r="VAZ131" s="511"/>
      <c r="VBA131" s="511"/>
      <c r="VBB131" s="511"/>
      <c r="VBC131" s="511"/>
      <c r="VBD131" s="511"/>
      <c r="VBE131" s="511"/>
      <c r="VBF131" s="511"/>
      <c r="VBG131" s="511"/>
      <c r="VBH131" s="511"/>
      <c r="VBI131" s="511"/>
      <c r="VBJ131" s="511"/>
      <c r="VBK131" s="511"/>
      <c r="VBL131" s="511"/>
      <c r="VBM131" s="511"/>
      <c r="VBN131" s="511"/>
      <c r="VBO131" s="511"/>
      <c r="VBP131" s="511"/>
      <c r="VBQ131" s="511"/>
      <c r="VBR131" s="511"/>
      <c r="VBS131" s="511"/>
      <c r="VBT131" s="511"/>
      <c r="VBU131" s="511"/>
      <c r="VBV131" s="511"/>
      <c r="VBW131" s="511"/>
      <c r="VBX131" s="511"/>
      <c r="VBY131" s="511"/>
      <c r="VBZ131" s="511"/>
      <c r="VCA131" s="511"/>
      <c r="VCB131" s="511"/>
      <c r="VCC131" s="511"/>
      <c r="VCD131" s="511"/>
      <c r="VCE131" s="511"/>
      <c r="VCF131" s="511"/>
      <c r="VCG131" s="511"/>
      <c r="VCH131" s="511"/>
      <c r="VCI131" s="511"/>
      <c r="VCJ131" s="511"/>
      <c r="VCK131" s="511"/>
      <c r="VCL131" s="511"/>
      <c r="VCM131" s="511"/>
      <c r="VCN131" s="511"/>
      <c r="VCO131" s="511"/>
      <c r="VCP131" s="511"/>
      <c r="VCQ131" s="511"/>
      <c r="VCR131" s="511"/>
      <c r="VCS131" s="511"/>
      <c r="VCT131" s="511"/>
      <c r="VCU131" s="511"/>
      <c r="VCV131" s="511"/>
      <c r="VCW131" s="511"/>
      <c r="VCX131" s="511"/>
      <c r="VCY131" s="511"/>
      <c r="VCZ131" s="511"/>
      <c r="VDA131" s="511"/>
      <c r="VDB131" s="511"/>
      <c r="VDC131" s="511"/>
      <c r="VDD131" s="511"/>
      <c r="VDE131" s="511"/>
      <c r="VDF131" s="511"/>
      <c r="VDG131" s="511"/>
      <c r="VDH131" s="511"/>
      <c r="VDI131" s="511"/>
      <c r="VDJ131" s="511"/>
      <c r="VDK131" s="511"/>
      <c r="VDL131" s="511"/>
      <c r="VDM131" s="511"/>
      <c r="VDN131" s="511"/>
      <c r="VDO131" s="511"/>
      <c r="VDP131" s="511"/>
      <c r="VDQ131" s="511"/>
      <c r="VDR131" s="511"/>
      <c r="VDS131" s="511"/>
      <c r="VDT131" s="511"/>
      <c r="VDU131" s="511"/>
      <c r="VDV131" s="511"/>
      <c r="VDW131" s="511"/>
      <c r="VDX131" s="511"/>
      <c r="VDY131" s="511"/>
      <c r="VDZ131" s="511"/>
      <c r="VEA131" s="511"/>
      <c r="VEB131" s="511"/>
      <c r="VEC131" s="511"/>
      <c r="VED131" s="511"/>
      <c r="VEE131" s="511"/>
      <c r="VEF131" s="511"/>
      <c r="VEG131" s="511"/>
      <c r="VEH131" s="511"/>
      <c r="VEI131" s="511"/>
      <c r="VEJ131" s="511"/>
      <c r="VEK131" s="511"/>
      <c r="VEL131" s="511"/>
      <c r="VEM131" s="511"/>
      <c r="VEN131" s="511"/>
      <c r="VEO131" s="511"/>
      <c r="VEP131" s="511"/>
      <c r="VEQ131" s="511"/>
      <c r="VER131" s="511"/>
      <c r="VES131" s="511"/>
      <c r="VET131" s="511"/>
      <c r="VEU131" s="511"/>
      <c r="VEV131" s="511"/>
      <c r="VEW131" s="511"/>
      <c r="VEX131" s="511"/>
      <c r="VEY131" s="511"/>
      <c r="VEZ131" s="511"/>
      <c r="VFA131" s="511"/>
      <c r="VFB131" s="511"/>
      <c r="VFC131" s="511"/>
      <c r="VFD131" s="511"/>
      <c r="VFE131" s="511"/>
      <c r="VFF131" s="511"/>
      <c r="VFG131" s="511"/>
      <c r="VFH131" s="511"/>
      <c r="VFI131" s="511"/>
      <c r="VFJ131" s="511"/>
      <c r="VFK131" s="511"/>
      <c r="VFL131" s="511"/>
      <c r="VFM131" s="511"/>
      <c r="VFN131" s="511"/>
      <c r="VFO131" s="511"/>
      <c r="VFP131" s="511"/>
      <c r="VFQ131" s="511"/>
      <c r="VFR131" s="511"/>
      <c r="VFS131" s="511"/>
      <c r="VFT131" s="511"/>
      <c r="VFU131" s="511"/>
      <c r="VFV131" s="511"/>
      <c r="VFW131" s="511"/>
      <c r="VFX131" s="511"/>
      <c r="VFY131" s="511"/>
      <c r="VFZ131" s="511"/>
      <c r="VGA131" s="511"/>
      <c r="VGB131" s="511"/>
      <c r="VGC131" s="511"/>
      <c r="VGD131" s="511"/>
      <c r="VGE131" s="511"/>
      <c r="VGF131" s="511"/>
      <c r="VGG131" s="511"/>
      <c r="VGH131" s="511"/>
      <c r="VGI131" s="511"/>
      <c r="VGJ131" s="511"/>
      <c r="VGK131" s="511"/>
      <c r="VGL131" s="511"/>
      <c r="VGM131" s="511"/>
      <c r="VGN131" s="511"/>
      <c r="VGO131" s="511"/>
      <c r="VGP131" s="511"/>
      <c r="VGQ131" s="511"/>
      <c r="VGR131" s="511"/>
      <c r="VGS131" s="511"/>
      <c r="VGT131" s="511"/>
      <c r="VGU131" s="511"/>
      <c r="VGV131" s="511"/>
      <c r="VGW131" s="511"/>
      <c r="VGX131" s="511"/>
      <c r="VGY131" s="511"/>
      <c r="VGZ131" s="511"/>
      <c r="VHA131" s="511"/>
      <c r="VHB131" s="511"/>
      <c r="VHC131" s="511"/>
      <c r="VHD131" s="511"/>
      <c r="VHE131" s="511"/>
      <c r="VHF131" s="511"/>
      <c r="VHG131" s="511"/>
      <c r="VHH131" s="511"/>
      <c r="VHI131" s="511"/>
      <c r="VHJ131" s="511"/>
      <c r="VHK131" s="511"/>
      <c r="VHL131" s="511"/>
      <c r="VHM131" s="511"/>
      <c r="VHN131" s="511"/>
      <c r="VHO131" s="511"/>
      <c r="VHP131" s="511"/>
      <c r="VHQ131" s="511"/>
      <c r="VHR131" s="511"/>
      <c r="VHS131" s="511"/>
      <c r="VHT131" s="511"/>
      <c r="VHU131" s="511"/>
      <c r="VHV131" s="511"/>
      <c r="VHW131" s="511"/>
      <c r="VHX131" s="511"/>
      <c r="VHY131" s="511"/>
      <c r="VHZ131" s="511"/>
      <c r="VIA131" s="511"/>
      <c r="VIB131" s="511"/>
      <c r="VIC131" s="511"/>
      <c r="VID131" s="511"/>
      <c r="VIE131" s="511"/>
      <c r="VIF131" s="511"/>
      <c r="VIG131" s="511"/>
      <c r="VIH131" s="511"/>
      <c r="VII131" s="511"/>
      <c r="VIJ131" s="511"/>
      <c r="VIK131" s="511"/>
      <c r="VIL131" s="511"/>
      <c r="VIM131" s="511"/>
      <c r="VIN131" s="511"/>
      <c r="VIO131" s="511"/>
      <c r="VIP131" s="511"/>
      <c r="VIQ131" s="511"/>
      <c r="VIR131" s="511"/>
      <c r="VIS131" s="511"/>
      <c r="VIT131" s="511"/>
      <c r="VIU131" s="511"/>
      <c r="VIV131" s="511"/>
      <c r="VIW131" s="511"/>
      <c r="VIX131" s="511"/>
      <c r="VIY131" s="511"/>
      <c r="VIZ131" s="511"/>
      <c r="VJA131" s="511"/>
      <c r="VJB131" s="511"/>
      <c r="VJC131" s="511"/>
      <c r="VJD131" s="511"/>
      <c r="VJE131" s="511"/>
      <c r="VJF131" s="511"/>
      <c r="VJG131" s="511"/>
      <c r="VJH131" s="511"/>
      <c r="VJI131" s="511"/>
      <c r="VJJ131" s="511"/>
      <c r="VJK131" s="511"/>
      <c r="VJL131" s="511"/>
      <c r="VJM131" s="511"/>
      <c r="VJN131" s="511"/>
      <c r="VJO131" s="511"/>
      <c r="VJP131" s="511"/>
      <c r="VJQ131" s="511"/>
      <c r="VJR131" s="511"/>
      <c r="VJS131" s="511"/>
      <c r="VJT131" s="511"/>
      <c r="VJU131" s="511"/>
      <c r="VJV131" s="511"/>
      <c r="VJW131" s="511"/>
      <c r="VJX131" s="511"/>
      <c r="VJY131" s="511"/>
      <c r="VJZ131" s="511"/>
      <c r="VKA131" s="511"/>
      <c r="VKB131" s="511"/>
      <c r="VKC131" s="511"/>
      <c r="VKD131" s="511"/>
      <c r="VKE131" s="511"/>
      <c r="VKF131" s="511"/>
      <c r="VKG131" s="511"/>
      <c r="VKH131" s="511"/>
      <c r="VKI131" s="511"/>
      <c r="VKJ131" s="511"/>
      <c r="VKK131" s="511"/>
      <c r="VKL131" s="511"/>
      <c r="VKM131" s="511"/>
      <c r="VKN131" s="511"/>
      <c r="VKO131" s="511"/>
      <c r="VKP131" s="511"/>
      <c r="VKQ131" s="511"/>
      <c r="VKR131" s="511"/>
      <c r="VKS131" s="511"/>
      <c r="VKT131" s="511"/>
      <c r="VKU131" s="511"/>
      <c r="VKV131" s="511"/>
      <c r="VKW131" s="511"/>
      <c r="VKX131" s="511"/>
      <c r="VKY131" s="511"/>
      <c r="VKZ131" s="511"/>
      <c r="VLA131" s="511"/>
      <c r="VLB131" s="511"/>
      <c r="VLC131" s="511"/>
      <c r="VLD131" s="511"/>
      <c r="VLE131" s="511"/>
      <c r="VLF131" s="511"/>
      <c r="VLG131" s="511"/>
      <c r="VLH131" s="511"/>
      <c r="VLI131" s="511"/>
      <c r="VLJ131" s="511"/>
      <c r="VLK131" s="511"/>
      <c r="VLL131" s="511"/>
      <c r="VLM131" s="511"/>
      <c r="VLN131" s="511"/>
      <c r="VLO131" s="511"/>
      <c r="VLP131" s="511"/>
      <c r="VLQ131" s="511"/>
      <c r="VLR131" s="511"/>
      <c r="VLS131" s="511"/>
      <c r="VLT131" s="511"/>
      <c r="VLU131" s="511"/>
      <c r="VLV131" s="511"/>
      <c r="VLW131" s="511"/>
      <c r="VLX131" s="511"/>
      <c r="VLY131" s="511"/>
      <c r="VLZ131" s="511"/>
      <c r="VMA131" s="511"/>
      <c r="VMB131" s="511"/>
      <c r="VMC131" s="511"/>
      <c r="VMD131" s="511"/>
      <c r="VME131" s="511"/>
      <c r="VMF131" s="511"/>
      <c r="VMG131" s="511"/>
      <c r="VMH131" s="511"/>
      <c r="VMI131" s="511"/>
      <c r="VMJ131" s="511"/>
      <c r="VMK131" s="511"/>
      <c r="VML131" s="511"/>
      <c r="VMM131" s="511"/>
      <c r="VMN131" s="511"/>
      <c r="VMO131" s="511"/>
      <c r="VMP131" s="511"/>
      <c r="VMQ131" s="511"/>
      <c r="VMR131" s="511"/>
      <c r="VMS131" s="511"/>
      <c r="VMT131" s="511"/>
      <c r="VMU131" s="511"/>
      <c r="VMV131" s="511"/>
      <c r="VMW131" s="511"/>
      <c r="VMX131" s="511"/>
      <c r="VMY131" s="511"/>
      <c r="VMZ131" s="511"/>
      <c r="VNA131" s="511"/>
      <c r="VNB131" s="511"/>
      <c r="VNC131" s="511"/>
      <c r="VND131" s="511"/>
      <c r="VNE131" s="511"/>
      <c r="VNF131" s="511"/>
      <c r="VNG131" s="511"/>
      <c r="VNH131" s="511"/>
      <c r="VNI131" s="511"/>
      <c r="VNJ131" s="511"/>
      <c r="VNK131" s="511"/>
      <c r="VNL131" s="511"/>
      <c r="VNM131" s="511"/>
      <c r="VNN131" s="511"/>
      <c r="VNO131" s="511"/>
      <c r="VNP131" s="511"/>
      <c r="VNQ131" s="511"/>
      <c r="VNR131" s="511"/>
      <c r="VNS131" s="511"/>
      <c r="VNT131" s="511"/>
      <c r="VNU131" s="511"/>
      <c r="VNV131" s="511"/>
      <c r="VNW131" s="511"/>
      <c r="VNX131" s="511"/>
      <c r="VNY131" s="511"/>
      <c r="VNZ131" s="511"/>
      <c r="VOA131" s="511"/>
      <c r="VOB131" s="511"/>
      <c r="VOC131" s="511"/>
      <c r="VOD131" s="511"/>
      <c r="VOE131" s="511"/>
      <c r="VOF131" s="511"/>
      <c r="VOG131" s="511"/>
      <c r="VOH131" s="511"/>
      <c r="VOI131" s="511"/>
      <c r="VOJ131" s="511"/>
      <c r="VOK131" s="511"/>
      <c r="VOL131" s="511"/>
      <c r="VOM131" s="511"/>
      <c r="VON131" s="511"/>
      <c r="VOO131" s="511"/>
      <c r="VOP131" s="511"/>
      <c r="VOQ131" s="511"/>
      <c r="VOR131" s="511"/>
      <c r="VOS131" s="511"/>
      <c r="VOT131" s="511"/>
      <c r="VOU131" s="511"/>
      <c r="VOV131" s="511"/>
      <c r="VOW131" s="511"/>
      <c r="VOX131" s="511"/>
      <c r="VOY131" s="511"/>
      <c r="VOZ131" s="511"/>
      <c r="VPA131" s="511"/>
      <c r="VPB131" s="511"/>
      <c r="VPC131" s="511"/>
      <c r="VPD131" s="511"/>
      <c r="VPE131" s="511"/>
      <c r="VPF131" s="511"/>
      <c r="VPG131" s="511"/>
      <c r="VPH131" s="511"/>
      <c r="VPI131" s="511"/>
      <c r="VPJ131" s="511"/>
      <c r="VPK131" s="511"/>
      <c r="VPL131" s="511"/>
      <c r="VPM131" s="511"/>
      <c r="VPN131" s="511"/>
      <c r="VPO131" s="511"/>
      <c r="VPP131" s="511"/>
      <c r="VPQ131" s="511"/>
      <c r="VPR131" s="511"/>
      <c r="VPS131" s="511"/>
      <c r="VPT131" s="511"/>
      <c r="VPU131" s="511"/>
      <c r="VPV131" s="511"/>
      <c r="VPW131" s="511"/>
      <c r="VPX131" s="511"/>
      <c r="VPY131" s="511"/>
      <c r="VPZ131" s="511"/>
      <c r="VQA131" s="511"/>
      <c r="VQB131" s="511"/>
      <c r="VQC131" s="511"/>
      <c r="VQD131" s="511"/>
      <c r="VQE131" s="511"/>
      <c r="VQF131" s="511"/>
      <c r="VQG131" s="511"/>
      <c r="VQH131" s="511"/>
      <c r="VQI131" s="511"/>
      <c r="VQJ131" s="511"/>
      <c r="VQK131" s="511"/>
      <c r="VQL131" s="511"/>
      <c r="VQM131" s="511"/>
      <c r="VQN131" s="511"/>
      <c r="VQO131" s="511"/>
      <c r="VQP131" s="511"/>
      <c r="VQQ131" s="511"/>
      <c r="VQR131" s="511"/>
      <c r="VQS131" s="511"/>
      <c r="VQT131" s="511"/>
      <c r="VQU131" s="511"/>
      <c r="VQV131" s="511"/>
      <c r="VQW131" s="511"/>
      <c r="VQX131" s="511"/>
      <c r="VQY131" s="511"/>
      <c r="VQZ131" s="511"/>
      <c r="VRA131" s="511"/>
      <c r="VRB131" s="511"/>
      <c r="VRC131" s="511"/>
      <c r="VRD131" s="511"/>
      <c r="VRE131" s="511"/>
      <c r="VRF131" s="511"/>
      <c r="VRG131" s="511"/>
      <c r="VRH131" s="511"/>
      <c r="VRI131" s="511"/>
      <c r="VRJ131" s="511"/>
      <c r="VRK131" s="511"/>
      <c r="VRL131" s="511"/>
      <c r="VRM131" s="511"/>
      <c r="VRN131" s="511"/>
      <c r="VRO131" s="511"/>
      <c r="VRP131" s="511"/>
      <c r="VRQ131" s="511"/>
      <c r="VRR131" s="511"/>
      <c r="VRS131" s="511"/>
      <c r="VRT131" s="511"/>
      <c r="VRU131" s="511"/>
      <c r="VRV131" s="511"/>
      <c r="VRW131" s="511"/>
      <c r="VRX131" s="511"/>
      <c r="VRY131" s="511"/>
      <c r="VRZ131" s="511"/>
      <c r="VSA131" s="511"/>
      <c r="VSB131" s="511"/>
      <c r="VSC131" s="511"/>
      <c r="VSD131" s="511"/>
      <c r="VSE131" s="511"/>
      <c r="VSF131" s="511"/>
      <c r="VSG131" s="511"/>
      <c r="VSH131" s="511"/>
      <c r="VSI131" s="511"/>
      <c r="VSJ131" s="511"/>
      <c r="VSK131" s="511"/>
      <c r="VSL131" s="511"/>
      <c r="VSM131" s="511"/>
      <c r="VSN131" s="511"/>
      <c r="VSO131" s="511"/>
      <c r="VSP131" s="511"/>
      <c r="VSQ131" s="511"/>
      <c r="VSR131" s="511"/>
      <c r="VSS131" s="511"/>
      <c r="VST131" s="511"/>
      <c r="VSU131" s="511"/>
      <c r="VSV131" s="511"/>
      <c r="VSW131" s="511"/>
      <c r="VSX131" s="511"/>
      <c r="VSY131" s="511"/>
      <c r="VSZ131" s="511"/>
      <c r="VTA131" s="511"/>
      <c r="VTB131" s="511"/>
      <c r="VTC131" s="511"/>
      <c r="VTD131" s="511"/>
      <c r="VTE131" s="511"/>
      <c r="VTF131" s="511"/>
      <c r="VTG131" s="511"/>
      <c r="VTH131" s="511"/>
      <c r="VTI131" s="511"/>
      <c r="VTJ131" s="511"/>
      <c r="VTK131" s="511"/>
      <c r="VTL131" s="511"/>
      <c r="VTM131" s="511"/>
      <c r="VTN131" s="511"/>
      <c r="VTO131" s="511"/>
      <c r="VTP131" s="511"/>
      <c r="VTQ131" s="511"/>
      <c r="VTR131" s="511"/>
      <c r="VTS131" s="511"/>
      <c r="VTT131" s="511"/>
      <c r="VTU131" s="511"/>
      <c r="VTV131" s="511"/>
      <c r="VTW131" s="511"/>
      <c r="VTX131" s="511"/>
      <c r="VTY131" s="511"/>
      <c r="VTZ131" s="511"/>
      <c r="VUA131" s="511"/>
      <c r="VUB131" s="511"/>
      <c r="VUC131" s="511"/>
      <c r="VUD131" s="511"/>
      <c r="VUE131" s="511"/>
      <c r="VUF131" s="511"/>
      <c r="VUG131" s="511"/>
      <c r="VUH131" s="511"/>
      <c r="VUI131" s="511"/>
      <c r="VUJ131" s="511"/>
      <c r="VUK131" s="511"/>
      <c r="VUL131" s="511"/>
      <c r="VUM131" s="511"/>
      <c r="VUN131" s="511"/>
      <c r="VUO131" s="511"/>
      <c r="VUP131" s="511"/>
      <c r="VUQ131" s="511"/>
      <c r="VUR131" s="511"/>
      <c r="VUS131" s="511"/>
      <c r="VUT131" s="511"/>
      <c r="VUU131" s="511"/>
      <c r="VUV131" s="511"/>
      <c r="VUW131" s="511"/>
      <c r="VUX131" s="511"/>
      <c r="VUY131" s="511"/>
      <c r="VUZ131" s="511"/>
      <c r="VVA131" s="511"/>
      <c r="VVB131" s="511"/>
      <c r="VVC131" s="511"/>
      <c r="VVD131" s="511"/>
      <c r="VVE131" s="511"/>
      <c r="VVF131" s="511"/>
      <c r="VVG131" s="511"/>
      <c r="VVH131" s="511"/>
      <c r="VVI131" s="511"/>
      <c r="VVJ131" s="511"/>
      <c r="VVK131" s="511"/>
      <c r="VVL131" s="511"/>
      <c r="VVM131" s="511"/>
      <c r="VVN131" s="511"/>
      <c r="VVO131" s="511"/>
      <c r="VVP131" s="511"/>
      <c r="VVQ131" s="511"/>
      <c r="VVR131" s="511"/>
      <c r="VVS131" s="511"/>
      <c r="VVT131" s="511"/>
      <c r="VVU131" s="511"/>
      <c r="VVV131" s="511"/>
      <c r="VVW131" s="511"/>
      <c r="VVX131" s="511"/>
      <c r="VVY131" s="511"/>
      <c r="VVZ131" s="511"/>
      <c r="VWA131" s="511"/>
      <c r="VWB131" s="511"/>
      <c r="VWC131" s="511"/>
      <c r="VWD131" s="511"/>
      <c r="VWE131" s="511"/>
      <c r="VWF131" s="511"/>
      <c r="VWG131" s="511"/>
      <c r="VWH131" s="511"/>
      <c r="VWI131" s="511"/>
      <c r="VWJ131" s="511"/>
      <c r="VWK131" s="511"/>
      <c r="VWL131" s="511"/>
      <c r="VWM131" s="511"/>
      <c r="VWN131" s="511"/>
      <c r="VWO131" s="511"/>
      <c r="VWP131" s="511"/>
      <c r="VWQ131" s="511"/>
      <c r="VWR131" s="511"/>
      <c r="VWS131" s="511"/>
      <c r="VWT131" s="511"/>
      <c r="VWU131" s="511"/>
      <c r="VWV131" s="511"/>
      <c r="VWW131" s="511"/>
      <c r="VWX131" s="511"/>
      <c r="VWY131" s="511"/>
      <c r="VWZ131" s="511"/>
      <c r="VXA131" s="511"/>
      <c r="VXB131" s="511"/>
      <c r="VXC131" s="511"/>
      <c r="VXD131" s="511"/>
      <c r="VXE131" s="511"/>
      <c r="VXF131" s="511"/>
      <c r="VXG131" s="511"/>
      <c r="VXH131" s="511"/>
      <c r="VXI131" s="511"/>
      <c r="VXJ131" s="511"/>
      <c r="VXK131" s="511"/>
      <c r="VXL131" s="511"/>
      <c r="VXM131" s="511"/>
      <c r="VXN131" s="511"/>
      <c r="VXO131" s="511"/>
      <c r="VXP131" s="511"/>
      <c r="VXQ131" s="511"/>
      <c r="VXR131" s="511"/>
      <c r="VXS131" s="511"/>
      <c r="VXT131" s="511"/>
      <c r="VXU131" s="511"/>
      <c r="VXV131" s="511"/>
      <c r="VXW131" s="511"/>
      <c r="VXX131" s="511"/>
      <c r="VXY131" s="511"/>
      <c r="VXZ131" s="511"/>
      <c r="VYA131" s="511"/>
      <c r="VYB131" s="511"/>
      <c r="VYC131" s="511"/>
      <c r="VYD131" s="511"/>
      <c r="VYE131" s="511"/>
      <c r="VYF131" s="511"/>
      <c r="VYG131" s="511"/>
      <c r="VYH131" s="511"/>
      <c r="VYI131" s="511"/>
      <c r="VYJ131" s="511"/>
      <c r="VYK131" s="511"/>
      <c r="VYL131" s="511"/>
      <c r="VYM131" s="511"/>
      <c r="VYN131" s="511"/>
      <c r="VYO131" s="511"/>
      <c r="VYP131" s="511"/>
      <c r="VYQ131" s="511"/>
      <c r="VYR131" s="511"/>
      <c r="VYS131" s="511"/>
      <c r="VYT131" s="511"/>
      <c r="VYU131" s="511"/>
      <c r="VYV131" s="511"/>
      <c r="VYW131" s="511"/>
      <c r="VYX131" s="511"/>
      <c r="VYY131" s="511"/>
      <c r="VYZ131" s="511"/>
      <c r="VZA131" s="511"/>
      <c r="VZB131" s="511"/>
      <c r="VZC131" s="511"/>
      <c r="VZD131" s="511"/>
      <c r="VZE131" s="511"/>
      <c r="VZF131" s="511"/>
      <c r="VZG131" s="511"/>
      <c r="VZH131" s="511"/>
      <c r="VZI131" s="511"/>
      <c r="VZJ131" s="511"/>
      <c r="VZK131" s="511"/>
      <c r="VZL131" s="511"/>
      <c r="VZM131" s="511"/>
      <c r="VZN131" s="511"/>
      <c r="VZO131" s="511"/>
      <c r="VZP131" s="511"/>
      <c r="VZQ131" s="511"/>
      <c r="VZR131" s="511"/>
      <c r="VZS131" s="511"/>
      <c r="VZT131" s="511"/>
      <c r="VZU131" s="511"/>
      <c r="VZV131" s="511"/>
      <c r="VZW131" s="511"/>
      <c r="VZX131" s="511"/>
      <c r="VZY131" s="511"/>
      <c r="VZZ131" s="511"/>
      <c r="WAA131" s="511"/>
      <c r="WAB131" s="511"/>
      <c r="WAC131" s="511"/>
      <c r="WAD131" s="511"/>
      <c r="WAE131" s="511"/>
      <c r="WAF131" s="511"/>
      <c r="WAG131" s="511"/>
      <c r="WAH131" s="511"/>
      <c r="WAI131" s="511"/>
      <c r="WAJ131" s="511"/>
      <c r="WAK131" s="511"/>
      <c r="WAL131" s="511"/>
      <c r="WAM131" s="511"/>
      <c r="WAN131" s="511"/>
      <c r="WAO131" s="511"/>
      <c r="WAP131" s="511"/>
      <c r="WAQ131" s="511"/>
      <c r="WAR131" s="511"/>
      <c r="WAS131" s="511"/>
      <c r="WAT131" s="511"/>
      <c r="WAU131" s="511"/>
      <c r="WAV131" s="511"/>
      <c r="WAW131" s="511"/>
      <c r="WAX131" s="511"/>
      <c r="WAY131" s="511"/>
      <c r="WAZ131" s="511"/>
      <c r="WBA131" s="511"/>
      <c r="WBB131" s="511"/>
      <c r="WBC131" s="511"/>
      <c r="WBD131" s="511"/>
      <c r="WBE131" s="511"/>
      <c r="WBF131" s="511"/>
      <c r="WBG131" s="511"/>
      <c r="WBH131" s="511"/>
      <c r="WBI131" s="511"/>
      <c r="WBJ131" s="511"/>
      <c r="WBK131" s="511"/>
      <c r="WBL131" s="511"/>
      <c r="WBM131" s="511"/>
      <c r="WBN131" s="511"/>
      <c r="WBO131" s="511"/>
      <c r="WBP131" s="511"/>
      <c r="WBQ131" s="511"/>
      <c r="WBR131" s="511"/>
      <c r="WBS131" s="511"/>
      <c r="WBT131" s="511"/>
      <c r="WBU131" s="511"/>
      <c r="WBV131" s="511"/>
      <c r="WBW131" s="511"/>
      <c r="WBX131" s="511"/>
      <c r="WBY131" s="511"/>
      <c r="WBZ131" s="511"/>
      <c r="WCA131" s="511"/>
      <c r="WCB131" s="511"/>
      <c r="WCC131" s="511"/>
      <c r="WCD131" s="511"/>
      <c r="WCE131" s="511"/>
      <c r="WCF131" s="511"/>
      <c r="WCG131" s="511"/>
      <c r="WCH131" s="511"/>
      <c r="WCI131" s="511"/>
      <c r="WCJ131" s="511"/>
      <c r="WCK131" s="511"/>
      <c r="WCL131" s="511"/>
      <c r="WCM131" s="511"/>
      <c r="WCN131" s="511"/>
      <c r="WCO131" s="511"/>
      <c r="WCP131" s="511"/>
      <c r="WCQ131" s="511"/>
      <c r="WCR131" s="511"/>
      <c r="WCS131" s="511"/>
      <c r="WCT131" s="511"/>
      <c r="WCU131" s="511"/>
      <c r="WCV131" s="511"/>
      <c r="WCW131" s="511"/>
      <c r="WCX131" s="511"/>
      <c r="WCY131" s="511"/>
      <c r="WCZ131" s="511"/>
      <c r="WDA131" s="511"/>
      <c r="WDB131" s="511"/>
      <c r="WDC131" s="511"/>
      <c r="WDD131" s="511"/>
      <c r="WDE131" s="511"/>
      <c r="WDF131" s="511"/>
      <c r="WDG131" s="511"/>
      <c r="WDH131" s="511"/>
      <c r="WDI131" s="511"/>
      <c r="WDJ131" s="511"/>
      <c r="WDK131" s="511"/>
      <c r="WDL131" s="511"/>
      <c r="WDM131" s="511"/>
      <c r="WDN131" s="511"/>
      <c r="WDO131" s="511"/>
      <c r="WDP131" s="511"/>
      <c r="WDQ131" s="511"/>
      <c r="WDR131" s="511"/>
      <c r="WDS131" s="511"/>
      <c r="WDT131" s="511"/>
      <c r="WDU131" s="511"/>
      <c r="WDV131" s="511"/>
      <c r="WDW131" s="511"/>
      <c r="WDX131" s="511"/>
      <c r="WDY131" s="511"/>
      <c r="WDZ131" s="511"/>
      <c r="WEA131" s="511"/>
      <c r="WEB131" s="511"/>
      <c r="WEC131" s="511"/>
      <c r="WED131" s="511"/>
      <c r="WEE131" s="511"/>
      <c r="WEF131" s="511"/>
      <c r="WEG131" s="511"/>
      <c r="WEH131" s="511"/>
      <c r="WEI131" s="511"/>
      <c r="WEJ131" s="511"/>
      <c r="WEK131" s="511"/>
      <c r="WEL131" s="511"/>
      <c r="WEM131" s="511"/>
      <c r="WEN131" s="511"/>
      <c r="WEO131" s="511"/>
      <c r="WEP131" s="511"/>
      <c r="WEQ131" s="511"/>
      <c r="WER131" s="511"/>
      <c r="WES131" s="511"/>
      <c r="WET131" s="511"/>
      <c r="WEU131" s="511"/>
      <c r="WEV131" s="511"/>
      <c r="WEW131" s="511"/>
      <c r="WEX131" s="511"/>
      <c r="WEY131" s="511"/>
      <c r="WEZ131" s="511"/>
      <c r="WFA131" s="511"/>
      <c r="WFB131" s="511"/>
      <c r="WFC131" s="511"/>
      <c r="WFD131" s="511"/>
      <c r="WFE131" s="511"/>
      <c r="WFF131" s="511"/>
      <c r="WFG131" s="511"/>
      <c r="WFH131" s="511"/>
      <c r="WFI131" s="511"/>
      <c r="WFJ131" s="511"/>
      <c r="WFK131" s="511"/>
      <c r="WFL131" s="511"/>
      <c r="WFM131" s="511"/>
      <c r="WFN131" s="511"/>
      <c r="WFO131" s="511"/>
      <c r="WFP131" s="511"/>
      <c r="WFQ131" s="511"/>
      <c r="WFR131" s="511"/>
      <c r="WFS131" s="511"/>
      <c r="WFT131" s="511"/>
      <c r="WFU131" s="511"/>
      <c r="WFV131" s="511"/>
      <c r="WFW131" s="511"/>
      <c r="WFX131" s="511"/>
      <c r="WFY131" s="511"/>
      <c r="WFZ131" s="511"/>
      <c r="WGA131" s="511"/>
      <c r="WGB131" s="511"/>
      <c r="WGC131" s="511"/>
      <c r="WGD131" s="511"/>
      <c r="WGE131" s="511"/>
      <c r="WGF131" s="511"/>
      <c r="WGG131" s="511"/>
      <c r="WGH131" s="511"/>
      <c r="WGI131" s="511"/>
      <c r="WGJ131" s="511"/>
      <c r="WGK131" s="511"/>
      <c r="WGL131" s="511"/>
      <c r="WGM131" s="511"/>
      <c r="WGN131" s="511"/>
      <c r="WGO131" s="511"/>
      <c r="WGP131" s="511"/>
      <c r="WGQ131" s="511"/>
      <c r="WGR131" s="511"/>
      <c r="WGS131" s="511"/>
      <c r="WGT131" s="511"/>
      <c r="WGU131" s="511"/>
      <c r="WGV131" s="511"/>
      <c r="WGW131" s="511"/>
      <c r="WGX131" s="511"/>
      <c r="WGY131" s="511"/>
      <c r="WGZ131" s="511"/>
      <c r="WHA131" s="511"/>
      <c r="WHB131" s="511"/>
      <c r="WHC131" s="511"/>
      <c r="WHD131" s="511"/>
      <c r="WHE131" s="511"/>
      <c r="WHF131" s="511"/>
      <c r="WHG131" s="511"/>
      <c r="WHH131" s="511"/>
      <c r="WHI131" s="511"/>
      <c r="WHJ131" s="511"/>
      <c r="WHK131" s="511"/>
      <c r="WHL131" s="511"/>
      <c r="WHM131" s="511"/>
      <c r="WHN131" s="511"/>
      <c r="WHO131" s="511"/>
      <c r="WHP131" s="511"/>
      <c r="WHQ131" s="511"/>
      <c r="WHR131" s="511"/>
      <c r="WHS131" s="511"/>
      <c r="WHT131" s="511"/>
      <c r="WHU131" s="511"/>
      <c r="WHV131" s="511"/>
      <c r="WHW131" s="511"/>
      <c r="WHX131" s="511"/>
      <c r="WHY131" s="511"/>
      <c r="WHZ131" s="511"/>
      <c r="WIA131" s="511"/>
      <c r="WIB131" s="511"/>
      <c r="WIC131" s="511"/>
      <c r="WID131" s="511"/>
      <c r="WIE131" s="511"/>
      <c r="WIF131" s="511"/>
      <c r="WIG131" s="511"/>
      <c r="WIH131" s="511"/>
      <c r="WII131" s="511"/>
      <c r="WIJ131" s="511"/>
      <c r="WIK131" s="511"/>
      <c r="WIL131" s="511"/>
      <c r="WIM131" s="511"/>
      <c r="WIN131" s="511"/>
      <c r="WIO131" s="511"/>
      <c r="WIP131" s="511"/>
      <c r="WIQ131" s="511"/>
      <c r="WIR131" s="511"/>
      <c r="WIS131" s="511"/>
      <c r="WIT131" s="511"/>
      <c r="WIU131" s="511"/>
      <c r="WIV131" s="511"/>
      <c r="WIW131" s="511"/>
      <c r="WIX131" s="511"/>
      <c r="WIY131" s="511"/>
      <c r="WIZ131" s="511"/>
      <c r="WJA131" s="511"/>
      <c r="WJB131" s="511"/>
      <c r="WJC131" s="511"/>
      <c r="WJD131" s="511"/>
      <c r="WJE131" s="511"/>
      <c r="WJF131" s="511"/>
      <c r="WJG131" s="511"/>
      <c r="WJH131" s="511"/>
      <c r="WJI131" s="511"/>
      <c r="WJJ131" s="511"/>
      <c r="WJK131" s="511"/>
      <c r="WJL131" s="511"/>
      <c r="WJM131" s="511"/>
      <c r="WJN131" s="511"/>
      <c r="WJO131" s="511"/>
      <c r="WJP131" s="511"/>
      <c r="WJQ131" s="511"/>
      <c r="WJR131" s="511"/>
      <c r="WJS131" s="511"/>
      <c r="WJT131" s="511"/>
      <c r="WJU131" s="511"/>
      <c r="WJV131" s="511"/>
      <c r="WJW131" s="511"/>
      <c r="WJX131" s="511"/>
      <c r="WJY131" s="511"/>
      <c r="WJZ131" s="511"/>
      <c r="WKA131" s="511"/>
      <c r="WKB131" s="511"/>
      <c r="WKC131" s="511"/>
      <c r="WKD131" s="511"/>
      <c r="WKE131" s="511"/>
      <c r="WKF131" s="511"/>
      <c r="WKG131" s="511"/>
      <c r="WKH131" s="511"/>
      <c r="WKI131" s="511"/>
      <c r="WKJ131" s="511"/>
      <c r="WKK131" s="511"/>
      <c r="WKL131" s="511"/>
      <c r="WKM131" s="511"/>
      <c r="WKN131" s="511"/>
      <c r="WKO131" s="511"/>
      <c r="WKP131" s="511"/>
      <c r="WKQ131" s="511"/>
      <c r="WKR131" s="511"/>
      <c r="WKS131" s="511"/>
      <c r="WKT131" s="511"/>
      <c r="WKU131" s="511"/>
      <c r="WKV131" s="511"/>
      <c r="WKW131" s="511"/>
      <c r="WKX131" s="511"/>
      <c r="WKY131" s="511"/>
      <c r="WKZ131" s="511"/>
      <c r="WLA131" s="511"/>
      <c r="WLB131" s="511"/>
      <c r="WLC131" s="511"/>
      <c r="WLD131" s="511"/>
      <c r="WLE131" s="511"/>
      <c r="WLF131" s="511"/>
      <c r="WLG131" s="511"/>
      <c r="WLH131" s="511"/>
      <c r="WLI131" s="511"/>
      <c r="WLJ131" s="511"/>
      <c r="WLK131" s="511"/>
      <c r="WLL131" s="511"/>
      <c r="WLM131" s="511"/>
      <c r="WLN131" s="511"/>
      <c r="WLO131" s="511"/>
      <c r="WLP131" s="511"/>
      <c r="WLQ131" s="511"/>
      <c r="WLR131" s="511"/>
      <c r="WLS131" s="511"/>
      <c r="WLT131" s="511"/>
      <c r="WLU131" s="511"/>
      <c r="WLV131" s="511"/>
      <c r="WLW131" s="511"/>
      <c r="WLX131" s="511"/>
      <c r="WLY131" s="511"/>
      <c r="WLZ131" s="511"/>
      <c r="WMA131" s="511"/>
      <c r="WMB131" s="511"/>
      <c r="WMC131" s="511"/>
      <c r="WMD131" s="511"/>
      <c r="WME131" s="511"/>
      <c r="WMF131" s="511"/>
      <c r="WMG131" s="511"/>
      <c r="WMH131" s="511"/>
      <c r="WMI131" s="511"/>
      <c r="WMJ131" s="511"/>
      <c r="WMK131" s="511"/>
      <c r="WML131" s="511"/>
      <c r="WMM131" s="511"/>
      <c r="WMN131" s="511"/>
      <c r="WMO131" s="511"/>
      <c r="WMP131" s="511"/>
      <c r="WMQ131" s="511"/>
      <c r="WMR131" s="511"/>
      <c r="WMS131" s="511"/>
      <c r="WMT131" s="511"/>
      <c r="WMU131" s="511"/>
      <c r="WMV131" s="511"/>
      <c r="WMW131" s="511"/>
      <c r="WMX131" s="511"/>
      <c r="WMY131" s="511"/>
      <c r="WMZ131" s="511"/>
      <c r="WNA131" s="511"/>
      <c r="WNB131" s="511"/>
      <c r="WNC131" s="511"/>
      <c r="WND131" s="511"/>
      <c r="WNE131" s="511"/>
      <c r="WNF131" s="511"/>
      <c r="WNG131" s="511"/>
      <c r="WNH131" s="511"/>
      <c r="WNI131" s="511"/>
      <c r="WNJ131" s="511"/>
      <c r="WNK131" s="511"/>
      <c r="WNL131" s="511"/>
      <c r="WNM131" s="511"/>
      <c r="WNN131" s="511"/>
      <c r="WNO131" s="511"/>
      <c r="WNP131" s="511"/>
      <c r="WNQ131" s="511"/>
      <c r="WNR131" s="511"/>
      <c r="WNS131" s="511"/>
      <c r="WNT131" s="511"/>
      <c r="WNU131" s="511"/>
      <c r="WNV131" s="511"/>
      <c r="WNW131" s="511"/>
      <c r="WNX131" s="511"/>
      <c r="WNY131" s="511"/>
      <c r="WNZ131" s="511"/>
      <c r="WOA131" s="511"/>
      <c r="WOB131" s="511"/>
      <c r="WOC131" s="511"/>
      <c r="WOD131" s="511"/>
      <c r="WOE131" s="511"/>
      <c r="WOF131" s="511"/>
      <c r="WOG131" s="511"/>
      <c r="WOH131" s="511"/>
      <c r="WOI131" s="511"/>
      <c r="WOJ131" s="511"/>
      <c r="WOK131" s="511"/>
      <c r="WOL131" s="511"/>
      <c r="WOM131" s="511"/>
      <c r="WON131" s="511"/>
      <c r="WOO131" s="511"/>
      <c r="WOP131" s="511"/>
      <c r="WOQ131" s="511"/>
      <c r="WOR131" s="511"/>
      <c r="WOS131" s="511"/>
      <c r="WOT131" s="511"/>
      <c r="WOU131" s="511"/>
      <c r="WOV131" s="511"/>
      <c r="WOW131" s="511"/>
      <c r="WOX131" s="511"/>
      <c r="WOY131" s="511"/>
      <c r="WOZ131" s="511"/>
      <c r="WPA131" s="511"/>
      <c r="WPB131" s="511"/>
      <c r="WPC131" s="511"/>
      <c r="WPD131" s="511"/>
      <c r="WPE131" s="511"/>
      <c r="WPF131" s="511"/>
      <c r="WPG131" s="511"/>
      <c r="WPH131" s="511"/>
      <c r="WPI131" s="511"/>
      <c r="WPJ131" s="511"/>
      <c r="WPK131" s="511"/>
      <c r="WPL131" s="511"/>
      <c r="WPM131" s="511"/>
      <c r="WPN131" s="511"/>
      <c r="WPO131" s="511"/>
      <c r="WPP131" s="511"/>
      <c r="WPQ131" s="511"/>
      <c r="WPR131" s="511"/>
      <c r="WPS131" s="511"/>
      <c r="WPT131" s="511"/>
      <c r="WPU131" s="511"/>
      <c r="WPV131" s="511"/>
      <c r="WPW131" s="511"/>
      <c r="WPX131" s="511"/>
      <c r="WPY131" s="511"/>
      <c r="WPZ131" s="511"/>
      <c r="WQA131" s="511"/>
      <c r="WQB131" s="511"/>
      <c r="WQC131" s="511"/>
      <c r="WQD131" s="511"/>
      <c r="WQE131" s="511"/>
      <c r="WQF131" s="511"/>
      <c r="WQG131" s="511"/>
      <c r="WQH131" s="511"/>
      <c r="WQI131" s="511"/>
      <c r="WQJ131" s="511"/>
      <c r="WQK131" s="511"/>
      <c r="WQL131" s="511"/>
      <c r="WQM131" s="511"/>
      <c r="WQN131" s="511"/>
      <c r="WQO131" s="511"/>
      <c r="WQP131" s="511"/>
      <c r="WQQ131" s="511"/>
      <c r="WQR131" s="511"/>
      <c r="WQS131" s="511"/>
      <c r="WQT131" s="511"/>
      <c r="WQU131" s="511"/>
      <c r="WQV131" s="511"/>
      <c r="WQW131" s="511"/>
      <c r="WQX131" s="511"/>
      <c r="WQY131" s="511"/>
      <c r="WQZ131" s="511"/>
      <c r="WRA131" s="511"/>
      <c r="WRB131" s="511"/>
      <c r="WRC131" s="511"/>
      <c r="WRD131" s="511"/>
      <c r="WRE131" s="511"/>
      <c r="WRF131" s="511"/>
      <c r="WRG131" s="511"/>
      <c r="WRH131" s="511"/>
      <c r="WRI131" s="511"/>
      <c r="WRJ131" s="511"/>
      <c r="WRK131" s="511"/>
      <c r="WRL131" s="511"/>
      <c r="WRM131" s="511"/>
      <c r="WRN131" s="511"/>
      <c r="WRO131" s="511"/>
      <c r="WRP131" s="511"/>
      <c r="WRQ131" s="511"/>
      <c r="WRR131" s="511"/>
      <c r="WRS131" s="511"/>
      <c r="WRT131" s="511"/>
      <c r="WRU131" s="511"/>
      <c r="WRV131" s="511"/>
      <c r="WRW131" s="511"/>
      <c r="WRX131" s="511"/>
      <c r="WRY131" s="511"/>
      <c r="WRZ131" s="511"/>
      <c r="WSA131" s="511"/>
      <c r="WSB131" s="511"/>
      <c r="WSC131" s="511"/>
      <c r="WSD131" s="511"/>
      <c r="WSE131" s="511"/>
      <c r="WSF131" s="511"/>
      <c r="WSG131" s="511"/>
      <c r="WSH131" s="511"/>
      <c r="WSI131" s="511"/>
      <c r="WSJ131" s="511"/>
      <c r="WSK131" s="511"/>
      <c r="WSL131" s="511"/>
      <c r="WSM131" s="511"/>
      <c r="WSN131" s="511"/>
      <c r="WSO131" s="511"/>
      <c r="WSP131" s="511"/>
      <c r="WSQ131" s="511"/>
      <c r="WSR131" s="511"/>
      <c r="WSS131" s="511"/>
      <c r="WST131" s="511"/>
      <c r="WSU131" s="511"/>
      <c r="WSV131" s="511"/>
      <c r="WSW131" s="511"/>
      <c r="WSX131" s="511"/>
      <c r="WSY131" s="511"/>
      <c r="WSZ131" s="511"/>
      <c r="WTA131" s="511"/>
      <c r="WTB131" s="511"/>
      <c r="WTC131" s="511"/>
      <c r="WTD131" s="511"/>
      <c r="WTE131" s="511"/>
      <c r="WTF131" s="511"/>
      <c r="WTG131" s="511"/>
      <c r="WTH131" s="511"/>
      <c r="WTI131" s="511"/>
      <c r="WTJ131" s="511"/>
      <c r="WTK131" s="511"/>
      <c r="WTL131" s="511"/>
      <c r="WTM131" s="511"/>
      <c r="WTN131" s="511"/>
      <c r="WTO131" s="511"/>
      <c r="WTP131" s="511"/>
      <c r="WTQ131" s="511"/>
      <c r="WTR131" s="511"/>
      <c r="WTS131" s="511"/>
      <c r="WTT131" s="511"/>
      <c r="WTU131" s="511"/>
      <c r="WTV131" s="511"/>
      <c r="WTW131" s="511"/>
      <c r="WTX131" s="511"/>
      <c r="WTY131" s="511"/>
      <c r="WTZ131" s="511"/>
      <c r="WUA131" s="511"/>
      <c r="WUB131" s="511"/>
      <c r="WUC131" s="511"/>
      <c r="WUD131" s="511"/>
      <c r="WUE131" s="511"/>
      <c r="WUF131" s="511"/>
      <c r="WUG131" s="511"/>
      <c r="WUH131" s="511"/>
      <c r="WUI131" s="511"/>
      <c r="WUJ131" s="511"/>
      <c r="WUK131" s="511"/>
      <c r="WUL131" s="511"/>
      <c r="WUM131" s="511"/>
      <c r="WUN131" s="511"/>
      <c r="WUO131" s="511"/>
      <c r="WUP131" s="511"/>
      <c r="WUQ131" s="511"/>
      <c r="WUR131" s="511"/>
      <c r="WUS131" s="511"/>
      <c r="WUT131" s="511"/>
      <c r="WUU131" s="511"/>
      <c r="WUV131" s="511"/>
      <c r="WUW131" s="511"/>
      <c r="WUX131" s="511"/>
      <c r="WUY131" s="511"/>
      <c r="WUZ131" s="511"/>
      <c r="WVA131" s="511"/>
      <c r="WVB131" s="511"/>
      <c r="WVC131" s="511"/>
      <c r="WVD131" s="511"/>
      <c r="WVE131" s="511"/>
      <c r="WVF131" s="511"/>
      <c r="WVG131" s="511"/>
      <c r="WVH131" s="511"/>
      <c r="WVI131" s="511"/>
      <c r="WVJ131" s="511"/>
      <c r="WVK131" s="511"/>
      <c r="WVL131" s="511"/>
      <c r="WVM131" s="511"/>
      <c r="WVN131" s="511"/>
      <c r="WVO131" s="511"/>
      <c r="WVP131" s="511"/>
      <c r="WVQ131" s="511"/>
      <c r="WVR131" s="511"/>
      <c r="WVS131" s="511"/>
      <c r="WVT131" s="511"/>
      <c r="WVU131" s="511"/>
      <c r="WVV131" s="511"/>
      <c r="WVW131" s="511"/>
      <c r="WVX131" s="511"/>
      <c r="WVY131" s="511"/>
      <c r="WVZ131" s="511"/>
      <c r="WWA131" s="511"/>
      <c r="WWB131" s="511"/>
      <c r="WWC131" s="511"/>
      <c r="WWD131" s="511"/>
      <c r="WWE131" s="511"/>
      <c r="WWF131" s="511"/>
      <c r="WWG131" s="511"/>
      <c r="WWH131" s="511"/>
      <c r="WWI131" s="511"/>
      <c r="WWJ131" s="511"/>
      <c r="WWK131" s="511"/>
      <c r="WWL131" s="511"/>
      <c r="WWM131" s="511"/>
      <c r="WWN131" s="511"/>
      <c r="WWO131" s="511"/>
      <c r="WWP131" s="511"/>
      <c r="WWQ131" s="511"/>
      <c r="WWR131" s="511"/>
      <c r="WWS131" s="511"/>
      <c r="WWT131" s="511"/>
      <c r="WWU131" s="511"/>
      <c r="WWV131" s="511"/>
      <c r="WWW131" s="511"/>
      <c r="WWX131" s="511"/>
      <c r="WWY131" s="511"/>
      <c r="WWZ131" s="511"/>
      <c r="WXA131" s="511"/>
      <c r="WXB131" s="511"/>
      <c r="WXC131" s="511"/>
      <c r="WXD131" s="511"/>
      <c r="WXE131" s="511"/>
      <c r="WXF131" s="511"/>
      <c r="WXG131" s="511"/>
      <c r="WXH131" s="511"/>
      <c r="WXI131" s="511"/>
      <c r="WXJ131" s="511"/>
      <c r="WXK131" s="511"/>
      <c r="WXL131" s="511"/>
      <c r="WXM131" s="511"/>
      <c r="WXN131" s="511"/>
      <c r="WXO131" s="511"/>
      <c r="WXP131" s="511"/>
      <c r="WXQ131" s="511"/>
      <c r="WXR131" s="511"/>
      <c r="WXS131" s="511"/>
      <c r="WXT131" s="511"/>
      <c r="WXU131" s="511"/>
      <c r="WXV131" s="511"/>
      <c r="WXW131" s="511"/>
      <c r="WXX131" s="511"/>
      <c r="WXY131" s="511"/>
      <c r="WXZ131" s="511"/>
      <c r="WYA131" s="511"/>
      <c r="WYB131" s="511"/>
      <c r="WYC131" s="511"/>
      <c r="WYD131" s="511"/>
      <c r="WYE131" s="511"/>
      <c r="WYF131" s="511"/>
      <c r="WYG131" s="511"/>
      <c r="WYH131" s="511"/>
      <c r="WYI131" s="511"/>
      <c r="WYJ131" s="511"/>
      <c r="WYK131" s="511"/>
      <c r="WYL131" s="511"/>
      <c r="WYM131" s="511"/>
      <c r="WYN131" s="511"/>
      <c r="WYO131" s="511"/>
      <c r="WYP131" s="511"/>
      <c r="WYQ131" s="511"/>
      <c r="WYR131" s="511"/>
      <c r="WYS131" s="511"/>
      <c r="WYT131" s="511"/>
      <c r="WYU131" s="511"/>
      <c r="WYV131" s="511"/>
      <c r="WYW131" s="511"/>
      <c r="WYX131" s="511"/>
      <c r="WYY131" s="511"/>
      <c r="WYZ131" s="511"/>
      <c r="WZA131" s="511"/>
      <c r="WZB131" s="511"/>
      <c r="WZC131" s="511"/>
      <c r="WZD131" s="511"/>
      <c r="WZE131" s="511"/>
      <c r="WZF131" s="511"/>
      <c r="WZG131" s="511"/>
      <c r="WZH131" s="511"/>
      <c r="WZI131" s="511"/>
      <c r="WZJ131" s="511"/>
      <c r="WZK131" s="511"/>
      <c r="WZL131" s="511"/>
      <c r="WZM131" s="511"/>
      <c r="WZN131" s="511"/>
      <c r="WZO131" s="511"/>
      <c r="WZP131" s="511"/>
      <c r="WZQ131" s="511"/>
      <c r="WZR131" s="511"/>
      <c r="WZS131" s="511"/>
      <c r="WZT131" s="511"/>
      <c r="WZU131" s="511"/>
      <c r="WZV131" s="511"/>
      <c r="WZW131" s="511"/>
      <c r="WZX131" s="511"/>
      <c r="WZY131" s="511"/>
      <c r="WZZ131" s="511"/>
      <c r="XAA131" s="511"/>
      <c r="XAB131" s="511"/>
      <c r="XAC131" s="511"/>
      <c r="XAD131" s="511"/>
      <c r="XAE131" s="511"/>
      <c r="XAF131" s="511"/>
      <c r="XAG131" s="511"/>
      <c r="XAH131" s="511"/>
      <c r="XAI131" s="511"/>
      <c r="XAJ131" s="511"/>
      <c r="XAK131" s="511"/>
      <c r="XAL131" s="511"/>
      <c r="XAM131" s="511"/>
      <c r="XAN131" s="511"/>
      <c r="XAO131" s="511"/>
      <c r="XAP131" s="511"/>
      <c r="XAQ131" s="511"/>
      <c r="XAR131" s="511"/>
      <c r="XAS131" s="511"/>
      <c r="XAT131" s="511"/>
      <c r="XAU131" s="511"/>
      <c r="XAV131" s="511"/>
      <c r="XAW131" s="511"/>
      <c r="XAX131" s="511"/>
      <c r="XAY131" s="511"/>
      <c r="XAZ131" s="511"/>
      <c r="XBA131" s="511"/>
      <c r="XBB131" s="511"/>
      <c r="XBC131" s="511"/>
      <c r="XBD131" s="511"/>
      <c r="XBE131" s="511"/>
      <c r="XBF131" s="511"/>
      <c r="XBG131" s="511"/>
      <c r="XBH131" s="511"/>
      <c r="XBI131" s="511"/>
      <c r="XBJ131" s="511"/>
      <c r="XBK131" s="511"/>
      <c r="XBL131" s="511"/>
      <c r="XBM131" s="511"/>
      <c r="XBN131" s="511"/>
      <c r="XBO131" s="511"/>
      <c r="XBP131" s="511"/>
      <c r="XBQ131" s="511"/>
      <c r="XBR131" s="511"/>
      <c r="XBS131" s="511"/>
      <c r="XBT131" s="511"/>
      <c r="XBU131" s="511"/>
      <c r="XBV131" s="511"/>
      <c r="XBW131" s="511"/>
      <c r="XBX131" s="511"/>
      <c r="XBY131" s="511"/>
      <c r="XBZ131" s="511"/>
      <c r="XCA131" s="511"/>
      <c r="XCB131" s="511"/>
      <c r="XCC131" s="511"/>
      <c r="XCD131" s="511"/>
      <c r="XCE131" s="511"/>
      <c r="XCF131" s="511"/>
      <c r="XCG131" s="511"/>
      <c r="XCH131" s="511"/>
      <c r="XCI131" s="511"/>
      <c r="XCJ131" s="511"/>
      <c r="XCK131" s="511"/>
      <c r="XCL131" s="511"/>
      <c r="XCM131" s="511"/>
      <c r="XCN131" s="511"/>
      <c r="XCO131" s="511"/>
      <c r="XCP131" s="511"/>
      <c r="XCQ131" s="511"/>
      <c r="XCR131" s="511"/>
      <c r="XCS131" s="511"/>
      <c r="XCT131" s="511"/>
      <c r="XCU131" s="511"/>
      <c r="XCV131" s="511"/>
      <c r="XCW131" s="511"/>
      <c r="XCX131" s="511"/>
      <c r="XCY131" s="511"/>
      <c r="XCZ131" s="511"/>
      <c r="XDA131" s="511"/>
      <c r="XDB131" s="511"/>
      <c r="XDC131" s="511"/>
      <c r="XDD131" s="511"/>
      <c r="XDE131" s="511"/>
      <c r="XDF131" s="511"/>
      <c r="XDG131" s="511"/>
      <c r="XDH131" s="511"/>
      <c r="XDI131" s="511"/>
      <c r="XDJ131" s="511"/>
      <c r="XDK131" s="511"/>
      <c r="XDL131" s="511"/>
      <c r="XDM131" s="511"/>
      <c r="XDN131" s="511"/>
      <c r="XDO131" s="511"/>
      <c r="XDP131" s="511"/>
      <c r="XDQ131" s="511"/>
      <c r="XDR131" s="511"/>
      <c r="XDS131" s="511"/>
      <c r="XDT131" s="511"/>
      <c r="XDU131" s="511"/>
      <c r="XDV131" s="511"/>
      <c r="XDW131" s="511"/>
      <c r="XDX131" s="511"/>
      <c r="XDY131" s="511"/>
      <c r="XDZ131" s="511"/>
      <c r="XEA131" s="511"/>
      <c r="XEB131" s="511"/>
      <c r="XEC131" s="511"/>
      <c r="XED131" s="511"/>
      <c r="XEE131" s="511"/>
      <c r="XEF131" s="511"/>
      <c r="XEG131" s="511"/>
      <c r="XEH131" s="511"/>
      <c r="XEI131" s="511"/>
      <c r="XEJ131" s="511"/>
      <c r="XEK131" s="511"/>
      <c r="XEL131" s="511"/>
      <c r="XEM131" s="511"/>
      <c r="XEN131" s="511"/>
      <c r="XEO131" s="511"/>
      <c r="XEP131" s="511"/>
      <c r="XEQ131" s="511"/>
      <c r="XER131" s="511"/>
      <c r="XES131" s="511"/>
      <c r="XET131" s="511"/>
      <c r="XEU131" s="511"/>
      <c r="XEV131" s="511"/>
      <c r="XEW131" s="511"/>
      <c r="XEX131" s="511"/>
      <c r="XEY131" s="511"/>
      <c r="XEZ131" s="511"/>
      <c r="XFA131" s="511"/>
      <c r="XFB131" s="511"/>
      <c r="XFC131" s="511"/>
      <c r="XFD131" s="511"/>
    </row>
    <row r="132" spans="1:16384" ht="15" customHeight="1">
      <c r="A132" s="511" t="s">
        <v>894</v>
      </c>
      <c r="B132" s="511"/>
      <c r="C132" s="511"/>
      <c r="D132" s="511"/>
      <c r="E132" s="511"/>
      <c r="F132" s="511"/>
      <c r="G132" s="511"/>
      <c r="H132" s="511"/>
      <c r="I132" s="511"/>
      <c r="J132" s="511"/>
      <c r="K132" s="511"/>
      <c r="L132" s="511"/>
      <c r="M132" s="511"/>
      <c r="N132" s="511"/>
      <c r="O132" s="511"/>
      <c r="P132" s="511"/>
      <c r="Q132" s="511"/>
      <c r="R132" s="511"/>
      <c r="S132" s="511"/>
      <c r="T132" s="511"/>
      <c r="U132" s="511"/>
      <c r="V132" s="511"/>
      <c r="W132" s="511"/>
      <c r="X132" s="511"/>
      <c r="Y132" s="511"/>
      <c r="Z132" s="511"/>
      <c r="AA132" s="511"/>
      <c r="AB132" s="511"/>
      <c r="AC132" s="511"/>
      <c r="AD132" s="511"/>
      <c r="AE132" s="511"/>
      <c r="AF132" s="511"/>
      <c r="AG132" s="511"/>
      <c r="AH132" s="511"/>
      <c r="AI132" s="511"/>
      <c r="AJ132" s="511"/>
      <c r="AK132" s="511"/>
      <c r="AL132" s="511"/>
      <c r="AM132" s="511"/>
      <c r="AN132" s="511"/>
      <c r="AO132" s="511"/>
      <c r="AP132" s="511"/>
      <c r="AQ132" s="511"/>
      <c r="AR132" s="511"/>
      <c r="AS132" s="511"/>
      <c r="AT132" s="511"/>
      <c r="AU132" s="511"/>
      <c r="AV132" s="511"/>
      <c r="AW132" s="511"/>
      <c r="AX132" s="511"/>
      <c r="AY132" s="511"/>
      <c r="AZ132" s="511"/>
      <c r="BA132" s="511"/>
      <c r="BB132" s="511"/>
      <c r="BC132" s="511"/>
      <c r="BD132" s="511"/>
      <c r="BE132" s="511"/>
      <c r="BF132" s="511"/>
      <c r="BG132" s="511"/>
      <c r="BH132" s="511"/>
      <c r="BI132" s="511"/>
      <c r="BJ132" s="511"/>
      <c r="BK132" s="511"/>
      <c r="BL132" s="511"/>
      <c r="BM132" s="511"/>
      <c r="BN132" s="511"/>
      <c r="BO132" s="511"/>
      <c r="BP132" s="511"/>
      <c r="BQ132" s="511"/>
      <c r="BR132" s="511"/>
      <c r="BS132" s="511"/>
      <c r="BT132" s="511"/>
      <c r="BU132" s="511"/>
      <c r="BV132" s="511"/>
      <c r="BW132" s="511"/>
      <c r="BX132" s="511"/>
      <c r="BY132" s="511"/>
      <c r="BZ132" s="511"/>
      <c r="CA132" s="511"/>
      <c r="CB132" s="511"/>
      <c r="CC132" s="511"/>
      <c r="CD132" s="511"/>
      <c r="CE132" s="511"/>
      <c r="CF132" s="511"/>
      <c r="CG132" s="511"/>
      <c r="CH132" s="511"/>
      <c r="CI132" s="511"/>
      <c r="CJ132" s="511"/>
      <c r="CK132" s="511"/>
      <c r="CL132" s="511"/>
      <c r="CM132" s="511"/>
      <c r="CN132" s="511"/>
      <c r="CO132" s="511"/>
      <c r="CP132" s="511"/>
      <c r="CQ132" s="511"/>
      <c r="CR132" s="511"/>
      <c r="CS132" s="511"/>
      <c r="CT132" s="511"/>
      <c r="CU132" s="511"/>
      <c r="CV132" s="511"/>
      <c r="CW132" s="511"/>
      <c r="CX132" s="511"/>
      <c r="CY132" s="511"/>
      <c r="CZ132" s="511"/>
      <c r="DA132" s="511"/>
      <c r="DB132" s="511"/>
      <c r="DC132" s="511"/>
      <c r="DD132" s="511"/>
      <c r="DE132" s="511"/>
      <c r="DF132" s="511"/>
      <c r="DG132" s="511"/>
      <c r="DH132" s="511"/>
      <c r="DI132" s="511"/>
      <c r="DJ132" s="511"/>
      <c r="DK132" s="511"/>
      <c r="DL132" s="511"/>
      <c r="DM132" s="511"/>
      <c r="DN132" s="511"/>
      <c r="DO132" s="511"/>
      <c r="DP132" s="511"/>
      <c r="DQ132" s="511"/>
      <c r="DR132" s="511"/>
      <c r="DS132" s="511"/>
      <c r="DT132" s="511"/>
      <c r="DU132" s="511"/>
      <c r="DV132" s="511"/>
      <c r="DW132" s="511"/>
      <c r="DX132" s="511"/>
      <c r="DY132" s="511"/>
      <c r="DZ132" s="511"/>
      <c r="EA132" s="511"/>
      <c r="EB132" s="511"/>
      <c r="EC132" s="511"/>
      <c r="ED132" s="511"/>
      <c r="EE132" s="511"/>
      <c r="EF132" s="511"/>
      <c r="EG132" s="511"/>
      <c r="EH132" s="511"/>
      <c r="EI132" s="511"/>
      <c r="EJ132" s="511"/>
      <c r="EK132" s="511"/>
      <c r="EL132" s="511"/>
      <c r="EM132" s="511"/>
      <c r="EN132" s="511"/>
      <c r="EO132" s="511"/>
      <c r="EP132" s="511"/>
      <c r="EQ132" s="511"/>
      <c r="ER132" s="511"/>
      <c r="ES132" s="511"/>
      <c r="ET132" s="511"/>
      <c r="EU132" s="511"/>
      <c r="EV132" s="511"/>
      <c r="EW132" s="511"/>
      <c r="EX132" s="511"/>
      <c r="EY132" s="511"/>
      <c r="EZ132" s="511"/>
      <c r="FA132" s="511"/>
      <c r="FB132" s="511"/>
      <c r="FC132" s="511"/>
      <c r="FD132" s="511"/>
      <c r="FE132" s="511"/>
      <c r="FF132" s="511"/>
      <c r="FG132" s="511"/>
      <c r="FH132" s="511"/>
      <c r="FI132" s="511"/>
      <c r="FJ132" s="511"/>
      <c r="FK132" s="511"/>
      <c r="FL132" s="511"/>
      <c r="FM132" s="511"/>
      <c r="FN132" s="511"/>
      <c r="FO132" s="511"/>
      <c r="FP132" s="511"/>
      <c r="FQ132" s="511"/>
      <c r="FR132" s="511"/>
      <c r="FS132" s="511"/>
      <c r="FT132" s="511"/>
      <c r="FU132" s="511"/>
      <c r="FV132" s="511"/>
      <c r="FW132" s="511"/>
      <c r="FX132" s="511"/>
      <c r="FY132" s="511"/>
      <c r="FZ132" s="511"/>
      <c r="GA132" s="511"/>
      <c r="GB132" s="511"/>
      <c r="GC132" s="511"/>
      <c r="GD132" s="511"/>
      <c r="GE132" s="511"/>
      <c r="GF132" s="511"/>
      <c r="GG132" s="511"/>
      <c r="GH132" s="511"/>
      <c r="GI132" s="511"/>
      <c r="GJ132" s="511"/>
      <c r="GK132" s="511"/>
      <c r="GL132" s="511"/>
      <c r="GM132" s="511"/>
      <c r="GN132" s="511"/>
      <c r="GO132" s="511"/>
      <c r="GP132" s="511"/>
      <c r="GQ132" s="511"/>
      <c r="GR132" s="511"/>
      <c r="GS132" s="511"/>
      <c r="GT132" s="511"/>
      <c r="GU132" s="511"/>
      <c r="GV132" s="511"/>
      <c r="GW132" s="511"/>
      <c r="GX132" s="511"/>
      <c r="GY132" s="511"/>
      <c r="GZ132" s="511"/>
      <c r="HA132" s="511"/>
      <c r="HB132" s="511"/>
      <c r="HC132" s="511"/>
      <c r="HD132" s="511"/>
      <c r="HE132" s="511"/>
      <c r="HF132" s="511"/>
      <c r="HG132" s="511"/>
      <c r="HH132" s="511"/>
      <c r="HI132" s="511"/>
      <c r="HJ132" s="511"/>
      <c r="HK132" s="511"/>
      <c r="HL132" s="511"/>
      <c r="HM132" s="511"/>
      <c r="HN132" s="511"/>
      <c r="HO132" s="511"/>
      <c r="HP132" s="511"/>
      <c r="HQ132" s="511"/>
      <c r="HR132" s="511"/>
      <c r="HS132" s="511"/>
      <c r="HT132" s="511"/>
      <c r="HU132" s="511"/>
      <c r="HV132" s="511"/>
      <c r="HW132" s="511"/>
      <c r="HX132" s="511"/>
      <c r="HY132" s="511"/>
      <c r="HZ132" s="511"/>
      <c r="IA132" s="511"/>
      <c r="IB132" s="511"/>
      <c r="IC132" s="511"/>
      <c r="ID132" s="511"/>
      <c r="IE132" s="511"/>
      <c r="IF132" s="511"/>
      <c r="IG132" s="511"/>
      <c r="IH132" s="511"/>
      <c r="II132" s="511"/>
      <c r="IJ132" s="511"/>
      <c r="IK132" s="511"/>
      <c r="IL132" s="511"/>
      <c r="IM132" s="511"/>
      <c r="IN132" s="511"/>
      <c r="IO132" s="511"/>
      <c r="IP132" s="511"/>
      <c r="IQ132" s="511"/>
      <c r="IR132" s="511"/>
      <c r="IS132" s="511"/>
      <c r="IT132" s="511"/>
      <c r="IU132" s="511"/>
      <c r="IV132" s="511"/>
      <c r="IW132" s="511"/>
      <c r="IX132" s="511"/>
      <c r="IY132" s="511"/>
      <c r="IZ132" s="511"/>
      <c r="JA132" s="511"/>
      <c r="JB132" s="511"/>
      <c r="JC132" s="511"/>
      <c r="JD132" s="511"/>
      <c r="JE132" s="511"/>
      <c r="JF132" s="511"/>
      <c r="JG132" s="511"/>
      <c r="JH132" s="511"/>
      <c r="JI132" s="511"/>
      <c r="JJ132" s="511"/>
      <c r="JK132" s="511"/>
      <c r="JL132" s="511"/>
      <c r="JM132" s="511"/>
      <c r="JN132" s="511"/>
      <c r="JO132" s="511"/>
      <c r="JP132" s="511"/>
      <c r="JQ132" s="511"/>
      <c r="JR132" s="511"/>
      <c r="JS132" s="511"/>
      <c r="JT132" s="511"/>
      <c r="JU132" s="511"/>
      <c r="JV132" s="511"/>
      <c r="JW132" s="511"/>
      <c r="JX132" s="511"/>
      <c r="JY132" s="511"/>
      <c r="JZ132" s="511"/>
      <c r="KA132" s="511"/>
      <c r="KB132" s="511"/>
      <c r="KC132" s="511"/>
      <c r="KD132" s="511"/>
      <c r="KE132" s="511"/>
      <c r="KF132" s="511"/>
      <c r="KG132" s="511"/>
      <c r="KH132" s="511"/>
      <c r="KI132" s="511"/>
      <c r="KJ132" s="511"/>
      <c r="KK132" s="511"/>
      <c r="KL132" s="511"/>
      <c r="KM132" s="511"/>
      <c r="KN132" s="511"/>
      <c r="KO132" s="511"/>
      <c r="KP132" s="511"/>
      <c r="KQ132" s="511"/>
      <c r="KR132" s="511"/>
      <c r="KS132" s="511"/>
      <c r="KT132" s="511"/>
      <c r="KU132" s="511"/>
      <c r="KV132" s="511"/>
      <c r="KW132" s="511"/>
      <c r="KX132" s="511"/>
      <c r="KY132" s="511"/>
      <c r="KZ132" s="511"/>
      <c r="LA132" s="511"/>
      <c r="LB132" s="511"/>
      <c r="LC132" s="511"/>
      <c r="LD132" s="511"/>
      <c r="LE132" s="511"/>
      <c r="LF132" s="511"/>
      <c r="LG132" s="511"/>
      <c r="LH132" s="511"/>
      <c r="LI132" s="511"/>
      <c r="LJ132" s="511"/>
      <c r="LK132" s="511"/>
      <c r="LL132" s="511"/>
      <c r="LM132" s="511"/>
      <c r="LN132" s="511"/>
      <c r="LO132" s="511"/>
      <c r="LP132" s="511"/>
      <c r="LQ132" s="511"/>
      <c r="LR132" s="511"/>
      <c r="LS132" s="511"/>
      <c r="LT132" s="511"/>
      <c r="LU132" s="511"/>
      <c r="LV132" s="511"/>
      <c r="LW132" s="511"/>
      <c r="LX132" s="511"/>
      <c r="LY132" s="511"/>
      <c r="LZ132" s="511"/>
      <c r="MA132" s="511"/>
      <c r="MB132" s="511"/>
      <c r="MC132" s="511"/>
      <c r="MD132" s="511"/>
      <c r="ME132" s="511"/>
      <c r="MF132" s="511"/>
      <c r="MG132" s="511"/>
      <c r="MH132" s="511"/>
      <c r="MI132" s="511"/>
      <c r="MJ132" s="511"/>
      <c r="MK132" s="511"/>
      <c r="ML132" s="511"/>
      <c r="MM132" s="511"/>
      <c r="MN132" s="511"/>
      <c r="MO132" s="511"/>
      <c r="MP132" s="511"/>
      <c r="MQ132" s="511"/>
      <c r="MR132" s="511"/>
      <c r="MS132" s="511"/>
      <c r="MT132" s="511"/>
      <c r="MU132" s="511"/>
      <c r="MV132" s="511"/>
      <c r="MW132" s="511"/>
      <c r="MX132" s="511"/>
      <c r="MY132" s="511"/>
      <c r="MZ132" s="511"/>
      <c r="NA132" s="511"/>
      <c r="NB132" s="511"/>
      <c r="NC132" s="511"/>
      <c r="ND132" s="511"/>
      <c r="NE132" s="511"/>
      <c r="NF132" s="511"/>
      <c r="NG132" s="511"/>
      <c r="NH132" s="511"/>
      <c r="NI132" s="511"/>
      <c r="NJ132" s="511"/>
      <c r="NK132" s="511"/>
      <c r="NL132" s="511"/>
      <c r="NM132" s="511"/>
      <c r="NN132" s="511"/>
      <c r="NO132" s="511"/>
      <c r="NP132" s="511"/>
      <c r="NQ132" s="511"/>
      <c r="NR132" s="511"/>
      <c r="NS132" s="511"/>
      <c r="NT132" s="511"/>
      <c r="NU132" s="511"/>
      <c r="NV132" s="511"/>
      <c r="NW132" s="511"/>
      <c r="NX132" s="511"/>
      <c r="NY132" s="511"/>
      <c r="NZ132" s="511"/>
      <c r="OA132" s="511"/>
      <c r="OB132" s="511"/>
      <c r="OC132" s="511"/>
      <c r="OD132" s="511"/>
      <c r="OE132" s="511"/>
      <c r="OF132" s="511"/>
      <c r="OG132" s="511"/>
      <c r="OH132" s="511"/>
      <c r="OI132" s="511"/>
      <c r="OJ132" s="511"/>
      <c r="OK132" s="511"/>
      <c r="OL132" s="511"/>
      <c r="OM132" s="511"/>
      <c r="ON132" s="511"/>
      <c r="OO132" s="511"/>
      <c r="OP132" s="511"/>
      <c r="OQ132" s="511"/>
      <c r="OR132" s="511"/>
      <c r="OS132" s="511"/>
      <c r="OT132" s="511"/>
      <c r="OU132" s="511"/>
      <c r="OV132" s="511"/>
      <c r="OW132" s="511"/>
      <c r="OX132" s="511"/>
      <c r="OY132" s="511"/>
      <c r="OZ132" s="511"/>
      <c r="PA132" s="511"/>
      <c r="PB132" s="511"/>
      <c r="PC132" s="511"/>
      <c r="PD132" s="511"/>
      <c r="PE132" s="511"/>
      <c r="PF132" s="511"/>
      <c r="PG132" s="511"/>
      <c r="PH132" s="511"/>
      <c r="PI132" s="511"/>
      <c r="PJ132" s="511"/>
      <c r="PK132" s="511"/>
      <c r="PL132" s="511"/>
      <c r="PM132" s="511"/>
      <c r="PN132" s="511"/>
      <c r="PO132" s="511"/>
      <c r="PP132" s="511"/>
      <c r="PQ132" s="511"/>
      <c r="PR132" s="511"/>
      <c r="PS132" s="511"/>
      <c r="PT132" s="511"/>
      <c r="PU132" s="511"/>
      <c r="PV132" s="511"/>
      <c r="PW132" s="511"/>
      <c r="PX132" s="511"/>
      <c r="PY132" s="511"/>
      <c r="PZ132" s="511"/>
      <c r="QA132" s="511"/>
      <c r="QB132" s="511"/>
      <c r="QC132" s="511"/>
      <c r="QD132" s="511"/>
      <c r="QE132" s="511"/>
      <c r="QF132" s="511"/>
      <c r="QG132" s="511"/>
      <c r="QH132" s="511"/>
      <c r="QI132" s="511"/>
      <c r="QJ132" s="511"/>
      <c r="QK132" s="511"/>
      <c r="QL132" s="511"/>
      <c r="QM132" s="511"/>
      <c r="QN132" s="511"/>
      <c r="QO132" s="511"/>
      <c r="QP132" s="511"/>
      <c r="QQ132" s="511"/>
      <c r="QR132" s="511"/>
      <c r="QS132" s="511"/>
      <c r="QT132" s="511"/>
      <c r="QU132" s="511"/>
      <c r="QV132" s="511"/>
      <c r="QW132" s="511"/>
      <c r="QX132" s="511"/>
      <c r="QY132" s="511"/>
      <c r="QZ132" s="511"/>
      <c r="RA132" s="511"/>
      <c r="RB132" s="511"/>
      <c r="RC132" s="511"/>
      <c r="RD132" s="511"/>
      <c r="RE132" s="511"/>
      <c r="RF132" s="511"/>
      <c r="RG132" s="511"/>
      <c r="RH132" s="511"/>
      <c r="RI132" s="511"/>
      <c r="RJ132" s="511"/>
      <c r="RK132" s="511"/>
      <c r="RL132" s="511"/>
      <c r="RM132" s="511"/>
      <c r="RN132" s="511"/>
      <c r="RO132" s="511"/>
      <c r="RP132" s="511"/>
      <c r="RQ132" s="511"/>
      <c r="RR132" s="511"/>
      <c r="RS132" s="511"/>
      <c r="RT132" s="511"/>
      <c r="RU132" s="511"/>
      <c r="RV132" s="511"/>
      <c r="RW132" s="511"/>
      <c r="RX132" s="511"/>
      <c r="RY132" s="511"/>
      <c r="RZ132" s="511"/>
      <c r="SA132" s="511"/>
      <c r="SB132" s="511"/>
      <c r="SC132" s="511"/>
      <c r="SD132" s="511"/>
      <c r="SE132" s="511"/>
      <c r="SF132" s="511"/>
      <c r="SG132" s="511"/>
      <c r="SH132" s="511"/>
      <c r="SI132" s="511"/>
      <c r="SJ132" s="511"/>
      <c r="SK132" s="511"/>
      <c r="SL132" s="511"/>
      <c r="SM132" s="511"/>
      <c r="SN132" s="511"/>
      <c r="SO132" s="511"/>
      <c r="SP132" s="511"/>
      <c r="SQ132" s="511"/>
      <c r="SR132" s="511"/>
      <c r="SS132" s="511"/>
      <c r="ST132" s="511"/>
      <c r="SU132" s="511"/>
      <c r="SV132" s="511"/>
      <c r="SW132" s="511"/>
      <c r="SX132" s="511"/>
      <c r="SY132" s="511"/>
      <c r="SZ132" s="511"/>
      <c r="TA132" s="511"/>
      <c r="TB132" s="511"/>
      <c r="TC132" s="511"/>
      <c r="TD132" s="511"/>
      <c r="TE132" s="511"/>
      <c r="TF132" s="511"/>
      <c r="TG132" s="511"/>
      <c r="TH132" s="511"/>
      <c r="TI132" s="511"/>
      <c r="TJ132" s="511"/>
      <c r="TK132" s="511"/>
      <c r="TL132" s="511"/>
      <c r="TM132" s="511"/>
      <c r="TN132" s="511"/>
      <c r="TO132" s="511"/>
      <c r="TP132" s="511"/>
      <c r="TQ132" s="511"/>
      <c r="TR132" s="511"/>
      <c r="TS132" s="511"/>
      <c r="TT132" s="511"/>
      <c r="TU132" s="511"/>
      <c r="TV132" s="511"/>
      <c r="TW132" s="511"/>
      <c r="TX132" s="511"/>
      <c r="TY132" s="511"/>
      <c r="TZ132" s="511"/>
      <c r="UA132" s="511"/>
      <c r="UB132" s="511"/>
      <c r="UC132" s="511"/>
      <c r="UD132" s="511"/>
      <c r="UE132" s="511"/>
      <c r="UF132" s="511"/>
      <c r="UG132" s="511"/>
      <c r="UH132" s="511"/>
      <c r="UI132" s="511"/>
      <c r="UJ132" s="511"/>
      <c r="UK132" s="511"/>
      <c r="UL132" s="511"/>
      <c r="UM132" s="511"/>
      <c r="UN132" s="511"/>
      <c r="UO132" s="511"/>
      <c r="UP132" s="511"/>
      <c r="UQ132" s="511"/>
      <c r="UR132" s="511"/>
      <c r="US132" s="511"/>
      <c r="UT132" s="511"/>
      <c r="UU132" s="511"/>
      <c r="UV132" s="511"/>
      <c r="UW132" s="511"/>
      <c r="UX132" s="511"/>
      <c r="UY132" s="511"/>
      <c r="UZ132" s="511"/>
      <c r="VA132" s="511"/>
      <c r="VB132" s="511"/>
      <c r="VC132" s="511"/>
      <c r="VD132" s="511"/>
      <c r="VE132" s="511"/>
      <c r="VF132" s="511"/>
      <c r="VG132" s="511"/>
      <c r="VH132" s="511"/>
      <c r="VI132" s="511"/>
      <c r="VJ132" s="511"/>
      <c r="VK132" s="511"/>
      <c r="VL132" s="511"/>
      <c r="VM132" s="511"/>
      <c r="VN132" s="511"/>
      <c r="VO132" s="511"/>
      <c r="VP132" s="511"/>
      <c r="VQ132" s="511"/>
      <c r="VR132" s="511"/>
      <c r="VS132" s="511"/>
      <c r="VT132" s="511"/>
      <c r="VU132" s="511"/>
      <c r="VV132" s="511"/>
      <c r="VW132" s="511"/>
      <c r="VX132" s="511"/>
      <c r="VY132" s="511"/>
      <c r="VZ132" s="511"/>
      <c r="WA132" s="511"/>
      <c r="WB132" s="511"/>
      <c r="WC132" s="511"/>
      <c r="WD132" s="511"/>
      <c r="WE132" s="511"/>
      <c r="WF132" s="511"/>
      <c r="WG132" s="511"/>
      <c r="WH132" s="511"/>
      <c r="WI132" s="511"/>
      <c r="WJ132" s="511"/>
      <c r="WK132" s="511"/>
      <c r="WL132" s="511"/>
      <c r="WM132" s="511"/>
      <c r="WN132" s="511"/>
      <c r="WO132" s="511"/>
      <c r="WP132" s="511"/>
      <c r="WQ132" s="511"/>
      <c r="WR132" s="511"/>
      <c r="WS132" s="511"/>
      <c r="WT132" s="511"/>
      <c r="WU132" s="511"/>
      <c r="WV132" s="511"/>
      <c r="WW132" s="511"/>
      <c r="WX132" s="511"/>
      <c r="WY132" s="511"/>
      <c r="WZ132" s="511"/>
      <c r="XA132" s="511"/>
      <c r="XB132" s="511"/>
      <c r="XC132" s="511"/>
      <c r="XD132" s="511"/>
      <c r="XE132" s="511"/>
      <c r="XF132" s="511"/>
      <c r="XG132" s="511"/>
      <c r="XH132" s="511"/>
      <c r="XI132" s="511"/>
      <c r="XJ132" s="511"/>
      <c r="XK132" s="511"/>
      <c r="XL132" s="511"/>
      <c r="XM132" s="511"/>
      <c r="XN132" s="511"/>
      <c r="XO132" s="511"/>
      <c r="XP132" s="511"/>
      <c r="XQ132" s="511"/>
      <c r="XR132" s="511"/>
      <c r="XS132" s="511"/>
      <c r="XT132" s="511"/>
      <c r="XU132" s="511"/>
      <c r="XV132" s="511"/>
      <c r="XW132" s="511"/>
      <c r="XX132" s="511"/>
      <c r="XY132" s="511"/>
      <c r="XZ132" s="511"/>
      <c r="YA132" s="511"/>
      <c r="YB132" s="511"/>
      <c r="YC132" s="511"/>
      <c r="YD132" s="511"/>
      <c r="YE132" s="511"/>
      <c r="YF132" s="511"/>
      <c r="YG132" s="511"/>
      <c r="YH132" s="511"/>
      <c r="YI132" s="511"/>
      <c r="YJ132" s="511"/>
      <c r="YK132" s="511"/>
      <c r="YL132" s="511"/>
      <c r="YM132" s="511"/>
      <c r="YN132" s="511"/>
      <c r="YO132" s="511"/>
      <c r="YP132" s="511"/>
      <c r="YQ132" s="511"/>
      <c r="YR132" s="511"/>
      <c r="YS132" s="511"/>
      <c r="YT132" s="511"/>
      <c r="YU132" s="511"/>
      <c r="YV132" s="511"/>
      <c r="YW132" s="511"/>
      <c r="YX132" s="511"/>
      <c r="YY132" s="511"/>
      <c r="YZ132" s="511"/>
      <c r="ZA132" s="511"/>
      <c r="ZB132" s="511"/>
      <c r="ZC132" s="511"/>
      <c r="ZD132" s="511"/>
      <c r="ZE132" s="511"/>
      <c r="ZF132" s="511"/>
      <c r="ZG132" s="511"/>
      <c r="ZH132" s="511"/>
      <c r="ZI132" s="511"/>
      <c r="ZJ132" s="511"/>
      <c r="ZK132" s="511"/>
      <c r="ZL132" s="511"/>
      <c r="ZM132" s="511"/>
      <c r="ZN132" s="511"/>
      <c r="ZO132" s="511"/>
      <c r="ZP132" s="511"/>
      <c r="ZQ132" s="511"/>
      <c r="ZR132" s="511"/>
      <c r="ZS132" s="511"/>
      <c r="ZT132" s="511"/>
      <c r="ZU132" s="511"/>
      <c r="ZV132" s="511"/>
      <c r="ZW132" s="511"/>
      <c r="ZX132" s="511"/>
      <c r="ZY132" s="511"/>
      <c r="ZZ132" s="511"/>
      <c r="AAA132" s="511"/>
      <c r="AAB132" s="511"/>
      <c r="AAC132" s="511"/>
      <c r="AAD132" s="511"/>
      <c r="AAE132" s="511"/>
      <c r="AAF132" s="511"/>
      <c r="AAG132" s="511"/>
      <c r="AAH132" s="511"/>
      <c r="AAI132" s="511"/>
      <c r="AAJ132" s="511"/>
      <c r="AAK132" s="511"/>
      <c r="AAL132" s="511"/>
      <c r="AAM132" s="511"/>
      <c r="AAN132" s="511"/>
      <c r="AAO132" s="511"/>
      <c r="AAP132" s="511"/>
      <c r="AAQ132" s="511"/>
      <c r="AAR132" s="511"/>
      <c r="AAS132" s="511"/>
      <c r="AAT132" s="511"/>
      <c r="AAU132" s="511"/>
      <c r="AAV132" s="511"/>
      <c r="AAW132" s="511"/>
      <c r="AAX132" s="511"/>
      <c r="AAY132" s="511"/>
      <c r="AAZ132" s="511"/>
      <c r="ABA132" s="511"/>
      <c r="ABB132" s="511"/>
      <c r="ABC132" s="511"/>
      <c r="ABD132" s="511"/>
      <c r="ABE132" s="511"/>
      <c r="ABF132" s="511"/>
      <c r="ABG132" s="511"/>
      <c r="ABH132" s="511"/>
      <c r="ABI132" s="511"/>
      <c r="ABJ132" s="511"/>
      <c r="ABK132" s="511"/>
      <c r="ABL132" s="511"/>
      <c r="ABM132" s="511"/>
      <c r="ABN132" s="511"/>
      <c r="ABO132" s="511"/>
      <c r="ABP132" s="511"/>
      <c r="ABQ132" s="511"/>
      <c r="ABR132" s="511"/>
      <c r="ABS132" s="511"/>
      <c r="ABT132" s="511"/>
      <c r="ABU132" s="511"/>
      <c r="ABV132" s="511"/>
      <c r="ABW132" s="511"/>
      <c r="ABX132" s="511"/>
      <c r="ABY132" s="511"/>
      <c r="ABZ132" s="511"/>
      <c r="ACA132" s="511"/>
      <c r="ACB132" s="511"/>
      <c r="ACC132" s="511"/>
      <c r="ACD132" s="511"/>
      <c r="ACE132" s="511"/>
      <c r="ACF132" s="511"/>
      <c r="ACG132" s="511"/>
      <c r="ACH132" s="511"/>
      <c r="ACI132" s="511"/>
      <c r="ACJ132" s="511"/>
      <c r="ACK132" s="511"/>
      <c r="ACL132" s="511"/>
      <c r="ACM132" s="511"/>
      <c r="ACN132" s="511"/>
      <c r="ACO132" s="511"/>
      <c r="ACP132" s="511"/>
      <c r="ACQ132" s="511"/>
      <c r="ACR132" s="511"/>
      <c r="ACS132" s="511"/>
      <c r="ACT132" s="511"/>
      <c r="ACU132" s="511"/>
      <c r="ACV132" s="511"/>
      <c r="ACW132" s="511"/>
      <c r="ACX132" s="511"/>
      <c r="ACY132" s="511"/>
      <c r="ACZ132" s="511"/>
      <c r="ADA132" s="511"/>
      <c r="ADB132" s="511"/>
      <c r="ADC132" s="511"/>
      <c r="ADD132" s="511"/>
      <c r="ADE132" s="511"/>
      <c r="ADF132" s="511"/>
      <c r="ADG132" s="511"/>
      <c r="ADH132" s="511"/>
      <c r="ADI132" s="511"/>
      <c r="ADJ132" s="511"/>
      <c r="ADK132" s="511"/>
      <c r="ADL132" s="511"/>
      <c r="ADM132" s="511"/>
      <c r="ADN132" s="511"/>
      <c r="ADO132" s="511"/>
      <c r="ADP132" s="511"/>
      <c r="ADQ132" s="511"/>
      <c r="ADR132" s="511"/>
      <c r="ADS132" s="511"/>
      <c r="ADT132" s="511"/>
      <c r="ADU132" s="511"/>
      <c r="ADV132" s="511"/>
      <c r="ADW132" s="511"/>
      <c r="ADX132" s="511"/>
      <c r="ADY132" s="511"/>
      <c r="ADZ132" s="511"/>
      <c r="AEA132" s="511"/>
      <c r="AEB132" s="511"/>
      <c r="AEC132" s="511"/>
      <c r="AED132" s="511"/>
      <c r="AEE132" s="511"/>
      <c r="AEF132" s="511"/>
      <c r="AEG132" s="511"/>
      <c r="AEH132" s="511"/>
      <c r="AEI132" s="511"/>
      <c r="AEJ132" s="511"/>
      <c r="AEK132" s="511"/>
      <c r="AEL132" s="511"/>
      <c r="AEM132" s="511"/>
      <c r="AEN132" s="511"/>
      <c r="AEO132" s="511"/>
      <c r="AEP132" s="511"/>
      <c r="AEQ132" s="511"/>
      <c r="AER132" s="511"/>
      <c r="AES132" s="511"/>
      <c r="AET132" s="511"/>
      <c r="AEU132" s="511"/>
      <c r="AEV132" s="511"/>
      <c r="AEW132" s="511"/>
      <c r="AEX132" s="511"/>
      <c r="AEY132" s="511"/>
      <c r="AEZ132" s="511"/>
      <c r="AFA132" s="511"/>
      <c r="AFB132" s="511"/>
      <c r="AFC132" s="511"/>
      <c r="AFD132" s="511"/>
      <c r="AFE132" s="511"/>
      <c r="AFF132" s="511"/>
      <c r="AFG132" s="511"/>
      <c r="AFH132" s="511"/>
      <c r="AFI132" s="511"/>
      <c r="AFJ132" s="511"/>
      <c r="AFK132" s="511"/>
      <c r="AFL132" s="511"/>
      <c r="AFM132" s="511"/>
      <c r="AFN132" s="511"/>
      <c r="AFO132" s="511"/>
      <c r="AFP132" s="511"/>
      <c r="AFQ132" s="511"/>
      <c r="AFR132" s="511"/>
      <c r="AFS132" s="511"/>
      <c r="AFT132" s="511"/>
      <c r="AFU132" s="511"/>
      <c r="AFV132" s="511"/>
      <c r="AFW132" s="511"/>
      <c r="AFX132" s="511"/>
      <c r="AFY132" s="511"/>
      <c r="AFZ132" s="511"/>
      <c r="AGA132" s="511"/>
      <c r="AGB132" s="511"/>
      <c r="AGC132" s="511"/>
      <c r="AGD132" s="511"/>
      <c r="AGE132" s="511"/>
      <c r="AGF132" s="511"/>
      <c r="AGG132" s="511"/>
      <c r="AGH132" s="511"/>
      <c r="AGI132" s="511"/>
      <c r="AGJ132" s="511"/>
      <c r="AGK132" s="511"/>
      <c r="AGL132" s="511"/>
      <c r="AGM132" s="511"/>
      <c r="AGN132" s="511"/>
      <c r="AGO132" s="511"/>
      <c r="AGP132" s="511"/>
      <c r="AGQ132" s="511"/>
      <c r="AGR132" s="511"/>
      <c r="AGS132" s="511"/>
      <c r="AGT132" s="511"/>
      <c r="AGU132" s="511"/>
      <c r="AGV132" s="511"/>
      <c r="AGW132" s="511"/>
      <c r="AGX132" s="511"/>
      <c r="AGY132" s="511"/>
      <c r="AGZ132" s="511"/>
      <c r="AHA132" s="511"/>
      <c r="AHB132" s="511"/>
      <c r="AHC132" s="511"/>
      <c r="AHD132" s="511"/>
      <c r="AHE132" s="511"/>
      <c r="AHF132" s="511"/>
      <c r="AHG132" s="511"/>
      <c r="AHH132" s="511"/>
      <c r="AHI132" s="511"/>
      <c r="AHJ132" s="511"/>
      <c r="AHK132" s="511"/>
      <c r="AHL132" s="511"/>
      <c r="AHM132" s="511"/>
      <c r="AHN132" s="511"/>
      <c r="AHO132" s="511"/>
      <c r="AHP132" s="511"/>
      <c r="AHQ132" s="511"/>
      <c r="AHR132" s="511"/>
      <c r="AHS132" s="511"/>
      <c r="AHT132" s="511"/>
      <c r="AHU132" s="511"/>
      <c r="AHV132" s="511"/>
      <c r="AHW132" s="511"/>
      <c r="AHX132" s="511"/>
      <c r="AHY132" s="511"/>
      <c r="AHZ132" s="511"/>
      <c r="AIA132" s="511"/>
      <c r="AIB132" s="511"/>
      <c r="AIC132" s="511"/>
      <c r="AID132" s="511"/>
      <c r="AIE132" s="511"/>
      <c r="AIF132" s="511"/>
      <c r="AIG132" s="511"/>
      <c r="AIH132" s="511"/>
      <c r="AII132" s="511"/>
      <c r="AIJ132" s="511"/>
      <c r="AIK132" s="511"/>
      <c r="AIL132" s="511"/>
      <c r="AIM132" s="511"/>
      <c r="AIN132" s="511"/>
      <c r="AIO132" s="511"/>
      <c r="AIP132" s="511"/>
      <c r="AIQ132" s="511"/>
      <c r="AIR132" s="511"/>
      <c r="AIS132" s="511"/>
      <c r="AIT132" s="511"/>
      <c r="AIU132" s="511"/>
      <c r="AIV132" s="511"/>
      <c r="AIW132" s="511"/>
      <c r="AIX132" s="511"/>
      <c r="AIY132" s="511"/>
      <c r="AIZ132" s="511"/>
      <c r="AJA132" s="511"/>
      <c r="AJB132" s="511"/>
      <c r="AJC132" s="511"/>
      <c r="AJD132" s="511"/>
      <c r="AJE132" s="511"/>
      <c r="AJF132" s="511"/>
      <c r="AJG132" s="511"/>
      <c r="AJH132" s="511"/>
      <c r="AJI132" s="511"/>
      <c r="AJJ132" s="511"/>
      <c r="AJK132" s="511"/>
      <c r="AJL132" s="511"/>
      <c r="AJM132" s="511"/>
      <c r="AJN132" s="511"/>
      <c r="AJO132" s="511"/>
      <c r="AJP132" s="511"/>
      <c r="AJQ132" s="511"/>
      <c r="AJR132" s="511"/>
      <c r="AJS132" s="511"/>
      <c r="AJT132" s="511"/>
      <c r="AJU132" s="511"/>
      <c r="AJV132" s="511"/>
      <c r="AJW132" s="511"/>
      <c r="AJX132" s="511"/>
      <c r="AJY132" s="511"/>
      <c r="AJZ132" s="511"/>
      <c r="AKA132" s="511"/>
      <c r="AKB132" s="511"/>
      <c r="AKC132" s="511"/>
      <c r="AKD132" s="511"/>
      <c r="AKE132" s="511"/>
      <c r="AKF132" s="511"/>
      <c r="AKG132" s="511"/>
      <c r="AKH132" s="511"/>
      <c r="AKI132" s="511"/>
      <c r="AKJ132" s="511"/>
      <c r="AKK132" s="511"/>
      <c r="AKL132" s="511"/>
      <c r="AKM132" s="511"/>
      <c r="AKN132" s="511"/>
      <c r="AKO132" s="511"/>
      <c r="AKP132" s="511"/>
      <c r="AKQ132" s="511"/>
      <c r="AKR132" s="511"/>
      <c r="AKS132" s="511"/>
      <c r="AKT132" s="511"/>
      <c r="AKU132" s="511"/>
      <c r="AKV132" s="511"/>
      <c r="AKW132" s="511"/>
      <c r="AKX132" s="511"/>
      <c r="AKY132" s="511"/>
      <c r="AKZ132" s="511"/>
      <c r="ALA132" s="511"/>
      <c r="ALB132" s="511"/>
      <c r="ALC132" s="511"/>
      <c r="ALD132" s="511"/>
      <c r="ALE132" s="511"/>
      <c r="ALF132" s="511"/>
      <c r="ALG132" s="511"/>
      <c r="ALH132" s="511"/>
      <c r="ALI132" s="511"/>
      <c r="ALJ132" s="511"/>
      <c r="ALK132" s="511"/>
      <c r="ALL132" s="511"/>
      <c r="ALM132" s="511"/>
      <c r="ALN132" s="511"/>
      <c r="ALO132" s="511"/>
      <c r="ALP132" s="511"/>
      <c r="ALQ132" s="511"/>
      <c r="ALR132" s="511"/>
      <c r="ALS132" s="511"/>
      <c r="ALT132" s="511"/>
      <c r="ALU132" s="511"/>
      <c r="ALV132" s="511"/>
      <c r="ALW132" s="511"/>
      <c r="ALX132" s="511"/>
      <c r="ALY132" s="511"/>
      <c r="ALZ132" s="511"/>
      <c r="AMA132" s="511"/>
      <c r="AMB132" s="511"/>
      <c r="AMC132" s="511"/>
      <c r="AMD132" s="511"/>
      <c r="AME132" s="511"/>
      <c r="AMF132" s="511"/>
      <c r="AMG132" s="511"/>
      <c r="AMH132" s="511"/>
      <c r="AMI132" s="511"/>
      <c r="AMJ132" s="511"/>
      <c r="AMK132" s="511"/>
      <c r="AML132" s="511"/>
      <c r="AMM132" s="511"/>
      <c r="AMN132" s="511"/>
      <c r="AMO132" s="511"/>
      <c r="AMP132" s="511"/>
      <c r="AMQ132" s="511"/>
      <c r="AMR132" s="511"/>
      <c r="AMS132" s="511"/>
      <c r="AMT132" s="511"/>
      <c r="AMU132" s="511"/>
      <c r="AMV132" s="511"/>
      <c r="AMW132" s="511"/>
      <c r="AMX132" s="511"/>
      <c r="AMY132" s="511"/>
      <c r="AMZ132" s="511"/>
      <c r="ANA132" s="511"/>
      <c r="ANB132" s="511"/>
      <c r="ANC132" s="511"/>
      <c r="AND132" s="511"/>
      <c r="ANE132" s="511"/>
      <c r="ANF132" s="511"/>
      <c r="ANG132" s="511"/>
      <c r="ANH132" s="511"/>
      <c r="ANI132" s="511"/>
      <c r="ANJ132" s="511"/>
      <c r="ANK132" s="511"/>
      <c r="ANL132" s="511"/>
      <c r="ANM132" s="511"/>
      <c r="ANN132" s="511"/>
      <c r="ANO132" s="511"/>
      <c r="ANP132" s="511"/>
      <c r="ANQ132" s="511"/>
      <c r="ANR132" s="511"/>
      <c r="ANS132" s="511"/>
      <c r="ANT132" s="511"/>
      <c r="ANU132" s="511"/>
      <c r="ANV132" s="511"/>
      <c r="ANW132" s="511"/>
      <c r="ANX132" s="511"/>
      <c r="ANY132" s="511"/>
      <c r="ANZ132" s="511"/>
      <c r="AOA132" s="511"/>
      <c r="AOB132" s="511"/>
      <c r="AOC132" s="511"/>
      <c r="AOD132" s="511"/>
      <c r="AOE132" s="511"/>
      <c r="AOF132" s="511"/>
      <c r="AOG132" s="511"/>
      <c r="AOH132" s="511"/>
      <c r="AOI132" s="511"/>
      <c r="AOJ132" s="511"/>
      <c r="AOK132" s="511"/>
      <c r="AOL132" s="511"/>
      <c r="AOM132" s="511"/>
      <c r="AON132" s="511"/>
      <c r="AOO132" s="511"/>
      <c r="AOP132" s="511"/>
      <c r="AOQ132" s="511"/>
      <c r="AOR132" s="511"/>
      <c r="AOS132" s="511"/>
      <c r="AOT132" s="511"/>
      <c r="AOU132" s="511"/>
      <c r="AOV132" s="511"/>
      <c r="AOW132" s="511"/>
      <c r="AOX132" s="511"/>
      <c r="AOY132" s="511"/>
      <c r="AOZ132" s="511"/>
      <c r="APA132" s="511"/>
      <c r="APB132" s="511"/>
      <c r="APC132" s="511"/>
      <c r="APD132" s="511"/>
      <c r="APE132" s="511"/>
      <c r="APF132" s="511"/>
      <c r="APG132" s="511"/>
      <c r="APH132" s="511"/>
      <c r="API132" s="511"/>
      <c r="APJ132" s="511"/>
      <c r="APK132" s="511"/>
      <c r="APL132" s="511"/>
      <c r="APM132" s="511"/>
      <c r="APN132" s="511"/>
      <c r="APO132" s="511"/>
      <c r="APP132" s="511"/>
      <c r="APQ132" s="511"/>
      <c r="APR132" s="511"/>
      <c r="APS132" s="511"/>
      <c r="APT132" s="511"/>
      <c r="APU132" s="511"/>
      <c r="APV132" s="511"/>
      <c r="APW132" s="511"/>
      <c r="APX132" s="511"/>
      <c r="APY132" s="511"/>
      <c r="APZ132" s="511"/>
      <c r="AQA132" s="511"/>
      <c r="AQB132" s="511"/>
      <c r="AQC132" s="511"/>
      <c r="AQD132" s="511"/>
      <c r="AQE132" s="511"/>
      <c r="AQF132" s="511"/>
      <c r="AQG132" s="511"/>
      <c r="AQH132" s="511"/>
      <c r="AQI132" s="511"/>
      <c r="AQJ132" s="511"/>
      <c r="AQK132" s="511"/>
      <c r="AQL132" s="511"/>
      <c r="AQM132" s="511"/>
      <c r="AQN132" s="511"/>
      <c r="AQO132" s="511"/>
      <c r="AQP132" s="511"/>
      <c r="AQQ132" s="511"/>
      <c r="AQR132" s="511"/>
      <c r="AQS132" s="511"/>
      <c r="AQT132" s="511"/>
      <c r="AQU132" s="511"/>
      <c r="AQV132" s="511"/>
      <c r="AQW132" s="511"/>
      <c r="AQX132" s="511"/>
      <c r="AQY132" s="511"/>
      <c r="AQZ132" s="511"/>
      <c r="ARA132" s="511"/>
      <c r="ARB132" s="511"/>
      <c r="ARC132" s="511"/>
      <c r="ARD132" s="511"/>
      <c r="ARE132" s="511"/>
      <c r="ARF132" s="511"/>
      <c r="ARG132" s="511"/>
      <c r="ARH132" s="511"/>
      <c r="ARI132" s="511"/>
      <c r="ARJ132" s="511"/>
      <c r="ARK132" s="511"/>
      <c r="ARL132" s="511"/>
      <c r="ARM132" s="511"/>
      <c r="ARN132" s="511"/>
      <c r="ARO132" s="511"/>
      <c r="ARP132" s="511"/>
      <c r="ARQ132" s="511"/>
      <c r="ARR132" s="511"/>
      <c r="ARS132" s="511"/>
      <c r="ART132" s="511"/>
      <c r="ARU132" s="511"/>
      <c r="ARV132" s="511"/>
      <c r="ARW132" s="511"/>
      <c r="ARX132" s="511"/>
      <c r="ARY132" s="511"/>
      <c r="ARZ132" s="511"/>
      <c r="ASA132" s="511"/>
      <c r="ASB132" s="511"/>
      <c r="ASC132" s="511"/>
      <c r="ASD132" s="511"/>
      <c r="ASE132" s="511"/>
      <c r="ASF132" s="511"/>
      <c r="ASG132" s="511"/>
      <c r="ASH132" s="511"/>
      <c r="ASI132" s="511"/>
      <c r="ASJ132" s="511"/>
      <c r="ASK132" s="511"/>
      <c r="ASL132" s="511"/>
      <c r="ASM132" s="511"/>
      <c r="ASN132" s="511"/>
      <c r="ASO132" s="511"/>
      <c r="ASP132" s="511"/>
      <c r="ASQ132" s="511"/>
      <c r="ASR132" s="511"/>
      <c r="ASS132" s="511"/>
      <c r="AST132" s="511"/>
      <c r="ASU132" s="511"/>
      <c r="ASV132" s="511"/>
      <c r="ASW132" s="511"/>
      <c r="ASX132" s="511"/>
      <c r="ASY132" s="511"/>
      <c r="ASZ132" s="511"/>
      <c r="ATA132" s="511"/>
      <c r="ATB132" s="511"/>
      <c r="ATC132" s="511"/>
      <c r="ATD132" s="511"/>
      <c r="ATE132" s="511"/>
      <c r="ATF132" s="511"/>
      <c r="ATG132" s="511"/>
      <c r="ATH132" s="511"/>
      <c r="ATI132" s="511"/>
      <c r="ATJ132" s="511"/>
      <c r="ATK132" s="511"/>
      <c r="ATL132" s="511"/>
      <c r="ATM132" s="511"/>
      <c r="ATN132" s="511"/>
      <c r="ATO132" s="511"/>
      <c r="ATP132" s="511"/>
      <c r="ATQ132" s="511"/>
      <c r="ATR132" s="511"/>
      <c r="ATS132" s="511"/>
      <c r="ATT132" s="511"/>
      <c r="ATU132" s="511"/>
      <c r="ATV132" s="511"/>
      <c r="ATW132" s="511"/>
      <c r="ATX132" s="511"/>
      <c r="ATY132" s="511"/>
      <c r="ATZ132" s="511"/>
      <c r="AUA132" s="511"/>
      <c r="AUB132" s="511"/>
      <c r="AUC132" s="511"/>
      <c r="AUD132" s="511"/>
      <c r="AUE132" s="511"/>
      <c r="AUF132" s="511"/>
      <c r="AUG132" s="511"/>
      <c r="AUH132" s="511"/>
      <c r="AUI132" s="511"/>
      <c r="AUJ132" s="511"/>
      <c r="AUK132" s="511"/>
      <c r="AUL132" s="511"/>
      <c r="AUM132" s="511"/>
      <c r="AUN132" s="511"/>
      <c r="AUO132" s="511"/>
      <c r="AUP132" s="511"/>
      <c r="AUQ132" s="511"/>
      <c r="AUR132" s="511"/>
      <c r="AUS132" s="511"/>
      <c r="AUT132" s="511"/>
      <c r="AUU132" s="511"/>
      <c r="AUV132" s="511"/>
      <c r="AUW132" s="511"/>
      <c r="AUX132" s="511"/>
      <c r="AUY132" s="511"/>
      <c r="AUZ132" s="511"/>
      <c r="AVA132" s="511"/>
      <c r="AVB132" s="511"/>
      <c r="AVC132" s="511"/>
      <c r="AVD132" s="511"/>
      <c r="AVE132" s="511"/>
      <c r="AVF132" s="511"/>
      <c r="AVG132" s="511"/>
      <c r="AVH132" s="511"/>
      <c r="AVI132" s="511"/>
      <c r="AVJ132" s="511"/>
      <c r="AVK132" s="511"/>
      <c r="AVL132" s="511"/>
      <c r="AVM132" s="511"/>
      <c r="AVN132" s="511"/>
      <c r="AVO132" s="511"/>
      <c r="AVP132" s="511"/>
      <c r="AVQ132" s="511"/>
      <c r="AVR132" s="511"/>
      <c r="AVS132" s="511"/>
      <c r="AVT132" s="511"/>
      <c r="AVU132" s="511"/>
      <c r="AVV132" s="511"/>
      <c r="AVW132" s="511"/>
      <c r="AVX132" s="511"/>
      <c r="AVY132" s="511"/>
      <c r="AVZ132" s="511"/>
      <c r="AWA132" s="511"/>
      <c r="AWB132" s="511"/>
      <c r="AWC132" s="511"/>
      <c r="AWD132" s="511"/>
      <c r="AWE132" s="511"/>
      <c r="AWF132" s="511"/>
      <c r="AWG132" s="511"/>
      <c r="AWH132" s="511"/>
      <c r="AWI132" s="511"/>
      <c r="AWJ132" s="511"/>
      <c r="AWK132" s="511"/>
      <c r="AWL132" s="511"/>
      <c r="AWM132" s="511"/>
      <c r="AWN132" s="511"/>
      <c r="AWO132" s="511"/>
      <c r="AWP132" s="511"/>
      <c r="AWQ132" s="511"/>
      <c r="AWR132" s="511"/>
      <c r="AWS132" s="511"/>
      <c r="AWT132" s="511"/>
      <c r="AWU132" s="511"/>
      <c r="AWV132" s="511"/>
      <c r="AWW132" s="511"/>
      <c r="AWX132" s="511"/>
      <c r="AWY132" s="511"/>
      <c r="AWZ132" s="511"/>
      <c r="AXA132" s="511"/>
      <c r="AXB132" s="511"/>
      <c r="AXC132" s="511"/>
      <c r="AXD132" s="511"/>
      <c r="AXE132" s="511"/>
      <c r="AXF132" s="511"/>
      <c r="AXG132" s="511"/>
      <c r="AXH132" s="511"/>
      <c r="AXI132" s="511"/>
      <c r="AXJ132" s="511"/>
      <c r="AXK132" s="511"/>
      <c r="AXL132" s="511"/>
      <c r="AXM132" s="511"/>
      <c r="AXN132" s="511"/>
      <c r="AXO132" s="511"/>
      <c r="AXP132" s="511"/>
      <c r="AXQ132" s="511"/>
      <c r="AXR132" s="511"/>
      <c r="AXS132" s="511"/>
      <c r="AXT132" s="511"/>
      <c r="AXU132" s="511"/>
      <c r="AXV132" s="511"/>
      <c r="AXW132" s="511"/>
      <c r="AXX132" s="511"/>
      <c r="AXY132" s="511"/>
      <c r="AXZ132" s="511"/>
      <c r="AYA132" s="511"/>
      <c r="AYB132" s="511"/>
      <c r="AYC132" s="511"/>
      <c r="AYD132" s="511"/>
      <c r="AYE132" s="511"/>
      <c r="AYF132" s="511"/>
      <c r="AYG132" s="511"/>
      <c r="AYH132" s="511"/>
      <c r="AYI132" s="511"/>
      <c r="AYJ132" s="511"/>
      <c r="AYK132" s="511"/>
      <c r="AYL132" s="511"/>
      <c r="AYM132" s="511"/>
      <c r="AYN132" s="511"/>
      <c r="AYO132" s="511"/>
      <c r="AYP132" s="511"/>
      <c r="AYQ132" s="511"/>
      <c r="AYR132" s="511"/>
      <c r="AYS132" s="511"/>
      <c r="AYT132" s="511"/>
      <c r="AYU132" s="511"/>
      <c r="AYV132" s="511"/>
      <c r="AYW132" s="511"/>
      <c r="AYX132" s="511"/>
      <c r="AYY132" s="511"/>
      <c r="AYZ132" s="511"/>
      <c r="AZA132" s="511"/>
      <c r="AZB132" s="511"/>
      <c r="AZC132" s="511"/>
      <c r="AZD132" s="511"/>
      <c r="AZE132" s="511"/>
      <c r="AZF132" s="511"/>
      <c r="AZG132" s="511"/>
      <c r="AZH132" s="511"/>
      <c r="AZI132" s="511"/>
      <c r="AZJ132" s="511"/>
      <c r="AZK132" s="511"/>
      <c r="AZL132" s="511"/>
      <c r="AZM132" s="511"/>
      <c r="AZN132" s="511"/>
      <c r="AZO132" s="511"/>
      <c r="AZP132" s="511"/>
      <c r="AZQ132" s="511"/>
      <c r="AZR132" s="511"/>
      <c r="AZS132" s="511"/>
      <c r="AZT132" s="511"/>
      <c r="AZU132" s="511"/>
      <c r="AZV132" s="511"/>
      <c r="AZW132" s="511"/>
      <c r="AZX132" s="511"/>
      <c r="AZY132" s="511"/>
      <c r="AZZ132" s="511"/>
      <c r="BAA132" s="511"/>
      <c r="BAB132" s="511"/>
      <c r="BAC132" s="511"/>
      <c r="BAD132" s="511"/>
      <c r="BAE132" s="511"/>
      <c r="BAF132" s="511"/>
      <c r="BAG132" s="511"/>
      <c r="BAH132" s="511"/>
      <c r="BAI132" s="511"/>
      <c r="BAJ132" s="511"/>
      <c r="BAK132" s="511"/>
      <c r="BAL132" s="511"/>
      <c r="BAM132" s="511"/>
      <c r="BAN132" s="511"/>
      <c r="BAO132" s="511"/>
      <c r="BAP132" s="511"/>
      <c r="BAQ132" s="511"/>
      <c r="BAR132" s="511"/>
      <c r="BAS132" s="511"/>
      <c r="BAT132" s="511"/>
      <c r="BAU132" s="511"/>
      <c r="BAV132" s="511"/>
      <c r="BAW132" s="511"/>
      <c r="BAX132" s="511"/>
      <c r="BAY132" s="511"/>
      <c r="BAZ132" s="511"/>
      <c r="BBA132" s="511"/>
      <c r="BBB132" s="511"/>
      <c r="BBC132" s="511"/>
      <c r="BBD132" s="511"/>
      <c r="BBE132" s="511"/>
      <c r="BBF132" s="511"/>
      <c r="BBG132" s="511"/>
      <c r="BBH132" s="511"/>
      <c r="BBI132" s="511"/>
      <c r="BBJ132" s="511"/>
      <c r="BBK132" s="511"/>
      <c r="BBL132" s="511"/>
      <c r="BBM132" s="511"/>
      <c r="BBN132" s="511"/>
      <c r="BBO132" s="511"/>
      <c r="BBP132" s="511"/>
      <c r="BBQ132" s="511"/>
      <c r="BBR132" s="511"/>
      <c r="BBS132" s="511"/>
      <c r="BBT132" s="511"/>
      <c r="BBU132" s="511"/>
      <c r="BBV132" s="511"/>
      <c r="BBW132" s="511"/>
      <c r="BBX132" s="511"/>
      <c r="BBY132" s="511"/>
      <c r="BBZ132" s="511"/>
      <c r="BCA132" s="511"/>
      <c r="BCB132" s="511"/>
      <c r="BCC132" s="511"/>
      <c r="BCD132" s="511"/>
      <c r="BCE132" s="511"/>
      <c r="BCF132" s="511"/>
      <c r="BCG132" s="511"/>
      <c r="BCH132" s="511"/>
      <c r="BCI132" s="511"/>
      <c r="BCJ132" s="511"/>
      <c r="BCK132" s="511"/>
      <c r="BCL132" s="511"/>
      <c r="BCM132" s="511"/>
      <c r="BCN132" s="511"/>
      <c r="BCO132" s="511"/>
      <c r="BCP132" s="511"/>
      <c r="BCQ132" s="511"/>
      <c r="BCR132" s="511"/>
      <c r="BCS132" s="511"/>
      <c r="BCT132" s="511"/>
      <c r="BCU132" s="511"/>
      <c r="BCV132" s="511"/>
      <c r="BCW132" s="511"/>
      <c r="BCX132" s="511"/>
      <c r="BCY132" s="511"/>
      <c r="BCZ132" s="511"/>
      <c r="BDA132" s="511"/>
      <c r="BDB132" s="511"/>
      <c r="BDC132" s="511"/>
      <c r="BDD132" s="511"/>
      <c r="BDE132" s="511"/>
      <c r="BDF132" s="511"/>
      <c r="BDG132" s="511"/>
      <c r="BDH132" s="511"/>
      <c r="BDI132" s="511"/>
      <c r="BDJ132" s="511"/>
      <c r="BDK132" s="511"/>
      <c r="BDL132" s="511"/>
      <c r="BDM132" s="511"/>
      <c r="BDN132" s="511"/>
      <c r="BDO132" s="511"/>
      <c r="BDP132" s="511"/>
      <c r="BDQ132" s="511"/>
      <c r="BDR132" s="511"/>
      <c r="BDS132" s="511"/>
      <c r="BDT132" s="511"/>
      <c r="BDU132" s="511"/>
      <c r="BDV132" s="511"/>
      <c r="BDW132" s="511"/>
      <c r="BDX132" s="511"/>
      <c r="BDY132" s="511"/>
      <c r="BDZ132" s="511"/>
      <c r="BEA132" s="511"/>
      <c r="BEB132" s="511"/>
      <c r="BEC132" s="511"/>
      <c r="BED132" s="511"/>
      <c r="BEE132" s="511"/>
      <c r="BEF132" s="511"/>
      <c r="BEG132" s="511"/>
      <c r="BEH132" s="511"/>
      <c r="BEI132" s="511"/>
      <c r="BEJ132" s="511"/>
      <c r="BEK132" s="511"/>
      <c r="BEL132" s="511"/>
      <c r="BEM132" s="511"/>
      <c r="BEN132" s="511"/>
      <c r="BEO132" s="511"/>
      <c r="BEP132" s="511"/>
      <c r="BEQ132" s="511"/>
      <c r="BER132" s="511"/>
      <c r="BES132" s="511"/>
      <c r="BET132" s="511"/>
      <c r="BEU132" s="511"/>
      <c r="BEV132" s="511"/>
      <c r="BEW132" s="511"/>
      <c r="BEX132" s="511"/>
      <c r="BEY132" s="511"/>
      <c r="BEZ132" s="511"/>
      <c r="BFA132" s="511"/>
      <c r="BFB132" s="511"/>
      <c r="BFC132" s="511"/>
      <c r="BFD132" s="511"/>
      <c r="BFE132" s="511"/>
      <c r="BFF132" s="511"/>
      <c r="BFG132" s="511"/>
      <c r="BFH132" s="511"/>
      <c r="BFI132" s="511"/>
      <c r="BFJ132" s="511"/>
      <c r="BFK132" s="511"/>
      <c r="BFL132" s="511"/>
      <c r="BFM132" s="511"/>
      <c r="BFN132" s="511"/>
      <c r="BFO132" s="511"/>
      <c r="BFP132" s="511"/>
      <c r="BFQ132" s="511"/>
      <c r="BFR132" s="511"/>
      <c r="BFS132" s="511"/>
      <c r="BFT132" s="511"/>
      <c r="BFU132" s="511"/>
      <c r="BFV132" s="511"/>
      <c r="BFW132" s="511"/>
      <c r="BFX132" s="511"/>
      <c r="BFY132" s="511"/>
      <c r="BFZ132" s="511"/>
      <c r="BGA132" s="511"/>
      <c r="BGB132" s="511"/>
      <c r="BGC132" s="511"/>
      <c r="BGD132" s="511"/>
      <c r="BGE132" s="511"/>
      <c r="BGF132" s="511"/>
      <c r="BGG132" s="511"/>
      <c r="BGH132" s="511"/>
      <c r="BGI132" s="511"/>
      <c r="BGJ132" s="511"/>
      <c r="BGK132" s="511"/>
      <c r="BGL132" s="511"/>
      <c r="BGM132" s="511"/>
      <c r="BGN132" s="511"/>
      <c r="BGO132" s="511"/>
      <c r="BGP132" s="511"/>
      <c r="BGQ132" s="511"/>
      <c r="BGR132" s="511"/>
      <c r="BGS132" s="511"/>
      <c r="BGT132" s="511"/>
      <c r="BGU132" s="511"/>
      <c r="BGV132" s="511"/>
      <c r="BGW132" s="511"/>
      <c r="BGX132" s="511"/>
      <c r="BGY132" s="511"/>
      <c r="BGZ132" s="511"/>
      <c r="BHA132" s="511"/>
      <c r="BHB132" s="511"/>
      <c r="BHC132" s="511"/>
      <c r="BHD132" s="511"/>
      <c r="BHE132" s="511"/>
      <c r="BHF132" s="511"/>
      <c r="BHG132" s="511"/>
      <c r="BHH132" s="511"/>
      <c r="BHI132" s="511"/>
      <c r="BHJ132" s="511"/>
      <c r="BHK132" s="511"/>
      <c r="BHL132" s="511"/>
      <c r="BHM132" s="511"/>
      <c r="BHN132" s="511"/>
      <c r="BHO132" s="511"/>
      <c r="BHP132" s="511"/>
      <c r="BHQ132" s="511"/>
      <c r="BHR132" s="511"/>
      <c r="BHS132" s="511"/>
      <c r="BHT132" s="511"/>
      <c r="BHU132" s="511"/>
      <c r="BHV132" s="511"/>
      <c r="BHW132" s="511"/>
      <c r="BHX132" s="511"/>
      <c r="BHY132" s="511"/>
      <c r="BHZ132" s="511"/>
      <c r="BIA132" s="511"/>
      <c r="BIB132" s="511"/>
      <c r="BIC132" s="511"/>
      <c r="BID132" s="511"/>
      <c r="BIE132" s="511"/>
      <c r="BIF132" s="511"/>
      <c r="BIG132" s="511"/>
      <c r="BIH132" s="511"/>
      <c r="BII132" s="511"/>
      <c r="BIJ132" s="511"/>
      <c r="BIK132" s="511"/>
      <c r="BIL132" s="511"/>
      <c r="BIM132" s="511"/>
      <c r="BIN132" s="511"/>
      <c r="BIO132" s="511"/>
      <c r="BIP132" s="511"/>
      <c r="BIQ132" s="511"/>
      <c r="BIR132" s="511"/>
      <c r="BIS132" s="511"/>
      <c r="BIT132" s="511"/>
      <c r="BIU132" s="511"/>
      <c r="BIV132" s="511"/>
      <c r="BIW132" s="511"/>
      <c r="BIX132" s="511"/>
      <c r="BIY132" s="511"/>
      <c r="BIZ132" s="511"/>
      <c r="BJA132" s="511"/>
      <c r="BJB132" s="511"/>
      <c r="BJC132" s="511"/>
      <c r="BJD132" s="511"/>
      <c r="BJE132" s="511"/>
      <c r="BJF132" s="511"/>
      <c r="BJG132" s="511"/>
      <c r="BJH132" s="511"/>
      <c r="BJI132" s="511"/>
      <c r="BJJ132" s="511"/>
      <c r="BJK132" s="511"/>
      <c r="BJL132" s="511"/>
      <c r="BJM132" s="511"/>
      <c r="BJN132" s="511"/>
      <c r="BJO132" s="511"/>
      <c r="BJP132" s="511"/>
      <c r="BJQ132" s="511"/>
      <c r="BJR132" s="511"/>
      <c r="BJS132" s="511"/>
      <c r="BJT132" s="511"/>
      <c r="BJU132" s="511"/>
      <c r="BJV132" s="511"/>
      <c r="BJW132" s="511"/>
      <c r="BJX132" s="511"/>
      <c r="BJY132" s="511"/>
      <c r="BJZ132" s="511"/>
      <c r="BKA132" s="511"/>
      <c r="BKB132" s="511"/>
      <c r="BKC132" s="511"/>
      <c r="BKD132" s="511"/>
      <c r="BKE132" s="511"/>
      <c r="BKF132" s="511"/>
      <c r="BKG132" s="511"/>
      <c r="BKH132" s="511"/>
      <c r="BKI132" s="511"/>
      <c r="BKJ132" s="511"/>
      <c r="BKK132" s="511"/>
      <c r="BKL132" s="511"/>
      <c r="BKM132" s="511"/>
      <c r="BKN132" s="511"/>
      <c r="BKO132" s="511"/>
      <c r="BKP132" s="511"/>
      <c r="BKQ132" s="511"/>
      <c r="BKR132" s="511"/>
      <c r="BKS132" s="511"/>
      <c r="BKT132" s="511"/>
      <c r="BKU132" s="511"/>
      <c r="BKV132" s="511"/>
      <c r="BKW132" s="511"/>
      <c r="BKX132" s="511"/>
      <c r="BKY132" s="511"/>
      <c r="BKZ132" s="511"/>
      <c r="BLA132" s="511"/>
      <c r="BLB132" s="511"/>
      <c r="BLC132" s="511"/>
      <c r="BLD132" s="511"/>
      <c r="BLE132" s="511"/>
      <c r="BLF132" s="511"/>
      <c r="BLG132" s="511"/>
      <c r="BLH132" s="511"/>
      <c r="BLI132" s="511"/>
      <c r="BLJ132" s="511"/>
      <c r="BLK132" s="511"/>
      <c r="BLL132" s="511"/>
      <c r="BLM132" s="511"/>
      <c r="BLN132" s="511"/>
      <c r="BLO132" s="511"/>
      <c r="BLP132" s="511"/>
      <c r="BLQ132" s="511"/>
      <c r="BLR132" s="511"/>
      <c r="BLS132" s="511"/>
      <c r="BLT132" s="511"/>
      <c r="BLU132" s="511"/>
      <c r="BLV132" s="511"/>
      <c r="BLW132" s="511"/>
      <c r="BLX132" s="511"/>
      <c r="BLY132" s="511"/>
      <c r="BLZ132" s="511"/>
      <c r="BMA132" s="511"/>
      <c r="BMB132" s="511"/>
      <c r="BMC132" s="511"/>
      <c r="BMD132" s="511"/>
      <c r="BME132" s="511"/>
      <c r="BMF132" s="511"/>
      <c r="BMG132" s="511"/>
      <c r="BMH132" s="511"/>
      <c r="BMI132" s="511"/>
      <c r="BMJ132" s="511"/>
      <c r="BMK132" s="511"/>
      <c r="BML132" s="511"/>
      <c r="BMM132" s="511"/>
      <c r="BMN132" s="511"/>
      <c r="BMO132" s="511"/>
      <c r="BMP132" s="511"/>
      <c r="BMQ132" s="511"/>
      <c r="BMR132" s="511"/>
      <c r="BMS132" s="511"/>
      <c r="BMT132" s="511"/>
      <c r="BMU132" s="511"/>
      <c r="BMV132" s="511"/>
      <c r="BMW132" s="511"/>
      <c r="BMX132" s="511"/>
      <c r="BMY132" s="511"/>
      <c r="BMZ132" s="511"/>
      <c r="BNA132" s="511"/>
      <c r="BNB132" s="511"/>
      <c r="BNC132" s="511"/>
      <c r="BND132" s="511"/>
      <c r="BNE132" s="511"/>
      <c r="BNF132" s="511"/>
      <c r="BNG132" s="511"/>
      <c r="BNH132" s="511"/>
      <c r="BNI132" s="511"/>
      <c r="BNJ132" s="511"/>
      <c r="BNK132" s="511"/>
      <c r="BNL132" s="511"/>
      <c r="BNM132" s="511"/>
      <c r="BNN132" s="511"/>
      <c r="BNO132" s="511"/>
      <c r="BNP132" s="511"/>
      <c r="BNQ132" s="511"/>
      <c r="BNR132" s="511"/>
      <c r="BNS132" s="511"/>
      <c r="BNT132" s="511"/>
      <c r="BNU132" s="511"/>
      <c r="BNV132" s="511"/>
      <c r="BNW132" s="511"/>
      <c r="BNX132" s="511"/>
      <c r="BNY132" s="511"/>
      <c r="BNZ132" s="511"/>
      <c r="BOA132" s="511"/>
      <c r="BOB132" s="511"/>
      <c r="BOC132" s="511"/>
      <c r="BOD132" s="511"/>
      <c r="BOE132" s="511"/>
      <c r="BOF132" s="511"/>
      <c r="BOG132" s="511"/>
      <c r="BOH132" s="511"/>
      <c r="BOI132" s="511"/>
      <c r="BOJ132" s="511"/>
      <c r="BOK132" s="511"/>
      <c r="BOL132" s="511"/>
      <c r="BOM132" s="511"/>
      <c r="BON132" s="511"/>
      <c r="BOO132" s="511"/>
      <c r="BOP132" s="511"/>
      <c r="BOQ132" s="511"/>
      <c r="BOR132" s="511"/>
      <c r="BOS132" s="511"/>
      <c r="BOT132" s="511"/>
      <c r="BOU132" s="511"/>
      <c r="BOV132" s="511"/>
      <c r="BOW132" s="511"/>
      <c r="BOX132" s="511"/>
      <c r="BOY132" s="511"/>
      <c r="BOZ132" s="511"/>
      <c r="BPA132" s="511"/>
      <c r="BPB132" s="511"/>
      <c r="BPC132" s="511"/>
      <c r="BPD132" s="511"/>
      <c r="BPE132" s="511"/>
      <c r="BPF132" s="511"/>
      <c r="BPG132" s="511"/>
      <c r="BPH132" s="511"/>
      <c r="BPI132" s="511"/>
      <c r="BPJ132" s="511"/>
      <c r="BPK132" s="511"/>
      <c r="BPL132" s="511"/>
      <c r="BPM132" s="511"/>
      <c r="BPN132" s="511"/>
      <c r="BPO132" s="511"/>
      <c r="BPP132" s="511"/>
      <c r="BPQ132" s="511"/>
      <c r="BPR132" s="511"/>
      <c r="BPS132" s="511"/>
      <c r="BPT132" s="511"/>
      <c r="BPU132" s="511"/>
      <c r="BPV132" s="511"/>
      <c r="BPW132" s="511"/>
      <c r="BPX132" s="511"/>
      <c r="BPY132" s="511"/>
      <c r="BPZ132" s="511"/>
      <c r="BQA132" s="511"/>
      <c r="BQB132" s="511"/>
      <c r="BQC132" s="511"/>
      <c r="BQD132" s="511"/>
      <c r="BQE132" s="511"/>
      <c r="BQF132" s="511"/>
      <c r="BQG132" s="511"/>
      <c r="BQH132" s="511"/>
      <c r="BQI132" s="511"/>
      <c r="BQJ132" s="511"/>
      <c r="BQK132" s="511"/>
      <c r="BQL132" s="511"/>
      <c r="BQM132" s="511"/>
      <c r="BQN132" s="511"/>
      <c r="BQO132" s="511"/>
      <c r="BQP132" s="511"/>
      <c r="BQQ132" s="511"/>
      <c r="BQR132" s="511"/>
      <c r="BQS132" s="511"/>
      <c r="BQT132" s="511"/>
      <c r="BQU132" s="511"/>
      <c r="BQV132" s="511"/>
      <c r="BQW132" s="511"/>
      <c r="BQX132" s="511"/>
      <c r="BQY132" s="511"/>
      <c r="BQZ132" s="511"/>
      <c r="BRA132" s="511"/>
      <c r="BRB132" s="511"/>
      <c r="BRC132" s="511"/>
      <c r="BRD132" s="511"/>
      <c r="BRE132" s="511"/>
      <c r="BRF132" s="511"/>
      <c r="BRG132" s="511"/>
      <c r="BRH132" s="511"/>
      <c r="BRI132" s="511"/>
      <c r="BRJ132" s="511"/>
      <c r="BRK132" s="511"/>
      <c r="BRL132" s="511"/>
      <c r="BRM132" s="511"/>
      <c r="BRN132" s="511"/>
      <c r="BRO132" s="511"/>
      <c r="BRP132" s="511"/>
      <c r="BRQ132" s="511"/>
      <c r="BRR132" s="511"/>
      <c r="BRS132" s="511"/>
      <c r="BRT132" s="511"/>
      <c r="BRU132" s="511"/>
      <c r="BRV132" s="511"/>
      <c r="BRW132" s="511"/>
      <c r="BRX132" s="511"/>
      <c r="BRY132" s="511"/>
      <c r="BRZ132" s="511"/>
      <c r="BSA132" s="511"/>
      <c r="BSB132" s="511"/>
      <c r="BSC132" s="511"/>
      <c r="BSD132" s="511"/>
      <c r="BSE132" s="511"/>
      <c r="BSF132" s="511"/>
      <c r="BSG132" s="511"/>
      <c r="BSH132" s="511"/>
      <c r="BSI132" s="511"/>
      <c r="BSJ132" s="511"/>
      <c r="BSK132" s="511"/>
      <c r="BSL132" s="511"/>
      <c r="BSM132" s="511"/>
      <c r="BSN132" s="511"/>
      <c r="BSO132" s="511"/>
      <c r="BSP132" s="511"/>
      <c r="BSQ132" s="511"/>
      <c r="BSR132" s="511"/>
      <c r="BSS132" s="511"/>
      <c r="BST132" s="511"/>
      <c r="BSU132" s="511"/>
      <c r="BSV132" s="511"/>
      <c r="BSW132" s="511"/>
      <c r="BSX132" s="511"/>
      <c r="BSY132" s="511"/>
      <c r="BSZ132" s="511"/>
      <c r="BTA132" s="511"/>
      <c r="BTB132" s="511"/>
      <c r="BTC132" s="511"/>
      <c r="BTD132" s="511"/>
      <c r="BTE132" s="511"/>
      <c r="BTF132" s="511"/>
      <c r="BTG132" s="511"/>
      <c r="BTH132" s="511"/>
      <c r="BTI132" s="511"/>
      <c r="BTJ132" s="511"/>
      <c r="BTK132" s="511"/>
      <c r="BTL132" s="511"/>
      <c r="BTM132" s="511"/>
      <c r="BTN132" s="511"/>
      <c r="BTO132" s="511"/>
      <c r="BTP132" s="511"/>
      <c r="BTQ132" s="511"/>
      <c r="BTR132" s="511"/>
      <c r="BTS132" s="511"/>
      <c r="BTT132" s="511"/>
      <c r="BTU132" s="511"/>
      <c r="BTV132" s="511"/>
      <c r="BTW132" s="511"/>
      <c r="BTX132" s="511"/>
      <c r="BTY132" s="511"/>
      <c r="BTZ132" s="511"/>
      <c r="BUA132" s="511"/>
      <c r="BUB132" s="511"/>
      <c r="BUC132" s="511"/>
      <c r="BUD132" s="511"/>
      <c r="BUE132" s="511"/>
      <c r="BUF132" s="511"/>
      <c r="BUG132" s="511"/>
      <c r="BUH132" s="511"/>
      <c r="BUI132" s="511"/>
      <c r="BUJ132" s="511"/>
      <c r="BUK132" s="511"/>
      <c r="BUL132" s="511"/>
      <c r="BUM132" s="511"/>
      <c r="BUN132" s="511"/>
      <c r="BUO132" s="511"/>
      <c r="BUP132" s="511"/>
      <c r="BUQ132" s="511"/>
      <c r="BUR132" s="511"/>
      <c r="BUS132" s="511"/>
      <c r="BUT132" s="511"/>
      <c r="BUU132" s="511"/>
      <c r="BUV132" s="511"/>
      <c r="BUW132" s="511"/>
      <c r="BUX132" s="511"/>
      <c r="BUY132" s="511"/>
      <c r="BUZ132" s="511"/>
      <c r="BVA132" s="511"/>
      <c r="BVB132" s="511"/>
      <c r="BVC132" s="511"/>
      <c r="BVD132" s="511"/>
      <c r="BVE132" s="511"/>
      <c r="BVF132" s="511"/>
      <c r="BVG132" s="511"/>
      <c r="BVH132" s="511"/>
      <c r="BVI132" s="511"/>
      <c r="BVJ132" s="511"/>
      <c r="BVK132" s="511"/>
      <c r="BVL132" s="511"/>
      <c r="BVM132" s="511"/>
      <c r="BVN132" s="511"/>
      <c r="BVO132" s="511"/>
      <c r="BVP132" s="511"/>
      <c r="BVQ132" s="511"/>
      <c r="BVR132" s="511"/>
      <c r="BVS132" s="511"/>
      <c r="BVT132" s="511"/>
      <c r="BVU132" s="511"/>
      <c r="BVV132" s="511"/>
      <c r="BVW132" s="511"/>
      <c r="BVX132" s="511"/>
      <c r="BVY132" s="511"/>
      <c r="BVZ132" s="511"/>
      <c r="BWA132" s="511"/>
      <c r="BWB132" s="511"/>
      <c r="BWC132" s="511"/>
      <c r="BWD132" s="511"/>
      <c r="BWE132" s="511"/>
      <c r="BWF132" s="511"/>
      <c r="BWG132" s="511"/>
      <c r="BWH132" s="511"/>
      <c r="BWI132" s="511"/>
      <c r="BWJ132" s="511"/>
      <c r="BWK132" s="511"/>
      <c r="BWL132" s="511"/>
      <c r="BWM132" s="511"/>
      <c r="BWN132" s="511"/>
      <c r="BWO132" s="511"/>
      <c r="BWP132" s="511"/>
      <c r="BWQ132" s="511"/>
      <c r="BWR132" s="511"/>
      <c r="BWS132" s="511"/>
      <c r="BWT132" s="511"/>
      <c r="BWU132" s="511"/>
      <c r="BWV132" s="511"/>
      <c r="BWW132" s="511"/>
      <c r="BWX132" s="511"/>
      <c r="BWY132" s="511"/>
      <c r="BWZ132" s="511"/>
      <c r="BXA132" s="511"/>
      <c r="BXB132" s="511"/>
      <c r="BXC132" s="511"/>
      <c r="BXD132" s="511"/>
      <c r="BXE132" s="511"/>
      <c r="BXF132" s="511"/>
      <c r="BXG132" s="511"/>
      <c r="BXH132" s="511"/>
      <c r="BXI132" s="511"/>
      <c r="BXJ132" s="511"/>
      <c r="BXK132" s="511"/>
      <c r="BXL132" s="511"/>
      <c r="BXM132" s="511"/>
      <c r="BXN132" s="511"/>
      <c r="BXO132" s="511"/>
      <c r="BXP132" s="511"/>
      <c r="BXQ132" s="511"/>
      <c r="BXR132" s="511"/>
      <c r="BXS132" s="511"/>
      <c r="BXT132" s="511"/>
      <c r="BXU132" s="511"/>
      <c r="BXV132" s="511"/>
      <c r="BXW132" s="511"/>
      <c r="BXX132" s="511"/>
      <c r="BXY132" s="511"/>
      <c r="BXZ132" s="511"/>
      <c r="BYA132" s="511"/>
      <c r="BYB132" s="511"/>
      <c r="BYC132" s="511"/>
      <c r="BYD132" s="511"/>
      <c r="BYE132" s="511"/>
      <c r="BYF132" s="511"/>
      <c r="BYG132" s="511"/>
      <c r="BYH132" s="511"/>
      <c r="BYI132" s="511"/>
      <c r="BYJ132" s="511"/>
      <c r="BYK132" s="511"/>
      <c r="BYL132" s="511"/>
      <c r="BYM132" s="511"/>
      <c r="BYN132" s="511"/>
      <c r="BYO132" s="511"/>
      <c r="BYP132" s="511"/>
      <c r="BYQ132" s="511"/>
      <c r="BYR132" s="511"/>
      <c r="BYS132" s="511"/>
      <c r="BYT132" s="511"/>
      <c r="BYU132" s="511"/>
      <c r="BYV132" s="511"/>
      <c r="BYW132" s="511"/>
      <c r="BYX132" s="511"/>
      <c r="BYY132" s="511"/>
      <c r="BYZ132" s="511"/>
      <c r="BZA132" s="511"/>
      <c r="BZB132" s="511"/>
      <c r="BZC132" s="511"/>
      <c r="BZD132" s="511"/>
      <c r="BZE132" s="511"/>
      <c r="BZF132" s="511"/>
      <c r="BZG132" s="511"/>
      <c r="BZH132" s="511"/>
      <c r="BZI132" s="511"/>
      <c r="BZJ132" s="511"/>
      <c r="BZK132" s="511"/>
      <c r="BZL132" s="511"/>
      <c r="BZM132" s="511"/>
      <c r="BZN132" s="511"/>
      <c r="BZO132" s="511"/>
      <c r="BZP132" s="511"/>
      <c r="BZQ132" s="511"/>
      <c r="BZR132" s="511"/>
      <c r="BZS132" s="511"/>
      <c r="BZT132" s="511"/>
      <c r="BZU132" s="511"/>
      <c r="BZV132" s="511"/>
      <c r="BZW132" s="511"/>
      <c r="BZX132" s="511"/>
      <c r="BZY132" s="511"/>
      <c r="BZZ132" s="511"/>
      <c r="CAA132" s="511"/>
      <c r="CAB132" s="511"/>
      <c r="CAC132" s="511"/>
      <c r="CAD132" s="511"/>
      <c r="CAE132" s="511"/>
      <c r="CAF132" s="511"/>
      <c r="CAG132" s="511"/>
      <c r="CAH132" s="511"/>
      <c r="CAI132" s="511"/>
      <c r="CAJ132" s="511"/>
      <c r="CAK132" s="511"/>
      <c r="CAL132" s="511"/>
      <c r="CAM132" s="511"/>
      <c r="CAN132" s="511"/>
      <c r="CAO132" s="511"/>
      <c r="CAP132" s="511"/>
      <c r="CAQ132" s="511"/>
      <c r="CAR132" s="511"/>
      <c r="CAS132" s="511"/>
      <c r="CAT132" s="511"/>
      <c r="CAU132" s="511"/>
      <c r="CAV132" s="511"/>
      <c r="CAW132" s="511"/>
      <c r="CAX132" s="511"/>
      <c r="CAY132" s="511"/>
      <c r="CAZ132" s="511"/>
      <c r="CBA132" s="511"/>
      <c r="CBB132" s="511"/>
      <c r="CBC132" s="511"/>
      <c r="CBD132" s="511"/>
      <c r="CBE132" s="511"/>
      <c r="CBF132" s="511"/>
      <c r="CBG132" s="511"/>
      <c r="CBH132" s="511"/>
      <c r="CBI132" s="511"/>
      <c r="CBJ132" s="511"/>
      <c r="CBK132" s="511"/>
      <c r="CBL132" s="511"/>
      <c r="CBM132" s="511"/>
      <c r="CBN132" s="511"/>
      <c r="CBO132" s="511"/>
      <c r="CBP132" s="511"/>
      <c r="CBQ132" s="511"/>
      <c r="CBR132" s="511"/>
      <c r="CBS132" s="511"/>
      <c r="CBT132" s="511"/>
      <c r="CBU132" s="511"/>
      <c r="CBV132" s="511"/>
      <c r="CBW132" s="511"/>
      <c r="CBX132" s="511"/>
      <c r="CBY132" s="511"/>
      <c r="CBZ132" s="511"/>
      <c r="CCA132" s="511"/>
      <c r="CCB132" s="511"/>
      <c r="CCC132" s="511"/>
      <c r="CCD132" s="511"/>
      <c r="CCE132" s="511"/>
      <c r="CCF132" s="511"/>
      <c r="CCG132" s="511"/>
      <c r="CCH132" s="511"/>
      <c r="CCI132" s="511"/>
      <c r="CCJ132" s="511"/>
      <c r="CCK132" s="511"/>
      <c r="CCL132" s="511"/>
      <c r="CCM132" s="511"/>
      <c r="CCN132" s="511"/>
      <c r="CCO132" s="511"/>
      <c r="CCP132" s="511"/>
      <c r="CCQ132" s="511"/>
      <c r="CCR132" s="511"/>
      <c r="CCS132" s="511"/>
      <c r="CCT132" s="511"/>
      <c r="CCU132" s="511"/>
      <c r="CCV132" s="511"/>
      <c r="CCW132" s="511"/>
      <c r="CCX132" s="511"/>
      <c r="CCY132" s="511"/>
      <c r="CCZ132" s="511"/>
      <c r="CDA132" s="511"/>
      <c r="CDB132" s="511"/>
      <c r="CDC132" s="511"/>
      <c r="CDD132" s="511"/>
      <c r="CDE132" s="511"/>
      <c r="CDF132" s="511"/>
      <c r="CDG132" s="511"/>
      <c r="CDH132" s="511"/>
      <c r="CDI132" s="511"/>
      <c r="CDJ132" s="511"/>
      <c r="CDK132" s="511"/>
      <c r="CDL132" s="511"/>
      <c r="CDM132" s="511"/>
      <c r="CDN132" s="511"/>
      <c r="CDO132" s="511"/>
      <c r="CDP132" s="511"/>
      <c r="CDQ132" s="511"/>
      <c r="CDR132" s="511"/>
      <c r="CDS132" s="511"/>
      <c r="CDT132" s="511"/>
      <c r="CDU132" s="511"/>
      <c r="CDV132" s="511"/>
      <c r="CDW132" s="511"/>
      <c r="CDX132" s="511"/>
      <c r="CDY132" s="511"/>
      <c r="CDZ132" s="511"/>
      <c r="CEA132" s="511"/>
      <c r="CEB132" s="511"/>
      <c r="CEC132" s="511"/>
      <c r="CED132" s="511"/>
      <c r="CEE132" s="511"/>
      <c r="CEF132" s="511"/>
      <c r="CEG132" s="511"/>
      <c r="CEH132" s="511"/>
      <c r="CEI132" s="511"/>
      <c r="CEJ132" s="511"/>
      <c r="CEK132" s="511"/>
      <c r="CEL132" s="511"/>
      <c r="CEM132" s="511"/>
      <c r="CEN132" s="511"/>
      <c r="CEO132" s="511"/>
      <c r="CEP132" s="511"/>
      <c r="CEQ132" s="511"/>
      <c r="CER132" s="511"/>
      <c r="CES132" s="511"/>
      <c r="CET132" s="511"/>
      <c r="CEU132" s="511"/>
      <c r="CEV132" s="511"/>
      <c r="CEW132" s="511"/>
      <c r="CEX132" s="511"/>
      <c r="CEY132" s="511"/>
      <c r="CEZ132" s="511"/>
      <c r="CFA132" s="511"/>
      <c r="CFB132" s="511"/>
      <c r="CFC132" s="511"/>
      <c r="CFD132" s="511"/>
      <c r="CFE132" s="511"/>
      <c r="CFF132" s="511"/>
      <c r="CFG132" s="511"/>
      <c r="CFH132" s="511"/>
      <c r="CFI132" s="511"/>
      <c r="CFJ132" s="511"/>
      <c r="CFK132" s="511"/>
      <c r="CFL132" s="511"/>
      <c r="CFM132" s="511"/>
      <c r="CFN132" s="511"/>
      <c r="CFO132" s="511"/>
      <c r="CFP132" s="511"/>
      <c r="CFQ132" s="511"/>
      <c r="CFR132" s="511"/>
      <c r="CFS132" s="511"/>
      <c r="CFT132" s="511"/>
      <c r="CFU132" s="511"/>
      <c r="CFV132" s="511"/>
      <c r="CFW132" s="511"/>
      <c r="CFX132" s="511"/>
      <c r="CFY132" s="511"/>
      <c r="CFZ132" s="511"/>
      <c r="CGA132" s="511"/>
      <c r="CGB132" s="511"/>
      <c r="CGC132" s="511"/>
      <c r="CGD132" s="511"/>
      <c r="CGE132" s="511"/>
      <c r="CGF132" s="511"/>
      <c r="CGG132" s="511"/>
      <c r="CGH132" s="511"/>
      <c r="CGI132" s="511"/>
      <c r="CGJ132" s="511"/>
      <c r="CGK132" s="511"/>
      <c r="CGL132" s="511"/>
      <c r="CGM132" s="511"/>
      <c r="CGN132" s="511"/>
      <c r="CGO132" s="511"/>
      <c r="CGP132" s="511"/>
      <c r="CGQ132" s="511"/>
      <c r="CGR132" s="511"/>
      <c r="CGS132" s="511"/>
      <c r="CGT132" s="511"/>
      <c r="CGU132" s="511"/>
      <c r="CGV132" s="511"/>
      <c r="CGW132" s="511"/>
      <c r="CGX132" s="511"/>
      <c r="CGY132" s="511"/>
      <c r="CGZ132" s="511"/>
      <c r="CHA132" s="511"/>
      <c r="CHB132" s="511"/>
      <c r="CHC132" s="511"/>
      <c r="CHD132" s="511"/>
      <c r="CHE132" s="511"/>
      <c r="CHF132" s="511"/>
      <c r="CHG132" s="511"/>
      <c r="CHH132" s="511"/>
      <c r="CHI132" s="511"/>
      <c r="CHJ132" s="511"/>
      <c r="CHK132" s="511"/>
      <c r="CHL132" s="511"/>
      <c r="CHM132" s="511"/>
      <c r="CHN132" s="511"/>
      <c r="CHO132" s="511"/>
      <c r="CHP132" s="511"/>
      <c r="CHQ132" s="511"/>
      <c r="CHR132" s="511"/>
      <c r="CHS132" s="511"/>
      <c r="CHT132" s="511"/>
      <c r="CHU132" s="511"/>
      <c r="CHV132" s="511"/>
      <c r="CHW132" s="511"/>
      <c r="CHX132" s="511"/>
      <c r="CHY132" s="511"/>
      <c r="CHZ132" s="511"/>
      <c r="CIA132" s="511"/>
      <c r="CIB132" s="511"/>
      <c r="CIC132" s="511"/>
      <c r="CID132" s="511"/>
      <c r="CIE132" s="511"/>
      <c r="CIF132" s="511"/>
      <c r="CIG132" s="511"/>
      <c r="CIH132" s="511"/>
      <c r="CII132" s="511"/>
      <c r="CIJ132" s="511"/>
      <c r="CIK132" s="511"/>
      <c r="CIL132" s="511"/>
      <c r="CIM132" s="511"/>
      <c r="CIN132" s="511"/>
      <c r="CIO132" s="511"/>
      <c r="CIP132" s="511"/>
      <c r="CIQ132" s="511"/>
      <c r="CIR132" s="511"/>
      <c r="CIS132" s="511"/>
      <c r="CIT132" s="511"/>
      <c r="CIU132" s="511"/>
      <c r="CIV132" s="511"/>
      <c r="CIW132" s="511"/>
      <c r="CIX132" s="511"/>
      <c r="CIY132" s="511"/>
      <c r="CIZ132" s="511"/>
      <c r="CJA132" s="511"/>
      <c r="CJB132" s="511"/>
      <c r="CJC132" s="511"/>
      <c r="CJD132" s="511"/>
      <c r="CJE132" s="511"/>
      <c r="CJF132" s="511"/>
      <c r="CJG132" s="511"/>
      <c r="CJH132" s="511"/>
      <c r="CJI132" s="511"/>
      <c r="CJJ132" s="511"/>
      <c r="CJK132" s="511"/>
      <c r="CJL132" s="511"/>
      <c r="CJM132" s="511"/>
      <c r="CJN132" s="511"/>
      <c r="CJO132" s="511"/>
      <c r="CJP132" s="511"/>
      <c r="CJQ132" s="511"/>
      <c r="CJR132" s="511"/>
      <c r="CJS132" s="511"/>
      <c r="CJT132" s="511"/>
      <c r="CJU132" s="511"/>
      <c r="CJV132" s="511"/>
      <c r="CJW132" s="511"/>
      <c r="CJX132" s="511"/>
      <c r="CJY132" s="511"/>
      <c r="CJZ132" s="511"/>
      <c r="CKA132" s="511"/>
      <c r="CKB132" s="511"/>
      <c r="CKC132" s="511"/>
      <c r="CKD132" s="511"/>
      <c r="CKE132" s="511"/>
      <c r="CKF132" s="511"/>
      <c r="CKG132" s="511"/>
      <c r="CKH132" s="511"/>
      <c r="CKI132" s="511"/>
      <c r="CKJ132" s="511"/>
      <c r="CKK132" s="511"/>
      <c r="CKL132" s="511"/>
      <c r="CKM132" s="511"/>
      <c r="CKN132" s="511"/>
      <c r="CKO132" s="511"/>
      <c r="CKP132" s="511"/>
      <c r="CKQ132" s="511"/>
      <c r="CKR132" s="511"/>
      <c r="CKS132" s="511"/>
      <c r="CKT132" s="511"/>
      <c r="CKU132" s="511"/>
      <c r="CKV132" s="511"/>
      <c r="CKW132" s="511"/>
      <c r="CKX132" s="511"/>
      <c r="CKY132" s="511"/>
      <c r="CKZ132" s="511"/>
      <c r="CLA132" s="511"/>
      <c r="CLB132" s="511"/>
      <c r="CLC132" s="511"/>
      <c r="CLD132" s="511"/>
      <c r="CLE132" s="511"/>
      <c r="CLF132" s="511"/>
      <c r="CLG132" s="511"/>
      <c r="CLH132" s="511"/>
      <c r="CLI132" s="511"/>
      <c r="CLJ132" s="511"/>
      <c r="CLK132" s="511"/>
      <c r="CLL132" s="511"/>
      <c r="CLM132" s="511"/>
      <c r="CLN132" s="511"/>
      <c r="CLO132" s="511"/>
      <c r="CLP132" s="511"/>
      <c r="CLQ132" s="511"/>
      <c r="CLR132" s="511"/>
      <c r="CLS132" s="511"/>
      <c r="CLT132" s="511"/>
      <c r="CLU132" s="511"/>
      <c r="CLV132" s="511"/>
      <c r="CLW132" s="511"/>
      <c r="CLX132" s="511"/>
      <c r="CLY132" s="511"/>
      <c r="CLZ132" s="511"/>
      <c r="CMA132" s="511"/>
      <c r="CMB132" s="511"/>
      <c r="CMC132" s="511"/>
      <c r="CMD132" s="511"/>
      <c r="CME132" s="511"/>
      <c r="CMF132" s="511"/>
      <c r="CMG132" s="511"/>
      <c r="CMH132" s="511"/>
      <c r="CMI132" s="511"/>
      <c r="CMJ132" s="511"/>
      <c r="CMK132" s="511"/>
      <c r="CML132" s="511"/>
      <c r="CMM132" s="511"/>
      <c r="CMN132" s="511"/>
      <c r="CMO132" s="511"/>
      <c r="CMP132" s="511"/>
      <c r="CMQ132" s="511"/>
      <c r="CMR132" s="511"/>
      <c r="CMS132" s="511"/>
      <c r="CMT132" s="511"/>
      <c r="CMU132" s="511"/>
      <c r="CMV132" s="511"/>
      <c r="CMW132" s="511"/>
      <c r="CMX132" s="511"/>
      <c r="CMY132" s="511"/>
      <c r="CMZ132" s="511"/>
      <c r="CNA132" s="511"/>
      <c r="CNB132" s="511"/>
      <c r="CNC132" s="511"/>
      <c r="CND132" s="511"/>
      <c r="CNE132" s="511"/>
      <c r="CNF132" s="511"/>
      <c r="CNG132" s="511"/>
      <c r="CNH132" s="511"/>
      <c r="CNI132" s="511"/>
      <c r="CNJ132" s="511"/>
      <c r="CNK132" s="511"/>
      <c r="CNL132" s="511"/>
      <c r="CNM132" s="511"/>
      <c r="CNN132" s="511"/>
      <c r="CNO132" s="511"/>
      <c r="CNP132" s="511"/>
      <c r="CNQ132" s="511"/>
      <c r="CNR132" s="511"/>
      <c r="CNS132" s="511"/>
      <c r="CNT132" s="511"/>
      <c r="CNU132" s="511"/>
      <c r="CNV132" s="511"/>
      <c r="CNW132" s="511"/>
      <c r="CNX132" s="511"/>
      <c r="CNY132" s="511"/>
      <c r="CNZ132" s="511"/>
      <c r="COA132" s="511"/>
      <c r="COB132" s="511"/>
      <c r="COC132" s="511"/>
      <c r="COD132" s="511"/>
      <c r="COE132" s="511"/>
      <c r="COF132" s="511"/>
      <c r="COG132" s="511"/>
      <c r="COH132" s="511"/>
      <c r="COI132" s="511"/>
      <c r="COJ132" s="511"/>
      <c r="COK132" s="511"/>
      <c r="COL132" s="511"/>
      <c r="COM132" s="511"/>
      <c r="CON132" s="511"/>
      <c r="COO132" s="511"/>
      <c r="COP132" s="511"/>
      <c r="COQ132" s="511"/>
      <c r="COR132" s="511"/>
      <c r="COS132" s="511"/>
      <c r="COT132" s="511"/>
      <c r="COU132" s="511"/>
      <c r="COV132" s="511"/>
      <c r="COW132" s="511"/>
      <c r="COX132" s="511"/>
      <c r="COY132" s="511"/>
      <c r="COZ132" s="511"/>
      <c r="CPA132" s="511"/>
      <c r="CPB132" s="511"/>
      <c r="CPC132" s="511"/>
      <c r="CPD132" s="511"/>
      <c r="CPE132" s="511"/>
      <c r="CPF132" s="511"/>
      <c r="CPG132" s="511"/>
      <c r="CPH132" s="511"/>
      <c r="CPI132" s="511"/>
      <c r="CPJ132" s="511"/>
      <c r="CPK132" s="511"/>
      <c r="CPL132" s="511"/>
      <c r="CPM132" s="511"/>
      <c r="CPN132" s="511"/>
      <c r="CPO132" s="511"/>
      <c r="CPP132" s="511"/>
      <c r="CPQ132" s="511"/>
      <c r="CPR132" s="511"/>
      <c r="CPS132" s="511"/>
      <c r="CPT132" s="511"/>
      <c r="CPU132" s="511"/>
      <c r="CPV132" s="511"/>
      <c r="CPW132" s="511"/>
      <c r="CPX132" s="511"/>
      <c r="CPY132" s="511"/>
      <c r="CPZ132" s="511"/>
      <c r="CQA132" s="511"/>
      <c r="CQB132" s="511"/>
      <c r="CQC132" s="511"/>
      <c r="CQD132" s="511"/>
      <c r="CQE132" s="511"/>
      <c r="CQF132" s="511"/>
      <c r="CQG132" s="511"/>
      <c r="CQH132" s="511"/>
      <c r="CQI132" s="511"/>
      <c r="CQJ132" s="511"/>
      <c r="CQK132" s="511"/>
      <c r="CQL132" s="511"/>
      <c r="CQM132" s="511"/>
      <c r="CQN132" s="511"/>
      <c r="CQO132" s="511"/>
      <c r="CQP132" s="511"/>
      <c r="CQQ132" s="511"/>
      <c r="CQR132" s="511"/>
      <c r="CQS132" s="511"/>
      <c r="CQT132" s="511"/>
      <c r="CQU132" s="511"/>
      <c r="CQV132" s="511"/>
      <c r="CQW132" s="511"/>
      <c r="CQX132" s="511"/>
      <c r="CQY132" s="511"/>
      <c r="CQZ132" s="511"/>
      <c r="CRA132" s="511"/>
      <c r="CRB132" s="511"/>
      <c r="CRC132" s="511"/>
      <c r="CRD132" s="511"/>
      <c r="CRE132" s="511"/>
      <c r="CRF132" s="511"/>
      <c r="CRG132" s="511"/>
      <c r="CRH132" s="511"/>
      <c r="CRI132" s="511"/>
      <c r="CRJ132" s="511"/>
      <c r="CRK132" s="511"/>
      <c r="CRL132" s="511"/>
      <c r="CRM132" s="511"/>
      <c r="CRN132" s="511"/>
      <c r="CRO132" s="511"/>
      <c r="CRP132" s="511"/>
      <c r="CRQ132" s="511"/>
      <c r="CRR132" s="511"/>
      <c r="CRS132" s="511"/>
      <c r="CRT132" s="511"/>
      <c r="CRU132" s="511"/>
      <c r="CRV132" s="511"/>
      <c r="CRW132" s="511"/>
      <c r="CRX132" s="511"/>
      <c r="CRY132" s="511"/>
      <c r="CRZ132" s="511"/>
      <c r="CSA132" s="511"/>
      <c r="CSB132" s="511"/>
      <c r="CSC132" s="511"/>
      <c r="CSD132" s="511"/>
      <c r="CSE132" s="511"/>
      <c r="CSF132" s="511"/>
      <c r="CSG132" s="511"/>
      <c r="CSH132" s="511"/>
      <c r="CSI132" s="511"/>
      <c r="CSJ132" s="511"/>
      <c r="CSK132" s="511"/>
      <c r="CSL132" s="511"/>
      <c r="CSM132" s="511"/>
      <c r="CSN132" s="511"/>
      <c r="CSO132" s="511"/>
      <c r="CSP132" s="511"/>
      <c r="CSQ132" s="511"/>
      <c r="CSR132" s="511"/>
      <c r="CSS132" s="511"/>
      <c r="CST132" s="511"/>
      <c r="CSU132" s="511"/>
      <c r="CSV132" s="511"/>
      <c r="CSW132" s="511"/>
      <c r="CSX132" s="511"/>
      <c r="CSY132" s="511"/>
      <c r="CSZ132" s="511"/>
      <c r="CTA132" s="511"/>
      <c r="CTB132" s="511"/>
      <c r="CTC132" s="511"/>
      <c r="CTD132" s="511"/>
      <c r="CTE132" s="511"/>
      <c r="CTF132" s="511"/>
      <c r="CTG132" s="511"/>
      <c r="CTH132" s="511"/>
      <c r="CTI132" s="511"/>
      <c r="CTJ132" s="511"/>
      <c r="CTK132" s="511"/>
      <c r="CTL132" s="511"/>
      <c r="CTM132" s="511"/>
      <c r="CTN132" s="511"/>
      <c r="CTO132" s="511"/>
      <c r="CTP132" s="511"/>
      <c r="CTQ132" s="511"/>
      <c r="CTR132" s="511"/>
      <c r="CTS132" s="511"/>
      <c r="CTT132" s="511"/>
      <c r="CTU132" s="511"/>
      <c r="CTV132" s="511"/>
      <c r="CTW132" s="511"/>
      <c r="CTX132" s="511"/>
      <c r="CTY132" s="511"/>
      <c r="CTZ132" s="511"/>
      <c r="CUA132" s="511"/>
      <c r="CUB132" s="511"/>
      <c r="CUC132" s="511"/>
      <c r="CUD132" s="511"/>
      <c r="CUE132" s="511"/>
      <c r="CUF132" s="511"/>
      <c r="CUG132" s="511"/>
      <c r="CUH132" s="511"/>
      <c r="CUI132" s="511"/>
      <c r="CUJ132" s="511"/>
      <c r="CUK132" s="511"/>
      <c r="CUL132" s="511"/>
      <c r="CUM132" s="511"/>
      <c r="CUN132" s="511"/>
      <c r="CUO132" s="511"/>
      <c r="CUP132" s="511"/>
      <c r="CUQ132" s="511"/>
      <c r="CUR132" s="511"/>
      <c r="CUS132" s="511"/>
      <c r="CUT132" s="511"/>
      <c r="CUU132" s="511"/>
      <c r="CUV132" s="511"/>
      <c r="CUW132" s="511"/>
      <c r="CUX132" s="511"/>
      <c r="CUY132" s="511"/>
      <c r="CUZ132" s="511"/>
      <c r="CVA132" s="511"/>
      <c r="CVB132" s="511"/>
      <c r="CVC132" s="511"/>
      <c r="CVD132" s="511"/>
      <c r="CVE132" s="511"/>
      <c r="CVF132" s="511"/>
      <c r="CVG132" s="511"/>
      <c r="CVH132" s="511"/>
      <c r="CVI132" s="511"/>
      <c r="CVJ132" s="511"/>
      <c r="CVK132" s="511"/>
      <c r="CVL132" s="511"/>
      <c r="CVM132" s="511"/>
      <c r="CVN132" s="511"/>
      <c r="CVO132" s="511"/>
      <c r="CVP132" s="511"/>
      <c r="CVQ132" s="511"/>
      <c r="CVR132" s="511"/>
      <c r="CVS132" s="511"/>
      <c r="CVT132" s="511"/>
      <c r="CVU132" s="511"/>
      <c r="CVV132" s="511"/>
      <c r="CVW132" s="511"/>
      <c r="CVX132" s="511"/>
      <c r="CVY132" s="511"/>
      <c r="CVZ132" s="511"/>
      <c r="CWA132" s="511"/>
      <c r="CWB132" s="511"/>
      <c r="CWC132" s="511"/>
      <c r="CWD132" s="511"/>
      <c r="CWE132" s="511"/>
      <c r="CWF132" s="511"/>
      <c r="CWG132" s="511"/>
      <c r="CWH132" s="511"/>
      <c r="CWI132" s="511"/>
      <c r="CWJ132" s="511"/>
      <c r="CWK132" s="511"/>
      <c r="CWL132" s="511"/>
      <c r="CWM132" s="511"/>
      <c r="CWN132" s="511"/>
      <c r="CWO132" s="511"/>
      <c r="CWP132" s="511"/>
      <c r="CWQ132" s="511"/>
      <c r="CWR132" s="511"/>
      <c r="CWS132" s="511"/>
      <c r="CWT132" s="511"/>
      <c r="CWU132" s="511"/>
      <c r="CWV132" s="511"/>
      <c r="CWW132" s="511"/>
      <c r="CWX132" s="511"/>
      <c r="CWY132" s="511"/>
      <c r="CWZ132" s="511"/>
      <c r="CXA132" s="511"/>
      <c r="CXB132" s="511"/>
      <c r="CXC132" s="511"/>
      <c r="CXD132" s="511"/>
      <c r="CXE132" s="511"/>
      <c r="CXF132" s="511"/>
      <c r="CXG132" s="511"/>
      <c r="CXH132" s="511"/>
      <c r="CXI132" s="511"/>
      <c r="CXJ132" s="511"/>
      <c r="CXK132" s="511"/>
      <c r="CXL132" s="511"/>
      <c r="CXM132" s="511"/>
      <c r="CXN132" s="511"/>
      <c r="CXO132" s="511"/>
      <c r="CXP132" s="511"/>
      <c r="CXQ132" s="511"/>
      <c r="CXR132" s="511"/>
      <c r="CXS132" s="511"/>
      <c r="CXT132" s="511"/>
      <c r="CXU132" s="511"/>
      <c r="CXV132" s="511"/>
      <c r="CXW132" s="511"/>
      <c r="CXX132" s="511"/>
      <c r="CXY132" s="511"/>
      <c r="CXZ132" s="511"/>
      <c r="CYA132" s="511"/>
      <c r="CYB132" s="511"/>
      <c r="CYC132" s="511"/>
      <c r="CYD132" s="511"/>
      <c r="CYE132" s="511"/>
      <c r="CYF132" s="511"/>
      <c r="CYG132" s="511"/>
      <c r="CYH132" s="511"/>
      <c r="CYI132" s="511"/>
      <c r="CYJ132" s="511"/>
      <c r="CYK132" s="511"/>
      <c r="CYL132" s="511"/>
      <c r="CYM132" s="511"/>
      <c r="CYN132" s="511"/>
      <c r="CYO132" s="511"/>
      <c r="CYP132" s="511"/>
      <c r="CYQ132" s="511"/>
      <c r="CYR132" s="511"/>
      <c r="CYS132" s="511"/>
      <c r="CYT132" s="511"/>
      <c r="CYU132" s="511"/>
      <c r="CYV132" s="511"/>
      <c r="CYW132" s="511"/>
      <c r="CYX132" s="511"/>
      <c r="CYY132" s="511"/>
      <c r="CYZ132" s="511"/>
      <c r="CZA132" s="511"/>
      <c r="CZB132" s="511"/>
      <c r="CZC132" s="511"/>
      <c r="CZD132" s="511"/>
      <c r="CZE132" s="511"/>
      <c r="CZF132" s="511"/>
      <c r="CZG132" s="511"/>
      <c r="CZH132" s="511"/>
      <c r="CZI132" s="511"/>
      <c r="CZJ132" s="511"/>
      <c r="CZK132" s="511"/>
      <c r="CZL132" s="511"/>
      <c r="CZM132" s="511"/>
      <c r="CZN132" s="511"/>
      <c r="CZO132" s="511"/>
      <c r="CZP132" s="511"/>
      <c r="CZQ132" s="511"/>
      <c r="CZR132" s="511"/>
      <c r="CZS132" s="511"/>
      <c r="CZT132" s="511"/>
      <c r="CZU132" s="511"/>
      <c r="CZV132" s="511"/>
      <c r="CZW132" s="511"/>
      <c r="CZX132" s="511"/>
      <c r="CZY132" s="511"/>
      <c r="CZZ132" s="511"/>
      <c r="DAA132" s="511"/>
      <c r="DAB132" s="511"/>
      <c r="DAC132" s="511"/>
      <c r="DAD132" s="511"/>
      <c r="DAE132" s="511"/>
      <c r="DAF132" s="511"/>
      <c r="DAG132" s="511"/>
      <c r="DAH132" s="511"/>
      <c r="DAI132" s="511"/>
      <c r="DAJ132" s="511"/>
      <c r="DAK132" s="511"/>
      <c r="DAL132" s="511"/>
      <c r="DAM132" s="511"/>
      <c r="DAN132" s="511"/>
      <c r="DAO132" s="511"/>
      <c r="DAP132" s="511"/>
      <c r="DAQ132" s="511"/>
      <c r="DAR132" s="511"/>
      <c r="DAS132" s="511"/>
      <c r="DAT132" s="511"/>
      <c r="DAU132" s="511"/>
      <c r="DAV132" s="511"/>
      <c r="DAW132" s="511"/>
      <c r="DAX132" s="511"/>
      <c r="DAY132" s="511"/>
      <c r="DAZ132" s="511"/>
      <c r="DBA132" s="511"/>
      <c r="DBB132" s="511"/>
      <c r="DBC132" s="511"/>
      <c r="DBD132" s="511"/>
      <c r="DBE132" s="511"/>
      <c r="DBF132" s="511"/>
      <c r="DBG132" s="511"/>
      <c r="DBH132" s="511"/>
      <c r="DBI132" s="511"/>
      <c r="DBJ132" s="511"/>
      <c r="DBK132" s="511"/>
      <c r="DBL132" s="511"/>
      <c r="DBM132" s="511"/>
      <c r="DBN132" s="511"/>
      <c r="DBO132" s="511"/>
      <c r="DBP132" s="511"/>
      <c r="DBQ132" s="511"/>
      <c r="DBR132" s="511"/>
      <c r="DBS132" s="511"/>
      <c r="DBT132" s="511"/>
      <c r="DBU132" s="511"/>
      <c r="DBV132" s="511"/>
      <c r="DBW132" s="511"/>
      <c r="DBX132" s="511"/>
      <c r="DBY132" s="511"/>
      <c r="DBZ132" s="511"/>
      <c r="DCA132" s="511"/>
      <c r="DCB132" s="511"/>
      <c r="DCC132" s="511"/>
      <c r="DCD132" s="511"/>
      <c r="DCE132" s="511"/>
      <c r="DCF132" s="511"/>
      <c r="DCG132" s="511"/>
      <c r="DCH132" s="511"/>
      <c r="DCI132" s="511"/>
      <c r="DCJ132" s="511"/>
      <c r="DCK132" s="511"/>
      <c r="DCL132" s="511"/>
      <c r="DCM132" s="511"/>
      <c r="DCN132" s="511"/>
      <c r="DCO132" s="511"/>
      <c r="DCP132" s="511"/>
      <c r="DCQ132" s="511"/>
      <c r="DCR132" s="511"/>
      <c r="DCS132" s="511"/>
      <c r="DCT132" s="511"/>
      <c r="DCU132" s="511"/>
      <c r="DCV132" s="511"/>
      <c r="DCW132" s="511"/>
      <c r="DCX132" s="511"/>
      <c r="DCY132" s="511"/>
      <c r="DCZ132" s="511"/>
      <c r="DDA132" s="511"/>
      <c r="DDB132" s="511"/>
      <c r="DDC132" s="511"/>
      <c r="DDD132" s="511"/>
      <c r="DDE132" s="511"/>
      <c r="DDF132" s="511"/>
      <c r="DDG132" s="511"/>
      <c r="DDH132" s="511"/>
      <c r="DDI132" s="511"/>
      <c r="DDJ132" s="511"/>
      <c r="DDK132" s="511"/>
      <c r="DDL132" s="511"/>
      <c r="DDM132" s="511"/>
      <c r="DDN132" s="511"/>
      <c r="DDO132" s="511"/>
      <c r="DDP132" s="511"/>
      <c r="DDQ132" s="511"/>
      <c r="DDR132" s="511"/>
      <c r="DDS132" s="511"/>
      <c r="DDT132" s="511"/>
      <c r="DDU132" s="511"/>
      <c r="DDV132" s="511"/>
      <c r="DDW132" s="511"/>
      <c r="DDX132" s="511"/>
      <c r="DDY132" s="511"/>
      <c r="DDZ132" s="511"/>
      <c r="DEA132" s="511"/>
      <c r="DEB132" s="511"/>
      <c r="DEC132" s="511"/>
      <c r="DED132" s="511"/>
      <c r="DEE132" s="511"/>
      <c r="DEF132" s="511"/>
      <c r="DEG132" s="511"/>
      <c r="DEH132" s="511"/>
      <c r="DEI132" s="511"/>
      <c r="DEJ132" s="511"/>
      <c r="DEK132" s="511"/>
      <c r="DEL132" s="511"/>
      <c r="DEM132" s="511"/>
      <c r="DEN132" s="511"/>
      <c r="DEO132" s="511"/>
      <c r="DEP132" s="511"/>
      <c r="DEQ132" s="511"/>
      <c r="DER132" s="511"/>
      <c r="DES132" s="511"/>
      <c r="DET132" s="511"/>
      <c r="DEU132" s="511"/>
      <c r="DEV132" s="511"/>
      <c r="DEW132" s="511"/>
      <c r="DEX132" s="511"/>
      <c r="DEY132" s="511"/>
      <c r="DEZ132" s="511"/>
      <c r="DFA132" s="511"/>
      <c r="DFB132" s="511"/>
      <c r="DFC132" s="511"/>
      <c r="DFD132" s="511"/>
      <c r="DFE132" s="511"/>
      <c r="DFF132" s="511"/>
      <c r="DFG132" s="511"/>
      <c r="DFH132" s="511"/>
      <c r="DFI132" s="511"/>
      <c r="DFJ132" s="511"/>
      <c r="DFK132" s="511"/>
      <c r="DFL132" s="511"/>
      <c r="DFM132" s="511"/>
      <c r="DFN132" s="511"/>
      <c r="DFO132" s="511"/>
      <c r="DFP132" s="511"/>
      <c r="DFQ132" s="511"/>
      <c r="DFR132" s="511"/>
      <c r="DFS132" s="511"/>
      <c r="DFT132" s="511"/>
      <c r="DFU132" s="511"/>
      <c r="DFV132" s="511"/>
      <c r="DFW132" s="511"/>
      <c r="DFX132" s="511"/>
      <c r="DFY132" s="511"/>
      <c r="DFZ132" s="511"/>
      <c r="DGA132" s="511"/>
      <c r="DGB132" s="511"/>
      <c r="DGC132" s="511"/>
      <c r="DGD132" s="511"/>
      <c r="DGE132" s="511"/>
      <c r="DGF132" s="511"/>
      <c r="DGG132" s="511"/>
      <c r="DGH132" s="511"/>
      <c r="DGI132" s="511"/>
      <c r="DGJ132" s="511"/>
      <c r="DGK132" s="511"/>
      <c r="DGL132" s="511"/>
      <c r="DGM132" s="511"/>
      <c r="DGN132" s="511"/>
      <c r="DGO132" s="511"/>
      <c r="DGP132" s="511"/>
      <c r="DGQ132" s="511"/>
      <c r="DGR132" s="511"/>
      <c r="DGS132" s="511"/>
      <c r="DGT132" s="511"/>
      <c r="DGU132" s="511"/>
      <c r="DGV132" s="511"/>
      <c r="DGW132" s="511"/>
      <c r="DGX132" s="511"/>
      <c r="DGY132" s="511"/>
      <c r="DGZ132" s="511"/>
      <c r="DHA132" s="511"/>
      <c r="DHB132" s="511"/>
      <c r="DHC132" s="511"/>
      <c r="DHD132" s="511"/>
      <c r="DHE132" s="511"/>
      <c r="DHF132" s="511"/>
      <c r="DHG132" s="511"/>
      <c r="DHH132" s="511"/>
      <c r="DHI132" s="511"/>
      <c r="DHJ132" s="511"/>
      <c r="DHK132" s="511"/>
      <c r="DHL132" s="511"/>
      <c r="DHM132" s="511"/>
      <c r="DHN132" s="511"/>
      <c r="DHO132" s="511"/>
      <c r="DHP132" s="511"/>
      <c r="DHQ132" s="511"/>
      <c r="DHR132" s="511"/>
      <c r="DHS132" s="511"/>
      <c r="DHT132" s="511"/>
      <c r="DHU132" s="511"/>
      <c r="DHV132" s="511"/>
      <c r="DHW132" s="511"/>
      <c r="DHX132" s="511"/>
      <c r="DHY132" s="511"/>
      <c r="DHZ132" s="511"/>
      <c r="DIA132" s="511"/>
      <c r="DIB132" s="511"/>
      <c r="DIC132" s="511"/>
      <c r="DID132" s="511"/>
      <c r="DIE132" s="511"/>
      <c r="DIF132" s="511"/>
      <c r="DIG132" s="511"/>
      <c r="DIH132" s="511"/>
      <c r="DII132" s="511"/>
      <c r="DIJ132" s="511"/>
      <c r="DIK132" s="511"/>
      <c r="DIL132" s="511"/>
      <c r="DIM132" s="511"/>
      <c r="DIN132" s="511"/>
      <c r="DIO132" s="511"/>
      <c r="DIP132" s="511"/>
      <c r="DIQ132" s="511"/>
      <c r="DIR132" s="511"/>
      <c r="DIS132" s="511"/>
      <c r="DIT132" s="511"/>
      <c r="DIU132" s="511"/>
      <c r="DIV132" s="511"/>
      <c r="DIW132" s="511"/>
      <c r="DIX132" s="511"/>
      <c r="DIY132" s="511"/>
      <c r="DIZ132" s="511"/>
      <c r="DJA132" s="511"/>
      <c r="DJB132" s="511"/>
      <c r="DJC132" s="511"/>
      <c r="DJD132" s="511"/>
      <c r="DJE132" s="511"/>
      <c r="DJF132" s="511"/>
      <c r="DJG132" s="511"/>
      <c r="DJH132" s="511"/>
      <c r="DJI132" s="511"/>
      <c r="DJJ132" s="511"/>
      <c r="DJK132" s="511"/>
      <c r="DJL132" s="511"/>
      <c r="DJM132" s="511"/>
      <c r="DJN132" s="511"/>
      <c r="DJO132" s="511"/>
      <c r="DJP132" s="511"/>
      <c r="DJQ132" s="511"/>
      <c r="DJR132" s="511"/>
      <c r="DJS132" s="511"/>
      <c r="DJT132" s="511"/>
      <c r="DJU132" s="511"/>
      <c r="DJV132" s="511"/>
      <c r="DJW132" s="511"/>
      <c r="DJX132" s="511"/>
      <c r="DJY132" s="511"/>
      <c r="DJZ132" s="511"/>
      <c r="DKA132" s="511"/>
      <c r="DKB132" s="511"/>
      <c r="DKC132" s="511"/>
      <c r="DKD132" s="511"/>
      <c r="DKE132" s="511"/>
      <c r="DKF132" s="511"/>
      <c r="DKG132" s="511"/>
      <c r="DKH132" s="511"/>
      <c r="DKI132" s="511"/>
      <c r="DKJ132" s="511"/>
      <c r="DKK132" s="511"/>
      <c r="DKL132" s="511"/>
      <c r="DKM132" s="511"/>
      <c r="DKN132" s="511"/>
      <c r="DKO132" s="511"/>
      <c r="DKP132" s="511"/>
      <c r="DKQ132" s="511"/>
      <c r="DKR132" s="511"/>
      <c r="DKS132" s="511"/>
      <c r="DKT132" s="511"/>
      <c r="DKU132" s="511"/>
      <c r="DKV132" s="511"/>
      <c r="DKW132" s="511"/>
      <c r="DKX132" s="511"/>
      <c r="DKY132" s="511"/>
      <c r="DKZ132" s="511"/>
      <c r="DLA132" s="511"/>
      <c r="DLB132" s="511"/>
      <c r="DLC132" s="511"/>
      <c r="DLD132" s="511"/>
      <c r="DLE132" s="511"/>
      <c r="DLF132" s="511"/>
      <c r="DLG132" s="511"/>
      <c r="DLH132" s="511"/>
      <c r="DLI132" s="511"/>
      <c r="DLJ132" s="511"/>
      <c r="DLK132" s="511"/>
      <c r="DLL132" s="511"/>
      <c r="DLM132" s="511"/>
      <c r="DLN132" s="511"/>
      <c r="DLO132" s="511"/>
      <c r="DLP132" s="511"/>
      <c r="DLQ132" s="511"/>
      <c r="DLR132" s="511"/>
      <c r="DLS132" s="511"/>
      <c r="DLT132" s="511"/>
      <c r="DLU132" s="511"/>
      <c r="DLV132" s="511"/>
      <c r="DLW132" s="511"/>
      <c r="DLX132" s="511"/>
      <c r="DLY132" s="511"/>
      <c r="DLZ132" s="511"/>
      <c r="DMA132" s="511"/>
      <c r="DMB132" s="511"/>
      <c r="DMC132" s="511"/>
      <c r="DMD132" s="511"/>
      <c r="DME132" s="511"/>
      <c r="DMF132" s="511"/>
      <c r="DMG132" s="511"/>
      <c r="DMH132" s="511"/>
      <c r="DMI132" s="511"/>
      <c r="DMJ132" s="511"/>
      <c r="DMK132" s="511"/>
      <c r="DML132" s="511"/>
      <c r="DMM132" s="511"/>
      <c r="DMN132" s="511"/>
      <c r="DMO132" s="511"/>
      <c r="DMP132" s="511"/>
      <c r="DMQ132" s="511"/>
      <c r="DMR132" s="511"/>
      <c r="DMS132" s="511"/>
      <c r="DMT132" s="511"/>
      <c r="DMU132" s="511"/>
      <c r="DMV132" s="511"/>
      <c r="DMW132" s="511"/>
      <c r="DMX132" s="511"/>
      <c r="DMY132" s="511"/>
      <c r="DMZ132" s="511"/>
      <c r="DNA132" s="511"/>
      <c r="DNB132" s="511"/>
      <c r="DNC132" s="511"/>
      <c r="DND132" s="511"/>
      <c r="DNE132" s="511"/>
      <c r="DNF132" s="511"/>
      <c r="DNG132" s="511"/>
      <c r="DNH132" s="511"/>
      <c r="DNI132" s="511"/>
      <c r="DNJ132" s="511"/>
      <c r="DNK132" s="511"/>
      <c r="DNL132" s="511"/>
      <c r="DNM132" s="511"/>
      <c r="DNN132" s="511"/>
      <c r="DNO132" s="511"/>
      <c r="DNP132" s="511"/>
      <c r="DNQ132" s="511"/>
      <c r="DNR132" s="511"/>
      <c r="DNS132" s="511"/>
      <c r="DNT132" s="511"/>
      <c r="DNU132" s="511"/>
      <c r="DNV132" s="511"/>
      <c r="DNW132" s="511"/>
      <c r="DNX132" s="511"/>
      <c r="DNY132" s="511"/>
      <c r="DNZ132" s="511"/>
      <c r="DOA132" s="511"/>
      <c r="DOB132" s="511"/>
      <c r="DOC132" s="511"/>
      <c r="DOD132" s="511"/>
      <c r="DOE132" s="511"/>
      <c r="DOF132" s="511"/>
      <c r="DOG132" s="511"/>
      <c r="DOH132" s="511"/>
      <c r="DOI132" s="511"/>
      <c r="DOJ132" s="511"/>
      <c r="DOK132" s="511"/>
      <c r="DOL132" s="511"/>
      <c r="DOM132" s="511"/>
      <c r="DON132" s="511"/>
      <c r="DOO132" s="511"/>
      <c r="DOP132" s="511"/>
      <c r="DOQ132" s="511"/>
      <c r="DOR132" s="511"/>
      <c r="DOS132" s="511"/>
      <c r="DOT132" s="511"/>
      <c r="DOU132" s="511"/>
      <c r="DOV132" s="511"/>
      <c r="DOW132" s="511"/>
      <c r="DOX132" s="511"/>
      <c r="DOY132" s="511"/>
      <c r="DOZ132" s="511"/>
      <c r="DPA132" s="511"/>
      <c r="DPB132" s="511"/>
      <c r="DPC132" s="511"/>
      <c r="DPD132" s="511"/>
      <c r="DPE132" s="511"/>
      <c r="DPF132" s="511"/>
      <c r="DPG132" s="511"/>
      <c r="DPH132" s="511"/>
      <c r="DPI132" s="511"/>
      <c r="DPJ132" s="511"/>
      <c r="DPK132" s="511"/>
      <c r="DPL132" s="511"/>
      <c r="DPM132" s="511"/>
      <c r="DPN132" s="511"/>
      <c r="DPO132" s="511"/>
      <c r="DPP132" s="511"/>
      <c r="DPQ132" s="511"/>
      <c r="DPR132" s="511"/>
      <c r="DPS132" s="511"/>
      <c r="DPT132" s="511"/>
      <c r="DPU132" s="511"/>
      <c r="DPV132" s="511"/>
      <c r="DPW132" s="511"/>
      <c r="DPX132" s="511"/>
      <c r="DPY132" s="511"/>
      <c r="DPZ132" s="511"/>
      <c r="DQA132" s="511"/>
      <c r="DQB132" s="511"/>
      <c r="DQC132" s="511"/>
      <c r="DQD132" s="511"/>
      <c r="DQE132" s="511"/>
      <c r="DQF132" s="511"/>
      <c r="DQG132" s="511"/>
      <c r="DQH132" s="511"/>
      <c r="DQI132" s="511"/>
      <c r="DQJ132" s="511"/>
      <c r="DQK132" s="511"/>
      <c r="DQL132" s="511"/>
      <c r="DQM132" s="511"/>
      <c r="DQN132" s="511"/>
      <c r="DQO132" s="511"/>
      <c r="DQP132" s="511"/>
      <c r="DQQ132" s="511"/>
      <c r="DQR132" s="511"/>
      <c r="DQS132" s="511"/>
      <c r="DQT132" s="511"/>
      <c r="DQU132" s="511"/>
      <c r="DQV132" s="511"/>
      <c r="DQW132" s="511"/>
      <c r="DQX132" s="511"/>
      <c r="DQY132" s="511"/>
      <c r="DQZ132" s="511"/>
      <c r="DRA132" s="511"/>
      <c r="DRB132" s="511"/>
      <c r="DRC132" s="511"/>
      <c r="DRD132" s="511"/>
      <c r="DRE132" s="511"/>
      <c r="DRF132" s="511"/>
      <c r="DRG132" s="511"/>
      <c r="DRH132" s="511"/>
      <c r="DRI132" s="511"/>
      <c r="DRJ132" s="511"/>
      <c r="DRK132" s="511"/>
      <c r="DRL132" s="511"/>
      <c r="DRM132" s="511"/>
      <c r="DRN132" s="511"/>
      <c r="DRO132" s="511"/>
      <c r="DRP132" s="511"/>
      <c r="DRQ132" s="511"/>
      <c r="DRR132" s="511"/>
      <c r="DRS132" s="511"/>
      <c r="DRT132" s="511"/>
      <c r="DRU132" s="511"/>
      <c r="DRV132" s="511"/>
      <c r="DRW132" s="511"/>
      <c r="DRX132" s="511"/>
      <c r="DRY132" s="511"/>
      <c r="DRZ132" s="511"/>
      <c r="DSA132" s="511"/>
      <c r="DSB132" s="511"/>
      <c r="DSC132" s="511"/>
      <c r="DSD132" s="511"/>
      <c r="DSE132" s="511"/>
      <c r="DSF132" s="511"/>
      <c r="DSG132" s="511"/>
      <c r="DSH132" s="511"/>
      <c r="DSI132" s="511"/>
      <c r="DSJ132" s="511"/>
      <c r="DSK132" s="511"/>
      <c r="DSL132" s="511"/>
      <c r="DSM132" s="511"/>
      <c r="DSN132" s="511"/>
      <c r="DSO132" s="511"/>
      <c r="DSP132" s="511"/>
      <c r="DSQ132" s="511"/>
      <c r="DSR132" s="511"/>
      <c r="DSS132" s="511"/>
      <c r="DST132" s="511"/>
      <c r="DSU132" s="511"/>
      <c r="DSV132" s="511"/>
      <c r="DSW132" s="511"/>
      <c r="DSX132" s="511"/>
      <c r="DSY132" s="511"/>
      <c r="DSZ132" s="511"/>
      <c r="DTA132" s="511"/>
      <c r="DTB132" s="511"/>
      <c r="DTC132" s="511"/>
      <c r="DTD132" s="511"/>
      <c r="DTE132" s="511"/>
      <c r="DTF132" s="511"/>
      <c r="DTG132" s="511"/>
      <c r="DTH132" s="511"/>
      <c r="DTI132" s="511"/>
      <c r="DTJ132" s="511"/>
      <c r="DTK132" s="511"/>
      <c r="DTL132" s="511"/>
      <c r="DTM132" s="511"/>
      <c r="DTN132" s="511"/>
      <c r="DTO132" s="511"/>
      <c r="DTP132" s="511"/>
      <c r="DTQ132" s="511"/>
      <c r="DTR132" s="511"/>
      <c r="DTS132" s="511"/>
      <c r="DTT132" s="511"/>
      <c r="DTU132" s="511"/>
      <c r="DTV132" s="511"/>
      <c r="DTW132" s="511"/>
      <c r="DTX132" s="511"/>
      <c r="DTY132" s="511"/>
      <c r="DTZ132" s="511"/>
      <c r="DUA132" s="511"/>
      <c r="DUB132" s="511"/>
      <c r="DUC132" s="511"/>
      <c r="DUD132" s="511"/>
      <c r="DUE132" s="511"/>
      <c r="DUF132" s="511"/>
      <c r="DUG132" s="511"/>
      <c r="DUH132" s="511"/>
      <c r="DUI132" s="511"/>
      <c r="DUJ132" s="511"/>
      <c r="DUK132" s="511"/>
      <c r="DUL132" s="511"/>
      <c r="DUM132" s="511"/>
      <c r="DUN132" s="511"/>
      <c r="DUO132" s="511"/>
      <c r="DUP132" s="511"/>
      <c r="DUQ132" s="511"/>
      <c r="DUR132" s="511"/>
      <c r="DUS132" s="511"/>
      <c r="DUT132" s="511"/>
      <c r="DUU132" s="511"/>
      <c r="DUV132" s="511"/>
      <c r="DUW132" s="511"/>
      <c r="DUX132" s="511"/>
      <c r="DUY132" s="511"/>
      <c r="DUZ132" s="511"/>
      <c r="DVA132" s="511"/>
      <c r="DVB132" s="511"/>
      <c r="DVC132" s="511"/>
      <c r="DVD132" s="511"/>
      <c r="DVE132" s="511"/>
      <c r="DVF132" s="511"/>
      <c r="DVG132" s="511"/>
      <c r="DVH132" s="511"/>
      <c r="DVI132" s="511"/>
      <c r="DVJ132" s="511"/>
      <c r="DVK132" s="511"/>
      <c r="DVL132" s="511"/>
      <c r="DVM132" s="511"/>
      <c r="DVN132" s="511"/>
      <c r="DVO132" s="511"/>
      <c r="DVP132" s="511"/>
      <c r="DVQ132" s="511"/>
      <c r="DVR132" s="511"/>
      <c r="DVS132" s="511"/>
      <c r="DVT132" s="511"/>
      <c r="DVU132" s="511"/>
      <c r="DVV132" s="511"/>
      <c r="DVW132" s="511"/>
      <c r="DVX132" s="511"/>
      <c r="DVY132" s="511"/>
      <c r="DVZ132" s="511"/>
      <c r="DWA132" s="511"/>
      <c r="DWB132" s="511"/>
      <c r="DWC132" s="511"/>
      <c r="DWD132" s="511"/>
      <c r="DWE132" s="511"/>
      <c r="DWF132" s="511"/>
      <c r="DWG132" s="511"/>
      <c r="DWH132" s="511"/>
      <c r="DWI132" s="511"/>
      <c r="DWJ132" s="511"/>
      <c r="DWK132" s="511"/>
      <c r="DWL132" s="511"/>
      <c r="DWM132" s="511"/>
      <c r="DWN132" s="511"/>
      <c r="DWO132" s="511"/>
      <c r="DWP132" s="511"/>
      <c r="DWQ132" s="511"/>
      <c r="DWR132" s="511"/>
      <c r="DWS132" s="511"/>
      <c r="DWT132" s="511"/>
      <c r="DWU132" s="511"/>
      <c r="DWV132" s="511"/>
      <c r="DWW132" s="511"/>
      <c r="DWX132" s="511"/>
      <c r="DWY132" s="511"/>
      <c r="DWZ132" s="511"/>
      <c r="DXA132" s="511"/>
      <c r="DXB132" s="511"/>
      <c r="DXC132" s="511"/>
      <c r="DXD132" s="511"/>
      <c r="DXE132" s="511"/>
      <c r="DXF132" s="511"/>
      <c r="DXG132" s="511"/>
      <c r="DXH132" s="511"/>
      <c r="DXI132" s="511"/>
      <c r="DXJ132" s="511"/>
      <c r="DXK132" s="511"/>
      <c r="DXL132" s="511"/>
      <c r="DXM132" s="511"/>
      <c r="DXN132" s="511"/>
      <c r="DXO132" s="511"/>
      <c r="DXP132" s="511"/>
      <c r="DXQ132" s="511"/>
      <c r="DXR132" s="511"/>
      <c r="DXS132" s="511"/>
      <c r="DXT132" s="511"/>
      <c r="DXU132" s="511"/>
      <c r="DXV132" s="511"/>
      <c r="DXW132" s="511"/>
      <c r="DXX132" s="511"/>
      <c r="DXY132" s="511"/>
      <c r="DXZ132" s="511"/>
      <c r="DYA132" s="511"/>
      <c r="DYB132" s="511"/>
      <c r="DYC132" s="511"/>
      <c r="DYD132" s="511"/>
      <c r="DYE132" s="511"/>
      <c r="DYF132" s="511"/>
      <c r="DYG132" s="511"/>
      <c r="DYH132" s="511"/>
      <c r="DYI132" s="511"/>
      <c r="DYJ132" s="511"/>
      <c r="DYK132" s="511"/>
      <c r="DYL132" s="511"/>
      <c r="DYM132" s="511"/>
      <c r="DYN132" s="511"/>
      <c r="DYO132" s="511"/>
      <c r="DYP132" s="511"/>
      <c r="DYQ132" s="511"/>
      <c r="DYR132" s="511"/>
      <c r="DYS132" s="511"/>
      <c r="DYT132" s="511"/>
      <c r="DYU132" s="511"/>
      <c r="DYV132" s="511"/>
      <c r="DYW132" s="511"/>
      <c r="DYX132" s="511"/>
      <c r="DYY132" s="511"/>
      <c r="DYZ132" s="511"/>
      <c r="DZA132" s="511"/>
      <c r="DZB132" s="511"/>
      <c r="DZC132" s="511"/>
      <c r="DZD132" s="511"/>
      <c r="DZE132" s="511"/>
      <c r="DZF132" s="511"/>
      <c r="DZG132" s="511"/>
      <c r="DZH132" s="511"/>
      <c r="DZI132" s="511"/>
      <c r="DZJ132" s="511"/>
      <c r="DZK132" s="511"/>
      <c r="DZL132" s="511"/>
      <c r="DZM132" s="511"/>
      <c r="DZN132" s="511"/>
      <c r="DZO132" s="511"/>
      <c r="DZP132" s="511"/>
      <c r="DZQ132" s="511"/>
      <c r="DZR132" s="511"/>
      <c r="DZS132" s="511"/>
      <c r="DZT132" s="511"/>
      <c r="DZU132" s="511"/>
      <c r="DZV132" s="511"/>
      <c r="DZW132" s="511"/>
      <c r="DZX132" s="511"/>
      <c r="DZY132" s="511"/>
      <c r="DZZ132" s="511"/>
      <c r="EAA132" s="511"/>
      <c r="EAB132" s="511"/>
      <c r="EAC132" s="511"/>
      <c r="EAD132" s="511"/>
      <c r="EAE132" s="511"/>
      <c r="EAF132" s="511"/>
      <c r="EAG132" s="511"/>
      <c r="EAH132" s="511"/>
      <c r="EAI132" s="511"/>
      <c r="EAJ132" s="511"/>
      <c r="EAK132" s="511"/>
      <c r="EAL132" s="511"/>
      <c r="EAM132" s="511"/>
      <c r="EAN132" s="511"/>
      <c r="EAO132" s="511"/>
      <c r="EAP132" s="511"/>
      <c r="EAQ132" s="511"/>
      <c r="EAR132" s="511"/>
      <c r="EAS132" s="511"/>
      <c r="EAT132" s="511"/>
      <c r="EAU132" s="511"/>
      <c r="EAV132" s="511"/>
      <c r="EAW132" s="511"/>
      <c r="EAX132" s="511"/>
      <c r="EAY132" s="511"/>
      <c r="EAZ132" s="511"/>
      <c r="EBA132" s="511"/>
      <c r="EBB132" s="511"/>
      <c r="EBC132" s="511"/>
      <c r="EBD132" s="511"/>
      <c r="EBE132" s="511"/>
      <c r="EBF132" s="511"/>
      <c r="EBG132" s="511"/>
      <c r="EBH132" s="511"/>
      <c r="EBI132" s="511"/>
      <c r="EBJ132" s="511"/>
      <c r="EBK132" s="511"/>
      <c r="EBL132" s="511"/>
      <c r="EBM132" s="511"/>
      <c r="EBN132" s="511"/>
      <c r="EBO132" s="511"/>
      <c r="EBP132" s="511"/>
      <c r="EBQ132" s="511"/>
      <c r="EBR132" s="511"/>
      <c r="EBS132" s="511"/>
      <c r="EBT132" s="511"/>
      <c r="EBU132" s="511"/>
      <c r="EBV132" s="511"/>
      <c r="EBW132" s="511"/>
      <c r="EBX132" s="511"/>
      <c r="EBY132" s="511"/>
      <c r="EBZ132" s="511"/>
      <c r="ECA132" s="511"/>
      <c r="ECB132" s="511"/>
      <c r="ECC132" s="511"/>
      <c r="ECD132" s="511"/>
      <c r="ECE132" s="511"/>
      <c r="ECF132" s="511"/>
      <c r="ECG132" s="511"/>
      <c r="ECH132" s="511"/>
      <c r="ECI132" s="511"/>
      <c r="ECJ132" s="511"/>
      <c r="ECK132" s="511"/>
      <c r="ECL132" s="511"/>
      <c r="ECM132" s="511"/>
      <c r="ECN132" s="511"/>
      <c r="ECO132" s="511"/>
      <c r="ECP132" s="511"/>
      <c r="ECQ132" s="511"/>
      <c r="ECR132" s="511"/>
      <c r="ECS132" s="511"/>
      <c r="ECT132" s="511"/>
      <c r="ECU132" s="511"/>
      <c r="ECV132" s="511"/>
      <c r="ECW132" s="511"/>
      <c r="ECX132" s="511"/>
      <c r="ECY132" s="511"/>
      <c r="ECZ132" s="511"/>
      <c r="EDA132" s="511"/>
      <c r="EDB132" s="511"/>
      <c r="EDC132" s="511"/>
      <c r="EDD132" s="511"/>
      <c r="EDE132" s="511"/>
      <c r="EDF132" s="511"/>
      <c r="EDG132" s="511"/>
      <c r="EDH132" s="511"/>
      <c r="EDI132" s="511"/>
      <c r="EDJ132" s="511"/>
      <c r="EDK132" s="511"/>
      <c r="EDL132" s="511"/>
      <c r="EDM132" s="511"/>
      <c r="EDN132" s="511"/>
      <c r="EDO132" s="511"/>
      <c r="EDP132" s="511"/>
      <c r="EDQ132" s="511"/>
      <c r="EDR132" s="511"/>
      <c r="EDS132" s="511"/>
      <c r="EDT132" s="511"/>
      <c r="EDU132" s="511"/>
      <c r="EDV132" s="511"/>
      <c r="EDW132" s="511"/>
      <c r="EDX132" s="511"/>
      <c r="EDY132" s="511"/>
      <c r="EDZ132" s="511"/>
      <c r="EEA132" s="511"/>
      <c r="EEB132" s="511"/>
      <c r="EEC132" s="511"/>
      <c r="EED132" s="511"/>
      <c r="EEE132" s="511"/>
      <c r="EEF132" s="511"/>
      <c r="EEG132" s="511"/>
      <c r="EEH132" s="511"/>
      <c r="EEI132" s="511"/>
      <c r="EEJ132" s="511"/>
      <c r="EEK132" s="511"/>
      <c r="EEL132" s="511"/>
      <c r="EEM132" s="511"/>
      <c r="EEN132" s="511"/>
      <c r="EEO132" s="511"/>
      <c r="EEP132" s="511"/>
      <c r="EEQ132" s="511"/>
      <c r="EER132" s="511"/>
      <c r="EES132" s="511"/>
      <c r="EET132" s="511"/>
      <c r="EEU132" s="511"/>
      <c r="EEV132" s="511"/>
      <c r="EEW132" s="511"/>
      <c r="EEX132" s="511"/>
      <c r="EEY132" s="511"/>
      <c r="EEZ132" s="511"/>
      <c r="EFA132" s="511"/>
      <c r="EFB132" s="511"/>
      <c r="EFC132" s="511"/>
      <c r="EFD132" s="511"/>
      <c r="EFE132" s="511"/>
      <c r="EFF132" s="511"/>
      <c r="EFG132" s="511"/>
      <c r="EFH132" s="511"/>
      <c r="EFI132" s="511"/>
      <c r="EFJ132" s="511"/>
      <c r="EFK132" s="511"/>
      <c r="EFL132" s="511"/>
      <c r="EFM132" s="511"/>
      <c r="EFN132" s="511"/>
      <c r="EFO132" s="511"/>
      <c r="EFP132" s="511"/>
      <c r="EFQ132" s="511"/>
      <c r="EFR132" s="511"/>
      <c r="EFS132" s="511"/>
      <c r="EFT132" s="511"/>
      <c r="EFU132" s="511"/>
      <c r="EFV132" s="511"/>
      <c r="EFW132" s="511"/>
      <c r="EFX132" s="511"/>
      <c r="EFY132" s="511"/>
      <c r="EFZ132" s="511"/>
      <c r="EGA132" s="511"/>
      <c r="EGB132" s="511"/>
      <c r="EGC132" s="511"/>
      <c r="EGD132" s="511"/>
      <c r="EGE132" s="511"/>
      <c r="EGF132" s="511"/>
      <c r="EGG132" s="511"/>
      <c r="EGH132" s="511"/>
      <c r="EGI132" s="511"/>
      <c r="EGJ132" s="511"/>
      <c r="EGK132" s="511"/>
      <c r="EGL132" s="511"/>
      <c r="EGM132" s="511"/>
      <c r="EGN132" s="511"/>
      <c r="EGO132" s="511"/>
      <c r="EGP132" s="511"/>
      <c r="EGQ132" s="511"/>
      <c r="EGR132" s="511"/>
      <c r="EGS132" s="511"/>
      <c r="EGT132" s="511"/>
      <c r="EGU132" s="511"/>
      <c r="EGV132" s="511"/>
      <c r="EGW132" s="511"/>
      <c r="EGX132" s="511"/>
      <c r="EGY132" s="511"/>
      <c r="EGZ132" s="511"/>
      <c r="EHA132" s="511"/>
      <c r="EHB132" s="511"/>
      <c r="EHC132" s="511"/>
      <c r="EHD132" s="511"/>
      <c r="EHE132" s="511"/>
      <c r="EHF132" s="511"/>
      <c r="EHG132" s="511"/>
      <c r="EHH132" s="511"/>
      <c r="EHI132" s="511"/>
      <c r="EHJ132" s="511"/>
      <c r="EHK132" s="511"/>
      <c r="EHL132" s="511"/>
      <c r="EHM132" s="511"/>
      <c r="EHN132" s="511"/>
      <c r="EHO132" s="511"/>
      <c r="EHP132" s="511"/>
      <c r="EHQ132" s="511"/>
      <c r="EHR132" s="511"/>
      <c r="EHS132" s="511"/>
      <c r="EHT132" s="511"/>
      <c r="EHU132" s="511"/>
      <c r="EHV132" s="511"/>
      <c r="EHW132" s="511"/>
      <c r="EHX132" s="511"/>
      <c r="EHY132" s="511"/>
      <c r="EHZ132" s="511"/>
      <c r="EIA132" s="511"/>
      <c r="EIB132" s="511"/>
      <c r="EIC132" s="511"/>
      <c r="EID132" s="511"/>
      <c r="EIE132" s="511"/>
      <c r="EIF132" s="511"/>
      <c r="EIG132" s="511"/>
      <c r="EIH132" s="511"/>
      <c r="EII132" s="511"/>
      <c r="EIJ132" s="511"/>
      <c r="EIK132" s="511"/>
      <c r="EIL132" s="511"/>
      <c r="EIM132" s="511"/>
      <c r="EIN132" s="511"/>
      <c r="EIO132" s="511"/>
      <c r="EIP132" s="511"/>
      <c r="EIQ132" s="511"/>
      <c r="EIR132" s="511"/>
      <c r="EIS132" s="511"/>
      <c r="EIT132" s="511"/>
      <c r="EIU132" s="511"/>
      <c r="EIV132" s="511"/>
      <c r="EIW132" s="511"/>
      <c r="EIX132" s="511"/>
      <c r="EIY132" s="511"/>
      <c r="EIZ132" s="511"/>
      <c r="EJA132" s="511"/>
      <c r="EJB132" s="511"/>
      <c r="EJC132" s="511"/>
      <c r="EJD132" s="511"/>
      <c r="EJE132" s="511"/>
      <c r="EJF132" s="511"/>
      <c r="EJG132" s="511"/>
      <c r="EJH132" s="511"/>
      <c r="EJI132" s="511"/>
      <c r="EJJ132" s="511"/>
      <c r="EJK132" s="511"/>
      <c r="EJL132" s="511"/>
      <c r="EJM132" s="511"/>
      <c r="EJN132" s="511"/>
      <c r="EJO132" s="511"/>
      <c r="EJP132" s="511"/>
      <c r="EJQ132" s="511"/>
      <c r="EJR132" s="511"/>
      <c r="EJS132" s="511"/>
      <c r="EJT132" s="511"/>
      <c r="EJU132" s="511"/>
      <c r="EJV132" s="511"/>
      <c r="EJW132" s="511"/>
      <c r="EJX132" s="511"/>
      <c r="EJY132" s="511"/>
      <c r="EJZ132" s="511"/>
      <c r="EKA132" s="511"/>
      <c r="EKB132" s="511"/>
      <c r="EKC132" s="511"/>
      <c r="EKD132" s="511"/>
      <c r="EKE132" s="511"/>
      <c r="EKF132" s="511"/>
      <c r="EKG132" s="511"/>
      <c r="EKH132" s="511"/>
      <c r="EKI132" s="511"/>
      <c r="EKJ132" s="511"/>
      <c r="EKK132" s="511"/>
      <c r="EKL132" s="511"/>
      <c r="EKM132" s="511"/>
      <c r="EKN132" s="511"/>
      <c r="EKO132" s="511"/>
      <c r="EKP132" s="511"/>
      <c r="EKQ132" s="511"/>
      <c r="EKR132" s="511"/>
      <c r="EKS132" s="511"/>
      <c r="EKT132" s="511"/>
      <c r="EKU132" s="511"/>
      <c r="EKV132" s="511"/>
      <c r="EKW132" s="511"/>
      <c r="EKX132" s="511"/>
      <c r="EKY132" s="511"/>
      <c r="EKZ132" s="511"/>
      <c r="ELA132" s="511"/>
      <c r="ELB132" s="511"/>
      <c r="ELC132" s="511"/>
      <c r="ELD132" s="511"/>
      <c r="ELE132" s="511"/>
      <c r="ELF132" s="511"/>
      <c r="ELG132" s="511"/>
      <c r="ELH132" s="511"/>
      <c r="ELI132" s="511"/>
      <c r="ELJ132" s="511"/>
      <c r="ELK132" s="511"/>
      <c r="ELL132" s="511"/>
      <c r="ELM132" s="511"/>
      <c r="ELN132" s="511"/>
      <c r="ELO132" s="511"/>
      <c r="ELP132" s="511"/>
      <c r="ELQ132" s="511"/>
      <c r="ELR132" s="511"/>
      <c r="ELS132" s="511"/>
      <c r="ELT132" s="511"/>
      <c r="ELU132" s="511"/>
      <c r="ELV132" s="511"/>
      <c r="ELW132" s="511"/>
      <c r="ELX132" s="511"/>
      <c r="ELY132" s="511"/>
      <c r="ELZ132" s="511"/>
      <c r="EMA132" s="511"/>
      <c r="EMB132" s="511"/>
      <c r="EMC132" s="511"/>
      <c r="EMD132" s="511"/>
      <c r="EME132" s="511"/>
      <c r="EMF132" s="511"/>
      <c r="EMG132" s="511"/>
      <c r="EMH132" s="511"/>
      <c r="EMI132" s="511"/>
      <c r="EMJ132" s="511"/>
      <c r="EMK132" s="511"/>
      <c r="EML132" s="511"/>
      <c r="EMM132" s="511"/>
      <c r="EMN132" s="511"/>
      <c r="EMO132" s="511"/>
      <c r="EMP132" s="511"/>
      <c r="EMQ132" s="511"/>
      <c r="EMR132" s="511"/>
      <c r="EMS132" s="511"/>
      <c r="EMT132" s="511"/>
      <c r="EMU132" s="511"/>
      <c r="EMV132" s="511"/>
      <c r="EMW132" s="511"/>
      <c r="EMX132" s="511"/>
      <c r="EMY132" s="511"/>
      <c r="EMZ132" s="511"/>
      <c r="ENA132" s="511"/>
      <c r="ENB132" s="511"/>
      <c r="ENC132" s="511"/>
      <c r="END132" s="511"/>
      <c r="ENE132" s="511"/>
      <c r="ENF132" s="511"/>
      <c r="ENG132" s="511"/>
      <c r="ENH132" s="511"/>
      <c r="ENI132" s="511"/>
      <c r="ENJ132" s="511"/>
      <c r="ENK132" s="511"/>
      <c r="ENL132" s="511"/>
      <c r="ENM132" s="511"/>
      <c r="ENN132" s="511"/>
      <c r="ENO132" s="511"/>
      <c r="ENP132" s="511"/>
      <c r="ENQ132" s="511"/>
      <c r="ENR132" s="511"/>
      <c r="ENS132" s="511"/>
      <c r="ENT132" s="511"/>
      <c r="ENU132" s="511"/>
      <c r="ENV132" s="511"/>
      <c r="ENW132" s="511"/>
      <c r="ENX132" s="511"/>
      <c r="ENY132" s="511"/>
      <c r="ENZ132" s="511"/>
      <c r="EOA132" s="511"/>
      <c r="EOB132" s="511"/>
      <c r="EOC132" s="511"/>
      <c r="EOD132" s="511"/>
      <c r="EOE132" s="511"/>
      <c r="EOF132" s="511"/>
      <c r="EOG132" s="511"/>
      <c r="EOH132" s="511"/>
      <c r="EOI132" s="511"/>
      <c r="EOJ132" s="511"/>
      <c r="EOK132" s="511"/>
      <c r="EOL132" s="511"/>
      <c r="EOM132" s="511"/>
      <c r="EON132" s="511"/>
      <c r="EOO132" s="511"/>
      <c r="EOP132" s="511"/>
      <c r="EOQ132" s="511"/>
      <c r="EOR132" s="511"/>
      <c r="EOS132" s="511"/>
      <c r="EOT132" s="511"/>
      <c r="EOU132" s="511"/>
      <c r="EOV132" s="511"/>
      <c r="EOW132" s="511"/>
      <c r="EOX132" s="511"/>
      <c r="EOY132" s="511"/>
      <c r="EOZ132" s="511"/>
      <c r="EPA132" s="511"/>
      <c r="EPB132" s="511"/>
      <c r="EPC132" s="511"/>
      <c r="EPD132" s="511"/>
      <c r="EPE132" s="511"/>
      <c r="EPF132" s="511"/>
      <c r="EPG132" s="511"/>
      <c r="EPH132" s="511"/>
      <c r="EPI132" s="511"/>
      <c r="EPJ132" s="511"/>
      <c r="EPK132" s="511"/>
      <c r="EPL132" s="511"/>
      <c r="EPM132" s="511"/>
      <c r="EPN132" s="511"/>
      <c r="EPO132" s="511"/>
      <c r="EPP132" s="511"/>
      <c r="EPQ132" s="511"/>
      <c r="EPR132" s="511"/>
      <c r="EPS132" s="511"/>
      <c r="EPT132" s="511"/>
      <c r="EPU132" s="511"/>
      <c r="EPV132" s="511"/>
      <c r="EPW132" s="511"/>
      <c r="EPX132" s="511"/>
      <c r="EPY132" s="511"/>
      <c r="EPZ132" s="511"/>
      <c r="EQA132" s="511"/>
      <c r="EQB132" s="511"/>
      <c r="EQC132" s="511"/>
      <c r="EQD132" s="511"/>
      <c r="EQE132" s="511"/>
      <c r="EQF132" s="511"/>
      <c r="EQG132" s="511"/>
      <c r="EQH132" s="511"/>
      <c r="EQI132" s="511"/>
      <c r="EQJ132" s="511"/>
      <c r="EQK132" s="511"/>
      <c r="EQL132" s="511"/>
      <c r="EQM132" s="511"/>
      <c r="EQN132" s="511"/>
      <c r="EQO132" s="511"/>
      <c r="EQP132" s="511"/>
      <c r="EQQ132" s="511"/>
      <c r="EQR132" s="511"/>
      <c r="EQS132" s="511"/>
      <c r="EQT132" s="511"/>
      <c r="EQU132" s="511"/>
      <c r="EQV132" s="511"/>
      <c r="EQW132" s="511"/>
      <c r="EQX132" s="511"/>
      <c r="EQY132" s="511"/>
      <c r="EQZ132" s="511"/>
      <c r="ERA132" s="511"/>
      <c r="ERB132" s="511"/>
      <c r="ERC132" s="511"/>
      <c r="ERD132" s="511"/>
      <c r="ERE132" s="511"/>
      <c r="ERF132" s="511"/>
      <c r="ERG132" s="511"/>
      <c r="ERH132" s="511"/>
      <c r="ERI132" s="511"/>
      <c r="ERJ132" s="511"/>
      <c r="ERK132" s="511"/>
      <c r="ERL132" s="511"/>
      <c r="ERM132" s="511"/>
      <c r="ERN132" s="511"/>
      <c r="ERO132" s="511"/>
      <c r="ERP132" s="511"/>
      <c r="ERQ132" s="511"/>
      <c r="ERR132" s="511"/>
      <c r="ERS132" s="511"/>
      <c r="ERT132" s="511"/>
      <c r="ERU132" s="511"/>
      <c r="ERV132" s="511"/>
      <c r="ERW132" s="511"/>
      <c r="ERX132" s="511"/>
      <c r="ERY132" s="511"/>
      <c r="ERZ132" s="511"/>
      <c r="ESA132" s="511"/>
      <c r="ESB132" s="511"/>
      <c r="ESC132" s="511"/>
      <c r="ESD132" s="511"/>
      <c r="ESE132" s="511"/>
      <c r="ESF132" s="511"/>
      <c r="ESG132" s="511"/>
      <c r="ESH132" s="511"/>
      <c r="ESI132" s="511"/>
      <c r="ESJ132" s="511"/>
      <c r="ESK132" s="511"/>
      <c r="ESL132" s="511"/>
      <c r="ESM132" s="511"/>
      <c r="ESN132" s="511"/>
      <c r="ESO132" s="511"/>
      <c r="ESP132" s="511"/>
      <c r="ESQ132" s="511"/>
      <c r="ESR132" s="511"/>
      <c r="ESS132" s="511"/>
      <c r="EST132" s="511"/>
      <c r="ESU132" s="511"/>
      <c r="ESV132" s="511"/>
      <c r="ESW132" s="511"/>
      <c r="ESX132" s="511"/>
      <c r="ESY132" s="511"/>
      <c r="ESZ132" s="511"/>
      <c r="ETA132" s="511"/>
      <c r="ETB132" s="511"/>
      <c r="ETC132" s="511"/>
      <c r="ETD132" s="511"/>
      <c r="ETE132" s="511"/>
      <c r="ETF132" s="511"/>
      <c r="ETG132" s="511"/>
      <c r="ETH132" s="511"/>
      <c r="ETI132" s="511"/>
      <c r="ETJ132" s="511"/>
      <c r="ETK132" s="511"/>
      <c r="ETL132" s="511"/>
      <c r="ETM132" s="511"/>
      <c r="ETN132" s="511"/>
      <c r="ETO132" s="511"/>
      <c r="ETP132" s="511"/>
      <c r="ETQ132" s="511"/>
      <c r="ETR132" s="511"/>
      <c r="ETS132" s="511"/>
      <c r="ETT132" s="511"/>
      <c r="ETU132" s="511"/>
      <c r="ETV132" s="511"/>
      <c r="ETW132" s="511"/>
      <c r="ETX132" s="511"/>
      <c r="ETY132" s="511"/>
      <c r="ETZ132" s="511"/>
      <c r="EUA132" s="511"/>
      <c r="EUB132" s="511"/>
      <c r="EUC132" s="511"/>
      <c r="EUD132" s="511"/>
      <c r="EUE132" s="511"/>
      <c r="EUF132" s="511"/>
      <c r="EUG132" s="511"/>
      <c r="EUH132" s="511"/>
      <c r="EUI132" s="511"/>
      <c r="EUJ132" s="511"/>
      <c r="EUK132" s="511"/>
      <c r="EUL132" s="511"/>
      <c r="EUM132" s="511"/>
      <c r="EUN132" s="511"/>
      <c r="EUO132" s="511"/>
      <c r="EUP132" s="511"/>
      <c r="EUQ132" s="511"/>
      <c r="EUR132" s="511"/>
      <c r="EUS132" s="511"/>
      <c r="EUT132" s="511"/>
      <c r="EUU132" s="511"/>
      <c r="EUV132" s="511"/>
      <c r="EUW132" s="511"/>
      <c r="EUX132" s="511"/>
      <c r="EUY132" s="511"/>
      <c r="EUZ132" s="511"/>
      <c r="EVA132" s="511"/>
      <c r="EVB132" s="511"/>
      <c r="EVC132" s="511"/>
      <c r="EVD132" s="511"/>
      <c r="EVE132" s="511"/>
      <c r="EVF132" s="511"/>
      <c r="EVG132" s="511"/>
      <c r="EVH132" s="511"/>
      <c r="EVI132" s="511"/>
      <c r="EVJ132" s="511"/>
      <c r="EVK132" s="511"/>
      <c r="EVL132" s="511"/>
      <c r="EVM132" s="511"/>
      <c r="EVN132" s="511"/>
      <c r="EVO132" s="511"/>
      <c r="EVP132" s="511"/>
      <c r="EVQ132" s="511"/>
      <c r="EVR132" s="511"/>
      <c r="EVS132" s="511"/>
      <c r="EVT132" s="511"/>
      <c r="EVU132" s="511"/>
      <c r="EVV132" s="511"/>
      <c r="EVW132" s="511"/>
      <c r="EVX132" s="511"/>
      <c r="EVY132" s="511"/>
      <c r="EVZ132" s="511"/>
      <c r="EWA132" s="511"/>
      <c r="EWB132" s="511"/>
      <c r="EWC132" s="511"/>
      <c r="EWD132" s="511"/>
      <c r="EWE132" s="511"/>
      <c r="EWF132" s="511"/>
      <c r="EWG132" s="511"/>
      <c r="EWH132" s="511"/>
      <c r="EWI132" s="511"/>
      <c r="EWJ132" s="511"/>
      <c r="EWK132" s="511"/>
      <c r="EWL132" s="511"/>
      <c r="EWM132" s="511"/>
      <c r="EWN132" s="511"/>
      <c r="EWO132" s="511"/>
      <c r="EWP132" s="511"/>
      <c r="EWQ132" s="511"/>
      <c r="EWR132" s="511"/>
      <c r="EWS132" s="511"/>
      <c r="EWT132" s="511"/>
      <c r="EWU132" s="511"/>
      <c r="EWV132" s="511"/>
      <c r="EWW132" s="511"/>
      <c r="EWX132" s="511"/>
      <c r="EWY132" s="511"/>
      <c r="EWZ132" s="511"/>
      <c r="EXA132" s="511"/>
      <c r="EXB132" s="511"/>
      <c r="EXC132" s="511"/>
      <c r="EXD132" s="511"/>
      <c r="EXE132" s="511"/>
      <c r="EXF132" s="511"/>
      <c r="EXG132" s="511"/>
      <c r="EXH132" s="511"/>
      <c r="EXI132" s="511"/>
      <c r="EXJ132" s="511"/>
      <c r="EXK132" s="511"/>
      <c r="EXL132" s="511"/>
      <c r="EXM132" s="511"/>
      <c r="EXN132" s="511"/>
      <c r="EXO132" s="511"/>
      <c r="EXP132" s="511"/>
      <c r="EXQ132" s="511"/>
      <c r="EXR132" s="511"/>
      <c r="EXS132" s="511"/>
      <c r="EXT132" s="511"/>
      <c r="EXU132" s="511"/>
      <c r="EXV132" s="511"/>
      <c r="EXW132" s="511"/>
      <c r="EXX132" s="511"/>
      <c r="EXY132" s="511"/>
      <c r="EXZ132" s="511"/>
      <c r="EYA132" s="511"/>
      <c r="EYB132" s="511"/>
      <c r="EYC132" s="511"/>
      <c r="EYD132" s="511"/>
      <c r="EYE132" s="511"/>
      <c r="EYF132" s="511"/>
      <c r="EYG132" s="511"/>
      <c r="EYH132" s="511"/>
      <c r="EYI132" s="511"/>
      <c r="EYJ132" s="511"/>
      <c r="EYK132" s="511"/>
      <c r="EYL132" s="511"/>
      <c r="EYM132" s="511"/>
      <c r="EYN132" s="511"/>
      <c r="EYO132" s="511"/>
      <c r="EYP132" s="511"/>
      <c r="EYQ132" s="511"/>
      <c r="EYR132" s="511"/>
      <c r="EYS132" s="511"/>
      <c r="EYT132" s="511"/>
      <c r="EYU132" s="511"/>
      <c r="EYV132" s="511"/>
      <c r="EYW132" s="511"/>
      <c r="EYX132" s="511"/>
      <c r="EYY132" s="511"/>
      <c r="EYZ132" s="511"/>
      <c r="EZA132" s="511"/>
      <c r="EZB132" s="511"/>
      <c r="EZC132" s="511"/>
      <c r="EZD132" s="511"/>
      <c r="EZE132" s="511"/>
      <c r="EZF132" s="511"/>
      <c r="EZG132" s="511"/>
      <c r="EZH132" s="511"/>
      <c r="EZI132" s="511"/>
      <c r="EZJ132" s="511"/>
      <c r="EZK132" s="511"/>
      <c r="EZL132" s="511"/>
      <c r="EZM132" s="511"/>
      <c r="EZN132" s="511"/>
      <c r="EZO132" s="511"/>
      <c r="EZP132" s="511"/>
      <c r="EZQ132" s="511"/>
      <c r="EZR132" s="511"/>
      <c r="EZS132" s="511"/>
      <c r="EZT132" s="511"/>
      <c r="EZU132" s="511"/>
      <c r="EZV132" s="511"/>
      <c r="EZW132" s="511"/>
      <c r="EZX132" s="511"/>
      <c r="EZY132" s="511"/>
      <c r="EZZ132" s="511"/>
      <c r="FAA132" s="511"/>
      <c r="FAB132" s="511"/>
      <c r="FAC132" s="511"/>
      <c r="FAD132" s="511"/>
      <c r="FAE132" s="511"/>
      <c r="FAF132" s="511"/>
      <c r="FAG132" s="511"/>
      <c r="FAH132" s="511"/>
      <c r="FAI132" s="511"/>
      <c r="FAJ132" s="511"/>
      <c r="FAK132" s="511"/>
      <c r="FAL132" s="511"/>
      <c r="FAM132" s="511"/>
      <c r="FAN132" s="511"/>
      <c r="FAO132" s="511"/>
      <c r="FAP132" s="511"/>
      <c r="FAQ132" s="511"/>
      <c r="FAR132" s="511"/>
      <c r="FAS132" s="511"/>
      <c r="FAT132" s="511"/>
      <c r="FAU132" s="511"/>
      <c r="FAV132" s="511"/>
      <c r="FAW132" s="511"/>
      <c r="FAX132" s="511"/>
      <c r="FAY132" s="511"/>
      <c r="FAZ132" s="511"/>
      <c r="FBA132" s="511"/>
      <c r="FBB132" s="511"/>
      <c r="FBC132" s="511"/>
      <c r="FBD132" s="511"/>
      <c r="FBE132" s="511"/>
      <c r="FBF132" s="511"/>
      <c r="FBG132" s="511"/>
      <c r="FBH132" s="511"/>
      <c r="FBI132" s="511"/>
      <c r="FBJ132" s="511"/>
      <c r="FBK132" s="511"/>
      <c r="FBL132" s="511"/>
      <c r="FBM132" s="511"/>
      <c r="FBN132" s="511"/>
      <c r="FBO132" s="511"/>
      <c r="FBP132" s="511"/>
      <c r="FBQ132" s="511"/>
      <c r="FBR132" s="511"/>
      <c r="FBS132" s="511"/>
      <c r="FBT132" s="511"/>
      <c r="FBU132" s="511"/>
      <c r="FBV132" s="511"/>
      <c r="FBW132" s="511"/>
      <c r="FBX132" s="511"/>
      <c r="FBY132" s="511"/>
      <c r="FBZ132" s="511"/>
      <c r="FCA132" s="511"/>
      <c r="FCB132" s="511"/>
      <c r="FCC132" s="511"/>
      <c r="FCD132" s="511"/>
      <c r="FCE132" s="511"/>
      <c r="FCF132" s="511"/>
      <c r="FCG132" s="511"/>
      <c r="FCH132" s="511"/>
      <c r="FCI132" s="511"/>
      <c r="FCJ132" s="511"/>
      <c r="FCK132" s="511"/>
      <c r="FCL132" s="511"/>
      <c r="FCM132" s="511"/>
      <c r="FCN132" s="511"/>
      <c r="FCO132" s="511"/>
      <c r="FCP132" s="511"/>
      <c r="FCQ132" s="511"/>
      <c r="FCR132" s="511"/>
      <c r="FCS132" s="511"/>
      <c r="FCT132" s="511"/>
      <c r="FCU132" s="511"/>
      <c r="FCV132" s="511"/>
      <c r="FCW132" s="511"/>
      <c r="FCX132" s="511"/>
      <c r="FCY132" s="511"/>
      <c r="FCZ132" s="511"/>
      <c r="FDA132" s="511"/>
      <c r="FDB132" s="511"/>
      <c r="FDC132" s="511"/>
      <c r="FDD132" s="511"/>
      <c r="FDE132" s="511"/>
      <c r="FDF132" s="511"/>
      <c r="FDG132" s="511"/>
      <c r="FDH132" s="511"/>
      <c r="FDI132" s="511"/>
      <c r="FDJ132" s="511"/>
      <c r="FDK132" s="511"/>
      <c r="FDL132" s="511"/>
      <c r="FDM132" s="511"/>
      <c r="FDN132" s="511"/>
      <c r="FDO132" s="511"/>
      <c r="FDP132" s="511"/>
      <c r="FDQ132" s="511"/>
      <c r="FDR132" s="511"/>
      <c r="FDS132" s="511"/>
      <c r="FDT132" s="511"/>
      <c r="FDU132" s="511"/>
      <c r="FDV132" s="511"/>
      <c r="FDW132" s="511"/>
      <c r="FDX132" s="511"/>
      <c r="FDY132" s="511"/>
      <c r="FDZ132" s="511"/>
      <c r="FEA132" s="511"/>
      <c r="FEB132" s="511"/>
      <c r="FEC132" s="511"/>
      <c r="FED132" s="511"/>
      <c r="FEE132" s="511"/>
      <c r="FEF132" s="511"/>
      <c r="FEG132" s="511"/>
      <c r="FEH132" s="511"/>
      <c r="FEI132" s="511"/>
      <c r="FEJ132" s="511"/>
      <c r="FEK132" s="511"/>
      <c r="FEL132" s="511"/>
      <c r="FEM132" s="511"/>
      <c r="FEN132" s="511"/>
      <c r="FEO132" s="511"/>
      <c r="FEP132" s="511"/>
      <c r="FEQ132" s="511"/>
      <c r="FER132" s="511"/>
      <c r="FES132" s="511"/>
      <c r="FET132" s="511"/>
      <c r="FEU132" s="511"/>
      <c r="FEV132" s="511"/>
      <c r="FEW132" s="511"/>
      <c r="FEX132" s="511"/>
      <c r="FEY132" s="511"/>
      <c r="FEZ132" s="511"/>
      <c r="FFA132" s="511"/>
      <c r="FFB132" s="511"/>
      <c r="FFC132" s="511"/>
      <c r="FFD132" s="511"/>
      <c r="FFE132" s="511"/>
      <c r="FFF132" s="511"/>
      <c r="FFG132" s="511"/>
      <c r="FFH132" s="511"/>
      <c r="FFI132" s="511"/>
      <c r="FFJ132" s="511"/>
      <c r="FFK132" s="511"/>
      <c r="FFL132" s="511"/>
      <c r="FFM132" s="511"/>
      <c r="FFN132" s="511"/>
      <c r="FFO132" s="511"/>
      <c r="FFP132" s="511"/>
      <c r="FFQ132" s="511"/>
      <c r="FFR132" s="511"/>
      <c r="FFS132" s="511"/>
      <c r="FFT132" s="511"/>
      <c r="FFU132" s="511"/>
      <c r="FFV132" s="511"/>
      <c r="FFW132" s="511"/>
      <c r="FFX132" s="511"/>
      <c r="FFY132" s="511"/>
      <c r="FFZ132" s="511"/>
      <c r="FGA132" s="511"/>
      <c r="FGB132" s="511"/>
      <c r="FGC132" s="511"/>
      <c r="FGD132" s="511"/>
      <c r="FGE132" s="511"/>
      <c r="FGF132" s="511"/>
      <c r="FGG132" s="511"/>
      <c r="FGH132" s="511"/>
      <c r="FGI132" s="511"/>
      <c r="FGJ132" s="511"/>
      <c r="FGK132" s="511"/>
      <c r="FGL132" s="511"/>
      <c r="FGM132" s="511"/>
      <c r="FGN132" s="511"/>
      <c r="FGO132" s="511"/>
      <c r="FGP132" s="511"/>
      <c r="FGQ132" s="511"/>
      <c r="FGR132" s="511"/>
      <c r="FGS132" s="511"/>
      <c r="FGT132" s="511"/>
      <c r="FGU132" s="511"/>
      <c r="FGV132" s="511"/>
      <c r="FGW132" s="511"/>
      <c r="FGX132" s="511"/>
      <c r="FGY132" s="511"/>
      <c r="FGZ132" s="511"/>
      <c r="FHA132" s="511"/>
      <c r="FHB132" s="511"/>
      <c r="FHC132" s="511"/>
      <c r="FHD132" s="511"/>
      <c r="FHE132" s="511"/>
      <c r="FHF132" s="511"/>
      <c r="FHG132" s="511"/>
      <c r="FHH132" s="511"/>
      <c r="FHI132" s="511"/>
      <c r="FHJ132" s="511"/>
      <c r="FHK132" s="511"/>
      <c r="FHL132" s="511"/>
      <c r="FHM132" s="511"/>
      <c r="FHN132" s="511"/>
      <c r="FHO132" s="511"/>
      <c r="FHP132" s="511"/>
      <c r="FHQ132" s="511"/>
      <c r="FHR132" s="511"/>
      <c r="FHS132" s="511"/>
      <c r="FHT132" s="511"/>
      <c r="FHU132" s="511"/>
      <c r="FHV132" s="511"/>
      <c r="FHW132" s="511"/>
      <c r="FHX132" s="511"/>
      <c r="FHY132" s="511"/>
      <c r="FHZ132" s="511"/>
      <c r="FIA132" s="511"/>
      <c r="FIB132" s="511"/>
      <c r="FIC132" s="511"/>
      <c r="FID132" s="511"/>
      <c r="FIE132" s="511"/>
      <c r="FIF132" s="511"/>
      <c r="FIG132" s="511"/>
      <c r="FIH132" s="511"/>
      <c r="FII132" s="511"/>
      <c r="FIJ132" s="511"/>
      <c r="FIK132" s="511"/>
      <c r="FIL132" s="511"/>
      <c r="FIM132" s="511"/>
      <c r="FIN132" s="511"/>
      <c r="FIO132" s="511"/>
      <c r="FIP132" s="511"/>
      <c r="FIQ132" s="511"/>
      <c r="FIR132" s="511"/>
      <c r="FIS132" s="511"/>
      <c r="FIT132" s="511"/>
      <c r="FIU132" s="511"/>
      <c r="FIV132" s="511"/>
      <c r="FIW132" s="511"/>
      <c r="FIX132" s="511"/>
      <c r="FIY132" s="511"/>
      <c r="FIZ132" s="511"/>
      <c r="FJA132" s="511"/>
      <c r="FJB132" s="511"/>
      <c r="FJC132" s="511"/>
      <c r="FJD132" s="511"/>
      <c r="FJE132" s="511"/>
      <c r="FJF132" s="511"/>
      <c r="FJG132" s="511"/>
      <c r="FJH132" s="511"/>
      <c r="FJI132" s="511"/>
      <c r="FJJ132" s="511"/>
      <c r="FJK132" s="511"/>
      <c r="FJL132" s="511"/>
      <c r="FJM132" s="511"/>
      <c r="FJN132" s="511"/>
      <c r="FJO132" s="511"/>
      <c r="FJP132" s="511"/>
      <c r="FJQ132" s="511"/>
      <c r="FJR132" s="511"/>
      <c r="FJS132" s="511"/>
      <c r="FJT132" s="511"/>
      <c r="FJU132" s="511"/>
      <c r="FJV132" s="511"/>
      <c r="FJW132" s="511"/>
      <c r="FJX132" s="511"/>
      <c r="FJY132" s="511"/>
      <c r="FJZ132" s="511"/>
      <c r="FKA132" s="511"/>
      <c r="FKB132" s="511"/>
      <c r="FKC132" s="511"/>
      <c r="FKD132" s="511"/>
      <c r="FKE132" s="511"/>
      <c r="FKF132" s="511"/>
      <c r="FKG132" s="511"/>
      <c r="FKH132" s="511"/>
      <c r="FKI132" s="511"/>
      <c r="FKJ132" s="511"/>
      <c r="FKK132" s="511"/>
      <c r="FKL132" s="511"/>
      <c r="FKM132" s="511"/>
      <c r="FKN132" s="511"/>
      <c r="FKO132" s="511"/>
      <c r="FKP132" s="511"/>
      <c r="FKQ132" s="511"/>
      <c r="FKR132" s="511"/>
      <c r="FKS132" s="511"/>
      <c r="FKT132" s="511"/>
      <c r="FKU132" s="511"/>
      <c r="FKV132" s="511"/>
      <c r="FKW132" s="511"/>
      <c r="FKX132" s="511"/>
      <c r="FKY132" s="511"/>
      <c r="FKZ132" s="511"/>
      <c r="FLA132" s="511"/>
      <c r="FLB132" s="511"/>
      <c r="FLC132" s="511"/>
      <c r="FLD132" s="511"/>
      <c r="FLE132" s="511"/>
      <c r="FLF132" s="511"/>
      <c r="FLG132" s="511"/>
      <c r="FLH132" s="511"/>
      <c r="FLI132" s="511"/>
      <c r="FLJ132" s="511"/>
      <c r="FLK132" s="511"/>
      <c r="FLL132" s="511"/>
      <c r="FLM132" s="511"/>
      <c r="FLN132" s="511"/>
      <c r="FLO132" s="511"/>
      <c r="FLP132" s="511"/>
      <c r="FLQ132" s="511"/>
      <c r="FLR132" s="511"/>
      <c r="FLS132" s="511"/>
      <c r="FLT132" s="511"/>
      <c r="FLU132" s="511"/>
      <c r="FLV132" s="511"/>
      <c r="FLW132" s="511"/>
      <c r="FLX132" s="511"/>
      <c r="FLY132" s="511"/>
      <c r="FLZ132" s="511"/>
      <c r="FMA132" s="511"/>
      <c r="FMB132" s="511"/>
      <c r="FMC132" s="511"/>
      <c r="FMD132" s="511"/>
      <c r="FME132" s="511"/>
      <c r="FMF132" s="511"/>
      <c r="FMG132" s="511"/>
      <c r="FMH132" s="511"/>
      <c r="FMI132" s="511"/>
      <c r="FMJ132" s="511"/>
      <c r="FMK132" s="511"/>
      <c r="FML132" s="511"/>
      <c r="FMM132" s="511"/>
      <c r="FMN132" s="511"/>
      <c r="FMO132" s="511"/>
      <c r="FMP132" s="511"/>
      <c r="FMQ132" s="511"/>
      <c r="FMR132" s="511"/>
      <c r="FMS132" s="511"/>
      <c r="FMT132" s="511"/>
      <c r="FMU132" s="511"/>
      <c r="FMV132" s="511"/>
      <c r="FMW132" s="511"/>
      <c r="FMX132" s="511"/>
      <c r="FMY132" s="511"/>
      <c r="FMZ132" s="511"/>
      <c r="FNA132" s="511"/>
      <c r="FNB132" s="511"/>
      <c r="FNC132" s="511"/>
      <c r="FND132" s="511"/>
      <c r="FNE132" s="511"/>
      <c r="FNF132" s="511"/>
      <c r="FNG132" s="511"/>
      <c r="FNH132" s="511"/>
      <c r="FNI132" s="511"/>
      <c r="FNJ132" s="511"/>
      <c r="FNK132" s="511"/>
      <c r="FNL132" s="511"/>
      <c r="FNM132" s="511"/>
      <c r="FNN132" s="511"/>
      <c r="FNO132" s="511"/>
      <c r="FNP132" s="511"/>
      <c r="FNQ132" s="511"/>
      <c r="FNR132" s="511"/>
      <c r="FNS132" s="511"/>
      <c r="FNT132" s="511"/>
      <c r="FNU132" s="511"/>
      <c r="FNV132" s="511"/>
      <c r="FNW132" s="511"/>
      <c r="FNX132" s="511"/>
      <c r="FNY132" s="511"/>
      <c r="FNZ132" s="511"/>
      <c r="FOA132" s="511"/>
      <c r="FOB132" s="511"/>
      <c r="FOC132" s="511"/>
      <c r="FOD132" s="511"/>
      <c r="FOE132" s="511"/>
      <c r="FOF132" s="511"/>
      <c r="FOG132" s="511"/>
      <c r="FOH132" s="511"/>
      <c r="FOI132" s="511"/>
      <c r="FOJ132" s="511"/>
      <c r="FOK132" s="511"/>
      <c r="FOL132" s="511"/>
      <c r="FOM132" s="511"/>
      <c r="FON132" s="511"/>
      <c r="FOO132" s="511"/>
      <c r="FOP132" s="511"/>
      <c r="FOQ132" s="511"/>
      <c r="FOR132" s="511"/>
      <c r="FOS132" s="511"/>
      <c r="FOT132" s="511"/>
      <c r="FOU132" s="511"/>
      <c r="FOV132" s="511"/>
      <c r="FOW132" s="511"/>
      <c r="FOX132" s="511"/>
      <c r="FOY132" s="511"/>
      <c r="FOZ132" s="511"/>
      <c r="FPA132" s="511"/>
      <c r="FPB132" s="511"/>
      <c r="FPC132" s="511"/>
      <c r="FPD132" s="511"/>
      <c r="FPE132" s="511"/>
      <c r="FPF132" s="511"/>
      <c r="FPG132" s="511"/>
      <c r="FPH132" s="511"/>
      <c r="FPI132" s="511"/>
      <c r="FPJ132" s="511"/>
      <c r="FPK132" s="511"/>
      <c r="FPL132" s="511"/>
      <c r="FPM132" s="511"/>
      <c r="FPN132" s="511"/>
      <c r="FPO132" s="511"/>
      <c r="FPP132" s="511"/>
      <c r="FPQ132" s="511"/>
      <c r="FPR132" s="511"/>
      <c r="FPS132" s="511"/>
      <c r="FPT132" s="511"/>
      <c r="FPU132" s="511"/>
      <c r="FPV132" s="511"/>
      <c r="FPW132" s="511"/>
      <c r="FPX132" s="511"/>
      <c r="FPY132" s="511"/>
      <c r="FPZ132" s="511"/>
      <c r="FQA132" s="511"/>
      <c r="FQB132" s="511"/>
      <c r="FQC132" s="511"/>
      <c r="FQD132" s="511"/>
      <c r="FQE132" s="511"/>
      <c r="FQF132" s="511"/>
      <c r="FQG132" s="511"/>
      <c r="FQH132" s="511"/>
      <c r="FQI132" s="511"/>
      <c r="FQJ132" s="511"/>
      <c r="FQK132" s="511"/>
      <c r="FQL132" s="511"/>
      <c r="FQM132" s="511"/>
      <c r="FQN132" s="511"/>
      <c r="FQO132" s="511"/>
      <c r="FQP132" s="511"/>
      <c r="FQQ132" s="511"/>
      <c r="FQR132" s="511"/>
      <c r="FQS132" s="511"/>
      <c r="FQT132" s="511"/>
      <c r="FQU132" s="511"/>
      <c r="FQV132" s="511"/>
      <c r="FQW132" s="511"/>
      <c r="FQX132" s="511"/>
      <c r="FQY132" s="511"/>
      <c r="FQZ132" s="511"/>
      <c r="FRA132" s="511"/>
      <c r="FRB132" s="511"/>
      <c r="FRC132" s="511"/>
      <c r="FRD132" s="511"/>
      <c r="FRE132" s="511"/>
      <c r="FRF132" s="511"/>
      <c r="FRG132" s="511"/>
      <c r="FRH132" s="511"/>
      <c r="FRI132" s="511"/>
      <c r="FRJ132" s="511"/>
      <c r="FRK132" s="511"/>
      <c r="FRL132" s="511"/>
      <c r="FRM132" s="511"/>
      <c r="FRN132" s="511"/>
      <c r="FRO132" s="511"/>
      <c r="FRP132" s="511"/>
      <c r="FRQ132" s="511"/>
      <c r="FRR132" s="511"/>
      <c r="FRS132" s="511"/>
      <c r="FRT132" s="511"/>
      <c r="FRU132" s="511"/>
      <c r="FRV132" s="511"/>
      <c r="FRW132" s="511"/>
      <c r="FRX132" s="511"/>
      <c r="FRY132" s="511"/>
      <c r="FRZ132" s="511"/>
      <c r="FSA132" s="511"/>
      <c r="FSB132" s="511"/>
      <c r="FSC132" s="511"/>
      <c r="FSD132" s="511"/>
      <c r="FSE132" s="511"/>
      <c r="FSF132" s="511"/>
      <c r="FSG132" s="511"/>
      <c r="FSH132" s="511"/>
      <c r="FSI132" s="511"/>
      <c r="FSJ132" s="511"/>
      <c r="FSK132" s="511"/>
      <c r="FSL132" s="511"/>
      <c r="FSM132" s="511"/>
      <c r="FSN132" s="511"/>
      <c r="FSO132" s="511"/>
      <c r="FSP132" s="511"/>
      <c r="FSQ132" s="511"/>
      <c r="FSR132" s="511"/>
      <c r="FSS132" s="511"/>
      <c r="FST132" s="511"/>
      <c r="FSU132" s="511"/>
      <c r="FSV132" s="511"/>
      <c r="FSW132" s="511"/>
      <c r="FSX132" s="511"/>
      <c r="FSY132" s="511"/>
      <c r="FSZ132" s="511"/>
      <c r="FTA132" s="511"/>
      <c r="FTB132" s="511"/>
      <c r="FTC132" s="511"/>
      <c r="FTD132" s="511"/>
      <c r="FTE132" s="511"/>
      <c r="FTF132" s="511"/>
      <c r="FTG132" s="511"/>
      <c r="FTH132" s="511"/>
      <c r="FTI132" s="511"/>
      <c r="FTJ132" s="511"/>
      <c r="FTK132" s="511"/>
      <c r="FTL132" s="511"/>
      <c r="FTM132" s="511"/>
      <c r="FTN132" s="511"/>
      <c r="FTO132" s="511"/>
      <c r="FTP132" s="511"/>
      <c r="FTQ132" s="511"/>
      <c r="FTR132" s="511"/>
      <c r="FTS132" s="511"/>
      <c r="FTT132" s="511"/>
      <c r="FTU132" s="511"/>
      <c r="FTV132" s="511"/>
      <c r="FTW132" s="511"/>
      <c r="FTX132" s="511"/>
      <c r="FTY132" s="511"/>
      <c r="FTZ132" s="511"/>
      <c r="FUA132" s="511"/>
      <c r="FUB132" s="511"/>
      <c r="FUC132" s="511"/>
      <c r="FUD132" s="511"/>
      <c r="FUE132" s="511"/>
      <c r="FUF132" s="511"/>
      <c r="FUG132" s="511"/>
      <c r="FUH132" s="511"/>
      <c r="FUI132" s="511"/>
      <c r="FUJ132" s="511"/>
      <c r="FUK132" s="511"/>
      <c r="FUL132" s="511"/>
      <c r="FUM132" s="511"/>
      <c r="FUN132" s="511"/>
      <c r="FUO132" s="511"/>
      <c r="FUP132" s="511"/>
      <c r="FUQ132" s="511"/>
      <c r="FUR132" s="511"/>
      <c r="FUS132" s="511"/>
      <c r="FUT132" s="511"/>
      <c r="FUU132" s="511"/>
      <c r="FUV132" s="511"/>
      <c r="FUW132" s="511"/>
      <c r="FUX132" s="511"/>
      <c r="FUY132" s="511"/>
      <c r="FUZ132" s="511"/>
      <c r="FVA132" s="511"/>
      <c r="FVB132" s="511"/>
      <c r="FVC132" s="511"/>
      <c r="FVD132" s="511"/>
      <c r="FVE132" s="511"/>
      <c r="FVF132" s="511"/>
      <c r="FVG132" s="511"/>
      <c r="FVH132" s="511"/>
      <c r="FVI132" s="511"/>
      <c r="FVJ132" s="511"/>
      <c r="FVK132" s="511"/>
      <c r="FVL132" s="511"/>
      <c r="FVM132" s="511"/>
      <c r="FVN132" s="511"/>
      <c r="FVO132" s="511"/>
      <c r="FVP132" s="511"/>
      <c r="FVQ132" s="511"/>
      <c r="FVR132" s="511"/>
      <c r="FVS132" s="511"/>
      <c r="FVT132" s="511"/>
      <c r="FVU132" s="511"/>
      <c r="FVV132" s="511"/>
      <c r="FVW132" s="511"/>
      <c r="FVX132" s="511"/>
      <c r="FVY132" s="511"/>
      <c r="FVZ132" s="511"/>
      <c r="FWA132" s="511"/>
      <c r="FWB132" s="511"/>
      <c r="FWC132" s="511"/>
      <c r="FWD132" s="511"/>
      <c r="FWE132" s="511"/>
      <c r="FWF132" s="511"/>
      <c r="FWG132" s="511"/>
      <c r="FWH132" s="511"/>
      <c r="FWI132" s="511"/>
      <c r="FWJ132" s="511"/>
      <c r="FWK132" s="511"/>
      <c r="FWL132" s="511"/>
      <c r="FWM132" s="511"/>
      <c r="FWN132" s="511"/>
      <c r="FWO132" s="511"/>
      <c r="FWP132" s="511"/>
      <c r="FWQ132" s="511"/>
      <c r="FWR132" s="511"/>
      <c r="FWS132" s="511"/>
      <c r="FWT132" s="511"/>
      <c r="FWU132" s="511"/>
      <c r="FWV132" s="511"/>
      <c r="FWW132" s="511"/>
      <c r="FWX132" s="511"/>
      <c r="FWY132" s="511"/>
      <c r="FWZ132" s="511"/>
      <c r="FXA132" s="511"/>
      <c r="FXB132" s="511"/>
      <c r="FXC132" s="511"/>
      <c r="FXD132" s="511"/>
      <c r="FXE132" s="511"/>
      <c r="FXF132" s="511"/>
      <c r="FXG132" s="511"/>
      <c r="FXH132" s="511"/>
      <c r="FXI132" s="511"/>
      <c r="FXJ132" s="511"/>
      <c r="FXK132" s="511"/>
      <c r="FXL132" s="511"/>
      <c r="FXM132" s="511"/>
      <c r="FXN132" s="511"/>
      <c r="FXO132" s="511"/>
      <c r="FXP132" s="511"/>
      <c r="FXQ132" s="511"/>
      <c r="FXR132" s="511"/>
      <c r="FXS132" s="511"/>
      <c r="FXT132" s="511"/>
      <c r="FXU132" s="511"/>
      <c r="FXV132" s="511"/>
      <c r="FXW132" s="511"/>
      <c r="FXX132" s="511"/>
      <c r="FXY132" s="511"/>
      <c r="FXZ132" s="511"/>
      <c r="FYA132" s="511"/>
      <c r="FYB132" s="511"/>
      <c r="FYC132" s="511"/>
      <c r="FYD132" s="511"/>
      <c r="FYE132" s="511"/>
      <c r="FYF132" s="511"/>
      <c r="FYG132" s="511"/>
      <c r="FYH132" s="511"/>
      <c r="FYI132" s="511"/>
      <c r="FYJ132" s="511"/>
      <c r="FYK132" s="511"/>
      <c r="FYL132" s="511"/>
      <c r="FYM132" s="511"/>
      <c r="FYN132" s="511"/>
      <c r="FYO132" s="511"/>
      <c r="FYP132" s="511"/>
      <c r="FYQ132" s="511"/>
      <c r="FYR132" s="511"/>
      <c r="FYS132" s="511"/>
      <c r="FYT132" s="511"/>
      <c r="FYU132" s="511"/>
      <c r="FYV132" s="511"/>
      <c r="FYW132" s="511"/>
      <c r="FYX132" s="511"/>
      <c r="FYY132" s="511"/>
      <c r="FYZ132" s="511"/>
      <c r="FZA132" s="511"/>
      <c r="FZB132" s="511"/>
      <c r="FZC132" s="511"/>
      <c r="FZD132" s="511"/>
      <c r="FZE132" s="511"/>
      <c r="FZF132" s="511"/>
      <c r="FZG132" s="511"/>
      <c r="FZH132" s="511"/>
      <c r="FZI132" s="511"/>
      <c r="FZJ132" s="511"/>
      <c r="FZK132" s="511"/>
      <c r="FZL132" s="511"/>
      <c r="FZM132" s="511"/>
      <c r="FZN132" s="511"/>
      <c r="FZO132" s="511"/>
      <c r="FZP132" s="511"/>
      <c r="FZQ132" s="511"/>
      <c r="FZR132" s="511"/>
      <c r="FZS132" s="511"/>
      <c r="FZT132" s="511"/>
      <c r="FZU132" s="511"/>
      <c r="FZV132" s="511"/>
      <c r="FZW132" s="511"/>
      <c r="FZX132" s="511"/>
      <c r="FZY132" s="511"/>
      <c r="FZZ132" s="511"/>
      <c r="GAA132" s="511"/>
      <c r="GAB132" s="511"/>
      <c r="GAC132" s="511"/>
      <c r="GAD132" s="511"/>
      <c r="GAE132" s="511"/>
      <c r="GAF132" s="511"/>
      <c r="GAG132" s="511"/>
      <c r="GAH132" s="511"/>
      <c r="GAI132" s="511"/>
      <c r="GAJ132" s="511"/>
      <c r="GAK132" s="511"/>
      <c r="GAL132" s="511"/>
      <c r="GAM132" s="511"/>
      <c r="GAN132" s="511"/>
      <c r="GAO132" s="511"/>
      <c r="GAP132" s="511"/>
      <c r="GAQ132" s="511"/>
      <c r="GAR132" s="511"/>
      <c r="GAS132" s="511"/>
      <c r="GAT132" s="511"/>
      <c r="GAU132" s="511"/>
      <c r="GAV132" s="511"/>
      <c r="GAW132" s="511"/>
      <c r="GAX132" s="511"/>
      <c r="GAY132" s="511"/>
      <c r="GAZ132" s="511"/>
      <c r="GBA132" s="511"/>
      <c r="GBB132" s="511"/>
      <c r="GBC132" s="511"/>
      <c r="GBD132" s="511"/>
      <c r="GBE132" s="511"/>
      <c r="GBF132" s="511"/>
      <c r="GBG132" s="511"/>
      <c r="GBH132" s="511"/>
      <c r="GBI132" s="511"/>
      <c r="GBJ132" s="511"/>
      <c r="GBK132" s="511"/>
      <c r="GBL132" s="511"/>
      <c r="GBM132" s="511"/>
      <c r="GBN132" s="511"/>
      <c r="GBO132" s="511"/>
      <c r="GBP132" s="511"/>
      <c r="GBQ132" s="511"/>
      <c r="GBR132" s="511"/>
      <c r="GBS132" s="511"/>
      <c r="GBT132" s="511"/>
      <c r="GBU132" s="511"/>
      <c r="GBV132" s="511"/>
      <c r="GBW132" s="511"/>
      <c r="GBX132" s="511"/>
      <c r="GBY132" s="511"/>
      <c r="GBZ132" s="511"/>
      <c r="GCA132" s="511"/>
      <c r="GCB132" s="511"/>
      <c r="GCC132" s="511"/>
      <c r="GCD132" s="511"/>
      <c r="GCE132" s="511"/>
      <c r="GCF132" s="511"/>
      <c r="GCG132" s="511"/>
      <c r="GCH132" s="511"/>
      <c r="GCI132" s="511"/>
      <c r="GCJ132" s="511"/>
      <c r="GCK132" s="511"/>
      <c r="GCL132" s="511"/>
      <c r="GCM132" s="511"/>
      <c r="GCN132" s="511"/>
      <c r="GCO132" s="511"/>
      <c r="GCP132" s="511"/>
      <c r="GCQ132" s="511"/>
      <c r="GCR132" s="511"/>
      <c r="GCS132" s="511"/>
      <c r="GCT132" s="511"/>
      <c r="GCU132" s="511"/>
      <c r="GCV132" s="511"/>
      <c r="GCW132" s="511"/>
      <c r="GCX132" s="511"/>
      <c r="GCY132" s="511"/>
      <c r="GCZ132" s="511"/>
      <c r="GDA132" s="511"/>
      <c r="GDB132" s="511"/>
      <c r="GDC132" s="511"/>
      <c r="GDD132" s="511"/>
      <c r="GDE132" s="511"/>
      <c r="GDF132" s="511"/>
      <c r="GDG132" s="511"/>
      <c r="GDH132" s="511"/>
      <c r="GDI132" s="511"/>
      <c r="GDJ132" s="511"/>
      <c r="GDK132" s="511"/>
      <c r="GDL132" s="511"/>
      <c r="GDM132" s="511"/>
      <c r="GDN132" s="511"/>
      <c r="GDO132" s="511"/>
      <c r="GDP132" s="511"/>
      <c r="GDQ132" s="511"/>
      <c r="GDR132" s="511"/>
      <c r="GDS132" s="511"/>
      <c r="GDT132" s="511"/>
      <c r="GDU132" s="511"/>
      <c r="GDV132" s="511"/>
      <c r="GDW132" s="511"/>
      <c r="GDX132" s="511"/>
      <c r="GDY132" s="511"/>
      <c r="GDZ132" s="511"/>
      <c r="GEA132" s="511"/>
      <c r="GEB132" s="511"/>
      <c r="GEC132" s="511"/>
      <c r="GED132" s="511"/>
      <c r="GEE132" s="511"/>
      <c r="GEF132" s="511"/>
      <c r="GEG132" s="511"/>
      <c r="GEH132" s="511"/>
      <c r="GEI132" s="511"/>
      <c r="GEJ132" s="511"/>
      <c r="GEK132" s="511"/>
      <c r="GEL132" s="511"/>
      <c r="GEM132" s="511"/>
      <c r="GEN132" s="511"/>
      <c r="GEO132" s="511"/>
      <c r="GEP132" s="511"/>
      <c r="GEQ132" s="511"/>
      <c r="GER132" s="511"/>
      <c r="GES132" s="511"/>
      <c r="GET132" s="511"/>
      <c r="GEU132" s="511"/>
      <c r="GEV132" s="511"/>
      <c r="GEW132" s="511"/>
      <c r="GEX132" s="511"/>
      <c r="GEY132" s="511"/>
      <c r="GEZ132" s="511"/>
      <c r="GFA132" s="511"/>
      <c r="GFB132" s="511"/>
      <c r="GFC132" s="511"/>
      <c r="GFD132" s="511"/>
      <c r="GFE132" s="511"/>
      <c r="GFF132" s="511"/>
      <c r="GFG132" s="511"/>
      <c r="GFH132" s="511"/>
      <c r="GFI132" s="511"/>
      <c r="GFJ132" s="511"/>
      <c r="GFK132" s="511"/>
      <c r="GFL132" s="511"/>
      <c r="GFM132" s="511"/>
      <c r="GFN132" s="511"/>
      <c r="GFO132" s="511"/>
      <c r="GFP132" s="511"/>
      <c r="GFQ132" s="511"/>
      <c r="GFR132" s="511"/>
      <c r="GFS132" s="511"/>
      <c r="GFT132" s="511"/>
      <c r="GFU132" s="511"/>
      <c r="GFV132" s="511"/>
      <c r="GFW132" s="511"/>
      <c r="GFX132" s="511"/>
      <c r="GFY132" s="511"/>
      <c r="GFZ132" s="511"/>
      <c r="GGA132" s="511"/>
      <c r="GGB132" s="511"/>
      <c r="GGC132" s="511"/>
      <c r="GGD132" s="511"/>
      <c r="GGE132" s="511"/>
      <c r="GGF132" s="511"/>
      <c r="GGG132" s="511"/>
      <c r="GGH132" s="511"/>
      <c r="GGI132" s="511"/>
      <c r="GGJ132" s="511"/>
      <c r="GGK132" s="511"/>
      <c r="GGL132" s="511"/>
      <c r="GGM132" s="511"/>
      <c r="GGN132" s="511"/>
      <c r="GGO132" s="511"/>
      <c r="GGP132" s="511"/>
      <c r="GGQ132" s="511"/>
      <c r="GGR132" s="511"/>
      <c r="GGS132" s="511"/>
      <c r="GGT132" s="511"/>
      <c r="GGU132" s="511"/>
      <c r="GGV132" s="511"/>
      <c r="GGW132" s="511"/>
      <c r="GGX132" s="511"/>
      <c r="GGY132" s="511"/>
      <c r="GGZ132" s="511"/>
      <c r="GHA132" s="511"/>
      <c r="GHB132" s="511"/>
      <c r="GHC132" s="511"/>
      <c r="GHD132" s="511"/>
      <c r="GHE132" s="511"/>
      <c r="GHF132" s="511"/>
      <c r="GHG132" s="511"/>
      <c r="GHH132" s="511"/>
      <c r="GHI132" s="511"/>
      <c r="GHJ132" s="511"/>
      <c r="GHK132" s="511"/>
      <c r="GHL132" s="511"/>
      <c r="GHM132" s="511"/>
      <c r="GHN132" s="511"/>
      <c r="GHO132" s="511"/>
      <c r="GHP132" s="511"/>
      <c r="GHQ132" s="511"/>
      <c r="GHR132" s="511"/>
      <c r="GHS132" s="511"/>
      <c r="GHT132" s="511"/>
      <c r="GHU132" s="511"/>
      <c r="GHV132" s="511"/>
      <c r="GHW132" s="511"/>
      <c r="GHX132" s="511"/>
      <c r="GHY132" s="511"/>
      <c r="GHZ132" s="511"/>
      <c r="GIA132" s="511"/>
      <c r="GIB132" s="511"/>
      <c r="GIC132" s="511"/>
      <c r="GID132" s="511"/>
      <c r="GIE132" s="511"/>
      <c r="GIF132" s="511"/>
      <c r="GIG132" s="511"/>
      <c r="GIH132" s="511"/>
      <c r="GII132" s="511"/>
      <c r="GIJ132" s="511"/>
      <c r="GIK132" s="511"/>
      <c r="GIL132" s="511"/>
      <c r="GIM132" s="511"/>
      <c r="GIN132" s="511"/>
      <c r="GIO132" s="511"/>
      <c r="GIP132" s="511"/>
      <c r="GIQ132" s="511"/>
      <c r="GIR132" s="511"/>
      <c r="GIS132" s="511"/>
      <c r="GIT132" s="511"/>
      <c r="GIU132" s="511"/>
      <c r="GIV132" s="511"/>
      <c r="GIW132" s="511"/>
      <c r="GIX132" s="511"/>
      <c r="GIY132" s="511"/>
      <c r="GIZ132" s="511"/>
      <c r="GJA132" s="511"/>
      <c r="GJB132" s="511"/>
      <c r="GJC132" s="511"/>
      <c r="GJD132" s="511"/>
      <c r="GJE132" s="511"/>
      <c r="GJF132" s="511"/>
      <c r="GJG132" s="511"/>
      <c r="GJH132" s="511"/>
      <c r="GJI132" s="511"/>
      <c r="GJJ132" s="511"/>
      <c r="GJK132" s="511"/>
      <c r="GJL132" s="511"/>
      <c r="GJM132" s="511"/>
      <c r="GJN132" s="511"/>
      <c r="GJO132" s="511"/>
      <c r="GJP132" s="511"/>
      <c r="GJQ132" s="511"/>
      <c r="GJR132" s="511"/>
      <c r="GJS132" s="511"/>
      <c r="GJT132" s="511"/>
      <c r="GJU132" s="511"/>
      <c r="GJV132" s="511"/>
      <c r="GJW132" s="511"/>
      <c r="GJX132" s="511"/>
      <c r="GJY132" s="511"/>
      <c r="GJZ132" s="511"/>
      <c r="GKA132" s="511"/>
      <c r="GKB132" s="511"/>
      <c r="GKC132" s="511"/>
      <c r="GKD132" s="511"/>
      <c r="GKE132" s="511"/>
      <c r="GKF132" s="511"/>
      <c r="GKG132" s="511"/>
      <c r="GKH132" s="511"/>
      <c r="GKI132" s="511"/>
      <c r="GKJ132" s="511"/>
      <c r="GKK132" s="511"/>
      <c r="GKL132" s="511"/>
      <c r="GKM132" s="511"/>
      <c r="GKN132" s="511"/>
      <c r="GKO132" s="511"/>
      <c r="GKP132" s="511"/>
      <c r="GKQ132" s="511"/>
      <c r="GKR132" s="511"/>
      <c r="GKS132" s="511"/>
      <c r="GKT132" s="511"/>
      <c r="GKU132" s="511"/>
      <c r="GKV132" s="511"/>
      <c r="GKW132" s="511"/>
      <c r="GKX132" s="511"/>
      <c r="GKY132" s="511"/>
      <c r="GKZ132" s="511"/>
      <c r="GLA132" s="511"/>
      <c r="GLB132" s="511"/>
      <c r="GLC132" s="511"/>
      <c r="GLD132" s="511"/>
      <c r="GLE132" s="511"/>
      <c r="GLF132" s="511"/>
      <c r="GLG132" s="511"/>
      <c r="GLH132" s="511"/>
      <c r="GLI132" s="511"/>
      <c r="GLJ132" s="511"/>
      <c r="GLK132" s="511"/>
      <c r="GLL132" s="511"/>
      <c r="GLM132" s="511"/>
      <c r="GLN132" s="511"/>
      <c r="GLO132" s="511"/>
      <c r="GLP132" s="511"/>
      <c r="GLQ132" s="511"/>
      <c r="GLR132" s="511"/>
      <c r="GLS132" s="511"/>
      <c r="GLT132" s="511"/>
      <c r="GLU132" s="511"/>
      <c r="GLV132" s="511"/>
      <c r="GLW132" s="511"/>
      <c r="GLX132" s="511"/>
      <c r="GLY132" s="511"/>
      <c r="GLZ132" s="511"/>
      <c r="GMA132" s="511"/>
      <c r="GMB132" s="511"/>
      <c r="GMC132" s="511"/>
      <c r="GMD132" s="511"/>
      <c r="GME132" s="511"/>
      <c r="GMF132" s="511"/>
      <c r="GMG132" s="511"/>
      <c r="GMH132" s="511"/>
      <c r="GMI132" s="511"/>
      <c r="GMJ132" s="511"/>
      <c r="GMK132" s="511"/>
      <c r="GML132" s="511"/>
      <c r="GMM132" s="511"/>
      <c r="GMN132" s="511"/>
      <c r="GMO132" s="511"/>
      <c r="GMP132" s="511"/>
      <c r="GMQ132" s="511"/>
      <c r="GMR132" s="511"/>
      <c r="GMS132" s="511"/>
      <c r="GMT132" s="511"/>
      <c r="GMU132" s="511"/>
      <c r="GMV132" s="511"/>
      <c r="GMW132" s="511"/>
      <c r="GMX132" s="511"/>
      <c r="GMY132" s="511"/>
      <c r="GMZ132" s="511"/>
      <c r="GNA132" s="511"/>
      <c r="GNB132" s="511"/>
      <c r="GNC132" s="511"/>
      <c r="GND132" s="511"/>
      <c r="GNE132" s="511"/>
      <c r="GNF132" s="511"/>
      <c r="GNG132" s="511"/>
      <c r="GNH132" s="511"/>
      <c r="GNI132" s="511"/>
      <c r="GNJ132" s="511"/>
      <c r="GNK132" s="511"/>
      <c r="GNL132" s="511"/>
      <c r="GNM132" s="511"/>
      <c r="GNN132" s="511"/>
      <c r="GNO132" s="511"/>
      <c r="GNP132" s="511"/>
      <c r="GNQ132" s="511"/>
      <c r="GNR132" s="511"/>
      <c r="GNS132" s="511"/>
      <c r="GNT132" s="511"/>
      <c r="GNU132" s="511"/>
      <c r="GNV132" s="511"/>
      <c r="GNW132" s="511"/>
      <c r="GNX132" s="511"/>
      <c r="GNY132" s="511"/>
      <c r="GNZ132" s="511"/>
      <c r="GOA132" s="511"/>
      <c r="GOB132" s="511"/>
      <c r="GOC132" s="511"/>
      <c r="GOD132" s="511"/>
      <c r="GOE132" s="511"/>
      <c r="GOF132" s="511"/>
      <c r="GOG132" s="511"/>
      <c r="GOH132" s="511"/>
      <c r="GOI132" s="511"/>
      <c r="GOJ132" s="511"/>
      <c r="GOK132" s="511"/>
      <c r="GOL132" s="511"/>
      <c r="GOM132" s="511"/>
      <c r="GON132" s="511"/>
      <c r="GOO132" s="511"/>
      <c r="GOP132" s="511"/>
      <c r="GOQ132" s="511"/>
      <c r="GOR132" s="511"/>
      <c r="GOS132" s="511"/>
      <c r="GOT132" s="511"/>
      <c r="GOU132" s="511"/>
      <c r="GOV132" s="511"/>
      <c r="GOW132" s="511"/>
      <c r="GOX132" s="511"/>
      <c r="GOY132" s="511"/>
      <c r="GOZ132" s="511"/>
      <c r="GPA132" s="511"/>
      <c r="GPB132" s="511"/>
      <c r="GPC132" s="511"/>
      <c r="GPD132" s="511"/>
      <c r="GPE132" s="511"/>
      <c r="GPF132" s="511"/>
      <c r="GPG132" s="511"/>
      <c r="GPH132" s="511"/>
      <c r="GPI132" s="511"/>
      <c r="GPJ132" s="511"/>
      <c r="GPK132" s="511"/>
      <c r="GPL132" s="511"/>
      <c r="GPM132" s="511"/>
      <c r="GPN132" s="511"/>
      <c r="GPO132" s="511"/>
      <c r="GPP132" s="511"/>
      <c r="GPQ132" s="511"/>
      <c r="GPR132" s="511"/>
      <c r="GPS132" s="511"/>
      <c r="GPT132" s="511"/>
      <c r="GPU132" s="511"/>
      <c r="GPV132" s="511"/>
      <c r="GPW132" s="511"/>
      <c r="GPX132" s="511"/>
      <c r="GPY132" s="511"/>
      <c r="GPZ132" s="511"/>
      <c r="GQA132" s="511"/>
      <c r="GQB132" s="511"/>
      <c r="GQC132" s="511"/>
      <c r="GQD132" s="511"/>
      <c r="GQE132" s="511"/>
      <c r="GQF132" s="511"/>
      <c r="GQG132" s="511"/>
      <c r="GQH132" s="511"/>
      <c r="GQI132" s="511"/>
      <c r="GQJ132" s="511"/>
      <c r="GQK132" s="511"/>
      <c r="GQL132" s="511"/>
      <c r="GQM132" s="511"/>
      <c r="GQN132" s="511"/>
      <c r="GQO132" s="511"/>
      <c r="GQP132" s="511"/>
      <c r="GQQ132" s="511"/>
      <c r="GQR132" s="511"/>
      <c r="GQS132" s="511"/>
      <c r="GQT132" s="511"/>
      <c r="GQU132" s="511"/>
      <c r="GQV132" s="511"/>
      <c r="GQW132" s="511"/>
      <c r="GQX132" s="511"/>
      <c r="GQY132" s="511"/>
      <c r="GQZ132" s="511"/>
      <c r="GRA132" s="511"/>
      <c r="GRB132" s="511"/>
      <c r="GRC132" s="511"/>
      <c r="GRD132" s="511"/>
      <c r="GRE132" s="511"/>
      <c r="GRF132" s="511"/>
      <c r="GRG132" s="511"/>
      <c r="GRH132" s="511"/>
      <c r="GRI132" s="511"/>
      <c r="GRJ132" s="511"/>
      <c r="GRK132" s="511"/>
      <c r="GRL132" s="511"/>
      <c r="GRM132" s="511"/>
      <c r="GRN132" s="511"/>
      <c r="GRO132" s="511"/>
      <c r="GRP132" s="511"/>
      <c r="GRQ132" s="511"/>
      <c r="GRR132" s="511"/>
      <c r="GRS132" s="511"/>
      <c r="GRT132" s="511"/>
      <c r="GRU132" s="511"/>
      <c r="GRV132" s="511"/>
      <c r="GRW132" s="511"/>
      <c r="GRX132" s="511"/>
      <c r="GRY132" s="511"/>
      <c r="GRZ132" s="511"/>
      <c r="GSA132" s="511"/>
      <c r="GSB132" s="511"/>
      <c r="GSC132" s="511"/>
      <c r="GSD132" s="511"/>
      <c r="GSE132" s="511"/>
      <c r="GSF132" s="511"/>
      <c r="GSG132" s="511"/>
      <c r="GSH132" s="511"/>
      <c r="GSI132" s="511"/>
      <c r="GSJ132" s="511"/>
      <c r="GSK132" s="511"/>
      <c r="GSL132" s="511"/>
      <c r="GSM132" s="511"/>
      <c r="GSN132" s="511"/>
      <c r="GSO132" s="511"/>
      <c r="GSP132" s="511"/>
      <c r="GSQ132" s="511"/>
      <c r="GSR132" s="511"/>
      <c r="GSS132" s="511"/>
      <c r="GST132" s="511"/>
      <c r="GSU132" s="511"/>
      <c r="GSV132" s="511"/>
      <c r="GSW132" s="511"/>
      <c r="GSX132" s="511"/>
      <c r="GSY132" s="511"/>
      <c r="GSZ132" s="511"/>
      <c r="GTA132" s="511"/>
      <c r="GTB132" s="511"/>
      <c r="GTC132" s="511"/>
      <c r="GTD132" s="511"/>
      <c r="GTE132" s="511"/>
      <c r="GTF132" s="511"/>
      <c r="GTG132" s="511"/>
      <c r="GTH132" s="511"/>
      <c r="GTI132" s="511"/>
      <c r="GTJ132" s="511"/>
      <c r="GTK132" s="511"/>
      <c r="GTL132" s="511"/>
      <c r="GTM132" s="511"/>
      <c r="GTN132" s="511"/>
      <c r="GTO132" s="511"/>
      <c r="GTP132" s="511"/>
      <c r="GTQ132" s="511"/>
      <c r="GTR132" s="511"/>
      <c r="GTS132" s="511"/>
      <c r="GTT132" s="511"/>
      <c r="GTU132" s="511"/>
      <c r="GTV132" s="511"/>
      <c r="GTW132" s="511"/>
      <c r="GTX132" s="511"/>
      <c r="GTY132" s="511"/>
      <c r="GTZ132" s="511"/>
      <c r="GUA132" s="511"/>
      <c r="GUB132" s="511"/>
      <c r="GUC132" s="511"/>
      <c r="GUD132" s="511"/>
      <c r="GUE132" s="511"/>
      <c r="GUF132" s="511"/>
      <c r="GUG132" s="511"/>
      <c r="GUH132" s="511"/>
      <c r="GUI132" s="511"/>
      <c r="GUJ132" s="511"/>
      <c r="GUK132" s="511"/>
      <c r="GUL132" s="511"/>
      <c r="GUM132" s="511"/>
      <c r="GUN132" s="511"/>
      <c r="GUO132" s="511"/>
      <c r="GUP132" s="511"/>
      <c r="GUQ132" s="511"/>
      <c r="GUR132" s="511"/>
      <c r="GUS132" s="511"/>
      <c r="GUT132" s="511"/>
      <c r="GUU132" s="511"/>
      <c r="GUV132" s="511"/>
      <c r="GUW132" s="511"/>
      <c r="GUX132" s="511"/>
      <c r="GUY132" s="511"/>
      <c r="GUZ132" s="511"/>
      <c r="GVA132" s="511"/>
      <c r="GVB132" s="511"/>
      <c r="GVC132" s="511"/>
      <c r="GVD132" s="511"/>
      <c r="GVE132" s="511"/>
      <c r="GVF132" s="511"/>
      <c r="GVG132" s="511"/>
      <c r="GVH132" s="511"/>
      <c r="GVI132" s="511"/>
      <c r="GVJ132" s="511"/>
      <c r="GVK132" s="511"/>
      <c r="GVL132" s="511"/>
      <c r="GVM132" s="511"/>
      <c r="GVN132" s="511"/>
      <c r="GVO132" s="511"/>
      <c r="GVP132" s="511"/>
      <c r="GVQ132" s="511"/>
      <c r="GVR132" s="511"/>
      <c r="GVS132" s="511"/>
      <c r="GVT132" s="511"/>
      <c r="GVU132" s="511"/>
      <c r="GVV132" s="511"/>
      <c r="GVW132" s="511"/>
      <c r="GVX132" s="511"/>
      <c r="GVY132" s="511"/>
      <c r="GVZ132" s="511"/>
      <c r="GWA132" s="511"/>
      <c r="GWB132" s="511"/>
      <c r="GWC132" s="511"/>
      <c r="GWD132" s="511"/>
      <c r="GWE132" s="511"/>
      <c r="GWF132" s="511"/>
      <c r="GWG132" s="511"/>
      <c r="GWH132" s="511"/>
      <c r="GWI132" s="511"/>
      <c r="GWJ132" s="511"/>
      <c r="GWK132" s="511"/>
      <c r="GWL132" s="511"/>
      <c r="GWM132" s="511"/>
      <c r="GWN132" s="511"/>
      <c r="GWO132" s="511"/>
      <c r="GWP132" s="511"/>
      <c r="GWQ132" s="511"/>
      <c r="GWR132" s="511"/>
      <c r="GWS132" s="511"/>
      <c r="GWT132" s="511"/>
      <c r="GWU132" s="511"/>
      <c r="GWV132" s="511"/>
      <c r="GWW132" s="511"/>
      <c r="GWX132" s="511"/>
      <c r="GWY132" s="511"/>
      <c r="GWZ132" s="511"/>
      <c r="GXA132" s="511"/>
      <c r="GXB132" s="511"/>
      <c r="GXC132" s="511"/>
      <c r="GXD132" s="511"/>
      <c r="GXE132" s="511"/>
      <c r="GXF132" s="511"/>
      <c r="GXG132" s="511"/>
      <c r="GXH132" s="511"/>
      <c r="GXI132" s="511"/>
      <c r="GXJ132" s="511"/>
      <c r="GXK132" s="511"/>
      <c r="GXL132" s="511"/>
      <c r="GXM132" s="511"/>
      <c r="GXN132" s="511"/>
      <c r="GXO132" s="511"/>
      <c r="GXP132" s="511"/>
      <c r="GXQ132" s="511"/>
      <c r="GXR132" s="511"/>
      <c r="GXS132" s="511"/>
      <c r="GXT132" s="511"/>
      <c r="GXU132" s="511"/>
      <c r="GXV132" s="511"/>
      <c r="GXW132" s="511"/>
      <c r="GXX132" s="511"/>
      <c r="GXY132" s="511"/>
      <c r="GXZ132" s="511"/>
      <c r="GYA132" s="511"/>
      <c r="GYB132" s="511"/>
      <c r="GYC132" s="511"/>
      <c r="GYD132" s="511"/>
      <c r="GYE132" s="511"/>
      <c r="GYF132" s="511"/>
      <c r="GYG132" s="511"/>
      <c r="GYH132" s="511"/>
      <c r="GYI132" s="511"/>
      <c r="GYJ132" s="511"/>
      <c r="GYK132" s="511"/>
      <c r="GYL132" s="511"/>
      <c r="GYM132" s="511"/>
      <c r="GYN132" s="511"/>
      <c r="GYO132" s="511"/>
      <c r="GYP132" s="511"/>
      <c r="GYQ132" s="511"/>
      <c r="GYR132" s="511"/>
      <c r="GYS132" s="511"/>
      <c r="GYT132" s="511"/>
      <c r="GYU132" s="511"/>
      <c r="GYV132" s="511"/>
      <c r="GYW132" s="511"/>
      <c r="GYX132" s="511"/>
      <c r="GYY132" s="511"/>
      <c r="GYZ132" s="511"/>
      <c r="GZA132" s="511"/>
      <c r="GZB132" s="511"/>
      <c r="GZC132" s="511"/>
      <c r="GZD132" s="511"/>
      <c r="GZE132" s="511"/>
      <c r="GZF132" s="511"/>
      <c r="GZG132" s="511"/>
      <c r="GZH132" s="511"/>
      <c r="GZI132" s="511"/>
      <c r="GZJ132" s="511"/>
      <c r="GZK132" s="511"/>
      <c r="GZL132" s="511"/>
      <c r="GZM132" s="511"/>
      <c r="GZN132" s="511"/>
      <c r="GZO132" s="511"/>
      <c r="GZP132" s="511"/>
      <c r="GZQ132" s="511"/>
      <c r="GZR132" s="511"/>
      <c r="GZS132" s="511"/>
      <c r="GZT132" s="511"/>
      <c r="GZU132" s="511"/>
      <c r="GZV132" s="511"/>
      <c r="GZW132" s="511"/>
      <c r="GZX132" s="511"/>
      <c r="GZY132" s="511"/>
      <c r="GZZ132" s="511"/>
      <c r="HAA132" s="511"/>
      <c r="HAB132" s="511"/>
      <c r="HAC132" s="511"/>
      <c r="HAD132" s="511"/>
      <c r="HAE132" s="511"/>
      <c r="HAF132" s="511"/>
      <c r="HAG132" s="511"/>
      <c r="HAH132" s="511"/>
      <c r="HAI132" s="511"/>
      <c r="HAJ132" s="511"/>
      <c r="HAK132" s="511"/>
      <c r="HAL132" s="511"/>
      <c r="HAM132" s="511"/>
      <c r="HAN132" s="511"/>
      <c r="HAO132" s="511"/>
      <c r="HAP132" s="511"/>
      <c r="HAQ132" s="511"/>
      <c r="HAR132" s="511"/>
      <c r="HAS132" s="511"/>
      <c r="HAT132" s="511"/>
      <c r="HAU132" s="511"/>
      <c r="HAV132" s="511"/>
      <c r="HAW132" s="511"/>
      <c r="HAX132" s="511"/>
      <c r="HAY132" s="511"/>
      <c r="HAZ132" s="511"/>
      <c r="HBA132" s="511"/>
      <c r="HBB132" s="511"/>
      <c r="HBC132" s="511"/>
      <c r="HBD132" s="511"/>
      <c r="HBE132" s="511"/>
      <c r="HBF132" s="511"/>
      <c r="HBG132" s="511"/>
      <c r="HBH132" s="511"/>
      <c r="HBI132" s="511"/>
      <c r="HBJ132" s="511"/>
      <c r="HBK132" s="511"/>
      <c r="HBL132" s="511"/>
      <c r="HBM132" s="511"/>
      <c r="HBN132" s="511"/>
      <c r="HBO132" s="511"/>
      <c r="HBP132" s="511"/>
      <c r="HBQ132" s="511"/>
      <c r="HBR132" s="511"/>
      <c r="HBS132" s="511"/>
      <c r="HBT132" s="511"/>
      <c r="HBU132" s="511"/>
      <c r="HBV132" s="511"/>
      <c r="HBW132" s="511"/>
      <c r="HBX132" s="511"/>
      <c r="HBY132" s="511"/>
      <c r="HBZ132" s="511"/>
      <c r="HCA132" s="511"/>
      <c r="HCB132" s="511"/>
      <c r="HCC132" s="511"/>
      <c r="HCD132" s="511"/>
      <c r="HCE132" s="511"/>
      <c r="HCF132" s="511"/>
      <c r="HCG132" s="511"/>
      <c r="HCH132" s="511"/>
      <c r="HCI132" s="511"/>
      <c r="HCJ132" s="511"/>
      <c r="HCK132" s="511"/>
      <c r="HCL132" s="511"/>
      <c r="HCM132" s="511"/>
      <c r="HCN132" s="511"/>
      <c r="HCO132" s="511"/>
      <c r="HCP132" s="511"/>
      <c r="HCQ132" s="511"/>
      <c r="HCR132" s="511"/>
      <c r="HCS132" s="511"/>
      <c r="HCT132" s="511"/>
      <c r="HCU132" s="511"/>
      <c r="HCV132" s="511"/>
      <c r="HCW132" s="511"/>
      <c r="HCX132" s="511"/>
      <c r="HCY132" s="511"/>
      <c r="HCZ132" s="511"/>
      <c r="HDA132" s="511"/>
      <c r="HDB132" s="511"/>
      <c r="HDC132" s="511"/>
      <c r="HDD132" s="511"/>
      <c r="HDE132" s="511"/>
      <c r="HDF132" s="511"/>
      <c r="HDG132" s="511"/>
      <c r="HDH132" s="511"/>
      <c r="HDI132" s="511"/>
      <c r="HDJ132" s="511"/>
      <c r="HDK132" s="511"/>
      <c r="HDL132" s="511"/>
      <c r="HDM132" s="511"/>
      <c r="HDN132" s="511"/>
      <c r="HDO132" s="511"/>
      <c r="HDP132" s="511"/>
      <c r="HDQ132" s="511"/>
      <c r="HDR132" s="511"/>
      <c r="HDS132" s="511"/>
      <c r="HDT132" s="511"/>
      <c r="HDU132" s="511"/>
      <c r="HDV132" s="511"/>
      <c r="HDW132" s="511"/>
      <c r="HDX132" s="511"/>
      <c r="HDY132" s="511"/>
      <c r="HDZ132" s="511"/>
      <c r="HEA132" s="511"/>
      <c r="HEB132" s="511"/>
      <c r="HEC132" s="511"/>
      <c r="HED132" s="511"/>
      <c r="HEE132" s="511"/>
      <c r="HEF132" s="511"/>
      <c r="HEG132" s="511"/>
      <c r="HEH132" s="511"/>
      <c r="HEI132" s="511"/>
      <c r="HEJ132" s="511"/>
      <c r="HEK132" s="511"/>
      <c r="HEL132" s="511"/>
      <c r="HEM132" s="511"/>
      <c r="HEN132" s="511"/>
      <c r="HEO132" s="511"/>
      <c r="HEP132" s="511"/>
      <c r="HEQ132" s="511"/>
      <c r="HER132" s="511"/>
      <c r="HES132" s="511"/>
      <c r="HET132" s="511"/>
      <c r="HEU132" s="511"/>
      <c r="HEV132" s="511"/>
      <c r="HEW132" s="511"/>
      <c r="HEX132" s="511"/>
      <c r="HEY132" s="511"/>
      <c r="HEZ132" s="511"/>
      <c r="HFA132" s="511"/>
      <c r="HFB132" s="511"/>
      <c r="HFC132" s="511"/>
      <c r="HFD132" s="511"/>
      <c r="HFE132" s="511"/>
      <c r="HFF132" s="511"/>
      <c r="HFG132" s="511"/>
      <c r="HFH132" s="511"/>
      <c r="HFI132" s="511"/>
      <c r="HFJ132" s="511"/>
      <c r="HFK132" s="511"/>
      <c r="HFL132" s="511"/>
      <c r="HFM132" s="511"/>
      <c r="HFN132" s="511"/>
      <c r="HFO132" s="511"/>
      <c r="HFP132" s="511"/>
      <c r="HFQ132" s="511"/>
      <c r="HFR132" s="511"/>
      <c r="HFS132" s="511"/>
      <c r="HFT132" s="511"/>
      <c r="HFU132" s="511"/>
      <c r="HFV132" s="511"/>
      <c r="HFW132" s="511"/>
      <c r="HFX132" s="511"/>
      <c r="HFY132" s="511"/>
      <c r="HFZ132" s="511"/>
      <c r="HGA132" s="511"/>
      <c r="HGB132" s="511"/>
      <c r="HGC132" s="511"/>
      <c r="HGD132" s="511"/>
      <c r="HGE132" s="511"/>
      <c r="HGF132" s="511"/>
      <c r="HGG132" s="511"/>
      <c r="HGH132" s="511"/>
      <c r="HGI132" s="511"/>
      <c r="HGJ132" s="511"/>
      <c r="HGK132" s="511"/>
      <c r="HGL132" s="511"/>
      <c r="HGM132" s="511"/>
      <c r="HGN132" s="511"/>
      <c r="HGO132" s="511"/>
      <c r="HGP132" s="511"/>
      <c r="HGQ132" s="511"/>
      <c r="HGR132" s="511"/>
      <c r="HGS132" s="511"/>
      <c r="HGT132" s="511"/>
      <c r="HGU132" s="511"/>
      <c r="HGV132" s="511"/>
      <c r="HGW132" s="511"/>
      <c r="HGX132" s="511"/>
      <c r="HGY132" s="511"/>
      <c r="HGZ132" s="511"/>
      <c r="HHA132" s="511"/>
      <c r="HHB132" s="511"/>
      <c r="HHC132" s="511"/>
      <c r="HHD132" s="511"/>
      <c r="HHE132" s="511"/>
      <c r="HHF132" s="511"/>
      <c r="HHG132" s="511"/>
      <c r="HHH132" s="511"/>
      <c r="HHI132" s="511"/>
      <c r="HHJ132" s="511"/>
      <c r="HHK132" s="511"/>
      <c r="HHL132" s="511"/>
      <c r="HHM132" s="511"/>
      <c r="HHN132" s="511"/>
      <c r="HHO132" s="511"/>
      <c r="HHP132" s="511"/>
      <c r="HHQ132" s="511"/>
      <c r="HHR132" s="511"/>
      <c r="HHS132" s="511"/>
      <c r="HHT132" s="511"/>
      <c r="HHU132" s="511"/>
      <c r="HHV132" s="511"/>
      <c r="HHW132" s="511"/>
      <c r="HHX132" s="511"/>
      <c r="HHY132" s="511"/>
      <c r="HHZ132" s="511"/>
      <c r="HIA132" s="511"/>
      <c r="HIB132" s="511"/>
      <c r="HIC132" s="511"/>
      <c r="HID132" s="511"/>
      <c r="HIE132" s="511"/>
      <c r="HIF132" s="511"/>
      <c r="HIG132" s="511"/>
      <c r="HIH132" s="511"/>
      <c r="HII132" s="511"/>
      <c r="HIJ132" s="511"/>
      <c r="HIK132" s="511"/>
      <c r="HIL132" s="511"/>
      <c r="HIM132" s="511"/>
      <c r="HIN132" s="511"/>
      <c r="HIO132" s="511"/>
      <c r="HIP132" s="511"/>
      <c r="HIQ132" s="511"/>
      <c r="HIR132" s="511"/>
      <c r="HIS132" s="511"/>
      <c r="HIT132" s="511"/>
      <c r="HIU132" s="511"/>
      <c r="HIV132" s="511"/>
      <c r="HIW132" s="511"/>
      <c r="HIX132" s="511"/>
      <c r="HIY132" s="511"/>
      <c r="HIZ132" s="511"/>
      <c r="HJA132" s="511"/>
      <c r="HJB132" s="511"/>
      <c r="HJC132" s="511"/>
      <c r="HJD132" s="511"/>
      <c r="HJE132" s="511"/>
      <c r="HJF132" s="511"/>
      <c r="HJG132" s="511"/>
      <c r="HJH132" s="511"/>
      <c r="HJI132" s="511"/>
      <c r="HJJ132" s="511"/>
      <c r="HJK132" s="511"/>
      <c r="HJL132" s="511"/>
      <c r="HJM132" s="511"/>
      <c r="HJN132" s="511"/>
      <c r="HJO132" s="511"/>
      <c r="HJP132" s="511"/>
      <c r="HJQ132" s="511"/>
      <c r="HJR132" s="511"/>
      <c r="HJS132" s="511"/>
      <c r="HJT132" s="511"/>
      <c r="HJU132" s="511"/>
      <c r="HJV132" s="511"/>
      <c r="HJW132" s="511"/>
      <c r="HJX132" s="511"/>
      <c r="HJY132" s="511"/>
      <c r="HJZ132" s="511"/>
      <c r="HKA132" s="511"/>
      <c r="HKB132" s="511"/>
      <c r="HKC132" s="511"/>
      <c r="HKD132" s="511"/>
      <c r="HKE132" s="511"/>
      <c r="HKF132" s="511"/>
      <c r="HKG132" s="511"/>
      <c r="HKH132" s="511"/>
      <c r="HKI132" s="511"/>
      <c r="HKJ132" s="511"/>
      <c r="HKK132" s="511"/>
      <c r="HKL132" s="511"/>
      <c r="HKM132" s="511"/>
      <c r="HKN132" s="511"/>
      <c r="HKO132" s="511"/>
      <c r="HKP132" s="511"/>
      <c r="HKQ132" s="511"/>
      <c r="HKR132" s="511"/>
      <c r="HKS132" s="511"/>
      <c r="HKT132" s="511"/>
      <c r="HKU132" s="511"/>
      <c r="HKV132" s="511"/>
      <c r="HKW132" s="511"/>
      <c r="HKX132" s="511"/>
      <c r="HKY132" s="511"/>
      <c r="HKZ132" s="511"/>
      <c r="HLA132" s="511"/>
      <c r="HLB132" s="511"/>
      <c r="HLC132" s="511"/>
      <c r="HLD132" s="511"/>
      <c r="HLE132" s="511"/>
      <c r="HLF132" s="511"/>
      <c r="HLG132" s="511"/>
      <c r="HLH132" s="511"/>
      <c r="HLI132" s="511"/>
      <c r="HLJ132" s="511"/>
      <c r="HLK132" s="511"/>
      <c r="HLL132" s="511"/>
      <c r="HLM132" s="511"/>
      <c r="HLN132" s="511"/>
      <c r="HLO132" s="511"/>
      <c r="HLP132" s="511"/>
      <c r="HLQ132" s="511"/>
      <c r="HLR132" s="511"/>
      <c r="HLS132" s="511"/>
      <c r="HLT132" s="511"/>
      <c r="HLU132" s="511"/>
      <c r="HLV132" s="511"/>
      <c r="HLW132" s="511"/>
      <c r="HLX132" s="511"/>
      <c r="HLY132" s="511"/>
      <c r="HLZ132" s="511"/>
      <c r="HMA132" s="511"/>
      <c r="HMB132" s="511"/>
      <c r="HMC132" s="511"/>
      <c r="HMD132" s="511"/>
      <c r="HME132" s="511"/>
      <c r="HMF132" s="511"/>
      <c r="HMG132" s="511"/>
      <c r="HMH132" s="511"/>
      <c r="HMI132" s="511"/>
      <c r="HMJ132" s="511"/>
      <c r="HMK132" s="511"/>
      <c r="HML132" s="511"/>
      <c r="HMM132" s="511"/>
      <c r="HMN132" s="511"/>
      <c r="HMO132" s="511"/>
      <c r="HMP132" s="511"/>
      <c r="HMQ132" s="511"/>
      <c r="HMR132" s="511"/>
      <c r="HMS132" s="511"/>
      <c r="HMT132" s="511"/>
      <c r="HMU132" s="511"/>
      <c r="HMV132" s="511"/>
      <c r="HMW132" s="511"/>
      <c r="HMX132" s="511"/>
      <c r="HMY132" s="511"/>
      <c r="HMZ132" s="511"/>
      <c r="HNA132" s="511"/>
      <c r="HNB132" s="511"/>
      <c r="HNC132" s="511"/>
      <c r="HND132" s="511"/>
      <c r="HNE132" s="511"/>
      <c r="HNF132" s="511"/>
      <c r="HNG132" s="511"/>
      <c r="HNH132" s="511"/>
      <c r="HNI132" s="511"/>
      <c r="HNJ132" s="511"/>
      <c r="HNK132" s="511"/>
      <c r="HNL132" s="511"/>
      <c r="HNM132" s="511"/>
      <c r="HNN132" s="511"/>
      <c r="HNO132" s="511"/>
      <c r="HNP132" s="511"/>
      <c r="HNQ132" s="511"/>
      <c r="HNR132" s="511"/>
      <c r="HNS132" s="511"/>
      <c r="HNT132" s="511"/>
      <c r="HNU132" s="511"/>
      <c r="HNV132" s="511"/>
      <c r="HNW132" s="511"/>
      <c r="HNX132" s="511"/>
      <c r="HNY132" s="511"/>
      <c r="HNZ132" s="511"/>
      <c r="HOA132" s="511"/>
      <c r="HOB132" s="511"/>
      <c r="HOC132" s="511"/>
      <c r="HOD132" s="511"/>
      <c r="HOE132" s="511"/>
      <c r="HOF132" s="511"/>
      <c r="HOG132" s="511"/>
      <c r="HOH132" s="511"/>
      <c r="HOI132" s="511"/>
      <c r="HOJ132" s="511"/>
      <c r="HOK132" s="511"/>
      <c r="HOL132" s="511"/>
      <c r="HOM132" s="511"/>
      <c r="HON132" s="511"/>
      <c r="HOO132" s="511"/>
      <c r="HOP132" s="511"/>
      <c r="HOQ132" s="511"/>
      <c r="HOR132" s="511"/>
      <c r="HOS132" s="511"/>
      <c r="HOT132" s="511"/>
      <c r="HOU132" s="511"/>
      <c r="HOV132" s="511"/>
      <c r="HOW132" s="511"/>
      <c r="HOX132" s="511"/>
      <c r="HOY132" s="511"/>
      <c r="HOZ132" s="511"/>
      <c r="HPA132" s="511"/>
      <c r="HPB132" s="511"/>
      <c r="HPC132" s="511"/>
      <c r="HPD132" s="511"/>
      <c r="HPE132" s="511"/>
      <c r="HPF132" s="511"/>
      <c r="HPG132" s="511"/>
      <c r="HPH132" s="511"/>
      <c r="HPI132" s="511"/>
      <c r="HPJ132" s="511"/>
      <c r="HPK132" s="511"/>
      <c r="HPL132" s="511"/>
      <c r="HPM132" s="511"/>
      <c r="HPN132" s="511"/>
      <c r="HPO132" s="511"/>
      <c r="HPP132" s="511"/>
      <c r="HPQ132" s="511"/>
      <c r="HPR132" s="511"/>
      <c r="HPS132" s="511"/>
      <c r="HPT132" s="511"/>
      <c r="HPU132" s="511"/>
      <c r="HPV132" s="511"/>
      <c r="HPW132" s="511"/>
      <c r="HPX132" s="511"/>
      <c r="HPY132" s="511"/>
      <c r="HPZ132" s="511"/>
      <c r="HQA132" s="511"/>
      <c r="HQB132" s="511"/>
      <c r="HQC132" s="511"/>
      <c r="HQD132" s="511"/>
      <c r="HQE132" s="511"/>
      <c r="HQF132" s="511"/>
      <c r="HQG132" s="511"/>
      <c r="HQH132" s="511"/>
      <c r="HQI132" s="511"/>
      <c r="HQJ132" s="511"/>
      <c r="HQK132" s="511"/>
      <c r="HQL132" s="511"/>
      <c r="HQM132" s="511"/>
      <c r="HQN132" s="511"/>
      <c r="HQO132" s="511"/>
      <c r="HQP132" s="511"/>
      <c r="HQQ132" s="511"/>
      <c r="HQR132" s="511"/>
      <c r="HQS132" s="511"/>
      <c r="HQT132" s="511"/>
      <c r="HQU132" s="511"/>
      <c r="HQV132" s="511"/>
      <c r="HQW132" s="511"/>
      <c r="HQX132" s="511"/>
      <c r="HQY132" s="511"/>
      <c r="HQZ132" s="511"/>
      <c r="HRA132" s="511"/>
      <c r="HRB132" s="511"/>
      <c r="HRC132" s="511"/>
      <c r="HRD132" s="511"/>
      <c r="HRE132" s="511"/>
      <c r="HRF132" s="511"/>
      <c r="HRG132" s="511"/>
      <c r="HRH132" s="511"/>
      <c r="HRI132" s="511"/>
      <c r="HRJ132" s="511"/>
      <c r="HRK132" s="511"/>
      <c r="HRL132" s="511"/>
      <c r="HRM132" s="511"/>
      <c r="HRN132" s="511"/>
      <c r="HRO132" s="511"/>
      <c r="HRP132" s="511"/>
      <c r="HRQ132" s="511"/>
      <c r="HRR132" s="511"/>
      <c r="HRS132" s="511"/>
      <c r="HRT132" s="511"/>
      <c r="HRU132" s="511"/>
      <c r="HRV132" s="511"/>
      <c r="HRW132" s="511"/>
      <c r="HRX132" s="511"/>
      <c r="HRY132" s="511"/>
      <c r="HRZ132" s="511"/>
      <c r="HSA132" s="511"/>
      <c r="HSB132" s="511"/>
      <c r="HSC132" s="511"/>
      <c r="HSD132" s="511"/>
      <c r="HSE132" s="511"/>
      <c r="HSF132" s="511"/>
      <c r="HSG132" s="511"/>
      <c r="HSH132" s="511"/>
      <c r="HSI132" s="511"/>
      <c r="HSJ132" s="511"/>
      <c r="HSK132" s="511"/>
      <c r="HSL132" s="511"/>
      <c r="HSM132" s="511"/>
      <c r="HSN132" s="511"/>
      <c r="HSO132" s="511"/>
      <c r="HSP132" s="511"/>
      <c r="HSQ132" s="511"/>
      <c r="HSR132" s="511"/>
      <c r="HSS132" s="511"/>
      <c r="HST132" s="511"/>
      <c r="HSU132" s="511"/>
      <c r="HSV132" s="511"/>
      <c r="HSW132" s="511"/>
      <c r="HSX132" s="511"/>
      <c r="HSY132" s="511"/>
      <c r="HSZ132" s="511"/>
      <c r="HTA132" s="511"/>
      <c r="HTB132" s="511"/>
      <c r="HTC132" s="511"/>
      <c r="HTD132" s="511"/>
      <c r="HTE132" s="511"/>
      <c r="HTF132" s="511"/>
      <c r="HTG132" s="511"/>
      <c r="HTH132" s="511"/>
      <c r="HTI132" s="511"/>
      <c r="HTJ132" s="511"/>
      <c r="HTK132" s="511"/>
      <c r="HTL132" s="511"/>
      <c r="HTM132" s="511"/>
      <c r="HTN132" s="511"/>
      <c r="HTO132" s="511"/>
      <c r="HTP132" s="511"/>
      <c r="HTQ132" s="511"/>
      <c r="HTR132" s="511"/>
      <c r="HTS132" s="511"/>
      <c r="HTT132" s="511"/>
      <c r="HTU132" s="511"/>
      <c r="HTV132" s="511"/>
      <c r="HTW132" s="511"/>
      <c r="HTX132" s="511"/>
      <c r="HTY132" s="511"/>
      <c r="HTZ132" s="511"/>
      <c r="HUA132" s="511"/>
      <c r="HUB132" s="511"/>
      <c r="HUC132" s="511"/>
      <c r="HUD132" s="511"/>
      <c r="HUE132" s="511"/>
      <c r="HUF132" s="511"/>
      <c r="HUG132" s="511"/>
      <c r="HUH132" s="511"/>
      <c r="HUI132" s="511"/>
      <c r="HUJ132" s="511"/>
      <c r="HUK132" s="511"/>
      <c r="HUL132" s="511"/>
      <c r="HUM132" s="511"/>
      <c r="HUN132" s="511"/>
      <c r="HUO132" s="511"/>
      <c r="HUP132" s="511"/>
      <c r="HUQ132" s="511"/>
      <c r="HUR132" s="511"/>
      <c r="HUS132" s="511"/>
      <c r="HUT132" s="511"/>
      <c r="HUU132" s="511"/>
      <c r="HUV132" s="511"/>
      <c r="HUW132" s="511"/>
      <c r="HUX132" s="511"/>
      <c r="HUY132" s="511"/>
      <c r="HUZ132" s="511"/>
      <c r="HVA132" s="511"/>
      <c r="HVB132" s="511"/>
      <c r="HVC132" s="511"/>
      <c r="HVD132" s="511"/>
      <c r="HVE132" s="511"/>
      <c r="HVF132" s="511"/>
      <c r="HVG132" s="511"/>
      <c r="HVH132" s="511"/>
      <c r="HVI132" s="511"/>
      <c r="HVJ132" s="511"/>
      <c r="HVK132" s="511"/>
      <c r="HVL132" s="511"/>
      <c r="HVM132" s="511"/>
      <c r="HVN132" s="511"/>
      <c r="HVO132" s="511"/>
      <c r="HVP132" s="511"/>
      <c r="HVQ132" s="511"/>
      <c r="HVR132" s="511"/>
      <c r="HVS132" s="511"/>
      <c r="HVT132" s="511"/>
      <c r="HVU132" s="511"/>
      <c r="HVV132" s="511"/>
      <c r="HVW132" s="511"/>
      <c r="HVX132" s="511"/>
      <c r="HVY132" s="511"/>
      <c r="HVZ132" s="511"/>
      <c r="HWA132" s="511"/>
      <c r="HWB132" s="511"/>
      <c r="HWC132" s="511"/>
      <c r="HWD132" s="511"/>
      <c r="HWE132" s="511"/>
      <c r="HWF132" s="511"/>
      <c r="HWG132" s="511"/>
      <c r="HWH132" s="511"/>
      <c r="HWI132" s="511"/>
      <c r="HWJ132" s="511"/>
      <c r="HWK132" s="511"/>
      <c r="HWL132" s="511"/>
      <c r="HWM132" s="511"/>
      <c r="HWN132" s="511"/>
      <c r="HWO132" s="511"/>
      <c r="HWP132" s="511"/>
      <c r="HWQ132" s="511"/>
      <c r="HWR132" s="511"/>
      <c r="HWS132" s="511"/>
      <c r="HWT132" s="511"/>
      <c r="HWU132" s="511"/>
      <c r="HWV132" s="511"/>
      <c r="HWW132" s="511"/>
      <c r="HWX132" s="511"/>
      <c r="HWY132" s="511"/>
      <c r="HWZ132" s="511"/>
      <c r="HXA132" s="511"/>
      <c r="HXB132" s="511"/>
      <c r="HXC132" s="511"/>
      <c r="HXD132" s="511"/>
      <c r="HXE132" s="511"/>
      <c r="HXF132" s="511"/>
      <c r="HXG132" s="511"/>
      <c r="HXH132" s="511"/>
      <c r="HXI132" s="511"/>
      <c r="HXJ132" s="511"/>
      <c r="HXK132" s="511"/>
      <c r="HXL132" s="511"/>
      <c r="HXM132" s="511"/>
      <c r="HXN132" s="511"/>
      <c r="HXO132" s="511"/>
      <c r="HXP132" s="511"/>
      <c r="HXQ132" s="511"/>
      <c r="HXR132" s="511"/>
      <c r="HXS132" s="511"/>
      <c r="HXT132" s="511"/>
      <c r="HXU132" s="511"/>
      <c r="HXV132" s="511"/>
      <c r="HXW132" s="511"/>
      <c r="HXX132" s="511"/>
      <c r="HXY132" s="511"/>
      <c r="HXZ132" s="511"/>
      <c r="HYA132" s="511"/>
      <c r="HYB132" s="511"/>
      <c r="HYC132" s="511"/>
      <c r="HYD132" s="511"/>
      <c r="HYE132" s="511"/>
      <c r="HYF132" s="511"/>
      <c r="HYG132" s="511"/>
      <c r="HYH132" s="511"/>
      <c r="HYI132" s="511"/>
      <c r="HYJ132" s="511"/>
      <c r="HYK132" s="511"/>
      <c r="HYL132" s="511"/>
      <c r="HYM132" s="511"/>
      <c r="HYN132" s="511"/>
      <c r="HYO132" s="511"/>
      <c r="HYP132" s="511"/>
      <c r="HYQ132" s="511"/>
      <c r="HYR132" s="511"/>
      <c r="HYS132" s="511"/>
      <c r="HYT132" s="511"/>
      <c r="HYU132" s="511"/>
      <c r="HYV132" s="511"/>
      <c r="HYW132" s="511"/>
      <c r="HYX132" s="511"/>
      <c r="HYY132" s="511"/>
      <c r="HYZ132" s="511"/>
      <c r="HZA132" s="511"/>
      <c r="HZB132" s="511"/>
      <c r="HZC132" s="511"/>
      <c r="HZD132" s="511"/>
      <c r="HZE132" s="511"/>
      <c r="HZF132" s="511"/>
      <c r="HZG132" s="511"/>
      <c r="HZH132" s="511"/>
      <c r="HZI132" s="511"/>
      <c r="HZJ132" s="511"/>
      <c r="HZK132" s="511"/>
      <c r="HZL132" s="511"/>
      <c r="HZM132" s="511"/>
      <c r="HZN132" s="511"/>
      <c r="HZO132" s="511"/>
      <c r="HZP132" s="511"/>
      <c r="HZQ132" s="511"/>
      <c r="HZR132" s="511"/>
      <c r="HZS132" s="511"/>
      <c r="HZT132" s="511"/>
      <c r="HZU132" s="511"/>
      <c r="HZV132" s="511"/>
      <c r="HZW132" s="511"/>
      <c r="HZX132" s="511"/>
      <c r="HZY132" s="511"/>
      <c r="HZZ132" s="511"/>
      <c r="IAA132" s="511"/>
      <c r="IAB132" s="511"/>
      <c r="IAC132" s="511"/>
      <c r="IAD132" s="511"/>
      <c r="IAE132" s="511"/>
      <c r="IAF132" s="511"/>
      <c r="IAG132" s="511"/>
      <c r="IAH132" s="511"/>
      <c r="IAI132" s="511"/>
      <c r="IAJ132" s="511"/>
      <c r="IAK132" s="511"/>
      <c r="IAL132" s="511"/>
      <c r="IAM132" s="511"/>
      <c r="IAN132" s="511"/>
      <c r="IAO132" s="511"/>
      <c r="IAP132" s="511"/>
      <c r="IAQ132" s="511"/>
      <c r="IAR132" s="511"/>
      <c r="IAS132" s="511"/>
      <c r="IAT132" s="511"/>
      <c r="IAU132" s="511"/>
      <c r="IAV132" s="511"/>
      <c r="IAW132" s="511"/>
      <c r="IAX132" s="511"/>
      <c r="IAY132" s="511"/>
      <c r="IAZ132" s="511"/>
      <c r="IBA132" s="511"/>
      <c r="IBB132" s="511"/>
      <c r="IBC132" s="511"/>
      <c r="IBD132" s="511"/>
      <c r="IBE132" s="511"/>
      <c r="IBF132" s="511"/>
      <c r="IBG132" s="511"/>
      <c r="IBH132" s="511"/>
      <c r="IBI132" s="511"/>
      <c r="IBJ132" s="511"/>
      <c r="IBK132" s="511"/>
      <c r="IBL132" s="511"/>
      <c r="IBM132" s="511"/>
      <c r="IBN132" s="511"/>
      <c r="IBO132" s="511"/>
      <c r="IBP132" s="511"/>
      <c r="IBQ132" s="511"/>
      <c r="IBR132" s="511"/>
      <c r="IBS132" s="511"/>
      <c r="IBT132" s="511"/>
      <c r="IBU132" s="511"/>
      <c r="IBV132" s="511"/>
      <c r="IBW132" s="511"/>
      <c r="IBX132" s="511"/>
      <c r="IBY132" s="511"/>
      <c r="IBZ132" s="511"/>
      <c r="ICA132" s="511"/>
      <c r="ICB132" s="511"/>
      <c r="ICC132" s="511"/>
      <c r="ICD132" s="511"/>
      <c r="ICE132" s="511"/>
      <c r="ICF132" s="511"/>
      <c r="ICG132" s="511"/>
      <c r="ICH132" s="511"/>
      <c r="ICI132" s="511"/>
      <c r="ICJ132" s="511"/>
      <c r="ICK132" s="511"/>
      <c r="ICL132" s="511"/>
      <c r="ICM132" s="511"/>
      <c r="ICN132" s="511"/>
      <c r="ICO132" s="511"/>
      <c r="ICP132" s="511"/>
      <c r="ICQ132" s="511"/>
      <c r="ICR132" s="511"/>
      <c r="ICS132" s="511"/>
      <c r="ICT132" s="511"/>
      <c r="ICU132" s="511"/>
      <c r="ICV132" s="511"/>
      <c r="ICW132" s="511"/>
      <c r="ICX132" s="511"/>
      <c r="ICY132" s="511"/>
      <c r="ICZ132" s="511"/>
      <c r="IDA132" s="511"/>
      <c r="IDB132" s="511"/>
      <c r="IDC132" s="511"/>
      <c r="IDD132" s="511"/>
      <c r="IDE132" s="511"/>
      <c r="IDF132" s="511"/>
      <c r="IDG132" s="511"/>
      <c r="IDH132" s="511"/>
      <c r="IDI132" s="511"/>
      <c r="IDJ132" s="511"/>
      <c r="IDK132" s="511"/>
      <c r="IDL132" s="511"/>
      <c r="IDM132" s="511"/>
      <c r="IDN132" s="511"/>
      <c r="IDO132" s="511"/>
      <c r="IDP132" s="511"/>
      <c r="IDQ132" s="511"/>
      <c r="IDR132" s="511"/>
      <c r="IDS132" s="511"/>
      <c r="IDT132" s="511"/>
      <c r="IDU132" s="511"/>
      <c r="IDV132" s="511"/>
      <c r="IDW132" s="511"/>
      <c r="IDX132" s="511"/>
      <c r="IDY132" s="511"/>
      <c r="IDZ132" s="511"/>
      <c r="IEA132" s="511"/>
      <c r="IEB132" s="511"/>
      <c r="IEC132" s="511"/>
      <c r="IED132" s="511"/>
      <c r="IEE132" s="511"/>
      <c r="IEF132" s="511"/>
      <c r="IEG132" s="511"/>
      <c r="IEH132" s="511"/>
      <c r="IEI132" s="511"/>
      <c r="IEJ132" s="511"/>
      <c r="IEK132" s="511"/>
      <c r="IEL132" s="511"/>
      <c r="IEM132" s="511"/>
      <c r="IEN132" s="511"/>
      <c r="IEO132" s="511"/>
      <c r="IEP132" s="511"/>
      <c r="IEQ132" s="511"/>
      <c r="IER132" s="511"/>
      <c r="IES132" s="511"/>
      <c r="IET132" s="511"/>
      <c r="IEU132" s="511"/>
      <c r="IEV132" s="511"/>
      <c r="IEW132" s="511"/>
      <c r="IEX132" s="511"/>
      <c r="IEY132" s="511"/>
      <c r="IEZ132" s="511"/>
      <c r="IFA132" s="511"/>
      <c r="IFB132" s="511"/>
      <c r="IFC132" s="511"/>
      <c r="IFD132" s="511"/>
      <c r="IFE132" s="511"/>
      <c r="IFF132" s="511"/>
      <c r="IFG132" s="511"/>
      <c r="IFH132" s="511"/>
      <c r="IFI132" s="511"/>
      <c r="IFJ132" s="511"/>
      <c r="IFK132" s="511"/>
      <c r="IFL132" s="511"/>
      <c r="IFM132" s="511"/>
      <c r="IFN132" s="511"/>
      <c r="IFO132" s="511"/>
      <c r="IFP132" s="511"/>
      <c r="IFQ132" s="511"/>
      <c r="IFR132" s="511"/>
      <c r="IFS132" s="511"/>
      <c r="IFT132" s="511"/>
      <c r="IFU132" s="511"/>
      <c r="IFV132" s="511"/>
      <c r="IFW132" s="511"/>
      <c r="IFX132" s="511"/>
      <c r="IFY132" s="511"/>
      <c r="IFZ132" s="511"/>
      <c r="IGA132" s="511"/>
      <c r="IGB132" s="511"/>
      <c r="IGC132" s="511"/>
      <c r="IGD132" s="511"/>
      <c r="IGE132" s="511"/>
      <c r="IGF132" s="511"/>
      <c r="IGG132" s="511"/>
      <c r="IGH132" s="511"/>
      <c r="IGI132" s="511"/>
      <c r="IGJ132" s="511"/>
      <c r="IGK132" s="511"/>
      <c r="IGL132" s="511"/>
      <c r="IGM132" s="511"/>
      <c r="IGN132" s="511"/>
      <c r="IGO132" s="511"/>
      <c r="IGP132" s="511"/>
      <c r="IGQ132" s="511"/>
      <c r="IGR132" s="511"/>
      <c r="IGS132" s="511"/>
      <c r="IGT132" s="511"/>
      <c r="IGU132" s="511"/>
      <c r="IGV132" s="511"/>
      <c r="IGW132" s="511"/>
      <c r="IGX132" s="511"/>
      <c r="IGY132" s="511"/>
      <c r="IGZ132" s="511"/>
      <c r="IHA132" s="511"/>
      <c r="IHB132" s="511"/>
      <c r="IHC132" s="511"/>
      <c r="IHD132" s="511"/>
      <c r="IHE132" s="511"/>
      <c r="IHF132" s="511"/>
      <c r="IHG132" s="511"/>
      <c r="IHH132" s="511"/>
      <c r="IHI132" s="511"/>
      <c r="IHJ132" s="511"/>
      <c r="IHK132" s="511"/>
      <c r="IHL132" s="511"/>
      <c r="IHM132" s="511"/>
      <c r="IHN132" s="511"/>
      <c r="IHO132" s="511"/>
      <c r="IHP132" s="511"/>
      <c r="IHQ132" s="511"/>
      <c r="IHR132" s="511"/>
      <c r="IHS132" s="511"/>
      <c r="IHT132" s="511"/>
      <c r="IHU132" s="511"/>
      <c r="IHV132" s="511"/>
      <c r="IHW132" s="511"/>
      <c r="IHX132" s="511"/>
      <c r="IHY132" s="511"/>
      <c r="IHZ132" s="511"/>
      <c r="IIA132" s="511"/>
      <c r="IIB132" s="511"/>
      <c r="IIC132" s="511"/>
      <c r="IID132" s="511"/>
      <c r="IIE132" s="511"/>
      <c r="IIF132" s="511"/>
      <c r="IIG132" s="511"/>
      <c r="IIH132" s="511"/>
      <c r="III132" s="511"/>
      <c r="IIJ132" s="511"/>
      <c r="IIK132" s="511"/>
      <c r="IIL132" s="511"/>
      <c r="IIM132" s="511"/>
      <c r="IIN132" s="511"/>
      <c r="IIO132" s="511"/>
      <c r="IIP132" s="511"/>
      <c r="IIQ132" s="511"/>
      <c r="IIR132" s="511"/>
      <c r="IIS132" s="511"/>
      <c r="IIT132" s="511"/>
      <c r="IIU132" s="511"/>
      <c r="IIV132" s="511"/>
      <c r="IIW132" s="511"/>
      <c r="IIX132" s="511"/>
      <c r="IIY132" s="511"/>
      <c r="IIZ132" s="511"/>
      <c r="IJA132" s="511"/>
      <c r="IJB132" s="511"/>
      <c r="IJC132" s="511"/>
      <c r="IJD132" s="511"/>
      <c r="IJE132" s="511"/>
      <c r="IJF132" s="511"/>
      <c r="IJG132" s="511"/>
      <c r="IJH132" s="511"/>
      <c r="IJI132" s="511"/>
      <c r="IJJ132" s="511"/>
      <c r="IJK132" s="511"/>
      <c r="IJL132" s="511"/>
      <c r="IJM132" s="511"/>
      <c r="IJN132" s="511"/>
      <c r="IJO132" s="511"/>
      <c r="IJP132" s="511"/>
      <c r="IJQ132" s="511"/>
      <c r="IJR132" s="511"/>
      <c r="IJS132" s="511"/>
      <c r="IJT132" s="511"/>
      <c r="IJU132" s="511"/>
      <c r="IJV132" s="511"/>
      <c r="IJW132" s="511"/>
      <c r="IJX132" s="511"/>
      <c r="IJY132" s="511"/>
      <c r="IJZ132" s="511"/>
      <c r="IKA132" s="511"/>
      <c r="IKB132" s="511"/>
      <c r="IKC132" s="511"/>
      <c r="IKD132" s="511"/>
      <c r="IKE132" s="511"/>
      <c r="IKF132" s="511"/>
      <c r="IKG132" s="511"/>
      <c r="IKH132" s="511"/>
      <c r="IKI132" s="511"/>
      <c r="IKJ132" s="511"/>
      <c r="IKK132" s="511"/>
      <c r="IKL132" s="511"/>
      <c r="IKM132" s="511"/>
      <c r="IKN132" s="511"/>
      <c r="IKO132" s="511"/>
      <c r="IKP132" s="511"/>
      <c r="IKQ132" s="511"/>
      <c r="IKR132" s="511"/>
      <c r="IKS132" s="511"/>
      <c r="IKT132" s="511"/>
      <c r="IKU132" s="511"/>
      <c r="IKV132" s="511"/>
      <c r="IKW132" s="511"/>
      <c r="IKX132" s="511"/>
      <c r="IKY132" s="511"/>
      <c r="IKZ132" s="511"/>
      <c r="ILA132" s="511"/>
      <c r="ILB132" s="511"/>
      <c r="ILC132" s="511"/>
      <c r="ILD132" s="511"/>
      <c r="ILE132" s="511"/>
      <c r="ILF132" s="511"/>
      <c r="ILG132" s="511"/>
      <c r="ILH132" s="511"/>
      <c r="ILI132" s="511"/>
      <c r="ILJ132" s="511"/>
      <c r="ILK132" s="511"/>
      <c r="ILL132" s="511"/>
      <c r="ILM132" s="511"/>
      <c r="ILN132" s="511"/>
      <c r="ILO132" s="511"/>
      <c r="ILP132" s="511"/>
      <c r="ILQ132" s="511"/>
      <c r="ILR132" s="511"/>
      <c r="ILS132" s="511"/>
      <c r="ILT132" s="511"/>
      <c r="ILU132" s="511"/>
      <c r="ILV132" s="511"/>
      <c r="ILW132" s="511"/>
      <c r="ILX132" s="511"/>
      <c r="ILY132" s="511"/>
      <c r="ILZ132" s="511"/>
      <c r="IMA132" s="511"/>
      <c r="IMB132" s="511"/>
      <c r="IMC132" s="511"/>
      <c r="IMD132" s="511"/>
      <c r="IME132" s="511"/>
      <c r="IMF132" s="511"/>
      <c r="IMG132" s="511"/>
      <c r="IMH132" s="511"/>
      <c r="IMI132" s="511"/>
      <c r="IMJ132" s="511"/>
      <c r="IMK132" s="511"/>
      <c r="IML132" s="511"/>
      <c r="IMM132" s="511"/>
      <c r="IMN132" s="511"/>
      <c r="IMO132" s="511"/>
      <c r="IMP132" s="511"/>
      <c r="IMQ132" s="511"/>
      <c r="IMR132" s="511"/>
      <c r="IMS132" s="511"/>
      <c r="IMT132" s="511"/>
      <c r="IMU132" s="511"/>
      <c r="IMV132" s="511"/>
      <c r="IMW132" s="511"/>
      <c r="IMX132" s="511"/>
      <c r="IMY132" s="511"/>
      <c r="IMZ132" s="511"/>
      <c r="INA132" s="511"/>
      <c r="INB132" s="511"/>
      <c r="INC132" s="511"/>
      <c r="IND132" s="511"/>
      <c r="INE132" s="511"/>
      <c r="INF132" s="511"/>
      <c r="ING132" s="511"/>
      <c r="INH132" s="511"/>
      <c r="INI132" s="511"/>
      <c r="INJ132" s="511"/>
      <c r="INK132" s="511"/>
      <c r="INL132" s="511"/>
      <c r="INM132" s="511"/>
      <c r="INN132" s="511"/>
      <c r="INO132" s="511"/>
      <c r="INP132" s="511"/>
      <c r="INQ132" s="511"/>
      <c r="INR132" s="511"/>
      <c r="INS132" s="511"/>
      <c r="INT132" s="511"/>
      <c r="INU132" s="511"/>
      <c r="INV132" s="511"/>
      <c r="INW132" s="511"/>
      <c r="INX132" s="511"/>
      <c r="INY132" s="511"/>
      <c r="INZ132" s="511"/>
      <c r="IOA132" s="511"/>
      <c r="IOB132" s="511"/>
      <c r="IOC132" s="511"/>
      <c r="IOD132" s="511"/>
      <c r="IOE132" s="511"/>
      <c r="IOF132" s="511"/>
      <c r="IOG132" s="511"/>
      <c r="IOH132" s="511"/>
      <c r="IOI132" s="511"/>
      <c r="IOJ132" s="511"/>
      <c r="IOK132" s="511"/>
      <c r="IOL132" s="511"/>
      <c r="IOM132" s="511"/>
      <c r="ION132" s="511"/>
      <c r="IOO132" s="511"/>
      <c r="IOP132" s="511"/>
      <c r="IOQ132" s="511"/>
      <c r="IOR132" s="511"/>
      <c r="IOS132" s="511"/>
      <c r="IOT132" s="511"/>
      <c r="IOU132" s="511"/>
      <c r="IOV132" s="511"/>
      <c r="IOW132" s="511"/>
      <c r="IOX132" s="511"/>
      <c r="IOY132" s="511"/>
      <c r="IOZ132" s="511"/>
      <c r="IPA132" s="511"/>
      <c r="IPB132" s="511"/>
      <c r="IPC132" s="511"/>
      <c r="IPD132" s="511"/>
      <c r="IPE132" s="511"/>
      <c r="IPF132" s="511"/>
      <c r="IPG132" s="511"/>
      <c r="IPH132" s="511"/>
      <c r="IPI132" s="511"/>
      <c r="IPJ132" s="511"/>
      <c r="IPK132" s="511"/>
      <c r="IPL132" s="511"/>
      <c r="IPM132" s="511"/>
      <c r="IPN132" s="511"/>
      <c r="IPO132" s="511"/>
      <c r="IPP132" s="511"/>
      <c r="IPQ132" s="511"/>
      <c r="IPR132" s="511"/>
      <c r="IPS132" s="511"/>
      <c r="IPT132" s="511"/>
      <c r="IPU132" s="511"/>
      <c r="IPV132" s="511"/>
      <c r="IPW132" s="511"/>
      <c r="IPX132" s="511"/>
      <c r="IPY132" s="511"/>
      <c r="IPZ132" s="511"/>
      <c r="IQA132" s="511"/>
      <c r="IQB132" s="511"/>
      <c r="IQC132" s="511"/>
      <c r="IQD132" s="511"/>
      <c r="IQE132" s="511"/>
      <c r="IQF132" s="511"/>
      <c r="IQG132" s="511"/>
      <c r="IQH132" s="511"/>
      <c r="IQI132" s="511"/>
      <c r="IQJ132" s="511"/>
      <c r="IQK132" s="511"/>
      <c r="IQL132" s="511"/>
      <c r="IQM132" s="511"/>
      <c r="IQN132" s="511"/>
      <c r="IQO132" s="511"/>
      <c r="IQP132" s="511"/>
      <c r="IQQ132" s="511"/>
      <c r="IQR132" s="511"/>
      <c r="IQS132" s="511"/>
      <c r="IQT132" s="511"/>
      <c r="IQU132" s="511"/>
      <c r="IQV132" s="511"/>
      <c r="IQW132" s="511"/>
      <c r="IQX132" s="511"/>
      <c r="IQY132" s="511"/>
      <c r="IQZ132" s="511"/>
      <c r="IRA132" s="511"/>
      <c r="IRB132" s="511"/>
      <c r="IRC132" s="511"/>
      <c r="IRD132" s="511"/>
      <c r="IRE132" s="511"/>
      <c r="IRF132" s="511"/>
      <c r="IRG132" s="511"/>
      <c r="IRH132" s="511"/>
      <c r="IRI132" s="511"/>
      <c r="IRJ132" s="511"/>
      <c r="IRK132" s="511"/>
      <c r="IRL132" s="511"/>
      <c r="IRM132" s="511"/>
      <c r="IRN132" s="511"/>
      <c r="IRO132" s="511"/>
      <c r="IRP132" s="511"/>
      <c r="IRQ132" s="511"/>
      <c r="IRR132" s="511"/>
      <c r="IRS132" s="511"/>
      <c r="IRT132" s="511"/>
      <c r="IRU132" s="511"/>
      <c r="IRV132" s="511"/>
      <c r="IRW132" s="511"/>
      <c r="IRX132" s="511"/>
      <c r="IRY132" s="511"/>
      <c r="IRZ132" s="511"/>
      <c r="ISA132" s="511"/>
      <c r="ISB132" s="511"/>
      <c r="ISC132" s="511"/>
      <c r="ISD132" s="511"/>
      <c r="ISE132" s="511"/>
      <c r="ISF132" s="511"/>
      <c r="ISG132" s="511"/>
      <c r="ISH132" s="511"/>
      <c r="ISI132" s="511"/>
      <c r="ISJ132" s="511"/>
      <c r="ISK132" s="511"/>
      <c r="ISL132" s="511"/>
      <c r="ISM132" s="511"/>
      <c r="ISN132" s="511"/>
      <c r="ISO132" s="511"/>
      <c r="ISP132" s="511"/>
      <c r="ISQ132" s="511"/>
      <c r="ISR132" s="511"/>
      <c r="ISS132" s="511"/>
      <c r="IST132" s="511"/>
      <c r="ISU132" s="511"/>
      <c r="ISV132" s="511"/>
      <c r="ISW132" s="511"/>
      <c r="ISX132" s="511"/>
      <c r="ISY132" s="511"/>
      <c r="ISZ132" s="511"/>
      <c r="ITA132" s="511"/>
      <c r="ITB132" s="511"/>
      <c r="ITC132" s="511"/>
      <c r="ITD132" s="511"/>
      <c r="ITE132" s="511"/>
      <c r="ITF132" s="511"/>
      <c r="ITG132" s="511"/>
      <c r="ITH132" s="511"/>
      <c r="ITI132" s="511"/>
      <c r="ITJ132" s="511"/>
      <c r="ITK132" s="511"/>
      <c r="ITL132" s="511"/>
      <c r="ITM132" s="511"/>
      <c r="ITN132" s="511"/>
      <c r="ITO132" s="511"/>
      <c r="ITP132" s="511"/>
      <c r="ITQ132" s="511"/>
      <c r="ITR132" s="511"/>
      <c r="ITS132" s="511"/>
      <c r="ITT132" s="511"/>
      <c r="ITU132" s="511"/>
      <c r="ITV132" s="511"/>
      <c r="ITW132" s="511"/>
      <c r="ITX132" s="511"/>
      <c r="ITY132" s="511"/>
      <c r="ITZ132" s="511"/>
      <c r="IUA132" s="511"/>
      <c r="IUB132" s="511"/>
      <c r="IUC132" s="511"/>
      <c r="IUD132" s="511"/>
      <c r="IUE132" s="511"/>
      <c r="IUF132" s="511"/>
      <c r="IUG132" s="511"/>
      <c r="IUH132" s="511"/>
      <c r="IUI132" s="511"/>
      <c r="IUJ132" s="511"/>
      <c r="IUK132" s="511"/>
      <c r="IUL132" s="511"/>
      <c r="IUM132" s="511"/>
      <c r="IUN132" s="511"/>
      <c r="IUO132" s="511"/>
      <c r="IUP132" s="511"/>
      <c r="IUQ132" s="511"/>
      <c r="IUR132" s="511"/>
      <c r="IUS132" s="511"/>
      <c r="IUT132" s="511"/>
      <c r="IUU132" s="511"/>
      <c r="IUV132" s="511"/>
      <c r="IUW132" s="511"/>
      <c r="IUX132" s="511"/>
      <c r="IUY132" s="511"/>
      <c r="IUZ132" s="511"/>
      <c r="IVA132" s="511"/>
      <c r="IVB132" s="511"/>
      <c r="IVC132" s="511"/>
      <c r="IVD132" s="511"/>
      <c r="IVE132" s="511"/>
      <c r="IVF132" s="511"/>
      <c r="IVG132" s="511"/>
      <c r="IVH132" s="511"/>
      <c r="IVI132" s="511"/>
      <c r="IVJ132" s="511"/>
      <c r="IVK132" s="511"/>
      <c r="IVL132" s="511"/>
      <c r="IVM132" s="511"/>
      <c r="IVN132" s="511"/>
      <c r="IVO132" s="511"/>
      <c r="IVP132" s="511"/>
      <c r="IVQ132" s="511"/>
      <c r="IVR132" s="511"/>
      <c r="IVS132" s="511"/>
      <c r="IVT132" s="511"/>
      <c r="IVU132" s="511"/>
      <c r="IVV132" s="511"/>
      <c r="IVW132" s="511"/>
      <c r="IVX132" s="511"/>
      <c r="IVY132" s="511"/>
      <c r="IVZ132" s="511"/>
      <c r="IWA132" s="511"/>
      <c r="IWB132" s="511"/>
      <c r="IWC132" s="511"/>
      <c r="IWD132" s="511"/>
      <c r="IWE132" s="511"/>
      <c r="IWF132" s="511"/>
      <c r="IWG132" s="511"/>
      <c r="IWH132" s="511"/>
      <c r="IWI132" s="511"/>
      <c r="IWJ132" s="511"/>
      <c r="IWK132" s="511"/>
      <c r="IWL132" s="511"/>
      <c r="IWM132" s="511"/>
      <c r="IWN132" s="511"/>
      <c r="IWO132" s="511"/>
      <c r="IWP132" s="511"/>
      <c r="IWQ132" s="511"/>
      <c r="IWR132" s="511"/>
      <c r="IWS132" s="511"/>
      <c r="IWT132" s="511"/>
      <c r="IWU132" s="511"/>
      <c r="IWV132" s="511"/>
      <c r="IWW132" s="511"/>
      <c r="IWX132" s="511"/>
      <c r="IWY132" s="511"/>
      <c r="IWZ132" s="511"/>
      <c r="IXA132" s="511"/>
      <c r="IXB132" s="511"/>
      <c r="IXC132" s="511"/>
      <c r="IXD132" s="511"/>
      <c r="IXE132" s="511"/>
      <c r="IXF132" s="511"/>
      <c r="IXG132" s="511"/>
      <c r="IXH132" s="511"/>
      <c r="IXI132" s="511"/>
      <c r="IXJ132" s="511"/>
      <c r="IXK132" s="511"/>
      <c r="IXL132" s="511"/>
      <c r="IXM132" s="511"/>
      <c r="IXN132" s="511"/>
      <c r="IXO132" s="511"/>
      <c r="IXP132" s="511"/>
      <c r="IXQ132" s="511"/>
      <c r="IXR132" s="511"/>
      <c r="IXS132" s="511"/>
      <c r="IXT132" s="511"/>
      <c r="IXU132" s="511"/>
      <c r="IXV132" s="511"/>
      <c r="IXW132" s="511"/>
      <c r="IXX132" s="511"/>
      <c r="IXY132" s="511"/>
      <c r="IXZ132" s="511"/>
      <c r="IYA132" s="511"/>
      <c r="IYB132" s="511"/>
      <c r="IYC132" s="511"/>
      <c r="IYD132" s="511"/>
      <c r="IYE132" s="511"/>
      <c r="IYF132" s="511"/>
      <c r="IYG132" s="511"/>
      <c r="IYH132" s="511"/>
      <c r="IYI132" s="511"/>
      <c r="IYJ132" s="511"/>
      <c r="IYK132" s="511"/>
      <c r="IYL132" s="511"/>
      <c r="IYM132" s="511"/>
      <c r="IYN132" s="511"/>
      <c r="IYO132" s="511"/>
      <c r="IYP132" s="511"/>
      <c r="IYQ132" s="511"/>
      <c r="IYR132" s="511"/>
      <c r="IYS132" s="511"/>
      <c r="IYT132" s="511"/>
      <c r="IYU132" s="511"/>
      <c r="IYV132" s="511"/>
      <c r="IYW132" s="511"/>
      <c r="IYX132" s="511"/>
      <c r="IYY132" s="511"/>
      <c r="IYZ132" s="511"/>
      <c r="IZA132" s="511"/>
      <c r="IZB132" s="511"/>
      <c r="IZC132" s="511"/>
      <c r="IZD132" s="511"/>
      <c r="IZE132" s="511"/>
      <c r="IZF132" s="511"/>
      <c r="IZG132" s="511"/>
      <c r="IZH132" s="511"/>
      <c r="IZI132" s="511"/>
      <c r="IZJ132" s="511"/>
      <c r="IZK132" s="511"/>
      <c r="IZL132" s="511"/>
      <c r="IZM132" s="511"/>
      <c r="IZN132" s="511"/>
      <c r="IZO132" s="511"/>
      <c r="IZP132" s="511"/>
      <c r="IZQ132" s="511"/>
      <c r="IZR132" s="511"/>
      <c r="IZS132" s="511"/>
      <c r="IZT132" s="511"/>
      <c r="IZU132" s="511"/>
      <c r="IZV132" s="511"/>
      <c r="IZW132" s="511"/>
      <c r="IZX132" s="511"/>
      <c r="IZY132" s="511"/>
      <c r="IZZ132" s="511"/>
      <c r="JAA132" s="511"/>
      <c r="JAB132" s="511"/>
      <c r="JAC132" s="511"/>
      <c r="JAD132" s="511"/>
      <c r="JAE132" s="511"/>
      <c r="JAF132" s="511"/>
      <c r="JAG132" s="511"/>
      <c r="JAH132" s="511"/>
      <c r="JAI132" s="511"/>
      <c r="JAJ132" s="511"/>
      <c r="JAK132" s="511"/>
      <c r="JAL132" s="511"/>
      <c r="JAM132" s="511"/>
      <c r="JAN132" s="511"/>
      <c r="JAO132" s="511"/>
      <c r="JAP132" s="511"/>
      <c r="JAQ132" s="511"/>
      <c r="JAR132" s="511"/>
      <c r="JAS132" s="511"/>
      <c r="JAT132" s="511"/>
      <c r="JAU132" s="511"/>
      <c r="JAV132" s="511"/>
      <c r="JAW132" s="511"/>
      <c r="JAX132" s="511"/>
      <c r="JAY132" s="511"/>
      <c r="JAZ132" s="511"/>
      <c r="JBA132" s="511"/>
      <c r="JBB132" s="511"/>
      <c r="JBC132" s="511"/>
      <c r="JBD132" s="511"/>
      <c r="JBE132" s="511"/>
      <c r="JBF132" s="511"/>
      <c r="JBG132" s="511"/>
      <c r="JBH132" s="511"/>
      <c r="JBI132" s="511"/>
      <c r="JBJ132" s="511"/>
      <c r="JBK132" s="511"/>
      <c r="JBL132" s="511"/>
      <c r="JBM132" s="511"/>
      <c r="JBN132" s="511"/>
      <c r="JBO132" s="511"/>
      <c r="JBP132" s="511"/>
      <c r="JBQ132" s="511"/>
      <c r="JBR132" s="511"/>
      <c r="JBS132" s="511"/>
      <c r="JBT132" s="511"/>
      <c r="JBU132" s="511"/>
      <c r="JBV132" s="511"/>
      <c r="JBW132" s="511"/>
      <c r="JBX132" s="511"/>
      <c r="JBY132" s="511"/>
      <c r="JBZ132" s="511"/>
      <c r="JCA132" s="511"/>
      <c r="JCB132" s="511"/>
      <c r="JCC132" s="511"/>
      <c r="JCD132" s="511"/>
      <c r="JCE132" s="511"/>
      <c r="JCF132" s="511"/>
      <c r="JCG132" s="511"/>
      <c r="JCH132" s="511"/>
      <c r="JCI132" s="511"/>
      <c r="JCJ132" s="511"/>
      <c r="JCK132" s="511"/>
      <c r="JCL132" s="511"/>
      <c r="JCM132" s="511"/>
      <c r="JCN132" s="511"/>
      <c r="JCO132" s="511"/>
      <c r="JCP132" s="511"/>
      <c r="JCQ132" s="511"/>
      <c r="JCR132" s="511"/>
      <c r="JCS132" s="511"/>
      <c r="JCT132" s="511"/>
      <c r="JCU132" s="511"/>
      <c r="JCV132" s="511"/>
      <c r="JCW132" s="511"/>
      <c r="JCX132" s="511"/>
      <c r="JCY132" s="511"/>
      <c r="JCZ132" s="511"/>
      <c r="JDA132" s="511"/>
      <c r="JDB132" s="511"/>
      <c r="JDC132" s="511"/>
      <c r="JDD132" s="511"/>
      <c r="JDE132" s="511"/>
      <c r="JDF132" s="511"/>
      <c r="JDG132" s="511"/>
      <c r="JDH132" s="511"/>
      <c r="JDI132" s="511"/>
      <c r="JDJ132" s="511"/>
      <c r="JDK132" s="511"/>
      <c r="JDL132" s="511"/>
      <c r="JDM132" s="511"/>
      <c r="JDN132" s="511"/>
      <c r="JDO132" s="511"/>
      <c r="JDP132" s="511"/>
      <c r="JDQ132" s="511"/>
      <c r="JDR132" s="511"/>
      <c r="JDS132" s="511"/>
      <c r="JDT132" s="511"/>
      <c r="JDU132" s="511"/>
      <c r="JDV132" s="511"/>
      <c r="JDW132" s="511"/>
      <c r="JDX132" s="511"/>
      <c r="JDY132" s="511"/>
      <c r="JDZ132" s="511"/>
      <c r="JEA132" s="511"/>
      <c r="JEB132" s="511"/>
      <c r="JEC132" s="511"/>
      <c r="JED132" s="511"/>
      <c r="JEE132" s="511"/>
      <c r="JEF132" s="511"/>
      <c r="JEG132" s="511"/>
      <c r="JEH132" s="511"/>
      <c r="JEI132" s="511"/>
      <c r="JEJ132" s="511"/>
      <c r="JEK132" s="511"/>
      <c r="JEL132" s="511"/>
      <c r="JEM132" s="511"/>
      <c r="JEN132" s="511"/>
      <c r="JEO132" s="511"/>
      <c r="JEP132" s="511"/>
      <c r="JEQ132" s="511"/>
      <c r="JER132" s="511"/>
      <c r="JES132" s="511"/>
      <c r="JET132" s="511"/>
      <c r="JEU132" s="511"/>
      <c r="JEV132" s="511"/>
      <c r="JEW132" s="511"/>
      <c r="JEX132" s="511"/>
      <c r="JEY132" s="511"/>
      <c r="JEZ132" s="511"/>
      <c r="JFA132" s="511"/>
      <c r="JFB132" s="511"/>
      <c r="JFC132" s="511"/>
      <c r="JFD132" s="511"/>
      <c r="JFE132" s="511"/>
      <c r="JFF132" s="511"/>
      <c r="JFG132" s="511"/>
      <c r="JFH132" s="511"/>
      <c r="JFI132" s="511"/>
      <c r="JFJ132" s="511"/>
      <c r="JFK132" s="511"/>
      <c r="JFL132" s="511"/>
      <c r="JFM132" s="511"/>
      <c r="JFN132" s="511"/>
      <c r="JFO132" s="511"/>
      <c r="JFP132" s="511"/>
      <c r="JFQ132" s="511"/>
      <c r="JFR132" s="511"/>
      <c r="JFS132" s="511"/>
      <c r="JFT132" s="511"/>
      <c r="JFU132" s="511"/>
      <c r="JFV132" s="511"/>
      <c r="JFW132" s="511"/>
      <c r="JFX132" s="511"/>
      <c r="JFY132" s="511"/>
      <c r="JFZ132" s="511"/>
      <c r="JGA132" s="511"/>
      <c r="JGB132" s="511"/>
      <c r="JGC132" s="511"/>
      <c r="JGD132" s="511"/>
      <c r="JGE132" s="511"/>
      <c r="JGF132" s="511"/>
      <c r="JGG132" s="511"/>
      <c r="JGH132" s="511"/>
      <c r="JGI132" s="511"/>
      <c r="JGJ132" s="511"/>
      <c r="JGK132" s="511"/>
      <c r="JGL132" s="511"/>
      <c r="JGM132" s="511"/>
      <c r="JGN132" s="511"/>
      <c r="JGO132" s="511"/>
      <c r="JGP132" s="511"/>
      <c r="JGQ132" s="511"/>
      <c r="JGR132" s="511"/>
      <c r="JGS132" s="511"/>
      <c r="JGT132" s="511"/>
      <c r="JGU132" s="511"/>
      <c r="JGV132" s="511"/>
      <c r="JGW132" s="511"/>
      <c r="JGX132" s="511"/>
      <c r="JGY132" s="511"/>
      <c r="JGZ132" s="511"/>
      <c r="JHA132" s="511"/>
      <c r="JHB132" s="511"/>
      <c r="JHC132" s="511"/>
      <c r="JHD132" s="511"/>
      <c r="JHE132" s="511"/>
      <c r="JHF132" s="511"/>
      <c r="JHG132" s="511"/>
      <c r="JHH132" s="511"/>
      <c r="JHI132" s="511"/>
      <c r="JHJ132" s="511"/>
      <c r="JHK132" s="511"/>
      <c r="JHL132" s="511"/>
      <c r="JHM132" s="511"/>
      <c r="JHN132" s="511"/>
      <c r="JHO132" s="511"/>
      <c r="JHP132" s="511"/>
      <c r="JHQ132" s="511"/>
      <c r="JHR132" s="511"/>
      <c r="JHS132" s="511"/>
      <c r="JHT132" s="511"/>
      <c r="JHU132" s="511"/>
      <c r="JHV132" s="511"/>
      <c r="JHW132" s="511"/>
      <c r="JHX132" s="511"/>
      <c r="JHY132" s="511"/>
      <c r="JHZ132" s="511"/>
      <c r="JIA132" s="511"/>
      <c r="JIB132" s="511"/>
      <c r="JIC132" s="511"/>
      <c r="JID132" s="511"/>
      <c r="JIE132" s="511"/>
      <c r="JIF132" s="511"/>
      <c r="JIG132" s="511"/>
      <c r="JIH132" s="511"/>
      <c r="JII132" s="511"/>
      <c r="JIJ132" s="511"/>
      <c r="JIK132" s="511"/>
      <c r="JIL132" s="511"/>
      <c r="JIM132" s="511"/>
      <c r="JIN132" s="511"/>
      <c r="JIO132" s="511"/>
      <c r="JIP132" s="511"/>
      <c r="JIQ132" s="511"/>
      <c r="JIR132" s="511"/>
      <c r="JIS132" s="511"/>
      <c r="JIT132" s="511"/>
      <c r="JIU132" s="511"/>
      <c r="JIV132" s="511"/>
      <c r="JIW132" s="511"/>
      <c r="JIX132" s="511"/>
      <c r="JIY132" s="511"/>
      <c r="JIZ132" s="511"/>
      <c r="JJA132" s="511"/>
      <c r="JJB132" s="511"/>
      <c r="JJC132" s="511"/>
      <c r="JJD132" s="511"/>
      <c r="JJE132" s="511"/>
      <c r="JJF132" s="511"/>
      <c r="JJG132" s="511"/>
      <c r="JJH132" s="511"/>
      <c r="JJI132" s="511"/>
      <c r="JJJ132" s="511"/>
      <c r="JJK132" s="511"/>
      <c r="JJL132" s="511"/>
      <c r="JJM132" s="511"/>
      <c r="JJN132" s="511"/>
      <c r="JJO132" s="511"/>
      <c r="JJP132" s="511"/>
      <c r="JJQ132" s="511"/>
      <c r="JJR132" s="511"/>
      <c r="JJS132" s="511"/>
      <c r="JJT132" s="511"/>
      <c r="JJU132" s="511"/>
      <c r="JJV132" s="511"/>
      <c r="JJW132" s="511"/>
      <c r="JJX132" s="511"/>
      <c r="JJY132" s="511"/>
      <c r="JJZ132" s="511"/>
      <c r="JKA132" s="511"/>
      <c r="JKB132" s="511"/>
      <c r="JKC132" s="511"/>
      <c r="JKD132" s="511"/>
      <c r="JKE132" s="511"/>
      <c r="JKF132" s="511"/>
      <c r="JKG132" s="511"/>
      <c r="JKH132" s="511"/>
      <c r="JKI132" s="511"/>
      <c r="JKJ132" s="511"/>
      <c r="JKK132" s="511"/>
      <c r="JKL132" s="511"/>
      <c r="JKM132" s="511"/>
      <c r="JKN132" s="511"/>
      <c r="JKO132" s="511"/>
      <c r="JKP132" s="511"/>
      <c r="JKQ132" s="511"/>
      <c r="JKR132" s="511"/>
      <c r="JKS132" s="511"/>
      <c r="JKT132" s="511"/>
      <c r="JKU132" s="511"/>
      <c r="JKV132" s="511"/>
      <c r="JKW132" s="511"/>
      <c r="JKX132" s="511"/>
      <c r="JKY132" s="511"/>
      <c r="JKZ132" s="511"/>
      <c r="JLA132" s="511"/>
      <c r="JLB132" s="511"/>
      <c r="JLC132" s="511"/>
      <c r="JLD132" s="511"/>
      <c r="JLE132" s="511"/>
      <c r="JLF132" s="511"/>
      <c r="JLG132" s="511"/>
      <c r="JLH132" s="511"/>
      <c r="JLI132" s="511"/>
      <c r="JLJ132" s="511"/>
      <c r="JLK132" s="511"/>
      <c r="JLL132" s="511"/>
      <c r="JLM132" s="511"/>
      <c r="JLN132" s="511"/>
      <c r="JLO132" s="511"/>
      <c r="JLP132" s="511"/>
      <c r="JLQ132" s="511"/>
      <c r="JLR132" s="511"/>
      <c r="JLS132" s="511"/>
      <c r="JLT132" s="511"/>
      <c r="JLU132" s="511"/>
      <c r="JLV132" s="511"/>
      <c r="JLW132" s="511"/>
      <c r="JLX132" s="511"/>
      <c r="JLY132" s="511"/>
      <c r="JLZ132" s="511"/>
      <c r="JMA132" s="511"/>
      <c r="JMB132" s="511"/>
      <c r="JMC132" s="511"/>
      <c r="JMD132" s="511"/>
      <c r="JME132" s="511"/>
      <c r="JMF132" s="511"/>
      <c r="JMG132" s="511"/>
      <c r="JMH132" s="511"/>
      <c r="JMI132" s="511"/>
      <c r="JMJ132" s="511"/>
      <c r="JMK132" s="511"/>
      <c r="JML132" s="511"/>
      <c r="JMM132" s="511"/>
      <c r="JMN132" s="511"/>
      <c r="JMO132" s="511"/>
      <c r="JMP132" s="511"/>
      <c r="JMQ132" s="511"/>
      <c r="JMR132" s="511"/>
      <c r="JMS132" s="511"/>
      <c r="JMT132" s="511"/>
      <c r="JMU132" s="511"/>
      <c r="JMV132" s="511"/>
      <c r="JMW132" s="511"/>
      <c r="JMX132" s="511"/>
      <c r="JMY132" s="511"/>
      <c r="JMZ132" s="511"/>
      <c r="JNA132" s="511"/>
      <c r="JNB132" s="511"/>
      <c r="JNC132" s="511"/>
      <c r="JND132" s="511"/>
      <c r="JNE132" s="511"/>
      <c r="JNF132" s="511"/>
      <c r="JNG132" s="511"/>
      <c r="JNH132" s="511"/>
      <c r="JNI132" s="511"/>
      <c r="JNJ132" s="511"/>
      <c r="JNK132" s="511"/>
      <c r="JNL132" s="511"/>
      <c r="JNM132" s="511"/>
      <c r="JNN132" s="511"/>
      <c r="JNO132" s="511"/>
      <c r="JNP132" s="511"/>
      <c r="JNQ132" s="511"/>
      <c r="JNR132" s="511"/>
      <c r="JNS132" s="511"/>
      <c r="JNT132" s="511"/>
      <c r="JNU132" s="511"/>
      <c r="JNV132" s="511"/>
      <c r="JNW132" s="511"/>
      <c r="JNX132" s="511"/>
      <c r="JNY132" s="511"/>
      <c r="JNZ132" s="511"/>
      <c r="JOA132" s="511"/>
      <c r="JOB132" s="511"/>
      <c r="JOC132" s="511"/>
      <c r="JOD132" s="511"/>
      <c r="JOE132" s="511"/>
      <c r="JOF132" s="511"/>
      <c r="JOG132" s="511"/>
      <c r="JOH132" s="511"/>
      <c r="JOI132" s="511"/>
      <c r="JOJ132" s="511"/>
      <c r="JOK132" s="511"/>
      <c r="JOL132" s="511"/>
      <c r="JOM132" s="511"/>
      <c r="JON132" s="511"/>
      <c r="JOO132" s="511"/>
      <c r="JOP132" s="511"/>
      <c r="JOQ132" s="511"/>
      <c r="JOR132" s="511"/>
      <c r="JOS132" s="511"/>
      <c r="JOT132" s="511"/>
      <c r="JOU132" s="511"/>
      <c r="JOV132" s="511"/>
      <c r="JOW132" s="511"/>
      <c r="JOX132" s="511"/>
      <c r="JOY132" s="511"/>
      <c r="JOZ132" s="511"/>
      <c r="JPA132" s="511"/>
      <c r="JPB132" s="511"/>
      <c r="JPC132" s="511"/>
      <c r="JPD132" s="511"/>
      <c r="JPE132" s="511"/>
      <c r="JPF132" s="511"/>
      <c r="JPG132" s="511"/>
      <c r="JPH132" s="511"/>
      <c r="JPI132" s="511"/>
      <c r="JPJ132" s="511"/>
      <c r="JPK132" s="511"/>
      <c r="JPL132" s="511"/>
      <c r="JPM132" s="511"/>
      <c r="JPN132" s="511"/>
      <c r="JPO132" s="511"/>
      <c r="JPP132" s="511"/>
      <c r="JPQ132" s="511"/>
      <c r="JPR132" s="511"/>
      <c r="JPS132" s="511"/>
      <c r="JPT132" s="511"/>
      <c r="JPU132" s="511"/>
      <c r="JPV132" s="511"/>
      <c r="JPW132" s="511"/>
      <c r="JPX132" s="511"/>
      <c r="JPY132" s="511"/>
      <c r="JPZ132" s="511"/>
      <c r="JQA132" s="511"/>
      <c r="JQB132" s="511"/>
      <c r="JQC132" s="511"/>
      <c r="JQD132" s="511"/>
      <c r="JQE132" s="511"/>
      <c r="JQF132" s="511"/>
      <c r="JQG132" s="511"/>
      <c r="JQH132" s="511"/>
      <c r="JQI132" s="511"/>
      <c r="JQJ132" s="511"/>
      <c r="JQK132" s="511"/>
      <c r="JQL132" s="511"/>
      <c r="JQM132" s="511"/>
      <c r="JQN132" s="511"/>
      <c r="JQO132" s="511"/>
      <c r="JQP132" s="511"/>
      <c r="JQQ132" s="511"/>
      <c r="JQR132" s="511"/>
      <c r="JQS132" s="511"/>
      <c r="JQT132" s="511"/>
      <c r="JQU132" s="511"/>
      <c r="JQV132" s="511"/>
      <c r="JQW132" s="511"/>
      <c r="JQX132" s="511"/>
      <c r="JQY132" s="511"/>
      <c r="JQZ132" s="511"/>
      <c r="JRA132" s="511"/>
      <c r="JRB132" s="511"/>
      <c r="JRC132" s="511"/>
      <c r="JRD132" s="511"/>
      <c r="JRE132" s="511"/>
      <c r="JRF132" s="511"/>
      <c r="JRG132" s="511"/>
      <c r="JRH132" s="511"/>
      <c r="JRI132" s="511"/>
      <c r="JRJ132" s="511"/>
      <c r="JRK132" s="511"/>
      <c r="JRL132" s="511"/>
      <c r="JRM132" s="511"/>
      <c r="JRN132" s="511"/>
      <c r="JRO132" s="511"/>
      <c r="JRP132" s="511"/>
      <c r="JRQ132" s="511"/>
      <c r="JRR132" s="511"/>
      <c r="JRS132" s="511"/>
      <c r="JRT132" s="511"/>
      <c r="JRU132" s="511"/>
      <c r="JRV132" s="511"/>
      <c r="JRW132" s="511"/>
      <c r="JRX132" s="511"/>
      <c r="JRY132" s="511"/>
      <c r="JRZ132" s="511"/>
      <c r="JSA132" s="511"/>
      <c r="JSB132" s="511"/>
      <c r="JSC132" s="511"/>
      <c r="JSD132" s="511"/>
      <c r="JSE132" s="511"/>
      <c r="JSF132" s="511"/>
      <c r="JSG132" s="511"/>
      <c r="JSH132" s="511"/>
      <c r="JSI132" s="511"/>
      <c r="JSJ132" s="511"/>
      <c r="JSK132" s="511"/>
      <c r="JSL132" s="511"/>
      <c r="JSM132" s="511"/>
      <c r="JSN132" s="511"/>
      <c r="JSO132" s="511"/>
      <c r="JSP132" s="511"/>
      <c r="JSQ132" s="511"/>
      <c r="JSR132" s="511"/>
      <c r="JSS132" s="511"/>
      <c r="JST132" s="511"/>
      <c r="JSU132" s="511"/>
      <c r="JSV132" s="511"/>
      <c r="JSW132" s="511"/>
      <c r="JSX132" s="511"/>
      <c r="JSY132" s="511"/>
      <c r="JSZ132" s="511"/>
      <c r="JTA132" s="511"/>
      <c r="JTB132" s="511"/>
      <c r="JTC132" s="511"/>
      <c r="JTD132" s="511"/>
      <c r="JTE132" s="511"/>
      <c r="JTF132" s="511"/>
      <c r="JTG132" s="511"/>
      <c r="JTH132" s="511"/>
      <c r="JTI132" s="511"/>
      <c r="JTJ132" s="511"/>
      <c r="JTK132" s="511"/>
      <c r="JTL132" s="511"/>
      <c r="JTM132" s="511"/>
      <c r="JTN132" s="511"/>
      <c r="JTO132" s="511"/>
      <c r="JTP132" s="511"/>
      <c r="JTQ132" s="511"/>
      <c r="JTR132" s="511"/>
      <c r="JTS132" s="511"/>
      <c r="JTT132" s="511"/>
      <c r="JTU132" s="511"/>
      <c r="JTV132" s="511"/>
      <c r="JTW132" s="511"/>
      <c r="JTX132" s="511"/>
      <c r="JTY132" s="511"/>
      <c r="JTZ132" s="511"/>
      <c r="JUA132" s="511"/>
      <c r="JUB132" s="511"/>
      <c r="JUC132" s="511"/>
      <c r="JUD132" s="511"/>
      <c r="JUE132" s="511"/>
      <c r="JUF132" s="511"/>
      <c r="JUG132" s="511"/>
      <c r="JUH132" s="511"/>
      <c r="JUI132" s="511"/>
      <c r="JUJ132" s="511"/>
      <c r="JUK132" s="511"/>
      <c r="JUL132" s="511"/>
      <c r="JUM132" s="511"/>
      <c r="JUN132" s="511"/>
      <c r="JUO132" s="511"/>
      <c r="JUP132" s="511"/>
      <c r="JUQ132" s="511"/>
      <c r="JUR132" s="511"/>
      <c r="JUS132" s="511"/>
      <c r="JUT132" s="511"/>
      <c r="JUU132" s="511"/>
      <c r="JUV132" s="511"/>
      <c r="JUW132" s="511"/>
      <c r="JUX132" s="511"/>
      <c r="JUY132" s="511"/>
      <c r="JUZ132" s="511"/>
      <c r="JVA132" s="511"/>
      <c r="JVB132" s="511"/>
      <c r="JVC132" s="511"/>
      <c r="JVD132" s="511"/>
      <c r="JVE132" s="511"/>
      <c r="JVF132" s="511"/>
      <c r="JVG132" s="511"/>
      <c r="JVH132" s="511"/>
      <c r="JVI132" s="511"/>
      <c r="JVJ132" s="511"/>
      <c r="JVK132" s="511"/>
      <c r="JVL132" s="511"/>
      <c r="JVM132" s="511"/>
      <c r="JVN132" s="511"/>
      <c r="JVO132" s="511"/>
      <c r="JVP132" s="511"/>
      <c r="JVQ132" s="511"/>
      <c r="JVR132" s="511"/>
      <c r="JVS132" s="511"/>
      <c r="JVT132" s="511"/>
      <c r="JVU132" s="511"/>
      <c r="JVV132" s="511"/>
      <c r="JVW132" s="511"/>
      <c r="JVX132" s="511"/>
      <c r="JVY132" s="511"/>
      <c r="JVZ132" s="511"/>
      <c r="JWA132" s="511"/>
      <c r="JWB132" s="511"/>
      <c r="JWC132" s="511"/>
      <c r="JWD132" s="511"/>
      <c r="JWE132" s="511"/>
      <c r="JWF132" s="511"/>
      <c r="JWG132" s="511"/>
      <c r="JWH132" s="511"/>
      <c r="JWI132" s="511"/>
      <c r="JWJ132" s="511"/>
      <c r="JWK132" s="511"/>
      <c r="JWL132" s="511"/>
      <c r="JWM132" s="511"/>
      <c r="JWN132" s="511"/>
      <c r="JWO132" s="511"/>
      <c r="JWP132" s="511"/>
      <c r="JWQ132" s="511"/>
      <c r="JWR132" s="511"/>
      <c r="JWS132" s="511"/>
      <c r="JWT132" s="511"/>
      <c r="JWU132" s="511"/>
      <c r="JWV132" s="511"/>
      <c r="JWW132" s="511"/>
      <c r="JWX132" s="511"/>
      <c r="JWY132" s="511"/>
      <c r="JWZ132" s="511"/>
      <c r="JXA132" s="511"/>
      <c r="JXB132" s="511"/>
      <c r="JXC132" s="511"/>
      <c r="JXD132" s="511"/>
      <c r="JXE132" s="511"/>
      <c r="JXF132" s="511"/>
      <c r="JXG132" s="511"/>
      <c r="JXH132" s="511"/>
      <c r="JXI132" s="511"/>
      <c r="JXJ132" s="511"/>
      <c r="JXK132" s="511"/>
      <c r="JXL132" s="511"/>
      <c r="JXM132" s="511"/>
      <c r="JXN132" s="511"/>
      <c r="JXO132" s="511"/>
      <c r="JXP132" s="511"/>
      <c r="JXQ132" s="511"/>
      <c r="JXR132" s="511"/>
      <c r="JXS132" s="511"/>
      <c r="JXT132" s="511"/>
      <c r="JXU132" s="511"/>
      <c r="JXV132" s="511"/>
      <c r="JXW132" s="511"/>
      <c r="JXX132" s="511"/>
      <c r="JXY132" s="511"/>
      <c r="JXZ132" s="511"/>
      <c r="JYA132" s="511"/>
      <c r="JYB132" s="511"/>
      <c r="JYC132" s="511"/>
      <c r="JYD132" s="511"/>
      <c r="JYE132" s="511"/>
      <c r="JYF132" s="511"/>
      <c r="JYG132" s="511"/>
      <c r="JYH132" s="511"/>
      <c r="JYI132" s="511"/>
      <c r="JYJ132" s="511"/>
      <c r="JYK132" s="511"/>
      <c r="JYL132" s="511"/>
      <c r="JYM132" s="511"/>
      <c r="JYN132" s="511"/>
      <c r="JYO132" s="511"/>
      <c r="JYP132" s="511"/>
      <c r="JYQ132" s="511"/>
      <c r="JYR132" s="511"/>
      <c r="JYS132" s="511"/>
      <c r="JYT132" s="511"/>
      <c r="JYU132" s="511"/>
      <c r="JYV132" s="511"/>
      <c r="JYW132" s="511"/>
      <c r="JYX132" s="511"/>
      <c r="JYY132" s="511"/>
      <c r="JYZ132" s="511"/>
      <c r="JZA132" s="511"/>
      <c r="JZB132" s="511"/>
      <c r="JZC132" s="511"/>
      <c r="JZD132" s="511"/>
      <c r="JZE132" s="511"/>
      <c r="JZF132" s="511"/>
      <c r="JZG132" s="511"/>
      <c r="JZH132" s="511"/>
      <c r="JZI132" s="511"/>
      <c r="JZJ132" s="511"/>
      <c r="JZK132" s="511"/>
      <c r="JZL132" s="511"/>
      <c r="JZM132" s="511"/>
      <c r="JZN132" s="511"/>
      <c r="JZO132" s="511"/>
      <c r="JZP132" s="511"/>
      <c r="JZQ132" s="511"/>
      <c r="JZR132" s="511"/>
      <c r="JZS132" s="511"/>
      <c r="JZT132" s="511"/>
      <c r="JZU132" s="511"/>
      <c r="JZV132" s="511"/>
      <c r="JZW132" s="511"/>
      <c r="JZX132" s="511"/>
      <c r="JZY132" s="511"/>
      <c r="JZZ132" s="511"/>
      <c r="KAA132" s="511"/>
      <c r="KAB132" s="511"/>
      <c r="KAC132" s="511"/>
      <c r="KAD132" s="511"/>
      <c r="KAE132" s="511"/>
      <c r="KAF132" s="511"/>
      <c r="KAG132" s="511"/>
      <c r="KAH132" s="511"/>
      <c r="KAI132" s="511"/>
      <c r="KAJ132" s="511"/>
      <c r="KAK132" s="511"/>
      <c r="KAL132" s="511"/>
      <c r="KAM132" s="511"/>
      <c r="KAN132" s="511"/>
      <c r="KAO132" s="511"/>
      <c r="KAP132" s="511"/>
      <c r="KAQ132" s="511"/>
      <c r="KAR132" s="511"/>
      <c r="KAS132" s="511"/>
      <c r="KAT132" s="511"/>
      <c r="KAU132" s="511"/>
      <c r="KAV132" s="511"/>
      <c r="KAW132" s="511"/>
      <c r="KAX132" s="511"/>
      <c r="KAY132" s="511"/>
      <c r="KAZ132" s="511"/>
      <c r="KBA132" s="511"/>
      <c r="KBB132" s="511"/>
      <c r="KBC132" s="511"/>
      <c r="KBD132" s="511"/>
      <c r="KBE132" s="511"/>
      <c r="KBF132" s="511"/>
      <c r="KBG132" s="511"/>
      <c r="KBH132" s="511"/>
      <c r="KBI132" s="511"/>
      <c r="KBJ132" s="511"/>
      <c r="KBK132" s="511"/>
      <c r="KBL132" s="511"/>
      <c r="KBM132" s="511"/>
      <c r="KBN132" s="511"/>
      <c r="KBO132" s="511"/>
      <c r="KBP132" s="511"/>
      <c r="KBQ132" s="511"/>
      <c r="KBR132" s="511"/>
      <c r="KBS132" s="511"/>
      <c r="KBT132" s="511"/>
      <c r="KBU132" s="511"/>
      <c r="KBV132" s="511"/>
      <c r="KBW132" s="511"/>
      <c r="KBX132" s="511"/>
      <c r="KBY132" s="511"/>
      <c r="KBZ132" s="511"/>
      <c r="KCA132" s="511"/>
      <c r="KCB132" s="511"/>
      <c r="KCC132" s="511"/>
      <c r="KCD132" s="511"/>
      <c r="KCE132" s="511"/>
      <c r="KCF132" s="511"/>
      <c r="KCG132" s="511"/>
      <c r="KCH132" s="511"/>
      <c r="KCI132" s="511"/>
      <c r="KCJ132" s="511"/>
      <c r="KCK132" s="511"/>
      <c r="KCL132" s="511"/>
      <c r="KCM132" s="511"/>
      <c r="KCN132" s="511"/>
      <c r="KCO132" s="511"/>
      <c r="KCP132" s="511"/>
      <c r="KCQ132" s="511"/>
      <c r="KCR132" s="511"/>
      <c r="KCS132" s="511"/>
      <c r="KCT132" s="511"/>
      <c r="KCU132" s="511"/>
      <c r="KCV132" s="511"/>
      <c r="KCW132" s="511"/>
      <c r="KCX132" s="511"/>
      <c r="KCY132" s="511"/>
      <c r="KCZ132" s="511"/>
      <c r="KDA132" s="511"/>
      <c r="KDB132" s="511"/>
      <c r="KDC132" s="511"/>
      <c r="KDD132" s="511"/>
      <c r="KDE132" s="511"/>
      <c r="KDF132" s="511"/>
      <c r="KDG132" s="511"/>
      <c r="KDH132" s="511"/>
      <c r="KDI132" s="511"/>
      <c r="KDJ132" s="511"/>
      <c r="KDK132" s="511"/>
      <c r="KDL132" s="511"/>
      <c r="KDM132" s="511"/>
      <c r="KDN132" s="511"/>
      <c r="KDO132" s="511"/>
      <c r="KDP132" s="511"/>
      <c r="KDQ132" s="511"/>
      <c r="KDR132" s="511"/>
      <c r="KDS132" s="511"/>
      <c r="KDT132" s="511"/>
      <c r="KDU132" s="511"/>
      <c r="KDV132" s="511"/>
      <c r="KDW132" s="511"/>
      <c r="KDX132" s="511"/>
      <c r="KDY132" s="511"/>
      <c r="KDZ132" s="511"/>
      <c r="KEA132" s="511"/>
      <c r="KEB132" s="511"/>
      <c r="KEC132" s="511"/>
      <c r="KED132" s="511"/>
      <c r="KEE132" s="511"/>
      <c r="KEF132" s="511"/>
      <c r="KEG132" s="511"/>
      <c r="KEH132" s="511"/>
      <c r="KEI132" s="511"/>
      <c r="KEJ132" s="511"/>
      <c r="KEK132" s="511"/>
      <c r="KEL132" s="511"/>
      <c r="KEM132" s="511"/>
      <c r="KEN132" s="511"/>
      <c r="KEO132" s="511"/>
      <c r="KEP132" s="511"/>
      <c r="KEQ132" s="511"/>
      <c r="KER132" s="511"/>
      <c r="KES132" s="511"/>
      <c r="KET132" s="511"/>
      <c r="KEU132" s="511"/>
      <c r="KEV132" s="511"/>
      <c r="KEW132" s="511"/>
      <c r="KEX132" s="511"/>
      <c r="KEY132" s="511"/>
      <c r="KEZ132" s="511"/>
      <c r="KFA132" s="511"/>
      <c r="KFB132" s="511"/>
      <c r="KFC132" s="511"/>
      <c r="KFD132" s="511"/>
      <c r="KFE132" s="511"/>
      <c r="KFF132" s="511"/>
      <c r="KFG132" s="511"/>
      <c r="KFH132" s="511"/>
      <c r="KFI132" s="511"/>
      <c r="KFJ132" s="511"/>
      <c r="KFK132" s="511"/>
      <c r="KFL132" s="511"/>
      <c r="KFM132" s="511"/>
      <c r="KFN132" s="511"/>
      <c r="KFO132" s="511"/>
      <c r="KFP132" s="511"/>
      <c r="KFQ132" s="511"/>
      <c r="KFR132" s="511"/>
      <c r="KFS132" s="511"/>
      <c r="KFT132" s="511"/>
      <c r="KFU132" s="511"/>
      <c r="KFV132" s="511"/>
      <c r="KFW132" s="511"/>
      <c r="KFX132" s="511"/>
      <c r="KFY132" s="511"/>
      <c r="KFZ132" s="511"/>
      <c r="KGA132" s="511"/>
      <c r="KGB132" s="511"/>
      <c r="KGC132" s="511"/>
      <c r="KGD132" s="511"/>
      <c r="KGE132" s="511"/>
      <c r="KGF132" s="511"/>
      <c r="KGG132" s="511"/>
      <c r="KGH132" s="511"/>
      <c r="KGI132" s="511"/>
      <c r="KGJ132" s="511"/>
      <c r="KGK132" s="511"/>
      <c r="KGL132" s="511"/>
      <c r="KGM132" s="511"/>
      <c r="KGN132" s="511"/>
      <c r="KGO132" s="511"/>
      <c r="KGP132" s="511"/>
      <c r="KGQ132" s="511"/>
      <c r="KGR132" s="511"/>
      <c r="KGS132" s="511"/>
      <c r="KGT132" s="511"/>
      <c r="KGU132" s="511"/>
      <c r="KGV132" s="511"/>
      <c r="KGW132" s="511"/>
      <c r="KGX132" s="511"/>
      <c r="KGY132" s="511"/>
      <c r="KGZ132" s="511"/>
      <c r="KHA132" s="511"/>
      <c r="KHB132" s="511"/>
      <c r="KHC132" s="511"/>
      <c r="KHD132" s="511"/>
      <c r="KHE132" s="511"/>
      <c r="KHF132" s="511"/>
      <c r="KHG132" s="511"/>
      <c r="KHH132" s="511"/>
      <c r="KHI132" s="511"/>
      <c r="KHJ132" s="511"/>
      <c r="KHK132" s="511"/>
      <c r="KHL132" s="511"/>
      <c r="KHM132" s="511"/>
      <c r="KHN132" s="511"/>
      <c r="KHO132" s="511"/>
      <c r="KHP132" s="511"/>
      <c r="KHQ132" s="511"/>
      <c r="KHR132" s="511"/>
      <c r="KHS132" s="511"/>
      <c r="KHT132" s="511"/>
      <c r="KHU132" s="511"/>
      <c r="KHV132" s="511"/>
      <c r="KHW132" s="511"/>
      <c r="KHX132" s="511"/>
      <c r="KHY132" s="511"/>
      <c r="KHZ132" s="511"/>
      <c r="KIA132" s="511"/>
      <c r="KIB132" s="511"/>
      <c r="KIC132" s="511"/>
      <c r="KID132" s="511"/>
      <c r="KIE132" s="511"/>
      <c r="KIF132" s="511"/>
      <c r="KIG132" s="511"/>
      <c r="KIH132" s="511"/>
      <c r="KII132" s="511"/>
      <c r="KIJ132" s="511"/>
      <c r="KIK132" s="511"/>
      <c r="KIL132" s="511"/>
      <c r="KIM132" s="511"/>
      <c r="KIN132" s="511"/>
      <c r="KIO132" s="511"/>
      <c r="KIP132" s="511"/>
      <c r="KIQ132" s="511"/>
      <c r="KIR132" s="511"/>
      <c r="KIS132" s="511"/>
      <c r="KIT132" s="511"/>
      <c r="KIU132" s="511"/>
      <c r="KIV132" s="511"/>
      <c r="KIW132" s="511"/>
      <c r="KIX132" s="511"/>
      <c r="KIY132" s="511"/>
      <c r="KIZ132" s="511"/>
      <c r="KJA132" s="511"/>
      <c r="KJB132" s="511"/>
      <c r="KJC132" s="511"/>
      <c r="KJD132" s="511"/>
      <c r="KJE132" s="511"/>
      <c r="KJF132" s="511"/>
      <c r="KJG132" s="511"/>
      <c r="KJH132" s="511"/>
      <c r="KJI132" s="511"/>
      <c r="KJJ132" s="511"/>
      <c r="KJK132" s="511"/>
      <c r="KJL132" s="511"/>
      <c r="KJM132" s="511"/>
      <c r="KJN132" s="511"/>
      <c r="KJO132" s="511"/>
      <c r="KJP132" s="511"/>
      <c r="KJQ132" s="511"/>
      <c r="KJR132" s="511"/>
      <c r="KJS132" s="511"/>
      <c r="KJT132" s="511"/>
      <c r="KJU132" s="511"/>
      <c r="KJV132" s="511"/>
      <c r="KJW132" s="511"/>
      <c r="KJX132" s="511"/>
      <c r="KJY132" s="511"/>
      <c r="KJZ132" s="511"/>
      <c r="KKA132" s="511"/>
      <c r="KKB132" s="511"/>
      <c r="KKC132" s="511"/>
      <c r="KKD132" s="511"/>
      <c r="KKE132" s="511"/>
      <c r="KKF132" s="511"/>
      <c r="KKG132" s="511"/>
      <c r="KKH132" s="511"/>
      <c r="KKI132" s="511"/>
      <c r="KKJ132" s="511"/>
      <c r="KKK132" s="511"/>
      <c r="KKL132" s="511"/>
      <c r="KKM132" s="511"/>
      <c r="KKN132" s="511"/>
      <c r="KKO132" s="511"/>
      <c r="KKP132" s="511"/>
      <c r="KKQ132" s="511"/>
      <c r="KKR132" s="511"/>
      <c r="KKS132" s="511"/>
      <c r="KKT132" s="511"/>
      <c r="KKU132" s="511"/>
      <c r="KKV132" s="511"/>
      <c r="KKW132" s="511"/>
      <c r="KKX132" s="511"/>
      <c r="KKY132" s="511"/>
      <c r="KKZ132" s="511"/>
      <c r="KLA132" s="511"/>
      <c r="KLB132" s="511"/>
      <c r="KLC132" s="511"/>
      <c r="KLD132" s="511"/>
      <c r="KLE132" s="511"/>
      <c r="KLF132" s="511"/>
      <c r="KLG132" s="511"/>
      <c r="KLH132" s="511"/>
      <c r="KLI132" s="511"/>
      <c r="KLJ132" s="511"/>
      <c r="KLK132" s="511"/>
      <c r="KLL132" s="511"/>
      <c r="KLM132" s="511"/>
      <c r="KLN132" s="511"/>
      <c r="KLO132" s="511"/>
      <c r="KLP132" s="511"/>
      <c r="KLQ132" s="511"/>
      <c r="KLR132" s="511"/>
      <c r="KLS132" s="511"/>
      <c r="KLT132" s="511"/>
      <c r="KLU132" s="511"/>
      <c r="KLV132" s="511"/>
      <c r="KLW132" s="511"/>
      <c r="KLX132" s="511"/>
      <c r="KLY132" s="511"/>
      <c r="KLZ132" s="511"/>
      <c r="KMA132" s="511"/>
      <c r="KMB132" s="511"/>
      <c r="KMC132" s="511"/>
      <c r="KMD132" s="511"/>
      <c r="KME132" s="511"/>
      <c r="KMF132" s="511"/>
      <c r="KMG132" s="511"/>
      <c r="KMH132" s="511"/>
      <c r="KMI132" s="511"/>
      <c r="KMJ132" s="511"/>
      <c r="KMK132" s="511"/>
      <c r="KML132" s="511"/>
      <c r="KMM132" s="511"/>
      <c r="KMN132" s="511"/>
      <c r="KMO132" s="511"/>
      <c r="KMP132" s="511"/>
      <c r="KMQ132" s="511"/>
      <c r="KMR132" s="511"/>
      <c r="KMS132" s="511"/>
      <c r="KMT132" s="511"/>
      <c r="KMU132" s="511"/>
      <c r="KMV132" s="511"/>
      <c r="KMW132" s="511"/>
      <c r="KMX132" s="511"/>
      <c r="KMY132" s="511"/>
      <c r="KMZ132" s="511"/>
      <c r="KNA132" s="511"/>
      <c r="KNB132" s="511"/>
      <c r="KNC132" s="511"/>
      <c r="KND132" s="511"/>
      <c r="KNE132" s="511"/>
      <c r="KNF132" s="511"/>
      <c r="KNG132" s="511"/>
      <c r="KNH132" s="511"/>
      <c r="KNI132" s="511"/>
      <c r="KNJ132" s="511"/>
      <c r="KNK132" s="511"/>
      <c r="KNL132" s="511"/>
      <c r="KNM132" s="511"/>
      <c r="KNN132" s="511"/>
      <c r="KNO132" s="511"/>
      <c r="KNP132" s="511"/>
      <c r="KNQ132" s="511"/>
      <c r="KNR132" s="511"/>
      <c r="KNS132" s="511"/>
      <c r="KNT132" s="511"/>
      <c r="KNU132" s="511"/>
      <c r="KNV132" s="511"/>
      <c r="KNW132" s="511"/>
      <c r="KNX132" s="511"/>
      <c r="KNY132" s="511"/>
      <c r="KNZ132" s="511"/>
      <c r="KOA132" s="511"/>
      <c r="KOB132" s="511"/>
      <c r="KOC132" s="511"/>
      <c r="KOD132" s="511"/>
      <c r="KOE132" s="511"/>
      <c r="KOF132" s="511"/>
      <c r="KOG132" s="511"/>
      <c r="KOH132" s="511"/>
      <c r="KOI132" s="511"/>
      <c r="KOJ132" s="511"/>
      <c r="KOK132" s="511"/>
      <c r="KOL132" s="511"/>
      <c r="KOM132" s="511"/>
      <c r="KON132" s="511"/>
      <c r="KOO132" s="511"/>
      <c r="KOP132" s="511"/>
      <c r="KOQ132" s="511"/>
      <c r="KOR132" s="511"/>
      <c r="KOS132" s="511"/>
      <c r="KOT132" s="511"/>
      <c r="KOU132" s="511"/>
      <c r="KOV132" s="511"/>
      <c r="KOW132" s="511"/>
      <c r="KOX132" s="511"/>
      <c r="KOY132" s="511"/>
      <c r="KOZ132" s="511"/>
      <c r="KPA132" s="511"/>
      <c r="KPB132" s="511"/>
      <c r="KPC132" s="511"/>
      <c r="KPD132" s="511"/>
      <c r="KPE132" s="511"/>
      <c r="KPF132" s="511"/>
      <c r="KPG132" s="511"/>
      <c r="KPH132" s="511"/>
      <c r="KPI132" s="511"/>
      <c r="KPJ132" s="511"/>
      <c r="KPK132" s="511"/>
      <c r="KPL132" s="511"/>
      <c r="KPM132" s="511"/>
      <c r="KPN132" s="511"/>
      <c r="KPO132" s="511"/>
      <c r="KPP132" s="511"/>
      <c r="KPQ132" s="511"/>
      <c r="KPR132" s="511"/>
      <c r="KPS132" s="511"/>
      <c r="KPT132" s="511"/>
      <c r="KPU132" s="511"/>
      <c r="KPV132" s="511"/>
      <c r="KPW132" s="511"/>
      <c r="KPX132" s="511"/>
      <c r="KPY132" s="511"/>
      <c r="KPZ132" s="511"/>
      <c r="KQA132" s="511"/>
      <c r="KQB132" s="511"/>
      <c r="KQC132" s="511"/>
      <c r="KQD132" s="511"/>
      <c r="KQE132" s="511"/>
      <c r="KQF132" s="511"/>
      <c r="KQG132" s="511"/>
      <c r="KQH132" s="511"/>
      <c r="KQI132" s="511"/>
      <c r="KQJ132" s="511"/>
      <c r="KQK132" s="511"/>
      <c r="KQL132" s="511"/>
      <c r="KQM132" s="511"/>
      <c r="KQN132" s="511"/>
      <c r="KQO132" s="511"/>
      <c r="KQP132" s="511"/>
      <c r="KQQ132" s="511"/>
      <c r="KQR132" s="511"/>
      <c r="KQS132" s="511"/>
      <c r="KQT132" s="511"/>
      <c r="KQU132" s="511"/>
      <c r="KQV132" s="511"/>
      <c r="KQW132" s="511"/>
      <c r="KQX132" s="511"/>
      <c r="KQY132" s="511"/>
      <c r="KQZ132" s="511"/>
      <c r="KRA132" s="511"/>
      <c r="KRB132" s="511"/>
      <c r="KRC132" s="511"/>
      <c r="KRD132" s="511"/>
      <c r="KRE132" s="511"/>
      <c r="KRF132" s="511"/>
      <c r="KRG132" s="511"/>
      <c r="KRH132" s="511"/>
      <c r="KRI132" s="511"/>
      <c r="KRJ132" s="511"/>
      <c r="KRK132" s="511"/>
      <c r="KRL132" s="511"/>
      <c r="KRM132" s="511"/>
      <c r="KRN132" s="511"/>
      <c r="KRO132" s="511"/>
      <c r="KRP132" s="511"/>
      <c r="KRQ132" s="511"/>
      <c r="KRR132" s="511"/>
      <c r="KRS132" s="511"/>
      <c r="KRT132" s="511"/>
      <c r="KRU132" s="511"/>
      <c r="KRV132" s="511"/>
      <c r="KRW132" s="511"/>
      <c r="KRX132" s="511"/>
      <c r="KRY132" s="511"/>
      <c r="KRZ132" s="511"/>
      <c r="KSA132" s="511"/>
      <c r="KSB132" s="511"/>
      <c r="KSC132" s="511"/>
      <c r="KSD132" s="511"/>
      <c r="KSE132" s="511"/>
      <c r="KSF132" s="511"/>
      <c r="KSG132" s="511"/>
      <c r="KSH132" s="511"/>
      <c r="KSI132" s="511"/>
      <c r="KSJ132" s="511"/>
      <c r="KSK132" s="511"/>
      <c r="KSL132" s="511"/>
      <c r="KSM132" s="511"/>
      <c r="KSN132" s="511"/>
      <c r="KSO132" s="511"/>
      <c r="KSP132" s="511"/>
      <c r="KSQ132" s="511"/>
      <c r="KSR132" s="511"/>
      <c r="KSS132" s="511"/>
      <c r="KST132" s="511"/>
      <c r="KSU132" s="511"/>
      <c r="KSV132" s="511"/>
      <c r="KSW132" s="511"/>
      <c r="KSX132" s="511"/>
      <c r="KSY132" s="511"/>
      <c r="KSZ132" s="511"/>
      <c r="KTA132" s="511"/>
      <c r="KTB132" s="511"/>
      <c r="KTC132" s="511"/>
      <c r="KTD132" s="511"/>
      <c r="KTE132" s="511"/>
      <c r="KTF132" s="511"/>
      <c r="KTG132" s="511"/>
      <c r="KTH132" s="511"/>
      <c r="KTI132" s="511"/>
      <c r="KTJ132" s="511"/>
      <c r="KTK132" s="511"/>
      <c r="KTL132" s="511"/>
      <c r="KTM132" s="511"/>
      <c r="KTN132" s="511"/>
      <c r="KTO132" s="511"/>
      <c r="KTP132" s="511"/>
      <c r="KTQ132" s="511"/>
      <c r="KTR132" s="511"/>
      <c r="KTS132" s="511"/>
      <c r="KTT132" s="511"/>
      <c r="KTU132" s="511"/>
      <c r="KTV132" s="511"/>
      <c r="KTW132" s="511"/>
      <c r="KTX132" s="511"/>
      <c r="KTY132" s="511"/>
      <c r="KTZ132" s="511"/>
      <c r="KUA132" s="511"/>
      <c r="KUB132" s="511"/>
      <c r="KUC132" s="511"/>
      <c r="KUD132" s="511"/>
      <c r="KUE132" s="511"/>
      <c r="KUF132" s="511"/>
      <c r="KUG132" s="511"/>
      <c r="KUH132" s="511"/>
      <c r="KUI132" s="511"/>
      <c r="KUJ132" s="511"/>
      <c r="KUK132" s="511"/>
      <c r="KUL132" s="511"/>
      <c r="KUM132" s="511"/>
      <c r="KUN132" s="511"/>
      <c r="KUO132" s="511"/>
      <c r="KUP132" s="511"/>
      <c r="KUQ132" s="511"/>
      <c r="KUR132" s="511"/>
      <c r="KUS132" s="511"/>
      <c r="KUT132" s="511"/>
      <c r="KUU132" s="511"/>
      <c r="KUV132" s="511"/>
      <c r="KUW132" s="511"/>
      <c r="KUX132" s="511"/>
      <c r="KUY132" s="511"/>
      <c r="KUZ132" s="511"/>
      <c r="KVA132" s="511"/>
      <c r="KVB132" s="511"/>
      <c r="KVC132" s="511"/>
      <c r="KVD132" s="511"/>
      <c r="KVE132" s="511"/>
      <c r="KVF132" s="511"/>
      <c r="KVG132" s="511"/>
      <c r="KVH132" s="511"/>
      <c r="KVI132" s="511"/>
      <c r="KVJ132" s="511"/>
      <c r="KVK132" s="511"/>
      <c r="KVL132" s="511"/>
      <c r="KVM132" s="511"/>
      <c r="KVN132" s="511"/>
      <c r="KVO132" s="511"/>
      <c r="KVP132" s="511"/>
      <c r="KVQ132" s="511"/>
      <c r="KVR132" s="511"/>
      <c r="KVS132" s="511"/>
      <c r="KVT132" s="511"/>
      <c r="KVU132" s="511"/>
      <c r="KVV132" s="511"/>
      <c r="KVW132" s="511"/>
      <c r="KVX132" s="511"/>
      <c r="KVY132" s="511"/>
      <c r="KVZ132" s="511"/>
      <c r="KWA132" s="511"/>
      <c r="KWB132" s="511"/>
      <c r="KWC132" s="511"/>
      <c r="KWD132" s="511"/>
      <c r="KWE132" s="511"/>
      <c r="KWF132" s="511"/>
      <c r="KWG132" s="511"/>
      <c r="KWH132" s="511"/>
      <c r="KWI132" s="511"/>
      <c r="KWJ132" s="511"/>
      <c r="KWK132" s="511"/>
      <c r="KWL132" s="511"/>
      <c r="KWM132" s="511"/>
      <c r="KWN132" s="511"/>
      <c r="KWO132" s="511"/>
      <c r="KWP132" s="511"/>
      <c r="KWQ132" s="511"/>
      <c r="KWR132" s="511"/>
      <c r="KWS132" s="511"/>
      <c r="KWT132" s="511"/>
      <c r="KWU132" s="511"/>
      <c r="KWV132" s="511"/>
      <c r="KWW132" s="511"/>
      <c r="KWX132" s="511"/>
      <c r="KWY132" s="511"/>
      <c r="KWZ132" s="511"/>
      <c r="KXA132" s="511"/>
      <c r="KXB132" s="511"/>
      <c r="KXC132" s="511"/>
      <c r="KXD132" s="511"/>
      <c r="KXE132" s="511"/>
      <c r="KXF132" s="511"/>
      <c r="KXG132" s="511"/>
      <c r="KXH132" s="511"/>
      <c r="KXI132" s="511"/>
      <c r="KXJ132" s="511"/>
      <c r="KXK132" s="511"/>
      <c r="KXL132" s="511"/>
      <c r="KXM132" s="511"/>
      <c r="KXN132" s="511"/>
      <c r="KXO132" s="511"/>
      <c r="KXP132" s="511"/>
      <c r="KXQ132" s="511"/>
      <c r="KXR132" s="511"/>
      <c r="KXS132" s="511"/>
      <c r="KXT132" s="511"/>
      <c r="KXU132" s="511"/>
      <c r="KXV132" s="511"/>
      <c r="KXW132" s="511"/>
      <c r="KXX132" s="511"/>
      <c r="KXY132" s="511"/>
      <c r="KXZ132" s="511"/>
      <c r="KYA132" s="511"/>
      <c r="KYB132" s="511"/>
      <c r="KYC132" s="511"/>
      <c r="KYD132" s="511"/>
      <c r="KYE132" s="511"/>
      <c r="KYF132" s="511"/>
      <c r="KYG132" s="511"/>
      <c r="KYH132" s="511"/>
      <c r="KYI132" s="511"/>
      <c r="KYJ132" s="511"/>
      <c r="KYK132" s="511"/>
      <c r="KYL132" s="511"/>
      <c r="KYM132" s="511"/>
      <c r="KYN132" s="511"/>
      <c r="KYO132" s="511"/>
      <c r="KYP132" s="511"/>
      <c r="KYQ132" s="511"/>
      <c r="KYR132" s="511"/>
      <c r="KYS132" s="511"/>
      <c r="KYT132" s="511"/>
      <c r="KYU132" s="511"/>
      <c r="KYV132" s="511"/>
      <c r="KYW132" s="511"/>
      <c r="KYX132" s="511"/>
      <c r="KYY132" s="511"/>
      <c r="KYZ132" s="511"/>
      <c r="KZA132" s="511"/>
      <c r="KZB132" s="511"/>
      <c r="KZC132" s="511"/>
      <c r="KZD132" s="511"/>
      <c r="KZE132" s="511"/>
      <c r="KZF132" s="511"/>
      <c r="KZG132" s="511"/>
      <c r="KZH132" s="511"/>
      <c r="KZI132" s="511"/>
      <c r="KZJ132" s="511"/>
      <c r="KZK132" s="511"/>
      <c r="KZL132" s="511"/>
      <c r="KZM132" s="511"/>
      <c r="KZN132" s="511"/>
      <c r="KZO132" s="511"/>
      <c r="KZP132" s="511"/>
      <c r="KZQ132" s="511"/>
      <c r="KZR132" s="511"/>
      <c r="KZS132" s="511"/>
      <c r="KZT132" s="511"/>
      <c r="KZU132" s="511"/>
      <c r="KZV132" s="511"/>
      <c r="KZW132" s="511"/>
      <c r="KZX132" s="511"/>
      <c r="KZY132" s="511"/>
      <c r="KZZ132" s="511"/>
      <c r="LAA132" s="511"/>
      <c r="LAB132" s="511"/>
      <c r="LAC132" s="511"/>
      <c r="LAD132" s="511"/>
      <c r="LAE132" s="511"/>
      <c r="LAF132" s="511"/>
      <c r="LAG132" s="511"/>
      <c r="LAH132" s="511"/>
      <c r="LAI132" s="511"/>
      <c r="LAJ132" s="511"/>
      <c r="LAK132" s="511"/>
      <c r="LAL132" s="511"/>
      <c r="LAM132" s="511"/>
      <c r="LAN132" s="511"/>
      <c r="LAO132" s="511"/>
      <c r="LAP132" s="511"/>
      <c r="LAQ132" s="511"/>
      <c r="LAR132" s="511"/>
      <c r="LAS132" s="511"/>
      <c r="LAT132" s="511"/>
      <c r="LAU132" s="511"/>
      <c r="LAV132" s="511"/>
      <c r="LAW132" s="511"/>
      <c r="LAX132" s="511"/>
      <c r="LAY132" s="511"/>
      <c r="LAZ132" s="511"/>
      <c r="LBA132" s="511"/>
      <c r="LBB132" s="511"/>
      <c r="LBC132" s="511"/>
      <c r="LBD132" s="511"/>
      <c r="LBE132" s="511"/>
      <c r="LBF132" s="511"/>
      <c r="LBG132" s="511"/>
      <c r="LBH132" s="511"/>
      <c r="LBI132" s="511"/>
      <c r="LBJ132" s="511"/>
      <c r="LBK132" s="511"/>
      <c r="LBL132" s="511"/>
      <c r="LBM132" s="511"/>
      <c r="LBN132" s="511"/>
      <c r="LBO132" s="511"/>
      <c r="LBP132" s="511"/>
      <c r="LBQ132" s="511"/>
      <c r="LBR132" s="511"/>
      <c r="LBS132" s="511"/>
      <c r="LBT132" s="511"/>
      <c r="LBU132" s="511"/>
      <c r="LBV132" s="511"/>
      <c r="LBW132" s="511"/>
      <c r="LBX132" s="511"/>
      <c r="LBY132" s="511"/>
      <c r="LBZ132" s="511"/>
      <c r="LCA132" s="511"/>
      <c r="LCB132" s="511"/>
      <c r="LCC132" s="511"/>
      <c r="LCD132" s="511"/>
      <c r="LCE132" s="511"/>
      <c r="LCF132" s="511"/>
      <c r="LCG132" s="511"/>
      <c r="LCH132" s="511"/>
      <c r="LCI132" s="511"/>
      <c r="LCJ132" s="511"/>
      <c r="LCK132" s="511"/>
      <c r="LCL132" s="511"/>
      <c r="LCM132" s="511"/>
      <c r="LCN132" s="511"/>
      <c r="LCO132" s="511"/>
      <c r="LCP132" s="511"/>
      <c r="LCQ132" s="511"/>
      <c r="LCR132" s="511"/>
      <c r="LCS132" s="511"/>
      <c r="LCT132" s="511"/>
      <c r="LCU132" s="511"/>
      <c r="LCV132" s="511"/>
      <c r="LCW132" s="511"/>
      <c r="LCX132" s="511"/>
      <c r="LCY132" s="511"/>
      <c r="LCZ132" s="511"/>
      <c r="LDA132" s="511"/>
      <c r="LDB132" s="511"/>
      <c r="LDC132" s="511"/>
      <c r="LDD132" s="511"/>
      <c r="LDE132" s="511"/>
      <c r="LDF132" s="511"/>
      <c r="LDG132" s="511"/>
      <c r="LDH132" s="511"/>
      <c r="LDI132" s="511"/>
      <c r="LDJ132" s="511"/>
      <c r="LDK132" s="511"/>
      <c r="LDL132" s="511"/>
      <c r="LDM132" s="511"/>
      <c r="LDN132" s="511"/>
      <c r="LDO132" s="511"/>
      <c r="LDP132" s="511"/>
      <c r="LDQ132" s="511"/>
      <c r="LDR132" s="511"/>
      <c r="LDS132" s="511"/>
      <c r="LDT132" s="511"/>
      <c r="LDU132" s="511"/>
      <c r="LDV132" s="511"/>
      <c r="LDW132" s="511"/>
      <c r="LDX132" s="511"/>
      <c r="LDY132" s="511"/>
      <c r="LDZ132" s="511"/>
      <c r="LEA132" s="511"/>
      <c r="LEB132" s="511"/>
      <c r="LEC132" s="511"/>
      <c r="LED132" s="511"/>
      <c r="LEE132" s="511"/>
      <c r="LEF132" s="511"/>
      <c r="LEG132" s="511"/>
      <c r="LEH132" s="511"/>
      <c r="LEI132" s="511"/>
      <c r="LEJ132" s="511"/>
      <c r="LEK132" s="511"/>
      <c r="LEL132" s="511"/>
      <c r="LEM132" s="511"/>
      <c r="LEN132" s="511"/>
      <c r="LEO132" s="511"/>
      <c r="LEP132" s="511"/>
      <c r="LEQ132" s="511"/>
      <c r="LER132" s="511"/>
      <c r="LES132" s="511"/>
      <c r="LET132" s="511"/>
      <c r="LEU132" s="511"/>
      <c r="LEV132" s="511"/>
      <c r="LEW132" s="511"/>
      <c r="LEX132" s="511"/>
      <c r="LEY132" s="511"/>
      <c r="LEZ132" s="511"/>
      <c r="LFA132" s="511"/>
      <c r="LFB132" s="511"/>
      <c r="LFC132" s="511"/>
      <c r="LFD132" s="511"/>
      <c r="LFE132" s="511"/>
      <c r="LFF132" s="511"/>
      <c r="LFG132" s="511"/>
      <c r="LFH132" s="511"/>
      <c r="LFI132" s="511"/>
      <c r="LFJ132" s="511"/>
      <c r="LFK132" s="511"/>
      <c r="LFL132" s="511"/>
      <c r="LFM132" s="511"/>
      <c r="LFN132" s="511"/>
      <c r="LFO132" s="511"/>
      <c r="LFP132" s="511"/>
      <c r="LFQ132" s="511"/>
      <c r="LFR132" s="511"/>
      <c r="LFS132" s="511"/>
      <c r="LFT132" s="511"/>
      <c r="LFU132" s="511"/>
      <c r="LFV132" s="511"/>
      <c r="LFW132" s="511"/>
      <c r="LFX132" s="511"/>
      <c r="LFY132" s="511"/>
      <c r="LFZ132" s="511"/>
      <c r="LGA132" s="511"/>
      <c r="LGB132" s="511"/>
      <c r="LGC132" s="511"/>
      <c r="LGD132" s="511"/>
      <c r="LGE132" s="511"/>
      <c r="LGF132" s="511"/>
      <c r="LGG132" s="511"/>
      <c r="LGH132" s="511"/>
      <c r="LGI132" s="511"/>
      <c r="LGJ132" s="511"/>
      <c r="LGK132" s="511"/>
      <c r="LGL132" s="511"/>
      <c r="LGM132" s="511"/>
      <c r="LGN132" s="511"/>
      <c r="LGO132" s="511"/>
      <c r="LGP132" s="511"/>
      <c r="LGQ132" s="511"/>
      <c r="LGR132" s="511"/>
      <c r="LGS132" s="511"/>
      <c r="LGT132" s="511"/>
      <c r="LGU132" s="511"/>
      <c r="LGV132" s="511"/>
      <c r="LGW132" s="511"/>
      <c r="LGX132" s="511"/>
      <c r="LGY132" s="511"/>
      <c r="LGZ132" s="511"/>
      <c r="LHA132" s="511"/>
      <c r="LHB132" s="511"/>
      <c r="LHC132" s="511"/>
      <c r="LHD132" s="511"/>
      <c r="LHE132" s="511"/>
      <c r="LHF132" s="511"/>
      <c r="LHG132" s="511"/>
      <c r="LHH132" s="511"/>
      <c r="LHI132" s="511"/>
      <c r="LHJ132" s="511"/>
      <c r="LHK132" s="511"/>
      <c r="LHL132" s="511"/>
      <c r="LHM132" s="511"/>
      <c r="LHN132" s="511"/>
      <c r="LHO132" s="511"/>
      <c r="LHP132" s="511"/>
      <c r="LHQ132" s="511"/>
      <c r="LHR132" s="511"/>
      <c r="LHS132" s="511"/>
      <c r="LHT132" s="511"/>
      <c r="LHU132" s="511"/>
      <c r="LHV132" s="511"/>
      <c r="LHW132" s="511"/>
      <c r="LHX132" s="511"/>
      <c r="LHY132" s="511"/>
      <c r="LHZ132" s="511"/>
      <c r="LIA132" s="511"/>
      <c r="LIB132" s="511"/>
      <c r="LIC132" s="511"/>
      <c r="LID132" s="511"/>
      <c r="LIE132" s="511"/>
      <c r="LIF132" s="511"/>
      <c r="LIG132" s="511"/>
      <c r="LIH132" s="511"/>
      <c r="LII132" s="511"/>
      <c r="LIJ132" s="511"/>
      <c r="LIK132" s="511"/>
      <c r="LIL132" s="511"/>
      <c r="LIM132" s="511"/>
      <c r="LIN132" s="511"/>
      <c r="LIO132" s="511"/>
      <c r="LIP132" s="511"/>
      <c r="LIQ132" s="511"/>
      <c r="LIR132" s="511"/>
      <c r="LIS132" s="511"/>
      <c r="LIT132" s="511"/>
      <c r="LIU132" s="511"/>
      <c r="LIV132" s="511"/>
      <c r="LIW132" s="511"/>
      <c r="LIX132" s="511"/>
      <c r="LIY132" s="511"/>
      <c r="LIZ132" s="511"/>
      <c r="LJA132" s="511"/>
      <c r="LJB132" s="511"/>
      <c r="LJC132" s="511"/>
      <c r="LJD132" s="511"/>
      <c r="LJE132" s="511"/>
      <c r="LJF132" s="511"/>
      <c r="LJG132" s="511"/>
      <c r="LJH132" s="511"/>
      <c r="LJI132" s="511"/>
      <c r="LJJ132" s="511"/>
      <c r="LJK132" s="511"/>
      <c r="LJL132" s="511"/>
      <c r="LJM132" s="511"/>
      <c r="LJN132" s="511"/>
      <c r="LJO132" s="511"/>
      <c r="LJP132" s="511"/>
      <c r="LJQ132" s="511"/>
      <c r="LJR132" s="511"/>
      <c r="LJS132" s="511"/>
      <c r="LJT132" s="511"/>
      <c r="LJU132" s="511"/>
      <c r="LJV132" s="511"/>
      <c r="LJW132" s="511"/>
      <c r="LJX132" s="511"/>
      <c r="LJY132" s="511"/>
      <c r="LJZ132" s="511"/>
      <c r="LKA132" s="511"/>
      <c r="LKB132" s="511"/>
      <c r="LKC132" s="511"/>
      <c r="LKD132" s="511"/>
      <c r="LKE132" s="511"/>
      <c r="LKF132" s="511"/>
      <c r="LKG132" s="511"/>
      <c r="LKH132" s="511"/>
      <c r="LKI132" s="511"/>
      <c r="LKJ132" s="511"/>
      <c r="LKK132" s="511"/>
      <c r="LKL132" s="511"/>
      <c r="LKM132" s="511"/>
      <c r="LKN132" s="511"/>
      <c r="LKO132" s="511"/>
      <c r="LKP132" s="511"/>
      <c r="LKQ132" s="511"/>
      <c r="LKR132" s="511"/>
      <c r="LKS132" s="511"/>
      <c r="LKT132" s="511"/>
      <c r="LKU132" s="511"/>
      <c r="LKV132" s="511"/>
      <c r="LKW132" s="511"/>
      <c r="LKX132" s="511"/>
      <c r="LKY132" s="511"/>
      <c r="LKZ132" s="511"/>
      <c r="LLA132" s="511"/>
      <c r="LLB132" s="511"/>
      <c r="LLC132" s="511"/>
      <c r="LLD132" s="511"/>
      <c r="LLE132" s="511"/>
      <c r="LLF132" s="511"/>
      <c r="LLG132" s="511"/>
      <c r="LLH132" s="511"/>
      <c r="LLI132" s="511"/>
      <c r="LLJ132" s="511"/>
      <c r="LLK132" s="511"/>
      <c r="LLL132" s="511"/>
      <c r="LLM132" s="511"/>
      <c r="LLN132" s="511"/>
      <c r="LLO132" s="511"/>
      <c r="LLP132" s="511"/>
      <c r="LLQ132" s="511"/>
      <c r="LLR132" s="511"/>
      <c r="LLS132" s="511"/>
      <c r="LLT132" s="511"/>
      <c r="LLU132" s="511"/>
      <c r="LLV132" s="511"/>
      <c r="LLW132" s="511"/>
      <c r="LLX132" s="511"/>
      <c r="LLY132" s="511"/>
      <c r="LLZ132" s="511"/>
      <c r="LMA132" s="511"/>
      <c r="LMB132" s="511"/>
      <c r="LMC132" s="511"/>
      <c r="LMD132" s="511"/>
      <c r="LME132" s="511"/>
      <c r="LMF132" s="511"/>
      <c r="LMG132" s="511"/>
      <c r="LMH132" s="511"/>
      <c r="LMI132" s="511"/>
      <c r="LMJ132" s="511"/>
      <c r="LMK132" s="511"/>
      <c r="LML132" s="511"/>
      <c r="LMM132" s="511"/>
      <c r="LMN132" s="511"/>
      <c r="LMO132" s="511"/>
      <c r="LMP132" s="511"/>
      <c r="LMQ132" s="511"/>
      <c r="LMR132" s="511"/>
      <c r="LMS132" s="511"/>
      <c r="LMT132" s="511"/>
      <c r="LMU132" s="511"/>
      <c r="LMV132" s="511"/>
      <c r="LMW132" s="511"/>
      <c r="LMX132" s="511"/>
      <c r="LMY132" s="511"/>
      <c r="LMZ132" s="511"/>
      <c r="LNA132" s="511"/>
      <c r="LNB132" s="511"/>
      <c r="LNC132" s="511"/>
      <c r="LND132" s="511"/>
      <c r="LNE132" s="511"/>
      <c r="LNF132" s="511"/>
      <c r="LNG132" s="511"/>
      <c r="LNH132" s="511"/>
      <c r="LNI132" s="511"/>
      <c r="LNJ132" s="511"/>
      <c r="LNK132" s="511"/>
      <c r="LNL132" s="511"/>
      <c r="LNM132" s="511"/>
      <c r="LNN132" s="511"/>
      <c r="LNO132" s="511"/>
      <c r="LNP132" s="511"/>
      <c r="LNQ132" s="511"/>
      <c r="LNR132" s="511"/>
      <c r="LNS132" s="511"/>
      <c r="LNT132" s="511"/>
      <c r="LNU132" s="511"/>
      <c r="LNV132" s="511"/>
      <c r="LNW132" s="511"/>
      <c r="LNX132" s="511"/>
      <c r="LNY132" s="511"/>
      <c r="LNZ132" s="511"/>
      <c r="LOA132" s="511"/>
      <c r="LOB132" s="511"/>
      <c r="LOC132" s="511"/>
      <c r="LOD132" s="511"/>
      <c r="LOE132" s="511"/>
      <c r="LOF132" s="511"/>
      <c r="LOG132" s="511"/>
      <c r="LOH132" s="511"/>
      <c r="LOI132" s="511"/>
      <c r="LOJ132" s="511"/>
      <c r="LOK132" s="511"/>
      <c r="LOL132" s="511"/>
      <c r="LOM132" s="511"/>
      <c r="LON132" s="511"/>
      <c r="LOO132" s="511"/>
      <c r="LOP132" s="511"/>
      <c r="LOQ132" s="511"/>
      <c r="LOR132" s="511"/>
      <c r="LOS132" s="511"/>
      <c r="LOT132" s="511"/>
      <c r="LOU132" s="511"/>
      <c r="LOV132" s="511"/>
      <c r="LOW132" s="511"/>
      <c r="LOX132" s="511"/>
      <c r="LOY132" s="511"/>
      <c r="LOZ132" s="511"/>
      <c r="LPA132" s="511"/>
      <c r="LPB132" s="511"/>
      <c r="LPC132" s="511"/>
      <c r="LPD132" s="511"/>
      <c r="LPE132" s="511"/>
      <c r="LPF132" s="511"/>
      <c r="LPG132" s="511"/>
      <c r="LPH132" s="511"/>
      <c r="LPI132" s="511"/>
      <c r="LPJ132" s="511"/>
      <c r="LPK132" s="511"/>
      <c r="LPL132" s="511"/>
      <c r="LPM132" s="511"/>
      <c r="LPN132" s="511"/>
      <c r="LPO132" s="511"/>
      <c r="LPP132" s="511"/>
      <c r="LPQ132" s="511"/>
      <c r="LPR132" s="511"/>
      <c r="LPS132" s="511"/>
      <c r="LPT132" s="511"/>
      <c r="LPU132" s="511"/>
      <c r="LPV132" s="511"/>
      <c r="LPW132" s="511"/>
      <c r="LPX132" s="511"/>
      <c r="LPY132" s="511"/>
      <c r="LPZ132" s="511"/>
      <c r="LQA132" s="511"/>
      <c r="LQB132" s="511"/>
      <c r="LQC132" s="511"/>
      <c r="LQD132" s="511"/>
      <c r="LQE132" s="511"/>
      <c r="LQF132" s="511"/>
      <c r="LQG132" s="511"/>
      <c r="LQH132" s="511"/>
      <c r="LQI132" s="511"/>
      <c r="LQJ132" s="511"/>
      <c r="LQK132" s="511"/>
      <c r="LQL132" s="511"/>
      <c r="LQM132" s="511"/>
      <c r="LQN132" s="511"/>
      <c r="LQO132" s="511"/>
      <c r="LQP132" s="511"/>
      <c r="LQQ132" s="511"/>
      <c r="LQR132" s="511"/>
      <c r="LQS132" s="511"/>
      <c r="LQT132" s="511"/>
      <c r="LQU132" s="511"/>
      <c r="LQV132" s="511"/>
      <c r="LQW132" s="511"/>
      <c r="LQX132" s="511"/>
      <c r="LQY132" s="511"/>
      <c r="LQZ132" s="511"/>
      <c r="LRA132" s="511"/>
      <c r="LRB132" s="511"/>
      <c r="LRC132" s="511"/>
      <c r="LRD132" s="511"/>
      <c r="LRE132" s="511"/>
      <c r="LRF132" s="511"/>
      <c r="LRG132" s="511"/>
      <c r="LRH132" s="511"/>
      <c r="LRI132" s="511"/>
      <c r="LRJ132" s="511"/>
      <c r="LRK132" s="511"/>
      <c r="LRL132" s="511"/>
      <c r="LRM132" s="511"/>
      <c r="LRN132" s="511"/>
      <c r="LRO132" s="511"/>
      <c r="LRP132" s="511"/>
      <c r="LRQ132" s="511"/>
      <c r="LRR132" s="511"/>
      <c r="LRS132" s="511"/>
      <c r="LRT132" s="511"/>
      <c r="LRU132" s="511"/>
      <c r="LRV132" s="511"/>
      <c r="LRW132" s="511"/>
      <c r="LRX132" s="511"/>
      <c r="LRY132" s="511"/>
      <c r="LRZ132" s="511"/>
      <c r="LSA132" s="511"/>
      <c r="LSB132" s="511"/>
      <c r="LSC132" s="511"/>
      <c r="LSD132" s="511"/>
      <c r="LSE132" s="511"/>
      <c r="LSF132" s="511"/>
      <c r="LSG132" s="511"/>
      <c r="LSH132" s="511"/>
      <c r="LSI132" s="511"/>
      <c r="LSJ132" s="511"/>
      <c r="LSK132" s="511"/>
      <c r="LSL132" s="511"/>
      <c r="LSM132" s="511"/>
      <c r="LSN132" s="511"/>
      <c r="LSO132" s="511"/>
      <c r="LSP132" s="511"/>
      <c r="LSQ132" s="511"/>
      <c r="LSR132" s="511"/>
      <c r="LSS132" s="511"/>
      <c r="LST132" s="511"/>
      <c r="LSU132" s="511"/>
      <c r="LSV132" s="511"/>
      <c r="LSW132" s="511"/>
      <c r="LSX132" s="511"/>
      <c r="LSY132" s="511"/>
      <c r="LSZ132" s="511"/>
      <c r="LTA132" s="511"/>
      <c r="LTB132" s="511"/>
      <c r="LTC132" s="511"/>
      <c r="LTD132" s="511"/>
      <c r="LTE132" s="511"/>
      <c r="LTF132" s="511"/>
      <c r="LTG132" s="511"/>
      <c r="LTH132" s="511"/>
      <c r="LTI132" s="511"/>
      <c r="LTJ132" s="511"/>
      <c r="LTK132" s="511"/>
      <c r="LTL132" s="511"/>
      <c r="LTM132" s="511"/>
      <c r="LTN132" s="511"/>
      <c r="LTO132" s="511"/>
      <c r="LTP132" s="511"/>
      <c r="LTQ132" s="511"/>
      <c r="LTR132" s="511"/>
      <c r="LTS132" s="511"/>
      <c r="LTT132" s="511"/>
      <c r="LTU132" s="511"/>
      <c r="LTV132" s="511"/>
      <c r="LTW132" s="511"/>
      <c r="LTX132" s="511"/>
      <c r="LTY132" s="511"/>
      <c r="LTZ132" s="511"/>
      <c r="LUA132" s="511"/>
      <c r="LUB132" s="511"/>
      <c r="LUC132" s="511"/>
      <c r="LUD132" s="511"/>
      <c r="LUE132" s="511"/>
      <c r="LUF132" s="511"/>
      <c r="LUG132" s="511"/>
      <c r="LUH132" s="511"/>
      <c r="LUI132" s="511"/>
      <c r="LUJ132" s="511"/>
      <c r="LUK132" s="511"/>
      <c r="LUL132" s="511"/>
      <c r="LUM132" s="511"/>
      <c r="LUN132" s="511"/>
      <c r="LUO132" s="511"/>
      <c r="LUP132" s="511"/>
      <c r="LUQ132" s="511"/>
      <c r="LUR132" s="511"/>
      <c r="LUS132" s="511"/>
      <c r="LUT132" s="511"/>
      <c r="LUU132" s="511"/>
      <c r="LUV132" s="511"/>
      <c r="LUW132" s="511"/>
      <c r="LUX132" s="511"/>
      <c r="LUY132" s="511"/>
      <c r="LUZ132" s="511"/>
      <c r="LVA132" s="511"/>
      <c r="LVB132" s="511"/>
      <c r="LVC132" s="511"/>
      <c r="LVD132" s="511"/>
      <c r="LVE132" s="511"/>
      <c r="LVF132" s="511"/>
      <c r="LVG132" s="511"/>
      <c r="LVH132" s="511"/>
      <c r="LVI132" s="511"/>
      <c r="LVJ132" s="511"/>
      <c r="LVK132" s="511"/>
      <c r="LVL132" s="511"/>
      <c r="LVM132" s="511"/>
      <c r="LVN132" s="511"/>
      <c r="LVO132" s="511"/>
      <c r="LVP132" s="511"/>
      <c r="LVQ132" s="511"/>
      <c r="LVR132" s="511"/>
      <c r="LVS132" s="511"/>
      <c r="LVT132" s="511"/>
      <c r="LVU132" s="511"/>
      <c r="LVV132" s="511"/>
      <c r="LVW132" s="511"/>
      <c r="LVX132" s="511"/>
      <c r="LVY132" s="511"/>
      <c r="LVZ132" s="511"/>
      <c r="LWA132" s="511"/>
      <c r="LWB132" s="511"/>
      <c r="LWC132" s="511"/>
      <c r="LWD132" s="511"/>
      <c r="LWE132" s="511"/>
      <c r="LWF132" s="511"/>
      <c r="LWG132" s="511"/>
      <c r="LWH132" s="511"/>
      <c r="LWI132" s="511"/>
      <c r="LWJ132" s="511"/>
      <c r="LWK132" s="511"/>
      <c r="LWL132" s="511"/>
      <c r="LWM132" s="511"/>
      <c r="LWN132" s="511"/>
      <c r="LWO132" s="511"/>
      <c r="LWP132" s="511"/>
      <c r="LWQ132" s="511"/>
      <c r="LWR132" s="511"/>
      <c r="LWS132" s="511"/>
      <c r="LWT132" s="511"/>
      <c r="LWU132" s="511"/>
      <c r="LWV132" s="511"/>
      <c r="LWW132" s="511"/>
      <c r="LWX132" s="511"/>
      <c r="LWY132" s="511"/>
      <c r="LWZ132" s="511"/>
      <c r="LXA132" s="511"/>
      <c r="LXB132" s="511"/>
      <c r="LXC132" s="511"/>
      <c r="LXD132" s="511"/>
      <c r="LXE132" s="511"/>
      <c r="LXF132" s="511"/>
      <c r="LXG132" s="511"/>
      <c r="LXH132" s="511"/>
      <c r="LXI132" s="511"/>
      <c r="LXJ132" s="511"/>
      <c r="LXK132" s="511"/>
      <c r="LXL132" s="511"/>
      <c r="LXM132" s="511"/>
      <c r="LXN132" s="511"/>
      <c r="LXO132" s="511"/>
      <c r="LXP132" s="511"/>
      <c r="LXQ132" s="511"/>
      <c r="LXR132" s="511"/>
      <c r="LXS132" s="511"/>
      <c r="LXT132" s="511"/>
      <c r="LXU132" s="511"/>
      <c r="LXV132" s="511"/>
      <c r="LXW132" s="511"/>
      <c r="LXX132" s="511"/>
      <c r="LXY132" s="511"/>
      <c r="LXZ132" s="511"/>
      <c r="LYA132" s="511"/>
      <c r="LYB132" s="511"/>
      <c r="LYC132" s="511"/>
      <c r="LYD132" s="511"/>
      <c r="LYE132" s="511"/>
      <c r="LYF132" s="511"/>
      <c r="LYG132" s="511"/>
      <c r="LYH132" s="511"/>
      <c r="LYI132" s="511"/>
      <c r="LYJ132" s="511"/>
      <c r="LYK132" s="511"/>
      <c r="LYL132" s="511"/>
      <c r="LYM132" s="511"/>
      <c r="LYN132" s="511"/>
      <c r="LYO132" s="511"/>
      <c r="LYP132" s="511"/>
      <c r="LYQ132" s="511"/>
      <c r="LYR132" s="511"/>
      <c r="LYS132" s="511"/>
      <c r="LYT132" s="511"/>
      <c r="LYU132" s="511"/>
      <c r="LYV132" s="511"/>
      <c r="LYW132" s="511"/>
      <c r="LYX132" s="511"/>
      <c r="LYY132" s="511"/>
      <c r="LYZ132" s="511"/>
      <c r="LZA132" s="511"/>
      <c r="LZB132" s="511"/>
      <c r="LZC132" s="511"/>
      <c r="LZD132" s="511"/>
      <c r="LZE132" s="511"/>
      <c r="LZF132" s="511"/>
      <c r="LZG132" s="511"/>
      <c r="LZH132" s="511"/>
      <c r="LZI132" s="511"/>
      <c r="LZJ132" s="511"/>
      <c r="LZK132" s="511"/>
      <c r="LZL132" s="511"/>
      <c r="LZM132" s="511"/>
      <c r="LZN132" s="511"/>
      <c r="LZO132" s="511"/>
      <c r="LZP132" s="511"/>
      <c r="LZQ132" s="511"/>
      <c r="LZR132" s="511"/>
      <c r="LZS132" s="511"/>
      <c r="LZT132" s="511"/>
      <c r="LZU132" s="511"/>
      <c r="LZV132" s="511"/>
      <c r="LZW132" s="511"/>
      <c r="LZX132" s="511"/>
      <c r="LZY132" s="511"/>
      <c r="LZZ132" s="511"/>
      <c r="MAA132" s="511"/>
      <c r="MAB132" s="511"/>
      <c r="MAC132" s="511"/>
      <c r="MAD132" s="511"/>
      <c r="MAE132" s="511"/>
      <c r="MAF132" s="511"/>
      <c r="MAG132" s="511"/>
      <c r="MAH132" s="511"/>
      <c r="MAI132" s="511"/>
      <c r="MAJ132" s="511"/>
      <c r="MAK132" s="511"/>
      <c r="MAL132" s="511"/>
      <c r="MAM132" s="511"/>
      <c r="MAN132" s="511"/>
      <c r="MAO132" s="511"/>
      <c r="MAP132" s="511"/>
      <c r="MAQ132" s="511"/>
      <c r="MAR132" s="511"/>
      <c r="MAS132" s="511"/>
      <c r="MAT132" s="511"/>
      <c r="MAU132" s="511"/>
      <c r="MAV132" s="511"/>
      <c r="MAW132" s="511"/>
      <c r="MAX132" s="511"/>
      <c r="MAY132" s="511"/>
      <c r="MAZ132" s="511"/>
      <c r="MBA132" s="511"/>
      <c r="MBB132" s="511"/>
      <c r="MBC132" s="511"/>
      <c r="MBD132" s="511"/>
      <c r="MBE132" s="511"/>
      <c r="MBF132" s="511"/>
      <c r="MBG132" s="511"/>
      <c r="MBH132" s="511"/>
      <c r="MBI132" s="511"/>
      <c r="MBJ132" s="511"/>
      <c r="MBK132" s="511"/>
      <c r="MBL132" s="511"/>
      <c r="MBM132" s="511"/>
      <c r="MBN132" s="511"/>
      <c r="MBO132" s="511"/>
      <c r="MBP132" s="511"/>
      <c r="MBQ132" s="511"/>
      <c r="MBR132" s="511"/>
      <c r="MBS132" s="511"/>
      <c r="MBT132" s="511"/>
      <c r="MBU132" s="511"/>
      <c r="MBV132" s="511"/>
      <c r="MBW132" s="511"/>
      <c r="MBX132" s="511"/>
      <c r="MBY132" s="511"/>
      <c r="MBZ132" s="511"/>
      <c r="MCA132" s="511"/>
      <c r="MCB132" s="511"/>
      <c r="MCC132" s="511"/>
      <c r="MCD132" s="511"/>
      <c r="MCE132" s="511"/>
      <c r="MCF132" s="511"/>
      <c r="MCG132" s="511"/>
      <c r="MCH132" s="511"/>
      <c r="MCI132" s="511"/>
      <c r="MCJ132" s="511"/>
      <c r="MCK132" s="511"/>
      <c r="MCL132" s="511"/>
      <c r="MCM132" s="511"/>
      <c r="MCN132" s="511"/>
      <c r="MCO132" s="511"/>
      <c r="MCP132" s="511"/>
      <c r="MCQ132" s="511"/>
      <c r="MCR132" s="511"/>
      <c r="MCS132" s="511"/>
      <c r="MCT132" s="511"/>
      <c r="MCU132" s="511"/>
      <c r="MCV132" s="511"/>
      <c r="MCW132" s="511"/>
      <c r="MCX132" s="511"/>
      <c r="MCY132" s="511"/>
      <c r="MCZ132" s="511"/>
      <c r="MDA132" s="511"/>
      <c r="MDB132" s="511"/>
      <c r="MDC132" s="511"/>
      <c r="MDD132" s="511"/>
      <c r="MDE132" s="511"/>
      <c r="MDF132" s="511"/>
      <c r="MDG132" s="511"/>
      <c r="MDH132" s="511"/>
      <c r="MDI132" s="511"/>
      <c r="MDJ132" s="511"/>
      <c r="MDK132" s="511"/>
      <c r="MDL132" s="511"/>
      <c r="MDM132" s="511"/>
      <c r="MDN132" s="511"/>
      <c r="MDO132" s="511"/>
      <c r="MDP132" s="511"/>
      <c r="MDQ132" s="511"/>
      <c r="MDR132" s="511"/>
      <c r="MDS132" s="511"/>
      <c r="MDT132" s="511"/>
      <c r="MDU132" s="511"/>
      <c r="MDV132" s="511"/>
      <c r="MDW132" s="511"/>
      <c r="MDX132" s="511"/>
      <c r="MDY132" s="511"/>
      <c r="MDZ132" s="511"/>
      <c r="MEA132" s="511"/>
      <c r="MEB132" s="511"/>
      <c r="MEC132" s="511"/>
      <c r="MED132" s="511"/>
      <c r="MEE132" s="511"/>
      <c r="MEF132" s="511"/>
      <c r="MEG132" s="511"/>
      <c r="MEH132" s="511"/>
      <c r="MEI132" s="511"/>
      <c r="MEJ132" s="511"/>
      <c r="MEK132" s="511"/>
      <c r="MEL132" s="511"/>
      <c r="MEM132" s="511"/>
      <c r="MEN132" s="511"/>
      <c r="MEO132" s="511"/>
      <c r="MEP132" s="511"/>
      <c r="MEQ132" s="511"/>
      <c r="MER132" s="511"/>
      <c r="MES132" s="511"/>
      <c r="MET132" s="511"/>
      <c r="MEU132" s="511"/>
      <c r="MEV132" s="511"/>
      <c r="MEW132" s="511"/>
      <c r="MEX132" s="511"/>
      <c r="MEY132" s="511"/>
      <c r="MEZ132" s="511"/>
      <c r="MFA132" s="511"/>
      <c r="MFB132" s="511"/>
      <c r="MFC132" s="511"/>
      <c r="MFD132" s="511"/>
      <c r="MFE132" s="511"/>
      <c r="MFF132" s="511"/>
      <c r="MFG132" s="511"/>
      <c r="MFH132" s="511"/>
      <c r="MFI132" s="511"/>
      <c r="MFJ132" s="511"/>
      <c r="MFK132" s="511"/>
      <c r="MFL132" s="511"/>
      <c r="MFM132" s="511"/>
      <c r="MFN132" s="511"/>
      <c r="MFO132" s="511"/>
      <c r="MFP132" s="511"/>
      <c r="MFQ132" s="511"/>
      <c r="MFR132" s="511"/>
      <c r="MFS132" s="511"/>
      <c r="MFT132" s="511"/>
      <c r="MFU132" s="511"/>
      <c r="MFV132" s="511"/>
      <c r="MFW132" s="511"/>
      <c r="MFX132" s="511"/>
      <c r="MFY132" s="511"/>
      <c r="MFZ132" s="511"/>
      <c r="MGA132" s="511"/>
      <c r="MGB132" s="511"/>
      <c r="MGC132" s="511"/>
      <c r="MGD132" s="511"/>
      <c r="MGE132" s="511"/>
      <c r="MGF132" s="511"/>
      <c r="MGG132" s="511"/>
      <c r="MGH132" s="511"/>
      <c r="MGI132" s="511"/>
      <c r="MGJ132" s="511"/>
      <c r="MGK132" s="511"/>
      <c r="MGL132" s="511"/>
      <c r="MGM132" s="511"/>
      <c r="MGN132" s="511"/>
      <c r="MGO132" s="511"/>
      <c r="MGP132" s="511"/>
      <c r="MGQ132" s="511"/>
      <c r="MGR132" s="511"/>
      <c r="MGS132" s="511"/>
      <c r="MGT132" s="511"/>
      <c r="MGU132" s="511"/>
      <c r="MGV132" s="511"/>
      <c r="MGW132" s="511"/>
      <c r="MGX132" s="511"/>
      <c r="MGY132" s="511"/>
      <c r="MGZ132" s="511"/>
      <c r="MHA132" s="511"/>
      <c r="MHB132" s="511"/>
      <c r="MHC132" s="511"/>
      <c r="MHD132" s="511"/>
      <c r="MHE132" s="511"/>
      <c r="MHF132" s="511"/>
      <c r="MHG132" s="511"/>
      <c r="MHH132" s="511"/>
      <c r="MHI132" s="511"/>
      <c r="MHJ132" s="511"/>
      <c r="MHK132" s="511"/>
      <c r="MHL132" s="511"/>
      <c r="MHM132" s="511"/>
      <c r="MHN132" s="511"/>
      <c r="MHO132" s="511"/>
      <c r="MHP132" s="511"/>
      <c r="MHQ132" s="511"/>
      <c r="MHR132" s="511"/>
      <c r="MHS132" s="511"/>
      <c r="MHT132" s="511"/>
      <c r="MHU132" s="511"/>
      <c r="MHV132" s="511"/>
      <c r="MHW132" s="511"/>
      <c r="MHX132" s="511"/>
      <c r="MHY132" s="511"/>
      <c r="MHZ132" s="511"/>
      <c r="MIA132" s="511"/>
      <c r="MIB132" s="511"/>
      <c r="MIC132" s="511"/>
      <c r="MID132" s="511"/>
      <c r="MIE132" s="511"/>
      <c r="MIF132" s="511"/>
      <c r="MIG132" s="511"/>
      <c r="MIH132" s="511"/>
      <c r="MII132" s="511"/>
      <c r="MIJ132" s="511"/>
      <c r="MIK132" s="511"/>
      <c r="MIL132" s="511"/>
      <c r="MIM132" s="511"/>
      <c r="MIN132" s="511"/>
      <c r="MIO132" s="511"/>
      <c r="MIP132" s="511"/>
      <c r="MIQ132" s="511"/>
      <c r="MIR132" s="511"/>
      <c r="MIS132" s="511"/>
      <c r="MIT132" s="511"/>
      <c r="MIU132" s="511"/>
      <c r="MIV132" s="511"/>
      <c r="MIW132" s="511"/>
      <c r="MIX132" s="511"/>
      <c r="MIY132" s="511"/>
      <c r="MIZ132" s="511"/>
      <c r="MJA132" s="511"/>
      <c r="MJB132" s="511"/>
      <c r="MJC132" s="511"/>
      <c r="MJD132" s="511"/>
      <c r="MJE132" s="511"/>
      <c r="MJF132" s="511"/>
      <c r="MJG132" s="511"/>
      <c r="MJH132" s="511"/>
      <c r="MJI132" s="511"/>
      <c r="MJJ132" s="511"/>
      <c r="MJK132" s="511"/>
      <c r="MJL132" s="511"/>
      <c r="MJM132" s="511"/>
      <c r="MJN132" s="511"/>
      <c r="MJO132" s="511"/>
      <c r="MJP132" s="511"/>
      <c r="MJQ132" s="511"/>
      <c r="MJR132" s="511"/>
      <c r="MJS132" s="511"/>
      <c r="MJT132" s="511"/>
      <c r="MJU132" s="511"/>
      <c r="MJV132" s="511"/>
      <c r="MJW132" s="511"/>
      <c r="MJX132" s="511"/>
      <c r="MJY132" s="511"/>
      <c r="MJZ132" s="511"/>
      <c r="MKA132" s="511"/>
      <c r="MKB132" s="511"/>
      <c r="MKC132" s="511"/>
      <c r="MKD132" s="511"/>
      <c r="MKE132" s="511"/>
      <c r="MKF132" s="511"/>
      <c r="MKG132" s="511"/>
      <c r="MKH132" s="511"/>
      <c r="MKI132" s="511"/>
      <c r="MKJ132" s="511"/>
      <c r="MKK132" s="511"/>
      <c r="MKL132" s="511"/>
      <c r="MKM132" s="511"/>
      <c r="MKN132" s="511"/>
      <c r="MKO132" s="511"/>
      <c r="MKP132" s="511"/>
      <c r="MKQ132" s="511"/>
      <c r="MKR132" s="511"/>
      <c r="MKS132" s="511"/>
      <c r="MKT132" s="511"/>
      <c r="MKU132" s="511"/>
      <c r="MKV132" s="511"/>
      <c r="MKW132" s="511"/>
      <c r="MKX132" s="511"/>
      <c r="MKY132" s="511"/>
      <c r="MKZ132" s="511"/>
      <c r="MLA132" s="511"/>
      <c r="MLB132" s="511"/>
      <c r="MLC132" s="511"/>
      <c r="MLD132" s="511"/>
      <c r="MLE132" s="511"/>
      <c r="MLF132" s="511"/>
      <c r="MLG132" s="511"/>
      <c r="MLH132" s="511"/>
      <c r="MLI132" s="511"/>
      <c r="MLJ132" s="511"/>
      <c r="MLK132" s="511"/>
      <c r="MLL132" s="511"/>
      <c r="MLM132" s="511"/>
      <c r="MLN132" s="511"/>
      <c r="MLO132" s="511"/>
      <c r="MLP132" s="511"/>
      <c r="MLQ132" s="511"/>
      <c r="MLR132" s="511"/>
      <c r="MLS132" s="511"/>
      <c r="MLT132" s="511"/>
      <c r="MLU132" s="511"/>
      <c r="MLV132" s="511"/>
      <c r="MLW132" s="511"/>
      <c r="MLX132" s="511"/>
      <c r="MLY132" s="511"/>
      <c r="MLZ132" s="511"/>
      <c r="MMA132" s="511"/>
      <c r="MMB132" s="511"/>
      <c r="MMC132" s="511"/>
      <c r="MMD132" s="511"/>
      <c r="MME132" s="511"/>
      <c r="MMF132" s="511"/>
      <c r="MMG132" s="511"/>
      <c r="MMH132" s="511"/>
      <c r="MMI132" s="511"/>
      <c r="MMJ132" s="511"/>
      <c r="MMK132" s="511"/>
      <c r="MML132" s="511"/>
      <c r="MMM132" s="511"/>
      <c r="MMN132" s="511"/>
      <c r="MMO132" s="511"/>
      <c r="MMP132" s="511"/>
      <c r="MMQ132" s="511"/>
      <c r="MMR132" s="511"/>
      <c r="MMS132" s="511"/>
      <c r="MMT132" s="511"/>
      <c r="MMU132" s="511"/>
      <c r="MMV132" s="511"/>
      <c r="MMW132" s="511"/>
      <c r="MMX132" s="511"/>
      <c r="MMY132" s="511"/>
      <c r="MMZ132" s="511"/>
      <c r="MNA132" s="511"/>
      <c r="MNB132" s="511"/>
      <c r="MNC132" s="511"/>
      <c r="MND132" s="511"/>
      <c r="MNE132" s="511"/>
      <c r="MNF132" s="511"/>
      <c r="MNG132" s="511"/>
      <c r="MNH132" s="511"/>
      <c r="MNI132" s="511"/>
      <c r="MNJ132" s="511"/>
      <c r="MNK132" s="511"/>
      <c r="MNL132" s="511"/>
      <c r="MNM132" s="511"/>
      <c r="MNN132" s="511"/>
      <c r="MNO132" s="511"/>
      <c r="MNP132" s="511"/>
      <c r="MNQ132" s="511"/>
      <c r="MNR132" s="511"/>
      <c r="MNS132" s="511"/>
      <c r="MNT132" s="511"/>
      <c r="MNU132" s="511"/>
      <c r="MNV132" s="511"/>
      <c r="MNW132" s="511"/>
      <c r="MNX132" s="511"/>
      <c r="MNY132" s="511"/>
      <c r="MNZ132" s="511"/>
      <c r="MOA132" s="511"/>
      <c r="MOB132" s="511"/>
      <c r="MOC132" s="511"/>
      <c r="MOD132" s="511"/>
      <c r="MOE132" s="511"/>
      <c r="MOF132" s="511"/>
      <c r="MOG132" s="511"/>
      <c r="MOH132" s="511"/>
      <c r="MOI132" s="511"/>
      <c r="MOJ132" s="511"/>
      <c r="MOK132" s="511"/>
      <c r="MOL132" s="511"/>
      <c r="MOM132" s="511"/>
      <c r="MON132" s="511"/>
      <c r="MOO132" s="511"/>
      <c r="MOP132" s="511"/>
      <c r="MOQ132" s="511"/>
      <c r="MOR132" s="511"/>
      <c r="MOS132" s="511"/>
      <c r="MOT132" s="511"/>
      <c r="MOU132" s="511"/>
      <c r="MOV132" s="511"/>
      <c r="MOW132" s="511"/>
      <c r="MOX132" s="511"/>
      <c r="MOY132" s="511"/>
      <c r="MOZ132" s="511"/>
      <c r="MPA132" s="511"/>
      <c r="MPB132" s="511"/>
      <c r="MPC132" s="511"/>
      <c r="MPD132" s="511"/>
      <c r="MPE132" s="511"/>
      <c r="MPF132" s="511"/>
      <c r="MPG132" s="511"/>
      <c r="MPH132" s="511"/>
      <c r="MPI132" s="511"/>
      <c r="MPJ132" s="511"/>
      <c r="MPK132" s="511"/>
      <c r="MPL132" s="511"/>
      <c r="MPM132" s="511"/>
      <c r="MPN132" s="511"/>
      <c r="MPO132" s="511"/>
      <c r="MPP132" s="511"/>
      <c r="MPQ132" s="511"/>
      <c r="MPR132" s="511"/>
      <c r="MPS132" s="511"/>
      <c r="MPT132" s="511"/>
      <c r="MPU132" s="511"/>
      <c r="MPV132" s="511"/>
      <c r="MPW132" s="511"/>
      <c r="MPX132" s="511"/>
      <c r="MPY132" s="511"/>
      <c r="MPZ132" s="511"/>
      <c r="MQA132" s="511"/>
      <c r="MQB132" s="511"/>
      <c r="MQC132" s="511"/>
      <c r="MQD132" s="511"/>
      <c r="MQE132" s="511"/>
      <c r="MQF132" s="511"/>
      <c r="MQG132" s="511"/>
      <c r="MQH132" s="511"/>
      <c r="MQI132" s="511"/>
      <c r="MQJ132" s="511"/>
      <c r="MQK132" s="511"/>
      <c r="MQL132" s="511"/>
      <c r="MQM132" s="511"/>
      <c r="MQN132" s="511"/>
      <c r="MQO132" s="511"/>
      <c r="MQP132" s="511"/>
      <c r="MQQ132" s="511"/>
      <c r="MQR132" s="511"/>
      <c r="MQS132" s="511"/>
      <c r="MQT132" s="511"/>
      <c r="MQU132" s="511"/>
      <c r="MQV132" s="511"/>
      <c r="MQW132" s="511"/>
      <c r="MQX132" s="511"/>
      <c r="MQY132" s="511"/>
      <c r="MQZ132" s="511"/>
      <c r="MRA132" s="511"/>
      <c r="MRB132" s="511"/>
      <c r="MRC132" s="511"/>
      <c r="MRD132" s="511"/>
      <c r="MRE132" s="511"/>
      <c r="MRF132" s="511"/>
      <c r="MRG132" s="511"/>
      <c r="MRH132" s="511"/>
      <c r="MRI132" s="511"/>
      <c r="MRJ132" s="511"/>
      <c r="MRK132" s="511"/>
      <c r="MRL132" s="511"/>
      <c r="MRM132" s="511"/>
      <c r="MRN132" s="511"/>
      <c r="MRO132" s="511"/>
      <c r="MRP132" s="511"/>
      <c r="MRQ132" s="511"/>
      <c r="MRR132" s="511"/>
      <c r="MRS132" s="511"/>
      <c r="MRT132" s="511"/>
      <c r="MRU132" s="511"/>
      <c r="MRV132" s="511"/>
      <c r="MRW132" s="511"/>
      <c r="MRX132" s="511"/>
      <c r="MRY132" s="511"/>
      <c r="MRZ132" s="511"/>
      <c r="MSA132" s="511"/>
      <c r="MSB132" s="511"/>
      <c r="MSC132" s="511"/>
      <c r="MSD132" s="511"/>
      <c r="MSE132" s="511"/>
      <c r="MSF132" s="511"/>
      <c r="MSG132" s="511"/>
      <c r="MSH132" s="511"/>
      <c r="MSI132" s="511"/>
      <c r="MSJ132" s="511"/>
      <c r="MSK132" s="511"/>
      <c r="MSL132" s="511"/>
      <c r="MSM132" s="511"/>
      <c r="MSN132" s="511"/>
      <c r="MSO132" s="511"/>
      <c r="MSP132" s="511"/>
      <c r="MSQ132" s="511"/>
      <c r="MSR132" s="511"/>
      <c r="MSS132" s="511"/>
      <c r="MST132" s="511"/>
      <c r="MSU132" s="511"/>
      <c r="MSV132" s="511"/>
      <c r="MSW132" s="511"/>
      <c r="MSX132" s="511"/>
      <c r="MSY132" s="511"/>
      <c r="MSZ132" s="511"/>
      <c r="MTA132" s="511"/>
      <c r="MTB132" s="511"/>
      <c r="MTC132" s="511"/>
      <c r="MTD132" s="511"/>
      <c r="MTE132" s="511"/>
      <c r="MTF132" s="511"/>
      <c r="MTG132" s="511"/>
      <c r="MTH132" s="511"/>
      <c r="MTI132" s="511"/>
      <c r="MTJ132" s="511"/>
      <c r="MTK132" s="511"/>
      <c r="MTL132" s="511"/>
      <c r="MTM132" s="511"/>
      <c r="MTN132" s="511"/>
      <c r="MTO132" s="511"/>
      <c r="MTP132" s="511"/>
      <c r="MTQ132" s="511"/>
      <c r="MTR132" s="511"/>
      <c r="MTS132" s="511"/>
      <c r="MTT132" s="511"/>
      <c r="MTU132" s="511"/>
      <c r="MTV132" s="511"/>
      <c r="MTW132" s="511"/>
      <c r="MTX132" s="511"/>
      <c r="MTY132" s="511"/>
      <c r="MTZ132" s="511"/>
      <c r="MUA132" s="511"/>
      <c r="MUB132" s="511"/>
      <c r="MUC132" s="511"/>
      <c r="MUD132" s="511"/>
      <c r="MUE132" s="511"/>
      <c r="MUF132" s="511"/>
      <c r="MUG132" s="511"/>
      <c r="MUH132" s="511"/>
      <c r="MUI132" s="511"/>
      <c r="MUJ132" s="511"/>
      <c r="MUK132" s="511"/>
      <c r="MUL132" s="511"/>
      <c r="MUM132" s="511"/>
      <c r="MUN132" s="511"/>
      <c r="MUO132" s="511"/>
      <c r="MUP132" s="511"/>
      <c r="MUQ132" s="511"/>
      <c r="MUR132" s="511"/>
      <c r="MUS132" s="511"/>
      <c r="MUT132" s="511"/>
      <c r="MUU132" s="511"/>
      <c r="MUV132" s="511"/>
      <c r="MUW132" s="511"/>
      <c r="MUX132" s="511"/>
      <c r="MUY132" s="511"/>
      <c r="MUZ132" s="511"/>
      <c r="MVA132" s="511"/>
      <c r="MVB132" s="511"/>
      <c r="MVC132" s="511"/>
      <c r="MVD132" s="511"/>
      <c r="MVE132" s="511"/>
      <c r="MVF132" s="511"/>
      <c r="MVG132" s="511"/>
      <c r="MVH132" s="511"/>
      <c r="MVI132" s="511"/>
      <c r="MVJ132" s="511"/>
      <c r="MVK132" s="511"/>
      <c r="MVL132" s="511"/>
      <c r="MVM132" s="511"/>
      <c r="MVN132" s="511"/>
      <c r="MVO132" s="511"/>
      <c r="MVP132" s="511"/>
      <c r="MVQ132" s="511"/>
      <c r="MVR132" s="511"/>
      <c r="MVS132" s="511"/>
      <c r="MVT132" s="511"/>
      <c r="MVU132" s="511"/>
      <c r="MVV132" s="511"/>
      <c r="MVW132" s="511"/>
      <c r="MVX132" s="511"/>
      <c r="MVY132" s="511"/>
      <c r="MVZ132" s="511"/>
      <c r="MWA132" s="511"/>
      <c r="MWB132" s="511"/>
      <c r="MWC132" s="511"/>
      <c r="MWD132" s="511"/>
      <c r="MWE132" s="511"/>
      <c r="MWF132" s="511"/>
      <c r="MWG132" s="511"/>
      <c r="MWH132" s="511"/>
      <c r="MWI132" s="511"/>
      <c r="MWJ132" s="511"/>
      <c r="MWK132" s="511"/>
      <c r="MWL132" s="511"/>
      <c r="MWM132" s="511"/>
      <c r="MWN132" s="511"/>
      <c r="MWO132" s="511"/>
      <c r="MWP132" s="511"/>
      <c r="MWQ132" s="511"/>
      <c r="MWR132" s="511"/>
      <c r="MWS132" s="511"/>
      <c r="MWT132" s="511"/>
      <c r="MWU132" s="511"/>
      <c r="MWV132" s="511"/>
      <c r="MWW132" s="511"/>
      <c r="MWX132" s="511"/>
      <c r="MWY132" s="511"/>
      <c r="MWZ132" s="511"/>
      <c r="MXA132" s="511"/>
      <c r="MXB132" s="511"/>
      <c r="MXC132" s="511"/>
      <c r="MXD132" s="511"/>
      <c r="MXE132" s="511"/>
      <c r="MXF132" s="511"/>
      <c r="MXG132" s="511"/>
      <c r="MXH132" s="511"/>
      <c r="MXI132" s="511"/>
      <c r="MXJ132" s="511"/>
      <c r="MXK132" s="511"/>
      <c r="MXL132" s="511"/>
      <c r="MXM132" s="511"/>
      <c r="MXN132" s="511"/>
      <c r="MXO132" s="511"/>
      <c r="MXP132" s="511"/>
      <c r="MXQ132" s="511"/>
      <c r="MXR132" s="511"/>
      <c r="MXS132" s="511"/>
      <c r="MXT132" s="511"/>
      <c r="MXU132" s="511"/>
      <c r="MXV132" s="511"/>
      <c r="MXW132" s="511"/>
      <c r="MXX132" s="511"/>
      <c r="MXY132" s="511"/>
      <c r="MXZ132" s="511"/>
      <c r="MYA132" s="511"/>
      <c r="MYB132" s="511"/>
      <c r="MYC132" s="511"/>
      <c r="MYD132" s="511"/>
      <c r="MYE132" s="511"/>
      <c r="MYF132" s="511"/>
      <c r="MYG132" s="511"/>
      <c r="MYH132" s="511"/>
      <c r="MYI132" s="511"/>
      <c r="MYJ132" s="511"/>
      <c r="MYK132" s="511"/>
      <c r="MYL132" s="511"/>
      <c r="MYM132" s="511"/>
      <c r="MYN132" s="511"/>
      <c r="MYO132" s="511"/>
      <c r="MYP132" s="511"/>
      <c r="MYQ132" s="511"/>
      <c r="MYR132" s="511"/>
      <c r="MYS132" s="511"/>
      <c r="MYT132" s="511"/>
      <c r="MYU132" s="511"/>
      <c r="MYV132" s="511"/>
      <c r="MYW132" s="511"/>
      <c r="MYX132" s="511"/>
      <c r="MYY132" s="511"/>
      <c r="MYZ132" s="511"/>
      <c r="MZA132" s="511"/>
      <c r="MZB132" s="511"/>
      <c r="MZC132" s="511"/>
      <c r="MZD132" s="511"/>
      <c r="MZE132" s="511"/>
      <c r="MZF132" s="511"/>
      <c r="MZG132" s="511"/>
      <c r="MZH132" s="511"/>
      <c r="MZI132" s="511"/>
      <c r="MZJ132" s="511"/>
      <c r="MZK132" s="511"/>
      <c r="MZL132" s="511"/>
      <c r="MZM132" s="511"/>
      <c r="MZN132" s="511"/>
      <c r="MZO132" s="511"/>
      <c r="MZP132" s="511"/>
      <c r="MZQ132" s="511"/>
      <c r="MZR132" s="511"/>
      <c r="MZS132" s="511"/>
      <c r="MZT132" s="511"/>
      <c r="MZU132" s="511"/>
      <c r="MZV132" s="511"/>
      <c r="MZW132" s="511"/>
      <c r="MZX132" s="511"/>
      <c r="MZY132" s="511"/>
      <c r="MZZ132" s="511"/>
      <c r="NAA132" s="511"/>
      <c r="NAB132" s="511"/>
      <c r="NAC132" s="511"/>
      <c r="NAD132" s="511"/>
      <c r="NAE132" s="511"/>
      <c r="NAF132" s="511"/>
      <c r="NAG132" s="511"/>
      <c r="NAH132" s="511"/>
      <c r="NAI132" s="511"/>
      <c r="NAJ132" s="511"/>
      <c r="NAK132" s="511"/>
      <c r="NAL132" s="511"/>
      <c r="NAM132" s="511"/>
      <c r="NAN132" s="511"/>
      <c r="NAO132" s="511"/>
      <c r="NAP132" s="511"/>
      <c r="NAQ132" s="511"/>
      <c r="NAR132" s="511"/>
      <c r="NAS132" s="511"/>
      <c r="NAT132" s="511"/>
      <c r="NAU132" s="511"/>
      <c r="NAV132" s="511"/>
      <c r="NAW132" s="511"/>
      <c r="NAX132" s="511"/>
      <c r="NAY132" s="511"/>
      <c r="NAZ132" s="511"/>
      <c r="NBA132" s="511"/>
      <c r="NBB132" s="511"/>
      <c r="NBC132" s="511"/>
      <c r="NBD132" s="511"/>
      <c r="NBE132" s="511"/>
      <c r="NBF132" s="511"/>
      <c r="NBG132" s="511"/>
      <c r="NBH132" s="511"/>
      <c r="NBI132" s="511"/>
      <c r="NBJ132" s="511"/>
      <c r="NBK132" s="511"/>
      <c r="NBL132" s="511"/>
      <c r="NBM132" s="511"/>
      <c r="NBN132" s="511"/>
      <c r="NBO132" s="511"/>
      <c r="NBP132" s="511"/>
      <c r="NBQ132" s="511"/>
      <c r="NBR132" s="511"/>
      <c r="NBS132" s="511"/>
      <c r="NBT132" s="511"/>
      <c r="NBU132" s="511"/>
      <c r="NBV132" s="511"/>
      <c r="NBW132" s="511"/>
      <c r="NBX132" s="511"/>
      <c r="NBY132" s="511"/>
      <c r="NBZ132" s="511"/>
      <c r="NCA132" s="511"/>
      <c r="NCB132" s="511"/>
      <c r="NCC132" s="511"/>
      <c r="NCD132" s="511"/>
      <c r="NCE132" s="511"/>
      <c r="NCF132" s="511"/>
      <c r="NCG132" s="511"/>
      <c r="NCH132" s="511"/>
      <c r="NCI132" s="511"/>
      <c r="NCJ132" s="511"/>
      <c r="NCK132" s="511"/>
      <c r="NCL132" s="511"/>
      <c r="NCM132" s="511"/>
      <c r="NCN132" s="511"/>
      <c r="NCO132" s="511"/>
      <c r="NCP132" s="511"/>
      <c r="NCQ132" s="511"/>
      <c r="NCR132" s="511"/>
      <c r="NCS132" s="511"/>
      <c r="NCT132" s="511"/>
      <c r="NCU132" s="511"/>
      <c r="NCV132" s="511"/>
      <c r="NCW132" s="511"/>
      <c r="NCX132" s="511"/>
      <c r="NCY132" s="511"/>
      <c r="NCZ132" s="511"/>
      <c r="NDA132" s="511"/>
      <c r="NDB132" s="511"/>
      <c r="NDC132" s="511"/>
      <c r="NDD132" s="511"/>
      <c r="NDE132" s="511"/>
      <c r="NDF132" s="511"/>
      <c r="NDG132" s="511"/>
      <c r="NDH132" s="511"/>
      <c r="NDI132" s="511"/>
      <c r="NDJ132" s="511"/>
      <c r="NDK132" s="511"/>
      <c r="NDL132" s="511"/>
      <c r="NDM132" s="511"/>
      <c r="NDN132" s="511"/>
      <c r="NDO132" s="511"/>
      <c r="NDP132" s="511"/>
      <c r="NDQ132" s="511"/>
      <c r="NDR132" s="511"/>
      <c r="NDS132" s="511"/>
      <c r="NDT132" s="511"/>
      <c r="NDU132" s="511"/>
      <c r="NDV132" s="511"/>
      <c r="NDW132" s="511"/>
      <c r="NDX132" s="511"/>
      <c r="NDY132" s="511"/>
      <c r="NDZ132" s="511"/>
      <c r="NEA132" s="511"/>
      <c r="NEB132" s="511"/>
      <c r="NEC132" s="511"/>
      <c r="NED132" s="511"/>
      <c r="NEE132" s="511"/>
      <c r="NEF132" s="511"/>
      <c r="NEG132" s="511"/>
      <c r="NEH132" s="511"/>
      <c r="NEI132" s="511"/>
      <c r="NEJ132" s="511"/>
      <c r="NEK132" s="511"/>
      <c r="NEL132" s="511"/>
      <c r="NEM132" s="511"/>
      <c r="NEN132" s="511"/>
      <c r="NEO132" s="511"/>
      <c r="NEP132" s="511"/>
      <c r="NEQ132" s="511"/>
      <c r="NER132" s="511"/>
      <c r="NES132" s="511"/>
      <c r="NET132" s="511"/>
      <c r="NEU132" s="511"/>
      <c r="NEV132" s="511"/>
      <c r="NEW132" s="511"/>
      <c r="NEX132" s="511"/>
      <c r="NEY132" s="511"/>
      <c r="NEZ132" s="511"/>
      <c r="NFA132" s="511"/>
      <c r="NFB132" s="511"/>
      <c r="NFC132" s="511"/>
      <c r="NFD132" s="511"/>
      <c r="NFE132" s="511"/>
      <c r="NFF132" s="511"/>
      <c r="NFG132" s="511"/>
      <c r="NFH132" s="511"/>
      <c r="NFI132" s="511"/>
      <c r="NFJ132" s="511"/>
      <c r="NFK132" s="511"/>
      <c r="NFL132" s="511"/>
      <c r="NFM132" s="511"/>
      <c r="NFN132" s="511"/>
      <c r="NFO132" s="511"/>
      <c r="NFP132" s="511"/>
      <c r="NFQ132" s="511"/>
      <c r="NFR132" s="511"/>
      <c r="NFS132" s="511"/>
      <c r="NFT132" s="511"/>
      <c r="NFU132" s="511"/>
      <c r="NFV132" s="511"/>
      <c r="NFW132" s="511"/>
      <c r="NFX132" s="511"/>
      <c r="NFY132" s="511"/>
      <c r="NFZ132" s="511"/>
      <c r="NGA132" s="511"/>
      <c r="NGB132" s="511"/>
      <c r="NGC132" s="511"/>
      <c r="NGD132" s="511"/>
      <c r="NGE132" s="511"/>
      <c r="NGF132" s="511"/>
      <c r="NGG132" s="511"/>
      <c r="NGH132" s="511"/>
      <c r="NGI132" s="511"/>
      <c r="NGJ132" s="511"/>
      <c r="NGK132" s="511"/>
      <c r="NGL132" s="511"/>
      <c r="NGM132" s="511"/>
      <c r="NGN132" s="511"/>
      <c r="NGO132" s="511"/>
      <c r="NGP132" s="511"/>
      <c r="NGQ132" s="511"/>
      <c r="NGR132" s="511"/>
      <c r="NGS132" s="511"/>
      <c r="NGT132" s="511"/>
      <c r="NGU132" s="511"/>
      <c r="NGV132" s="511"/>
      <c r="NGW132" s="511"/>
      <c r="NGX132" s="511"/>
      <c r="NGY132" s="511"/>
      <c r="NGZ132" s="511"/>
      <c r="NHA132" s="511"/>
      <c r="NHB132" s="511"/>
      <c r="NHC132" s="511"/>
      <c r="NHD132" s="511"/>
      <c r="NHE132" s="511"/>
      <c r="NHF132" s="511"/>
      <c r="NHG132" s="511"/>
      <c r="NHH132" s="511"/>
      <c r="NHI132" s="511"/>
      <c r="NHJ132" s="511"/>
      <c r="NHK132" s="511"/>
      <c r="NHL132" s="511"/>
      <c r="NHM132" s="511"/>
      <c r="NHN132" s="511"/>
      <c r="NHO132" s="511"/>
      <c r="NHP132" s="511"/>
      <c r="NHQ132" s="511"/>
      <c r="NHR132" s="511"/>
      <c r="NHS132" s="511"/>
      <c r="NHT132" s="511"/>
      <c r="NHU132" s="511"/>
      <c r="NHV132" s="511"/>
      <c r="NHW132" s="511"/>
      <c r="NHX132" s="511"/>
      <c r="NHY132" s="511"/>
      <c r="NHZ132" s="511"/>
      <c r="NIA132" s="511"/>
      <c r="NIB132" s="511"/>
      <c r="NIC132" s="511"/>
      <c r="NID132" s="511"/>
      <c r="NIE132" s="511"/>
      <c r="NIF132" s="511"/>
      <c r="NIG132" s="511"/>
      <c r="NIH132" s="511"/>
      <c r="NII132" s="511"/>
      <c r="NIJ132" s="511"/>
      <c r="NIK132" s="511"/>
      <c r="NIL132" s="511"/>
      <c r="NIM132" s="511"/>
      <c r="NIN132" s="511"/>
      <c r="NIO132" s="511"/>
      <c r="NIP132" s="511"/>
      <c r="NIQ132" s="511"/>
      <c r="NIR132" s="511"/>
      <c r="NIS132" s="511"/>
      <c r="NIT132" s="511"/>
      <c r="NIU132" s="511"/>
      <c r="NIV132" s="511"/>
      <c r="NIW132" s="511"/>
      <c r="NIX132" s="511"/>
      <c r="NIY132" s="511"/>
      <c r="NIZ132" s="511"/>
      <c r="NJA132" s="511"/>
      <c r="NJB132" s="511"/>
      <c r="NJC132" s="511"/>
      <c r="NJD132" s="511"/>
      <c r="NJE132" s="511"/>
      <c r="NJF132" s="511"/>
      <c r="NJG132" s="511"/>
      <c r="NJH132" s="511"/>
      <c r="NJI132" s="511"/>
      <c r="NJJ132" s="511"/>
      <c r="NJK132" s="511"/>
      <c r="NJL132" s="511"/>
      <c r="NJM132" s="511"/>
      <c r="NJN132" s="511"/>
      <c r="NJO132" s="511"/>
      <c r="NJP132" s="511"/>
      <c r="NJQ132" s="511"/>
      <c r="NJR132" s="511"/>
      <c r="NJS132" s="511"/>
      <c r="NJT132" s="511"/>
      <c r="NJU132" s="511"/>
      <c r="NJV132" s="511"/>
      <c r="NJW132" s="511"/>
      <c r="NJX132" s="511"/>
      <c r="NJY132" s="511"/>
      <c r="NJZ132" s="511"/>
      <c r="NKA132" s="511"/>
      <c r="NKB132" s="511"/>
      <c r="NKC132" s="511"/>
      <c r="NKD132" s="511"/>
      <c r="NKE132" s="511"/>
      <c r="NKF132" s="511"/>
      <c r="NKG132" s="511"/>
      <c r="NKH132" s="511"/>
      <c r="NKI132" s="511"/>
      <c r="NKJ132" s="511"/>
      <c r="NKK132" s="511"/>
      <c r="NKL132" s="511"/>
      <c r="NKM132" s="511"/>
      <c r="NKN132" s="511"/>
      <c r="NKO132" s="511"/>
      <c r="NKP132" s="511"/>
      <c r="NKQ132" s="511"/>
      <c r="NKR132" s="511"/>
      <c r="NKS132" s="511"/>
      <c r="NKT132" s="511"/>
      <c r="NKU132" s="511"/>
      <c r="NKV132" s="511"/>
      <c r="NKW132" s="511"/>
      <c r="NKX132" s="511"/>
      <c r="NKY132" s="511"/>
      <c r="NKZ132" s="511"/>
      <c r="NLA132" s="511"/>
      <c r="NLB132" s="511"/>
      <c r="NLC132" s="511"/>
      <c r="NLD132" s="511"/>
      <c r="NLE132" s="511"/>
      <c r="NLF132" s="511"/>
      <c r="NLG132" s="511"/>
      <c r="NLH132" s="511"/>
      <c r="NLI132" s="511"/>
      <c r="NLJ132" s="511"/>
      <c r="NLK132" s="511"/>
      <c r="NLL132" s="511"/>
      <c r="NLM132" s="511"/>
      <c r="NLN132" s="511"/>
      <c r="NLO132" s="511"/>
      <c r="NLP132" s="511"/>
      <c r="NLQ132" s="511"/>
      <c r="NLR132" s="511"/>
      <c r="NLS132" s="511"/>
      <c r="NLT132" s="511"/>
      <c r="NLU132" s="511"/>
      <c r="NLV132" s="511"/>
      <c r="NLW132" s="511"/>
      <c r="NLX132" s="511"/>
      <c r="NLY132" s="511"/>
      <c r="NLZ132" s="511"/>
      <c r="NMA132" s="511"/>
      <c r="NMB132" s="511"/>
      <c r="NMC132" s="511"/>
      <c r="NMD132" s="511"/>
      <c r="NME132" s="511"/>
      <c r="NMF132" s="511"/>
      <c r="NMG132" s="511"/>
      <c r="NMH132" s="511"/>
      <c r="NMI132" s="511"/>
      <c r="NMJ132" s="511"/>
      <c r="NMK132" s="511"/>
      <c r="NML132" s="511"/>
      <c r="NMM132" s="511"/>
      <c r="NMN132" s="511"/>
      <c r="NMO132" s="511"/>
      <c r="NMP132" s="511"/>
      <c r="NMQ132" s="511"/>
      <c r="NMR132" s="511"/>
      <c r="NMS132" s="511"/>
      <c r="NMT132" s="511"/>
      <c r="NMU132" s="511"/>
      <c r="NMV132" s="511"/>
      <c r="NMW132" s="511"/>
      <c r="NMX132" s="511"/>
      <c r="NMY132" s="511"/>
      <c r="NMZ132" s="511"/>
      <c r="NNA132" s="511"/>
      <c r="NNB132" s="511"/>
      <c r="NNC132" s="511"/>
      <c r="NND132" s="511"/>
      <c r="NNE132" s="511"/>
      <c r="NNF132" s="511"/>
      <c r="NNG132" s="511"/>
      <c r="NNH132" s="511"/>
      <c r="NNI132" s="511"/>
      <c r="NNJ132" s="511"/>
      <c r="NNK132" s="511"/>
      <c r="NNL132" s="511"/>
      <c r="NNM132" s="511"/>
      <c r="NNN132" s="511"/>
      <c r="NNO132" s="511"/>
      <c r="NNP132" s="511"/>
      <c r="NNQ132" s="511"/>
      <c r="NNR132" s="511"/>
      <c r="NNS132" s="511"/>
      <c r="NNT132" s="511"/>
      <c r="NNU132" s="511"/>
      <c r="NNV132" s="511"/>
      <c r="NNW132" s="511"/>
      <c r="NNX132" s="511"/>
      <c r="NNY132" s="511"/>
      <c r="NNZ132" s="511"/>
      <c r="NOA132" s="511"/>
      <c r="NOB132" s="511"/>
      <c r="NOC132" s="511"/>
      <c r="NOD132" s="511"/>
      <c r="NOE132" s="511"/>
      <c r="NOF132" s="511"/>
      <c r="NOG132" s="511"/>
      <c r="NOH132" s="511"/>
      <c r="NOI132" s="511"/>
      <c r="NOJ132" s="511"/>
      <c r="NOK132" s="511"/>
      <c r="NOL132" s="511"/>
      <c r="NOM132" s="511"/>
      <c r="NON132" s="511"/>
      <c r="NOO132" s="511"/>
      <c r="NOP132" s="511"/>
      <c r="NOQ132" s="511"/>
      <c r="NOR132" s="511"/>
      <c r="NOS132" s="511"/>
      <c r="NOT132" s="511"/>
      <c r="NOU132" s="511"/>
      <c r="NOV132" s="511"/>
      <c r="NOW132" s="511"/>
      <c r="NOX132" s="511"/>
      <c r="NOY132" s="511"/>
      <c r="NOZ132" s="511"/>
      <c r="NPA132" s="511"/>
      <c r="NPB132" s="511"/>
      <c r="NPC132" s="511"/>
      <c r="NPD132" s="511"/>
      <c r="NPE132" s="511"/>
      <c r="NPF132" s="511"/>
      <c r="NPG132" s="511"/>
      <c r="NPH132" s="511"/>
      <c r="NPI132" s="511"/>
      <c r="NPJ132" s="511"/>
      <c r="NPK132" s="511"/>
      <c r="NPL132" s="511"/>
      <c r="NPM132" s="511"/>
      <c r="NPN132" s="511"/>
      <c r="NPO132" s="511"/>
      <c r="NPP132" s="511"/>
      <c r="NPQ132" s="511"/>
      <c r="NPR132" s="511"/>
      <c r="NPS132" s="511"/>
      <c r="NPT132" s="511"/>
      <c r="NPU132" s="511"/>
      <c r="NPV132" s="511"/>
      <c r="NPW132" s="511"/>
      <c r="NPX132" s="511"/>
      <c r="NPY132" s="511"/>
      <c r="NPZ132" s="511"/>
      <c r="NQA132" s="511"/>
      <c r="NQB132" s="511"/>
      <c r="NQC132" s="511"/>
      <c r="NQD132" s="511"/>
      <c r="NQE132" s="511"/>
      <c r="NQF132" s="511"/>
      <c r="NQG132" s="511"/>
      <c r="NQH132" s="511"/>
      <c r="NQI132" s="511"/>
      <c r="NQJ132" s="511"/>
      <c r="NQK132" s="511"/>
      <c r="NQL132" s="511"/>
      <c r="NQM132" s="511"/>
      <c r="NQN132" s="511"/>
      <c r="NQO132" s="511"/>
      <c r="NQP132" s="511"/>
      <c r="NQQ132" s="511"/>
      <c r="NQR132" s="511"/>
      <c r="NQS132" s="511"/>
      <c r="NQT132" s="511"/>
      <c r="NQU132" s="511"/>
      <c r="NQV132" s="511"/>
      <c r="NQW132" s="511"/>
      <c r="NQX132" s="511"/>
      <c r="NQY132" s="511"/>
      <c r="NQZ132" s="511"/>
      <c r="NRA132" s="511"/>
      <c r="NRB132" s="511"/>
      <c r="NRC132" s="511"/>
      <c r="NRD132" s="511"/>
      <c r="NRE132" s="511"/>
      <c r="NRF132" s="511"/>
      <c r="NRG132" s="511"/>
      <c r="NRH132" s="511"/>
      <c r="NRI132" s="511"/>
      <c r="NRJ132" s="511"/>
      <c r="NRK132" s="511"/>
      <c r="NRL132" s="511"/>
      <c r="NRM132" s="511"/>
      <c r="NRN132" s="511"/>
      <c r="NRO132" s="511"/>
      <c r="NRP132" s="511"/>
      <c r="NRQ132" s="511"/>
      <c r="NRR132" s="511"/>
      <c r="NRS132" s="511"/>
      <c r="NRT132" s="511"/>
      <c r="NRU132" s="511"/>
      <c r="NRV132" s="511"/>
      <c r="NRW132" s="511"/>
      <c r="NRX132" s="511"/>
      <c r="NRY132" s="511"/>
      <c r="NRZ132" s="511"/>
      <c r="NSA132" s="511"/>
      <c r="NSB132" s="511"/>
      <c r="NSC132" s="511"/>
      <c r="NSD132" s="511"/>
      <c r="NSE132" s="511"/>
      <c r="NSF132" s="511"/>
      <c r="NSG132" s="511"/>
      <c r="NSH132" s="511"/>
      <c r="NSI132" s="511"/>
      <c r="NSJ132" s="511"/>
      <c r="NSK132" s="511"/>
      <c r="NSL132" s="511"/>
      <c r="NSM132" s="511"/>
      <c r="NSN132" s="511"/>
      <c r="NSO132" s="511"/>
      <c r="NSP132" s="511"/>
      <c r="NSQ132" s="511"/>
      <c r="NSR132" s="511"/>
      <c r="NSS132" s="511"/>
      <c r="NST132" s="511"/>
      <c r="NSU132" s="511"/>
      <c r="NSV132" s="511"/>
      <c r="NSW132" s="511"/>
      <c r="NSX132" s="511"/>
      <c r="NSY132" s="511"/>
      <c r="NSZ132" s="511"/>
      <c r="NTA132" s="511"/>
      <c r="NTB132" s="511"/>
      <c r="NTC132" s="511"/>
      <c r="NTD132" s="511"/>
      <c r="NTE132" s="511"/>
      <c r="NTF132" s="511"/>
      <c r="NTG132" s="511"/>
      <c r="NTH132" s="511"/>
      <c r="NTI132" s="511"/>
      <c r="NTJ132" s="511"/>
      <c r="NTK132" s="511"/>
      <c r="NTL132" s="511"/>
      <c r="NTM132" s="511"/>
      <c r="NTN132" s="511"/>
      <c r="NTO132" s="511"/>
      <c r="NTP132" s="511"/>
      <c r="NTQ132" s="511"/>
      <c r="NTR132" s="511"/>
      <c r="NTS132" s="511"/>
      <c r="NTT132" s="511"/>
      <c r="NTU132" s="511"/>
      <c r="NTV132" s="511"/>
      <c r="NTW132" s="511"/>
      <c r="NTX132" s="511"/>
      <c r="NTY132" s="511"/>
      <c r="NTZ132" s="511"/>
      <c r="NUA132" s="511"/>
      <c r="NUB132" s="511"/>
      <c r="NUC132" s="511"/>
      <c r="NUD132" s="511"/>
      <c r="NUE132" s="511"/>
      <c r="NUF132" s="511"/>
      <c r="NUG132" s="511"/>
      <c r="NUH132" s="511"/>
      <c r="NUI132" s="511"/>
      <c r="NUJ132" s="511"/>
      <c r="NUK132" s="511"/>
      <c r="NUL132" s="511"/>
      <c r="NUM132" s="511"/>
      <c r="NUN132" s="511"/>
      <c r="NUO132" s="511"/>
      <c r="NUP132" s="511"/>
      <c r="NUQ132" s="511"/>
      <c r="NUR132" s="511"/>
      <c r="NUS132" s="511"/>
      <c r="NUT132" s="511"/>
      <c r="NUU132" s="511"/>
      <c r="NUV132" s="511"/>
      <c r="NUW132" s="511"/>
      <c r="NUX132" s="511"/>
      <c r="NUY132" s="511"/>
      <c r="NUZ132" s="511"/>
      <c r="NVA132" s="511"/>
      <c r="NVB132" s="511"/>
      <c r="NVC132" s="511"/>
      <c r="NVD132" s="511"/>
      <c r="NVE132" s="511"/>
      <c r="NVF132" s="511"/>
      <c r="NVG132" s="511"/>
      <c r="NVH132" s="511"/>
      <c r="NVI132" s="511"/>
      <c r="NVJ132" s="511"/>
      <c r="NVK132" s="511"/>
      <c r="NVL132" s="511"/>
      <c r="NVM132" s="511"/>
      <c r="NVN132" s="511"/>
      <c r="NVO132" s="511"/>
      <c r="NVP132" s="511"/>
      <c r="NVQ132" s="511"/>
      <c r="NVR132" s="511"/>
      <c r="NVS132" s="511"/>
      <c r="NVT132" s="511"/>
      <c r="NVU132" s="511"/>
      <c r="NVV132" s="511"/>
      <c r="NVW132" s="511"/>
      <c r="NVX132" s="511"/>
      <c r="NVY132" s="511"/>
      <c r="NVZ132" s="511"/>
      <c r="NWA132" s="511"/>
      <c r="NWB132" s="511"/>
      <c r="NWC132" s="511"/>
      <c r="NWD132" s="511"/>
      <c r="NWE132" s="511"/>
      <c r="NWF132" s="511"/>
      <c r="NWG132" s="511"/>
      <c r="NWH132" s="511"/>
      <c r="NWI132" s="511"/>
      <c r="NWJ132" s="511"/>
      <c r="NWK132" s="511"/>
      <c r="NWL132" s="511"/>
      <c r="NWM132" s="511"/>
      <c r="NWN132" s="511"/>
      <c r="NWO132" s="511"/>
      <c r="NWP132" s="511"/>
      <c r="NWQ132" s="511"/>
      <c r="NWR132" s="511"/>
      <c r="NWS132" s="511"/>
      <c r="NWT132" s="511"/>
      <c r="NWU132" s="511"/>
      <c r="NWV132" s="511"/>
      <c r="NWW132" s="511"/>
      <c r="NWX132" s="511"/>
      <c r="NWY132" s="511"/>
      <c r="NWZ132" s="511"/>
      <c r="NXA132" s="511"/>
      <c r="NXB132" s="511"/>
      <c r="NXC132" s="511"/>
      <c r="NXD132" s="511"/>
      <c r="NXE132" s="511"/>
      <c r="NXF132" s="511"/>
      <c r="NXG132" s="511"/>
      <c r="NXH132" s="511"/>
      <c r="NXI132" s="511"/>
      <c r="NXJ132" s="511"/>
      <c r="NXK132" s="511"/>
      <c r="NXL132" s="511"/>
      <c r="NXM132" s="511"/>
      <c r="NXN132" s="511"/>
      <c r="NXO132" s="511"/>
      <c r="NXP132" s="511"/>
      <c r="NXQ132" s="511"/>
      <c r="NXR132" s="511"/>
      <c r="NXS132" s="511"/>
      <c r="NXT132" s="511"/>
      <c r="NXU132" s="511"/>
      <c r="NXV132" s="511"/>
      <c r="NXW132" s="511"/>
      <c r="NXX132" s="511"/>
      <c r="NXY132" s="511"/>
      <c r="NXZ132" s="511"/>
      <c r="NYA132" s="511"/>
      <c r="NYB132" s="511"/>
      <c r="NYC132" s="511"/>
      <c r="NYD132" s="511"/>
      <c r="NYE132" s="511"/>
      <c r="NYF132" s="511"/>
      <c r="NYG132" s="511"/>
      <c r="NYH132" s="511"/>
      <c r="NYI132" s="511"/>
      <c r="NYJ132" s="511"/>
      <c r="NYK132" s="511"/>
      <c r="NYL132" s="511"/>
      <c r="NYM132" s="511"/>
      <c r="NYN132" s="511"/>
      <c r="NYO132" s="511"/>
      <c r="NYP132" s="511"/>
      <c r="NYQ132" s="511"/>
      <c r="NYR132" s="511"/>
      <c r="NYS132" s="511"/>
      <c r="NYT132" s="511"/>
      <c r="NYU132" s="511"/>
      <c r="NYV132" s="511"/>
      <c r="NYW132" s="511"/>
      <c r="NYX132" s="511"/>
      <c r="NYY132" s="511"/>
      <c r="NYZ132" s="511"/>
      <c r="NZA132" s="511"/>
      <c r="NZB132" s="511"/>
      <c r="NZC132" s="511"/>
      <c r="NZD132" s="511"/>
      <c r="NZE132" s="511"/>
      <c r="NZF132" s="511"/>
      <c r="NZG132" s="511"/>
      <c r="NZH132" s="511"/>
      <c r="NZI132" s="511"/>
      <c r="NZJ132" s="511"/>
      <c r="NZK132" s="511"/>
      <c r="NZL132" s="511"/>
      <c r="NZM132" s="511"/>
      <c r="NZN132" s="511"/>
      <c r="NZO132" s="511"/>
      <c r="NZP132" s="511"/>
      <c r="NZQ132" s="511"/>
      <c r="NZR132" s="511"/>
      <c r="NZS132" s="511"/>
      <c r="NZT132" s="511"/>
      <c r="NZU132" s="511"/>
      <c r="NZV132" s="511"/>
      <c r="NZW132" s="511"/>
      <c r="NZX132" s="511"/>
      <c r="NZY132" s="511"/>
      <c r="NZZ132" s="511"/>
      <c r="OAA132" s="511"/>
      <c r="OAB132" s="511"/>
      <c r="OAC132" s="511"/>
      <c r="OAD132" s="511"/>
      <c r="OAE132" s="511"/>
      <c r="OAF132" s="511"/>
      <c r="OAG132" s="511"/>
      <c r="OAH132" s="511"/>
      <c r="OAI132" s="511"/>
      <c r="OAJ132" s="511"/>
      <c r="OAK132" s="511"/>
      <c r="OAL132" s="511"/>
      <c r="OAM132" s="511"/>
      <c r="OAN132" s="511"/>
      <c r="OAO132" s="511"/>
      <c r="OAP132" s="511"/>
      <c r="OAQ132" s="511"/>
      <c r="OAR132" s="511"/>
      <c r="OAS132" s="511"/>
      <c r="OAT132" s="511"/>
      <c r="OAU132" s="511"/>
      <c r="OAV132" s="511"/>
      <c r="OAW132" s="511"/>
      <c r="OAX132" s="511"/>
      <c r="OAY132" s="511"/>
      <c r="OAZ132" s="511"/>
      <c r="OBA132" s="511"/>
      <c r="OBB132" s="511"/>
      <c r="OBC132" s="511"/>
      <c r="OBD132" s="511"/>
      <c r="OBE132" s="511"/>
      <c r="OBF132" s="511"/>
      <c r="OBG132" s="511"/>
      <c r="OBH132" s="511"/>
      <c r="OBI132" s="511"/>
      <c r="OBJ132" s="511"/>
      <c r="OBK132" s="511"/>
      <c r="OBL132" s="511"/>
      <c r="OBM132" s="511"/>
      <c r="OBN132" s="511"/>
      <c r="OBO132" s="511"/>
      <c r="OBP132" s="511"/>
      <c r="OBQ132" s="511"/>
      <c r="OBR132" s="511"/>
      <c r="OBS132" s="511"/>
      <c r="OBT132" s="511"/>
      <c r="OBU132" s="511"/>
      <c r="OBV132" s="511"/>
      <c r="OBW132" s="511"/>
      <c r="OBX132" s="511"/>
      <c r="OBY132" s="511"/>
      <c r="OBZ132" s="511"/>
      <c r="OCA132" s="511"/>
      <c r="OCB132" s="511"/>
      <c r="OCC132" s="511"/>
      <c r="OCD132" s="511"/>
      <c r="OCE132" s="511"/>
      <c r="OCF132" s="511"/>
      <c r="OCG132" s="511"/>
      <c r="OCH132" s="511"/>
      <c r="OCI132" s="511"/>
      <c r="OCJ132" s="511"/>
      <c r="OCK132" s="511"/>
      <c r="OCL132" s="511"/>
      <c r="OCM132" s="511"/>
      <c r="OCN132" s="511"/>
      <c r="OCO132" s="511"/>
      <c r="OCP132" s="511"/>
      <c r="OCQ132" s="511"/>
      <c r="OCR132" s="511"/>
      <c r="OCS132" s="511"/>
      <c r="OCT132" s="511"/>
      <c r="OCU132" s="511"/>
      <c r="OCV132" s="511"/>
      <c r="OCW132" s="511"/>
      <c r="OCX132" s="511"/>
      <c r="OCY132" s="511"/>
      <c r="OCZ132" s="511"/>
      <c r="ODA132" s="511"/>
      <c r="ODB132" s="511"/>
      <c r="ODC132" s="511"/>
      <c r="ODD132" s="511"/>
      <c r="ODE132" s="511"/>
      <c r="ODF132" s="511"/>
      <c r="ODG132" s="511"/>
      <c r="ODH132" s="511"/>
      <c r="ODI132" s="511"/>
      <c r="ODJ132" s="511"/>
      <c r="ODK132" s="511"/>
      <c r="ODL132" s="511"/>
      <c r="ODM132" s="511"/>
      <c r="ODN132" s="511"/>
      <c r="ODO132" s="511"/>
      <c r="ODP132" s="511"/>
      <c r="ODQ132" s="511"/>
      <c r="ODR132" s="511"/>
      <c r="ODS132" s="511"/>
      <c r="ODT132" s="511"/>
      <c r="ODU132" s="511"/>
      <c r="ODV132" s="511"/>
      <c r="ODW132" s="511"/>
      <c r="ODX132" s="511"/>
      <c r="ODY132" s="511"/>
      <c r="ODZ132" s="511"/>
      <c r="OEA132" s="511"/>
      <c r="OEB132" s="511"/>
      <c r="OEC132" s="511"/>
      <c r="OED132" s="511"/>
      <c r="OEE132" s="511"/>
      <c r="OEF132" s="511"/>
      <c r="OEG132" s="511"/>
      <c r="OEH132" s="511"/>
      <c r="OEI132" s="511"/>
      <c r="OEJ132" s="511"/>
      <c r="OEK132" s="511"/>
      <c r="OEL132" s="511"/>
      <c r="OEM132" s="511"/>
      <c r="OEN132" s="511"/>
      <c r="OEO132" s="511"/>
      <c r="OEP132" s="511"/>
      <c r="OEQ132" s="511"/>
      <c r="OER132" s="511"/>
      <c r="OES132" s="511"/>
      <c r="OET132" s="511"/>
      <c r="OEU132" s="511"/>
      <c r="OEV132" s="511"/>
      <c r="OEW132" s="511"/>
      <c r="OEX132" s="511"/>
      <c r="OEY132" s="511"/>
      <c r="OEZ132" s="511"/>
      <c r="OFA132" s="511"/>
      <c r="OFB132" s="511"/>
      <c r="OFC132" s="511"/>
      <c r="OFD132" s="511"/>
      <c r="OFE132" s="511"/>
      <c r="OFF132" s="511"/>
      <c r="OFG132" s="511"/>
      <c r="OFH132" s="511"/>
      <c r="OFI132" s="511"/>
      <c r="OFJ132" s="511"/>
      <c r="OFK132" s="511"/>
      <c r="OFL132" s="511"/>
      <c r="OFM132" s="511"/>
      <c r="OFN132" s="511"/>
      <c r="OFO132" s="511"/>
      <c r="OFP132" s="511"/>
      <c r="OFQ132" s="511"/>
      <c r="OFR132" s="511"/>
      <c r="OFS132" s="511"/>
      <c r="OFT132" s="511"/>
      <c r="OFU132" s="511"/>
      <c r="OFV132" s="511"/>
      <c r="OFW132" s="511"/>
      <c r="OFX132" s="511"/>
      <c r="OFY132" s="511"/>
      <c r="OFZ132" s="511"/>
      <c r="OGA132" s="511"/>
      <c r="OGB132" s="511"/>
      <c r="OGC132" s="511"/>
      <c r="OGD132" s="511"/>
      <c r="OGE132" s="511"/>
      <c r="OGF132" s="511"/>
      <c r="OGG132" s="511"/>
      <c r="OGH132" s="511"/>
      <c r="OGI132" s="511"/>
      <c r="OGJ132" s="511"/>
      <c r="OGK132" s="511"/>
      <c r="OGL132" s="511"/>
      <c r="OGM132" s="511"/>
      <c r="OGN132" s="511"/>
      <c r="OGO132" s="511"/>
      <c r="OGP132" s="511"/>
      <c r="OGQ132" s="511"/>
      <c r="OGR132" s="511"/>
      <c r="OGS132" s="511"/>
      <c r="OGT132" s="511"/>
      <c r="OGU132" s="511"/>
      <c r="OGV132" s="511"/>
      <c r="OGW132" s="511"/>
      <c r="OGX132" s="511"/>
      <c r="OGY132" s="511"/>
      <c r="OGZ132" s="511"/>
      <c r="OHA132" s="511"/>
      <c r="OHB132" s="511"/>
      <c r="OHC132" s="511"/>
      <c r="OHD132" s="511"/>
      <c r="OHE132" s="511"/>
      <c r="OHF132" s="511"/>
      <c r="OHG132" s="511"/>
      <c r="OHH132" s="511"/>
      <c r="OHI132" s="511"/>
      <c r="OHJ132" s="511"/>
      <c r="OHK132" s="511"/>
      <c r="OHL132" s="511"/>
      <c r="OHM132" s="511"/>
      <c r="OHN132" s="511"/>
      <c r="OHO132" s="511"/>
      <c r="OHP132" s="511"/>
      <c r="OHQ132" s="511"/>
      <c r="OHR132" s="511"/>
      <c r="OHS132" s="511"/>
      <c r="OHT132" s="511"/>
      <c r="OHU132" s="511"/>
      <c r="OHV132" s="511"/>
      <c r="OHW132" s="511"/>
      <c r="OHX132" s="511"/>
      <c r="OHY132" s="511"/>
      <c r="OHZ132" s="511"/>
      <c r="OIA132" s="511"/>
      <c r="OIB132" s="511"/>
      <c r="OIC132" s="511"/>
      <c r="OID132" s="511"/>
      <c r="OIE132" s="511"/>
      <c r="OIF132" s="511"/>
      <c r="OIG132" s="511"/>
      <c r="OIH132" s="511"/>
      <c r="OII132" s="511"/>
      <c r="OIJ132" s="511"/>
      <c r="OIK132" s="511"/>
      <c r="OIL132" s="511"/>
      <c r="OIM132" s="511"/>
      <c r="OIN132" s="511"/>
      <c r="OIO132" s="511"/>
      <c r="OIP132" s="511"/>
      <c r="OIQ132" s="511"/>
      <c r="OIR132" s="511"/>
      <c r="OIS132" s="511"/>
      <c r="OIT132" s="511"/>
      <c r="OIU132" s="511"/>
      <c r="OIV132" s="511"/>
      <c r="OIW132" s="511"/>
      <c r="OIX132" s="511"/>
      <c r="OIY132" s="511"/>
      <c r="OIZ132" s="511"/>
      <c r="OJA132" s="511"/>
      <c r="OJB132" s="511"/>
      <c r="OJC132" s="511"/>
      <c r="OJD132" s="511"/>
      <c r="OJE132" s="511"/>
      <c r="OJF132" s="511"/>
      <c r="OJG132" s="511"/>
      <c r="OJH132" s="511"/>
      <c r="OJI132" s="511"/>
      <c r="OJJ132" s="511"/>
      <c r="OJK132" s="511"/>
      <c r="OJL132" s="511"/>
      <c r="OJM132" s="511"/>
      <c r="OJN132" s="511"/>
      <c r="OJO132" s="511"/>
      <c r="OJP132" s="511"/>
      <c r="OJQ132" s="511"/>
      <c r="OJR132" s="511"/>
      <c r="OJS132" s="511"/>
      <c r="OJT132" s="511"/>
      <c r="OJU132" s="511"/>
      <c r="OJV132" s="511"/>
      <c r="OJW132" s="511"/>
      <c r="OJX132" s="511"/>
      <c r="OJY132" s="511"/>
      <c r="OJZ132" s="511"/>
      <c r="OKA132" s="511"/>
      <c r="OKB132" s="511"/>
      <c r="OKC132" s="511"/>
      <c r="OKD132" s="511"/>
      <c r="OKE132" s="511"/>
      <c r="OKF132" s="511"/>
      <c r="OKG132" s="511"/>
      <c r="OKH132" s="511"/>
      <c r="OKI132" s="511"/>
      <c r="OKJ132" s="511"/>
      <c r="OKK132" s="511"/>
      <c r="OKL132" s="511"/>
      <c r="OKM132" s="511"/>
      <c r="OKN132" s="511"/>
      <c r="OKO132" s="511"/>
      <c r="OKP132" s="511"/>
      <c r="OKQ132" s="511"/>
      <c r="OKR132" s="511"/>
      <c r="OKS132" s="511"/>
      <c r="OKT132" s="511"/>
      <c r="OKU132" s="511"/>
      <c r="OKV132" s="511"/>
      <c r="OKW132" s="511"/>
      <c r="OKX132" s="511"/>
      <c r="OKY132" s="511"/>
      <c r="OKZ132" s="511"/>
      <c r="OLA132" s="511"/>
      <c r="OLB132" s="511"/>
      <c r="OLC132" s="511"/>
      <c r="OLD132" s="511"/>
      <c r="OLE132" s="511"/>
      <c r="OLF132" s="511"/>
      <c r="OLG132" s="511"/>
      <c r="OLH132" s="511"/>
      <c r="OLI132" s="511"/>
      <c r="OLJ132" s="511"/>
      <c r="OLK132" s="511"/>
      <c r="OLL132" s="511"/>
      <c r="OLM132" s="511"/>
      <c r="OLN132" s="511"/>
      <c r="OLO132" s="511"/>
      <c r="OLP132" s="511"/>
      <c r="OLQ132" s="511"/>
      <c r="OLR132" s="511"/>
      <c r="OLS132" s="511"/>
      <c r="OLT132" s="511"/>
      <c r="OLU132" s="511"/>
      <c r="OLV132" s="511"/>
      <c r="OLW132" s="511"/>
      <c r="OLX132" s="511"/>
      <c r="OLY132" s="511"/>
      <c r="OLZ132" s="511"/>
      <c r="OMA132" s="511"/>
      <c r="OMB132" s="511"/>
      <c r="OMC132" s="511"/>
      <c r="OMD132" s="511"/>
      <c r="OME132" s="511"/>
      <c r="OMF132" s="511"/>
      <c r="OMG132" s="511"/>
      <c r="OMH132" s="511"/>
      <c r="OMI132" s="511"/>
      <c r="OMJ132" s="511"/>
      <c r="OMK132" s="511"/>
      <c r="OML132" s="511"/>
      <c r="OMM132" s="511"/>
      <c r="OMN132" s="511"/>
      <c r="OMO132" s="511"/>
      <c r="OMP132" s="511"/>
      <c r="OMQ132" s="511"/>
      <c r="OMR132" s="511"/>
      <c r="OMS132" s="511"/>
      <c r="OMT132" s="511"/>
      <c r="OMU132" s="511"/>
      <c r="OMV132" s="511"/>
      <c r="OMW132" s="511"/>
      <c r="OMX132" s="511"/>
      <c r="OMY132" s="511"/>
      <c r="OMZ132" s="511"/>
      <c r="ONA132" s="511"/>
      <c r="ONB132" s="511"/>
      <c r="ONC132" s="511"/>
      <c r="OND132" s="511"/>
      <c r="ONE132" s="511"/>
      <c r="ONF132" s="511"/>
      <c r="ONG132" s="511"/>
      <c r="ONH132" s="511"/>
      <c r="ONI132" s="511"/>
      <c r="ONJ132" s="511"/>
      <c r="ONK132" s="511"/>
      <c r="ONL132" s="511"/>
      <c r="ONM132" s="511"/>
      <c r="ONN132" s="511"/>
      <c r="ONO132" s="511"/>
      <c r="ONP132" s="511"/>
      <c r="ONQ132" s="511"/>
      <c r="ONR132" s="511"/>
      <c r="ONS132" s="511"/>
      <c r="ONT132" s="511"/>
      <c r="ONU132" s="511"/>
      <c r="ONV132" s="511"/>
      <c r="ONW132" s="511"/>
      <c r="ONX132" s="511"/>
      <c r="ONY132" s="511"/>
      <c r="ONZ132" s="511"/>
      <c r="OOA132" s="511"/>
      <c r="OOB132" s="511"/>
      <c r="OOC132" s="511"/>
      <c r="OOD132" s="511"/>
      <c r="OOE132" s="511"/>
      <c r="OOF132" s="511"/>
      <c r="OOG132" s="511"/>
      <c r="OOH132" s="511"/>
      <c r="OOI132" s="511"/>
      <c r="OOJ132" s="511"/>
      <c r="OOK132" s="511"/>
      <c r="OOL132" s="511"/>
      <c r="OOM132" s="511"/>
      <c r="OON132" s="511"/>
      <c r="OOO132" s="511"/>
      <c r="OOP132" s="511"/>
      <c r="OOQ132" s="511"/>
      <c r="OOR132" s="511"/>
      <c r="OOS132" s="511"/>
      <c r="OOT132" s="511"/>
      <c r="OOU132" s="511"/>
      <c r="OOV132" s="511"/>
      <c r="OOW132" s="511"/>
      <c r="OOX132" s="511"/>
      <c r="OOY132" s="511"/>
      <c r="OOZ132" s="511"/>
      <c r="OPA132" s="511"/>
      <c r="OPB132" s="511"/>
      <c r="OPC132" s="511"/>
      <c r="OPD132" s="511"/>
      <c r="OPE132" s="511"/>
      <c r="OPF132" s="511"/>
      <c r="OPG132" s="511"/>
      <c r="OPH132" s="511"/>
      <c r="OPI132" s="511"/>
      <c r="OPJ132" s="511"/>
      <c r="OPK132" s="511"/>
      <c r="OPL132" s="511"/>
      <c r="OPM132" s="511"/>
      <c r="OPN132" s="511"/>
      <c r="OPO132" s="511"/>
      <c r="OPP132" s="511"/>
      <c r="OPQ132" s="511"/>
      <c r="OPR132" s="511"/>
      <c r="OPS132" s="511"/>
      <c r="OPT132" s="511"/>
      <c r="OPU132" s="511"/>
      <c r="OPV132" s="511"/>
      <c r="OPW132" s="511"/>
      <c r="OPX132" s="511"/>
      <c r="OPY132" s="511"/>
      <c r="OPZ132" s="511"/>
      <c r="OQA132" s="511"/>
      <c r="OQB132" s="511"/>
      <c r="OQC132" s="511"/>
      <c r="OQD132" s="511"/>
      <c r="OQE132" s="511"/>
      <c r="OQF132" s="511"/>
      <c r="OQG132" s="511"/>
      <c r="OQH132" s="511"/>
      <c r="OQI132" s="511"/>
      <c r="OQJ132" s="511"/>
      <c r="OQK132" s="511"/>
      <c r="OQL132" s="511"/>
      <c r="OQM132" s="511"/>
      <c r="OQN132" s="511"/>
      <c r="OQO132" s="511"/>
      <c r="OQP132" s="511"/>
      <c r="OQQ132" s="511"/>
      <c r="OQR132" s="511"/>
      <c r="OQS132" s="511"/>
      <c r="OQT132" s="511"/>
      <c r="OQU132" s="511"/>
      <c r="OQV132" s="511"/>
      <c r="OQW132" s="511"/>
      <c r="OQX132" s="511"/>
      <c r="OQY132" s="511"/>
      <c r="OQZ132" s="511"/>
      <c r="ORA132" s="511"/>
      <c r="ORB132" s="511"/>
      <c r="ORC132" s="511"/>
      <c r="ORD132" s="511"/>
      <c r="ORE132" s="511"/>
      <c r="ORF132" s="511"/>
      <c r="ORG132" s="511"/>
      <c r="ORH132" s="511"/>
      <c r="ORI132" s="511"/>
      <c r="ORJ132" s="511"/>
      <c r="ORK132" s="511"/>
      <c r="ORL132" s="511"/>
      <c r="ORM132" s="511"/>
      <c r="ORN132" s="511"/>
      <c r="ORO132" s="511"/>
      <c r="ORP132" s="511"/>
      <c r="ORQ132" s="511"/>
      <c r="ORR132" s="511"/>
      <c r="ORS132" s="511"/>
      <c r="ORT132" s="511"/>
      <c r="ORU132" s="511"/>
      <c r="ORV132" s="511"/>
      <c r="ORW132" s="511"/>
      <c r="ORX132" s="511"/>
      <c r="ORY132" s="511"/>
      <c r="ORZ132" s="511"/>
      <c r="OSA132" s="511"/>
      <c r="OSB132" s="511"/>
      <c r="OSC132" s="511"/>
      <c r="OSD132" s="511"/>
      <c r="OSE132" s="511"/>
      <c r="OSF132" s="511"/>
      <c r="OSG132" s="511"/>
      <c r="OSH132" s="511"/>
      <c r="OSI132" s="511"/>
      <c r="OSJ132" s="511"/>
      <c r="OSK132" s="511"/>
      <c r="OSL132" s="511"/>
      <c r="OSM132" s="511"/>
      <c r="OSN132" s="511"/>
      <c r="OSO132" s="511"/>
      <c r="OSP132" s="511"/>
      <c r="OSQ132" s="511"/>
      <c r="OSR132" s="511"/>
      <c r="OSS132" s="511"/>
      <c r="OST132" s="511"/>
      <c r="OSU132" s="511"/>
      <c r="OSV132" s="511"/>
      <c r="OSW132" s="511"/>
      <c r="OSX132" s="511"/>
      <c r="OSY132" s="511"/>
      <c r="OSZ132" s="511"/>
      <c r="OTA132" s="511"/>
      <c r="OTB132" s="511"/>
      <c r="OTC132" s="511"/>
      <c r="OTD132" s="511"/>
      <c r="OTE132" s="511"/>
      <c r="OTF132" s="511"/>
      <c r="OTG132" s="511"/>
      <c r="OTH132" s="511"/>
      <c r="OTI132" s="511"/>
      <c r="OTJ132" s="511"/>
      <c r="OTK132" s="511"/>
      <c r="OTL132" s="511"/>
      <c r="OTM132" s="511"/>
      <c r="OTN132" s="511"/>
      <c r="OTO132" s="511"/>
      <c r="OTP132" s="511"/>
      <c r="OTQ132" s="511"/>
      <c r="OTR132" s="511"/>
      <c r="OTS132" s="511"/>
      <c r="OTT132" s="511"/>
      <c r="OTU132" s="511"/>
      <c r="OTV132" s="511"/>
      <c r="OTW132" s="511"/>
      <c r="OTX132" s="511"/>
      <c r="OTY132" s="511"/>
      <c r="OTZ132" s="511"/>
      <c r="OUA132" s="511"/>
      <c r="OUB132" s="511"/>
      <c r="OUC132" s="511"/>
      <c r="OUD132" s="511"/>
      <c r="OUE132" s="511"/>
      <c r="OUF132" s="511"/>
      <c r="OUG132" s="511"/>
      <c r="OUH132" s="511"/>
      <c r="OUI132" s="511"/>
      <c r="OUJ132" s="511"/>
      <c r="OUK132" s="511"/>
      <c r="OUL132" s="511"/>
      <c r="OUM132" s="511"/>
      <c r="OUN132" s="511"/>
      <c r="OUO132" s="511"/>
      <c r="OUP132" s="511"/>
      <c r="OUQ132" s="511"/>
      <c r="OUR132" s="511"/>
      <c r="OUS132" s="511"/>
      <c r="OUT132" s="511"/>
      <c r="OUU132" s="511"/>
      <c r="OUV132" s="511"/>
      <c r="OUW132" s="511"/>
      <c r="OUX132" s="511"/>
      <c r="OUY132" s="511"/>
      <c r="OUZ132" s="511"/>
      <c r="OVA132" s="511"/>
      <c r="OVB132" s="511"/>
      <c r="OVC132" s="511"/>
      <c r="OVD132" s="511"/>
      <c r="OVE132" s="511"/>
      <c r="OVF132" s="511"/>
      <c r="OVG132" s="511"/>
      <c r="OVH132" s="511"/>
      <c r="OVI132" s="511"/>
      <c r="OVJ132" s="511"/>
      <c r="OVK132" s="511"/>
      <c r="OVL132" s="511"/>
      <c r="OVM132" s="511"/>
      <c r="OVN132" s="511"/>
      <c r="OVO132" s="511"/>
      <c r="OVP132" s="511"/>
      <c r="OVQ132" s="511"/>
      <c r="OVR132" s="511"/>
      <c r="OVS132" s="511"/>
      <c r="OVT132" s="511"/>
      <c r="OVU132" s="511"/>
      <c r="OVV132" s="511"/>
      <c r="OVW132" s="511"/>
      <c r="OVX132" s="511"/>
      <c r="OVY132" s="511"/>
      <c r="OVZ132" s="511"/>
      <c r="OWA132" s="511"/>
      <c r="OWB132" s="511"/>
      <c r="OWC132" s="511"/>
      <c r="OWD132" s="511"/>
      <c r="OWE132" s="511"/>
      <c r="OWF132" s="511"/>
      <c r="OWG132" s="511"/>
      <c r="OWH132" s="511"/>
      <c r="OWI132" s="511"/>
      <c r="OWJ132" s="511"/>
      <c r="OWK132" s="511"/>
      <c r="OWL132" s="511"/>
      <c r="OWM132" s="511"/>
      <c r="OWN132" s="511"/>
      <c r="OWO132" s="511"/>
      <c r="OWP132" s="511"/>
      <c r="OWQ132" s="511"/>
      <c r="OWR132" s="511"/>
      <c r="OWS132" s="511"/>
      <c r="OWT132" s="511"/>
      <c r="OWU132" s="511"/>
      <c r="OWV132" s="511"/>
      <c r="OWW132" s="511"/>
      <c r="OWX132" s="511"/>
      <c r="OWY132" s="511"/>
      <c r="OWZ132" s="511"/>
      <c r="OXA132" s="511"/>
      <c r="OXB132" s="511"/>
      <c r="OXC132" s="511"/>
      <c r="OXD132" s="511"/>
      <c r="OXE132" s="511"/>
      <c r="OXF132" s="511"/>
      <c r="OXG132" s="511"/>
      <c r="OXH132" s="511"/>
      <c r="OXI132" s="511"/>
      <c r="OXJ132" s="511"/>
      <c r="OXK132" s="511"/>
      <c r="OXL132" s="511"/>
      <c r="OXM132" s="511"/>
      <c r="OXN132" s="511"/>
      <c r="OXO132" s="511"/>
      <c r="OXP132" s="511"/>
      <c r="OXQ132" s="511"/>
      <c r="OXR132" s="511"/>
      <c r="OXS132" s="511"/>
      <c r="OXT132" s="511"/>
      <c r="OXU132" s="511"/>
      <c r="OXV132" s="511"/>
      <c r="OXW132" s="511"/>
      <c r="OXX132" s="511"/>
      <c r="OXY132" s="511"/>
      <c r="OXZ132" s="511"/>
      <c r="OYA132" s="511"/>
      <c r="OYB132" s="511"/>
      <c r="OYC132" s="511"/>
      <c r="OYD132" s="511"/>
      <c r="OYE132" s="511"/>
      <c r="OYF132" s="511"/>
      <c r="OYG132" s="511"/>
      <c r="OYH132" s="511"/>
      <c r="OYI132" s="511"/>
      <c r="OYJ132" s="511"/>
      <c r="OYK132" s="511"/>
      <c r="OYL132" s="511"/>
      <c r="OYM132" s="511"/>
      <c r="OYN132" s="511"/>
      <c r="OYO132" s="511"/>
      <c r="OYP132" s="511"/>
      <c r="OYQ132" s="511"/>
      <c r="OYR132" s="511"/>
      <c r="OYS132" s="511"/>
      <c r="OYT132" s="511"/>
      <c r="OYU132" s="511"/>
      <c r="OYV132" s="511"/>
      <c r="OYW132" s="511"/>
      <c r="OYX132" s="511"/>
      <c r="OYY132" s="511"/>
      <c r="OYZ132" s="511"/>
      <c r="OZA132" s="511"/>
      <c r="OZB132" s="511"/>
      <c r="OZC132" s="511"/>
      <c r="OZD132" s="511"/>
      <c r="OZE132" s="511"/>
      <c r="OZF132" s="511"/>
      <c r="OZG132" s="511"/>
      <c r="OZH132" s="511"/>
      <c r="OZI132" s="511"/>
      <c r="OZJ132" s="511"/>
      <c r="OZK132" s="511"/>
      <c r="OZL132" s="511"/>
      <c r="OZM132" s="511"/>
      <c r="OZN132" s="511"/>
      <c r="OZO132" s="511"/>
      <c r="OZP132" s="511"/>
      <c r="OZQ132" s="511"/>
      <c r="OZR132" s="511"/>
      <c r="OZS132" s="511"/>
      <c r="OZT132" s="511"/>
      <c r="OZU132" s="511"/>
      <c r="OZV132" s="511"/>
      <c r="OZW132" s="511"/>
      <c r="OZX132" s="511"/>
      <c r="OZY132" s="511"/>
      <c r="OZZ132" s="511"/>
      <c r="PAA132" s="511"/>
      <c r="PAB132" s="511"/>
      <c r="PAC132" s="511"/>
      <c r="PAD132" s="511"/>
      <c r="PAE132" s="511"/>
      <c r="PAF132" s="511"/>
      <c r="PAG132" s="511"/>
      <c r="PAH132" s="511"/>
      <c r="PAI132" s="511"/>
      <c r="PAJ132" s="511"/>
      <c r="PAK132" s="511"/>
      <c r="PAL132" s="511"/>
      <c r="PAM132" s="511"/>
      <c r="PAN132" s="511"/>
      <c r="PAO132" s="511"/>
      <c r="PAP132" s="511"/>
      <c r="PAQ132" s="511"/>
      <c r="PAR132" s="511"/>
      <c r="PAS132" s="511"/>
      <c r="PAT132" s="511"/>
      <c r="PAU132" s="511"/>
      <c r="PAV132" s="511"/>
      <c r="PAW132" s="511"/>
      <c r="PAX132" s="511"/>
      <c r="PAY132" s="511"/>
      <c r="PAZ132" s="511"/>
      <c r="PBA132" s="511"/>
      <c r="PBB132" s="511"/>
      <c r="PBC132" s="511"/>
      <c r="PBD132" s="511"/>
      <c r="PBE132" s="511"/>
      <c r="PBF132" s="511"/>
      <c r="PBG132" s="511"/>
      <c r="PBH132" s="511"/>
      <c r="PBI132" s="511"/>
      <c r="PBJ132" s="511"/>
      <c r="PBK132" s="511"/>
      <c r="PBL132" s="511"/>
      <c r="PBM132" s="511"/>
      <c r="PBN132" s="511"/>
      <c r="PBO132" s="511"/>
      <c r="PBP132" s="511"/>
      <c r="PBQ132" s="511"/>
      <c r="PBR132" s="511"/>
      <c r="PBS132" s="511"/>
      <c r="PBT132" s="511"/>
      <c r="PBU132" s="511"/>
      <c r="PBV132" s="511"/>
      <c r="PBW132" s="511"/>
      <c r="PBX132" s="511"/>
      <c r="PBY132" s="511"/>
      <c r="PBZ132" s="511"/>
      <c r="PCA132" s="511"/>
      <c r="PCB132" s="511"/>
      <c r="PCC132" s="511"/>
      <c r="PCD132" s="511"/>
      <c r="PCE132" s="511"/>
      <c r="PCF132" s="511"/>
      <c r="PCG132" s="511"/>
      <c r="PCH132" s="511"/>
      <c r="PCI132" s="511"/>
      <c r="PCJ132" s="511"/>
      <c r="PCK132" s="511"/>
      <c r="PCL132" s="511"/>
      <c r="PCM132" s="511"/>
      <c r="PCN132" s="511"/>
      <c r="PCO132" s="511"/>
      <c r="PCP132" s="511"/>
      <c r="PCQ132" s="511"/>
      <c r="PCR132" s="511"/>
      <c r="PCS132" s="511"/>
      <c r="PCT132" s="511"/>
      <c r="PCU132" s="511"/>
      <c r="PCV132" s="511"/>
      <c r="PCW132" s="511"/>
      <c r="PCX132" s="511"/>
      <c r="PCY132" s="511"/>
      <c r="PCZ132" s="511"/>
      <c r="PDA132" s="511"/>
      <c r="PDB132" s="511"/>
      <c r="PDC132" s="511"/>
      <c r="PDD132" s="511"/>
      <c r="PDE132" s="511"/>
      <c r="PDF132" s="511"/>
      <c r="PDG132" s="511"/>
      <c r="PDH132" s="511"/>
      <c r="PDI132" s="511"/>
      <c r="PDJ132" s="511"/>
      <c r="PDK132" s="511"/>
      <c r="PDL132" s="511"/>
      <c r="PDM132" s="511"/>
      <c r="PDN132" s="511"/>
      <c r="PDO132" s="511"/>
      <c r="PDP132" s="511"/>
      <c r="PDQ132" s="511"/>
      <c r="PDR132" s="511"/>
      <c r="PDS132" s="511"/>
      <c r="PDT132" s="511"/>
      <c r="PDU132" s="511"/>
      <c r="PDV132" s="511"/>
      <c r="PDW132" s="511"/>
      <c r="PDX132" s="511"/>
      <c r="PDY132" s="511"/>
      <c r="PDZ132" s="511"/>
      <c r="PEA132" s="511"/>
      <c r="PEB132" s="511"/>
      <c r="PEC132" s="511"/>
      <c r="PED132" s="511"/>
      <c r="PEE132" s="511"/>
      <c r="PEF132" s="511"/>
      <c r="PEG132" s="511"/>
      <c r="PEH132" s="511"/>
      <c r="PEI132" s="511"/>
      <c r="PEJ132" s="511"/>
      <c r="PEK132" s="511"/>
      <c r="PEL132" s="511"/>
      <c r="PEM132" s="511"/>
      <c r="PEN132" s="511"/>
      <c r="PEO132" s="511"/>
      <c r="PEP132" s="511"/>
      <c r="PEQ132" s="511"/>
      <c r="PER132" s="511"/>
      <c r="PES132" s="511"/>
      <c r="PET132" s="511"/>
      <c r="PEU132" s="511"/>
      <c r="PEV132" s="511"/>
      <c r="PEW132" s="511"/>
      <c r="PEX132" s="511"/>
      <c r="PEY132" s="511"/>
      <c r="PEZ132" s="511"/>
      <c r="PFA132" s="511"/>
      <c r="PFB132" s="511"/>
      <c r="PFC132" s="511"/>
      <c r="PFD132" s="511"/>
      <c r="PFE132" s="511"/>
      <c r="PFF132" s="511"/>
      <c r="PFG132" s="511"/>
      <c r="PFH132" s="511"/>
      <c r="PFI132" s="511"/>
      <c r="PFJ132" s="511"/>
      <c r="PFK132" s="511"/>
      <c r="PFL132" s="511"/>
      <c r="PFM132" s="511"/>
      <c r="PFN132" s="511"/>
      <c r="PFO132" s="511"/>
      <c r="PFP132" s="511"/>
      <c r="PFQ132" s="511"/>
      <c r="PFR132" s="511"/>
      <c r="PFS132" s="511"/>
      <c r="PFT132" s="511"/>
      <c r="PFU132" s="511"/>
      <c r="PFV132" s="511"/>
      <c r="PFW132" s="511"/>
      <c r="PFX132" s="511"/>
      <c r="PFY132" s="511"/>
      <c r="PFZ132" s="511"/>
      <c r="PGA132" s="511"/>
      <c r="PGB132" s="511"/>
      <c r="PGC132" s="511"/>
      <c r="PGD132" s="511"/>
      <c r="PGE132" s="511"/>
      <c r="PGF132" s="511"/>
      <c r="PGG132" s="511"/>
      <c r="PGH132" s="511"/>
      <c r="PGI132" s="511"/>
      <c r="PGJ132" s="511"/>
      <c r="PGK132" s="511"/>
      <c r="PGL132" s="511"/>
      <c r="PGM132" s="511"/>
      <c r="PGN132" s="511"/>
      <c r="PGO132" s="511"/>
      <c r="PGP132" s="511"/>
      <c r="PGQ132" s="511"/>
      <c r="PGR132" s="511"/>
      <c r="PGS132" s="511"/>
      <c r="PGT132" s="511"/>
      <c r="PGU132" s="511"/>
      <c r="PGV132" s="511"/>
      <c r="PGW132" s="511"/>
      <c r="PGX132" s="511"/>
      <c r="PGY132" s="511"/>
      <c r="PGZ132" s="511"/>
      <c r="PHA132" s="511"/>
      <c r="PHB132" s="511"/>
      <c r="PHC132" s="511"/>
      <c r="PHD132" s="511"/>
      <c r="PHE132" s="511"/>
      <c r="PHF132" s="511"/>
      <c r="PHG132" s="511"/>
      <c r="PHH132" s="511"/>
      <c r="PHI132" s="511"/>
      <c r="PHJ132" s="511"/>
      <c r="PHK132" s="511"/>
      <c r="PHL132" s="511"/>
      <c r="PHM132" s="511"/>
      <c r="PHN132" s="511"/>
      <c r="PHO132" s="511"/>
      <c r="PHP132" s="511"/>
      <c r="PHQ132" s="511"/>
      <c r="PHR132" s="511"/>
      <c r="PHS132" s="511"/>
      <c r="PHT132" s="511"/>
      <c r="PHU132" s="511"/>
      <c r="PHV132" s="511"/>
      <c r="PHW132" s="511"/>
      <c r="PHX132" s="511"/>
      <c r="PHY132" s="511"/>
      <c r="PHZ132" s="511"/>
      <c r="PIA132" s="511"/>
      <c r="PIB132" s="511"/>
      <c r="PIC132" s="511"/>
      <c r="PID132" s="511"/>
      <c r="PIE132" s="511"/>
      <c r="PIF132" s="511"/>
      <c r="PIG132" s="511"/>
      <c r="PIH132" s="511"/>
      <c r="PII132" s="511"/>
      <c r="PIJ132" s="511"/>
      <c r="PIK132" s="511"/>
      <c r="PIL132" s="511"/>
      <c r="PIM132" s="511"/>
      <c r="PIN132" s="511"/>
      <c r="PIO132" s="511"/>
      <c r="PIP132" s="511"/>
      <c r="PIQ132" s="511"/>
      <c r="PIR132" s="511"/>
      <c r="PIS132" s="511"/>
      <c r="PIT132" s="511"/>
      <c r="PIU132" s="511"/>
      <c r="PIV132" s="511"/>
      <c r="PIW132" s="511"/>
      <c r="PIX132" s="511"/>
      <c r="PIY132" s="511"/>
      <c r="PIZ132" s="511"/>
      <c r="PJA132" s="511"/>
      <c r="PJB132" s="511"/>
      <c r="PJC132" s="511"/>
      <c r="PJD132" s="511"/>
      <c r="PJE132" s="511"/>
      <c r="PJF132" s="511"/>
      <c r="PJG132" s="511"/>
      <c r="PJH132" s="511"/>
      <c r="PJI132" s="511"/>
      <c r="PJJ132" s="511"/>
      <c r="PJK132" s="511"/>
      <c r="PJL132" s="511"/>
      <c r="PJM132" s="511"/>
      <c r="PJN132" s="511"/>
      <c r="PJO132" s="511"/>
      <c r="PJP132" s="511"/>
      <c r="PJQ132" s="511"/>
      <c r="PJR132" s="511"/>
      <c r="PJS132" s="511"/>
      <c r="PJT132" s="511"/>
      <c r="PJU132" s="511"/>
      <c r="PJV132" s="511"/>
      <c r="PJW132" s="511"/>
      <c r="PJX132" s="511"/>
      <c r="PJY132" s="511"/>
      <c r="PJZ132" s="511"/>
      <c r="PKA132" s="511"/>
      <c r="PKB132" s="511"/>
      <c r="PKC132" s="511"/>
      <c r="PKD132" s="511"/>
      <c r="PKE132" s="511"/>
      <c r="PKF132" s="511"/>
      <c r="PKG132" s="511"/>
      <c r="PKH132" s="511"/>
      <c r="PKI132" s="511"/>
      <c r="PKJ132" s="511"/>
      <c r="PKK132" s="511"/>
      <c r="PKL132" s="511"/>
      <c r="PKM132" s="511"/>
      <c r="PKN132" s="511"/>
      <c r="PKO132" s="511"/>
      <c r="PKP132" s="511"/>
      <c r="PKQ132" s="511"/>
      <c r="PKR132" s="511"/>
      <c r="PKS132" s="511"/>
      <c r="PKT132" s="511"/>
      <c r="PKU132" s="511"/>
      <c r="PKV132" s="511"/>
      <c r="PKW132" s="511"/>
      <c r="PKX132" s="511"/>
      <c r="PKY132" s="511"/>
      <c r="PKZ132" s="511"/>
      <c r="PLA132" s="511"/>
      <c r="PLB132" s="511"/>
      <c r="PLC132" s="511"/>
      <c r="PLD132" s="511"/>
      <c r="PLE132" s="511"/>
      <c r="PLF132" s="511"/>
      <c r="PLG132" s="511"/>
      <c r="PLH132" s="511"/>
      <c r="PLI132" s="511"/>
      <c r="PLJ132" s="511"/>
      <c r="PLK132" s="511"/>
      <c r="PLL132" s="511"/>
      <c r="PLM132" s="511"/>
      <c r="PLN132" s="511"/>
      <c r="PLO132" s="511"/>
      <c r="PLP132" s="511"/>
      <c r="PLQ132" s="511"/>
      <c r="PLR132" s="511"/>
      <c r="PLS132" s="511"/>
      <c r="PLT132" s="511"/>
      <c r="PLU132" s="511"/>
      <c r="PLV132" s="511"/>
      <c r="PLW132" s="511"/>
      <c r="PLX132" s="511"/>
      <c r="PLY132" s="511"/>
      <c r="PLZ132" s="511"/>
      <c r="PMA132" s="511"/>
      <c r="PMB132" s="511"/>
      <c r="PMC132" s="511"/>
      <c r="PMD132" s="511"/>
      <c r="PME132" s="511"/>
      <c r="PMF132" s="511"/>
      <c r="PMG132" s="511"/>
      <c r="PMH132" s="511"/>
      <c r="PMI132" s="511"/>
      <c r="PMJ132" s="511"/>
      <c r="PMK132" s="511"/>
      <c r="PML132" s="511"/>
      <c r="PMM132" s="511"/>
      <c r="PMN132" s="511"/>
      <c r="PMO132" s="511"/>
      <c r="PMP132" s="511"/>
      <c r="PMQ132" s="511"/>
      <c r="PMR132" s="511"/>
      <c r="PMS132" s="511"/>
      <c r="PMT132" s="511"/>
      <c r="PMU132" s="511"/>
      <c r="PMV132" s="511"/>
      <c r="PMW132" s="511"/>
      <c r="PMX132" s="511"/>
      <c r="PMY132" s="511"/>
      <c r="PMZ132" s="511"/>
      <c r="PNA132" s="511"/>
      <c r="PNB132" s="511"/>
      <c r="PNC132" s="511"/>
      <c r="PND132" s="511"/>
      <c r="PNE132" s="511"/>
      <c r="PNF132" s="511"/>
      <c r="PNG132" s="511"/>
      <c r="PNH132" s="511"/>
      <c r="PNI132" s="511"/>
      <c r="PNJ132" s="511"/>
      <c r="PNK132" s="511"/>
      <c r="PNL132" s="511"/>
      <c r="PNM132" s="511"/>
      <c r="PNN132" s="511"/>
      <c r="PNO132" s="511"/>
      <c r="PNP132" s="511"/>
      <c r="PNQ132" s="511"/>
      <c r="PNR132" s="511"/>
      <c r="PNS132" s="511"/>
      <c r="PNT132" s="511"/>
      <c r="PNU132" s="511"/>
      <c r="PNV132" s="511"/>
      <c r="PNW132" s="511"/>
      <c r="PNX132" s="511"/>
      <c r="PNY132" s="511"/>
      <c r="PNZ132" s="511"/>
      <c r="POA132" s="511"/>
      <c r="POB132" s="511"/>
      <c r="POC132" s="511"/>
      <c r="POD132" s="511"/>
      <c r="POE132" s="511"/>
      <c r="POF132" s="511"/>
      <c r="POG132" s="511"/>
      <c r="POH132" s="511"/>
      <c r="POI132" s="511"/>
      <c r="POJ132" s="511"/>
      <c r="POK132" s="511"/>
      <c r="POL132" s="511"/>
      <c r="POM132" s="511"/>
      <c r="PON132" s="511"/>
      <c r="POO132" s="511"/>
      <c r="POP132" s="511"/>
      <c r="POQ132" s="511"/>
      <c r="POR132" s="511"/>
      <c r="POS132" s="511"/>
      <c r="POT132" s="511"/>
      <c r="POU132" s="511"/>
      <c r="POV132" s="511"/>
      <c r="POW132" s="511"/>
      <c r="POX132" s="511"/>
      <c r="POY132" s="511"/>
      <c r="POZ132" s="511"/>
      <c r="PPA132" s="511"/>
      <c r="PPB132" s="511"/>
      <c r="PPC132" s="511"/>
      <c r="PPD132" s="511"/>
      <c r="PPE132" s="511"/>
      <c r="PPF132" s="511"/>
      <c r="PPG132" s="511"/>
      <c r="PPH132" s="511"/>
      <c r="PPI132" s="511"/>
      <c r="PPJ132" s="511"/>
      <c r="PPK132" s="511"/>
      <c r="PPL132" s="511"/>
      <c r="PPM132" s="511"/>
      <c r="PPN132" s="511"/>
      <c r="PPO132" s="511"/>
      <c r="PPP132" s="511"/>
      <c r="PPQ132" s="511"/>
      <c r="PPR132" s="511"/>
      <c r="PPS132" s="511"/>
      <c r="PPT132" s="511"/>
      <c r="PPU132" s="511"/>
      <c r="PPV132" s="511"/>
      <c r="PPW132" s="511"/>
      <c r="PPX132" s="511"/>
      <c r="PPY132" s="511"/>
      <c r="PPZ132" s="511"/>
      <c r="PQA132" s="511"/>
      <c r="PQB132" s="511"/>
      <c r="PQC132" s="511"/>
      <c r="PQD132" s="511"/>
      <c r="PQE132" s="511"/>
      <c r="PQF132" s="511"/>
      <c r="PQG132" s="511"/>
      <c r="PQH132" s="511"/>
      <c r="PQI132" s="511"/>
      <c r="PQJ132" s="511"/>
      <c r="PQK132" s="511"/>
      <c r="PQL132" s="511"/>
      <c r="PQM132" s="511"/>
      <c r="PQN132" s="511"/>
      <c r="PQO132" s="511"/>
      <c r="PQP132" s="511"/>
      <c r="PQQ132" s="511"/>
      <c r="PQR132" s="511"/>
      <c r="PQS132" s="511"/>
      <c r="PQT132" s="511"/>
      <c r="PQU132" s="511"/>
      <c r="PQV132" s="511"/>
      <c r="PQW132" s="511"/>
      <c r="PQX132" s="511"/>
      <c r="PQY132" s="511"/>
      <c r="PQZ132" s="511"/>
      <c r="PRA132" s="511"/>
      <c r="PRB132" s="511"/>
      <c r="PRC132" s="511"/>
      <c r="PRD132" s="511"/>
      <c r="PRE132" s="511"/>
      <c r="PRF132" s="511"/>
      <c r="PRG132" s="511"/>
      <c r="PRH132" s="511"/>
      <c r="PRI132" s="511"/>
      <c r="PRJ132" s="511"/>
      <c r="PRK132" s="511"/>
      <c r="PRL132" s="511"/>
      <c r="PRM132" s="511"/>
      <c r="PRN132" s="511"/>
      <c r="PRO132" s="511"/>
      <c r="PRP132" s="511"/>
      <c r="PRQ132" s="511"/>
      <c r="PRR132" s="511"/>
      <c r="PRS132" s="511"/>
      <c r="PRT132" s="511"/>
      <c r="PRU132" s="511"/>
      <c r="PRV132" s="511"/>
      <c r="PRW132" s="511"/>
      <c r="PRX132" s="511"/>
      <c r="PRY132" s="511"/>
      <c r="PRZ132" s="511"/>
      <c r="PSA132" s="511"/>
      <c r="PSB132" s="511"/>
      <c r="PSC132" s="511"/>
      <c r="PSD132" s="511"/>
      <c r="PSE132" s="511"/>
      <c r="PSF132" s="511"/>
      <c r="PSG132" s="511"/>
      <c r="PSH132" s="511"/>
      <c r="PSI132" s="511"/>
      <c r="PSJ132" s="511"/>
      <c r="PSK132" s="511"/>
      <c r="PSL132" s="511"/>
      <c r="PSM132" s="511"/>
      <c r="PSN132" s="511"/>
      <c r="PSO132" s="511"/>
      <c r="PSP132" s="511"/>
      <c r="PSQ132" s="511"/>
      <c r="PSR132" s="511"/>
      <c r="PSS132" s="511"/>
      <c r="PST132" s="511"/>
      <c r="PSU132" s="511"/>
      <c r="PSV132" s="511"/>
      <c r="PSW132" s="511"/>
      <c r="PSX132" s="511"/>
      <c r="PSY132" s="511"/>
      <c r="PSZ132" s="511"/>
      <c r="PTA132" s="511"/>
      <c r="PTB132" s="511"/>
      <c r="PTC132" s="511"/>
      <c r="PTD132" s="511"/>
      <c r="PTE132" s="511"/>
      <c r="PTF132" s="511"/>
      <c r="PTG132" s="511"/>
      <c r="PTH132" s="511"/>
      <c r="PTI132" s="511"/>
      <c r="PTJ132" s="511"/>
      <c r="PTK132" s="511"/>
      <c r="PTL132" s="511"/>
      <c r="PTM132" s="511"/>
      <c r="PTN132" s="511"/>
      <c r="PTO132" s="511"/>
      <c r="PTP132" s="511"/>
      <c r="PTQ132" s="511"/>
      <c r="PTR132" s="511"/>
      <c r="PTS132" s="511"/>
      <c r="PTT132" s="511"/>
      <c r="PTU132" s="511"/>
      <c r="PTV132" s="511"/>
      <c r="PTW132" s="511"/>
      <c r="PTX132" s="511"/>
      <c r="PTY132" s="511"/>
      <c r="PTZ132" s="511"/>
      <c r="PUA132" s="511"/>
      <c r="PUB132" s="511"/>
      <c r="PUC132" s="511"/>
      <c r="PUD132" s="511"/>
      <c r="PUE132" s="511"/>
      <c r="PUF132" s="511"/>
      <c r="PUG132" s="511"/>
      <c r="PUH132" s="511"/>
      <c r="PUI132" s="511"/>
      <c r="PUJ132" s="511"/>
      <c r="PUK132" s="511"/>
      <c r="PUL132" s="511"/>
      <c r="PUM132" s="511"/>
      <c r="PUN132" s="511"/>
      <c r="PUO132" s="511"/>
      <c r="PUP132" s="511"/>
      <c r="PUQ132" s="511"/>
      <c r="PUR132" s="511"/>
      <c r="PUS132" s="511"/>
      <c r="PUT132" s="511"/>
      <c r="PUU132" s="511"/>
      <c r="PUV132" s="511"/>
      <c r="PUW132" s="511"/>
      <c r="PUX132" s="511"/>
      <c r="PUY132" s="511"/>
      <c r="PUZ132" s="511"/>
      <c r="PVA132" s="511"/>
      <c r="PVB132" s="511"/>
      <c r="PVC132" s="511"/>
      <c r="PVD132" s="511"/>
      <c r="PVE132" s="511"/>
      <c r="PVF132" s="511"/>
      <c r="PVG132" s="511"/>
      <c r="PVH132" s="511"/>
      <c r="PVI132" s="511"/>
      <c r="PVJ132" s="511"/>
      <c r="PVK132" s="511"/>
      <c r="PVL132" s="511"/>
      <c r="PVM132" s="511"/>
      <c r="PVN132" s="511"/>
      <c r="PVO132" s="511"/>
      <c r="PVP132" s="511"/>
      <c r="PVQ132" s="511"/>
      <c r="PVR132" s="511"/>
      <c r="PVS132" s="511"/>
      <c r="PVT132" s="511"/>
      <c r="PVU132" s="511"/>
      <c r="PVV132" s="511"/>
      <c r="PVW132" s="511"/>
      <c r="PVX132" s="511"/>
      <c r="PVY132" s="511"/>
      <c r="PVZ132" s="511"/>
      <c r="PWA132" s="511"/>
      <c r="PWB132" s="511"/>
      <c r="PWC132" s="511"/>
      <c r="PWD132" s="511"/>
      <c r="PWE132" s="511"/>
      <c r="PWF132" s="511"/>
      <c r="PWG132" s="511"/>
      <c r="PWH132" s="511"/>
      <c r="PWI132" s="511"/>
      <c r="PWJ132" s="511"/>
      <c r="PWK132" s="511"/>
      <c r="PWL132" s="511"/>
      <c r="PWM132" s="511"/>
      <c r="PWN132" s="511"/>
      <c r="PWO132" s="511"/>
      <c r="PWP132" s="511"/>
      <c r="PWQ132" s="511"/>
      <c r="PWR132" s="511"/>
      <c r="PWS132" s="511"/>
      <c r="PWT132" s="511"/>
      <c r="PWU132" s="511"/>
      <c r="PWV132" s="511"/>
      <c r="PWW132" s="511"/>
      <c r="PWX132" s="511"/>
      <c r="PWY132" s="511"/>
      <c r="PWZ132" s="511"/>
      <c r="PXA132" s="511"/>
      <c r="PXB132" s="511"/>
      <c r="PXC132" s="511"/>
      <c r="PXD132" s="511"/>
      <c r="PXE132" s="511"/>
      <c r="PXF132" s="511"/>
      <c r="PXG132" s="511"/>
      <c r="PXH132" s="511"/>
      <c r="PXI132" s="511"/>
      <c r="PXJ132" s="511"/>
      <c r="PXK132" s="511"/>
      <c r="PXL132" s="511"/>
      <c r="PXM132" s="511"/>
      <c r="PXN132" s="511"/>
      <c r="PXO132" s="511"/>
      <c r="PXP132" s="511"/>
      <c r="PXQ132" s="511"/>
      <c r="PXR132" s="511"/>
      <c r="PXS132" s="511"/>
      <c r="PXT132" s="511"/>
      <c r="PXU132" s="511"/>
      <c r="PXV132" s="511"/>
      <c r="PXW132" s="511"/>
      <c r="PXX132" s="511"/>
      <c r="PXY132" s="511"/>
      <c r="PXZ132" s="511"/>
      <c r="PYA132" s="511"/>
      <c r="PYB132" s="511"/>
      <c r="PYC132" s="511"/>
      <c r="PYD132" s="511"/>
      <c r="PYE132" s="511"/>
      <c r="PYF132" s="511"/>
      <c r="PYG132" s="511"/>
      <c r="PYH132" s="511"/>
      <c r="PYI132" s="511"/>
      <c r="PYJ132" s="511"/>
      <c r="PYK132" s="511"/>
      <c r="PYL132" s="511"/>
      <c r="PYM132" s="511"/>
      <c r="PYN132" s="511"/>
      <c r="PYO132" s="511"/>
      <c r="PYP132" s="511"/>
      <c r="PYQ132" s="511"/>
      <c r="PYR132" s="511"/>
      <c r="PYS132" s="511"/>
      <c r="PYT132" s="511"/>
      <c r="PYU132" s="511"/>
      <c r="PYV132" s="511"/>
      <c r="PYW132" s="511"/>
      <c r="PYX132" s="511"/>
      <c r="PYY132" s="511"/>
      <c r="PYZ132" s="511"/>
      <c r="PZA132" s="511"/>
      <c r="PZB132" s="511"/>
      <c r="PZC132" s="511"/>
      <c r="PZD132" s="511"/>
      <c r="PZE132" s="511"/>
      <c r="PZF132" s="511"/>
      <c r="PZG132" s="511"/>
      <c r="PZH132" s="511"/>
      <c r="PZI132" s="511"/>
      <c r="PZJ132" s="511"/>
      <c r="PZK132" s="511"/>
      <c r="PZL132" s="511"/>
      <c r="PZM132" s="511"/>
      <c r="PZN132" s="511"/>
      <c r="PZO132" s="511"/>
      <c r="PZP132" s="511"/>
      <c r="PZQ132" s="511"/>
      <c r="PZR132" s="511"/>
      <c r="PZS132" s="511"/>
      <c r="PZT132" s="511"/>
      <c r="PZU132" s="511"/>
      <c r="PZV132" s="511"/>
      <c r="PZW132" s="511"/>
      <c r="PZX132" s="511"/>
      <c r="PZY132" s="511"/>
      <c r="PZZ132" s="511"/>
      <c r="QAA132" s="511"/>
      <c r="QAB132" s="511"/>
      <c r="QAC132" s="511"/>
      <c r="QAD132" s="511"/>
      <c r="QAE132" s="511"/>
      <c r="QAF132" s="511"/>
      <c r="QAG132" s="511"/>
      <c r="QAH132" s="511"/>
      <c r="QAI132" s="511"/>
      <c r="QAJ132" s="511"/>
      <c r="QAK132" s="511"/>
      <c r="QAL132" s="511"/>
      <c r="QAM132" s="511"/>
      <c r="QAN132" s="511"/>
      <c r="QAO132" s="511"/>
      <c r="QAP132" s="511"/>
      <c r="QAQ132" s="511"/>
      <c r="QAR132" s="511"/>
      <c r="QAS132" s="511"/>
      <c r="QAT132" s="511"/>
      <c r="QAU132" s="511"/>
      <c r="QAV132" s="511"/>
      <c r="QAW132" s="511"/>
      <c r="QAX132" s="511"/>
      <c r="QAY132" s="511"/>
      <c r="QAZ132" s="511"/>
      <c r="QBA132" s="511"/>
      <c r="QBB132" s="511"/>
      <c r="QBC132" s="511"/>
      <c r="QBD132" s="511"/>
      <c r="QBE132" s="511"/>
      <c r="QBF132" s="511"/>
      <c r="QBG132" s="511"/>
      <c r="QBH132" s="511"/>
      <c r="QBI132" s="511"/>
      <c r="QBJ132" s="511"/>
      <c r="QBK132" s="511"/>
      <c r="QBL132" s="511"/>
      <c r="QBM132" s="511"/>
      <c r="QBN132" s="511"/>
      <c r="QBO132" s="511"/>
      <c r="QBP132" s="511"/>
      <c r="QBQ132" s="511"/>
      <c r="QBR132" s="511"/>
      <c r="QBS132" s="511"/>
      <c r="QBT132" s="511"/>
      <c r="QBU132" s="511"/>
      <c r="QBV132" s="511"/>
      <c r="QBW132" s="511"/>
      <c r="QBX132" s="511"/>
      <c r="QBY132" s="511"/>
      <c r="QBZ132" s="511"/>
      <c r="QCA132" s="511"/>
      <c r="QCB132" s="511"/>
      <c r="QCC132" s="511"/>
      <c r="QCD132" s="511"/>
      <c r="QCE132" s="511"/>
      <c r="QCF132" s="511"/>
      <c r="QCG132" s="511"/>
      <c r="QCH132" s="511"/>
      <c r="QCI132" s="511"/>
      <c r="QCJ132" s="511"/>
      <c r="QCK132" s="511"/>
      <c r="QCL132" s="511"/>
      <c r="QCM132" s="511"/>
      <c r="QCN132" s="511"/>
      <c r="QCO132" s="511"/>
      <c r="QCP132" s="511"/>
      <c r="QCQ132" s="511"/>
      <c r="QCR132" s="511"/>
      <c r="QCS132" s="511"/>
      <c r="QCT132" s="511"/>
      <c r="QCU132" s="511"/>
      <c r="QCV132" s="511"/>
      <c r="QCW132" s="511"/>
      <c r="QCX132" s="511"/>
      <c r="QCY132" s="511"/>
      <c r="QCZ132" s="511"/>
      <c r="QDA132" s="511"/>
      <c r="QDB132" s="511"/>
      <c r="QDC132" s="511"/>
      <c r="QDD132" s="511"/>
      <c r="QDE132" s="511"/>
      <c r="QDF132" s="511"/>
      <c r="QDG132" s="511"/>
      <c r="QDH132" s="511"/>
      <c r="QDI132" s="511"/>
      <c r="QDJ132" s="511"/>
      <c r="QDK132" s="511"/>
      <c r="QDL132" s="511"/>
      <c r="QDM132" s="511"/>
      <c r="QDN132" s="511"/>
      <c r="QDO132" s="511"/>
      <c r="QDP132" s="511"/>
      <c r="QDQ132" s="511"/>
      <c r="QDR132" s="511"/>
      <c r="QDS132" s="511"/>
      <c r="QDT132" s="511"/>
      <c r="QDU132" s="511"/>
      <c r="QDV132" s="511"/>
      <c r="QDW132" s="511"/>
      <c r="QDX132" s="511"/>
      <c r="QDY132" s="511"/>
      <c r="QDZ132" s="511"/>
      <c r="QEA132" s="511"/>
      <c r="QEB132" s="511"/>
      <c r="QEC132" s="511"/>
      <c r="QED132" s="511"/>
      <c r="QEE132" s="511"/>
      <c r="QEF132" s="511"/>
      <c r="QEG132" s="511"/>
      <c r="QEH132" s="511"/>
      <c r="QEI132" s="511"/>
      <c r="QEJ132" s="511"/>
      <c r="QEK132" s="511"/>
      <c r="QEL132" s="511"/>
      <c r="QEM132" s="511"/>
      <c r="QEN132" s="511"/>
      <c r="QEO132" s="511"/>
      <c r="QEP132" s="511"/>
      <c r="QEQ132" s="511"/>
      <c r="QER132" s="511"/>
      <c r="QES132" s="511"/>
      <c r="QET132" s="511"/>
      <c r="QEU132" s="511"/>
      <c r="QEV132" s="511"/>
      <c r="QEW132" s="511"/>
      <c r="QEX132" s="511"/>
      <c r="QEY132" s="511"/>
      <c r="QEZ132" s="511"/>
      <c r="QFA132" s="511"/>
      <c r="QFB132" s="511"/>
      <c r="QFC132" s="511"/>
      <c r="QFD132" s="511"/>
      <c r="QFE132" s="511"/>
      <c r="QFF132" s="511"/>
      <c r="QFG132" s="511"/>
      <c r="QFH132" s="511"/>
      <c r="QFI132" s="511"/>
      <c r="QFJ132" s="511"/>
      <c r="QFK132" s="511"/>
      <c r="QFL132" s="511"/>
      <c r="QFM132" s="511"/>
      <c r="QFN132" s="511"/>
      <c r="QFO132" s="511"/>
      <c r="QFP132" s="511"/>
      <c r="QFQ132" s="511"/>
      <c r="QFR132" s="511"/>
      <c r="QFS132" s="511"/>
      <c r="QFT132" s="511"/>
      <c r="QFU132" s="511"/>
      <c r="QFV132" s="511"/>
      <c r="QFW132" s="511"/>
      <c r="QFX132" s="511"/>
      <c r="QFY132" s="511"/>
      <c r="QFZ132" s="511"/>
      <c r="QGA132" s="511"/>
      <c r="QGB132" s="511"/>
      <c r="QGC132" s="511"/>
      <c r="QGD132" s="511"/>
      <c r="QGE132" s="511"/>
      <c r="QGF132" s="511"/>
      <c r="QGG132" s="511"/>
      <c r="QGH132" s="511"/>
      <c r="QGI132" s="511"/>
      <c r="QGJ132" s="511"/>
      <c r="QGK132" s="511"/>
      <c r="QGL132" s="511"/>
      <c r="QGM132" s="511"/>
      <c r="QGN132" s="511"/>
      <c r="QGO132" s="511"/>
      <c r="QGP132" s="511"/>
      <c r="QGQ132" s="511"/>
      <c r="QGR132" s="511"/>
      <c r="QGS132" s="511"/>
      <c r="QGT132" s="511"/>
      <c r="QGU132" s="511"/>
      <c r="QGV132" s="511"/>
      <c r="QGW132" s="511"/>
      <c r="QGX132" s="511"/>
      <c r="QGY132" s="511"/>
      <c r="QGZ132" s="511"/>
      <c r="QHA132" s="511"/>
      <c r="QHB132" s="511"/>
      <c r="QHC132" s="511"/>
      <c r="QHD132" s="511"/>
      <c r="QHE132" s="511"/>
      <c r="QHF132" s="511"/>
      <c r="QHG132" s="511"/>
      <c r="QHH132" s="511"/>
      <c r="QHI132" s="511"/>
      <c r="QHJ132" s="511"/>
      <c r="QHK132" s="511"/>
      <c r="QHL132" s="511"/>
      <c r="QHM132" s="511"/>
      <c r="QHN132" s="511"/>
      <c r="QHO132" s="511"/>
      <c r="QHP132" s="511"/>
      <c r="QHQ132" s="511"/>
      <c r="QHR132" s="511"/>
      <c r="QHS132" s="511"/>
      <c r="QHT132" s="511"/>
      <c r="QHU132" s="511"/>
      <c r="QHV132" s="511"/>
      <c r="QHW132" s="511"/>
      <c r="QHX132" s="511"/>
      <c r="QHY132" s="511"/>
      <c r="QHZ132" s="511"/>
      <c r="QIA132" s="511"/>
      <c r="QIB132" s="511"/>
      <c r="QIC132" s="511"/>
      <c r="QID132" s="511"/>
      <c r="QIE132" s="511"/>
      <c r="QIF132" s="511"/>
      <c r="QIG132" s="511"/>
      <c r="QIH132" s="511"/>
      <c r="QII132" s="511"/>
      <c r="QIJ132" s="511"/>
      <c r="QIK132" s="511"/>
      <c r="QIL132" s="511"/>
      <c r="QIM132" s="511"/>
      <c r="QIN132" s="511"/>
      <c r="QIO132" s="511"/>
      <c r="QIP132" s="511"/>
      <c r="QIQ132" s="511"/>
      <c r="QIR132" s="511"/>
      <c r="QIS132" s="511"/>
      <c r="QIT132" s="511"/>
      <c r="QIU132" s="511"/>
      <c r="QIV132" s="511"/>
      <c r="QIW132" s="511"/>
      <c r="QIX132" s="511"/>
      <c r="QIY132" s="511"/>
      <c r="QIZ132" s="511"/>
      <c r="QJA132" s="511"/>
      <c r="QJB132" s="511"/>
      <c r="QJC132" s="511"/>
      <c r="QJD132" s="511"/>
      <c r="QJE132" s="511"/>
      <c r="QJF132" s="511"/>
      <c r="QJG132" s="511"/>
      <c r="QJH132" s="511"/>
      <c r="QJI132" s="511"/>
      <c r="QJJ132" s="511"/>
      <c r="QJK132" s="511"/>
      <c r="QJL132" s="511"/>
      <c r="QJM132" s="511"/>
      <c r="QJN132" s="511"/>
      <c r="QJO132" s="511"/>
      <c r="QJP132" s="511"/>
      <c r="QJQ132" s="511"/>
      <c r="QJR132" s="511"/>
      <c r="QJS132" s="511"/>
      <c r="QJT132" s="511"/>
      <c r="QJU132" s="511"/>
      <c r="QJV132" s="511"/>
      <c r="QJW132" s="511"/>
      <c r="QJX132" s="511"/>
      <c r="QJY132" s="511"/>
      <c r="QJZ132" s="511"/>
      <c r="QKA132" s="511"/>
      <c r="QKB132" s="511"/>
      <c r="QKC132" s="511"/>
      <c r="QKD132" s="511"/>
      <c r="QKE132" s="511"/>
      <c r="QKF132" s="511"/>
      <c r="QKG132" s="511"/>
      <c r="QKH132" s="511"/>
      <c r="QKI132" s="511"/>
      <c r="QKJ132" s="511"/>
      <c r="QKK132" s="511"/>
      <c r="QKL132" s="511"/>
      <c r="QKM132" s="511"/>
      <c r="QKN132" s="511"/>
      <c r="QKO132" s="511"/>
      <c r="QKP132" s="511"/>
      <c r="QKQ132" s="511"/>
      <c r="QKR132" s="511"/>
      <c r="QKS132" s="511"/>
      <c r="QKT132" s="511"/>
      <c r="QKU132" s="511"/>
      <c r="QKV132" s="511"/>
      <c r="QKW132" s="511"/>
      <c r="QKX132" s="511"/>
      <c r="QKY132" s="511"/>
      <c r="QKZ132" s="511"/>
      <c r="QLA132" s="511"/>
      <c r="QLB132" s="511"/>
      <c r="QLC132" s="511"/>
      <c r="QLD132" s="511"/>
      <c r="QLE132" s="511"/>
      <c r="QLF132" s="511"/>
      <c r="QLG132" s="511"/>
      <c r="QLH132" s="511"/>
      <c r="QLI132" s="511"/>
      <c r="QLJ132" s="511"/>
      <c r="QLK132" s="511"/>
      <c r="QLL132" s="511"/>
      <c r="QLM132" s="511"/>
      <c r="QLN132" s="511"/>
      <c r="QLO132" s="511"/>
      <c r="QLP132" s="511"/>
      <c r="QLQ132" s="511"/>
      <c r="QLR132" s="511"/>
      <c r="QLS132" s="511"/>
      <c r="QLT132" s="511"/>
      <c r="QLU132" s="511"/>
      <c r="QLV132" s="511"/>
      <c r="QLW132" s="511"/>
      <c r="QLX132" s="511"/>
      <c r="QLY132" s="511"/>
      <c r="QLZ132" s="511"/>
      <c r="QMA132" s="511"/>
      <c r="QMB132" s="511"/>
      <c r="QMC132" s="511"/>
      <c r="QMD132" s="511"/>
      <c r="QME132" s="511"/>
      <c r="QMF132" s="511"/>
      <c r="QMG132" s="511"/>
      <c r="QMH132" s="511"/>
      <c r="QMI132" s="511"/>
      <c r="QMJ132" s="511"/>
      <c r="QMK132" s="511"/>
      <c r="QML132" s="511"/>
      <c r="QMM132" s="511"/>
      <c r="QMN132" s="511"/>
      <c r="QMO132" s="511"/>
      <c r="QMP132" s="511"/>
      <c r="QMQ132" s="511"/>
      <c r="QMR132" s="511"/>
      <c r="QMS132" s="511"/>
      <c r="QMT132" s="511"/>
      <c r="QMU132" s="511"/>
      <c r="QMV132" s="511"/>
      <c r="QMW132" s="511"/>
      <c r="QMX132" s="511"/>
      <c r="QMY132" s="511"/>
      <c r="QMZ132" s="511"/>
      <c r="QNA132" s="511"/>
      <c r="QNB132" s="511"/>
      <c r="QNC132" s="511"/>
      <c r="QND132" s="511"/>
      <c r="QNE132" s="511"/>
      <c r="QNF132" s="511"/>
      <c r="QNG132" s="511"/>
      <c r="QNH132" s="511"/>
      <c r="QNI132" s="511"/>
      <c r="QNJ132" s="511"/>
      <c r="QNK132" s="511"/>
      <c r="QNL132" s="511"/>
      <c r="QNM132" s="511"/>
      <c r="QNN132" s="511"/>
      <c r="QNO132" s="511"/>
      <c r="QNP132" s="511"/>
      <c r="QNQ132" s="511"/>
      <c r="QNR132" s="511"/>
      <c r="QNS132" s="511"/>
      <c r="QNT132" s="511"/>
      <c r="QNU132" s="511"/>
      <c r="QNV132" s="511"/>
      <c r="QNW132" s="511"/>
      <c r="QNX132" s="511"/>
      <c r="QNY132" s="511"/>
      <c r="QNZ132" s="511"/>
      <c r="QOA132" s="511"/>
      <c r="QOB132" s="511"/>
      <c r="QOC132" s="511"/>
      <c r="QOD132" s="511"/>
      <c r="QOE132" s="511"/>
      <c r="QOF132" s="511"/>
      <c r="QOG132" s="511"/>
      <c r="QOH132" s="511"/>
      <c r="QOI132" s="511"/>
      <c r="QOJ132" s="511"/>
      <c r="QOK132" s="511"/>
      <c r="QOL132" s="511"/>
      <c r="QOM132" s="511"/>
      <c r="QON132" s="511"/>
      <c r="QOO132" s="511"/>
      <c r="QOP132" s="511"/>
      <c r="QOQ132" s="511"/>
      <c r="QOR132" s="511"/>
      <c r="QOS132" s="511"/>
      <c r="QOT132" s="511"/>
      <c r="QOU132" s="511"/>
      <c r="QOV132" s="511"/>
      <c r="QOW132" s="511"/>
      <c r="QOX132" s="511"/>
      <c r="QOY132" s="511"/>
      <c r="QOZ132" s="511"/>
      <c r="QPA132" s="511"/>
      <c r="QPB132" s="511"/>
      <c r="QPC132" s="511"/>
      <c r="QPD132" s="511"/>
      <c r="QPE132" s="511"/>
      <c r="QPF132" s="511"/>
      <c r="QPG132" s="511"/>
      <c r="QPH132" s="511"/>
      <c r="QPI132" s="511"/>
      <c r="QPJ132" s="511"/>
      <c r="QPK132" s="511"/>
      <c r="QPL132" s="511"/>
      <c r="QPM132" s="511"/>
      <c r="QPN132" s="511"/>
      <c r="QPO132" s="511"/>
      <c r="QPP132" s="511"/>
      <c r="QPQ132" s="511"/>
      <c r="QPR132" s="511"/>
      <c r="QPS132" s="511"/>
      <c r="QPT132" s="511"/>
      <c r="QPU132" s="511"/>
      <c r="QPV132" s="511"/>
      <c r="QPW132" s="511"/>
      <c r="QPX132" s="511"/>
      <c r="QPY132" s="511"/>
      <c r="QPZ132" s="511"/>
      <c r="QQA132" s="511"/>
      <c r="QQB132" s="511"/>
      <c r="QQC132" s="511"/>
      <c r="QQD132" s="511"/>
      <c r="QQE132" s="511"/>
      <c r="QQF132" s="511"/>
      <c r="QQG132" s="511"/>
      <c r="QQH132" s="511"/>
      <c r="QQI132" s="511"/>
      <c r="QQJ132" s="511"/>
      <c r="QQK132" s="511"/>
      <c r="QQL132" s="511"/>
      <c r="QQM132" s="511"/>
      <c r="QQN132" s="511"/>
      <c r="QQO132" s="511"/>
      <c r="QQP132" s="511"/>
      <c r="QQQ132" s="511"/>
      <c r="QQR132" s="511"/>
      <c r="QQS132" s="511"/>
      <c r="QQT132" s="511"/>
      <c r="QQU132" s="511"/>
      <c r="QQV132" s="511"/>
      <c r="QQW132" s="511"/>
      <c r="QQX132" s="511"/>
      <c r="QQY132" s="511"/>
      <c r="QQZ132" s="511"/>
      <c r="QRA132" s="511"/>
      <c r="QRB132" s="511"/>
      <c r="QRC132" s="511"/>
      <c r="QRD132" s="511"/>
      <c r="QRE132" s="511"/>
      <c r="QRF132" s="511"/>
      <c r="QRG132" s="511"/>
      <c r="QRH132" s="511"/>
      <c r="QRI132" s="511"/>
      <c r="QRJ132" s="511"/>
      <c r="QRK132" s="511"/>
      <c r="QRL132" s="511"/>
      <c r="QRM132" s="511"/>
      <c r="QRN132" s="511"/>
      <c r="QRO132" s="511"/>
      <c r="QRP132" s="511"/>
      <c r="QRQ132" s="511"/>
      <c r="QRR132" s="511"/>
      <c r="QRS132" s="511"/>
      <c r="QRT132" s="511"/>
      <c r="QRU132" s="511"/>
      <c r="QRV132" s="511"/>
      <c r="QRW132" s="511"/>
      <c r="QRX132" s="511"/>
      <c r="QRY132" s="511"/>
      <c r="QRZ132" s="511"/>
      <c r="QSA132" s="511"/>
      <c r="QSB132" s="511"/>
      <c r="QSC132" s="511"/>
      <c r="QSD132" s="511"/>
      <c r="QSE132" s="511"/>
      <c r="QSF132" s="511"/>
      <c r="QSG132" s="511"/>
      <c r="QSH132" s="511"/>
      <c r="QSI132" s="511"/>
      <c r="QSJ132" s="511"/>
      <c r="QSK132" s="511"/>
      <c r="QSL132" s="511"/>
      <c r="QSM132" s="511"/>
      <c r="QSN132" s="511"/>
      <c r="QSO132" s="511"/>
      <c r="QSP132" s="511"/>
      <c r="QSQ132" s="511"/>
      <c r="QSR132" s="511"/>
      <c r="QSS132" s="511"/>
      <c r="QST132" s="511"/>
      <c r="QSU132" s="511"/>
      <c r="QSV132" s="511"/>
      <c r="QSW132" s="511"/>
      <c r="QSX132" s="511"/>
      <c r="QSY132" s="511"/>
      <c r="QSZ132" s="511"/>
      <c r="QTA132" s="511"/>
      <c r="QTB132" s="511"/>
      <c r="QTC132" s="511"/>
      <c r="QTD132" s="511"/>
      <c r="QTE132" s="511"/>
      <c r="QTF132" s="511"/>
      <c r="QTG132" s="511"/>
      <c r="QTH132" s="511"/>
      <c r="QTI132" s="511"/>
      <c r="QTJ132" s="511"/>
      <c r="QTK132" s="511"/>
      <c r="QTL132" s="511"/>
      <c r="QTM132" s="511"/>
      <c r="QTN132" s="511"/>
      <c r="QTO132" s="511"/>
      <c r="QTP132" s="511"/>
      <c r="QTQ132" s="511"/>
      <c r="QTR132" s="511"/>
      <c r="QTS132" s="511"/>
      <c r="QTT132" s="511"/>
      <c r="QTU132" s="511"/>
      <c r="QTV132" s="511"/>
      <c r="QTW132" s="511"/>
      <c r="QTX132" s="511"/>
      <c r="QTY132" s="511"/>
      <c r="QTZ132" s="511"/>
      <c r="QUA132" s="511"/>
      <c r="QUB132" s="511"/>
      <c r="QUC132" s="511"/>
      <c r="QUD132" s="511"/>
      <c r="QUE132" s="511"/>
      <c r="QUF132" s="511"/>
      <c r="QUG132" s="511"/>
      <c r="QUH132" s="511"/>
      <c r="QUI132" s="511"/>
      <c r="QUJ132" s="511"/>
      <c r="QUK132" s="511"/>
      <c r="QUL132" s="511"/>
      <c r="QUM132" s="511"/>
      <c r="QUN132" s="511"/>
      <c r="QUO132" s="511"/>
      <c r="QUP132" s="511"/>
      <c r="QUQ132" s="511"/>
      <c r="QUR132" s="511"/>
      <c r="QUS132" s="511"/>
      <c r="QUT132" s="511"/>
      <c r="QUU132" s="511"/>
      <c r="QUV132" s="511"/>
      <c r="QUW132" s="511"/>
      <c r="QUX132" s="511"/>
      <c r="QUY132" s="511"/>
      <c r="QUZ132" s="511"/>
      <c r="QVA132" s="511"/>
      <c r="QVB132" s="511"/>
      <c r="QVC132" s="511"/>
      <c r="QVD132" s="511"/>
      <c r="QVE132" s="511"/>
      <c r="QVF132" s="511"/>
      <c r="QVG132" s="511"/>
      <c r="QVH132" s="511"/>
      <c r="QVI132" s="511"/>
      <c r="QVJ132" s="511"/>
      <c r="QVK132" s="511"/>
      <c r="QVL132" s="511"/>
      <c r="QVM132" s="511"/>
      <c r="QVN132" s="511"/>
      <c r="QVO132" s="511"/>
      <c r="QVP132" s="511"/>
      <c r="QVQ132" s="511"/>
      <c r="QVR132" s="511"/>
      <c r="QVS132" s="511"/>
      <c r="QVT132" s="511"/>
      <c r="QVU132" s="511"/>
      <c r="QVV132" s="511"/>
      <c r="QVW132" s="511"/>
      <c r="QVX132" s="511"/>
      <c r="QVY132" s="511"/>
      <c r="QVZ132" s="511"/>
      <c r="QWA132" s="511"/>
      <c r="QWB132" s="511"/>
      <c r="QWC132" s="511"/>
      <c r="QWD132" s="511"/>
      <c r="QWE132" s="511"/>
      <c r="QWF132" s="511"/>
      <c r="QWG132" s="511"/>
      <c r="QWH132" s="511"/>
      <c r="QWI132" s="511"/>
      <c r="QWJ132" s="511"/>
      <c r="QWK132" s="511"/>
      <c r="QWL132" s="511"/>
      <c r="QWM132" s="511"/>
      <c r="QWN132" s="511"/>
      <c r="QWO132" s="511"/>
      <c r="QWP132" s="511"/>
      <c r="QWQ132" s="511"/>
      <c r="QWR132" s="511"/>
      <c r="QWS132" s="511"/>
      <c r="QWT132" s="511"/>
      <c r="QWU132" s="511"/>
      <c r="QWV132" s="511"/>
      <c r="QWW132" s="511"/>
      <c r="QWX132" s="511"/>
      <c r="QWY132" s="511"/>
      <c r="QWZ132" s="511"/>
      <c r="QXA132" s="511"/>
      <c r="QXB132" s="511"/>
      <c r="QXC132" s="511"/>
      <c r="QXD132" s="511"/>
      <c r="QXE132" s="511"/>
      <c r="QXF132" s="511"/>
      <c r="QXG132" s="511"/>
      <c r="QXH132" s="511"/>
      <c r="QXI132" s="511"/>
      <c r="QXJ132" s="511"/>
      <c r="QXK132" s="511"/>
      <c r="QXL132" s="511"/>
      <c r="QXM132" s="511"/>
      <c r="QXN132" s="511"/>
      <c r="QXO132" s="511"/>
      <c r="QXP132" s="511"/>
      <c r="QXQ132" s="511"/>
      <c r="QXR132" s="511"/>
      <c r="QXS132" s="511"/>
      <c r="QXT132" s="511"/>
      <c r="QXU132" s="511"/>
      <c r="QXV132" s="511"/>
      <c r="QXW132" s="511"/>
      <c r="QXX132" s="511"/>
      <c r="QXY132" s="511"/>
      <c r="QXZ132" s="511"/>
      <c r="QYA132" s="511"/>
      <c r="QYB132" s="511"/>
      <c r="QYC132" s="511"/>
      <c r="QYD132" s="511"/>
      <c r="QYE132" s="511"/>
      <c r="QYF132" s="511"/>
      <c r="QYG132" s="511"/>
      <c r="QYH132" s="511"/>
      <c r="QYI132" s="511"/>
      <c r="QYJ132" s="511"/>
      <c r="QYK132" s="511"/>
      <c r="QYL132" s="511"/>
      <c r="QYM132" s="511"/>
      <c r="QYN132" s="511"/>
      <c r="QYO132" s="511"/>
      <c r="QYP132" s="511"/>
      <c r="QYQ132" s="511"/>
      <c r="QYR132" s="511"/>
      <c r="QYS132" s="511"/>
      <c r="QYT132" s="511"/>
      <c r="QYU132" s="511"/>
      <c r="QYV132" s="511"/>
      <c r="QYW132" s="511"/>
      <c r="QYX132" s="511"/>
      <c r="QYY132" s="511"/>
      <c r="QYZ132" s="511"/>
      <c r="QZA132" s="511"/>
      <c r="QZB132" s="511"/>
      <c r="QZC132" s="511"/>
      <c r="QZD132" s="511"/>
      <c r="QZE132" s="511"/>
      <c r="QZF132" s="511"/>
      <c r="QZG132" s="511"/>
      <c r="QZH132" s="511"/>
      <c r="QZI132" s="511"/>
      <c r="QZJ132" s="511"/>
      <c r="QZK132" s="511"/>
      <c r="QZL132" s="511"/>
      <c r="QZM132" s="511"/>
      <c r="QZN132" s="511"/>
      <c r="QZO132" s="511"/>
      <c r="QZP132" s="511"/>
      <c r="QZQ132" s="511"/>
      <c r="QZR132" s="511"/>
      <c r="QZS132" s="511"/>
      <c r="QZT132" s="511"/>
      <c r="QZU132" s="511"/>
      <c r="QZV132" s="511"/>
      <c r="QZW132" s="511"/>
      <c r="QZX132" s="511"/>
      <c r="QZY132" s="511"/>
      <c r="QZZ132" s="511"/>
      <c r="RAA132" s="511"/>
      <c r="RAB132" s="511"/>
      <c r="RAC132" s="511"/>
      <c r="RAD132" s="511"/>
      <c r="RAE132" s="511"/>
      <c r="RAF132" s="511"/>
      <c r="RAG132" s="511"/>
      <c r="RAH132" s="511"/>
      <c r="RAI132" s="511"/>
      <c r="RAJ132" s="511"/>
      <c r="RAK132" s="511"/>
      <c r="RAL132" s="511"/>
      <c r="RAM132" s="511"/>
      <c r="RAN132" s="511"/>
      <c r="RAO132" s="511"/>
      <c r="RAP132" s="511"/>
      <c r="RAQ132" s="511"/>
      <c r="RAR132" s="511"/>
      <c r="RAS132" s="511"/>
      <c r="RAT132" s="511"/>
      <c r="RAU132" s="511"/>
      <c r="RAV132" s="511"/>
      <c r="RAW132" s="511"/>
      <c r="RAX132" s="511"/>
      <c r="RAY132" s="511"/>
      <c r="RAZ132" s="511"/>
      <c r="RBA132" s="511"/>
      <c r="RBB132" s="511"/>
      <c r="RBC132" s="511"/>
      <c r="RBD132" s="511"/>
      <c r="RBE132" s="511"/>
      <c r="RBF132" s="511"/>
      <c r="RBG132" s="511"/>
      <c r="RBH132" s="511"/>
      <c r="RBI132" s="511"/>
      <c r="RBJ132" s="511"/>
      <c r="RBK132" s="511"/>
      <c r="RBL132" s="511"/>
      <c r="RBM132" s="511"/>
      <c r="RBN132" s="511"/>
      <c r="RBO132" s="511"/>
      <c r="RBP132" s="511"/>
      <c r="RBQ132" s="511"/>
      <c r="RBR132" s="511"/>
      <c r="RBS132" s="511"/>
      <c r="RBT132" s="511"/>
      <c r="RBU132" s="511"/>
      <c r="RBV132" s="511"/>
      <c r="RBW132" s="511"/>
      <c r="RBX132" s="511"/>
      <c r="RBY132" s="511"/>
      <c r="RBZ132" s="511"/>
      <c r="RCA132" s="511"/>
      <c r="RCB132" s="511"/>
      <c r="RCC132" s="511"/>
      <c r="RCD132" s="511"/>
      <c r="RCE132" s="511"/>
      <c r="RCF132" s="511"/>
      <c r="RCG132" s="511"/>
      <c r="RCH132" s="511"/>
      <c r="RCI132" s="511"/>
      <c r="RCJ132" s="511"/>
      <c r="RCK132" s="511"/>
      <c r="RCL132" s="511"/>
      <c r="RCM132" s="511"/>
      <c r="RCN132" s="511"/>
      <c r="RCO132" s="511"/>
      <c r="RCP132" s="511"/>
      <c r="RCQ132" s="511"/>
      <c r="RCR132" s="511"/>
      <c r="RCS132" s="511"/>
      <c r="RCT132" s="511"/>
      <c r="RCU132" s="511"/>
      <c r="RCV132" s="511"/>
      <c r="RCW132" s="511"/>
      <c r="RCX132" s="511"/>
      <c r="RCY132" s="511"/>
      <c r="RCZ132" s="511"/>
      <c r="RDA132" s="511"/>
      <c r="RDB132" s="511"/>
      <c r="RDC132" s="511"/>
      <c r="RDD132" s="511"/>
      <c r="RDE132" s="511"/>
      <c r="RDF132" s="511"/>
      <c r="RDG132" s="511"/>
      <c r="RDH132" s="511"/>
      <c r="RDI132" s="511"/>
      <c r="RDJ132" s="511"/>
      <c r="RDK132" s="511"/>
      <c r="RDL132" s="511"/>
      <c r="RDM132" s="511"/>
      <c r="RDN132" s="511"/>
      <c r="RDO132" s="511"/>
      <c r="RDP132" s="511"/>
      <c r="RDQ132" s="511"/>
      <c r="RDR132" s="511"/>
      <c r="RDS132" s="511"/>
      <c r="RDT132" s="511"/>
      <c r="RDU132" s="511"/>
      <c r="RDV132" s="511"/>
      <c r="RDW132" s="511"/>
      <c r="RDX132" s="511"/>
      <c r="RDY132" s="511"/>
      <c r="RDZ132" s="511"/>
      <c r="REA132" s="511"/>
      <c r="REB132" s="511"/>
      <c r="REC132" s="511"/>
      <c r="RED132" s="511"/>
      <c r="REE132" s="511"/>
      <c r="REF132" s="511"/>
      <c r="REG132" s="511"/>
      <c r="REH132" s="511"/>
      <c r="REI132" s="511"/>
      <c r="REJ132" s="511"/>
      <c r="REK132" s="511"/>
      <c r="REL132" s="511"/>
      <c r="REM132" s="511"/>
      <c r="REN132" s="511"/>
      <c r="REO132" s="511"/>
      <c r="REP132" s="511"/>
      <c r="REQ132" s="511"/>
      <c r="RER132" s="511"/>
      <c r="RES132" s="511"/>
      <c r="RET132" s="511"/>
      <c r="REU132" s="511"/>
      <c r="REV132" s="511"/>
      <c r="REW132" s="511"/>
      <c r="REX132" s="511"/>
      <c r="REY132" s="511"/>
      <c r="REZ132" s="511"/>
      <c r="RFA132" s="511"/>
      <c r="RFB132" s="511"/>
      <c r="RFC132" s="511"/>
      <c r="RFD132" s="511"/>
      <c r="RFE132" s="511"/>
      <c r="RFF132" s="511"/>
      <c r="RFG132" s="511"/>
      <c r="RFH132" s="511"/>
      <c r="RFI132" s="511"/>
      <c r="RFJ132" s="511"/>
      <c r="RFK132" s="511"/>
      <c r="RFL132" s="511"/>
      <c r="RFM132" s="511"/>
      <c r="RFN132" s="511"/>
      <c r="RFO132" s="511"/>
      <c r="RFP132" s="511"/>
      <c r="RFQ132" s="511"/>
      <c r="RFR132" s="511"/>
      <c r="RFS132" s="511"/>
      <c r="RFT132" s="511"/>
      <c r="RFU132" s="511"/>
      <c r="RFV132" s="511"/>
      <c r="RFW132" s="511"/>
      <c r="RFX132" s="511"/>
      <c r="RFY132" s="511"/>
      <c r="RFZ132" s="511"/>
      <c r="RGA132" s="511"/>
      <c r="RGB132" s="511"/>
      <c r="RGC132" s="511"/>
      <c r="RGD132" s="511"/>
      <c r="RGE132" s="511"/>
      <c r="RGF132" s="511"/>
      <c r="RGG132" s="511"/>
      <c r="RGH132" s="511"/>
      <c r="RGI132" s="511"/>
      <c r="RGJ132" s="511"/>
      <c r="RGK132" s="511"/>
      <c r="RGL132" s="511"/>
      <c r="RGM132" s="511"/>
      <c r="RGN132" s="511"/>
      <c r="RGO132" s="511"/>
      <c r="RGP132" s="511"/>
      <c r="RGQ132" s="511"/>
      <c r="RGR132" s="511"/>
      <c r="RGS132" s="511"/>
      <c r="RGT132" s="511"/>
      <c r="RGU132" s="511"/>
      <c r="RGV132" s="511"/>
      <c r="RGW132" s="511"/>
      <c r="RGX132" s="511"/>
      <c r="RGY132" s="511"/>
      <c r="RGZ132" s="511"/>
      <c r="RHA132" s="511"/>
      <c r="RHB132" s="511"/>
      <c r="RHC132" s="511"/>
      <c r="RHD132" s="511"/>
      <c r="RHE132" s="511"/>
      <c r="RHF132" s="511"/>
      <c r="RHG132" s="511"/>
      <c r="RHH132" s="511"/>
      <c r="RHI132" s="511"/>
      <c r="RHJ132" s="511"/>
      <c r="RHK132" s="511"/>
      <c r="RHL132" s="511"/>
      <c r="RHM132" s="511"/>
      <c r="RHN132" s="511"/>
      <c r="RHO132" s="511"/>
      <c r="RHP132" s="511"/>
      <c r="RHQ132" s="511"/>
      <c r="RHR132" s="511"/>
      <c r="RHS132" s="511"/>
      <c r="RHT132" s="511"/>
      <c r="RHU132" s="511"/>
      <c r="RHV132" s="511"/>
      <c r="RHW132" s="511"/>
      <c r="RHX132" s="511"/>
      <c r="RHY132" s="511"/>
      <c r="RHZ132" s="511"/>
      <c r="RIA132" s="511"/>
      <c r="RIB132" s="511"/>
      <c r="RIC132" s="511"/>
      <c r="RID132" s="511"/>
      <c r="RIE132" s="511"/>
      <c r="RIF132" s="511"/>
      <c r="RIG132" s="511"/>
      <c r="RIH132" s="511"/>
      <c r="RII132" s="511"/>
      <c r="RIJ132" s="511"/>
      <c r="RIK132" s="511"/>
      <c r="RIL132" s="511"/>
      <c r="RIM132" s="511"/>
      <c r="RIN132" s="511"/>
      <c r="RIO132" s="511"/>
      <c r="RIP132" s="511"/>
      <c r="RIQ132" s="511"/>
      <c r="RIR132" s="511"/>
      <c r="RIS132" s="511"/>
      <c r="RIT132" s="511"/>
      <c r="RIU132" s="511"/>
      <c r="RIV132" s="511"/>
      <c r="RIW132" s="511"/>
      <c r="RIX132" s="511"/>
      <c r="RIY132" s="511"/>
      <c r="RIZ132" s="511"/>
      <c r="RJA132" s="511"/>
      <c r="RJB132" s="511"/>
      <c r="RJC132" s="511"/>
      <c r="RJD132" s="511"/>
      <c r="RJE132" s="511"/>
      <c r="RJF132" s="511"/>
      <c r="RJG132" s="511"/>
      <c r="RJH132" s="511"/>
      <c r="RJI132" s="511"/>
      <c r="RJJ132" s="511"/>
      <c r="RJK132" s="511"/>
      <c r="RJL132" s="511"/>
      <c r="RJM132" s="511"/>
      <c r="RJN132" s="511"/>
      <c r="RJO132" s="511"/>
      <c r="RJP132" s="511"/>
      <c r="RJQ132" s="511"/>
      <c r="RJR132" s="511"/>
      <c r="RJS132" s="511"/>
      <c r="RJT132" s="511"/>
      <c r="RJU132" s="511"/>
      <c r="RJV132" s="511"/>
      <c r="RJW132" s="511"/>
      <c r="RJX132" s="511"/>
      <c r="RJY132" s="511"/>
      <c r="RJZ132" s="511"/>
      <c r="RKA132" s="511"/>
      <c r="RKB132" s="511"/>
      <c r="RKC132" s="511"/>
      <c r="RKD132" s="511"/>
      <c r="RKE132" s="511"/>
      <c r="RKF132" s="511"/>
      <c r="RKG132" s="511"/>
      <c r="RKH132" s="511"/>
      <c r="RKI132" s="511"/>
      <c r="RKJ132" s="511"/>
      <c r="RKK132" s="511"/>
      <c r="RKL132" s="511"/>
      <c r="RKM132" s="511"/>
      <c r="RKN132" s="511"/>
      <c r="RKO132" s="511"/>
      <c r="RKP132" s="511"/>
      <c r="RKQ132" s="511"/>
      <c r="RKR132" s="511"/>
      <c r="RKS132" s="511"/>
      <c r="RKT132" s="511"/>
      <c r="RKU132" s="511"/>
      <c r="RKV132" s="511"/>
      <c r="RKW132" s="511"/>
      <c r="RKX132" s="511"/>
      <c r="RKY132" s="511"/>
      <c r="RKZ132" s="511"/>
      <c r="RLA132" s="511"/>
      <c r="RLB132" s="511"/>
      <c r="RLC132" s="511"/>
      <c r="RLD132" s="511"/>
      <c r="RLE132" s="511"/>
      <c r="RLF132" s="511"/>
      <c r="RLG132" s="511"/>
      <c r="RLH132" s="511"/>
      <c r="RLI132" s="511"/>
      <c r="RLJ132" s="511"/>
      <c r="RLK132" s="511"/>
      <c r="RLL132" s="511"/>
      <c r="RLM132" s="511"/>
      <c r="RLN132" s="511"/>
      <c r="RLO132" s="511"/>
      <c r="RLP132" s="511"/>
      <c r="RLQ132" s="511"/>
      <c r="RLR132" s="511"/>
      <c r="RLS132" s="511"/>
      <c r="RLT132" s="511"/>
      <c r="RLU132" s="511"/>
      <c r="RLV132" s="511"/>
      <c r="RLW132" s="511"/>
      <c r="RLX132" s="511"/>
      <c r="RLY132" s="511"/>
      <c r="RLZ132" s="511"/>
      <c r="RMA132" s="511"/>
      <c r="RMB132" s="511"/>
      <c r="RMC132" s="511"/>
      <c r="RMD132" s="511"/>
      <c r="RME132" s="511"/>
      <c r="RMF132" s="511"/>
      <c r="RMG132" s="511"/>
      <c r="RMH132" s="511"/>
      <c r="RMI132" s="511"/>
      <c r="RMJ132" s="511"/>
      <c r="RMK132" s="511"/>
      <c r="RML132" s="511"/>
      <c r="RMM132" s="511"/>
      <c r="RMN132" s="511"/>
      <c r="RMO132" s="511"/>
      <c r="RMP132" s="511"/>
      <c r="RMQ132" s="511"/>
      <c r="RMR132" s="511"/>
      <c r="RMS132" s="511"/>
      <c r="RMT132" s="511"/>
      <c r="RMU132" s="511"/>
      <c r="RMV132" s="511"/>
      <c r="RMW132" s="511"/>
      <c r="RMX132" s="511"/>
      <c r="RMY132" s="511"/>
      <c r="RMZ132" s="511"/>
      <c r="RNA132" s="511"/>
      <c r="RNB132" s="511"/>
      <c r="RNC132" s="511"/>
      <c r="RND132" s="511"/>
      <c r="RNE132" s="511"/>
      <c r="RNF132" s="511"/>
      <c r="RNG132" s="511"/>
      <c r="RNH132" s="511"/>
      <c r="RNI132" s="511"/>
      <c r="RNJ132" s="511"/>
      <c r="RNK132" s="511"/>
      <c r="RNL132" s="511"/>
      <c r="RNM132" s="511"/>
      <c r="RNN132" s="511"/>
      <c r="RNO132" s="511"/>
      <c r="RNP132" s="511"/>
      <c r="RNQ132" s="511"/>
      <c r="RNR132" s="511"/>
      <c r="RNS132" s="511"/>
      <c r="RNT132" s="511"/>
      <c r="RNU132" s="511"/>
      <c r="RNV132" s="511"/>
      <c r="RNW132" s="511"/>
      <c r="RNX132" s="511"/>
      <c r="RNY132" s="511"/>
      <c r="RNZ132" s="511"/>
      <c r="ROA132" s="511"/>
      <c r="ROB132" s="511"/>
      <c r="ROC132" s="511"/>
      <c r="ROD132" s="511"/>
      <c r="ROE132" s="511"/>
      <c r="ROF132" s="511"/>
      <c r="ROG132" s="511"/>
      <c r="ROH132" s="511"/>
      <c r="ROI132" s="511"/>
      <c r="ROJ132" s="511"/>
      <c r="ROK132" s="511"/>
      <c r="ROL132" s="511"/>
      <c r="ROM132" s="511"/>
      <c r="RON132" s="511"/>
      <c r="ROO132" s="511"/>
      <c r="ROP132" s="511"/>
      <c r="ROQ132" s="511"/>
      <c r="ROR132" s="511"/>
      <c r="ROS132" s="511"/>
      <c r="ROT132" s="511"/>
      <c r="ROU132" s="511"/>
      <c r="ROV132" s="511"/>
      <c r="ROW132" s="511"/>
      <c r="ROX132" s="511"/>
      <c r="ROY132" s="511"/>
      <c r="ROZ132" s="511"/>
      <c r="RPA132" s="511"/>
      <c r="RPB132" s="511"/>
      <c r="RPC132" s="511"/>
      <c r="RPD132" s="511"/>
      <c r="RPE132" s="511"/>
      <c r="RPF132" s="511"/>
      <c r="RPG132" s="511"/>
      <c r="RPH132" s="511"/>
      <c r="RPI132" s="511"/>
      <c r="RPJ132" s="511"/>
      <c r="RPK132" s="511"/>
      <c r="RPL132" s="511"/>
      <c r="RPM132" s="511"/>
      <c r="RPN132" s="511"/>
      <c r="RPO132" s="511"/>
      <c r="RPP132" s="511"/>
      <c r="RPQ132" s="511"/>
      <c r="RPR132" s="511"/>
      <c r="RPS132" s="511"/>
      <c r="RPT132" s="511"/>
      <c r="RPU132" s="511"/>
      <c r="RPV132" s="511"/>
      <c r="RPW132" s="511"/>
      <c r="RPX132" s="511"/>
      <c r="RPY132" s="511"/>
      <c r="RPZ132" s="511"/>
      <c r="RQA132" s="511"/>
      <c r="RQB132" s="511"/>
      <c r="RQC132" s="511"/>
      <c r="RQD132" s="511"/>
      <c r="RQE132" s="511"/>
      <c r="RQF132" s="511"/>
      <c r="RQG132" s="511"/>
      <c r="RQH132" s="511"/>
      <c r="RQI132" s="511"/>
      <c r="RQJ132" s="511"/>
      <c r="RQK132" s="511"/>
      <c r="RQL132" s="511"/>
      <c r="RQM132" s="511"/>
      <c r="RQN132" s="511"/>
      <c r="RQO132" s="511"/>
      <c r="RQP132" s="511"/>
      <c r="RQQ132" s="511"/>
      <c r="RQR132" s="511"/>
      <c r="RQS132" s="511"/>
      <c r="RQT132" s="511"/>
      <c r="RQU132" s="511"/>
      <c r="RQV132" s="511"/>
      <c r="RQW132" s="511"/>
      <c r="RQX132" s="511"/>
      <c r="RQY132" s="511"/>
      <c r="RQZ132" s="511"/>
      <c r="RRA132" s="511"/>
      <c r="RRB132" s="511"/>
      <c r="RRC132" s="511"/>
      <c r="RRD132" s="511"/>
      <c r="RRE132" s="511"/>
      <c r="RRF132" s="511"/>
      <c r="RRG132" s="511"/>
      <c r="RRH132" s="511"/>
      <c r="RRI132" s="511"/>
      <c r="RRJ132" s="511"/>
      <c r="RRK132" s="511"/>
      <c r="RRL132" s="511"/>
      <c r="RRM132" s="511"/>
      <c r="RRN132" s="511"/>
      <c r="RRO132" s="511"/>
      <c r="RRP132" s="511"/>
      <c r="RRQ132" s="511"/>
      <c r="RRR132" s="511"/>
      <c r="RRS132" s="511"/>
      <c r="RRT132" s="511"/>
      <c r="RRU132" s="511"/>
      <c r="RRV132" s="511"/>
      <c r="RRW132" s="511"/>
      <c r="RRX132" s="511"/>
      <c r="RRY132" s="511"/>
      <c r="RRZ132" s="511"/>
      <c r="RSA132" s="511"/>
      <c r="RSB132" s="511"/>
      <c r="RSC132" s="511"/>
      <c r="RSD132" s="511"/>
      <c r="RSE132" s="511"/>
      <c r="RSF132" s="511"/>
      <c r="RSG132" s="511"/>
      <c r="RSH132" s="511"/>
      <c r="RSI132" s="511"/>
      <c r="RSJ132" s="511"/>
      <c r="RSK132" s="511"/>
      <c r="RSL132" s="511"/>
      <c r="RSM132" s="511"/>
      <c r="RSN132" s="511"/>
      <c r="RSO132" s="511"/>
      <c r="RSP132" s="511"/>
      <c r="RSQ132" s="511"/>
      <c r="RSR132" s="511"/>
      <c r="RSS132" s="511"/>
      <c r="RST132" s="511"/>
      <c r="RSU132" s="511"/>
      <c r="RSV132" s="511"/>
      <c r="RSW132" s="511"/>
      <c r="RSX132" s="511"/>
      <c r="RSY132" s="511"/>
      <c r="RSZ132" s="511"/>
      <c r="RTA132" s="511"/>
      <c r="RTB132" s="511"/>
      <c r="RTC132" s="511"/>
      <c r="RTD132" s="511"/>
      <c r="RTE132" s="511"/>
      <c r="RTF132" s="511"/>
      <c r="RTG132" s="511"/>
      <c r="RTH132" s="511"/>
      <c r="RTI132" s="511"/>
      <c r="RTJ132" s="511"/>
      <c r="RTK132" s="511"/>
      <c r="RTL132" s="511"/>
      <c r="RTM132" s="511"/>
      <c r="RTN132" s="511"/>
      <c r="RTO132" s="511"/>
      <c r="RTP132" s="511"/>
      <c r="RTQ132" s="511"/>
      <c r="RTR132" s="511"/>
      <c r="RTS132" s="511"/>
      <c r="RTT132" s="511"/>
      <c r="RTU132" s="511"/>
      <c r="RTV132" s="511"/>
      <c r="RTW132" s="511"/>
      <c r="RTX132" s="511"/>
      <c r="RTY132" s="511"/>
      <c r="RTZ132" s="511"/>
      <c r="RUA132" s="511"/>
      <c r="RUB132" s="511"/>
      <c r="RUC132" s="511"/>
      <c r="RUD132" s="511"/>
      <c r="RUE132" s="511"/>
      <c r="RUF132" s="511"/>
      <c r="RUG132" s="511"/>
      <c r="RUH132" s="511"/>
      <c r="RUI132" s="511"/>
      <c r="RUJ132" s="511"/>
      <c r="RUK132" s="511"/>
      <c r="RUL132" s="511"/>
      <c r="RUM132" s="511"/>
      <c r="RUN132" s="511"/>
      <c r="RUO132" s="511"/>
      <c r="RUP132" s="511"/>
      <c r="RUQ132" s="511"/>
      <c r="RUR132" s="511"/>
      <c r="RUS132" s="511"/>
      <c r="RUT132" s="511"/>
      <c r="RUU132" s="511"/>
      <c r="RUV132" s="511"/>
      <c r="RUW132" s="511"/>
      <c r="RUX132" s="511"/>
      <c r="RUY132" s="511"/>
      <c r="RUZ132" s="511"/>
      <c r="RVA132" s="511"/>
      <c r="RVB132" s="511"/>
      <c r="RVC132" s="511"/>
      <c r="RVD132" s="511"/>
      <c r="RVE132" s="511"/>
      <c r="RVF132" s="511"/>
      <c r="RVG132" s="511"/>
      <c r="RVH132" s="511"/>
      <c r="RVI132" s="511"/>
      <c r="RVJ132" s="511"/>
      <c r="RVK132" s="511"/>
      <c r="RVL132" s="511"/>
      <c r="RVM132" s="511"/>
      <c r="RVN132" s="511"/>
      <c r="RVO132" s="511"/>
      <c r="RVP132" s="511"/>
      <c r="RVQ132" s="511"/>
      <c r="RVR132" s="511"/>
      <c r="RVS132" s="511"/>
      <c r="RVT132" s="511"/>
      <c r="RVU132" s="511"/>
      <c r="RVV132" s="511"/>
      <c r="RVW132" s="511"/>
      <c r="RVX132" s="511"/>
      <c r="RVY132" s="511"/>
      <c r="RVZ132" s="511"/>
      <c r="RWA132" s="511"/>
      <c r="RWB132" s="511"/>
      <c r="RWC132" s="511"/>
      <c r="RWD132" s="511"/>
      <c r="RWE132" s="511"/>
      <c r="RWF132" s="511"/>
      <c r="RWG132" s="511"/>
      <c r="RWH132" s="511"/>
      <c r="RWI132" s="511"/>
      <c r="RWJ132" s="511"/>
      <c r="RWK132" s="511"/>
      <c r="RWL132" s="511"/>
      <c r="RWM132" s="511"/>
      <c r="RWN132" s="511"/>
      <c r="RWO132" s="511"/>
      <c r="RWP132" s="511"/>
      <c r="RWQ132" s="511"/>
      <c r="RWR132" s="511"/>
      <c r="RWS132" s="511"/>
      <c r="RWT132" s="511"/>
      <c r="RWU132" s="511"/>
      <c r="RWV132" s="511"/>
      <c r="RWW132" s="511"/>
      <c r="RWX132" s="511"/>
      <c r="RWY132" s="511"/>
      <c r="RWZ132" s="511"/>
      <c r="RXA132" s="511"/>
      <c r="RXB132" s="511"/>
      <c r="RXC132" s="511"/>
      <c r="RXD132" s="511"/>
      <c r="RXE132" s="511"/>
      <c r="RXF132" s="511"/>
      <c r="RXG132" s="511"/>
      <c r="RXH132" s="511"/>
      <c r="RXI132" s="511"/>
      <c r="RXJ132" s="511"/>
      <c r="RXK132" s="511"/>
      <c r="RXL132" s="511"/>
      <c r="RXM132" s="511"/>
      <c r="RXN132" s="511"/>
      <c r="RXO132" s="511"/>
      <c r="RXP132" s="511"/>
      <c r="RXQ132" s="511"/>
      <c r="RXR132" s="511"/>
      <c r="RXS132" s="511"/>
      <c r="RXT132" s="511"/>
      <c r="RXU132" s="511"/>
      <c r="RXV132" s="511"/>
      <c r="RXW132" s="511"/>
      <c r="RXX132" s="511"/>
      <c r="RXY132" s="511"/>
      <c r="RXZ132" s="511"/>
      <c r="RYA132" s="511"/>
      <c r="RYB132" s="511"/>
      <c r="RYC132" s="511"/>
      <c r="RYD132" s="511"/>
      <c r="RYE132" s="511"/>
      <c r="RYF132" s="511"/>
      <c r="RYG132" s="511"/>
      <c r="RYH132" s="511"/>
      <c r="RYI132" s="511"/>
      <c r="RYJ132" s="511"/>
      <c r="RYK132" s="511"/>
      <c r="RYL132" s="511"/>
      <c r="RYM132" s="511"/>
      <c r="RYN132" s="511"/>
      <c r="RYO132" s="511"/>
      <c r="RYP132" s="511"/>
      <c r="RYQ132" s="511"/>
      <c r="RYR132" s="511"/>
      <c r="RYS132" s="511"/>
      <c r="RYT132" s="511"/>
      <c r="RYU132" s="511"/>
      <c r="RYV132" s="511"/>
      <c r="RYW132" s="511"/>
      <c r="RYX132" s="511"/>
      <c r="RYY132" s="511"/>
      <c r="RYZ132" s="511"/>
      <c r="RZA132" s="511"/>
      <c r="RZB132" s="511"/>
      <c r="RZC132" s="511"/>
      <c r="RZD132" s="511"/>
      <c r="RZE132" s="511"/>
      <c r="RZF132" s="511"/>
      <c r="RZG132" s="511"/>
      <c r="RZH132" s="511"/>
      <c r="RZI132" s="511"/>
      <c r="RZJ132" s="511"/>
      <c r="RZK132" s="511"/>
      <c r="RZL132" s="511"/>
      <c r="RZM132" s="511"/>
      <c r="RZN132" s="511"/>
      <c r="RZO132" s="511"/>
      <c r="RZP132" s="511"/>
      <c r="RZQ132" s="511"/>
      <c r="RZR132" s="511"/>
      <c r="RZS132" s="511"/>
      <c r="RZT132" s="511"/>
      <c r="RZU132" s="511"/>
      <c r="RZV132" s="511"/>
      <c r="RZW132" s="511"/>
      <c r="RZX132" s="511"/>
      <c r="RZY132" s="511"/>
      <c r="RZZ132" s="511"/>
      <c r="SAA132" s="511"/>
      <c r="SAB132" s="511"/>
      <c r="SAC132" s="511"/>
      <c r="SAD132" s="511"/>
      <c r="SAE132" s="511"/>
      <c r="SAF132" s="511"/>
      <c r="SAG132" s="511"/>
      <c r="SAH132" s="511"/>
      <c r="SAI132" s="511"/>
      <c r="SAJ132" s="511"/>
      <c r="SAK132" s="511"/>
      <c r="SAL132" s="511"/>
      <c r="SAM132" s="511"/>
      <c r="SAN132" s="511"/>
      <c r="SAO132" s="511"/>
      <c r="SAP132" s="511"/>
      <c r="SAQ132" s="511"/>
      <c r="SAR132" s="511"/>
      <c r="SAS132" s="511"/>
      <c r="SAT132" s="511"/>
      <c r="SAU132" s="511"/>
      <c r="SAV132" s="511"/>
      <c r="SAW132" s="511"/>
      <c r="SAX132" s="511"/>
      <c r="SAY132" s="511"/>
      <c r="SAZ132" s="511"/>
      <c r="SBA132" s="511"/>
      <c r="SBB132" s="511"/>
      <c r="SBC132" s="511"/>
      <c r="SBD132" s="511"/>
      <c r="SBE132" s="511"/>
      <c r="SBF132" s="511"/>
      <c r="SBG132" s="511"/>
      <c r="SBH132" s="511"/>
      <c r="SBI132" s="511"/>
      <c r="SBJ132" s="511"/>
      <c r="SBK132" s="511"/>
      <c r="SBL132" s="511"/>
      <c r="SBM132" s="511"/>
      <c r="SBN132" s="511"/>
      <c r="SBO132" s="511"/>
      <c r="SBP132" s="511"/>
      <c r="SBQ132" s="511"/>
      <c r="SBR132" s="511"/>
      <c r="SBS132" s="511"/>
      <c r="SBT132" s="511"/>
      <c r="SBU132" s="511"/>
      <c r="SBV132" s="511"/>
      <c r="SBW132" s="511"/>
      <c r="SBX132" s="511"/>
      <c r="SBY132" s="511"/>
      <c r="SBZ132" s="511"/>
      <c r="SCA132" s="511"/>
      <c r="SCB132" s="511"/>
      <c r="SCC132" s="511"/>
      <c r="SCD132" s="511"/>
      <c r="SCE132" s="511"/>
      <c r="SCF132" s="511"/>
      <c r="SCG132" s="511"/>
      <c r="SCH132" s="511"/>
      <c r="SCI132" s="511"/>
      <c r="SCJ132" s="511"/>
      <c r="SCK132" s="511"/>
      <c r="SCL132" s="511"/>
      <c r="SCM132" s="511"/>
      <c r="SCN132" s="511"/>
      <c r="SCO132" s="511"/>
      <c r="SCP132" s="511"/>
      <c r="SCQ132" s="511"/>
      <c r="SCR132" s="511"/>
      <c r="SCS132" s="511"/>
      <c r="SCT132" s="511"/>
      <c r="SCU132" s="511"/>
      <c r="SCV132" s="511"/>
      <c r="SCW132" s="511"/>
      <c r="SCX132" s="511"/>
      <c r="SCY132" s="511"/>
      <c r="SCZ132" s="511"/>
      <c r="SDA132" s="511"/>
      <c r="SDB132" s="511"/>
      <c r="SDC132" s="511"/>
      <c r="SDD132" s="511"/>
      <c r="SDE132" s="511"/>
      <c r="SDF132" s="511"/>
      <c r="SDG132" s="511"/>
      <c r="SDH132" s="511"/>
      <c r="SDI132" s="511"/>
      <c r="SDJ132" s="511"/>
      <c r="SDK132" s="511"/>
      <c r="SDL132" s="511"/>
      <c r="SDM132" s="511"/>
      <c r="SDN132" s="511"/>
      <c r="SDO132" s="511"/>
      <c r="SDP132" s="511"/>
      <c r="SDQ132" s="511"/>
      <c r="SDR132" s="511"/>
      <c r="SDS132" s="511"/>
      <c r="SDT132" s="511"/>
      <c r="SDU132" s="511"/>
      <c r="SDV132" s="511"/>
      <c r="SDW132" s="511"/>
      <c r="SDX132" s="511"/>
      <c r="SDY132" s="511"/>
      <c r="SDZ132" s="511"/>
      <c r="SEA132" s="511"/>
      <c r="SEB132" s="511"/>
      <c r="SEC132" s="511"/>
      <c r="SED132" s="511"/>
      <c r="SEE132" s="511"/>
      <c r="SEF132" s="511"/>
      <c r="SEG132" s="511"/>
      <c r="SEH132" s="511"/>
      <c r="SEI132" s="511"/>
      <c r="SEJ132" s="511"/>
      <c r="SEK132" s="511"/>
      <c r="SEL132" s="511"/>
      <c r="SEM132" s="511"/>
      <c r="SEN132" s="511"/>
      <c r="SEO132" s="511"/>
      <c r="SEP132" s="511"/>
      <c r="SEQ132" s="511"/>
      <c r="SER132" s="511"/>
      <c r="SES132" s="511"/>
      <c r="SET132" s="511"/>
      <c r="SEU132" s="511"/>
      <c r="SEV132" s="511"/>
      <c r="SEW132" s="511"/>
      <c r="SEX132" s="511"/>
      <c r="SEY132" s="511"/>
      <c r="SEZ132" s="511"/>
      <c r="SFA132" s="511"/>
      <c r="SFB132" s="511"/>
      <c r="SFC132" s="511"/>
      <c r="SFD132" s="511"/>
      <c r="SFE132" s="511"/>
      <c r="SFF132" s="511"/>
      <c r="SFG132" s="511"/>
      <c r="SFH132" s="511"/>
      <c r="SFI132" s="511"/>
      <c r="SFJ132" s="511"/>
      <c r="SFK132" s="511"/>
      <c r="SFL132" s="511"/>
      <c r="SFM132" s="511"/>
      <c r="SFN132" s="511"/>
      <c r="SFO132" s="511"/>
      <c r="SFP132" s="511"/>
      <c r="SFQ132" s="511"/>
      <c r="SFR132" s="511"/>
      <c r="SFS132" s="511"/>
      <c r="SFT132" s="511"/>
      <c r="SFU132" s="511"/>
      <c r="SFV132" s="511"/>
      <c r="SFW132" s="511"/>
      <c r="SFX132" s="511"/>
      <c r="SFY132" s="511"/>
      <c r="SFZ132" s="511"/>
      <c r="SGA132" s="511"/>
      <c r="SGB132" s="511"/>
      <c r="SGC132" s="511"/>
      <c r="SGD132" s="511"/>
      <c r="SGE132" s="511"/>
      <c r="SGF132" s="511"/>
      <c r="SGG132" s="511"/>
      <c r="SGH132" s="511"/>
      <c r="SGI132" s="511"/>
      <c r="SGJ132" s="511"/>
      <c r="SGK132" s="511"/>
      <c r="SGL132" s="511"/>
      <c r="SGM132" s="511"/>
      <c r="SGN132" s="511"/>
      <c r="SGO132" s="511"/>
      <c r="SGP132" s="511"/>
      <c r="SGQ132" s="511"/>
      <c r="SGR132" s="511"/>
      <c r="SGS132" s="511"/>
      <c r="SGT132" s="511"/>
      <c r="SGU132" s="511"/>
      <c r="SGV132" s="511"/>
      <c r="SGW132" s="511"/>
      <c r="SGX132" s="511"/>
      <c r="SGY132" s="511"/>
      <c r="SGZ132" s="511"/>
      <c r="SHA132" s="511"/>
      <c r="SHB132" s="511"/>
      <c r="SHC132" s="511"/>
      <c r="SHD132" s="511"/>
      <c r="SHE132" s="511"/>
      <c r="SHF132" s="511"/>
      <c r="SHG132" s="511"/>
      <c r="SHH132" s="511"/>
      <c r="SHI132" s="511"/>
      <c r="SHJ132" s="511"/>
      <c r="SHK132" s="511"/>
      <c r="SHL132" s="511"/>
      <c r="SHM132" s="511"/>
      <c r="SHN132" s="511"/>
      <c r="SHO132" s="511"/>
      <c r="SHP132" s="511"/>
      <c r="SHQ132" s="511"/>
      <c r="SHR132" s="511"/>
      <c r="SHS132" s="511"/>
      <c r="SHT132" s="511"/>
      <c r="SHU132" s="511"/>
      <c r="SHV132" s="511"/>
      <c r="SHW132" s="511"/>
      <c r="SHX132" s="511"/>
      <c r="SHY132" s="511"/>
      <c r="SHZ132" s="511"/>
      <c r="SIA132" s="511"/>
      <c r="SIB132" s="511"/>
      <c r="SIC132" s="511"/>
      <c r="SID132" s="511"/>
      <c r="SIE132" s="511"/>
      <c r="SIF132" s="511"/>
      <c r="SIG132" s="511"/>
      <c r="SIH132" s="511"/>
      <c r="SII132" s="511"/>
      <c r="SIJ132" s="511"/>
      <c r="SIK132" s="511"/>
      <c r="SIL132" s="511"/>
      <c r="SIM132" s="511"/>
      <c r="SIN132" s="511"/>
      <c r="SIO132" s="511"/>
      <c r="SIP132" s="511"/>
      <c r="SIQ132" s="511"/>
      <c r="SIR132" s="511"/>
      <c r="SIS132" s="511"/>
      <c r="SIT132" s="511"/>
      <c r="SIU132" s="511"/>
      <c r="SIV132" s="511"/>
      <c r="SIW132" s="511"/>
      <c r="SIX132" s="511"/>
      <c r="SIY132" s="511"/>
      <c r="SIZ132" s="511"/>
      <c r="SJA132" s="511"/>
      <c r="SJB132" s="511"/>
      <c r="SJC132" s="511"/>
      <c r="SJD132" s="511"/>
      <c r="SJE132" s="511"/>
      <c r="SJF132" s="511"/>
      <c r="SJG132" s="511"/>
      <c r="SJH132" s="511"/>
      <c r="SJI132" s="511"/>
      <c r="SJJ132" s="511"/>
      <c r="SJK132" s="511"/>
      <c r="SJL132" s="511"/>
      <c r="SJM132" s="511"/>
      <c r="SJN132" s="511"/>
      <c r="SJO132" s="511"/>
      <c r="SJP132" s="511"/>
      <c r="SJQ132" s="511"/>
      <c r="SJR132" s="511"/>
      <c r="SJS132" s="511"/>
      <c r="SJT132" s="511"/>
      <c r="SJU132" s="511"/>
      <c r="SJV132" s="511"/>
      <c r="SJW132" s="511"/>
      <c r="SJX132" s="511"/>
      <c r="SJY132" s="511"/>
      <c r="SJZ132" s="511"/>
      <c r="SKA132" s="511"/>
      <c r="SKB132" s="511"/>
      <c r="SKC132" s="511"/>
      <c r="SKD132" s="511"/>
      <c r="SKE132" s="511"/>
      <c r="SKF132" s="511"/>
      <c r="SKG132" s="511"/>
      <c r="SKH132" s="511"/>
      <c r="SKI132" s="511"/>
      <c r="SKJ132" s="511"/>
      <c r="SKK132" s="511"/>
      <c r="SKL132" s="511"/>
      <c r="SKM132" s="511"/>
      <c r="SKN132" s="511"/>
      <c r="SKO132" s="511"/>
      <c r="SKP132" s="511"/>
      <c r="SKQ132" s="511"/>
      <c r="SKR132" s="511"/>
      <c r="SKS132" s="511"/>
      <c r="SKT132" s="511"/>
      <c r="SKU132" s="511"/>
      <c r="SKV132" s="511"/>
      <c r="SKW132" s="511"/>
      <c r="SKX132" s="511"/>
      <c r="SKY132" s="511"/>
      <c r="SKZ132" s="511"/>
      <c r="SLA132" s="511"/>
      <c r="SLB132" s="511"/>
      <c r="SLC132" s="511"/>
      <c r="SLD132" s="511"/>
      <c r="SLE132" s="511"/>
      <c r="SLF132" s="511"/>
      <c r="SLG132" s="511"/>
      <c r="SLH132" s="511"/>
      <c r="SLI132" s="511"/>
      <c r="SLJ132" s="511"/>
      <c r="SLK132" s="511"/>
      <c r="SLL132" s="511"/>
      <c r="SLM132" s="511"/>
      <c r="SLN132" s="511"/>
      <c r="SLO132" s="511"/>
      <c r="SLP132" s="511"/>
      <c r="SLQ132" s="511"/>
      <c r="SLR132" s="511"/>
      <c r="SLS132" s="511"/>
      <c r="SLT132" s="511"/>
      <c r="SLU132" s="511"/>
      <c r="SLV132" s="511"/>
      <c r="SLW132" s="511"/>
      <c r="SLX132" s="511"/>
      <c r="SLY132" s="511"/>
      <c r="SLZ132" s="511"/>
      <c r="SMA132" s="511"/>
      <c r="SMB132" s="511"/>
      <c r="SMC132" s="511"/>
      <c r="SMD132" s="511"/>
      <c r="SME132" s="511"/>
      <c r="SMF132" s="511"/>
      <c r="SMG132" s="511"/>
      <c r="SMH132" s="511"/>
      <c r="SMI132" s="511"/>
      <c r="SMJ132" s="511"/>
      <c r="SMK132" s="511"/>
      <c r="SML132" s="511"/>
      <c r="SMM132" s="511"/>
      <c r="SMN132" s="511"/>
      <c r="SMO132" s="511"/>
      <c r="SMP132" s="511"/>
      <c r="SMQ132" s="511"/>
      <c r="SMR132" s="511"/>
      <c r="SMS132" s="511"/>
      <c r="SMT132" s="511"/>
      <c r="SMU132" s="511"/>
      <c r="SMV132" s="511"/>
      <c r="SMW132" s="511"/>
      <c r="SMX132" s="511"/>
      <c r="SMY132" s="511"/>
      <c r="SMZ132" s="511"/>
      <c r="SNA132" s="511"/>
      <c r="SNB132" s="511"/>
      <c r="SNC132" s="511"/>
      <c r="SND132" s="511"/>
      <c r="SNE132" s="511"/>
      <c r="SNF132" s="511"/>
      <c r="SNG132" s="511"/>
      <c r="SNH132" s="511"/>
      <c r="SNI132" s="511"/>
      <c r="SNJ132" s="511"/>
      <c r="SNK132" s="511"/>
      <c r="SNL132" s="511"/>
      <c r="SNM132" s="511"/>
      <c r="SNN132" s="511"/>
      <c r="SNO132" s="511"/>
      <c r="SNP132" s="511"/>
      <c r="SNQ132" s="511"/>
      <c r="SNR132" s="511"/>
      <c r="SNS132" s="511"/>
      <c r="SNT132" s="511"/>
      <c r="SNU132" s="511"/>
      <c r="SNV132" s="511"/>
      <c r="SNW132" s="511"/>
      <c r="SNX132" s="511"/>
      <c r="SNY132" s="511"/>
      <c r="SNZ132" s="511"/>
      <c r="SOA132" s="511"/>
      <c r="SOB132" s="511"/>
      <c r="SOC132" s="511"/>
      <c r="SOD132" s="511"/>
      <c r="SOE132" s="511"/>
      <c r="SOF132" s="511"/>
      <c r="SOG132" s="511"/>
      <c r="SOH132" s="511"/>
      <c r="SOI132" s="511"/>
      <c r="SOJ132" s="511"/>
      <c r="SOK132" s="511"/>
      <c r="SOL132" s="511"/>
      <c r="SOM132" s="511"/>
      <c r="SON132" s="511"/>
      <c r="SOO132" s="511"/>
      <c r="SOP132" s="511"/>
      <c r="SOQ132" s="511"/>
      <c r="SOR132" s="511"/>
      <c r="SOS132" s="511"/>
      <c r="SOT132" s="511"/>
      <c r="SOU132" s="511"/>
      <c r="SOV132" s="511"/>
      <c r="SOW132" s="511"/>
      <c r="SOX132" s="511"/>
      <c r="SOY132" s="511"/>
      <c r="SOZ132" s="511"/>
      <c r="SPA132" s="511"/>
      <c r="SPB132" s="511"/>
      <c r="SPC132" s="511"/>
      <c r="SPD132" s="511"/>
      <c r="SPE132" s="511"/>
      <c r="SPF132" s="511"/>
      <c r="SPG132" s="511"/>
      <c r="SPH132" s="511"/>
      <c r="SPI132" s="511"/>
      <c r="SPJ132" s="511"/>
      <c r="SPK132" s="511"/>
      <c r="SPL132" s="511"/>
      <c r="SPM132" s="511"/>
      <c r="SPN132" s="511"/>
      <c r="SPO132" s="511"/>
      <c r="SPP132" s="511"/>
      <c r="SPQ132" s="511"/>
      <c r="SPR132" s="511"/>
      <c r="SPS132" s="511"/>
      <c r="SPT132" s="511"/>
      <c r="SPU132" s="511"/>
      <c r="SPV132" s="511"/>
      <c r="SPW132" s="511"/>
      <c r="SPX132" s="511"/>
      <c r="SPY132" s="511"/>
      <c r="SPZ132" s="511"/>
      <c r="SQA132" s="511"/>
      <c r="SQB132" s="511"/>
      <c r="SQC132" s="511"/>
      <c r="SQD132" s="511"/>
      <c r="SQE132" s="511"/>
      <c r="SQF132" s="511"/>
      <c r="SQG132" s="511"/>
      <c r="SQH132" s="511"/>
      <c r="SQI132" s="511"/>
      <c r="SQJ132" s="511"/>
      <c r="SQK132" s="511"/>
      <c r="SQL132" s="511"/>
      <c r="SQM132" s="511"/>
      <c r="SQN132" s="511"/>
      <c r="SQO132" s="511"/>
      <c r="SQP132" s="511"/>
      <c r="SQQ132" s="511"/>
      <c r="SQR132" s="511"/>
      <c r="SQS132" s="511"/>
      <c r="SQT132" s="511"/>
      <c r="SQU132" s="511"/>
      <c r="SQV132" s="511"/>
      <c r="SQW132" s="511"/>
      <c r="SQX132" s="511"/>
      <c r="SQY132" s="511"/>
      <c r="SQZ132" s="511"/>
      <c r="SRA132" s="511"/>
      <c r="SRB132" s="511"/>
      <c r="SRC132" s="511"/>
      <c r="SRD132" s="511"/>
      <c r="SRE132" s="511"/>
      <c r="SRF132" s="511"/>
      <c r="SRG132" s="511"/>
      <c r="SRH132" s="511"/>
      <c r="SRI132" s="511"/>
      <c r="SRJ132" s="511"/>
      <c r="SRK132" s="511"/>
      <c r="SRL132" s="511"/>
      <c r="SRM132" s="511"/>
      <c r="SRN132" s="511"/>
      <c r="SRO132" s="511"/>
      <c r="SRP132" s="511"/>
      <c r="SRQ132" s="511"/>
      <c r="SRR132" s="511"/>
      <c r="SRS132" s="511"/>
      <c r="SRT132" s="511"/>
      <c r="SRU132" s="511"/>
      <c r="SRV132" s="511"/>
      <c r="SRW132" s="511"/>
      <c r="SRX132" s="511"/>
      <c r="SRY132" s="511"/>
      <c r="SRZ132" s="511"/>
      <c r="SSA132" s="511"/>
      <c r="SSB132" s="511"/>
      <c r="SSC132" s="511"/>
      <c r="SSD132" s="511"/>
      <c r="SSE132" s="511"/>
      <c r="SSF132" s="511"/>
      <c r="SSG132" s="511"/>
      <c r="SSH132" s="511"/>
      <c r="SSI132" s="511"/>
      <c r="SSJ132" s="511"/>
      <c r="SSK132" s="511"/>
      <c r="SSL132" s="511"/>
      <c r="SSM132" s="511"/>
      <c r="SSN132" s="511"/>
      <c r="SSO132" s="511"/>
      <c r="SSP132" s="511"/>
      <c r="SSQ132" s="511"/>
      <c r="SSR132" s="511"/>
      <c r="SSS132" s="511"/>
      <c r="SST132" s="511"/>
      <c r="SSU132" s="511"/>
      <c r="SSV132" s="511"/>
      <c r="SSW132" s="511"/>
      <c r="SSX132" s="511"/>
      <c r="SSY132" s="511"/>
      <c r="SSZ132" s="511"/>
      <c r="STA132" s="511"/>
      <c r="STB132" s="511"/>
      <c r="STC132" s="511"/>
      <c r="STD132" s="511"/>
      <c r="STE132" s="511"/>
      <c r="STF132" s="511"/>
      <c r="STG132" s="511"/>
      <c r="STH132" s="511"/>
      <c r="STI132" s="511"/>
      <c r="STJ132" s="511"/>
      <c r="STK132" s="511"/>
      <c r="STL132" s="511"/>
      <c r="STM132" s="511"/>
      <c r="STN132" s="511"/>
      <c r="STO132" s="511"/>
      <c r="STP132" s="511"/>
      <c r="STQ132" s="511"/>
      <c r="STR132" s="511"/>
      <c r="STS132" s="511"/>
      <c r="STT132" s="511"/>
      <c r="STU132" s="511"/>
      <c r="STV132" s="511"/>
      <c r="STW132" s="511"/>
      <c r="STX132" s="511"/>
      <c r="STY132" s="511"/>
      <c r="STZ132" s="511"/>
      <c r="SUA132" s="511"/>
      <c r="SUB132" s="511"/>
      <c r="SUC132" s="511"/>
      <c r="SUD132" s="511"/>
      <c r="SUE132" s="511"/>
      <c r="SUF132" s="511"/>
      <c r="SUG132" s="511"/>
      <c r="SUH132" s="511"/>
      <c r="SUI132" s="511"/>
      <c r="SUJ132" s="511"/>
      <c r="SUK132" s="511"/>
      <c r="SUL132" s="511"/>
      <c r="SUM132" s="511"/>
      <c r="SUN132" s="511"/>
      <c r="SUO132" s="511"/>
      <c r="SUP132" s="511"/>
      <c r="SUQ132" s="511"/>
      <c r="SUR132" s="511"/>
      <c r="SUS132" s="511"/>
      <c r="SUT132" s="511"/>
      <c r="SUU132" s="511"/>
      <c r="SUV132" s="511"/>
      <c r="SUW132" s="511"/>
      <c r="SUX132" s="511"/>
      <c r="SUY132" s="511"/>
      <c r="SUZ132" s="511"/>
      <c r="SVA132" s="511"/>
      <c r="SVB132" s="511"/>
      <c r="SVC132" s="511"/>
      <c r="SVD132" s="511"/>
      <c r="SVE132" s="511"/>
      <c r="SVF132" s="511"/>
      <c r="SVG132" s="511"/>
      <c r="SVH132" s="511"/>
      <c r="SVI132" s="511"/>
      <c r="SVJ132" s="511"/>
      <c r="SVK132" s="511"/>
      <c r="SVL132" s="511"/>
      <c r="SVM132" s="511"/>
      <c r="SVN132" s="511"/>
      <c r="SVO132" s="511"/>
      <c r="SVP132" s="511"/>
      <c r="SVQ132" s="511"/>
      <c r="SVR132" s="511"/>
      <c r="SVS132" s="511"/>
      <c r="SVT132" s="511"/>
      <c r="SVU132" s="511"/>
      <c r="SVV132" s="511"/>
      <c r="SVW132" s="511"/>
      <c r="SVX132" s="511"/>
      <c r="SVY132" s="511"/>
      <c r="SVZ132" s="511"/>
      <c r="SWA132" s="511"/>
      <c r="SWB132" s="511"/>
      <c r="SWC132" s="511"/>
      <c r="SWD132" s="511"/>
      <c r="SWE132" s="511"/>
      <c r="SWF132" s="511"/>
      <c r="SWG132" s="511"/>
      <c r="SWH132" s="511"/>
      <c r="SWI132" s="511"/>
      <c r="SWJ132" s="511"/>
      <c r="SWK132" s="511"/>
      <c r="SWL132" s="511"/>
      <c r="SWM132" s="511"/>
      <c r="SWN132" s="511"/>
      <c r="SWO132" s="511"/>
      <c r="SWP132" s="511"/>
      <c r="SWQ132" s="511"/>
      <c r="SWR132" s="511"/>
      <c r="SWS132" s="511"/>
      <c r="SWT132" s="511"/>
      <c r="SWU132" s="511"/>
      <c r="SWV132" s="511"/>
      <c r="SWW132" s="511"/>
      <c r="SWX132" s="511"/>
      <c r="SWY132" s="511"/>
      <c r="SWZ132" s="511"/>
      <c r="SXA132" s="511"/>
      <c r="SXB132" s="511"/>
      <c r="SXC132" s="511"/>
      <c r="SXD132" s="511"/>
      <c r="SXE132" s="511"/>
      <c r="SXF132" s="511"/>
      <c r="SXG132" s="511"/>
      <c r="SXH132" s="511"/>
      <c r="SXI132" s="511"/>
      <c r="SXJ132" s="511"/>
      <c r="SXK132" s="511"/>
      <c r="SXL132" s="511"/>
      <c r="SXM132" s="511"/>
      <c r="SXN132" s="511"/>
      <c r="SXO132" s="511"/>
      <c r="SXP132" s="511"/>
      <c r="SXQ132" s="511"/>
      <c r="SXR132" s="511"/>
      <c r="SXS132" s="511"/>
      <c r="SXT132" s="511"/>
      <c r="SXU132" s="511"/>
      <c r="SXV132" s="511"/>
      <c r="SXW132" s="511"/>
      <c r="SXX132" s="511"/>
      <c r="SXY132" s="511"/>
      <c r="SXZ132" s="511"/>
      <c r="SYA132" s="511"/>
      <c r="SYB132" s="511"/>
      <c r="SYC132" s="511"/>
      <c r="SYD132" s="511"/>
      <c r="SYE132" s="511"/>
      <c r="SYF132" s="511"/>
      <c r="SYG132" s="511"/>
      <c r="SYH132" s="511"/>
      <c r="SYI132" s="511"/>
      <c r="SYJ132" s="511"/>
      <c r="SYK132" s="511"/>
      <c r="SYL132" s="511"/>
      <c r="SYM132" s="511"/>
      <c r="SYN132" s="511"/>
      <c r="SYO132" s="511"/>
      <c r="SYP132" s="511"/>
      <c r="SYQ132" s="511"/>
      <c r="SYR132" s="511"/>
      <c r="SYS132" s="511"/>
      <c r="SYT132" s="511"/>
      <c r="SYU132" s="511"/>
      <c r="SYV132" s="511"/>
      <c r="SYW132" s="511"/>
      <c r="SYX132" s="511"/>
      <c r="SYY132" s="511"/>
      <c r="SYZ132" s="511"/>
      <c r="SZA132" s="511"/>
      <c r="SZB132" s="511"/>
      <c r="SZC132" s="511"/>
      <c r="SZD132" s="511"/>
      <c r="SZE132" s="511"/>
      <c r="SZF132" s="511"/>
      <c r="SZG132" s="511"/>
      <c r="SZH132" s="511"/>
      <c r="SZI132" s="511"/>
      <c r="SZJ132" s="511"/>
      <c r="SZK132" s="511"/>
      <c r="SZL132" s="511"/>
      <c r="SZM132" s="511"/>
      <c r="SZN132" s="511"/>
      <c r="SZO132" s="511"/>
      <c r="SZP132" s="511"/>
      <c r="SZQ132" s="511"/>
      <c r="SZR132" s="511"/>
      <c r="SZS132" s="511"/>
      <c r="SZT132" s="511"/>
      <c r="SZU132" s="511"/>
      <c r="SZV132" s="511"/>
      <c r="SZW132" s="511"/>
      <c r="SZX132" s="511"/>
      <c r="SZY132" s="511"/>
      <c r="SZZ132" s="511"/>
      <c r="TAA132" s="511"/>
      <c r="TAB132" s="511"/>
      <c r="TAC132" s="511"/>
      <c r="TAD132" s="511"/>
      <c r="TAE132" s="511"/>
      <c r="TAF132" s="511"/>
      <c r="TAG132" s="511"/>
      <c r="TAH132" s="511"/>
      <c r="TAI132" s="511"/>
      <c r="TAJ132" s="511"/>
      <c r="TAK132" s="511"/>
      <c r="TAL132" s="511"/>
      <c r="TAM132" s="511"/>
      <c r="TAN132" s="511"/>
      <c r="TAO132" s="511"/>
      <c r="TAP132" s="511"/>
      <c r="TAQ132" s="511"/>
      <c r="TAR132" s="511"/>
      <c r="TAS132" s="511"/>
      <c r="TAT132" s="511"/>
      <c r="TAU132" s="511"/>
      <c r="TAV132" s="511"/>
      <c r="TAW132" s="511"/>
      <c r="TAX132" s="511"/>
      <c r="TAY132" s="511"/>
      <c r="TAZ132" s="511"/>
      <c r="TBA132" s="511"/>
      <c r="TBB132" s="511"/>
      <c r="TBC132" s="511"/>
      <c r="TBD132" s="511"/>
      <c r="TBE132" s="511"/>
      <c r="TBF132" s="511"/>
      <c r="TBG132" s="511"/>
      <c r="TBH132" s="511"/>
      <c r="TBI132" s="511"/>
      <c r="TBJ132" s="511"/>
      <c r="TBK132" s="511"/>
      <c r="TBL132" s="511"/>
      <c r="TBM132" s="511"/>
      <c r="TBN132" s="511"/>
      <c r="TBO132" s="511"/>
      <c r="TBP132" s="511"/>
      <c r="TBQ132" s="511"/>
      <c r="TBR132" s="511"/>
      <c r="TBS132" s="511"/>
      <c r="TBT132" s="511"/>
      <c r="TBU132" s="511"/>
      <c r="TBV132" s="511"/>
      <c r="TBW132" s="511"/>
      <c r="TBX132" s="511"/>
      <c r="TBY132" s="511"/>
      <c r="TBZ132" s="511"/>
      <c r="TCA132" s="511"/>
      <c r="TCB132" s="511"/>
      <c r="TCC132" s="511"/>
      <c r="TCD132" s="511"/>
      <c r="TCE132" s="511"/>
      <c r="TCF132" s="511"/>
      <c r="TCG132" s="511"/>
      <c r="TCH132" s="511"/>
      <c r="TCI132" s="511"/>
      <c r="TCJ132" s="511"/>
      <c r="TCK132" s="511"/>
      <c r="TCL132" s="511"/>
      <c r="TCM132" s="511"/>
      <c r="TCN132" s="511"/>
      <c r="TCO132" s="511"/>
      <c r="TCP132" s="511"/>
      <c r="TCQ132" s="511"/>
      <c r="TCR132" s="511"/>
      <c r="TCS132" s="511"/>
      <c r="TCT132" s="511"/>
      <c r="TCU132" s="511"/>
      <c r="TCV132" s="511"/>
      <c r="TCW132" s="511"/>
      <c r="TCX132" s="511"/>
      <c r="TCY132" s="511"/>
      <c r="TCZ132" s="511"/>
      <c r="TDA132" s="511"/>
      <c r="TDB132" s="511"/>
      <c r="TDC132" s="511"/>
      <c r="TDD132" s="511"/>
      <c r="TDE132" s="511"/>
      <c r="TDF132" s="511"/>
      <c r="TDG132" s="511"/>
      <c r="TDH132" s="511"/>
      <c r="TDI132" s="511"/>
      <c r="TDJ132" s="511"/>
      <c r="TDK132" s="511"/>
      <c r="TDL132" s="511"/>
      <c r="TDM132" s="511"/>
      <c r="TDN132" s="511"/>
      <c r="TDO132" s="511"/>
      <c r="TDP132" s="511"/>
      <c r="TDQ132" s="511"/>
      <c r="TDR132" s="511"/>
      <c r="TDS132" s="511"/>
      <c r="TDT132" s="511"/>
      <c r="TDU132" s="511"/>
      <c r="TDV132" s="511"/>
      <c r="TDW132" s="511"/>
      <c r="TDX132" s="511"/>
      <c r="TDY132" s="511"/>
      <c r="TDZ132" s="511"/>
      <c r="TEA132" s="511"/>
      <c r="TEB132" s="511"/>
      <c r="TEC132" s="511"/>
      <c r="TED132" s="511"/>
      <c r="TEE132" s="511"/>
      <c r="TEF132" s="511"/>
      <c r="TEG132" s="511"/>
      <c r="TEH132" s="511"/>
      <c r="TEI132" s="511"/>
      <c r="TEJ132" s="511"/>
      <c r="TEK132" s="511"/>
      <c r="TEL132" s="511"/>
      <c r="TEM132" s="511"/>
      <c r="TEN132" s="511"/>
      <c r="TEO132" s="511"/>
      <c r="TEP132" s="511"/>
      <c r="TEQ132" s="511"/>
      <c r="TER132" s="511"/>
      <c r="TES132" s="511"/>
      <c r="TET132" s="511"/>
      <c r="TEU132" s="511"/>
      <c r="TEV132" s="511"/>
      <c r="TEW132" s="511"/>
      <c r="TEX132" s="511"/>
      <c r="TEY132" s="511"/>
      <c r="TEZ132" s="511"/>
      <c r="TFA132" s="511"/>
      <c r="TFB132" s="511"/>
      <c r="TFC132" s="511"/>
      <c r="TFD132" s="511"/>
      <c r="TFE132" s="511"/>
      <c r="TFF132" s="511"/>
      <c r="TFG132" s="511"/>
      <c r="TFH132" s="511"/>
      <c r="TFI132" s="511"/>
      <c r="TFJ132" s="511"/>
      <c r="TFK132" s="511"/>
      <c r="TFL132" s="511"/>
      <c r="TFM132" s="511"/>
      <c r="TFN132" s="511"/>
      <c r="TFO132" s="511"/>
      <c r="TFP132" s="511"/>
      <c r="TFQ132" s="511"/>
      <c r="TFR132" s="511"/>
      <c r="TFS132" s="511"/>
      <c r="TFT132" s="511"/>
      <c r="TFU132" s="511"/>
      <c r="TFV132" s="511"/>
      <c r="TFW132" s="511"/>
      <c r="TFX132" s="511"/>
      <c r="TFY132" s="511"/>
      <c r="TFZ132" s="511"/>
      <c r="TGA132" s="511"/>
      <c r="TGB132" s="511"/>
      <c r="TGC132" s="511"/>
      <c r="TGD132" s="511"/>
      <c r="TGE132" s="511"/>
      <c r="TGF132" s="511"/>
      <c r="TGG132" s="511"/>
      <c r="TGH132" s="511"/>
      <c r="TGI132" s="511"/>
      <c r="TGJ132" s="511"/>
      <c r="TGK132" s="511"/>
      <c r="TGL132" s="511"/>
      <c r="TGM132" s="511"/>
      <c r="TGN132" s="511"/>
      <c r="TGO132" s="511"/>
      <c r="TGP132" s="511"/>
      <c r="TGQ132" s="511"/>
      <c r="TGR132" s="511"/>
      <c r="TGS132" s="511"/>
      <c r="TGT132" s="511"/>
      <c r="TGU132" s="511"/>
      <c r="TGV132" s="511"/>
      <c r="TGW132" s="511"/>
      <c r="TGX132" s="511"/>
      <c r="TGY132" s="511"/>
      <c r="TGZ132" s="511"/>
      <c r="THA132" s="511"/>
      <c r="THB132" s="511"/>
      <c r="THC132" s="511"/>
      <c r="THD132" s="511"/>
      <c r="THE132" s="511"/>
      <c r="THF132" s="511"/>
      <c r="THG132" s="511"/>
      <c r="THH132" s="511"/>
      <c r="THI132" s="511"/>
      <c r="THJ132" s="511"/>
      <c r="THK132" s="511"/>
      <c r="THL132" s="511"/>
      <c r="THM132" s="511"/>
      <c r="THN132" s="511"/>
      <c r="THO132" s="511"/>
      <c r="THP132" s="511"/>
      <c r="THQ132" s="511"/>
      <c r="THR132" s="511"/>
      <c r="THS132" s="511"/>
      <c r="THT132" s="511"/>
      <c r="THU132" s="511"/>
      <c r="THV132" s="511"/>
      <c r="THW132" s="511"/>
      <c r="THX132" s="511"/>
      <c r="THY132" s="511"/>
      <c r="THZ132" s="511"/>
      <c r="TIA132" s="511"/>
      <c r="TIB132" s="511"/>
      <c r="TIC132" s="511"/>
      <c r="TID132" s="511"/>
      <c r="TIE132" s="511"/>
      <c r="TIF132" s="511"/>
      <c r="TIG132" s="511"/>
      <c r="TIH132" s="511"/>
      <c r="TII132" s="511"/>
      <c r="TIJ132" s="511"/>
      <c r="TIK132" s="511"/>
      <c r="TIL132" s="511"/>
      <c r="TIM132" s="511"/>
      <c r="TIN132" s="511"/>
      <c r="TIO132" s="511"/>
      <c r="TIP132" s="511"/>
      <c r="TIQ132" s="511"/>
      <c r="TIR132" s="511"/>
      <c r="TIS132" s="511"/>
      <c r="TIT132" s="511"/>
      <c r="TIU132" s="511"/>
      <c r="TIV132" s="511"/>
      <c r="TIW132" s="511"/>
      <c r="TIX132" s="511"/>
      <c r="TIY132" s="511"/>
      <c r="TIZ132" s="511"/>
      <c r="TJA132" s="511"/>
      <c r="TJB132" s="511"/>
      <c r="TJC132" s="511"/>
      <c r="TJD132" s="511"/>
      <c r="TJE132" s="511"/>
      <c r="TJF132" s="511"/>
      <c r="TJG132" s="511"/>
      <c r="TJH132" s="511"/>
      <c r="TJI132" s="511"/>
      <c r="TJJ132" s="511"/>
      <c r="TJK132" s="511"/>
      <c r="TJL132" s="511"/>
      <c r="TJM132" s="511"/>
      <c r="TJN132" s="511"/>
      <c r="TJO132" s="511"/>
      <c r="TJP132" s="511"/>
      <c r="TJQ132" s="511"/>
      <c r="TJR132" s="511"/>
      <c r="TJS132" s="511"/>
      <c r="TJT132" s="511"/>
      <c r="TJU132" s="511"/>
      <c r="TJV132" s="511"/>
      <c r="TJW132" s="511"/>
      <c r="TJX132" s="511"/>
      <c r="TJY132" s="511"/>
      <c r="TJZ132" s="511"/>
      <c r="TKA132" s="511"/>
      <c r="TKB132" s="511"/>
      <c r="TKC132" s="511"/>
      <c r="TKD132" s="511"/>
      <c r="TKE132" s="511"/>
      <c r="TKF132" s="511"/>
      <c r="TKG132" s="511"/>
      <c r="TKH132" s="511"/>
      <c r="TKI132" s="511"/>
      <c r="TKJ132" s="511"/>
      <c r="TKK132" s="511"/>
      <c r="TKL132" s="511"/>
      <c r="TKM132" s="511"/>
      <c r="TKN132" s="511"/>
      <c r="TKO132" s="511"/>
      <c r="TKP132" s="511"/>
      <c r="TKQ132" s="511"/>
      <c r="TKR132" s="511"/>
      <c r="TKS132" s="511"/>
      <c r="TKT132" s="511"/>
      <c r="TKU132" s="511"/>
      <c r="TKV132" s="511"/>
      <c r="TKW132" s="511"/>
      <c r="TKX132" s="511"/>
      <c r="TKY132" s="511"/>
      <c r="TKZ132" s="511"/>
      <c r="TLA132" s="511"/>
      <c r="TLB132" s="511"/>
      <c r="TLC132" s="511"/>
      <c r="TLD132" s="511"/>
      <c r="TLE132" s="511"/>
      <c r="TLF132" s="511"/>
      <c r="TLG132" s="511"/>
      <c r="TLH132" s="511"/>
      <c r="TLI132" s="511"/>
      <c r="TLJ132" s="511"/>
      <c r="TLK132" s="511"/>
      <c r="TLL132" s="511"/>
      <c r="TLM132" s="511"/>
      <c r="TLN132" s="511"/>
      <c r="TLO132" s="511"/>
      <c r="TLP132" s="511"/>
      <c r="TLQ132" s="511"/>
      <c r="TLR132" s="511"/>
      <c r="TLS132" s="511"/>
      <c r="TLT132" s="511"/>
      <c r="TLU132" s="511"/>
      <c r="TLV132" s="511"/>
      <c r="TLW132" s="511"/>
      <c r="TLX132" s="511"/>
      <c r="TLY132" s="511"/>
      <c r="TLZ132" s="511"/>
      <c r="TMA132" s="511"/>
      <c r="TMB132" s="511"/>
      <c r="TMC132" s="511"/>
      <c r="TMD132" s="511"/>
      <c r="TME132" s="511"/>
      <c r="TMF132" s="511"/>
      <c r="TMG132" s="511"/>
      <c r="TMH132" s="511"/>
      <c r="TMI132" s="511"/>
      <c r="TMJ132" s="511"/>
      <c r="TMK132" s="511"/>
      <c r="TML132" s="511"/>
      <c r="TMM132" s="511"/>
      <c r="TMN132" s="511"/>
      <c r="TMO132" s="511"/>
      <c r="TMP132" s="511"/>
      <c r="TMQ132" s="511"/>
      <c r="TMR132" s="511"/>
      <c r="TMS132" s="511"/>
      <c r="TMT132" s="511"/>
      <c r="TMU132" s="511"/>
      <c r="TMV132" s="511"/>
      <c r="TMW132" s="511"/>
      <c r="TMX132" s="511"/>
      <c r="TMY132" s="511"/>
      <c r="TMZ132" s="511"/>
      <c r="TNA132" s="511"/>
      <c r="TNB132" s="511"/>
      <c r="TNC132" s="511"/>
      <c r="TND132" s="511"/>
      <c r="TNE132" s="511"/>
      <c r="TNF132" s="511"/>
      <c r="TNG132" s="511"/>
      <c r="TNH132" s="511"/>
      <c r="TNI132" s="511"/>
      <c r="TNJ132" s="511"/>
      <c r="TNK132" s="511"/>
      <c r="TNL132" s="511"/>
      <c r="TNM132" s="511"/>
      <c r="TNN132" s="511"/>
      <c r="TNO132" s="511"/>
      <c r="TNP132" s="511"/>
      <c r="TNQ132" s="511"/>
      <c r="TNR132" s="511"/>
      <c r="TNS132" s="511"/>
      <c r="TNT132" s="511"/>
      <c r="TNU132" s="511"/>
      <c r="TNV132" s="511"/>
      <c r="TNW132" s="511"/>
      <c r="TNX132" s="511"/>
      <c r="TNY132" s="511"/>
      <c r="TNZ132" s="511"/>
      <c r="TOA132" s="511"/>
      <c r="TOB132" s="511"/>
      <c r="TOC132" s="511"/>
      <c r="TOD132" s="511"/>
      <c r="TOE132" s="511"/>
      <c r="TOF132" s="511"/>
      <c r="TOG132" s="511"/>
      <c r="TOH132" s="511"/>
      <c r="TOI132" s="511"/>
      <c r="TOJ132" s="511"/>
      <c r="TOK132" s="511"/>
      <c r="TOL132" s="511"/>
      <c r="TOM132" s="511"/>
      <c r="TON132" s="511"/>
      <c r="TOO132" s="511"/>
      <c r="TOP132" s="511"/>
      <c r="TOQ132" s="511"/>
      <c r="TOR132" s="511"/>
      <c r="TOS132" s="511"/>
      <c r="TOT132" s="511"/>
      <c r="TOU132" s="511"/>
      <c r="TOV132" s="511"/>
      <c r="TOW132" s="511"/>
      <c r="TOX132" s="511"/>
      <c r="TOY132" s="511"/>
      <c r="TOZ132" s="511"/>
      <c r="TPA132" s="511"/>
      <c r="TPB132" s="511"/>
      <c r="TPC132" s="511"/>
      <c r="TPD132" s="511"/>
      <c r="TPE132" s="511"/>
      <c r="TPF132" s="511"/>
      <c r="TPG132" s="511"/>
      <c r="TPH132" s="511"/>
      <c r="TPI132" s="511"/>
      <c r="TPJ132" s="511"/>
      <c r="TPK132" s="511"/>
      <c r="TPL132" s="511"/>
      <c r="TPM132" s="511"/>
      <c r="TPN132" s="511"/>
      <c r="TPO132" s="511"/>
      <c r="TPP132" s="511"/>
      <c r="TPQ132" s="511"/>
      <c r="TPR132" s="511"/>
      <c r="TPS132" s="511"/>
      <c r="TPT132" s="511"/>
      <c r="TPU132" s="511"/>
      <c r="TPV132" s="511"/>
      <c r="TPW132" s="511"/>
      <c r="TPX132" s="511"/>
      <c r="TPY132" s="511"/>
      <c r="TPZ132" s="511"/>
      <c r="TQA132" s="511"/>
      <c r="TQB132" s="511"/>
      <c r="TQC132" s="511"/>
      <c r="TQD132" s="511"/>
      <c r="TQE132" s="511"/>
      <c r="TQF132" s="511"/>
      <c r="TQG132" s="511"/>
      <c r="TQH132" s="511"/>
      <c r="TQI132" s="511"/>
      <c r="TQJ132" s="511"/>
      <c r="TQK132" s="511"/>
      <c r="TQL132" s="511"/>
      <c r="TQM132" s="511"/>
      <c r="TQN132" s="511"/>
      <c r="TQO132" s="511"/>
      <c r="TQP132" s="511"/>
      <c r="TQQ132" s="511"/>
      <c r="TQR132" s="511"/>
      <c r="TQS132" s="511"/>
      <c r="TQT132" s="511"/>
      <c r="TQU132" s="511"/>
      <c r="TQV132" s="511"/>
      <c r="TQW132" s="511"/>
      <c r="TQX132" s="511"/>
      <c r="TQY132" s="511"/>
      <c r="TQZ132" s="511"/>
      <c r="TRA132" s="511"/>
      <c r="TRB132" s="511"/>
      <c r="TRC132" s="511"/>
      <c r="TRD132" s="511"/>
      <c r="TRE132" s="511"/>
      <c r="TRF132" s="511"/>
      <c r="TRG132" s="511"/>
      <c r="TRH132" s="511"/>
      <c r="TRI132" s="511"/>
      <c r="TRJ132" s="511"/>
      <c r="TRK132" s="511"/>
      <c r="TRL132" s="511"/>
      <c r="TRM132" s="511"/>
      <c r="TRN132" s="511"/>
      <c r="TRO132" s="511"/>
      <c r="TRP132" s="511"/>
      <c r="TRQ132" s="511"/>
      <c r="TRR132" s="511"/>
      <c r="TRS132" s="511"/>
      <c r="TRT132" s="511"/>
      <c r="TRU132" s="511"/>
      <c r="TRV132" s="511"/>
      <c r="TRW132" s="511"/>
      <c r="TRX132" s="511"/>
      <c r="TRY132" s="511"/>
      <c r="TRZ132" s="511"/>
      <c r="TSA132" s="511"/>
      <c r="TSB132" s="511"/>
      <c r="TSC132" s="511"/>
      <c r="TSD132" s="511"/>
      <c r="TSE132" s="511"/>
      <c r="TSF132" s="511"/>
      <c r="TSG132" s="511"/>
      <c r="TSH132" s="511"/>
      <c r="TSI132" s="511"/>
      <c r="TSJ132" s="511"/>
      <c r="TSK132" s="511"/>
      <c r="TSL132" s="511"/>
      <c r="TSM132" s="511"/>
      <c r="TSN132" s="511"/>
      <c r="TSO132" s="511"/>
      <c r="TSP132" s="511"/>
      <c r="TSQ132" s="511"/>
      <c r="TSR132" s="511"/>
      <c r="TSS132" s="511"/>
      <c r="TST132" s="511"/>
      <c r="TSU132" s="511"/>
      <c r="TSV132" s="511"/>
      <c r="TSW132" s="511"/>
      <c r="TSX132" s="511"/>
      <c r="TSY132" s="511"/>
      <c r="TSZ132" s="511"/>
      <c r="TTA132" s="511"/>
      <c r="TTB132" s="511"/>
      <c r="TTC132" s="511"/>
      <c r="TTD132" s="511"/>
      <c r="TTE132" s="511"/>
      <c r="TTF132" s="511"/>
      <c r="TTG132" s="511"/>
      <c r="TTH132" s="511"/>
      <c r="TTI132" s="511"/>
      <c r="TTJ132" s="511"/>
      <c r="TTK132" s="511"/>
      <c r="TTL132" s="511"/>
      <c r="TTM132" s="511"/>
      <c r="TTN132" s="511"/>
      <c r="TTO132" s="511"/>
      <c r="TTP132" s="511"/>
      <c r="TTQ132" s="511"/>
      <c r="TTR132" s="511"/>
      <c r="TTS132" s="511"/>
      <c r="TTT132" s="511"/>
      <c r="TTU132" s="511"/>
      <c r="TTV132" s="511"/>
      <c r="TTW132" s="511"/>
      <c r="TTX132" s="511"/>
      <c r="TTY132" s="511"/>
      <c r="TTZ132" s="511"/>
      <c r="TUA132" s="511"/>
      <c r="TUB132" s="511"/>
      <c r="TUC132" s="511"/>
      <c r="TUD132" s="511"/>
      <c r="TUE132" s="511"/>
      <c r="TUF132" s="511"/>
      <c r="TUG132" s="511"/>
      <c r="TUH132" s="511"/>
      <c r="TUI132" s="511"/>
      <c r="TUJ132" s="511"/>
      <c r="TUK132" s="511"/>
      <c r="TUL132" s="511"/>
      <c r="TUM132" s="511"/>
      <c r="TUN132" s="511"/>
      <c r="TUO132" s="511"/>
      <c r="TUP132" s="511"/>
      <c r="TUQ132" s="511"/>
      <c r="TUR132" s="511"/>
      <c r="TUS132" s="511"/>
      <c r="TUT132" s="511"/>
      <c r="TUU132" s="511"/>
      <c r="TUV132" s="511"/>
      <c r="TUW132" s="511"/>
      <c r="TUX132" s="511"/>
      <c r="TUY132" s="511"/>
      <c r="TUZ132" s="511"/>
      <c r="TVA132" s="511"/>
      <c r="TVB132" s="511"/>
      <c r="TVC132" s="511"/>
      <c r="TVD132" s="511"/>
      <c r="TVE132" s="511"/>
      <c r="TVF132" s="511"/>
      <c r="TVG132" s="511"/>
      <c r="TVH132" s="511"/>
      <c r="TVI132" s="511"/>
      <c r="TVJ132" s="511"/>
      <c r="TVK132" s="511"/>
      <c r="TVL132" s="511"/>
      <c r="TVM132" s="511"/>
      <c r="TVN132" s="511"/>
      <c r="TVO132" s="511"/>
      <c r="TVP132" s="511"/>
      <c r="TVQ132" s="511"/>
      <c r="TVR132" s="511"/>
      <c r="TVS132" s="511"/>
      <c r="TVT132" s="511"/>
      <c r="TVU132" s="511"/>
      <c r="TVV132" s="511"/>
      <c r="TVW132" s="511"/>
      <c r="TVX132" s="511"/>
      <c r="TVY132" s="511"/>
      <c r="TVZ132" s="511"/>
      <c r="TWA132" s="511"/>
      <c r="TWB132" s="511"/>
      <c r="TWC132" s="511"/>
      <c r="TWD132" s="511"/>
      <c r="TWE132" s="511"/>
      <c r="TWF132" s="511"/>
      <c r="TWG132" s="511"/>
      <c r="TWH132" s="511"/>
      <c r="TWI132" s="511"/>
      <c r="TWJ132" s="511"/>
      <c r="TWK132" s="511"/>
      <c r="TWL132" s="511"/>
      <c r="TWM132" s="511"/>
      <c r="TWN132" s="511"/>
      <c r="TWO132" s="511"/>
      <c r="TWP132" s="511"/>
      <c r="TWQ132" s="511"/>
      <c r="TWR132" s="511"/>
      <c r="TWS132" s="511"/>
      <c r="TWT132" s="511"/>
      <c r="TWU132" s="511"/>
      <c r="TWV132" s="511"/>
      <c r="TWW132" s="511"/>
      <c r="TWX132" s="511"/>
      <c r="TWY132" s="511"/>
      <c r="TWZ132" s="511"/>
      <c r="TXA132" s="511"/>
      <c r="TXB132" s="511"/>
      <c r="TXC132" s="511"/>
      <c r="TXD132" s="511"/>
      <c r="TXE132" s="511"/>
      <c r="TXF132" s="511"/>
      <c r="TXG132" s="511"/>
      <c r="TXH132" s="511"/>
      <c r="TXI132" s="511"/>
      <c r="TXJ132" s="511"/>
      <c r="TXK132" s="511"/>
      <c r="TXL132" s="511"/>
      <c r="TXM132" s="511"/>
      <c r="TXN132" s="511"/>
      <c r="TXO132" s="511"/>
      <c r="TXP132" s="511"/>
      <c r="TXQ132" s="511"/>
      <c r="TXR132" s="511"/>
      <c r="TXS132" s="511"/>
      <c r="TXT132" s="511"/>
      <c r="TXU132" s="511"/>
      <c r="TXV132" s="511"/>
      <c r="TXW132" s="511"/>
      <c r="TXX132" s="511"/>
      <c r="TXY132" s="511"/>
      <c r="TXZ132" s="511"/>
      <c r="TYA132" s="511"/>
      <c r="TYB132" s="511"/>
      <c r="TYC132" s="511"/>
      <c r="TYD132" s="511"/>
      <c r="TYE132" s="511"/>
      <c r="TYF132" s="511"/>
      <c r="TYG132" s="511"/>
      <c r="TYH132" s="511"/>
      <c r="TYI132" s="511"/>
      <c r="TYJ132" s="511"/>
      <c r="TYK132" s="511"/>
      <c r="TYL132" s="511"/>
      <c r="TYM132" s="511"/>
      <c r="TYN132" s="511"/>
      <c r="TYO132" s="511"/>
      <c r="TYP132" s="511"/>
      <c r="TYQ132" s="511"/>
      <c r="TYR132" s="511"/>
      <c r="TYS132" s="511"/>
      <c r="TYT132" s="511"/>
      <c r="TYU132" s="511"/>
      <c r="TYV132" s="511"/>
      <c r="TYW132" s="511"/>
      <c r="TYX132" s="511"/>
      <c r="TYY132" s="511"/>
      <c r="TYZ132" s="511"/>
      <c r="TZA132" s="511"/>
      <c r="TZB132" s="511"/>
      <c r="TZC132" s="511"/>
      <c r="TZD132" s="511"/>
      <c r="TZE132" s="511"/>
      <c r="TZF132" s="511"/>
      <c r="TZG132" s="511"/>
      <c r="TZH132" s="511"/>
      <c r="TZI132" s="511"/>
      <c r="TZJ132" s="511"/>
      <c r="TZK132" s="511"/>
      <c r="TZL132" s="511"/>
      <c r="TZM132" s="511"/>
      <c r="TZN132" s="511"/>
      <c r="TZO132" s="511"/>
      <c r="TZP132" s="511"/>
      <c r="TZQ132" s="511"/>
      <c r="TZR132" s="511"/>
      <c r="TZS132" s="511"/>
      <c r="TZT132" s="511"/>
      <c r="TZU132" s="511"/>
      <c r="TZV132" s="511"/>
      <c r="TZW132" s="511"/>
      <c r="TZX132" s="511"/>
      <c r="TZY132" s="511"/>
      <c r="TZZ132" s="511"/>
      <c r="UAA132" s="511"/>
      <c r="UAB132" s="511"/>
      <c r="UAC132" s="511"/>
      <c r="UAD132" s="511"/>
      <c r="UAE132" s="511"/>
      <c r="UAF132" s="511"/>
      <c r="UAG132" s="511"/>
      <c r="UAH132" s="511"/>
      <c r="UAI132" s="511"/>
      <c r="UAJ132" s="511"/>
      <c r="UAK132" s="511"/>
      <c r="UAL132" s="511"/>
      <c r="UAM132" s="511"/>
      <c r="UAN132" s="511"/>
      <c r="UAO132" s="511"/>
      <c r="UAP132" s="511"/>
      <c r="UAQ132" s="511"/>
      <c r="UAR132" s="511"/>
      <c r="UAS132" s="511"/>
      <c r="UAT132" s="511"/>
      <c r="UAU132" s="511"/>
      <c r="UAV132" s="511"/>
      <c r="UAW132" s="511"/>
      <c r="UAX132" s="511"/>
      <c r="UAY132" s="511"/>
      <c r="UAZ132" s="511"/>
      <c r="UBA132" s="511"/>
      <c r="UBB132" s="511"/>
      <c r="UBC132" s="511"/>
      <c r="UBD132" s="511"/>
      <c r="UBE132" s="511"/>
      <c r="UBF132" s="511"/>
      <c r="UBG132" s="511"/>
      <c r="UBH132" s="511"/>
      <c r="UBI132" s="511"/>
      <c r="UBJ132" s="511"/>
      <c r="UBK132" s="511"/>
      <c r="UBL132" s="511"/>
      <c r="UBM132" s="511"/>
      <c r="UBN132" s="511"/>
      <c r="UBO132" s="511"/>
      <c r="UBP132" s="511"/>
      <c r="UBQ132" s="511"/>
      <c r="UBR132" s="511"/>
      <c r="UBS132" s="511"/>
      <c r="UBT132" s="511"/>
      <c r="UBU132" s="511"/>
      <c r="UBV132" s="511"/>
      <c r="UBW132" s="511"/>
      <c r="UBX132" s="511"/>
      <c r="UBY132" s="511"/>
      <c r="UBZ132" s="511"/>
      <c r="UCA132" s="511"/>
      <c r="UCB132" s="511"/>
      <c r="UCC132" s="511"/>
      <c r="UCD132" s="511"/>
      <c r="UCE132" s="511"/>
      <c r="UCF132" s="511"/>
      <c r="UCG132" s="511"/>
      <c r="UCH132" s="511"/>
      <c r="UCI132" s="511"/>
      <c r="UCJ132" s="511"/>
      <c r="UCK132" s="511"/>
      <c r="UCL132" s="511"/>
      <c r="UCM132" s="511"/>
      <c r="UCN132" s="511"/>
      <c r="UCO132" s="511"/>
      <c r="UCP132" s="511"/>
      <c r="UCQ132" s="511"/>
      <c r="UCR132" s="511"/>
      <c r="UCS132" s="511"/>
      <c r="UCT132" s="511"/>
      <c r="UCU132" s="511"/>
      <c r="UCV132" s="511"/>
      <c r="UCW132" s="511"/>
      <c r="UCX132" s="511"/>
      <c r="UCY132" s="511"/>
      <c r="UCZ132" s="511"/>
      <c r="UDA132" s="511"/>
      <c r="UDB132" s="511"/>
      <c r="UDC132" s="511"/>
      <c r="UDD132" s="511"/>
      <c r="UDE132" s="511"/>
      <c r="UDF132" s="511"/>
      <c r="UDG132" s="511"/>
      <c r="UDH132" s="511"/>
      <c r="UDI132" s="511"/>
      <c r="UDJ132" s="511"/>
      <c r="UDK132" s="511"/>
      <c r="UDL132" s="511"/>
      <c r="UDM132" s="511"/>
      <c r="UDN132" s="511"/>
      <c r="UDO132" s="511"/>
      <c r="UDP132" s="511"/>
      <c r="UDQ132" s="511"/>
      <c r="UDR132" s="511"/>
      <c r="UDS132" s="511"/>
      <c r="UDT132" s="511"/>
      <c r="UDU132" s="511"/>
      <c r="UDV132" s="511"/>
      <c r="UDW132" s="511"/>
      <c r="UDX132" s="511"/>
      <c r="UDY132" s="511"/>
      <c r="UDZ132" s="511"/>
      <c r="UEA132" s="511"/>
      <c r="UEB132" s="511"/>
      <c r="UEC132" s="511"/>
      <c r="UED132" s="511"/>
      <c r="UEE132" s="511"/>
      <c r="UEF132" s="511"/>
      <c r="UEG132" s="511"/>
      <c r="UEH132" s="511"/>
      <c r="UEI132" s="511"/>
      <c r="UEJ132" s="511"/>
      <c r="UEK132" s="511"/>
      <c r="UEL132" s="511"/>
      <c r="UEM132" s="511"/>
      <c r="UEN132" s="511"/>
      <c r="UEO132" s="511"/>
      <c r="UEP132" s="511"/>
      <c r="UEQ132" s="511"/>
      <c r="UER132" s="511"/>
      <c r="UES132" s="511"/>
      <c r="UET132" s="511"/>
      <c r="UEU132" s="511"/>
      <c r="UEV132" s="511"/>
      <c r="UEW132" s="511"/>
      <c r="UEX132" s="511"/>
      <c r="UEY132" s="511"/>
      <c r="UEZ132" s="511"/>
      <c r="UFA132" s="511"/>
      <c r="UFB132" s="511"/>
      <c r="UFC132" s="511"/>
      <c r="UFD132" s="511"/>
      <c r="UFE132" s="511"/>
      <c r="UFF132" s="511"/>
      <c r="UFG132" s="511"/>
      <c r="UFH132" s="511"/>
      <c r="UFI132" s="511"/>
      <c r="UFJ132" s="511"/>
      <c r="UFK132" s="511"/>
      <c r="UFL132" s="511"/>
      <c r="UFM132" s="511"/>
      <c r="UFN132" s="511"/>
      <c r="UFO132" s="511"/>
      <c r="UFP132" s="511"/>
      <c r="UFQ132" s="511"/>
      <c r="UFR132" s="511"/>
      <c r="UFS132" s="511"/>
      <c r="UFT132" s="511"/>
      <c r="UFU132" s="511"/>
      <c r="UFV132" s="511"/>
      <c r="UFW132" s="511"/>
      <c r="UFX132" s="511"/>
      <c r="UFY132" s="511"/>
      <c r="UFZ132" s="511"/>
      <c r="UGA132" s="511"/>
      <c r="UGB132" s="511"/>
      <c r="UGC132" s="511"/>
      <c r="UGD132" s="511"/>
      <c r="UGE132" s="511"/>
      <c r="UGF132" s="511"/>
      <c r="UGG132" s="511"/>
      <c r="UGH132" s="511"/>
      <c r="UGI132" s="511"/>
      <c r="UGJ132" s="511"/>
      <c r="UGK132" s="511"/>
      <c r="UGL132" s="511"/>
      <c r="UGM132" s="511"/>
      <c r="UGN132" s="511"/>
      <c r="UGO132" s="511"/>
      <c r="UGP132" s="511"/>
      <c r="UGQ132" s="511"/>
      <c r="UGR132" s="511"/>
      <c r="UGS132" s="511"/>
      <c r="UGT132" s="511"/>
      <c r="UGU132" s="511"/>
      <c r="UGV132" s="511"/>
      <c r="UGW132" s="511"/>
      <c r="UGX132" s="511"/>
      <c r="UGY132" s="511"/>
      <c r="UGZ132" s="511"/>
      <c r="UHA132" s="511"/>
      <c r="UHB132" s="511"/>
      <c r="UHC132" s="511"/>
      <c r="UHD132" s="511"/>
      <c r="UHE132" s="511"/>
      <c r="UHF132" s="511"/>
      <c r="UHG132" s="511"/>
      <c r="UHH132" s="511"/>
      <c r="UHI132" s="511"/>
      <c r="UHJ132" s="511"/>
      <c r="UHK132" s="511"/>
      <c r="UHL132" s="511"/>
      <c r="UHM132" s="511"/>
      <c r="UHN132" s="511"/>
      <c r="UHO132" s="511"/>
      <c r="UHP132" s="511"/>
      <c r="UHQ132" s="511"/>
      <c r="UHR132" s="511"/>
      <c r="UHS132" s="511"/>
      <c r="UHT132" s="511"/>
      <c r="UHU132" s="511"/>
      <c r="UHV132" s="511"/>
      <c r="UHW132" s="511"/>
      <c r="UHX132" s="511"/>
      <c r="UHY132" s="511"/>
      <c r="UHZ132" s="511"/>
      <c r="UIA132" s="511"/>
      <c r="UIB132" s="511"/>
      <c r="UIC132" s="511"/>
      <c r="UID132" s="511"/>
      <c r="UIE132" s="511"/>
      <c r="UIF132" s="511"/>
      <c r="UIG132" s="511"/>
      <c r="UIH132" s="511"/>
      <c r="UII132" s="511"/>
      <c r="UIJ132" s="511"/>
      <c r="UIK132" s="511"/>
      <c r="UIL132" s="511"/>
      <c r="UIM132" s="511"/>
      <c r="UIN132" s="511"/>
      <c r="UIO132" s="511"/>
      <c r="UIP132" s="511"/>
      <c r="UIQ132" s="511"/>
      <c r="UIR132" s="511"/>
      <c r="UIS132" s="511"/>
      <c r="UIT132" s="511"/>
      <c r="UIU132" s="511"/>
      <c r="UIV132" s="511"/>
      <c r="UIW132" s="511"/>
      <c r="UIX132" s="511"/>
      <c r="UIY132" s="511"/>
      <c r="UIZ132" s="511"/>
      <c r="UJA132" s="511"/>
      <c r="UJB132" s="511"/>
      <c r="UJC132" s="511"/>
      <c r="UJD132" s="511"/>
      <c r="UJE132" s="511"/>
      <c r="UJF132" s="511"/>
      <c r="UJG132" s="511"/>
      <c r="UJH132" s="511"/>
      <c r="UJI132" s="511"/>
      <c r="UJJ132" s="511"/>
      <c r="UJK132" s="511"/>
      <c r="UJL132" s="511"/>
      <c r="UJM132" s="511"/>
      <c r="UJN132" s="511"/>
      <c r="UJO132" s="511"/>
      <c r="UJP132" s="511"/>
      <c r="UJQ132" s="511"/>
      <c r="UJR132" s="511"/>
      <c r="UJS132" s="511"/>
      <c r="UJT132" s="511"/>
      <c r="UJU132" s="511"/>
      <c r="UJV132" s="511"/>
      <c r="UJW132" s="511"/>
      <c r="UJX132" s="511"/>
      <c r="UJY132" s="511"/>
      <c r="UJZ132" s="511"/>
      <c r="UKA132" s="511"/>
      <c r="UKB132" s="511"/>
      <c r="UKC132" s="511"/>
      <c r="UKD132" s="511"/>
      <c r="UKE132" s="511"/>
      <c r="UKF132" s="511"/>
      <c r="UKG132" s="511"/>
      <c r="UKH132" s="511"/>
      <c r="UKI132" s="511"/>
      <c r="UKJ132" s="511"/>
      <c r="UKK132" s="511"/>
      <c r="UKL132" s="511"/>
      <c r="UKM132" s="511"/>
      <c r="UKN132" s="511"/>
      <c r="UKO132" s="511"/>
      <c r="UKP132" s="511"/>
      <c r="UKQ132" s="511"/>
      <c r="UKR132" s="511"/>
      <c r="UKS132" s="511"/>
      <c r="UKT132" s="511"/>
      <c r="UKU132" s="511"/>
      <c r="UKV132" s="511"/>
      <c r="UKW132" s="511"/>
      <c r="UKX132" s="511"/>
      <c r="UKY132" s="511"/>
      <c r="UKZ132" s="511"/>
      <c r="ULA132" s="511"/>
      <c r="ULB132" s="511"/>
      <c r="ULC132" s="511"/>
      <c r="ULD132" s="511"/>
      <c r="ULE132" s="511"/>
      <c r="ULF132" s="511"/>
      <c r="ULG132" s="511"/>
      <c r="ULH132" s="511"/>
      <c r="ULI132" s="511"/>
      <c r="ULJ132" s="511"/>
      <c r="ULK132" s="511"/>
      <c r="ULL132" s="511"/>
      <c r="ULM132" s="511"/>
      <c r="ULN132" s="511"/>
      <c r="ULO132" s="511"/>
      <c r="ULP132" s="511"/>
      <c r="ULQ132" s="511"/>
      <c r="ULR132" s="511"/>
      <c r="ULS132" s="511"/>
      <c r="ULT132" s="511"/>
      <c r="ULU132" s="511"/>
      <c r="ULV132" s="511"/>
      <c r="ULW132" s="511"/>
      <c r="ULX132" s="511"/>
      <c r="ULY132" s="511"/>
      <c r="ULZ132" s="511"/>
      <c r="UMA132" s="511"/>
      <c r="UMB132" s="511"/>
      <c r="UMC132" s="511"/>
      <c r="UMD132" s="511"/>
      <c r="UME132" s="511"/>
      <c r="UMF132" s="511"/>
      <c r="UMG132" s="511"/>
      <c r="UMH132" s="511"/>
      <c r="UMI132" s="511"/>
      <c r="UMJ132" s="511"/>
      <c r="UMK132" s="511"/>
      <c r="UML132" s="511"/>
      <c r="UMM132" s="511"/>
      <c r="UMN132" s="511"/>
      <c r="UMO132" s="511"/>
      <c r="UMP132" s="511"/>
      <c r="UMQ132" s="511"/>
      <c r="UMR132" s="511"/>
      <c r="UMS132" s="511"/>
      <c r="UMT132" s="511"/>
      <c r="UMU132" s="511"/>
      <c r="UMV132" s="511"/>
      <c r="UMW132" s="511"/>
      <c r="UMX132" s="511"/>
      <c r="UMY132" s="511"/>
      <c r="UMZ132" s="511"/>
      <c r="UNA132" s="511"/>
      <c r="UNB132" s="511"/>
      <c r="UNC132" s="511"/>
      <c r="UND132" s="511"/>
      <c r="UNE132" s="511"/>
      <c r="UNF132" s="511"/>
      <c r="UNG132" s="511"/>
      <c r="UNH132" s="511"/>
      <c r="UNI132" s="511"/>
      <c r="UNJ132" s="511"/>
      <c r="UNK132" s="511"/>
      <c r="UNL132" s="511"/>
      <c r="UNM132" s="511"/>
      <c r="UNN132" s="511"/>
      <c r="UNO132" s="511"/>
      <c r="UNP132" s="511"/>
      <c r="UNQ132" s="511"/>
      <c r="UNR132" s="511"/>
      <c r="UNS132" s="511"/>
      <c r="UNT132" s="511"/>
      <c r="UNU132" s="511"/>
      <c r="UNV132" s="511"/>
      <c r="UNW132" s="511"/>
      <c r="UNX132" s="511"/>
      <c r="UNY132" s="511"/>
      <c r="UNZ132" s="511"/>
      <c r="UOA132" s="511"/>
      <c r="UOB132" s="511"/>
      <c r="UOC132" s="511"/>
      <c r="UOD132" s="511"/>
      <c r="UOE132" s="511"/>
      <c r="UOF132" s="511"/>
      <c r="UOG132" s="511"/>
      <c r="UOH132" s="511"/>
      <c r="UOI132" s="511"/>
      <c r="UOJ132" s="511"/>
      <c r="UOK132" s="511"/>
      <c r="UOL132" s="511"/>
      <c r="UOM132" s="511"/>
      <c r="UON132" s="511"/>
      <c r="UOO132" s="511"/>
      <c r="UOP132" s="511"/>
      <c r="UOQ132" s="511"/>
      <c r="UOR132" s="511"/>
      <c r="UOS132" s="511"/>
      <c r="UOT132" s="511"/>
      <c r="UOU132" s="511"/>
      <c r="UOV132" s="511"/>
      <c r="UOW132" s="511"/>
      <c r="UOX132" s="511"/>
      <c r="UOY132" s="511"/>
      <c r="UOZ132" s="511"/>
      <c r="UPA132" s="511"/>
      <c r="UPB132" s="511"/>
      <c r="UPC132" s="511"/>
      <c r="UPD132" s="511"/>
      <c r="UPE132" s="511"/>
      <c r="UPF132" s="511"/>
      <c r="UPG132" s="511"/>
      <c r="UPH132" s="511"/>
      <c r="UPI132" s="511"/>
      <c r="UPJ132" s="511"/>
      <c r="UPK132" s="511"/>
      <c r="UPL132" s="511"/>
      <c r="UPM132" s="511"/>
      <c r="UPN132" s="511"/>
      <c r="UPO132" s="511"/>
      <c r="UPP132" s="511"/>
      <c r="UPQ132" s="511"/>
      <c r="UPR132" s="511"/>
      <c r="UPS132" s="511"/>
      <c r="UPT132" s="511"/>
      <c r="UPU132" s="511"/>
      <c r="UPV132" s="511"/>
      <c r="UPW132" s="511"/>
      <c r="UPX132" s="511"/>
      <c r="UPY132" s="511"/>
      <c r="UPZ132" s="511"/>
      <c r="UQA132" s="511"/>
      <c r="UQB132" s="511"/>
      <c r="UQC132" s="511"/>
      <c r="UQD132" s="511"/>
      <c r="UQE132" s="511"/>
      <c r="UQF132" s="511"/>
      <c r="UQG132" s="511"/>
      <c r="UQH132" s="511"/>
      <c r="UQI132" s="511"/>
      <c r="UQJ132" s="511"/>
      <c r="UQK132" s="511"/>
      <c r="UQL132" s="511"/>
      <c r="UQM132" s="511"/>
      <c r="UQN132" s="511"/>
      <c r="UQO132" s="511"/>
      <c r="UQP132" s="511"/>
      <c r="UQQ132" s="511"/>
      <c r="UQR132" s="511"/>
      <c r="UQS132" s="511"/>
      <c r="UQT132" s="511"/>
      <c r="UQU132" s="511"/>
      <c r="UQV132" s="511"/>
      <c r="UQW132" s="511"/>
      <c r="UQX132" s="511"/>
      <c r="UQY132" s="511"/>
      <c r="UQZ132" s="511"/>
      <c r="URA132" s="511"/>
      <c r="URB132" s="511"/>
      <c r="URC132" s="511"/>
      <c r="URD132" s="511"/>
      <c r="URE132" s="511"/>
      <c r="URF132" s="511"/>
      <c r="URG132" s="511"/>
      <c r="URH132" s="511"/>
      <c r="URI132" s="511"/>
      <c r="URJ132" s="511"/>
      <c r="URK132" s="511"/>
      <c r="URL132" s="511"/>
      <c r="URM132" s="511"/>
      <c r="URN132" s="511"/>
      <c r="URO132" s="511"/>
      <c r="URP132" s="511"/>
      <c r="URQ132" s="511"/>
      <c r="URR132" s="511"/>
      <c r="URS132" s="511"/>
      <c r="URT132" s="511"/>
      <c r="URU132" s="511"/>
      <c r="URV132" s="511"/>
      <c r="URW132" s="511"/>
      <c r="URX132" s="511"/>
      <c r="URY132" s="511"/>
      <c r="URZ132" s="511"/>
      <c r="USA132" s="511"/>
      <c r="USB132" s="511"/>
      <c r="USC132" s="511"/>
      <c r="USD132" s="511"/>
      <c r="USE132" s="511"/>
      <c r="USF132" s="511"/>
      <c r="USG132" s="511"/>
      <c r="USH132" s="511"/>
      <c r="USI132" s="511"/>
      <c r="USJ132" s="511"/>
      <c r="USK132" s="511"/>
      <c r="USL132" s="511"/>
      <c r="USM132" s="511"/>
      <c r="USN132" s="511"/>
      <c r="USO132" s="511"/>
      <c r="USP132" s="511"/>
      <c r="USQ132" s="511"/>
      <c r="USR132" s="511"/>
      <c r="USS132" s="511"/>
      <c r="UST132" s="511"/>
      <c r="USU132" s="511"/>
      <c r="USV132" s="511"/>
      <c r="USW132" s="511"/>
      <c r="USX132" s="511"/>
      <c r="USY132" s="511"/>
      <c r="USZ132" s="511"/>
      <c r="UTA132" s="511"/>
      <c r="UTB132" s="511"/>
      <c r="UTC132" s="511"/>
      <c r="UTD132" s="511"/>
      <c r="UTE132" s="511"/>
      <c r="UTF132" s="511"/>
      <c r="UTG132" s="511"/>
      <c r="UTH132" s="511"/>
      <c r="UTI132" s="511"/>
      <c r="UTJ132" s="511"/>
      <c r="UTK132" s="511"/>
      <c r="UTL132" s="511"/>
      <c r="UTM132" s="511"/>
      <c r="UTN132" s="511"/>
      <c r="UTO132" s="511"/>
      <c r="UTP132" s="511"/>
      <c r="UTQ132" s="511"/>
      <c r="UTR132" s="511"/>
      <c r="UTS132" s="511"/>
      <c r="UTT132" s="511"/>
      <c r="UTU132" s="511"/>
      <c r="UTV132" s="511"/>
      <c r="UTW132" s="511"/>
      <c r="UTX132" s="511"/>
      <c r="UTY132" s="511"/>
      <c r="UTZ132" s="511"/>
      <c r="UUA132" s="511"/>
      <c r="UUB132" s="511"/>
      <c r="UUC132" s="511"/>
      <c r="UUD132" s="511"/>
      <c r="UUE132" s="511"/>
      <c r="UUF132" s="511"/>
      <c r="UUG132" s="511"/>
      <c r="UUH132" s="511"/>
      <c r="UUI132" s="511"/>
      <c r="UUJ132" s="511"/>
      <c r="UUK132" s="511"/>
      <c r="UUL132" s="511"/>
      <c r="UUM132" s="511"/>
      <c r="UUN132" s="511"/>
      <c r="UUO132" s="511"/>
      <c r="UUP132" s="511"/>
      <c r="UUQ132" s="511"/>
      <c r="UUR132" s="511"/>
      <c r="UUS132" s="511"/>
      <c r="UUT132" s="511"/>
      <c r="UUU132" s="511"/>
      <c r="UUV132" s="511"/>
      <c r="UUW132" s="511"/>
      <c r="UUX132" s="511"/>
      <c r="UUY132" s="511"/>
      <c r="UUZ132" s="511"/>
      <c r="UVA132" s="511"/>
      <c r="UVB132" s="511"/>
      <c r="UVC132" s="511"/>
      <c r="UVD132" s="511"/>
      <c r="UVE132" s="511"/>
      <c r="UVF132" s="511"/>
      <c r="UVG132" s="511"/>
      <c r="UVH132" s="511"/>
      <c r="UVI132" s="511"/>
      <c r="UVJ132" s="511"/>
      <c r="UVK132" s="511"/>
      <c r="UVL132" s="511"/>
      <c r="UVM132" s="511"/>
      <c r="UVN132" s="511"/>
      <c r="UVO132" s="511"/>
      <c r="UVP132" s="511"/>
      <c r="UVQ132" s="511"/>
      <c r="UVR132" s="511"/>
      <c r="UVS132" s="511"/>
      <c r="UVT132" s="511"/>
      <c r="UVU132" s="511"/>
      <c r="UVV132" s="511"/>
      <c r="UVW132" s="511"/>
      <c r="UVX132" s="511"/>
      <c r="UVY132" s="511"/>
      <c r="UVZ132" s="511"/>
      <c r="UWA132" s="511"/>
      <c r="UWB132" s="511"/>
      <c r="UWC132" s="511"/>
      <c r="UWD132" s="511"/>
      <c r="UWE132" s="511"/>
      <c r="UWF132" s="511"/>
      <c r="UWG132" s="511"/>
      <c r="UWH132" s="511"/>
      <c r="UWI132" s="511"/>
      <c r="UWJ132" s="511"/>
      <c r="UWK132" s="511"/>
      <c r="UWL132" s="511"/>
      <c r="UWM132" s="511"/>
      <c r="UWN132" s="511"/>
      <c r="UWO132" s="511"/>
      <c r="UWP132" s="511"/>
      <c r="UWQ132" s="511"/>
      <c r="UWR132" s="511"/>
      <c r="UWS132" s="511"/>
      <c r="UWT132" s="511"/>
      <c r="UWU132" s="511"/>
      <c r="UWV132" s="511"/>
      <c r="UWW132" s="511"/>
      <c r="UWX132" s="511"/>
      <c r="UWY132" s="511"/>
      <c r="UWZ132" s="511"/>
      <c r="UXA132" s="511"/>
      <c r="UXB132" s="511"/>
      <c r="UXC132" s="511"/>
      <c r="UXD132" s="511"/>
      <c r="UXE132" s="511"/>
      <c r="UXF132" s="511"/>
      <c r="UXG132" s="511"/>
      <c r="UXH132" s="511"/>
      <c r="UXI132" s="511"/>
      <c r="UXJ132" s="511"/>
      <c r="UXK132" s="511"/>
      <c r="UXL132" s="511"/>
      <c r="UXM132" s="511"/>
      <c r="UXN132" s="511"/>
      <c r="UXO132" s="511"/>
      <c r="UXP132" s="511"/>
      <c r="UXQ132" s="511"/>
      <c r="UXR132" s="511"/>
      <c r="UXS132" s="511"/>
      <c r="UXT132" s="511"/>
      <c r="UXU132" s="511"/>
      <c r="UXV132" s="511"/>
      <c r="UXW132" s="511"/>
      <c r="UXX132" s="511"/>
      <c r="UXY132" s="511"/>
      <c r="UXZ132" s="511"/>
      <c r="UYA132" s="511"/>
      <c r="UYB132" s="511"/>
      <c r="UYC132" s="511"/>
      <c r="UYD132" s="511"/>
      <c r="UYE132" s="511"/>
      <c r="UYF132" s="511"/>
      <c r="UYG132" s="511"/>
      <c r="UYH132" s="511"/>
      <c r="UYI132" s="511"/>
      <c r="UYJ132" s="511"/>
      <c r="UYK132" s="511"/>
      <c r="UYL132" s="511"/>
      <c r="UYM132" s="511"/>
      <c r="UYN132" s="511"/>
      <c r="UYO132" s="511"/>
      <c r="UYP132" s="511"/>
      <c r="UYQ132" s="511"/>
      <c r="UYR132" s="511"/>
      <c r="UYS132" s="511"/>
      <c r="UYT132" s="511"/>
      <c r="UYU132" s="511"/>
      <c r="UYV132" s="511"/>
      <c r="UYW132" s="511"/>
      <c r="UYX132" s="511"/>
      <c r="UYY132" s="511"/>
      <c r="UYZ132" s="511"/>
      <c r="UZA132" s="511"/>
      <c r="UZB132" s="511"/>
      <c r="UZC132" s="511"/>
      <c r="UZD132" s="511"/>
      <c r="UZE132" s="511"/>
      <c r="UZF132" s="511"/>
      <c r="UZG132" s="511"/>
      <c r="UZH132" s="511"/>
      <c r="UZI132" s="511"/>
      <c r="UZJ132" s="511"/>
      <c r="UZK132" s="511"/>
      <c r="UZL132" s="511"/>
      <c r="UZM132" s="511"/>
      <c r="UZN132" s="511"/>
      <c r="UZO132" s="511"/>
      <c r="UZP132" s="511"/>
      <c r="UZQ132" s="511"/>
      <c r="UZR132" s="511"/>
      <c r="UZS132" s="511"/>
      <c r="UZT132" s="511"/>
      <c r="UZU132" s="511"/>
      <c r="UZV132" s="511"/>
      <c r="UZW132" s="511"/>
      <c r="UZX132" s="511"/>
      <c r="UZY132" s="511"/>
      <c r="UZZ132" s="511"/>
      <c r="VAA132" s="511"/>
      <c r="VAB132" s="511"/>
      <c r="VAC132" s="511"/>
      <c r="VAD132" s="511"/>
      <c r="VAE132" s="511"/>
      <c r="VAF132" s="511"/>
      <c r="VAG132" s="511"/>
      <c r="VAH132" s="511"/>
      <c r="VAI132" s="511"/>
      <c r="VAJ132" s="511"/>
      <c r="VAK132" s="511"/>
      <c r="VAL132" s="511"/>
      <c r="VAM132" s="511"/>
      <c r="VAN132" s="511"/>
      <c r="VAO132" s="511"/>
      <c r="VAP132" s="511"/>
      <c r="VAQ132" s="511"/>
      <c r="VAR132" s="511"/>
      <c r="VAS132" s="511"/>
      <c r="VAT132" s="511"/>
      <c r="VAU132" s="511"/>
      <c r="VAV132" s="511"/>
      <c r="VAW132" s="511"/>
      <c r="VAX132" s="511"/>
      <c r="VAY132" s="511"/>
      <c r="VAZ132" s="511"/>
      <c r="VBA132" s="511"/>
      <c r="VBB132" s="511"/>
      <c r="VBC132" s="511"/>
      <c r="VBD132" s="511"/>
      <c r="VBE132" s="511"/>
      <c r="VBF132" s="511"/>
      <c r="VBG132" s="511"/>
      <c r="VBH132" s="511"/>
      <c r="VBI132" s="511"/>
      <c r="VBJ132" s="511"/>
      <c r="VBK132" s="511"/>
      <c r="VBL132" s="511"/>
      <c r="VBM132" s="511"/>
      <c r="VBN132" s="511"/>
      <c r="VBO132" s="511"/>
      <c r="VBP132" s="511"/>
      <c r="VBQ132" s="511"/>
      <c r="VBR132" s="511"/>
      <c r="VBS132" s="511"/>
      <c r="VBT132" s="511"/>
      <c r="VBU132" s="511"/>
      <c r="VBV132" s="511"/>
      <c r="VBW132" s="511"/>
      <c r="VBX132" s="511"/>
      <c r="VBY132" s="511"/>
      <c r="VBZ132" s="511"/>
      <c r="VCA132" s="511"/>
      <c r="VCB132" s="511"/>
      <c r="VCC132" s="511"/>
      <c r="VCD132" s="511"/>
      <c r="VCE132" s="511"/>
      <c r="VCF132" s="511"/>
      <c r="VCG132" s="511"/>
      <c r="VCH132" s="511"/>
      <c r="VCI132" s="511"/>
      <c r="VCJ132" s="511"/>
      <c r="VCK132" s="511"/>
      <c r="VCL132" s="511"/>
      <c r="VCM132" s="511"/>
      <c r="VCN132" s="511"/>
      <c r="VCO132" s="511"/>
      <c r="VCP132" s="511"/>
      <c r="VCQ132" s="511"/>
      <c r="VCR132" s="511"/>
      <c r="VCS132" s="511"/>
      <c r="VCT132" s="511"/>
      <c r="VCU132" s="511"/>
      <c r="VCV132" s="511"/>
      <c r="VCW132" s="511"/>
      <c r="VCX132" s="511"/>
      <c r="VCY132" s="511"/>
      <c r="VCZ132" s="511"/>
      <c r="VDA132" s="511"/>
      <c r="VDB132" s="511"/>
      <c r="VDC132" s="511"/>
      <c r="VDD132" s="511"/>
      <c r="VDE132" s="511"/>
      <c r="VDF132" s="511"/>
      <c r="VDG132" s="511"/>
      <c r="VDH132" s="511"/>
      <c r="VDI132" s="511"/>
      <c r="VDJ132" s="511"/>
      <c r="VDK132" s="511"/>
      <c r="VDL132" s="511"/>
      <c r="VDM132" s="511"/>
      <c r="VDN132" s="511"/>
      <c r="VDO132" s="511"/>
      <c r="VDP132" s="511"/>
      <c r="VDQ132" s="511"/>
      <c r="VDR132" s="511"/>
      <c r="VDS132" s="511"/>
      <c r="VDT132" s="511"/>
      <c r="VDU132" s="511"/>
      <c r="VDV132" s="511"/>
      <c r="VDW132" s="511"/>
      <c r="VDX132" s="511"/>
      <c r="VDY132" s="511"/>
      <c r="VDZ132" s="511"/>
      <c r="VEA132" s="511"/>
      <c r="VEB132" s="511"/>
      <c r="VEC132" s="511"/>
      <c r="VED132" s="511"/>
      <c r="VEE132" s="511"/>
      <c r="VEF132" s="511"/>
      <c r="VEG132" s="511"/>
      <c r="VEH132" s="511"/>
      <c r="VEI132" s="511"/>
      <c r="VEJ132" s="511"/>
      <c r="VEK132" s="511"/>
      <c r="VEL132" s="511"/>
      <c r="VEM132" s="511"/>
      <c r="VEN132" s="511"/>
      <c r="VEO132" s="511"/>
      <c r="VEP132" s="511"/>
      <c r="VEQ132" s="511"/>
      <c r="VER132" s="511"/>
      <c r="VES132" s="511"/>
      <c r="VET132" s="511"/>
      <c r="VEU132" s="511"/>
      <c r="VEV132" s="511"/>
      <c r="VEW132" s="511"/>
      <c r="VEX132" s="511"/>
      <c r="VEY132" s="511"/>
      <c r="VEZ132" s="511"/>
      <c r="VFA132" s="511"/>
      <c r="VFB132" s="511"/>
      <c r="VFC132" s="511"/>
      <c r="VFD132" s="511"/>
      <c r="VFE132" s="511"/>
      <c r="VFF132" s="511"/>
      <c r="VFG132" s="511"/>
      <c r="VFH132" s="511"/>
      <c r="VFI132" s="511"/>
      <c r="VFJ132" s="511"/>
      <c r="VFK132" s="511"/>
      <c r="VFL132" s="511"/>
      <c r="VFM132" s="511"/>
      <c r="VFN132" s="511"/>
      <c r="VFO132" s="511"/>
      <c r="VFP132" s="511"/>
      <c r="VFQ132" s="511"/>
      <c r="VFR132" s="511"/>
      <c r="VFS132" s="511"/>
      <c r="VFT132" s="511"/>
      <c r="VFU132" s="511"/>
      <c r="VFV132" s="511"/>
      <c r="VFW132" s="511"/>
      <c r="VFX132" s="511"/>
      <c r="VFY132" s="511"/>
      <c r="VFZ132" s="511"/>
      <c r="VGA132" s="511"/>
      <c r="VGB132" s="511"/>
      <c r="VGC132" s="511"/>
      <c r="VGD132" s="511"/>
      <c r="VGE132" s="511"/>
      <c r="VGF132" s="511"/>
      <c r="VGG132" s="511"/>
      <c r="VGH132" s="511"/>
      <c r="VGI132" s="511"/>
      <c r="VGJ132" s="511"/>
      <c r="VGK132" s="511"/>
      <c r="VGL132" s="511"/>
      <c r="VGM132" s="511"/>
      <c r="VGN132" s="511"/>
      <c r="VGO132" s="511"/>
      <c r="VGP132" s="511"/>
      <c r="VGQ132" s="511"/>
      <c r="VGR132" s="511"/>
      <c r="VGS132" s="511"/>
      <c r="VGT132" s="511"/>
      <c r="VGU132" s="511"/>
      <c r="VGV132" s="511"/>
      <c r="VGW132" s="511"/>
      <c r="VGX132" s="511"/>
      <c r="VGY132" s="511"/>
      <c r="VGZ132" s="511"/>
      <c r="VHA132" s="511"/>
      <c r="VHB132" s="511"/>
      <c r="VHC132" s="511"/>
      <c r="VHD132" s="511"/>
      <c r="VHE132" s="511"/>
      <c r="VHF132" s="511"/>
      <c r="VHG132" s="511"/>
      <c r="VHH132" s="511"/>
      <c r="VHI132" s="511"/>
      <c r="VHJ132" s="511"/>
      <c r="VHK132" s="511"/>
      <c r="VHL132" s="511"/>
      <c r="VHM132" s="511"/>
      <c r="VHN132" s="511"/>
      <c r="VHO132" s="511"/>
      <c r="VHP132" s="511"/>
      <c r="VHQ132" s="511"/>
      <c r="VHR132" s="511"/>
      <c r="VHS132" s="511"/>
      <c r="VHT132" s="511"/>
      <c r="VHU132" s="511"/>
      <c r="VHV132" s="511"/>
      <c r="VHW132" s="511"/>
      <c r="VHX132" s="511"/>
      <c r="VHY132" s="511"/>
      <c r="VHZ132" s="511"/>
      <c r="VIA132" s="511"/>
      <c r="VIB132" s="511"/>
      <c r="VIC132" s="511"/>
      <c r="VID132" s="511"/>
      <c r="VIE132" s="511"/>
      <c r="VIF132" s="511"/>
      <c r="VIG132" s="511"/>
      <c r="VIH132" s="511"/>
      <c r="VII132" s="511"/>
      <c r="VIJ132" s="511"/>
      <c r="VIK132" s="511"/>
      <c r="VIL132" s="511"/>
      <c r="VIM132" s="511"/>
      <c r="VIN132" s="511"/>
      <c r="VIO132" s="511"/>
      <c r="VIP132" s="511"/>
      <c r="VIQ132" s="511"/>
      <c r="VIR132" s="511"/>
      <c r="VIS132" s="511"/>
      <c r="VIT132" s="511"/>
      <c r="VIU132" s="511"/>
      <c r="VIV132" s="511"/>
      <c r="VIW132" s="511"/>
      <c r="VIX132" s="511"/>
      <c r="VIY132" s="511"/>
      <c r="VIZ132" s="511"/>
      <c r="VJA132" s="511"/>
      <c r="VJB132" s="511"/>
      <c r="VJC132" s="511"/>
      <c r="VJD132" s="511"/>
      <c r="VJE132" s="511"/>
      <c r="VJF132" s="511"/>
      <c r="VJG132" s="511"/>
      <c r="VJH132" s="511"/>
      <c r="VJI132" s="511"/>
      <c r="VJJ132" s="511"/>
      <c r="VJK132" s="511"/>
      <c r="VJL132" s="511"/>
      <c r="VJM132" s="511"/>
      <c r="VJN132" s="511"/>
      <c r="VJO132" s="511"/>
      <c r="VJP132" s="511"/>
      <c r="VJQ132" s="511"/>
      <c r="VJR132" s="511"/>
      <c r="VJS132" s="511"/>
      <c r="VJT132" s="511"/>
      <c r="VJU132" s="511"/>
      <c r="VJV132" s="511"/>
      <c r="VJW132" s="511"/>
      <c r="VJX132" s="511"/>
      <c r="VJY132" s="511"/>
      <c r="VJZ132" s="511"/>
      <c r="VKA132" s="511"/>
      <c r="VKB132" s="511"/>
      <c r="VKC132" s="511"/>
      <c r="VKD132" s="511"/>
      <c r="VKE132" s="511"/>
      <c r="VKF132" s="511"/>
      <c r="VKG132" s="511"/>
      <c r="VKH132" s="511"/>
      <c r="VKI132" s="511"/>
      <c r="VKJ132" s="511"/>
      <c r="VKK132" s="511"/>
      <c r="VKL132" s="511"/>
      <c r="VKM132" s="511"/>
      <c r="VKN132" s="511"/>
      <c r="VKO132" s="511"/>
      <c r="VKP132" s="511"/>
      <c r="VKQ132" s="511"/>
      <c r="VKR132" s="511"/>
      <c r="VKS132" s="511"/>
      <c r="VKT132" s="511"/>
      <c r="VKU132" s="511"/>
      <c r="VKV132" s="511"/>
      <c r="VKW132" s="511"/>
      <c r="VKX132" s="511"/>
      <c r="VKY132" s="511"/>
      <c r="VKZ132" s="511"/>
      <c r="VLA132" s="511"/>
      <c r="VLB132" s="511"/>
      <c r="VLC132" s="511"/>
      <c r="VLD132" s="511"/>
      <c r="VLE132" s="511"/>
      <c r="VLF132" s="511"/>
      <c r="VLG132" s="511"/>
      <c r="VLH132" s="511"/>
      <c r="VLI132" s="511"/>
      <c r="VLJ132" s="511"/>
      <c r="VLK132" s="511"/>
      <c r="VLL132" s="511"/>
      <c r="VLM132" s="511"/>
      <c r="VLN132" s="511"/>
      <c r="VLO132" s="511"/>
      <c r="VLP132" s="511"/>
      <c r="VLQ132" s="511"/>
      <c r="VLR132" s="511"/>
      <c r="VLS132" s="511"/>
      <c r="VLT132" s="511"/>
      <c r="VLU132" s="511"/>
      <c r="VLV132" s="511"/>
      <c r="VLW132" s="511"/>
      <c r="VLX132" s="511"/>
      <c r="VLY132" s="511"/>
      <c r="VLZ132" s="511"/>
      <c r="VMA132" s="511"/>
      <c r="VMB132" s="511"/>
      <c r="VMC132" s="511"/>
      <c r="VMD132" s="511"/>
      <c r="VME132" s="511"/>
      <c r="VMF132" s="511"/>
      <c r="VMG132" s="511"/>
      <c r="VMH132" s="511"/>
      <c r="VMI132" s="511"/>
      <c r="VMJ132" s="511"/>
      <c r="VMK132" s="511"/>
      <c r="VML132" s="511"/>
      <c r="VMM132" s="511"/>
      <c r="VMN132" s="511"/>
      <c r="VMO132" s="511"/>
      <c r="VMP132" s="511"/>
      <c r="VMQ132" s="511"/>
      <c r="VMR132" s="511"/>
      <c r="VMS132" s="511"/>
      <c r="VMT132" s="511"/>
      <c r="VMU132" s="511"/>
      <c r="VMV132" s="511"/>
      <c r="VMW132" s="511"/>
      <c r="VMX132" s="511"/>
      <c r="VMY132" s="511"/>
      <c r="VMZ132" s="511"/>
      <c r="VNA132" s="511"/>
      <c r="VNB132" s="511"/>
      <c r="VNC132" s="511"/>
      <c r="VND132" s="511"/>
      <c r="VNE132" s="511"/>
      <c r="VNF132" s="511"/>
      <c r="VNG132" s="511"/>
      <c r="VNH132" s="511"/>
      <c r="VNI132" s="511"/>
      <c r="VNJ132" s="511"/>
      <c r="VNK132" s="511"/>
      <c r="VNL132" s="511"/>
      <c r="VNM132" s="511"/>
      <c r="VNN132" s="511"/>
      <c r="VNO132" s="511"/>
      <c r="VNP132" s="511"/>
      <c r="VNQ132" s="511"/>
      <c r="VNR132" s="511"/>
      <c r="VNS132" s="511"/>
      <c r="VNT132" s="511"/>
      <c r="VNU132" s="511"/>
      <c r="VNV132" s="511"/>
      <c r="VNW132" s="511"/>
      <c r="VNX132" s="511"/>
      <c r="VNY132" s="511"/>
      <c r="VNZ132" s="511"/>
      <c r="VOA132" s="511"/>
      <c r="VOB132" s="511"/>
      <c r="VOC132" s="511"/>
      <c r="VOD132" s="511"/>
      <c r="VOE132" s="511"/>
      <c r="VOF132" s="511"/>
      <c r="VOG132" s="511"/>
      <c r="VOH132" s="511"/>
      <c r="VOI132" s="511"/>
      <c r="VOJ132" s="511"/>
      <c r="VOK132" s="511"/>
      <c r="VOL132" s="511"/>
      <c r="VOM132" s="511"/>
      <c r="VON132" s="511"/>
      <c r="VOO132" s="511"/>
      <c r="VOP132" s="511"/>
      <c r="VOQ132" s="511"/>
      <c r="VOR132" s="511"/>
      <c r="VOS132" s="511"/>
      <c r="VOT132" s="511"/>
      <c r="VOU132" s="511"/>
      <c r="VOV132" s="511"/>
      <c r="VOW132" s="511"/>
      <c r="VOX132" s="511"/>
      <c r="VOY132" s="511"/>
      <c r="VOZ132" s="511"/>
      <c r="VPA132" s="511"/>
      <c r="VPB132" s="511"/>
      <c r="VPC132" s="511"/>
      <c r="VPD132" s="511"/>
      <c r="VPE132" s="511"/>
      <c r="VPF132" s="511"/>
      <c r="VPG132" s="511"/>
      <c r="VPH132" s="511"/>
      <c r="VPI132" s="511"/>
      <c r="VPJ132" s="511"/>
      <c r="VPK132" s="511"/>
      <c r="VPL132" s="511"/>
      <c r="VPM132" s="511"/>
      <c r="VPN132" s="511"/>
      <c r="VPO132" s="511"/>
      <c r="VPP132" s="511"/>
      <c r="VPQ132" s="511"/>
      <c r="VPR132" s="511"/>
      <c r="VPS132" s="511"/>
      <c r="VPT132" s="511"/>
      <c r="VPU132" s="511"/>
      <c r="VPV132" s="511"/>
      <c r="VPW132" s="511"/>
      <c r="VPX132" s="511"/>
      <c r="VPY132" s="511"/>
      <c r="VPZ132" s="511"/>
      <c r="VQA132" s="511"/>
      <c r="VQB132" s="511"/>
      <c r="VQC132" s="511"/>
      <c r="VQD132" s="511"/>
      <c r="VQE132" s="511"/>
      <c r="VQF132" s="511"/>
      <c r="VQG132" s="511"/>
      <c r="VQH132" s="511"/>
      <c r="VQI132" s="511"/>
      <c r="VQJ132" s="511"/>
      <c r="VQK132" s="511"/>
      <c r="VQL132" s="511"/>
      <c r="VQM132" s="511"/>
      <c r="VQN132" s="511"/>
      <c r="VQO132" s="511"/>
      <c r="VQP132" s="511"/>
      <c r="VQQ132" s="511"/>
      <c r="VQR132" s="511"/>
      <c r="VQS132" s="511"/>
      <c r="VQT132" s="511"/>
      <c r="VQU132" s="511"/>
      <c r="VQV132" s="511"/>
      <c r="VQW132" s="511"/>
      <c r="VQX132" s="511"/>
      <c r="VQY132" s="511"/>
      <c r="VQZ132" s="511"/>
      <c r="VRA132" s="511"/>
      <c r="VRB132" s="511"/>
      <c r="VRC132" s="511"/>
      <c r="VRD132" s="511"/>
      <c r="VRE132" s="511"/>
      <c r="VRF132" s="511"/>
      <c r="VRG132" s="511"/>
      <c r="VRH132" s="511"/>
      <c r="VRI132" s="511"/>
      <c r="VRJ132" s="511"/>
      <c r="VRK132" s="511"/>
      <c r="VRL132" s="511"/>
      <c r="VRM132" s="511"/>
      <c r="VRN132" s="511"/>
      <c r="VRO132" s="511"/>
      <c r="VRP132" s="511"/>
      <c r="VRQ132" s="511"/>
      <c r="VRR132" s="511"/>
      <c r="VRS132" s="511"/>
      <c r="VRT132" s="511"/>
      <c r="VRU132" s="511"/>
      <c r="VRV132" s="511"/>
      <c r="VRW132" s="511"/>
      <c r="VRX132" s="511"/>
      <c r="VRY132" s="511"/>
      <c r="VRZ132" s="511"/>
      <c r="VSA132" s="511"/>
      <c r="VSB132" s="511"/>
      <c r="VSC132" s="511"/>
      <c r="VSD132" s="511"/>
      <c r="VSE132" s="511"/>
      <c r="VSF132" s="511"/>
      <c r="VSG132" s="511"/>
      <c r="VSH132" s="511"/>
      <c r="VSI132" s="511"/>
      <c r="VSJ132" s="511"/>
      <c r="VSK132" s="511"/>
      <c r="VSL132" s="511"/>
      <c r="VSM132" s="511"/>
      <c r="VSN132" s="511"/>
      <c r="VSO132" s="511"/>
      <c r="VSP132" s="511"/>
      <c r="VSQ132" s="511"/>
      <c r="VSR132" s="511"/>
      <c r="VSS132" s="511"/>
      <c r="VST132" s="511"/>
      <c r="VSU132" s="511"/>
      <c r="VSV132" s="511"/>
      <c r="VSW132" s="511"/>
      <c r="VSX132" s="511"/>
      <c r="VSY132" s="511"/>
      <c r="VSZ132" s="511"/>
      <c r="VTA132" s="511"/>
      <c r="VTB132" s="511"/>
      <c r="VTC132" s="511"/>
      <c r="VTD132" s="511"/>
      <c r="VTE132" s="511"/>
      <c r="VTF132" s="511"/>
      <c r="VTG132" s="511"/>
      <c r="VTH132" s="511"/>
      <c r="VTI132" s="511"/>
      <c r="VTJ132" s="511"/>
      <c r="VTK132" s="511"/>
      <c r="VTL132" s="511"/>
      <c r="VTM132" s="511"/>
      <c r="VTN132" s="511"/>
      <c r="VTO132" s="511"/>
      <c r="VTP132" s="511"/>
      <c r="VTQ132" s="511"/>
      <c r="VTR132" s="511"/>
      <c r="VTS132" s="511"/>
      <c r="VTT132" s="511"/>
      <c r="VTU132" s="511"/>
      <c r="VTV132" s="511"/>
      <c r="VTW132" s="511"/>
      <c r="VTX132" s="511"/>
      <c r="VTY132" s="511"/>
      <c r="VTZ132" s="511"/>
      <c r="VUA132" s="511"/>
      <c r="VUB132" s="511"/>
      <c r="VUC132" s="511"/>
      <c r="VUD132" s="511"/>
      <c r="VUE132" s="511"/>
      <c r="VUF132" s="511"/>
      <c r="VUG132" s="511"/>
      <c r="VUH132" s="511"/>
      <c r="VUI132" s="511"/>
      <c r="VUJ132" s="511"/>
      <c r="VUK132" s="511"/>
      <c r="VUL132" s="511"/>
      <c r="VUM132" s="511"/>
      <c r="VUN132" s="511"/>
      <c r="VUO132" s="511"/>
      <c r="VUP132" s="511"/>
      <c r="VUQ132" s="511"/>
      <c r="VUR132" s="511"/>
      <c r="VUS132" s="511"/>
      <c r="VUT132" s="511"/>
      <c r="VUU132" s="511"/>
      <c r="VUV132" s="511"/>
      <c r="VUW132" s="511"/>
      <c r="VUX132" s="511"/>
      <c r="VUY132" s="511"/>
      <c r="VUZ132" s="511"/>
      <c r="VVA132" s="511"/>
      <c r="VVB132" s="511"/>
      <c r="VVC132" s="511"/>
      <c r="VVD132" s="511"/>
      <c r="VVE132" s="511"/>
      <c r="VVF132" s="511"/>
      <c r="VVG132" s="511"/>
      <c r="VVH132" s="511"/>
      <c r="VVI132" s="511"/>
      <c r="VVJ132" s="511"/>
      <c r="VVK132" s="511"/>
      <c r="VVL132" s="511"/>
      <c r="VVM132" s="511"/>
      <c r="VVN132" s="511"/>
      <c r="VVO132" s="511"/>
      <c r="VVP132" s="511"/>
      <c r="VVQ132" s="511"/>
      <c r="VVR132" s="511"/>
      <c r="VVS132" s="511"/>
      <c r="VVT132" s="511"/>
      <c r="VVU132" s="511"/>
      <c r="VVV132" s="511"/>
      <c r="VVW132" s="511"/>
      <c r="VVX132" s="511"/>
      <c r="VVY132" s="511"/>
      <c r="VVZ132" s="511"/>
      <c r="VWA132" s="511"/>
      <c r="VWB132" s="511"/>
      <c r="VWC132" s="511"/>
      <c r="VWD132" s="511"/>
      <c r="VWE132" s="511"/>
      <c r="VWF132" s="511"/>
      <c r="VWG132" s="511"/>
      <c r="VWH132" s="511"/>
      <c r="VWI132" s="511"/>
      <c r="VWJ132" s="511"/>
      <c r="VWK132" s="511"/>
      <c r="VWL132" s="511"/>
      <c r="VWM132" s="511"/>
      <c r="VWN132" s="511"/>
      <c r="VWO132" s="511"/>
      <c r="VWP132" s="511"/>
      <c r="VWQ132" s="511"/>
      <c r="VWR132" s="511"/>
      <c r="VWS132" s="511"/>
      <c r="VWT132" s="511"/>
      <c r="VWU132" s="511"/>
      <c r="VWV132" s="511"/>
      <c r="VWW132" s="511"/>
      <c r="VWX132" s="511"/>
      <c r="VWY132" s="511"/>
      <c r="VWZ132" s="511"/>
      <c r="VXA132" s="511"/>
      <c r="VXB132" s="511"/>
      <c r="VXC132" s="511"/>
      <c r="VXD132" s="511"/>
      <c r="VXE132" s="511"/>
      <c r="VXF132" s="511"/>
      <c r="VXG132" s="511"/>
      <c r="VXH132" s="511"/>
      <c r="VXI132" s="511"/>
      <c r="VXJ132" s="511"/>
      <c r="VXK132" s="511"/>
      <c r="VXL132" s="511"/>
      <c r="VXM132" s="511"/>
      <c r="VXN132" s="511"/>
      <c r="VXO132" s="511"/>
      <c r="VXP132" s="511"/>
      <c r="VXQ132" s="511"/>
      <c r="VXR132" s="511"/>
      <c r="VXS132" s="511"/>
      <c r="VXT132" s="511"/>
      <c r="VXU132" s="511"/>
      <c r="VXV132" s="511"/>
      <c r="VXW132" s="511"/>
      <c r="VXX132" s="511"/>
      <c r="VXY132" s="511"/>
      <c r="VXZ132" s="511"/>
      <c r="VYA132" s="511"/>
      <c r="VYB132" s="511"/>
      <c r="VYC132" s="511"/>
      <c r="VYD132" s="511"/>
      <c r="VYE132" s="511"/>
      <c r="VYF132" s="511"/>
      <c r="VYG132" s="511"/>
      <c r="VYH132" s="511"/>
      <c r="VYI132" s="511"/>
      <c r="VYJ132" s="511"/>
      <c r="VYK132" s="511"/>
      <c r="VYL132" s="511"/>
      <c r="VYM132" s="511"/>
      <c r="VYN132" s="511"/>
      <c r="VYO132" s="511"/>
      <c r="VYP132" s="511"/>
      <c r="VYQ132" s="511"/>
      <c r="VYR132" s="511"/>
      <c r="VYS132" s="511"/>
      <c r="VYT132" s="511"/>
      <c r="VYU132" s="511"/>
      <c r="VYV132" s="511"/>
      <c r="VYW132" s="511"/>
      <c r="VYX132" s="511"/>
      <c r="VYY132" s="511"/>
      <c r="VYZ132" s="511"/>
      <c r="VZA132" s="511"/>
      <c r="VZB132" s="511"/>
      <c r="VZC132" s="511"/>
      <c r="VZD132" s="511"/>
      <c r="VZE132" s="511"/>
      <c r="VZF132" s="511"/>
      <c r="VZG132" s="511"/>
      <c r="VZH132" s="511"/>
      <c r="VZI132" s="511"/>
      <c r="VZJ132" s="511"/>
      <c r="VZK132" s="511"/>
      <c r="VZL132" s="511"/>
      <c r="VZM132" s="511"/>
      <c r="VZN132" s="511"/>
      <c r="VZO132" s="511"/>
      <c r="VZP132" s="511"/>
      <c r="VZQ132" s="511"/>
      <c r="VZR132" s="511"/>
      <c r="VZS132" s="511"/>
      <c r="VZT132" s="511"/>
      <c r="VZU132" s="511"/>
      <c r="VZV132" s="511"/>
      <c r="VZW132" s="511"/>
      <c r="VZX132" s="511"/>
      <c r="VZY132" s="511"/>
      <c r="VZZ132" s="511"/>
      <c r="WAA132" s="511"/>
      <c r="WAB132" s="511"/>
      <c r="WAC132" s="511"/>
      <c r="WAD132" s="511"/>
      <c r="WAE132" s="511"/>
      <c r="WAF132" s="511"/>
      <c r="WAG132" s="511"/>
      <c r="WAH132" s="511"/>
      <c r="WAI132" s="511"/>
      <c r="WAJ132" s="511"/>
      <c r="WAK132" s="511"/>
      <c r="WAL132" s="511"/>
      <c r="WAM132" s="511"/>
      <c r="WAN132" s="511"/>
      <c r="WAO132" s="511"/>
      <c r="WAP132" s="511"/>
      <c r="WAQ132" s="511"/>
      <c r="WAR132" s="511"/>
      <c r="WAS132" s="511"/>
      <c r="WAT132" s="511"/>
      <c r="WAU132" s="511"/>
      <c r="WAV132" s="511"/>
      <c r="WAW132" s="511"/>
      <c r="WAX132" s="511"/>
      <c r="WAY132" s="511"/>
      <c r="WAZ132" s="511"/>
      <c r="WBA132" s="511"/>
      <c r="WBB132" s="511"/>
      <c r="WBC132" s="511"/>
      <c r="WBD132" s="511"/>
      <c r="WBE132" s="511"/>
      <c r="WBF132" s="511"/>
      <c r="WBG132" s="511"/>
      <c r="WBH132" s="511"/>
      <c r="WBI132" s="511"/>
      <c r="WBJ132" s="511"/>
      <c r="WBK132" s="511"/>
      <c r="WBL132" s="511"/>
      <c r="WBM132" s="511"/>
      <c r="WBN132" s="511"/>
      <c r="WBO132" s="511"/>
      <c r="WBP132" s="511"/>
      <c r="WBQ132" s="511"/>
      <c r="WBR132" s="511"/>
      <c r="WBS132" s="511"/>
      <c r="WBT132" s="511"/>
      <c r="WBU132" s="511"/>
      <c r="WBV132" s="511"/>
      <c r="WBW132" s="511"/>
      <c r="WBX132" s="511"/>
      <c r="WBY132" s="511"/>
      <c r="WBZ132" s="511"/>
      <c r="WCA132" s="511"/>
      <c r="WCB132" s="511"/>
      <c r="WCC132" s="511"/>
      <c r="WCD132" s="511"/>
      <c r="WCE132" s="511"/>
      <c r="WCF132" s="511"/>
      <c r="WCG132" s="511"/>
      <c r="WCH132" s="511"/>
      <c r="WCI132" s="511"/>
      <c r="WCJ132" s="511"/>
      <c r="WCK132" s="511"/>
      <c r="WCL132" s="511"/>
      <c r="WCM132" s="511"/>
      <c r="WCN132" s="511"/>
      <c r="WCO132" s="511"/>
      <c r="WCP132" s="511"/>
      <c r="WCQ132" s="511"/>
      <c r="WCR132" s="511"/>
      <c r="WCS132" s="511"/>
      <c r="WCT132" s="511"/>
      <c r="WCU132" s="511"/>
      <c r="WCV132" s="511"/>
      <c r="WCW132" s="511"/>
      <c r="WCX132" s="511"/>
      <c r="WCY132" s="511"/>
      <c r="WCZ132" s="511"/>
      <c r="WDA132" s="511"/>
      <c r="WDB132" s="511"/>
      <c r="WDC132" s="511"/>
      <c r="WDD132" s="511"/>
      <c r="WDE132" s="511"/>
      <c r="WDF132" s="511"/>
      <c r="WDG132" s="511"/>
      <c r="WDH132" s="511"/>
      <c r="WDI132" s="511"/>
      <c r="WDJ132" s="511"/>
      <c r="WDK132" s="511"/>
      <c r="WDL132" s="511"/>
      <c r="WDM132" s="511"/>
      <c r="WDN132" s="511"/>
      <c r="WDO132" s="511"/>
      <c r="WDP132" s="511"/>
      <c r="WDQ132" s="511"/>
      <c r="WDR132" s="511"/>
      <c r="WDS132" s="511"/>
      <c r="WDT132" s="511"/>
      <c r="WDU132" s="511"/>
      <c r="WDV132" s="511"/>
      <c r="WDW132" s="511"/>
      <c r="WDX132" s="511"/>
      <c r="WDY132" s="511"/>
      <c r="WDZ132" s="511"/>
      <c r="WEA132" s="511"/>
      <c r="WEB132" s="511"/>
      <c r="WEC132" s="511"/>
      <c r="WED132" s="511"/>
      <c r="WEE132" s="511"/>
      <c r="WEF132" s="511"/>
      <c r="WEG132" s="511"/>
      <c r="WEH132" s="511"/>
      <c r="WEI132" s="511"/>
      <c r="WEJ132" s="511"/>
      <c r="WEK132" s="511"/>
      <c r="WEL132" s="511"/>
      <c r="WEM132" s="511"/>
      <c r="WEN132" s="511"/>
      <c r="WEO132" s="511"/>
      <c r="WEP132" s="511"/>
      <c r="WEQ132" s="511"/>
      <c r="WER132" s="511"/>
      <c r="WES132" s="511"/>
      <c r="WET132" s="511"/>
      <c r="WEU132" s="511"/>
      <c r="WEV132" s="511"/>
      <c r="WEW132" s="511"/>
      <c r="WEX132" s="511"/>
      <c r="WEY132" s="511"/>
      <c r="WEZ132" s="511"/>
      <c r="WFA132" s="511"/>
      <c r="WFB132" s="511"/>
      <c r="WFC132" s="511"/>
      <c r="WFD132" s="511"/>
      <c r="WFE132" s="511"/>
      <c r="WFF132" s="511"/>
      <c r="WFG132" s="511"/>
      <c r="WFH132" s="511"/>
      <c r="WFI132" s="511"/>
      <c r="WFJ132" s="511"/>
      <c r="WFK132" s="511"/>
      <c r="WFL132" s="511"/>
      <c r="WFM132" s="511"/>
      <c r="WFN132" s="511"/>
      <c r="WFO132" s="511"/>
      <c r="WFP132" s="511"/>
      <c r="WFQ132" s="511"/>
      <c r="WFR132" s="511"/>
      <c r="WFS132" s="511"/>
      <c r="WFT132" s="511"/>
      <c r="WFU132" s="511"/>
      <c r="WFV132" s="511"/>
      <c r="WFW132" s="511"/>
      <c r="WFX132" s="511"/>
      <c r="WFY132" s="511"/>
      <c r="WFZ132" s="511"/>
      <c r="WGA132" s="511"/>
      <c r="WGB132" s="511"/>
      <c r="WGC132" s="511"/>
      <c r="WGD132" s="511"/>
      <c r="WGE132" s="511"/>
      <c r="WGF132" s="511"/>
      <c r="WGG132" s="511"/>
      <c r="WGH132" s="511"/>
      <c r="WGI132" s="511"/>
      <c r="WGJ132" s="511"/>
      <c r="WGK132" s="511"/>
      <c r="WGL132" s="511"/>
      <c r="WGM132" s="511"/>
      <c r="WGN132" s="511"/>
      <c r="WGO132" s="511"/>
      <c r="WGP132" s="511"/>
      <c r="WGQ132" s="511"/>
      <c r="WGR132" s="511"/>
      <c r="WGS132" s="511"/>
      <c r="WGT132" s="511"/>
      <c r="WGU132" s="511"/>
      <c r="WGV132" s="511"/>
      <c r="WGW132" s="511"/>
      <c r="WGX132" s="511"/>
      <c r="WGY132" s="511"/>
      <c r="WGZ132" s="511"/>
      <c r="WHA132" s="511"/>
      <c r="WHB132" s="511"/>
      <c r="WHC132" s="511"/>
      <c r="WHD132" s="511"/>
      <c r="WHE132" s="511"/>
      <c r="WHF132" s="511"/>
      <c r="WHG132" s="511"/>
      <c r="WHH132" s="511"/>
      <c r="WHI132" s="511"/>
      <c r="WHJ132" s="511"/>
      <c r="WHK132" s="511"/>
      <c r="WHL132" s="511"/>
      <c r="WHM132" s="511"/>
      <c r="WHN132" s="511"/>
      <c r="WHO132" s="511"/>
      <c r="WHP132" s="511"/>
      <c r="WHQ132" s="511"/>
      <c r="WHR132" s="511"/>
      <c r="WHS132" s="511"/>
      <c r="WHT132" s="511"/>
      <c r="WHU132" s="511"/>
      <c r="WHV132" s="511"/>
      <c r="WHW132" s="511"/>
      <c r="WHX132" s="511"/>
      <c r="WHY132" s="511"/>
      <c r="WHZ132" s="511"/>
      <c r="WIA132" s="511"/>
      <c r="WIB132" s="511"/>
      <c r="WIC132" s="511"/>
      <c r="WID132" s="511"/>
      <c r="WIE132" s="511"/>
      <c r="WIF132" s="511"/>
      <c r="WIG132" s="511"/>
      <c r="WIH132" s="511"/>
      <c r="WII132" s="511"/>
      <c r="WIJ132" s="511"/>
      <c r="WIK132" s="511"/>
      <c r="WIL132" s="511"/>
      <c r="WIM132" s="511"/>
      <c r="WIN132" s="511"/>
      <c r="WIO132" s="511"/>
      <c r="WIP132" s="511"/>
      <c r="WIQ132" s="511"/>
      <c r="WIR132" s="511"/>
      <c r="WIS132" s="511"/>
      <c r="WIT132" s="511"/>
      <c r="WIU132" s="511"/>
      <c r="WIV132" s="511"/>
      <c r="WIW132" s="511"/>
      <c r="WIX132" s="511"/>
      <c r="WIY132" s="511"/>
      <c r="WIZ132" s="511"/>
      <c r="WJA132" s="511"/>
      <c r="WJB132" s="511"/>
      <c r="WJC132" s="511"/>
      <c r="WJD132" s="511"/>
      <c r="WJE132" s="511"/>
      <c r="WJF132" s="511"/>
      <c r="WJG132" s="511"/>
      <c r="WJH132" s="511"/>
      <c r="WJI132" s="511"/>
      <c r="WJJ132" s="511"/>
      <c r="WJK132" s="511"/>
      <c r="WJL132" s="511"/>
      <c r="WJM132" s="511"/>
      <c r="WJN132" s="511"/>
      <c r="WJO132" s="511"/>
      <c r="WJP132" s="511"/>
      <c r="WJQ132" s="511"/>
      <c r="WJR132" s="511"/>
      <c r="WJS132" s="511"/>
      <c r="WJT132" s="511"/>
      <c r="WJU132" s="511"/>
      <c r="WJV132" s="511"/>
      <c r="WJW132" s="511"/>
      <c r="WJX132" s="511"/>
      <c r="WJY132" s="511"/>
      <c r="WJZ132" s="511"/>
      <c r="WKA132" s="511"/>
      <c r="WKB132" s="511"/>
      <c r="WKC132" s="511"/>
      <c r="WKD132" s="511"/>
      <c r="WKE132" s="511"/>
      <c r="WKF132" s="511"/>
      <c r="WKG132" s="511"/>
      <c r="WKH132" s="511"/>
      <c r="WKI132" s="511"/>
      <c r="WKJ132" s="511"/>
      <c r="WKK132" s="511"/>
      <c r="WKL132" s="511"/>
      <c r="WKM132" s="511"/>
      <c r="WKN132" s="511"/>
      <c r="WKO132" s="511"/>
      <c r="WKP132" s="511"/>
      <c r="WKQ132" s="511"/>
      <c r="WKR132" s="511"/>
      <c r="WKS132" s="511"/>
      <c r="WKT132" s="511"/>
      <c r="WKU132" s="511"/>
      <c r="WKV132" s="511"/>
      <c r="WKW132" s="511"/>
      <c r="WKX132" s="511"/>
      <c r="WKY132" s="511"/>
      <c r="WKZ132" s="511"/>
      <c r="WLA132" s="511"/>
      <c r="WLB132" s="511"/>
      <c r="WLC132" s="511"/>
      <c r="WLD132" s="511"/>
      <c r="WLE132" s="511"/>
      <c r="WLF132" s="511"/>
      <c r="WLG132" s="511"/>
      <c r="WLH132" s="511"/>
      <c r="WLI132" s="511"/>
      <c r="WLJ132" s="511"/>
      <c r="WLK132" s="511"/>
      <c r="WLL132" s="511"/>
      <c r="WLM132" s="511"/>
      <c r="WLN132" s="511"/>
      <c r="WLO132" s="511"/>
      <c r="WLP132" s="511"/>
      <c r="WLQ132" s="511"/>
      <c r="WLR132" s="511"/>
      <c r="WLS132" s="511"/>
      <c r="WLT132" s="511"/>
      <c r="WLU132" s="511"/>
      <c r="WLV132" s="511"/>
      <c r="WLW132" s="511"/>
      <c r="WLX132" s="511"/>
      <c r="WLY132" s="511"/>
      <c r="WLZ132" s="511"/>
      <c r="WMA132" s="511"/>
      <c r="WMB132" s="511"/>
      <c r="WMC132" s="511"/>
      <c r="WMD132" s="511"/>
      <c r="WME132" s="511"/>
      <c r="WMF132" s="511"/>
      <c r="WMG132" s="511"/>
      <c r="WMH132" s="511"/>
      <c r="WMI132" s="511"/>
      <c r="WMJ132" s="511"/>
      <c r="WMK132" s="511"/>
      <c r="WML132" s="511"/>
      <c r="WMM132" s="511"/>
      <c r="WMN132" s="511"/>
      <c r="WMO132" s="511"/>
      <c r="WMP132" s="511"/>
      <c r="WMQ132" s="511"/>
      <c r="WMR132" s="511"/>
      <c r="WMS132" s="511"/>
      <c r="WMT132" s="511"/>
      <c r="WMU132" s="511"/>
      <c r="WMV132" s="511"/>
      <c r="WMW132" s="511"/>
      <c r="WMX132" s="511"/>
      <c r="WMY132" s="511"/>
      <c r="WMZ132" s="511"/>
      <c r="WNA132" s="511"/>
      <c r="WNB132" s="511"/>
      <c r="WNC132" s="511"/>
      <c r="WND132" s="511"/>
      <c r="WNE132" s="511"/>
      <c r="WNF132" s="511"/>
      <c r="WNG132" s="511"/>
      <c r="WNH132" s="511"/>
      <c r="WNI132" s="511"/>
      <c r="WNJ132" s="511"/>
      <c r="WNK132" s="511"/>
      <c r="WNL132" s="511"/>
      <c r="WNM132" s="511"/>
      <c r="WNN132" s="511"/>
      <c r="WNO132" s="511"/>
      <c r="WNP132" s="511"/>
      <c r="WNQ132" s="511"/>
      <c r="WNR132" s="511"/>
      <c r="WNS132" s="511"/>
      <c r="WNT132" s="511"/>
      <c r="WNU132" s="511"/>
      <c r="WNV132" s="511"/>
      <c r="WNW132" s="511"/>
      <c r="WNX132" s="511"/>
      <c r="WNY132" s="511"/>
      <c r="WNZ132" s="511"/>
      <c r="WOA132" s="511"/>
      <c r="WOB132" s="511"/>
      <c r="WOC132" s="511"/>
      <c r="WOD132" s="511"/>
      <c r="WOE132" s="511"/>
      <c r="WOF132" s="511"/>
      <c r="WOG132" s="511"/>
      <c r="WOH132" s="511"/>
      <c r="WOI132" s="511"/>
      <c r="WOJ132" s="511"/>
      <c r="WOK132" s="511"/>
      <c r="WOL132" s="511"/>
      <c r="WOM132" s="511"/>
      <c r="WON132" s="511"/>
      <c r="WOO132" s="511"/>
      <c r="WOP132" s="511"/>
      <c r="WOQ132" s="511"/>
      <c r="WOR132" s="511"/>
      <c r="WOS132" s="511"/>
      <c r="WOT132" s="511"/>
      <c r="WOU132" s="511"/>
      <c r="WOV132" s="511"/>
      <c r="WOW132" s="511"/>
      <c r="WOX132" s="511"/>
      <c r="WOY132" s="511"/>
      <c r="WOZ132" s="511"/>
      <c r="WPA132" s="511"/>
      <c r="WPB132" s="511"/>
      <c r="WPC132" s="511"/>
      <c r="WPD132" s="511"/>
      <c r="WPE132" s="511"/>
      <c r="WPF132" s="511"/>
      <c r="WPG132" s="511"/>
      <c r="WPH132" s="511"/>
      <c r="WPI132" s="511"/>
      <c r="WPJ132" s="511"/>
      <c r="WPK132" s="511"/>
      <c r="WPL132" s="511"/>
      <c r="WPM132" s="511"/>
      <c r="WPN132" s="511"/>
      <c r="WPO132" s="511"/>
      <c r="WPP132" s="511"/>
      <c r="WPQ132" s="511"/>
      <c r="WPR132" s="511"/>
      <c r="WPS132" s="511"/>
      <c r="WPT132" s="511"/>
      <c r="WPU132" s="511"/>
      <c r="WPV132" s="511"/>
      <c r="WPW132" s="511"/>
      <c r="WPX132" s="511"/>
      <c r="WPY132" s="511"/>
      <c r="WPZ132" s="511"/>
      <c r="WQA132" s="511"/>
      <c r="WQB132" s="511"/>
      <c r="WQC132" s="511"/>
      <c r="WQD132" s="511"/>
      <c r="WQE132" s="511"/>
      <c r="WQF132" s="511"/>
      <c r="WQG132" s="511"/>
      <c r="WQH132" s="511"/>
      <c r="WQI132" s="511"/>
      <c r="WQJ132" s="511"/>
      <c r="WQK132" s="511"/>
      <c r="WQL132" s="511"/>
      <c r="WQM132" s="511"/>
      <c r="WQN132" s="511"/>
      <c r="WQO132" s="511"/>
      <c r="WQP132" s="511"/>
      <c r="WQQ132" s="511"/>
      <c r="WQR132" s="511"/>
      <c r="WQS132" s="511"/>
      <c r="WQT132" s="511"/>
      <c r="WQU132" s="511"/>
      <c r="WQV132" s="511"/>
      <c r="WQW132" s="511"/>
      <c r="WQX132" s="511"/>
      <c r="WQY132" s="511"/>
      <c r="WQZ132" s="511"/>
      <c r="WRA132" s="511"/>
      <c r="WRB132" s="511"/>
      <c r="WRC132" s="511"/>
      <c r="WRD132" s="511"/>
      <c r="WRE132" s="511"/>
      <c r="WRF132" s="511"/>
      <c r="WRG132" s="511"/>
      <c r="WRH132" s="511"/>
      <c r="WRI132" s="511"/>
      <c r="WRJ132" s="511"/>
      <c r="WRK132" s="511"/>
      <c r="WRL132" s="511"/>
      <c r="WRM132" s="511"/>
      <c r="WRN132" s="511"/>
      <c r="WRO132" s="511"/>
      <c r="WRP132" s="511"/>
      <c r="WRQ132" s="511"/>
      <c r="WRR132" s="511"/>
      <c r="WRS132" s="511"/>
      <c r="WRT132" s="511"/>
      <c r="WRU132" s="511"/>
      <c r="WRV132" s="511"/>
      <c r="WRW132" s="511"/>
      <c r="WRX132" s="511"/>
      <c r="WRY132" s="511"/>
      <c r="WRZ132" s="511"/>
      <c r="WSA132" s="511"/>
      <c r="WSB132" s="511"/>
      <c r="WSC132" s="511"/>
      <c r="WSD132" s="511"/>
      <c r="WSE132" s="511"/>
      <c r="WSF132" s="511"/>
      <c r="WSG132" s="511"/>
      <c r="WSH132" s="511"/>
      <c r="WSI132" s="511"/>
      <c r="WSJ132" s="511"/>
      <c r="WSK132" s="511"/>
      <c r="WSL132" s="511"/>
      <c r="WSM132" s="511"/>
      <c r="WSN132" s="511"/>
      <c r="WSO132" s="511"/>
      <c r="WSP132" s="511"/>
      <c r="WSQ132" s="511"/>
      <c r="WSR132" s="511"/>
      <c r="WSS132" s="511"/>
      <c r="WST132" s="511"/>
      <c r="WSU132" s="511"/>
      <c r="WSV132" s="511"/>
      <c r="WSW132" s="511"/>
      <c r="WSX132" s="511"/>
      <c r="WSY132" s="511"/>
      <c r="WSZ132" s="511"/>
      <c r="WTA132" s="511"/>
      <c r="WTB132" s="511"/>
      <c r="WTC132" s="511"/>
      <c r="WTD132" s="511"/>
      <c r="WTE132" s="511"/>
      <c r="WTF132" s="511"/>
      <c r="WTG132" s="511"/>
      <c r="WTH132" s="511"/>
      <c r="WTI132" s="511"/>
      <c r="WTJ132" s="511"/>
      <c r="WTK132" s="511"/>
      <c r="WTL132" s="511"/>
      <c r="WTM132" s="511"/>
      <c r="WTN132" s="511"/>
      <c r="WTO132" s="511"/>
      <c r="WTP132" s="511"/>
      <c r="WTQ132" s="511"/>
      <c r="WTR132" s="511"/>
      <c r="WTS132" s="511"/>
      <c r="WTT132" s="511"/>
      <c r="WTU132" s="511"/>
      <c r="WTV132" s="511"/>
      <c r="WTW132" s="511"/>
      <c r="WTX132" s="511"/>
      <c r="WTY132" s="511"/>
      <c r="WTZ132" s="511"/>
      <c r="WUA132" s="511"/>
      <c r="WUB132" s="511"/>
      <c r="WUC132" s="511"/>
      <c r="WUD132" s="511"/>
      <c r="WUE132" s="511"/>
      <c r="WUF132" s="511"/>
      <c r="WUG132" s="511"/>
      <c r="WUH132" s="511"/>
      <c r="WUI132" s="511"/>
      <c r="WUJ132" s="511"/>
      <c r="WUK132" s="511"/>
      <c r="WUL132" s="511"/>
      <c r="WUM132" s="511"/>
      <c r="WUN132" s="511"/>
      <c r="WUO132" s="511"/>
      <c r="WUP132" s="511"/>
      <c r="WUQ132" s="511"/>
      <c r="WUR132" s="511"/>
      <c r="WUS132" s="511"/>
      <c r="WUT132" s="511"/>
      <c r="WUU132" s="511"/>
      <c r="WUV132" s="511"/>
      <c r="WUW132" s="511"/>
      <c r="WUX132" s="511"/>
      <c r="WUY132" s="511"/>
      <c r="WUZ132" s="511"/>
      <c r="WVA132" s="511"/>
      <c r="WVB132" s="511"/>
      <c r="WVC132" s="511"/>
      <c r="WVD132" s="511"/>
      <c r="WVE132" s="511"/>
      <c r="WVF132" s="511"/>
      <c r="WVG132" s="511"/>
      <c r="WVH132" s="511"/>
      <c r="WVI132" s="511"/>
      <c r="WVJ132" s="511"/>
      <c r="WVK132" s="511"/>
      <c r="WVL132" s="511"/>
      <c r="WVM132" s="511"/>
      <c r="WVN132" s="511"/>
      <c r="WVO132" s="511"/>
      <c r="WVP132" s="511"/>
      <c r="WVQ132" s="511"/>
      <c r="WVR132" s="511"/>
      <c r="WVS132" s="511"/>
      <c r="WVT132" s="511"/>
      <c r="WVU132" s="511"/>
      <c r="WVV132" s="511"/>
      <c r="WVW132" s="511"/>
      <c r="WVX132" s="511"/>
      <c r="WVY132" s="511"/>
      <c r="WVZ132" s="511"/>
      <c r="WWA132" s="511"/>
      <c r="WWB132" s="511"/>
      <c r="WWC132" s="511"/>
      <c r="WWD132" s="511"/>
      <c r="WWE132" s="511"/>
      <c r="WWF132" s="511"/>
      <c r="WWG132" s="511"/>
      <c r="WWH132" s="511"/>
      <c r="WWI132" s="511"/>
      <c r="WWJ132" s="511"/>
      <c r="WWK132" s="511"/>
      <c r="WWL132" s="511"/>
      <c r="WWM132" s="511"/>
      <c r="WWN132" s="511"/>
      <c r="WWO132" s="511"/>
      <c r="WWP132" s="511"/>
      <c r="WWQ132" s="511"/>
      <c r="WWR132" s="511"/>
      <c r="WWS132" s="511"/>
      <c r="WWT132" s="511"/>
      <c r="WWU132" s="511"/>
      <c r="WWV132" s="511"/>
      <c r="WWW132" s="511"/>
      <c r="WWX132" s="511"/>
      <c r="WWY132" s="511"/>
      <c r="WWZ132" s="511"/>
      <c r="WXA132" s="511"/>
      <c r="WXB132" s="511"/>
      <c r="WXC132" s="511"/>
      <c r="WXD132" s="511"/>
      <c r="WXE132" s="511"/>
      <c r="WXF132" s="511"/>
      <c r="WXG132" s="511"/>
      <c r="WXH132" s="511"/>
      <c r="WXI132" s="511"/>
      <c r="WXJ132" s="511"/>
      <c r="WXK132" s="511"/>
      <c r="WXL132" s="511"/>
      <c r="WXM132" s="511"/>
      <c r="WXN132" s="511"/>
      <c r="WXO132" s="511"/>
      <c r="WXP132" s="511"/>
      <c r="WXQ132" s="511"/>
      <c r="WXR132" s="511"/>
      <c r="WXS132" s="511"/>
      <c r="WXT132" s="511"/>
      <c r="WXU132" s="511"/>
      <c r="WXV132" s="511"/>
      <c r="WXW132" s="511"/>
      <c r="WXX132" s="511"/>
      <c r="WXY132" s="511"/>
      <c r="WXZ132" s="511"/>
      <c r="WYA132" s="511"/>
      <c r="WYB132" s="511"/>
      <c r="WYC132" s="511"/>
      <c r="WYD132" s="511"/>
      <c r="WYE132" s="511"/>
      <c r="WYF132" s="511"/>
      <c r="WYG132" s="511"/>
      <c r="WYH132" s="511"/>
      <c r="WYI132" s="511"/>
      <c r="WYJ132" s="511"/>
      <c r="WYK132" s="511"/>
      <c r="WYL132" s="511"/>
      <c r="WYM132" s="511"/>
      <c r="WYN132" s="511"/>
      <c r="WYO132" s="511"/>
      <c r="WYP132" s="511"/>
      <c r="WYQ132" s="511"/>
      <c r="WYR132" s="511"/>
      <c r="WYS132" s="511"/>
      <c r="WYT132" s="511"/>
      <c r="WYU132" s="511"/>
      <c r="WYV132" s="511"/>
      <c r="WYW132" s="511"/>
      <c r="WYX132" s="511"/>
      <c r="WYY132" s="511"/>
      <c r="WYZ132" s="511"/>
      <c r="WZA132" s="511"/>
      <c r="WZB132" s="511"/>
      <c r="WZC132" s="511"/>
      <c r="WZD132" s="511"/>
      <c r="WZE132" s="511"/>
      <c r="WZF132" s="511"/>
      <c r="WZG132" s="511"/>
      <c r="WZH132" s="511"/>
      <c r="WZI132" s="511"/>
      <c r="WZJ132" s="511"/>
      <c r="WZK132" s="511"/>
      <c r="WZL132" s="511"/>
      <c r="WZM132" s="511"/>
      <c r="WZN132" s="511"/>
      <c r="WZO132" s="511"/>
      <c r="WZP132" s="511"/>
      <c r="WZQ132" s="511"/>
      <c r="WZR132" s="511"/>
      <c r="WZS132" s="511"/>
      <c r="WZT132" s="511"/>
      <c r="WZU132" s="511"/>
      <c r="WZV132" s="511"/>
      <c r="WZW132" s="511"/>
      <c r="WZX132" s="511"/>
      <c r="WZY132" s="511"/>
      <c r="WZZ132" s="511"/>
      <c r="XAA132" s="511"/>
      <c r="XAB132" s="511"/>
      <c r="XAC132" s="511"/>
      <c r="XAD132" s="511"/>
      <c r="XAE132" s="511"/>
      <c r="XAF132" s="511"/>
      <c r="XAG132" s="511"/>
      <c r="XAH132" s="511"/>
      <c r="XAI132" s="511"/>
      <c r="XAJ132" s="511"/>
      <c r="XAK132" s="511"/>
      <c r="XAL132" s="511"/>
      <c r="XAM132" s="511"/>
      <c r="XAN132" s="511"/>
      <c r="XAO132" s="511"/>
      <c r="XAP132" s="511"/>
      <c r="XAQ132" s="511"/>
      <c r="XAR132" s="511"/>
      <c r="XAS132" s="511"/>
      <c r="XAT132" s="511"/>
      <c r="XAU132" s="511"/>
      <c r="XAV132" s="511"/>
      <c r="XAW132" s="511"/>
      <c r="XAX132" s="511"/>
      <c r="XAY132" s="511"/>
      <c r="XAZ132" s="511"/>
      <c r="XBA132" s="511"/>
      <c r="XBB132" s="511"/>
      <c r="XBC132" s="511"/>
      <c r="XBD132" s="511"/>
      <c r="XBE132" s="511"/>
      <c r="XBF132" s="511"/>
      <c r="XBG132" s="511"/>
      <c r="XBH132" s="511"/>
      <c r="XBI132" s="511"/>
      <c r="XBJ132" s="511"/>
      <c r="XBK132" s="511"/>
      <c r="XBL132" s="511"/>
      <c r="XBM132" s="511"/>
      <c r="XBN132" s="511"/>
      <c r="XBO132" s="511"/>
      <c r="XBP132" s="511"/>
      <c r="XBQ132" s="511"/>
      <c r="XBR132" s="511"/>
      <c r="XBS132" s="511"/>
      <c r="XBT132" s="511"/>
      <c r="XBU132" s="511"/>
      <c r="XBV132" s="511"/>
      <c r="XBW132" s="511"/>
      <c r="XBX132" s="511"/>
      <c r="XBY132" s="511"/>
      <c r="XBZ132" s="511"/>
      <c r="XCA132" s="511"/>
      <c r="XCB132" s="511"/>
      <c r="XCC132" s="511"/>
      <c r="XCD132" s="511"/>
      <c r="XCE132" s="511"/>
      <c r="XCF132" s="511"/>
      <c r="XCG132" s="511"/>
      <c r="XCH132" s="511"/>
      <c r="XCI132" s="511"/>
      <c r="XCJ132" s="511"/>
      <c r="XCK132" s="511"/>
      <c r="XCL132" s="511"/>
      <c r="XCM132" s="511"/>
      <c r="XCN132" s="511"/>
      <c r="XCO132" s="511"/>
      <c r="XCP132" s="511"/>
      <c r="XCQ132" s="511"/>
      <c r="XCR132" s="511"/>
      <c r="XCS132" s="511"/>
      <c r="XCT132" s="511"/>
      <c r="XCU132" s="511"/>
      <c r="XCV132" s="511"/>
      <c r="XCW132" s="511"/>
      <c r="XCX132" s="511"/>
      <c r="XCY132" s="511"/>
      <c r="XCZ132" s="511"/>
      <c r="XDA132" s="511"/>
      <c r="XDB132" s="511"/>
      <c r="XDC132" s="511"/>
      <c r="XDD132" s="511"/>
      <c r="XDE132" s="511"/>
      <c r="XDF132" s="511"/>
      <c r="XDG132" s="511"/>
      <c r="XDH132" s="511"/>
      <c r="XDI132" s="511"/>
      <c r="XDJ132" s="511"/>
      <c r="XDK132" s="511"/>
      <c r="XDL132" s="511"/>
      <c r="XDM132" s="511"/>
      <c r="XDN132" s="511"/>
      <c r="XDO132" s="511"/>
      <c r="XDP132" s="511"/>
      <c r="XDQ132" s="511"/>
      <c r="XDR132" s="511"/>
      <c r="XDS132" s="511"/>
      <c r="XDT132" s="511"/>
      <c r="XDU132" s="511"/>
      <c r="XDV132" s="511"/>
      <c r="XDW132" s="511"/>
      <c r="XDX132" s="511"/>
      <c r="XDY132" s="511"/>
      <c r="XDZ132" s="511"/>
      <c r="XEA132" s="511"/>
      <c r="XEB132" s="511"/>
      <c r="XEC132" s="511"/>
      <c r="XED132" s="511"/>
      <c r="XEE132" s="511"/>
      <c r="XEF132" s="511"/>
      <c r="XEG132" s="511"/>
      <c r="XEH132" s="511"/>
      <c r="XEI132" s="511"/>
      <c r="XEJ132" s="511"/>
      <c r="XEK132" s="511"/>
      <c r="XEL132" s="511"/>
      <c r="XEM132" s="511"/>
      <c r="XEN132" s="511"/>
      <c r="XEO132" s="511"/>
      <c r="XEP132" s="511"/>
      <c r="XEQ132" s="511"/>
      <c r="XER132" s="511"/>
      <c r="XES132" s="511"/>
      <c r="XET132" s="511"/>
      <c r="XEU132" s="511"/>
      <c r="XEV132" s="511"/>
      <c r="XEW132" s="511"/>
      <c r="XEX132" s="511"/>
      <c r="XEY132" s="511"/>
      <c r="XEZ132" s="511"/>
      <c r="XFA132" s="511"/>
      <c r="XFB132" s="511"/>
      <c r="XFC132" s="511"/>
      <c r="XFD132" s="511"/>
    </row>
    <row r="133" spans="1:16384" ht="15" customHeight="1">
      <c r="A133" s="511"/>
      <c r="B133" s="511"/>
      <c r="C133" s="511"/>
      <c r="D133" s="511"/>
      <c r="E133" s="511"/>
      <c r="F133" s="511"/>
      <c r="G133" s="511"/>
      <c r="H133" s="511"/>
      <c r="I133" s="511"/>
      <c r="J133" s="511"/>
      <c r="K133" s="511"/>
      <c r="L133" s="511"/>
      <c r="M133" s="511"/>
      <c r="N133" s="511"/>
      <c r="O133" s="511"/>
      <c r="P133" s="511"/>
      <c r="Q133" s="511"/>
      <c r="R133" s="511"/>
      <c r="S133" s="511"/>
      <c r="T133" s="511"/>
      <c r="U133" s="511"/>
      <c r="V133" s="511"/>
      <c r="W133" s="511"/>
      <c r="X133" s="511"/>
      <c r="Y133" s="511"/>
      <c r="Z133" s="511"/>
      <c r="AA133" s="511"/>
      <c r="AB133" s="511"/>
      <c r="AC133" s="511"/>
      <c r="AD133" s="511"/>
      <c r="AE133" s="511"/>
      <c r="AF133" s="511"/>
      <c r="AG133" s="511"/>
      <c r="AH133" s="511"/>
      <c r="AI133" s="511"/>
      <c r="AJ133" s="511"/>
      <c r="AK133" s="511"/>
      <c r="AL133" s="511"/>
      <c r="AM133" s="511"/>
      <c r="AN133" s="511"/>
      <c r="AO133" s="511"/>
      <c r="AP133" s="511"/>
      <c r="AQ133" s="511"/>
      <c r="AR133" s="511"/>
      <c r="AS133" s="511"/>
      <c r="AT133" s="511"/>
      <c r="AU133" s="511"/>
      <c r="AV133" s="511"/>
      <c r="AW133" s="511"/>
      <c r="AX133" s="511"/>
      <c r="AY133" s="511"/>
      <c r="AZ133" s="511"/>
      <c r="BA133" s="511"/>
      <c r="BB133" s="511"/>
      <c r="BC133" s="511"/>
      <c r="BD133" s="511"/>
      <c r="BE133" s="511"/>
      <c r="BF133" s="511"/>
      <c r="BG133" s="511"/>
      <c r="BH133" s="511"/>
      <c r="BI133" s="511"/>
      <c r="BJ133" s="511"/>
      <c r="BK133" s="511"/>
      <c r="BL133" s="511"/>
      <c r="BM133" s="511"/>
      <c r="BN133" s="511"/>
      <c r="BO133" s="511"/>
      <c r="BP133" s="511"/>
      <c r="BQ133" s="511"/>
      <c r="BR133" s="511"/>
      <c r="BS133" s="511"/>
      <c r="BT133" s="511"/>
      <c r="BU133" s="511"/>
      <c r="BV133" s="511"/>
      <c r="BW133" s="511"/>
      <c r="BX133" s="511"/>
      <c r="BY133" s="511"/>
      <c r="BZ133" s="511"/>
      <c r="CA133" s="511"/>
      <c r="CB133" s="511"/>
      <c r="CC133" s="511"/>
      <c r="CD133" s="511"/>
      <c r="CE133" s="511"/>
      <c r="CF133" s="511"/>
      <c r="CG133" s="511"/>
      <c r="CH133" s="511"/>
      <c r="CI133" s="511"/>
      <c r="CJ133" s="511"/>
      <c r="CK133" s="511"/>
      <c r="CL133" s="511"/>
      <c r="CM133" s="511"/>
      <c r="CN133" s="511"/>
      <c r="CO133" s="511"/>
      <c r="CP133" s="511"/>
      <c r="CQ133" s="511"/>
      <c r="CR133" s="511"/>
      <c r="CS133" s="511"/>
      <c r="CT133" s="511"/>
      <c r="CU133" s="511"/>
      <c r="CV133" s="511"/>
      <c r="CW133" s="511"/>
      <c r="CX133" s="511"/>
      <c r="CY133" s="511"/>
      <c r="CZ133" s="511"/>
      <c r="DA133" s="511"/>
      <c r="DB133" s="511"/>
      <c r="DC133" s="511"/>
      <c r="DD133" s="511"/>
      <c r="DE133" s="511"/>
      <c r="DF133" s="511"/>
      <c r="DG133" s="511"/>
      <c r="DH133" s="511"/>
      <c r="DI133" s="511"/>
      <c r="DJ133" s="511"/>
      <c r="DK133" s="511"/>
      <c r="DL133" s="511"/>
      <c r="DM133" s="511"/>
      <c r="DN133" s="511"/>
      <c r="DO133" s="511"/>
      <c r="DP133" s="511"/>
      <c r="DQ133" s="511"/>
      <c r="DR133" s="511"/>
      <c r="DS133" s="511"/>
      <c r="DT133" s="511"/>
      <c r="DU133" s="511"/>
      <c r="DV133" s="511"/>
      <c r="DW133" s="511"/>
      <c r="DX133" s="511"/>
      <c r="DY133" s="511"/>
      <c r="DZ133" s="511"/>
      <c r="EA133" s="511"/>
      <c r="EB133" s="511"/>
      <c r="EC133" s="511"/>
      <c r="ED133" s="511"/>
      <c r="EE133" s="511"/>
      <c r="EF133" s="511"/>
      <c r="EG133" s="511"/>
      <c r="EH133" s="511"/>
      <c r="EI133" s="511"/>
      <c r="EJ133" s="511"/>
      <c r="EK133" s="511"/>
      <c r="EL133" s="511"/>
      <c r="EM133" s="511"/>
      <c r="EN133" s="511"/>
      <c r="EO133" s="511"/>
      <c r="EP133" s="511"/>
      <c r="EQ133" s="511"/>
      <c r="ER133" s="511"/>
      <c r="ES133" s="511"/>
      <c r="ET133" s="511"/>
      <c r="EU133" s="511"/>
      <c r="EV133" s="511"/>
      <c r="EW133" s="511"/>
      <c r="EX133" s="511"/>
      <c r="EY133" s="511"/>
      <c r="EZ133" s="511"/>
      <c r="FA133" s="511"/>
      <c r="FB133" s="511"/>
      <c r="FC133" s="511"/>
      <c r="FD133" s="511"/>
      <c r="FE133" s="511"/>
      <c r="FF133" s="511"/>
      <c r="FG133" s="511"/>
      <c r="FH133" s="511"/>
      <c r="FI133" s="511"/>
      <c r="FJ133" s="511"/>
      <c r="FK133" s="511"/>
      <c r="FL133" s="511"/>
      <c r="FM133" s="511"/>
      <c r="FN133" s="511"/>
      <c r="FO133" s="511"/>
      <c r="FP133" s="511"/>
      <c r="FQ133" s="511"/>
      <c r="FR133" s="511"/>
      <c r="FS133" s="511"/>
      <c r="FT133" s="511"/>
      <c r="FU133" s="511"/>
      <c r="FV133" s="511"/>
      <c r="FW133" s="511"/>
      <c r="FX133" s="511"/>
      <c r="FY133" s="511"/>
      <c r="FZ133" s="511"/>
      <c r="GA133" s="511"/>
      <c r="GB133" s="511"/>
      <c r="GC133" s="511"/>
      <c r="GD133" s="511"/>
      <c r="GE133" s="511"/>
      <c r="GF133" s="511"/>
      <c r="GG133" s="511"/>
      <c r="GH133" s="511"/>
      <c r="GI133" s="511"/>
      <c r="GJ133" s="511"/>
      <c r="GK133" s="511"/>
      <c r="GL133" s="511"/>
      <c r="GM133" s="511"/>
      <c r="GN133" s="511"/>
      <c r="GO133" s="511"/>
      <c r="GP133" s="511"/>
      <c r="GQ133" s="511"/>
      <c r="GR133" s="511"/>
      <c r="GS133" s="511"/>
      <c r="GT133" s="511"/>
      <c r="GU133" s="511"/>
      <c r="GV133" s="511"/>
      <c r="GW133" s="511"/>
      <c r="GX133" s="511"/>
      <c r="GY133" s="511"/>
      <c r="GZ133" s="511"/>
      <c r="HA133" s="511"/>
      <c r="HB133" s="511"/>
      <c r="HC133" s="511"/>
      <c r="HD133" s="511"/>
      <c r="HE133" s="511"/>
      <c r="HF133" s="511"/>
      <c r="HG133" s="511"/>
      <c r="HH133" s="511"/>
      <c r="HI133" s="511"/>
      <c r="HJ133" s="511"/>
      <c r="HK133" s="511"/>
      <c r="HL133" s="511"/>
      <c r="HM133" s="511"/>
      <c r="HN133" s="511"/>
      <c r="HO133" s="511"/>
      <c r="HP133" s="511"/>
      <c r="HQ133" s="511"/>
      <c r="HR133" s="511"/>
      <c r="HS133" s="511"/>
      <c r="HT133" s="511"/>
      <c r="HU133" s="511"/>
      <c r="HV133" s="511"/>
      <c r="HW133" s="511"/>
      <c r="HX133" s="511"/>
      <c r="HY133" s="511"/>
      <c r="HZ133" s="511"/>
      <c r="IA133" s="511"/>
      <c r="IB133" s="511"/>
      <c r="IC133" s="511"/>
      <c r="ID133" s="511"/>
      <c r="IE133" s="511"/>
      <c r="IF133" s="511"/>
      <c r="IG133" s="511"/>
      <c r="IH133" s="511"/>
      <c r="II133" s="511"/>
      <c r="IJ133" s="511"/>
      <c r="IK133" s="511"/>
      <c r="IL133" s="511"/>
      <c r="IM133" s="511"/>
      <c r="IN133" s="511"/>
      <c r="IO133" s="511"/>
      <c r="IP133" s="511"/>
      <c r="IQ133" s="511"/>
      <c r="IR133" s="511"/>
      <c r="IS133" s="511"/>
      <c r="IT133" s="511"/>
      <c r="IU133" s="511"/>
      <c r="IV133" s="511"/>
      <c r="IW133" s="511"/>
      <c r="IX133" s="511"/>
      <c r="IY133" s="511"/>
      <c r="IZ133" s="511"/>
      <c r="JA133" s="511"/>
      <c r="JB133" s="511"/>
      <c r="JC133" s="511"/>
      <c r="JD133" s="511"/>
      <c r="JE133" s="511"/>
      <c r="JF133" s="511"/>
      <c r="JG133" s="511"/>
      <c r="JH133" s="511"/>
      <c r="JI133" s="511"/>
      <c r="JJ133" s="511"/>
      <c r="JK133" s="511"/>
      <c r="JL133" s="511"/>
      <c r="JM133" s="511"/>
      <c r="JN133" s="511"/>
      <c r="JO133" s="511"/>
      <c r="JP133" s="511"/>
      <c r="JQ133" s="511"/>
      <c r="JR133" s="511"/>
      <c r="JS133" s="511"/>
      <c r="JT133" s="511"/>
      <c r="JU133" s="511"/>
      <c r="JV133" s="511"/>
      <c r="JW133" s="511"/>
      <c r="JX133" s="511"/>
      <c r="JY133" s="511"/>
      <c r="JZ133" s="511"/>
      <c r="KA133" s="511"/>
      <c r="KB133" s="511"/>
      <c r="KC133" s="511"/>
      <c r="KD133" s="511"/>
      <c r="KE133" s="511"/>
      <c r="KF133" s="511"/>
      <c r="KG133" s="511"/>
      <c r="KH133" s="511"/>
      <c r="KI133" s="511"/>
      <c r="KJ133" s="511"/>
      <c r="KK133" s="511"/>
      <c r="KL133" s="511"/>
      <c r="KM133" s="511"/>
      <c r="KN133" s="511"/>
      <c r="KO133" s="511"/>
      <c r="KP133" s="511"/>
      <c r="KQ133" s="511"/>
      <c r="KR133" s="511"/>
      <c r="KS133" s="511"/>
      <c r="KT133" s="511"/>
      <c r="KU133" s="511"/>
      <c r="KV133" s="511"/>
      <c r="KW133" s="511"/>
      <c r="KX133" s="511"/>
      <c r="KY133" s="511"/>
      <c r="KZ133" s="511"/>
      <c r="LA133" s="511"/>
      <c r="LB133" s="511"/>
      <c r="LC133" s="511"/>
      <c r="LD133" s="511"/>
      <c r="LE133" s="511"/>
      <c r="LF133" s="511"/>
      <c r="LG133" s="511"/>
      <c r="LH133" s="511"/>
      <c r="LI133" s="511"/>
      <c r="LJ133" s="511"/>
      <c r="LK133" s="511"/>
      <c r="LL133" s="511"/>
      <c r="LM133" s="511"/>
      <c r="LN133" s="511"/>
      <c r="LO133" s="511"/>
      <c r="LP133" s="511"/>
      <c r="LQ133" s="511"/>
      <c r="LR133" s="511"/>
      <c r="LS133" s="511"/>
      <c r="LT133" s="511"/>
      <c r="LU133" s="511"/>
      <c r="LV133" s="511"/>
      <c r="LW133" s="511"/>
      <c r="LX133" s="511"/>
      <c r="LY133" s="511"/>
      <c r="LZ133" s="511"/>
      <c r="MA133" s="511"/>
      <c r="MB133" s="511"/>
      <c r="MC133" s="511"/>
      <c r="MD133" s="511"/>
      <c r="ME133" s="511"/>
      <c r="MF133" s="511"/>
      <c r="MG133" s="511"/>
      <c r="MH133" s="511"/>
      <c r="MI133" s="511"/>
      <c r="MJ133" s="511"/>
      <c r="MK133" s="511"/>
      <c r="ML133" s="511"/>
      <c r="MM133" s="511"/>
      <c r="MN133" s="511"/>
      <c r="MO133" s="511"/>
      <c r="MP133" s="511"/>
      <c r="MQ133" s="511"/>
      <c r="MR133" s="511"/>
      <c r="MS133" s="511"/>
      <c r="MT133" s="511"/>
      <c r="MU133" s="511"/>
      <c r="MV133" s="511"/>
      <c r="MW133" s="511"/>
      <c r="MX133" s="511"/>
      <c r="MY133" s="511"/>
      <c r="MZ133" s="511"/>
      <c r="NA133" s="511"/>
      <c r="NB133" s="511"/>
      <c r="NC133" s="511"/>
      <c r="ND133" s="511"/>
      <c r="NE133" s="511"/>
      <c r="NF133" s="511"/>
      <c r="NG133" s="511"/>
      <c r="NH133" s="511"/>
      <c r="NI133" s="511"/>
      <c r="NJ133" s="511"/>
      <c r="NK133" s="511"/>
      <c r="NL133" s="511"/>
      <c r="NM133" s="511"/>
      <c r="NN133" s="511"/>
      <c r="NO133" s="511"/>
      <c r="NP133" s="511"/>
      <c r="NQ133" s="511"/>
      <c r="NR133" s="511"/>
      <c r="NS133" s="511"/>
      <c r="NT133" s="511"/>
      <c r="NU133" s="511"/>
      <c r="NV133" s="511"/>
      <c r="NW133" s="511"/>
      <c r="NX133" s="511"/>
      <c r="NY133" s="511"/>
      <c r="NZ133" s="511"/>
      <c r="OA133" s="511"/>
      <c r="OB133" s="511"/>
      <c r="OC133" s="511"/>
      <c r="OD133" s="511"/>
      <c r="OE133" s="511"/>
      <c r="OF133" s="511"/>
      <c r="OG133" s="511"/>
      <c r="OH133" s="511"/>
      <c r="OI133" s="511"/>
      <c r="OJ133" s="511"/>
      <c r="OK133" s="511"/>
      <c r="OL133" s="511"/>
      <c r="OM133" s="511"/>
      <c r="ON133" s="511"/>
      <c r="OO133" s="511"/>
      <c r="OP133" s="511"/>
      <c r="OQ133" s="511"/>
      <c r="OR133" s="511"/>
      <c r="OS133" s="511"/>
      <c r="OT133" s="511"/>
      <c r="OU133" s="511"/>
      <c r="OV133" s="511"/>
      <c r="OW133" s="511"/>
      <c r="OX133" s="511"/>
      <c r="OY133" s="511"/>
      <c r="OZ133" s="511"/>
      <c r="PA133" s="511"/>
      <c r="PB133" s="511"/>
      <c r="PC133" s="511"/>
      <c r="PD133" s="511"/>
      <c r="PE133" s="511"/>
      <c r="PF133" s="511"/>
      <c r="PG133" s="511"/>
      <c r="PH133" s="511"/>
      <c r="PI133" s="511"/>
      <c r="PJ133" s="511"/>
      <c r="PK133" s="511"/>
      <c r="PL133" s="511"/>
      <c r="PM133" s="511"/>
      <c r="PN133" s="511"/>
      <c r="PO133" s="511"/>
      <c r="PP133" s="511"/>
      <c r="PQ133" s="511"/>
      <c r="PR133" s="511"/>
      <c r="PS133" s="511"/>
      <c r="PT133" s="511"/>
      <c r="PU133" s="511"/>
      <c r="PV133" s="511"/>
      <c r="PW133" s="511"/>
      <c r="PX133" s="511"/>
      <c r="PY133" s="511"/>
      <c r="PZ133" s="511"/>
      <c r="QA133" s="511"/>
      <c r="QB133" s="511"/>
      <c r="QC133" s="511"/>
      <c r="QD133" s="511"/>
      <c r="QE133" s="511"/>
      <c r="QF133" s="511"/>
      <c r="QG133" s="511"/>
      <c r="QH133" s="511"/>
      <c r="QI133" s="511"/>
      <c r="QJ133" s="511"/>
      <c r="QK133" s="511"/>
      <c r="QL133" s="511"/>
      <c r="QM133" s="511"/>
      <c r="QN133" s="511"/>
      <c r="QO133" s="511"/>
      <c r="QP133" s="511"/>
      <c r="QQ133" s="511"/>
      <c r="QR133" s="511"/>
      <c r="QS133" s="511"/>
      <c r="QT133" s="511"/>
      <c r="QU133" s="511"/>
      <c r="QV133" s="511"/>
      <c r="QW133" s="511"/>
      <c r="QX133" s="511"/>
      <c r="QY133" s="511"/>
      <c r="QZ133" s="511"/>
      <c r="RA133" s="511"/>
      <c r="RB133" s="511"/>
      <c r="RC133" s="511"/>
      <c r="RD133" s="511"/>
      <c r="RE133" s="511"/>
      <c r="RF133" s="511"/>
      <c r="RG133" s="511"/>
      <c r="RH133" s="511"/>
      <c r="RI133" s="511"/>
      <c r="RJ133" s="511"/>
      <c r="RK133" s="511"/>
      <c r="RL133" s="511"/>
      <c r="RM133" s="511"/>
      <c r="RN133" s="511"/>
      <c r="RO133" s="511"/>
      <c r="RP133" s="511"/>
      <c r="RQ133" s="511"/>
      <c r="RR133" s="511"/>
      <c r="RS133" s="511"/>
      <c r="RT133" s="511"/>
      <c r="RU133" s="511"/>
      <c r="RV133" s="511"/>
      <c r="RW133" s="511"/>
      <c r="RX133" s="511"/>
      <c r="RY133" s="511"/>
      <c r="RZ133" s="511"/>
      <c r="SA133" s="511"/>
      <c r="SB133" s="511"/>
      <c r="SC133" s="511"/>
      <c r="SD133" s="511"/>
      <c r="SE133" s="511"/>
      <c r="SF133" s="511"/>
      <c r="SG133" s="511"/>
      <c r="SH133" s="511"/>
      <c r="SI133" s="511"/>
      <c r="SJ133" s="511"/>
      <c r="SK133" s="511"/>
      <c r="SL133" s="511"/>
      <c r="SM133" s="511"/>
      <c r="SN133" s="511"/>
      <c r="SO133" s="511"/>
      <c r="SP133" s="511"/>
      <c r="SQ133" s="511"/>
      <c r="SR133" s="511"/>
      <c r="SS133" s="511"/>
      <c r="ST133" s="511"/>
      <c r="SU133" s="511"/>
      <c r="SV133" s="511"/>
      <c r="SW133" s="511"/>
      <c r="SX133" s="511"/>
      <c r="SY133" s="511"/>
      <c r="SZ133" s="511"/>
      <c r="TA133" s="511"/>
      <c r="TB133" s="511"/>
      <c r="TC133" s="511"/>
      <c r="TD133" s="511"/>
      <c r="TE133" s="511"/>
      <c r="TF133" s="511"/>
      <c r="TG133" s="511"/>
      <c r="TH133" s="511"/>
      <c r="TI133" s="511"/>
      <c r="TJ133" s="511"/>
      <c r="TK133" s="511"/>
      <c r="TL133" s="511"/>
      <c r="TM133" s="511"/>
      <c r="TN133" s="511"/>
      <c r="TO133" s="511"/>
      <c r="TP133" s="511"/>
      <c r="TQ133" s="511"/>
      <c r="TR133" s="511"/>
      <c r="TS133" s="511"/>
      <c r="TT133" s="511"/>
      <c r="TU133" s="511"/>
      <c r="TV133" s="511"/>
      <c r="TW133" s="511"/>
      <c r="TX133" s="511"/>
      <c r="TY133" s="511"/>
      <c r="TZ133" s="511"/>
      <c r="UA133" s="511"/>
      <c r="UB133" s="511"/>
      <c r="UC133" s="511"/>
      <c r="UD133" s="511"/>
      <c r="UE133" s="511"/>
      <c r="UF133" s="511"/>
      <c r="UG133" s="511"/>
      <c r="UH133" s="511"/>
      <c r="UI133" s="511"/>
      <c r="UJ133" s="511"/>
      <c r="UK133" s="511"/>
      <c r="UL133" s="511"/>
      <c r="UM133" s="511"/>
      <c r="UN133" s="511"/>
      <c r="UO133" s="511"/>
      <c r="UP133" s="511"/>
      <c r="UQ133" s="511"/>
      <c r="UR133" s="511"/>
      <c r="US133" s="511"/>
      <c r="UT133" s="511"/>
      <c r="UU133" s="511"/>
      <c r="UV133" s="511"/>
      <c r="UW133" s="511"/>
      <c r="UX133" s="511"/>
      <c r="UY133" s="511"/>
      <c r="UZ133" s="511"/>
      <c r="VA133" s="511"/>
      <c r="VB133" s="511"/>
      <c r="VC133" s="511"/>
      <c r="VD133" s="511"/>
      <c r="VE133" s="511"/>
      <c r="VF133" s="511"/>
      <c r="VG133" s="511"/>
      <c r="VH133" s="511"/>
      <c r="VI133" s="511"/>
      <c r="VJ133" s="511"/>
      <c r="VK133" s="511"/>
      <c r="VL133" s="511"/>
      <c r="VM133" s="511"/>
      <c r="VN133" s="511"/>
      <c r="VO133" s="511"/>
      <c r="VP133" s="511"/>
      <c r="VQ133" s="511"/>
      <c r="VR133" s="511"/>
      <c r="VS133" s="511"/>
      <c r="VT133" s="511"/>
      <c r="VU133" s="511"/>
      <c r="VV133" s="511"/>
      <c r="VW133" s="511"/>
      <c r="VX133" s="511"/>
      <c r="VY133" s="511"/>
      <c r="VZ133" s="511"/>
      <c r="WA133" s="511"/>
      <c r="WB133" s="511"/>
      <c r="WC133" s="511"/>
      <c r="WD133" s="511"/>
      <c r="WE133" s="511"/>
      <c r="WF133" s="511"/>
      <c r="WG133" s="511"/>
      <c r="WH133" s="511"/>
      <c r="WI133" s="511"/>
      <c r="WJ133" s="511"/>
      <c r="WK133" s="511"/>
      <c r="WL133" s="511"/>
      <c r="WM133" s="511"/>
      <c r="WN133" s="511"/>
      <c r="WO133" s="511"/>
      <c r="WP133" s="511"/>
      <c r="WQ133" s="511"/>
      <c r="WR133" s="511"/>
      <c r="WS133" s="511"/>
      <c r="WT133" s="511"/>
      <c r="WU133" s="511"/>
      <c r="WV133" s="511"/>
      <c r="WW133" s="511"/>
      <c r="WX133" s="511"/>
      <c r="WY133" s="511"/>
      <c r="WZ133" s="511"/>
      <c r="XA133" s="511"/>
      <c r="XB133" s="511"/>
      <c r="XC133" s="511"/>
      <c r="XD133" s="511"/>
      <c r="XE133" s="511"/>
      <c r="XF133" s="511"/>
      <c r="XG133" s="511"/>
      <c r="XH133" s="511"/>
      <c r="XI133" s="511"/>
      <c r="XJ133" s="511"/>
      <c r="XK133" s="511"/>
      <c r="XL133" s="511"/>
      <c r="XM133" s="511"/>
      <c r="XN133" s="511"/>
      <c r="XO133" s="511"/>
      <c r="XP133" s="511"/>
      <c r="XQ133" s="511"/>
      <c r="XR133" s="511"/>
      <c r="XS133" s="511"/>
      <c r="XT133" s="511"/>
      <c r="XU133" s="511"/>
      <c r="XV133" s="511"/>
      <c r="XW133" s="511"/>
      <c r="XX133" s="511"/>
      <c r="XY133" s="511"/>
      <c r="XZ133" s="511"/>
      <c r="YA133" s="511"/>
      <c r="YB133" s="511"/>
      <c r="YC133" s="511"/>
      <c r="YD133" s="511"/>
      <c r="YE133" s="511"/>
      <c r="YF133" s="511"/>
      <c r="YG133" s="511"/>
      <c r="YH133" s="511"/>
      <c r="YI133" s="511"/>
      <c r="YJ133" s="511"/>
      <c r="YK133" s="511"/>
      <c r="YL133" s="511"/>
      <c r="YM133" s="511"/>
      <c r="YN133" s="511"/>
      <c r="YO133" s="511"/>
      <c r="YP133" s="511"/>
      <c r="YQ133" s="511"/>
      <c r="YR133" s="511"/>
      <c r="YS133" s="511"/>
      <c r="YT133" s="511"/>
      <c r="YU133" s="511"/>
      <c r="YV133" s="511"/>
      <c r="YW133" s="511"/>
      <c r="YX133" s="511"/>
      <c r="YY133" s="511"/>
      <c r="YZ133" s="511"/>
      <c r="ZA133" s="511"/>
      <c r="ZB133" s="511"/>
      <c r="ZC133" s="511"/>
      <c r="ZD133" s="511"/>
      <c r="ZE133" s="511"/>
      <c r="ZF133" s="511"/>
      <c r="ZG133" s="511"/>
      <c r="ZH133" s="511"/>
      <c r="ZI133" s="511"/>
      <c r="ZJ133" s="511"/>
      <c r="ZK133" s="511"/>
      <c r="ZL133" s="511"/>
      <c r="ZM133" s="511"/>
      <c r="ZN133" s="511"/>
      <c r="ZO133" s="511"/>
      <c r="ZP133" s="511"/>
      <c r="ZQ133" s="511"/>
      <c r="ZR133" s="511"/>
      <c r="ZS133" s="511"/>
      <c r="ZT133" s="511"/>
      <c r="ZU133" s="511"/>
      <c r="ZV133" s="511"/>
      <c r="ZW133" s="511"/>
      <c r="ZX133" s="511"/>
      <c r="ZY133" s="511"/>
      <c r="ZZ133" s="511"/>
      <c r="AAA133" s="511"/>
      <c r="AAB133" s="511"/>
      <c r="AAC133" s="511"/>
      <c r="AAD133" s="511"/>
      <c r="AAE133" s="511"/>
      <c r="AAF133" s="511"/>
      <c r="AAG133" s="511"/>
      <c r="AAH133" s="511"/>
      <c r="AAI133" s="511"/>
      <c r="AAJ133" s="511"/>
      <c r="AAK133" s="511"/>
      <c r="AAL133" s="511"/>
      <c r="AAM133" s="511"/>
      <c r="AAN133" s="511"/>
      <c r="AAO133" s="511"/>
      <c r="AAP133" s="511"/>
      <c r="AAQ133" s="511"/>
      <c r="AAR133" s="511"/>
      <c r="AAS133" s="511"/>
      <c r="AAT133" s="511"/>
      <c r="AAU133" s="511"/>
      <c r="AAV133" s="511"/>
      <c r="AAW133" s="511"/>
      <c r="AAX133" s="511"/>
      <c r="AAY133" s="511"/>
      <c r="AAZ133" s="511"/>
      <c r="ABA133" s="511"/>
      <c r="ABB133" s="511"/>
      <c r="ABC133" s="511"/>
      <c r="ABD133" s="511"/>
      <c r="ABE133" s="511"/>
      <c r="ABF133" s="511"/>
      <c r="ABG133" s="511"/>
      <c r="ABH133" s="511"/>
      <c r="ABI133" s="511"/>
      <c r="ABJ133" s="511"/>
      <c r="ABK133" s="511"/>
      <c r="ABL133" s="511"/>
      <c r="ABM133" s="511"/>
      <c r="ABN133" s="511"/>
      <c r="ABO133" s="511"/>
      <c r="ABP133" s="511"/>
      <c r="ABQ133" s="511"/>
      <c r="ABR133" s="511"/>
      <c r="ABS133" s="511"/>
      <c r="ABT133" s="511"/>
      <c r="ABU133" s="511"/>
      <c r="ABV133" s="511"/>
      <c r="ABW133" s="511"/>
      <c r="ABX133" s="511"/>
      <c r="ABY133" s="511"/>
      <c r="ABZ133" s="511"/>
      <c r="ACA133" s="511"/>
      <c r="ACB133" s="511"/>
      <c r="ACC133" s="511"/>
      <c r="ACD133" s="511"/>
      <c r="ACE133" s="511"/>
      <c r="ACF133" s="511"/>
      <c r="ACG133" s="511"/>
      <c r="ACH133" s="511"/>
      <c r="ACI133" s="511"/>
      <c r="ACJ133" s="511"/>
      <c r="ACK133" s="511"/>
      <c r="ACL133" s="511"/>
      <c r="ACM133" s="511"/>
      <c r="ACN133" s="511"/>
      <c r="ACO133" s="511"/>
      <c r="ACP133" s="511"/>
      <c r="ACQ133" s="511"/>
      <c r="ACR133" s="511"/>
      <c r="ACS133" s="511"/>
      <c r="ACT133" s="511"/>
      <c r="ACU133" s="511"/>
      <c r="ACV133" s="511"/>
      <c r="ACW133" s="511"/>
      <c r="ACX133" s="511"/>
      <c r="ACY133" s="511"/>
      <c r="ACZ133" s="511"/>
      <c r="ADA133" s="511"/>
      <c r="ADB133" s="511"/>
      <c r="ADC133" s="511"/>
      <c r="ADD133" s="511"/>
      <c r="ADE133" s="511"/>
      <c r="ADF133" s="511"/>
      <c r="ADG133" s="511"/>
      <c r="ADH133" s="511"/>
      <c r="ADI133" s="511"/>
      <c r="ADJ133" s="511"/>
      <c r="ADK133" s="511"/>
      <c r="ADL133" s="511"/>
      <c r="ADM133" s="511"/>
      <c r="ADN133" s="511"/>
      <c r="ADO133" s="511"/>
      <c r="ADP133" s="511"/>
      <c r="ADQ133" s="511"/>
      <c r="ADR133" s="511"/>
      <c r="ADS133" s="511"/>
      <c r="ADT133" s="511"/>
      <c r="ADU133" s="511"/>
      <c r="ADV133" s="511"/>
      <c r="ADW133" s="511"/>
      <c r="ADX133" s="511"/>
      <c r="ADY133" s="511"/>
      <c r="ADZ133" s="511"/>
      <c r="AEA133" s="511"/>
      <c r="AEB133" s="511"/>
      <c r="AEC133" s="511"/>
      <c r="AED133" s="511"/>
      <c r="AEE133" s="511"/>
      <c r="AEF133" s="511"/>
      <c r="AEG133" s="511"/>
      <c r="AEH133" s="511"/>
      <c r="AEI133" s="511"/>
      <c r="AEJ133" s="511"/>
      <c r="AEK133" s="511"/>
      <c r="AEL133" s="511"/>
      <c r="AEM133" s="511"/>
      <c r="AEN133" s="511"/>
      <c r="AEO133" s="511"/>
      <c r="AEP133" s="511"/>
      <c r="AEQ133" s="511"/>
      <c r="AER133" s="511"/>
      <c r="AES133" s="511"/>
      <c r="AET133" s="511"/>
      <c r="AEU133" s="511"/>
      <c r="AEV133" s="511"/>
      <c r="AEW133" s="511"/>
      <c r="AEX133" s="511"/>
      <c r="AEY133" s="511"/>
      <c r="AEZ133" s="511"/>
      <c r="AFA133" s="511"/>
      <c r="AFB133" s="511"/>
      <c r="AFC133" s="511"/>
      <c r="AFD133" s="511"/>
      <c r="AFE133" s="511"/>
      <c r="AFF133" s="511"/>
      <c r="AFG133" s="511"/>
      <c r="AFH133" s="511"/>
      <c r="AFI133" s="511"/>
      <c r="AFJ133" s="511"/>
      <c r="AFK133" s="511"/>
      <c r="AFL133" s="511"/>
      <c r="AFM133" s="511"/>
      <c r="AFN133" s="511"/>
      <c r="AFO133" s="511"/>
      <c r="AFP133" s="511"/>
      <c r="AFQ133" s="511"/>
      <c r="AFR133" s="511"/>
      <c r="AFS133" s="511"/>
      <c r="AFT133" s="511"/>
      <c r="AFU133" s="511"/>
      <c r="AFV133" s="511"/>
      <c r="AFW133" s="511"/>
      <c r="AFX133" s="511"/>
      <c r="AFY133" s="511"/>
      <c r="AFZ133" s="511"/>
      <c r="AGA133" s="511"/>
      <c r="AGB133" s="511"/>
      <c r="AGC133" s="511"/>
      <c r="AGD133" s="511"/>
      <c r="AGE133" s="511"/>
      <c r="AGF133" s="511"/>
      <c r="AGG133" s="511"/>
      <c r="AGH133" s="511"/>
      <c r="AGI133" s="511"/>
      <c r="AGJ133" s="511"/>
      <c r="AGK133" s="511"/>
      <c r="AGL133" s="511"/>
      <c r="AGM133" s="511"/>
      <c r="AGN133" s="511"/>
      <c r="AGO133" s="511"/>
      <c r="AGP133" s="511"/>
      <c r="AGQ133" s="511"/>
      <c r="AGR133" s="511"/>
      <c r="AGS133" s="511"/>
      <c r="AGT133" s="511"/>
      <c r="AGU133" s="511"/>
      <c r="AGV133" s="511"/>
      <c r="AGW133" s="511"/>
      <c r="AGX133" s="511"/>
      <c r="AGY133" s="511"/>
      <c r="AGZ133" s="511"/>
      <c r="AHA133" s="511"/>
      <c r="AHB133" s="511"/>
      <c r="AHC133" s="511"/>
      <c r="AHD133" s="511"/>
      <c r="AHE133" s="511"/>
      <c r="AHF133" s="511"/>
      <c r="AHG133" s="511"/>
      <c r="AHH133" s="511"/>
      <c r="AHI133" s="511"/>
      <c r="AHJ133" s="511"/>
      <c r="AHK133" s="511"/>
      <c r="AHL133" s="511"/>
      <c r="AHM133" s="511"/>
      <c r="AHN133" s="511"/>
      <c r="AHO133" s="511"/>
      <c r="AHP133" s="511"/>
      <c r="AHQ133" s="511"/>
      <c r="AHR133" s="511"/>
      <c r="AHS133" s="511"/>
      <c r="AHT133" s="511"/>
      <c r="AHU133" s="511"/>
      <c r="AHV133" s="511"/>
      <c r="AHW133" s="511"/>
      <c r="AHX133" s="511"/>
      <c r="AHY133" s="511"/>
      <c r="AHZ133" s="511"/>
      <c r="AIA133" s="511"/>
      <c r="AIB133" s="511"/>
      <c r="AIC133" s="511"/>
      <c r="AID133" s="511"/>
      <c r="AIE133" s="511"/>
      <c r="AIF133" s="511"/>
      <c r="AIG133" s="511"/>
      <c r="AIH133" s="511"/>
      <c r="AII133" s="511"/>
      <c r="AIJ133" s="511"/>
      <c r="AIK133" s="511"/>
      <c r="AIL133" s="511"/>
      <c r="AIM133" s="511"/>
      <c r="AIN133" s="511"/>
      <c r="AIO133" s="511"/>
      <c r="AIP133" s="511"/>
      <c r="AIQ133" s="511"/>
      <c r="AIR133" s="511"/>
      <c r="AIS133" s="511"/>
      <c r="AIT133" s="511"/>
      <c r="AIU133" s="511"/>
      <c r="AIV133" s="511"/>
      <c r="AIW133" s="511"/>
      <c r="AIX133" s="511"/>
      <c r="AIY133" s="511"/>
      <c r="AIZ133" s="511"/>
      <c r="AJA133" s="511"/>
      <c r="AJB133" s="511"/>
      <c r="AJC133" s="511"/>
      <c r="AJD133" s="511"/>
      <c r="AJE133" s="511"/>
      <c r="AJF133" s="511"/>
      <c r="AJG133" s="511"/>
      <c r="AJH133" s="511"/>
      <c r="AJI133" s="511"/>
      <c r="AJJ133" s="511"/>
      <c r="AJK133" s="511"/>
      <c r="AJL133" s="511"/>
      <c r="AJM133" s="511"/>
      <c r="AJN133" s="511"/>
      <c r="AJO133" s="511"/>
      <c r="AJP133" s="511"/>
      <c r="AJQ133" s="511"/>
      <c r="AJR133" s="511"/>
      <c r="AJS133" s="511"/>
      <c r="AJT133" s="511"/>
      <c r="AJU133" s="511"/>
      <c r="AJV133" s="511"/>
      <c r="AJW133" s="511"/>
      <c r="AJX133" s="511"/>
      <c r="AJY133" s="511"/>
      <c r="AJZ133" s="511"/>
      <c r="AKA133" s="511"/>
      <c r="AKB133" s="511"/>
      <c r="AKC133" s="511"/>
      <c r="AKD133" s="511"/>
      <c r="AKE133" s="511"/>
      <c r="AKF133" s="511"/>
      <c r="AKG133" s="511"/>
      <c r="AKH133" s="511"/>
      <c r="AKI133" s="511"/>
      <c r="AKJ133" s="511"/>
      <c r="AKK133" s="511"/>
      <c r="AKL133" s="511"/>
      <c r="AKM133" s="511"/>
      <c r="AKN133" s="511"/>
      <c r="AKO133" s="511"/>
      <c r="AKP133" s="511"/>
      <c r="AKQ133" s="511"/>
      <c r="AKR133" s="511"/>
      <c r="AKS133" s="511"/>
      <c r="AKT133" s="511"/>
      <c r="AKU133" s="511"/>
      <c r="AKV133" s="511"/>
      <c r="AKW133" s="511"/>
      <c r="AKX133" s="511"/>
      <c r="AKY133" s="511"/>
      <c r="AKZ133" s="511"/>
      <c r="ALA133" s="511"/>
      <c r="ALB133" s="511"/>
      <c r="ALC133" s="511"/>
      <c r="ALD133" s="511"/>
      <c r="ALE133" s="511"/>
      <c r="ALF133" s="511"/>
      <c r="ALG133" s="511"/>
      <c r="ALH133" s="511"/>
      <c r="ALI133" s="511"/>
      <c r="ALJ133" s="511"/>
      <c r="ALK133" s="511"/>
      <c r="ALL133" s="511"/>
      <c r="ALM133" s="511"/>
      <c r="ALN133" s="511"/>
      <c r="ALO133" s="511"/>
      <c r="ALP133" s="511"/>
      <c r="ALQ133" s="511"/>
      <c r="ALR133" s="511"/>
      <c r="ALS133" s="511"/>
      <c r="ALT133" s="511"/>
      <c r="ALU133" s="511"/>
      <c r="ALV133" s="511"/>
      <c r="ALW133" s="511"/>
      <c r="ALX133" s="511"/>
      <c r="ALY133" s="511"/>
      <c r="ALZ133" s="511"/>
      <c r="AMA133" s="511"/>
      <c r="AMB133" s="511"/>
      <c r="AMC133" s="511"/>
      <c r="AMD133" s="511"/>
      <c r="AME133" s="511"/>
      <c r="AMF133" s="511"/>
      <c r="AMG133" s="511"/>
      <c r="AMH133" s="511"/>
      <c r="AMI133" s="511"/>
      <c r="AMJ133" s="511"/>
      <c r="AMK133" s="511"/>
      <c r="AML133" s="511"/>
      <c r="AMM133" s="511"/>
      <c r="AMN133" s="511"/>
      <c r="AMO133" s="511"/>
      <c r="AMP133" s="511"/>
      <c r="AMQ133" s="511"/>
      <c r="AMR133" s="511"/>
      <c r="AMS133" s="511"/>
      <c r="AMT133" s="511"/>
      <c r="AMU133" s="511"/>
      <c r="AMV133" s="511"/>
      <c r="AMW133" s="511"/>
      <c r="AMX133" s="511"/>
      <c r="AMY133" s="511"/>
      <c r="AMZ133" s="511"/>
      <c r="ANA133" s="511"/>
      <c r="ANB133" s="511"/>
      <c r="ANC133" s="511"/>
      <c r="AND133" s="511"/>
      <c r="ANE133" s="511"/>
      <c r="ANF133" s="511"/>
      <c r="ANG133" s="511"/>
      <c r="ANH133" s="511"/>
      <c r="ANI133" s="511"/>
      <c r="ANJ133" s="511"/>
      <c r="ANK133" s="511"/>
      <c r="ANL133" s="511"/>
      <c r="ANM133" s="511"/>
      <c r="ANN133" s="511"/>
      <c r="ANO133" s="511"/>
      <c r="ANP133" s="511"/>
      <c r="ANQ133" s="511"/>
      <c r="ANR133" s="511"/>
      <c r="ANS133" s="511"/>
      <c r="ANT133" s="511"/>
      <c r="ANU133" s="511"/>
      <c r="ANV133" s="511"/>
      <c r="ANW133" s="511"/>
      <c r="ANX133" s="511"/>
      <c r="ANY133" s="511"/>
      <c r="ANZ133" s="511"/>
      <c r="AOA133" s="511"/>
      <c r="AOB133" s="511"/>
      <c r="AOC133" s="511"/>
      <c r="AOD133" s="511"/>
      <c r="AOE133" s="511"/>
      <c r="AOF133" s="511"/>
      <c r="AOG133" s="511"/>
      <c r="AOH133" s="511"/>
      <c r="AOI133" s="511"/>
      <c r="AOJ133" s="511"/>
      <c r="AOK133" s="511"/>
      <c r="AOL133" s="511"/>
      <c r="AOM133" s="511"/>
      <c r="AON133" s="511"/>
      <c r="AOO133" s="511"/>
      <c r="AOP133" s="511"/>
      <c r="AOQ133" s="511"/>
      <c r="AOR133" s="511"/>
      <c r="AOS133" s="511"/>
      <c r="AOT133" s="511"/>
      <c r="AOU133" s="511"/>
      <c r="AOV133" s="511"/>
      <c r="AOW133" s="511"/>
      <c r="AOX133" s="511"/>
      <c r="AOY133" s="511"/>
      <c r="AOZ133" s="511"/>
      <c r="APA133" s="511"/>
      <c r="APB133" s="511"/>
      <c r="APC133" s="511"/>
      <c r="APD133" s="511"/>
      <c r="APE133" s="511"/>
      <c r="APF133" s="511"/>
      <c r="APG133" s="511"/>
      <c r="APH133" s="511"/>
      <c r="API133" s="511"/>
      <c r="APJ133" s="511"/>
      <c r="APK133" s="511"/>
      <c r="APL133" s="511"/>
      <c r="APM133" s="511"/>
      <c r="APN133" s="511"/>
      <c r="APO133" s="511"/>
      <c r="APP133" s="511"/>
      <c r="APQ133" s="511"/>
      <c r="APR133" s="511"/>
      <c r="APS133" s="511"/>
      <c r="APT133" s="511"/>
      <c r="APU133" s="511"/>
      <c r="APV133" s="511"/>
      <c r="APW133" s="511"/>
      <c r="APX133" s="511"/>
      <c r="APY133" s="511"/>
      <c r="APZ133" s="511"/>
      <c r="AQA133" s="511"/>
      <c r="AQB133" s="511"/>
      <c r="AQC133" s="511"/>
      <c r="AQD133" s="511"/>
      <c r="AQE133" s="511"/>
      <c r="AQF133" s="511"/>
      <c r="AQG133" s="511"/>
      <c r="AQH133" s="511"/>
      <c r="AQI133" s="511"/>
      <c r="AQJ133" s="511"/>
      <c r="AQK133" s="511"/>
      <c r="AQL133" s="511"/>
      <c r="AQM133" s="511"/>
      <c r="AQN133" s="511"/>
      <c r="AQO133" s="511"/>
      <c r="AQP133" s="511"/>
      <c r="AQQ133" s="511"/>
      <c r="AQR133" s="511"/>
      <c r="AQS133" s="511"/>
      <c r="AQT133" s="511"/>
      <c r="AQU133" s="511"/>
      <c r="AQV133" s="511"/>
      <c r="AQW133" s="511"/>
      <c r="AQX133" s="511"/>
      <c r="AQY133" s="511"/>
      <c r="AQZ133" s="511"/>
      <c r="ARA133" s="511"/>
      <c r="ARB133" s="511"/>
      <c r="ARC133" s="511"/>
      <c r="ARD133" s="511"/>
      <c r="ARE133" s="511"/>
      <c r="ARF133" s="511"/>
      <c r="ARG133" s="511"/>
      <c r="ARH133" s="511"/>
      <c r="ARI133" s="511"/>
      <c r="ARJ133" s="511"/>
      <c r="ARK133" s="511"/>
      <c r="ARL133" s="511"/>
      <c r="ARM133" s="511"/>
      <c r="ARN133" s="511"/>
      <c r="ARO133" s="511"/>
      <c r="ARP133" s="511"/>
      <c r="ARQ133" s="511"/>
      <c r="ARR133" s="511"/>
      <c r="ARS133" s="511"/>
      <c r="ART133" s="511"/>
      <c r="ARU133" s="511"/>
      <c r="ARV133" s="511"/>
      <c r="ARW133" s="511"/>
      <c r="ARX133" s="511"/>
      <c r="ARY133" s="511"/>
      <c r="ARZ133" s="511"/>
      <c r="ASA133" s="511"/>
      <c r="ASB133" s="511"/>
      <c r="ASC133" s="511"/>
      <c r="ASD133" s="511"/>
      <c r="ASE133" s="511"/>
      <c r="ASF133" s="511"/>
      <c r="ASG133" s="511"/>
      <c r="ASH133" s="511"/>
      <c r="ASI133" s="511"/>
      <c r="ASJ133" s="511"/>
      <c r="ASK133" s="511"/>
      <c r="ASL133" s="511"/>
      <c r="ASM133" s="511"/>
      <c r="ASN133" s="511"/>
      <c r="ASO133" s="511"/>
      <c r="ASP133" s="511"/>
      <c r="ASQ133" s="511"/>
      <c r="ASR133" s="511"/>
      <c r="ASS133" s="511"/>
      <c r="AST133" s="511"/>
      <c r="ASU133" s="511"/>
      <c r="ASV133" s="511"/>
      <c r="ASW133" s="511"/>
      <c r="ASX133" s="511"/>
      <c r="ASY133" s="511"/>
      <c r="ASZ133" s="511"/>
      <c r="ATA133" s="511"/>
      <c r="ATB133" s="511"/>
      <c r="ATC133" s="511"/>
      <c r="ATD133" s="511"/>
      <c r="ATE133" s="511"/>
      <c r="ATF133" s="511"/>
      <c r="ATG133" s="511"/>
      <c r="ATH133" s="511"/>
      <c r="ATI133" s="511"/>
      <c r="ATJ133" s="511"/>
      <c r="ATK133" s="511"/>
      <c r="ATL133" s="511"/>
      <c r="ATM133" s="511"/>
      <c r="ATN133" s="511"/>
      <c r="ATO133" s="511"/>
      <c r="ATP133" s="511"/>
      <c r="ATQ133" s="511"/>
      <c r="ATR133" s="511"/>
      <c r="ATS133" s="511"/>
      <c r="ATT133" s="511"/>
      <c r="ATU133" s="511"/>
      <c r="ATV133" s="511"/>
      <c r="ATW133" s="511"/>
      <c r="ATX133" s="511"/>
      <c r="ATY133" s="511"/>
      <c r="ATZ133" s="511"/>
      <c r="AUA133" s="511"/>
      <c r="AUB133" s="511"/>
      <c r="AUC133" s="511"/>
      <c r="AUD133" s="511"/>
      <c r="AUE133" s="511"/>
      <c r="AUF133" s="511"/>
      <c r="AUG133" s="511"/>
      <c r="AUH133" s="511"/>
      <c r="AUI133" s="511"/>
      <c r="AUJ133" s="511"/>
      <c r="AUK133" s="511"/>
      <c r="AUL133" s="511"/>
      <c r="AUM133" s="511"/>
      <c r="AUN133" s="511"/>
      <c r="AUO133" s="511"/>
      <c r="AUP133" s="511"/>
      <c r="AUQ133" s="511"/>
      <c r="AUR133" s="511"/>
      <c r="AUS133" s="511"/>
      <c r="AUT133" s="511"/>
      <c r="AUU133" s="511"/>
      <c r="AUV133" s="511"/>
      <c r="AUW133" s="511"/>
      <c r="AUX133" s="511"/>
      <c r="AUY133" s="511"/>
      <c r="AUZ133" s="511"/>
      <c r="AVA133" s="511"/>
      <c r="AVB133" s="511"/>
      <c r="AVC133" s="511"/>
      <c r="AVD133" s="511"/>
      <c r="AVE133" s="511"/>
      <c r="AVF133" s="511"/>
      <c r="AVG133" s="511"/>
      <c r="AVH133" s="511"/>
      <c r="AVI133" s="511"/>
      <c r="AVJ133" s="511"/>
      <c r="AVK133" s="511"/>
      <c r="AVL133" s="511"/>
      <c r="AVM133" s="511"/>
      <c r="AVN133" s="511"/>
      <c r="AVO133" s="511"/>
      <c r="AVP133" s="511"/>
      <c r="AVQ133" s="511"/>
      <c r="AVR133" s="511"/>
      <c r="AVS133" s="511"/>
      <c r="AVT133" s="511"/>
      <c r="AVU133" s="511"/>
      <c r="AVV133" s="511"/>
      <c r="AVW133" s="511"/>
      <c r="AVX133" s="511"/>
      <c r="AVY133" s="511"/>
      <c r="AVZ133" s="511"/>
      <c r="AWA133" s="511"/>
      <c r="AWB133" s="511"/>
      <c r="AWC133" s="511"/>
      <c r="AWD133" s="511"/>
      <c r="AWE133" s="511"/>
      <c r="AWF133" s="511"/>
      <c r="AWG133" s="511"/>
      <c r="AWH133" s="511"/>
      <c r="AWI133" s="511"/>
      <c r="AWJ133" s="511"/>
      <c r="AWK133" s="511"/>
      <c r="AWL133" s="511"/>
      <c r="AWM133" s="511"/>
      <c r="AWN133" s="511"/>
      <c r="AWO133" s="511"/>
      <c r="AWP133" s="511"/>
      <c r="AWQ133" s="511"/>
      <c r="AWR133" s="511"/>
      <c r="AWS133" s="511"/>
      <c r="AWT133" s="511"/>
      <c r="AWU133" s="511"/>
      <c r="AWV133" s="511"/>
      <c r="AWW133" s="511"/>
      <c r="AWX133" s="511"/>
      <c r="AWY133" s="511"/>
      <c r="AWZ133" s="511"/>
      <c r="AXA133" s="511"/>
      <c r="AXB133" s="511"/>
      <c r="AXC133" s="511"/>
      <c r="AXD133" s="511"/>
      <c r="AXE133" s="511"/>
      <c r="AXF133" s="511"/>
      <c r="AXG133" s="511"/>
      <c r="AXH133" s="511"/>
      <c r="AXI133" s="511"/>
      <c r="AXJ133" s="511"/>
      <c r="AXK133" s="511"/>
      <c r="AXL133" s="511"/>
      <c r="AXM133" s="511"/>
      <c r="AXN133" s="511"/>
      <c r="AXO133" s="511"/>
      <c r="AXP133" s="511"/>
      <c r="AXQ133" s="511"/>
      <c r="AXR133" s="511"/>
      <c r="AXS133" s="511"/>
      <c r="AXT133" s="511"/>
      <c r="AXU133" s="511"/>
      <c r="AXV133" s="511"/>
      <c r="AXW133" s="511"/>
      <c r="AXX133" s="511"/>
      <c r="AXY133" s="511"/>
      <c r="AXZ133" s="511"/>
      <c r="AYA133" s="511"/>
      <c r="AYB133" s="511"/>
      <c r="AYC133" s="511"/>
      <c r="AYD133" s="511"/>
      <c r="AYE133" s="511"/>
      <c r="AYF133" s="511"/>
      <c r="AYG133" s="511"/>
      <c r="AYH133" s="511"/>
      <c r="AYI133" s="511"/>
      <c r="AYJ133" s="511"/>
      <c r="AYK133" s="511"/>
      <c r="AYL133" s="511"/>
      <c r="AYM133" s="511"/>
      <c r="AYN133" s="511"/>
      <c r="AYO133" s="511"/>
      <c r="AYP133" s="511"/>
      <c r="AYQ133" s="511"/>
      <c r="AYR133" s="511"/>
      <c r="AYS133" s="511"/>
      <c r="AYT133" s="511"/>
      <c r="AYU133" s="511"/>
      <c r="AYV133" s="511"/>
      <c r="AYW133" s="511"/>
      <c r="AYX133" s="511"/>
      <c r="AYY133" s="511"/>
      <c r="AYZ133" s="511"/>
      <c r="AZA133" s="511"/>
      <c r="AZB133" s="511"/>
      <c r="AZC133" s="511"/>
      <c r="AZD133" s="511"/>
      <c r="AZE133" s="511"/>
      <c r="AZF133" s="511"/>
      <c r="AZG133" s="511"/>
      <c r="AZH133" s="511"/>
      <c r="AZI133" s="511"/>
      <c r="AZJ133" s="511"/>
      <c r="AZK133" s="511"/>
      <c r="AZL133" s="511"/>
      <c r="AZM133" s="511"/>
      <c r="AZN133" s="511"/>
      <c r="AZO133" s="511"/>
      <c r="AZP133" s="511"/>
      <c r="AZQ133" s="511"/>
      <c r="AZR133" s="511"/>
      <c r="AZS133" s="511"/>
      <c r="AZT133" s="511"/>
      <c r="AZU133" s="511"/>
      <c r="AZV133" s="511"/>
      <c r="AZW133" s="511"/>
      <c r="AZX133" s="511"/>
      <c r="AZY133" s="511"/>
      <c r="AZZ133" s="511"/>
      <c r="BAA133" s="511"/>
      <c r="BAB133" s="511"/>
      <c r="BAC133" s="511"/>
      <c r="BAD133" s="511"/>
      <c r="BAE133" s="511"/>
      <c r="BAF133" s="511"/>
      <c r="BAG133" s="511"/>
      <c r="BAH133" s="511"/>
      <c r="BAI133" s="511"/>
      <c r="BAJ133" s="511"/>
      <c r="BAK133" s="511"/>
      <c r="BAL133" s="511"/>
      <c r="BAM133" s="511"/>
      <c r="BAN133" s="511"/>
      <c r="BAO133" s="511"/>
      <c r="BAP133" s="511"/>
      <c r="BAQ133" s="511"/>
      <c r="BAR133" s="511"/>
      <c r="BAS133" s="511"/>
      <c r="BAT133" s="511"/>
      <c r="BAU133" s="511"/>
      <c r="BAV133" s="511"/>
      <c r="BAW133" s="511"/>
      <c r="BAX133" s="511"/>
      <c r="BAY133" s="511"/>
      <c r="BAZ133" s="511"/>
      <c r="BBA133" s="511"/>
      <c r="BBB133" s="511"/>
      <c r="BBC133" s="511"/>
      <c r="BBD133" s="511"/>
      <c r="BBE133" s="511"/>
      <c r="BBF133" s="511"/>
      <c r="BBG133" s="511"/>
      <c r="BBH133" s="511"/>
      <c r="BBI133" s="511"/>
      <c r="BBJ133" s="511"/>
      <c r="BBK133" s="511"/>
      <c r="BBL133" s="511"/>
      <c r="BBM133" s="511"/>
      <c r="BBN133" s="511"/>
      <c r="BBO133" s="511"/>
      <c r="BBP133" s="511"/>
      <c r="BBQ133" s="511"/>
      <c r="BBR133" s="511"/>
      <c r="BBS133" s="511"/>
      <c r="BBT133" s="511"/>
      <c r="BBU133" s="511"/>
      <c r="BBV133" s="511"/>
      <c r="BBW133" s="511"/>
      <c r="BBX133" s="511"/>
      <c r="BBY133" s="511"/>
      <c r="BBZ133" s="511"/>
      <c r="BCA133" s="511"/>
      <c r="BCB133" s="511"/>
      <c r="BCC133" s="511"/>
      <c r="BCD133" s="511"/>
      <c r="BCE133" s="511"/>
      <c r="BCF133" s="511"/>
      <c r="BCG133" s="511"/>
      <c r="BCH133" s="511"/>
      <c r="BCI133" s="511"/>
      <c r="BCJ133" s="511"/>
      <c r="BCK133" s="511"/>
      <c r="BCL133" s="511"/>
      <c r="BCM133" s="511"/>
      <c r="BCN133" s="511"/>
      <c r="BCO133" s="511"/>
      <c r="BCP133" s="511"/>
      <c r="BCQ133" s="511"/>
      <c r="BCR133" s="511"/>
      <c r="BCS133" s="511"/>
      <c r="BCT133" s="511"/>
      <c r="BCU133" s="511"/>
      <c r="BCV133" s="511"/>
      <c r="BCW133" s="511"/>
      <c r="BCX133" s="511"/>
      <c r="BCY133" s="511"/>
      <c r="BCZ133" s="511"/>
      <c r="BDA133" s="511"/>
      <c r="BDB133" s="511"/>
      <c r="BDC133" s="511"/>
      <c r="BDD133" s="511"/>
      <c r="BDE133" s="511"/>
      <c r="BDF133" s="511"/>
      <c r="BDG133" s="511"/>
      <c r="BDH133" s="511"/>
      <c r="BDI133" s="511"/>
      <c r="BDJ133" s="511"/>
      <c r="BDK133" s="511"/>
      <c r="BDL133" s="511"/>
      <c r="BDM133" s="511"/>
      <c r="BDN133" s="511"/>
      <c r="BDO133" s="511"/>
      <c r="BDP133" s="511"/>
      <c r="BDQ133" s="511"/>
      <c r="BDR133" s="511"/>
      <c r="BDS133" s="511"/>
      <c r="BDT133" s="511"/>
      <c r="BDU133" s="511"/>
      <c r="BDV133" s="511"/>
      <c r="BDW133" s="511"/>
      <c r="BDX133" s="511"/>
      <c r="BDY133" s="511"/>
      <c r="BDZ133" s="511"/>
      <c r="BEA133" s="511"/>
      <c r="BEB133" s="511"/>
      <c r="BEC133" s="511"/>
      <c r="BED133" s="511"/>
      <c r="BEE133" s="511"/>
      <c r="BEF133" s="511"/>
      <c r="BEG133" s="511"/>
      <c r="BEH133" s="511"/>
      <c r="BEI133" s="511"/>
      <c r="BEJ133" s="511"/>
      <c r="BEK133" s="511"/>
      <c r="BEL133" s="511"/>
      <c r="BEM133" s="511"/>
      <c r="BEN133" s="511"/>
      <c r="BEO133" s="511"/>
      <c r="BEP133" s="511"/>
      <c r="BEQ133" s="511"/>
      <c r="BER133" s="511"/>
      <c r="BES133" s="511"/>
      <c r="BET133" s="511"/>
      <c r="BEU133" s="511"/>
      <c r="BEV133" s="511"/>
      <c r="BEW133" s="511"/>
      <c r="BEX133" s="511"/>
      <c r="BEY133" s="511"/>
      <c r="BEZ133" s="511"/>
      <c r="BFA133" s="511"/>
      <c r="BFB133" s="511"/>
      <c r="BFC133" s="511"/>
      <c r="BFD133" s="511"/>
      <c r="BFE133" s="511"/>
      <c r="BFF133" s="511"/>
      <c r="BFG133" s="511"/>
      <c r="BFH133" s="511"/>
      <c r="BFI133" s="511"/>
      <c r="BFJ133" s="511"/>
      <c r="BFK133" s="511"/>
      <c r="BFL133" s="511"/>
      <c r="BFM133" s="511"/>
      <c r="BFN133" s="511"/>
      <c r="BFO133" s="511"/>
      <c r="BFP133" s="511"/>
      <c r="BFQ133" s="511"/>
      <c r="BFR133" s="511"/>
      <c r="BFS133" s="511"/>
      <c r="BFT133" s="511"/>
      <c r="BFU133" s="511"/>
      <c r="BFV133" s="511"/>
      <c r="BFW133" s="511"/>
      <c r="BFX133" s="511"/>
      <c r="BFY133" s="511"/>
      <c r="BFZ133" s="511"/>
      <c r="BGA133" s="511"/>
      <c r="BGB133" s="511"/>
      <c r="BGC133" s="511"/>
      <c r="BGD133" s="511"/>
      <c r="BGE133" s="511"/>
      <c r="BGF133" s="511"/>
      <c r="BGG133" s="511"/>
      <c r="BGH133" s="511"/>
      <c r="BGI133" s="511"/>
      <c r="BGJ133" s="511"/>
      <c r="BGK133" s="511"/>
      <c r="BGL133" s="511"/>
      <c r="BGM133" s="511"/>
      <c r="BGN133" s="511"/>
      <c r="BGO133" s="511"/>
      <c r="BGP133" s="511"/>
      <c r="BGQ133" s="511"/>
      <c r="BGR133" s="511"/>
      <c r="BGS133" s="511"/>
      <c r="BGT133" s="511"/>
      <c r="BGU133" s="511"/>
      <c r="BGV133" s="511"/>
      <c r="BGW133" s="511"/>
      <c r="BGX133" s="511"/>
      <c r="BGY133" s="511"/>
      <c r="BGZ133" s="511"/>
      <c r="BHA133" s="511"/>
      <c r="BHB133" s="511"/>
      <c r="BHC133" s="511"/>
      <c r="BHD133" s="511"/>
      <c r="BHE133" s="511"/>
      <c r="BHF133" s="511"/>
      <c r="BHG133" s="511"/>
      <c r="BHH133" s="511"/>
      <c r="BHI133" s="511"/>
      <c r="BHJ133" s="511"/>
      <c r="BHK133" s="511"/>
      <c r="BHL133" s="511"/>
      <c r="BHM133" s="511"/>
      <c r="BHN133" s="511"/>
      <c r="BHO133" s="511"/>
      <c r="BHP133" s="511"/>
      <c r="BHQ133" s="511"/>
      <c r="BHR133" s="511"/>
      <c r="BHS133" s="511"/>
      <c r="BHT133" s="511"/>
      <c r="BHU133" s="511"/>
      <c r="BHV133" s="511"/>
      <c r="BHW133" s="511"/>
      <c r="BHX133" s="511"/>
      <c r="BHY133" s="511"/>
      <c r="BHZ133" s="511"/>
      <c r="BIA133" s="511"/>
      <c r="BIB133" s="511"/>
      <c r="BIC133" s="511"/>
      <c r="BID133" s="511"/>
      <c r="BIE133" s="511"/>
      <c r="BIF133" s="511"/>
      <c r="BIG133" s="511"/>
      <c r="BIH133" s="511"/>
      <c r="BII133" s="511"/>
      <c r="BIJ133" s="511"/>
      <c r="BIK133" s="511"/>
      <c r="BIL133" s="511"/>
      <c r="BIM133" s="511"/>
      <c r="BIN133" s="511"/>
      <c r="BIO133" s="511"/>
      <c r="BIP133" s="511"/>
      <c r="BIQ133" s="511"/>
      <c r="BIR133" s="511"/>
      <c r="BIS133" s="511"/>
      <c r="BIT133" s="511"/>
      <c r="BIU133" s="511"/>
      <c r="BIV133" s="511"/>
      <c r="BIW133" s="511"/>
      <c r="BIX133" s="511"/>
      <c r="BIY133" s="511"/>
      <c r="BIZ133" s="511"/>
      <c r="BJA133" s="511"/>
      <c r="BJB133" s="511"/>
      <c r="BJC133" s="511"/>
      <c r="BJD133" s="511"/>
      <c r="BJE133" s="511"/>
      <c r="BJF133" s="511"/>
      <c r="BJG133" s="511"/>
      <c r="BJH133" s="511"/>
      <c r="BJI133" s="511"/>
      <c r="BJJ133" s="511"/>
      <c r="BJK133" s="511"/>
      <c r="BJL133" s="511"/>
      <c r="BJM133" s="511"/>
      <c r="BJN133" s="511"/>
      <c r="BJO133" s="511"/>
      <c r="BJP133" s="511"/>
      <c r="BJQ133" s="511"/>
      <c r="BJR133" s="511"/>
      <c r="BJS133" s="511"/>
      <c r="BJT133" s="511"/>
      <c r="BJU133" s="511"/>
      <c r="BJV133" s="511"/>
      <c r="BJW133" s="511"/>
      <c r="BJX133" s="511"/>
      <c r="BJY133" s="511"/>
      <c r="BJZ133" s="511"/>
      <c r="BKA133" s="511"/>
      <c r="BKB133" s="511"/>
      <c r="BKC133" s="511"/>
      <c r="BKD133" s="511"/>
      <c r="BKE133" s="511"/>
      <c r="BKF133" s="511"/>
      <c r="BKG133" s="511"/>
      <c r="BKH133" s="511"/>
      <c r="BKI133" s="511"/>
      <c r="BKJ133" s="511"/>
      <c r="BKK133" s="511"/>
      <c r="BKL133" s="511"/>
      <c r="BKM133" s="511"/>
      <c r="BKN133" s="511"/>
      <c r="BKO133" s="511"/>
      <c r="BKP133" s="511"/>
      <c r="BKQ133" s="511"/>
      <c r="BKR133" s="511"/>
      <c r="BKS133" s="511"/>
      <c r="BKT133" s="511"/>
      <c r="BKU133" s="511"/>
      <c r="BKV133" s="511"/>
      <c r="BKW133" s="511"/>
      <c r="BKX133" s="511"/>
      <c r="BKY133" s="511"/>
      <c r="BKZ133" s="511"/>
      <c r="BLA133" s="511"/>
      <c r="BLB133" s="511"/>
      <c r="BLC133" s="511"/>
      <c r="BLD133" s="511"/>
      <c r="BLE133" s="511"/>
      <c r="BLF133" s="511"/>
      <c r="BLG133" s="511"/>
      <c r="BLH133" s="511"/>
      <c r="BLI133" s="511"/>
      <c r="BLJ133" s="511"/>
      <c r="BLK133" s="511"/>
      <c r="BLL133" s="511"/>
      <c r="BLM133" s="511"/>
      <c r="BLN133" s="511"/>
      <c r="BLO133" s="511"/>
      <c r="BLP133" s="511"/>
      <c r="BLQ133" s="511"/>
      <c r="BLR133" s="511"/>
      <c r="BLS133" s="511"/>
      <c r="BLT133" s="511"/>
      <c r="BLU133" s="511"/>
      <c r="BLV133" s="511"/>
      <c r="BLW133" s="511"/>
      <c r="BLX133" s="511"/>
      <c r="BLY133" s="511"/>
      <c r="BLZ133" s="511"/>
      <c r="BMA133" s="511"/>
      <c r="BMB133" s="511"/>
      <c r="BMC133" s="511"/>
      <c r="BMD133" s="511"/>
      <c r="BME133" s="511"/>
      <c r="BMF133" s="511"/>
      <c r="BMG133" s="511"/>
      <c r="BMH133" s="511"/>
      <c r="BMI133" s="511"/>
      <c r="BMJ133" s="511"/>
      <c r="BMK133" s="511"/>
      <c r="BML133" s="511"/>
      <c r="BMM133" s="511"/>
      <c r="BMN133" s="511"/>
      <c r="BMO133" s="511"/>
      <c r="BMP133" s="511"/>
      <c r="BMQ133" s="511"/>
      <c r="BMR133" s="511"/>
      <c r="BMS133" s="511"/>
      <c r="BMT133" s="511"/>
      <c r="BMU133" s="511"/>
      <c r="BMV133" s="511"/>
      <c r="BMW133" s="511"/>
      <c r="BMX133" s="511"/>
      <c r="BMY133" s="511"/>
      <c r="BMZ133" s="511"/>
      <c r="BNA133" s="511"/>
      <c r="BNB133" s="511"/>
      <c r="BNC133" s="511"/>
      <c r="BND133" s="511"/>
      <c r="BNE133" s="511"/>
      <c r="BNF133" s="511"/>
      <c r="BNG133" s="511"/>
      <c r="BNH133" s="511"/>
      <c r="BNI133" s="511"/>
      <c r="BNJ133" s="511"/>
      <c r="BNK133" s="511"/>
      <c r="BNL133" s="511"/>
      <c r="BNM133" s="511"/>
      <c r="BNN133" s="511"/>
      <c r="BNO133" s="511"/>
      <c r="BNP133" s="511"/>
      <c r="BNQ133" s="511"/>
      <c r="BNR133" s="511"/>
      <c r="BNS133" s="511"/>
      <c r="BNT133" s="511"/>
      <c r="BNU133" s="511"/>
      <c r="BNV133" s="511"/>
      <c r="BNW133" s="511"/>
      <c r="BNX133" s="511"/>
      <c r="BNY133" s="511"/>
      <c r="BNZ133" s="511"/>
      <c r="BOA133" s="511"/>
      <c r="BOB133" s="511"/>
      <c r="BOC133" s="511"/>
      <c r="BOD133" s="511"/>
      <c r="BOE133" s="511"/>
      <c r="BOF133" s="511"/>
      <c r="BOG133" s="511"/>
      <c r="BOH133" s="511"/>
      <c r="BOI133" s="511"/>
      <c r="BOJ133" s="511"/>
      <c r="BOK133" s="511"/>
      <c r="BOL133" s="511"/>
      <c r="BOM133" s="511"/>
      <c r="BON133" s="511"/>
      <c r="BOO133" s="511"/>
      <c r="BOP133" s="511"/>
      <c r="BOQ133" s="511"/>
      <c r="BOR133" s="511"/>
      <c r="BOS133" s="511"/>
      <c r="BOT133" s="511"/>
      <c r="BOU133" s="511"/>
      <c r="BOV133" s="511"/>
      <c r="BOW133" s="511"/>
      <c r="BOX133" s="511"/>
      <c r="BOY133" s="511"/>
      <c r="BOZ133" s="511"/>
      <c r="BPA133" s="511"/>
      <c r="BPB133" s="511"/>
      <c r="BPC133" s="511"/>
      <c r="BPD133" s="511"/>
      <c r="BPE133" s="511"/>
      <c r="BPF133" s="511"/>
      <c r="BPG133" s="511"/>
      <c r="BPH133" s="511"/>
      <c r="BPI133" s="511"/>
      <c r="BPJ133" s="511"/>
      <c r="BPK133" s="511"/>
      <c r="BPL133" s="511"/>
      <c r="BPM133" s="511"/>
      <c r="BPN133" s="511"/>
      <c r="BPO133" s="511"/>
      <c r="BPP133" s="511"/>
      <c r="BPQ133" s="511"/>
      <c r="BPR133" s="511"/>
      <c r="BPS133" s="511"/>
      <c r="BPT133" s="511"/>
      <c r="BPU133" s="511"/>
      <c r="BPV133" s="511"/>
      <c r="BPW133" s="511"/>
      <c r="BPX133" s="511"/>
      <c r="BPY133" s="511"/>
      <c r="BPZ133" s="511"/>
      <c r="BQA133" s="511"/>
      <c r="BQB133" s="511"/>
      <c r="BQC133" s="511"/>
      <c r="BQD133" s="511"/>
      <c r="BQE133" s="511"/>
      <c r="BQF133" s="511"/>
      <c r="BQG133" s="511"/>
      <c r="BQH133" s="511"/>
      <c r="BQI133" s="511"/>
      <c r="BQJ133" s="511"/>
      <c r="BQK133" s="511"/>
      <c r="BQL133" s="511"/>
      <c r="BQM133" s="511"/>
      <c r="BQN133" s="511"/>
      <c r="BQO133" s="511"/>
      <c r="BQP133" s="511"/>
      <c r="BQQ133" s="511"/>
      <c r="BQR133" s="511"/>
      <c r="BQS133" s="511"/>
      <c r="BQT133" s="511"/>
      <c r="BQU133" s="511"/>
      <c r="BQV133" s="511"/>
      <c r="BQW133" s="511"/>
      <c r="BQX133" s="511"/>
      <c r="BQY133" s="511"/>
      <c r="BQZ133" s="511"/>
      <c r="BRA133" s="511"/>
      <c r="BRB133" s="511"/>
      <c r="BRC133" s="511"/>
      <c r="BRD133" s="511"/>
      <c r="BRE133" s="511"/>
      <c r="BRF133" s="511"/>
      <c r="BRG133" s="511"/>
      <c r="BRH133" s="511"/>
      <c r="BRI133" s="511"/>
      <c r="BRJ133" s="511"/>
      <c r="BRK133" s="511"/>
      <c r="BRL133" s="511"/>
      <c r="BRM133" s="511"/>
      <c r="BRN133" s="511"/>
      <c r="BRO133" s="511"/>
      <c r="BRP133" s="511"/>
      <c r="BRQ133" s="511"/>
      <c r="BRR133" s="511"/>
      <c r="BRS133" s="511"/>
      <c r="BRT133" s="511"/>
      <c r="BRU133" s="511"/>
      <c r="BRV133" s="511"/>
      <c r="BRW133" s="511"/>
      <c r="BRX133" s="511"/>
      <c r="BRY133" s="511"/>
      <c r="BRZ133" s="511"/>
      <c r="BSA133" s="511"/>
      <c r="BSB133" s="511"/>
      <c r="BSC133" s="511"/>
      <c r="BSD133" s="511"/>
      <c r="BSE133" s="511"/>
      <c r="BSF133" s="511"/>
      <c r="BSG133" s="511"/>
      <c r="BSH133" s="511"/>
      <c r="BSI133" s="511"/>
      <c r="BSJ133" s="511"/>
      <c r="BSK133" s="511"/>
      <c r="BSL133" s="511"/>
      <c r="BSM133" s="511"/>
      <c r="BSN133" s="511"/>
      <c r="BSO133" s="511"/>
      <c r="BSP133" s="511"/>
      <c r="BSQ133" s="511"/>
      <c r="BSR133" s="511"/>
      <c r="BSS133" s="511"/>
      <c r="BST133" s="511"/>
      <c r="BSU133" s="511"/>
      <c r="BSV133" s="511"/>
      <c r="BSW133" s="511"/>
      <c r="BSX133" s="511"/>
      <c r="BSY133" s="511"/>
      <c r="BSZ133" s="511"/>
      <c r="BTA133" s="511"/>
      <c r="BTB133" s="511"/>
      <c r="BTC133" s="511"/>
      <c r="BTD133" s="511"/>
      <c r="BTE133" s="511"/>
      <c r="BTF133" s="511"/>
      <c r="BTG133" s="511"/>
      <c r="BTH133" s="511"/>
      <c r="BTI133" s="511"/>
      <c r="BTJ133" s="511"/>
      <c r="BTK133" s="511"/>
      <c r="BTL133" s="511"/>
      <c r="BTM133" s="511"/>
      <c r="BTN133" s="511"/>
      <c r="BTO133" s="511"/>
      <c r="BTP133" s="511"/>
      <c r="BTQ133" s="511"/>
      <c r="BTR133" s="511"/>
      <c r="BTS133" s="511"/>
      <c r="BTT133" s="511"/>
      <c r="BTU133" s="511"/>
      <c r="BTV133" s="511"/>
      <c r="BTW133" s="511"/>
      <c r="BTX133" s="511"/>
      <c r="BTY133" s="511"/>
      <c r="BTZ133" s="511"/>
      <c r="BUA133" s="511"/>
      <c r="BUB133" s="511"/>
      <c r="BUC133" s="511"/>
      <c r="BUD133" s="511"/>
      <c r="BUE133" s="511"/>
      <c r="BUF133" s="511"/>
      <c r="BUG133" s="511"/>
      <c r="BUH133" s="511"/>
      <c r="BUI133" s="511"/>
      <c r="BUJ133" s="511"/>
      <c r="BUK133" s="511"/>
      <c r="BUL133" s="511"/>
      <c r="BUM133" s="511"/>
      <c r="BUN133" s="511"/>
      <c r="BUO133" s="511"/>
      <c r="BUP133" s="511"/>
      <c r="BUQ133" s="511"/>
      <c r="BUR133" s="511"/>
      <c r="BUS133" s="511"/>
      <c r="BUT133" s="511"/>
      <c r="BUU133" s="511"/>
      <c r="BUV133" s="511"/>
      <c r="BUW133" s="511"/>
      <c r="BUX133" s="511"/>
      <c r="BUY133" s="511"/>
      <c r="BUZ133" s="511"/>
      <c r="BVA133" s="511"/>
      <c r="BVB133" s="511"/>
      <c r="BVC133" s="511"/>
      <c r="BVD133" s="511"/>
      <c r="BVE133" s="511"/>
      <c r="BVF133" s="511"/>
      <c r="BVG133" s="511"/>
      <c r="BVH133" s="511"/>
      <c r="BVI133" s="511"/>
      <c r="BVJ133" s="511"/>
      <c r="BVK133" s="511"/>
      <c r="BVL133" s="511"/>
      <c r="BVM133" s="511"/>
      <c r="BVN133" s="511"/>
      <c r="BVO133" s="511"/>
      <c r="BVP133" s="511"/>
      <c r="BVQ133" s="511"/>
      <c r="BVR133" s="511"/>
      <c r="BVS133" s="511"/>
      <c r="BVT133" s="511"/>
      <c r="BVU133" s="511"/>
      <c r="BVV133" s="511"/>
      <c r="BVW133" s="511"/>
      <c r="BVX133" s="511"/>
      <c r="BVY133" s="511"/>
      <c r="BVZ133" s="511"/>
      <c r="BWA133" s="511"/>
      <c r="BWB133" s="511"/>
      <c r="BWC133" s="511"/>
      <c r="BWD133" s="511"/>
      <c r="BWE133" s="511"/>
      <c r="BWF133" s="511"/>
      <c r="BWG133" s="511"/>
      <c r="BWH133" s="511"/>
      <c r="BWI133" s="511"/>
      <c r="BWJ133" s="511"/>
      <c r="BWK133" s="511"/>
      <c r="BWL133" s="511"/>
      <c r="BWM133" s="511"/>
      <c r="BWN133" s="511"/>
      <c r="BWO133" s="511"/>
      <c r="BWP133" s="511"/>
      <c r="BWQ133" s="511"/>
      <c r="BWR133" s="511"/>
      <c r="BWS133" s="511"/>
      <c r="BWT133" s="511"/>
      <c r="BWU133" s="511"/>
      <c r="BWV133" s="511"/>
      <c r="BWW133" s="511"/>
      <c r="BWX133" s="511"/>
      <c r="BWY133" s="511"/>
      <c r="BWZ133" s="511"/>
      <c r="BXA133" s="511"/>
      <c r="BXB133" s="511"/>
      <c r="BXC133" s="511"/>
      <c r="BXD133" s="511"/>
      <c r="BXE133" s="511"/>
      <c r="BXF133" s="511"/>
      <c r="BXG133" s="511"/>
      <c r="BXH133" s="511"/>
      <c r="BXI133" s="511"/>
      <c r="BXJ133" s="511"/>
      <c r="BXK133" s="511"/>
      <c r="BXL133" s="511"/>
      <c r="BXM133" s="511"/>
      <c r="BXN133" s="511"/>
      <c r="BXO133" s="511"/>
      <c r="BXP133" s="511"/>
      <c r="BXQ133" s="511"/>
      <c r="BXR133" s="511"/>
      <c r="BXS133" s="511"/>
      <c r="BXT133" s="511"/>
      <c r="BXU133" s="511"/>
      <c r="BXV133" s="511"/>
      <c r="BXW133" s="511"/>
      <c r="BXX133" s="511"/>
      <c r="BXY133" s="511"/>
      <c r="BXZ133" s="511"/>
      <c r="BYA133" s="511"/>
      <c r="BYB133" s="511"/>
      <c r="BYC133" s="511"/>
      <c r="BYD133" s="511"/>
      <c r="BYE133" s="511"/>
      <c r="BYF133" s="511"/>
      <c r="BYG133" s="511"/>
      <c r="BYH133" s="511"/>
      <c r="BYI133" s="511"/>
      <c r="BYJ133" s="511"/>
      <c r="BYK133" s="511"/>
      <c r="BYL133" s="511"/>
      <c r="BYM133" s="511"/>
      <c r="BYN133" s="511"/>
      <c r="BYO133" s="511"/>
      <c r="BYP133" s="511"/>
      <c r="BYQ133" s="511"/>
      <c r="BYR133" s="511"/>
      <c r="BYS133" s="511"/>
      <c r="BYT133" s="511"/>
      <c r="BYU133" s="511"/>
      <c r="BYV133" s="511"/>
      <c r="BYW133" s="511"/>
      <c r="BYX133" s="511"/>
      <c r="BYY133" s="511"/>
      <c r="BYZ133" s="511"/>
      <c r="BZA133" s="511"/>
      <c r="BZB133" s="511"/>
      <c r="BZC133" s="511"/>
      <c r="BZD133" s="511"/>
      <c r="BZE133" s="511"/>
      <c r="BZF133" s="511"/>
      <c r="BZG133" s="511"/>
      <c r="BZH133" s="511"/>
      <c r="BZI133" s="511"/>
      <c r="BZJ133" s="511"/>
      <c r="BZK133" s="511"/>
      <c r="BZL133" s="511"/>
      <c r="BZM133" s="511"/>
      <c r="BZN133" s="511"/>
      <c r="BZO133" s="511"/>
      <c r="BZP133" s="511"/>
      <c r="BZQ133" s="511"/>
      <c r="BZR133" s="511"/>
      <c r="BZS133" s="511"/>
      <c r="BZT133" s="511"/>
      <c r="BZU133" s="511"/>
      <c r="BZV133" s="511"/>
      <c r="BZW133" s="511"/>
      <c r="BZX133" s="511"/>
      <c r="BZY133" s="511"/>
      <c r="BZZ133" s="511"/>
      <c r="CAA133" s="511"/>
      <c r="CAB133" s="511"/>
      <c r="CAC133" s="511"/>
      <c r="CAD133" s="511"/>
      <c r="CAE133" s="511"/>
      <c r="CAF133" s="511"/>
      <c r="CAG133" s="511"/>
      <c r="CAH133" s="511"/>
      <c r="CAI133" s="511"/>
      <c r="CAJ133" s="511"/>
      <c r="CAK133" s="511"/>
      <c r="CAL133" s="511"/>
      <c r="CAM133" s="511"/>
      <c r="CAN133" s="511"/>
      <c r="CAO133" s="511"/>
      <c r="CAP133" s="511"/>
      <c r="CAQ133" s="511"/>
      <c r="CAR133" s="511"/>
      <c r="CAS133" s="511"/>
      <c r="CAT133" s="511"/>
      <c r="CAU133" s="511"/>
      <c r="CAV133" s="511"/>
      <c r="CAW133" s="511"/>
      <c r="CAX133" s="511"/>
      <c r="CAY133" s="511"/>
      <c r="CAZ133" s="511"/>
      <c r="CBA133" s="511"/>
      <c r="CBB133" s="511"/>
      <c r="CBC133" s="511"/>
      <c r="CBD133" s="511"/>
      <c r="CBE133" s="511"/>
      <c r="CBF133" s="511"/>
      <c r="CBG133" s="511"/>
      <c r="CBH133" s="511"/>
      <c r="CBI133" s="511"/>
      <c r="CBJ133" s="511"/>
      <c r="CBK133" s="511"/>
      <c r="CBL133" s="511"/>
      <c r="CBM133" s="511"/>
      <c r="CBN133" s="511"/>
      <c r="CBO133" s="511"/>
      <c r="CBP133" s="511"/>
      <c r="CBQ133" s="511"/>
      <c r="CBR133" s="511"/>
      <c r="CBS133" s="511"/>
      <c r="CBT133" s="511"/>
      <c r="CBU133" s="511"/>
      <c r="CBV133" s="511"/>
      <c r="CBW133" s="511"/>
      <c r="CBX133" s="511"/>
      <c r="CBY133" s="511"/>
      <c r="CBZ133" s="511"/>
      <c r="CCA133" s="511"/>
      <c r="CCB133" s="511"/>
      <c r="CCC133" s="511"/>
      <c r="CCD133" s="511"/>
      <c r="CCE133" s="511"/>
      <c r="CCF133" s="511"/>
      <c r="CCG133" s="511"/>
      <c r="CCH133" s="511"/>
      <c r="CCI133" s="511"/>
      <c r="CCJ133" s="511"/>
      <c r="CCK133" s="511"/>
      <c r="CCL133" s="511"/>
      <c r="CCM133" s="511"/>
      <c r="CCN133" s="511"/>
      <c r="CCO133" s="511"/>
      <c r="CCP133" s="511"/>
      <c r="CCQ133" s="511"/>
      <c r="CCR133" s="511"/>
      <c r="CCS133" s="511"/>
      <c r="CCT133" s="511"/>
      <c r="CCU133" s="511"/>
      <c r="CCV133" s="511"/>
      <c r="CCW133" s="511"/>
      <c r="CCX133" s="511"/>
      <c r="CCY133" s="511"/>
      <c r="CCZ133" s="511"/>
      <c r="CDA133" s="511"/>
      <c r="CDB133" s="511"/>
      <c r="CDC133" s="511"/>
      <c r="CDD133" s="511"/>
      <c r="CDE133" s="511"/>
      <c r="CDF133" s="511"/>
      <c r="CDG133" s="511"/>
      <c r="CDH133" s="511"/>
      <c r="CDI133" s="511"/>
      <c r="CDJ133" s="511"/>
      <c r="CDK133" s="511"/>
      <c r="CDL133" s="511"/>
      <c r="CDM133" s="511"/>
      <c r="CDN133" s="511"/>
      <c r="CDO133" s="511"/>
      <c r="CDP133" s="511"/>
      <c r="CDQ133" s="511"/>
      <c r="CDR133" s="511"/>
      <c r="CDS133" s="511"/>
      <c r="CDT133" s="511"/>
      <c r="CDU133" s="511"/>
      <c r="CDV133" s="511"/>
      <c r="CDW133" s="511"/>
      <c r="CDX133" s="511"/>
      <c r="CDY133" s="511"/>
      <c r="CDZ133" s="511"/>
      <c r="CEA133" s="511"/>
      <c r="CEB133" s="511"/>
      <c r="CEC133" s="511"/>
      <c r="CED133" s="511"/>
      <c r="CEE133" s="511"/>
      <c r="CEF133" s="511"/>
      <c r="CEG133" s="511"/>
      <c r="CEH133" s="511"/>
      <c r="CEI133" s="511"/>
      <c r="CEJ133" s="511"/>
      <c r="CEK133" s="511"/>
      <c r="CEL133" s="511"/>
      <c r="CEM133" s="511"/>
      <c r="CEN133" s="511"/>
      <c r="CEO133" s="511"/>
      <c r="CEP133" s="511"/>
      <c r="CEQ133" s="511"/>
      <c r="CER133" s="511"/>
      <c r="CES133" s="511"/>
      <c r="CET133" s="511"/>
      <c r="CEU133" s="511"/>
      <c r="CEV133" s="511"/>
      <c r="CEW133" s="511"/>
      <c r="CEX133" s="511"/>
      <c r="CEY133" s="511"/>
      <c r="CEZ133" s="511"/>
      <c r="CFA133" s="511"/>
      <c r="CFB133" s="511"/>
      <c r="CFC133" s="511"/>
      <c r="CFD133" s="511"/>
      <c r="CFE133" s="511"/>
      <c r="CFF133" s="511"/>
      <c r="CFG133" s="511"/>
      <c r="CFH133" s="511"/>
      <c r="CFI133" s="511"/>
      <c r="CFJ133" s="511"/>
      <c r="CFK133" s="511"/>
      <c r="CFL133" s="511"/>
      <c r="CFM133" s="511"/>
      <c r="CFN133" s="511"/>
      <c r="CFO133" s="511"/>
      <c r="CFP133" s="511"/>
      <c r="CFQ133" s="511"/>
      <c r="CFR133" s="511"/>
      <c r="CFS133" s="511"/>
      <c r="CFT133" s="511"/>
      <c r="CFU133" s="511"/>
      <c r="CFV133" s="511"/>
      <c r="CFW133" s="511"/>
      <c r="CFX133" s="511"/>
      <c r="CFY133" s="511"/>
      <c r="CFZ133" s="511"/>
      <c r="CGA133" s="511"/>
      <c r="CGB133" s="511"/>
      <c r="CGC133" s="511"/>
      <c r="CGD133" s="511"/>
      <c r="CGE133" s="511"/>
      <c r="CGF133" s="511"/>
      <c r="CGG133" s="511"/>
      <c r="CGH133" s="511"/>
      <c r="CGI133" s="511"/>
      <c r="CGJ133" s="511"/>
      <c r="CGK133" s="511"/>
      <c r="CGL133" s="511"/>
      <c r="CGM133" s="511"/>
      <c r="CGN133" s="511"/>
      <c r="CGO133" s="511"/>
      <c r="CGP133" s="511"/>
      <c r="CGQ133" s="511"/>
      <c r="CGR133" s="511"/>
      <c r="CGS133" s="511"/>
      <c r="CGT133" s="511"/>
      <c r="CGU133" s="511"/>
      <c r="CGV133" s="511"/>
      <c r="CGW133" s="511"/>
      <c r="CGX133" s="511"/>
      <c r="CGY133" s="511"/>
      <c r="CGZ133" s="511"/>
      <c r="CHA133" s="511"/>
      <c r="CHB133" s="511"/>
      <c r="CHC133" s="511"/>
      <c r="CHD133" s="511"/>
      <c r="CHE133" s="511"/>
      <c r="CHF133" s="511"/>
      <c r="CHG133" s="511"/>
      <c r="CHH133" s="511"/>
      <c r="CHI133" s="511"/>
      <c r="CHJ133" s="511"/>
      <c r="CHK133" s="511"/>
      <c r="CHL133" s="511"/>
      <c r="CHM133" s="511"/>
      <c r="CHN133" s="511"/>
      <c r="CHO133" s="511"/>
      <c r="CHP133" s="511"/>
      <c r="CHQ133" s="511"/>
      <c r="CHR133" s="511"/>
      <c r="CHS133" s="511"/>
      <c r="CHT133" s="511"/>
      <c r="CHU133" s="511"/>
      <c r="CHV133" s="511"/>
      <c r="CHW133" s="511"/>
      <c r="CHX133" s="511"/>
      <c r="CHY133" s="511"/>
      <c r="CHZ133" s="511"/>
      <c r="CIA133" s="511"/>
      <c r="CIB133" s="511"/>
      <c r="CIC133" s="511"/>
      <c r="CID133" s="511"/>
      <c r="CIE133" s="511"/>
      <c r="CIF133" s="511"/>
      <c r="CIG133" s="511"/>
      <c r="CIH133" s="511"/>
      <c r="CII133" s="511"/>
      <c r="CIJ133" s="511"/>
      <c r="CIK133" s="511"/>
      <c r="CIL133" s="511"/>
      <c r="CIM133" s="511"/>
      <c r="CIN133" s="511"/>
      <c r="CIO133" s="511"/>
      <c r="CIP133" s="511"/>
      <c r="CIQ133" s="511"/>
      <c r="CIR133" s="511"/>
      <c r="CIS133" s="511"/>
      <c r="CIT133" s="511"/>
      <c r="CIU133" s="511"/>
      <c r="CIV133" s="511"/>
      <c r="CIW133" s="511"/>
      <c r="CIX133" s="511"/>
      <c r="CIY133" s="511"/>
      <c r="CIZ133" s="511"/>
      <c r="CJA133" s="511"/>
      <c r="CJB133" s="511"/>
      <c r="CJC133" s="511"/>
      <c r="CJD133" s="511"/>
      <c r="CJE133" s="511"/>
      <c r="CJF133" s="511"/>
      <c r="CJG133" s="511"/>
      <c r="CJH133" s="511"/>
      <c r="CJI133" s="511"/>
      <c r="CJJ133" s="511"/>
      <c r="CJK133" s="511"/>
      <c r="CJL133" s="511"/>
      <c r="CJM133" s="511"/>
      <c r="CJN133" s="511"/>
      <c r="CJO133" s="511"/>
      <c r="CJP133" s="511"/>
      <c r="CJQ133" s="511"/>
      <c r="CJR133" s="511"/>
      <c r="CJS133" s="511"/>
      <c r="CJT133" s="511"/>
      <c r="CJU133" s="511"/>
      <c r="CJV133" s="511"/>
      <c r="CJW133" s="511"/>
      <c r="CJX133" s="511"/>
      <c r="CJY133" s="511"/>
      <c r="CJZ133" s="511"/>
      <c r="CKA133" s="511"/>
      <c r="CKB133" s="511"/>
      <c r="CKC133" s="511"/>
      <c r="CKD133" s="511"/>
      <c r="CKE133" s="511"/>
      <c r="CKF133" s="511"/>
      <c r="CKG133" s="511"/>
      <c r="CKH133" s="511"/>
      <c r="CKI133" s="511"/>
      <c r="CKJ133" s="511"/>
      <c r="CKK133" s="511"/>
      <c r="CKL133" s="511"/>
      <c r="CKM133" s="511"/>
      <c r="CKN133" s="511"/>
      <c r="CKO133" s="511"/>
      <c r="CKP133" s="511"/>
      <c r="CKQ133" s="511"/>
      <c r="CKR133" s="511"/>
      <c r="CKS133" s="511"/>
      <c r="CKT133" s="511"/>
      <c r="CKU133" s="511"/>
      <c r="CKV133" s="511"/>
      <c r="CKW133" s="511"/>
      <c r="CKX133" s="511"/>
      <c r="CKY133" s="511"/>
      <c r="CKZ133" s="511"/>
      <c r="CLA133" s="511"/>
      <c r="CLB133" s="511"/>
      <c r="CLC133" s="511"/>
      <c r="CLD133" s="511"/>
      <c r="CLE133" s="511"/>
      <c r="CLF133" s="511"/>
      <c r="CLG133" s="511"/>
      <c r="CLH133" s="511"/>
      <c r="CLI133" s="511"/>
      <c r="CLJ133" s="511"/>
      <c r="CLK133" s="511"/>
      <c r="CLL133" s="511"/>
      <c r="CLM133" s="511"/>
      <c r="CLN133" s="511"/>
      <c r="CLO133" s="511"/>
      <c r="CLP133" s="511"/>
      <c r="CLQ133" s="511"/>
      <c r="CLR133" s="511"/>
      <c r="CLS133" s="511"/>
      <c r="CLT133" s="511"/>
      <c r="CLU133" s="511"/>
      <c r="CLV133" s="511"/>
      <c r="CLW133" s="511"/>
      <c r="CLX133" s="511"/>
      <c r="CLY133" s="511"/>
      <c r="CLZ133" s="511"/>
      <c r="CMA133" s="511"/>
      <c r="CMB133" s="511"/>
      <c r="CMC133" s="511"/>
      <c r="CMD133" s="511"/>
      <c r="CME133" s="511"/>
      <c r="CMF133" s="511"/>
      <c r="CMG133" s="511"/>
      <c r="CMH133" s="511"/>
      <c r="CMI133" s="511"/>
      <c r="CMJ133" s="511"/>
      <c r="CMK133" s="511"/>
      <c r="CML133" s="511"/>
      <c r="CMM133" s="511"/>
      <c r="CMN133" s="511"/>
      <c r="CMO133" s="511"/>
      <c r="CMP133" s="511"/>
      <c r="CMQ133" s="511"/>
      <c r="CMR133" s="511"/>
      <c r="CMS133" s="511"/>
      <c r="CMT133" s="511"/>
      <c r="CMU133" s="511"/>
      <c r="CMV133" s="511"/>
      <c r="CMW133" s="511"/>
      <c r="CMX133" s="511"/>
      <c r="CMY133" s="511"/>
      <c r="CMZ133" s="511"/>
      <c r="CNA133" s="511"/>
      <c r="CNB133" s="511"/>
      <c r="CNC133" s="511"/>
      <c r="CND133" s="511"/>
      <c r="CNE133" s="511"/>
      <c r="CNF133" s="511"/>
      <c r="CNG133" s="511"/>
      <c r="CNH133" s="511"/>
      <c r="CNI133" s="511"/>
      <c r="CNJ133" s="511"/>
      <c r="CNK133" s="511"/>
      <c r="CNL133" s="511"/>
      <c r="CNM133" s="511"/>
      <c r="CNN133" s="511"/>
      <c r="CNO133" s="511"/>
      <c r="CNP133" s="511"/>
      <c r="CNQ133" s="511"/>
      <c r="CNR133" s="511"/>
      <c r="CNS133" s="511"/>
      <c r="CNT133" s="511"/>
      <c r="CNU133" s="511"/>
      <c r="CNV133" s="511"/>
      <c r="CNW133" s="511"/>
      <c r="CNX133" s="511"/>
      <c r="CNY133" s="511"/>
      <c r="CNZ133" s="511"/>
      <c r="COA133" s="511"/>
      <c r="COB133" s="511"/>
      <c r="COC133" s="511"/>
      <c r="COD133" s="511"/>
      <c r="COE133" s="511"/>
      <c r="COF133" s="511"/>
      <c r="COG133" s="511"/>
      <c r="COH133" s="511"/>
      <c r="COI133" s="511"/>
      <c r="COJ133" s="511"/>
      <c r="COK133" s="511"/>
      <c r="COL133" s="511"/>
      <c r="COM133" s="511"/>
      <c r="CON133" s="511"/>
      <c r="COO133" s="511"/>
      <c r="COP133" s="511"/>
      <c r="COQ133" s="511"/>
      <c r="COR133" s="511"/>
      <c r="COS133" s="511"/>
      <c r="COT133" s="511"/>
      <c r="COU133" s="511"/>
      <c r="COV133" s="511"/>
      <c r="COW133" s="511"/>
      <c r="COX133" s="511"/>
      <c r="COY133" s="511"/>
      <c r="COZ133" s="511"/>
      <c r="CPA133" s="511"/>
      <c r="CPB133" s="511"/>
      <c r="CPC133" s="511"/>
      <c r="CPD133" s="511"/>
      <c r="CPE133" s="511"/>
      <c r="CPF133" s="511"/>
      <c r="CPG133" s="511"/>
      <c r="CPH133" s="511"/>
      <c r="CPI133" s="511"/>
      <c r="CPJ133" s="511"/>
      <c r="CPK133" s="511"/>
      <c r="CPL133" s="511"/>
      <c r="CPM133" s="511"/>
      <c r="CPN133" s="511"/>
      <c r="CPO133" s="511"/>
      <c r="CPP133" s="511"/>
      <c r="CPQ133" s="511"/>
      <c r="CPR133" s="511"/>
      <c r="CPS133" s="511"/>
      <c r="CPT133" s="511"/>
      <c r="CPU133" s="511"/>
      <c r="CPV133" s="511"/>
      <c r="CPW133" s="511"/>
      <c r="CPX133" s="511"/>
      <c r="CPY133" s="511"/>
      <c r="CPZ133" s="511"/>
      <c r="CQA133" s="511"/>
      <c r="CQB133" s="511"/>
      <c r="CQC133" s="511"/>
      <c r="CQD133" s="511"/>
      <c r="CQE133" s="511"/>
      <c r="CQF133" s="511"/>
      <c r="CQG133" s="511"/>
      <c r="CQH133" s="511"/>
      <c r="CQI133" s="511"/>
      <c r="CQJ133" s="511"/>
      <c r="CQK133" s="511"/>
      <c r="CQL133" s="511"/>
      <c r="CQM133" s="511"/>
      <c r="CQN133" s="511"/>
      <c r="CQO133" s="511"/>
      <c r="CQP133" s="511"/>
      <c r="CQQ133" s="511"/>
      <c r="CQR133" s="511"/>
      <c r="CQS133" s="511"/>
      <c r="CQT133" s="511"/>
      <c r="CQU133" s="511"/>
      <c r="CQV133" s="511"/>
      <c r="CQW133" s="511"/>
      <c r="CQX133" s="511"/>
      <c r="CQY133" s="511"/>
      <c r="CQZ133" s="511"/>
      <c r="CRA133" s="511"/>
      <c r="CRB133" s="511"/>
      <c r="CRC133" s="511"/>
      <c r="CRD133" s="511"/>
      <c r="CRE133" s="511"/>
      <c r="CRF133" s="511"/>
      <c r="CRG133" s="511"/>
      <c r="CRH133" s="511"/>
      <c r="CRI133" s="511"/>
      <c r="CRJ133" s="511"/>
      <c r="CRK133" s="511"/>
      <c r="CRL133" s="511"/>
      <c r="CRM133" s="511"/>
      <c r="CRN133" s="511"/>
      <c r="CRO133" s="511"/>
      <c r="CRP133" s="511"/>
      <c r="CRQ133" s="511"/>
      <c r="CRR133" s="511"/>
      <c r="CRS133" s="511"/>
      <c r="CRT133" s="511"/>
      <c r="CRU133" s="511"/>
      <c r="CRV133" s="511"/>
      <c r="CRW133" s="511"/>
      <c r="CRX133" s="511"/>
      <c r="CRY133" s="511"/>
      <c r="CRZ133" s="511"/>
      <c r="CSA133" s="511"/>
      <c r="CSB133" s="511"/>
      <c r="CSC133" s="511"/>
      <c r="CSD133" s="511"/>
      <c r="CSE133" s="511"/>
      <c r="CSF133" s="511"/>
      <c r="CSG133" s="511"/>
      <c r="CSH133" s="511"/>
      <c r="CSI133" s="511"/>
      <c r="CSJ133" s="511"/>
      <c r="CSK133" s="511"/>
      <c r="CSL133" s="511"/>
      <c r="CSM133" s="511"/>
      <c r="CSN133" s="511"/>
      <c r="CSO133" s="511"/>
      <c r="CSP133" s="511"/>
      <c r="CSQ133" s="511"/>
      <c r="CSR133" s="511"/>
      <c r="CSS133" s="511"/>
      <c r="CST133" s="511"/>
      <c r="CSU133" s="511"/>
      <c r="CSV133" s="511"/>
      <c r="CSW133" s="511"/>
      <c r="CSX133" s="511"/>
      <c r="CSY133" s="511"/>
      <c r="CSZ133" s="511"/>
      <c r="CTA133" s="511"/>
      <c r="CTB133" s="511"/>
      <c r="CTC133" s="511"/>
      <c r="CTD133" s="511"/>
      <c r="CTE133" s="511"/>
      <c r="CTF133" s="511"/>
      <c r="CTG133" s="511"/>
      <c r="CTH133" s="511"/>
      <c r="CTI133" s="511"/>
      <c r="CTJ133" s="511"/>
      <c r="CTK133" s="511"/>
      <c r="CTL133" s="511"/>
      <c r="CTM133" s="511"/>
      <c r="CTN133" s="511"/>
      <c r="CTO133" s="511"/>
      <c r="CTP133" s="511"/>
      <c r="CTQ133" s="511"/>
      <c r="CTR133" s="511"/>
      <c r="CTS133" s="511"/>
      <c r="CTT133" s="511"/>
      <c r="CTU133" s="511"/>
      <c r="CTV133" s="511"/>
      <c r="CTW133" s="511"/>
      <c r="CTX133" s="511"/>
      <c r="CTY133" s="511"/>
      <c r="CTZ133" s="511"/>
      <c r="CUA133" s="511"/>
      <c r="CUB133" s="511"/>
      <c r="CUC133" s="511"/>
      <c r="CUD133" s="511"/>
      <c r="CUE133" s="511"/>
      <c r="CUF133" s="511"/>
      <c r="CUG133" s="511"/>
      <c r="CUH133" s="511"/>
      <c r="CUI133" s="511"/>
      <c r="CUJ133" s="511"/>
      <c r="CUK133" s="511"/>
      <c r="CUL133" s="511"/>
      <c r="CUM133" s="511"/>
      <c r="CUN133" s="511"/>
      <c r="CUO133" s="511"/>
      <c r="CUP133" s="511"/>
      <c r="CUQ133" s="511"/>
      <c r="CUR133" s="511"/>
      <c r="CUS133" s="511"/>
      <c r="CUT133" s="511"/>
      <c r="CUU133" s="511"/>
      <c r="CUV133" s="511"/>
      <c r="CUW133" s="511"/>
      <c r="CUX133" s="511"/>
      <c r="CUY133" s="511"/>
      <c r="CUZ133" s="511"/>
      <c r="CVA133" s="511"/>
      <c r="CVB133" s="511"/>
      <c r="CVC133" s="511"/>
      <c r="CVD133" s="511"/>
      <c r="CVE133" s="511"/>
      <c r="CVF133" s="511"/>
      <c r="CVG133" s="511"/>
      <c r="CVH133" s="511"/>
      <c r="CVI133" s="511"/>
      <c r="CVJ133" s="511"/>
      <c r="CVK133" s="511"/>
      <c r="CVL133" s="511"/>
      <c r="CVM133" s="511"/>
      <c r="CVN133" s="511"/>
      <c r="CVO133" s="511"/>
      <c r="CVP133" s="511"/>
      <c r="CVQ133" s="511"/>
      <c r="CVR133" s="511"/>
      <c r="CVS133" s="511"/>
      <c r="CVT133" s="511"/>
      <c r="CVU133" s="511"/>
      <c r="CVV133" s="511"/>
      <c r="CVW133" s="511"/>
      <c r="CVX133" s="511"/>
      <c r="CVY133" s="511"/>
      <c r="CVZ133" s="511"/>
      <c r="CWA133" s="511"/>
      <c r="CWB133" s="511"/>
      <c r="CWC133" s="511"/>
      <c r="CWD133" s="511"/>
      <c r="CWE133" s="511"/>
      <c r="CWF133" s="511"/>
      <c r="CWG133" s="511"/>
      <c r="CWH133" s="511"/>
      <c r="CWI133" s="511"/>
      <c r="CWJ133" s="511"/>
      <c r="CWK133" s="511"/>
      <c r="CWL133" s="511"/>
      <c r="CWM133" s="511"/>
      <c r="CWN133" s="511"/>
      <c r="CWO133" s="511"/>
      <c r="CWP133" s="511"/>
      <c r="CWQ133" s="511"/>
      <c r="CWR133" s="511"/>
      <c r="CWS133" s="511"/>
      <c r="CWT133" s="511"/>
      <c r="CWU133" s="511"/>
      <c r="CWV133" s="511"/>
      <c r="CWW133" s="511"/>
      <c r="CWX133" s="511"/>
      <c r="CWY133" s="511"/>
      <c r="CWZ133" s="511"/>
      <c r="CXA133" s="511"/>
      <c r="CXB133" s="511"/>
      <c r="CXC133" s="511"/>
      <c r="CXD133" s="511"/>
      <c r="CXE133" s="511"/>
      <c r="CXF133" s="511"/>
      <c r="CXG133" s="511"/>
      <c r="CXH133" s="511"/>
      <c r="CXI133" s="511"/>
      <c r="CXJ133" s="511"/>
      <c r="CXK133" s="511"/>
      <c r="CXL133" s="511"/>
      <c r="CXM133" s="511"/>
      <c r="CXN133" s="511"/>
      <c r="CXO133" s="511"/>
      <c r="CXP133" s="511"/>
      <c r="CXQ133" s="511"/>
      <c r="CXR133" s="511"/>
      <c r="CXS133" s="511"/>
      <c r="CXT133" s="511"/>
      <c r="CXU133" s="511"/>
      <c r="CXV133" s="511"/>
      <c r="CXW133" s="511"/>
      <c r="CXX133" s="511"/>
      <c r="CXY133" s="511"/>
      <c r="CXZ133" s="511"/>
      <c r="CYA133" s="511"/>
      <c r="CYB133" s="511"/>
      <c r="CYC133" s="511"/>
      <c r="CYD133" s="511"/>
      <c r="CYE133" s="511"/>
      <c r="CYF133" s="511"/>
      <c r="CYG133" s="511"/>
      <c r="CYH133" s="511"/>
      <c r="CYI133" s="511"/>
      <c r="CYJ133" s="511"/>
      <c r="CYK133" s="511"/>
      <c r="CYL133" s="511"/>
      <c r="CYM133" s="511"/>
      <c r="CYN133" s="511"/>
      <c r="CYO133" s="511"/>
      <c r="CYP133" s="511"/>
      <c r="CYQ133" s="511"/>
      <c r="CYR133" s="511"/>
      <c r="CYS133" s="511"/>
      <c r="CYT133" s="511"/>
      <c r="CYU133" s="511"/>
      <c r="CYV133" s="511"/>
      <c r="CYW133" s="511"/>
      <c r="CYX133" s="511"/>
      <c r="CYY133" s="511"/>
      <c r="CYZ133" s="511"/>
      <c r="CZA133" s="511"/>
      <c r="CZB133" s="511"/>
      <c r="CZC133" s="511"/>
      <c r="CZD133" s="511"/>
      <c r="CZE133" s="511"/>
      <c r="CZF133" s="511"/>
      <c r="CZG133" s="511"/>
      <c r="CZH133" s="511"/>
      <c r="CZI133" s="511"/>
      <c r="CZJ133" s="511"/>
      <c r="CZK133" s="511"/>
      <c r="CZL133" s="511"/>
      <c r="CZM133" s="511"/>
      <c r="CZN133" s="511"/>
      <c r="CZO133" s="511"/>
      <c r="CZP133" s="511"/>
      <c r="CZQ133" s="511"/>
      <c r="CZR133" s="511"/>
      <c r="CZS133" s="511"/>
      <c r="CZT133" s="511"/>
      <c r="CZU133" s="511"/>
      <c r="CZV133" s="511"/>
      <c r="CZW133" s="511"/>
      <c r="CZX133" s="511"/>
      <c r="CZY133" s="511"/>
      <c r="CZZ133" s="511"/>
      <c r="DAA133" s="511"/>
      <c r="DAB133" s="511"/>
      <c r="DAC133" s="511"/>
      <c r="DAD133" s="511"/>
      <c r="DAE133" s="511"/>
      <c r="DAF133" s="511"/>
      <c r="DAG133" s="511"/>
      <c r="DAH133" s="511"/>
      <c r="DAI133" s="511"/>
      <c r="DAJ133" s="511"/>
      <c r="DAK133" s="511"/>
      <c r="DAL133" s="511"/>
      <c r="DAM133" s="511"/>
      <c r="DAN133" s="511"/>
      <c r="DAO133" s="511"/>
      <c r="DAP133" s="511"/>
      <c r="DAQ133" s="511"/>
      <c r="DAR133" s="511"/>
      <c r="DAS133" s="511"/>
      <c r="DAT133" s="511"/>
      <c r="DAU133" s="511"/>
      <c r="DAV133" s="511"/>
      <c r="DAW133" s="511"/>
      <c r="DAX133" s="511"/>
      <c r="DAY133" s="511"/>
      <c r="DAZ133" s="511"/>
      <c r="DBA133" s="511"/>
      <c r="DBB133" s="511"/>
      <c r="DBC133" s="511"/>
      <c r="DBD133" s="511"/>
      <c r="DBE133" s="511"/>
      <c r="DBF133" s="511"/>
      <c r="DBG133" s="511"/>
      <c r="DBH133" s="511"/>
      <c r="DBI133" s="511"/>
      <c r="DBJ133" s="511"/>
      <c r="DBK133" s="511"/>
      <c r="DBL133" s="511"/>
      <c r="DBM133" s="511"/>
      <c r="DBN133" s="511"/>
      <c r="DBO133" s="511"/>
      <c r="DBP133" s="511"/>
      <c r="DBQ133" s="511"/>
      <c r="DBR133" s="511"/>
      <c r="DBS133" s="511"/>
      <c r="DBT133" s="511"/>
      <c r="DBU133" s="511"/>
      <c r="DBV133" s="511"/>
      <c r="DBW133" s="511"/>
      <c r="DBX133" s="511"/>
      <c r="DBY133" s="511"/>
      <c r="DBZ133" s="511"/>
      <c r="DCA133" s="511"/>
      <c r="DCB133" s="511"/>
      <c r="DCC133" s="511"/>
      <c r="DCD133" s="511"/>
      <c r="DCE133" s="511"/>
      <c r="DCF133" s="511"/>
      <c r="DCG133" s="511"/>
      <c r="DCH133" s="511"/>
      <c r="DCI133" s="511"/>
      <c r="DCJ133" s="511"/>
      <c r="DCK133" s="511"/>
      <c r="DCL133" s="511"/>
      <c r="DCM133" s="511"/>
      <c r="DCN133" s="511"/>
      <c r="DCO133" s="511"/>
      <c r="DCP133" s="511"/>
      <c r="DCQ133" s="511"/>
      <c r="DCR133" s="511"/>
      <c r="DCS133" s="511"/>
      <c r="DCT133" s="511"/>
      <c r="DCU133" s="511"/>
      <c r="DCV133" s="511"/>
      <c r="DCW133" s="511"/>
      <c r="DCX133" s="511"/>
      <c r="DCY133" s="511"/>
      <c r="DCZ133" s="511"/>
      <c r="DDA133" s="511"/>
      <c r="DDB133" s="511"/>
      <c r="DDC133" s="511"/>
      <c r="DDD133" s="511"/>
      <c r="DDE133" s="511"/>
      <c r="DDF133" s="511"/>
      <c r="DDG133" s="511"/>
      <c r="DDH133" s="511"/>
      <c r="DDI133" s="511"/>
      <c r="DDJ133" s="511"/>
      <c r="DDK133" s="511"/>
      <c r="DDL133" s="511"/>
      <c r="DDM133" s="511"/>
      <c r="DDN133" s="511"/>
      <c r="DDO133" s="511"/>
      <c r="DDP133" s="511"/>
      <c r="DDQ133" s="511"/>
      <c r="DDR133" s="511"/>
      <c r="DDS133" s="511"/>
      <c r="DDT133" s="511"/>
      <c r="DDU133" s="511"/>
      <c r="DDV133" s="511"/>
      <c r="DDW133" s="511"/>
      <c r="DDX133" s="511"/>
      <c r="DDY133" s="511"/>
      <c r="DDZ133" s="511"/>
      <c r="DEA133" s="511"/>
      <c r="DEB133" s="511"/>
      <c r="DEC133" s="511"/>
      <c r="DED133" s="511"/>
      <c r="DEE133" s="511"/>
      <c r="DEF133" s="511"/>
      <c r="DEG133" s="511"/>
      <c r="DEH133" s="511"/>
      <c r="DEI133" s="511"/>
      <c r="DEJ133" s="511"/>
      <c r="DEK133" s="511"/>
      <c r="DEL133" s="511"/>
      <c r="DEM133" s="511"/>
      <c r="DEN133" s="511"/>
      <c r="DEO133" s="511"/>
      <c r="DEP133" s="511"/>
      <c r="DEQ133" s="511"/>
      <c r="DER133" s="511"/>
      <c r="DES133" s="511"/>
      <c r="DET133" s="511"/>
      <c r="DEU133" s="511"/>
      <c r="DEV133" s="511"/>
      <c r="DEW133" s="511"/>
      <c r="DEX133" s="511"/>
      <c r="DEY133" s="511"/>
      <c r="DEZ133" s="511"/>
      <c r="DFA133" s="511"/>
      <c r="DFB133" s="511"/>
      <c r="DFC133" s="511"/>
      <c r="DFD133" s="511"/>
      <c r="DFE133" s="511"/>
      <c r="DFF133" s="511"/>
      <c r="DFG133" s="511"/>
      <c r="DFH133" s="511"/>
      <c r="DFI133" s="511"/>
      <c r="DFJ133" s="511"/>
      <c r="DFK133" s="511"/>
      <c r="DFL133" s="511"/>
      <c r="DFM133" s="511"/>
      <c r="DFN133" s="511"/>
      <c r="DFO133" s="511"/>
      <c r="DFP133" s="511"/>
      <c r="DFQ133" s="511"/>
      <c r="DFR133" s="511"/>
      <c r="DFS133" s="511"/>
      <c r="DFT133" s="511"/>
      <c r="DFU133" s="511"/>
      <c r="DFV133" s="511"/>
      <c r="DFW133" s="511"/>
      <c r="DFX133" s="511"/>
      <c r="DFY133" s="511"/>
      <c r="DFZ133" s="511"/>
      <c r="DGA133" s="511"/>
      <c r="DGB133" s="511"/>
      <c r="DGC133" s="511"/>
      <c r="DGD133" s="511"/>
      <c r="DGE133" s="511"/>
      <c r="DGF133" s="511"/>
      <c r="DGG133" s="511"/>
      <c r="DGH133" s="511"/>
      <c r="DGI133" s="511"/>
      <c r="DGJ133" s="511"/>
      <c r="DGK133" s="511"/>
      <c r="DGL133" s="511"/>
      <c r="DGM133" s="511"/>
      <c r="DGN133" s="511"/>
      <c r="DGO133" s="511"/>
      <c r="DGP133" s="511"/>
      <c r="DGQ133" s="511"/>
      <c r="DGR133" s="511"/>
      <c r="DGS133" s="511"/>
      <c r="DGT133" s="511"/>
      <c r="DGU133" s="511"/>
      <c r="DGV133" s="511"/>
      <c r="DGW133" s="511"/>
      <c r="DGX133" s="511"/>
      <c r="DGY133" s="511"/>
      <c r="DGZ133" s="511"/>
      <c r="DHA133" s="511"/>
      <c r="DHB133" s="511"/>
      <c r="DHC133" s="511"/>
      <c r="DHD133" s="511"/>
      <c r="DHE133" s="511"/>
      <c r="DHF133" s="511"/>
      <c r="DHG133" s="511"/>
      <c r="DHH133" s="511"/>
      <c r="DHI133" s="511"/>
      <c r="DHJ133" s="511"/>
      <c r="DHK133" s="511"/>
      <c r="DHL133" s="511"/>
      <c r="DHM133" s="511"/>
      <c r="DHN133" s="511"/>
      <c r="DHO133" s="511"/>
      <c r="DHP133" s="511"/>
      <c r="DHQ133" s="511"/>
      <c r="DHR133" s="511"/>
      <c r="DHS133" s="511"/>
      <c r="DHT133" s="511"/>
      <c r="DHU133" s="511"/>
      <c r="DHV133" s="511"/>
      <c r="DHW133" s="511"/>
      <c r="DHX133" s="511"/>
      <c r="DHY133" s="511"/>
      <c r="DHZ133" s="511"/>
      <c r="DIA133" s="511"/>
      <c r="DIB133" s="511"/>
      <c r="DIC133" s="511"/>
      <c r="DID133" s="511"/>
      <c r="DIE133" s="511"/>
      <c r="DIF133" s="511"/>
      <c r="DIG133" s="511"/>
      <c r="DIH133" s="511"/>
      <c r="DII133" s="511"/>
      <c r="DIJ133" s="511"/>
      <c r="DIK133" s="511"/>
      <c r="DIL133" s="511"/>
      <c r="DIM133" s="511"/>
      <c r="DIN133" s="511"/>
      <c r="DIO133" s="511"/>
      <c r="DIP133" s="511"/>
      <c r="DIQ133" s="511"/>
      <c r="DIR133" s="511"/>
      <c r="DIS133" s="511"/>
      <c r="DIT133" s="511"/>
      <c r="DIU133" s="511"/>
      <c r="DIV133" s="511"/>
      <c r="DIW133" s="511"/>
      <c r="DIX133" s="511"/>
      <c r="DIY133" s="511"/>
      <c r="DIZ133" s="511"/>
      <c r="DJA133" s="511"/>
      <c r="DJB133" s="511"/>
      <c r="DJC133" s="511"/>
      <c r="DJD133" s="511"/>
      <c r="DJE133" s="511"/>
      <c r="DJF133" s="511"/>
      <c r="DJG133" s="511"/>
      <c r="DJH133" s="511"/>
      <c r="DJI133" s="511"/>
      <c r="DJJ133" s="511"/>
      <c r="DJK133" s="511"/>
      <c r="DJL133" s="511"/>
      <c r="DJM133" s="511"/>
      <c r="DJN133" s="511"/>
      <c r="DJO133" s="511"/>
      <c r="DJP133" s="511"/>
      <c r="DJQ133" s="511"/>
      <c r="DJR133" s="511"/>
      <c r="DJS133" s="511"/>
      <c r="DJT133" s="511"/>
      <c r="DJU133" s="511"/>
      <c r="DJV133" s="511"/>
      <c r="DJW133" s="511"/>
      <c r="DJX133" s="511"/>
      <c r="DJY133" s="511"/>
      <c r="DJZ133" s="511"/>
      <c r="DKA133" s="511"/>
      <c r="DKB133" s="511"/>
      <c r="DKC133" s="511"/>
      <c r="DKD133" s="511"/>
      <c r="DKE133" s="511"/>
      <c r="DKF133" s="511"/>
      <c r="DKG133" s="511"/>
      <c r="DKH133" s="511"/>
      <c r="DKI133" s="511"/>
      <c r="DKJ133" s="511"/>
      <c r="DKK133" s="511"/>
      <c r="DKL133" s="511"/>
      <c r="DKM133" s="511"/>
      <c r="DKN133" s="511"/>
      <c r="DKO133" s="511"/>
      <c r="DKP133" s="511"/>
      <c r="DKQ133" s="511"/>
      <c r="DKR133" s="511"/>
      <c r="DKS133" s="511"/>
      <c r="DKT133" s="511"/>
      <c r="DKU133" s="511"/>
      <c r="DKV133" s="511"/>
      <c r="DKW133" s="511"/>
      <c r="DKX133" s="511"/>
      <c r="DKY133" s="511"/>
      <c r="DKZ133" s="511"/>
      <c r="DLA133" s="511"/>
      <c r="DLB133" s="511"/>
      <c r="DLC133" s="511"/>
      <c r="DLD133" s="511"/>
      <c r="DLE133" s="511"/>
      <c r="DLF133" s="511"/>
      <c r="DLG133" s="511"/>
      <c r="DLH133" s="511"/>
      <c r="DLI133" s="511"/>
      <c r="DLJ133" s="511"/>
      <c r="DLK133" s="511"/>
      <c r="DLL133" s="511"/>
      <c r="DLM133" s="511"/>
      <c r="DLN133" s="511"/>
      <c r="DLO133" s="511"/>
      <c r="DLP133" s="511"/>
      <c r="DLQ133" s="511"/>
      <c r="DLR133" s="511"/>
      <c r="DLS133" s="511"/>
      <c r="DLT133" s="511"/>
      <c r="DLU133" s="511"/>
      <c r="DLV133" s="511"/>
      <c r="DLW133" s="511"/>
      <c r="DLX133" s="511"/>
      <c r="DLY133" s="511"/>
      <c r="DLZ133" s="511"/>
      <c r="DMA133" s="511"/>
      <c r="DMB133" s="511"/>
      <c r="DMC133" s="511"/>
      <c r="DMD133" s="511"/>
      <c r="DME133" s="511"/>
      <c r="DMF133" s="511"/>
      <c r="DMG133" s="511"/>
      <c r="DMH133" s="511"/>
      <c r="DMI133" s="511"/>
      <c r="DMJ133" s="511"/>
      <c r="DMK133" s="511"/>
      <c r="DML133" s="511"/>
      <c r="DMM133" s="511"/>
      <c r="DMN133" s="511"/>
      <c r="DMO133" s="511"/>
      <c r="DMP133" s="511"/>
      <c r="DMQ133" s="511"/>
      <c r="DMR133" s="511"/>
      <c r="DMS133" s="511"/>
      <c r="DMT133" s="511"/>
      <c r="DMU133" s="511"/>
      <c r="DMV133" s="511"/>
      <c r="DMW133" s="511"/>
      <c r="DMX133" s="511"/>
      <c r="DMY133" s="511"/>
      <c r="DMZ133" s="511"/>
      <c r="DNA133" s="511"/>
      <c r="DNB133" s="511"/>
      <c r="DNC133" s="511"/>
      <c r="DND133" s="511"/>
      <c r="DNE133" s="511"/>
      <c r="DNF133" s="511"/>
      <c r="DNG133" s="511"/>
      <c r="DNH133" s="511"/>
      <c r="DNI133" s="511"/>
      <c r="DNJ133" s="511"/>
      <c r="DNK133" s="511"/>
      <c r="DNL133" s="511"/>
      <c r="DNM133" s="511"/>
      <c r="DNN133" s="511"/>
      <c r="DNO133" s="511"/>
      <c r="DNP133" s="511"/>
      <c r="DNQ133" s="511"/>
      <c r="DNR133" s="511"/>
      <c r="DNS133" s="511"/>
      <c r="DNT133" s="511"/>
      <c r="DNU133" s="511"/>
      <c r="DNV133" s="511"/>
      <c r="DNW133" s="511"/>
      <c r="DNX133" s="511"/>
      <c r="DNY133" s="511"/>
      <c r="DNZ133" s="511"/>
      <c r="DOA133" s="511"/>
      <c r="DOB133" s="511"/>
      <c r="DOC133" s="511"/>
      <c r="DOD133" s="511"/>
      <c r="DOE133" s="511"/>
      <c r="DOF133" s="511"/>
      <c r="DOG133" s="511"/>
      <c r="DOH133" s="511"/>
      <c r="DOI133" s="511"/>
      <c r="DOJ133" s="511"/>
      <c r="DOK133" s="511"/>
      <c r="DOL133" s="511"/>
      <c r="DOM133" s="511"/>
      <c r="DON133" s="511"/>
      <c r="DOO133" s="511"/>
      <c r="DOP133" s="511"/>
      <c r="DOQ133" s="511"/>
      <c r="DOR133" s="511"/>
      <c r="DOS133" s="511"/>
      <c r="DOT133" s="511"/>
      <c r="DOU133" s="511"/>
      <c r="DOV133" s="511"/>
      <c r="DOW133" s="511"/>
      <c r="DOX133" s="511"/>
      <c r="DOY133" s="511"/>
      <c r="DOZ133" s="511"/>
      <c r="DPA133" s="511"/>
      <c r="DPB133" s="511"/>
      <c r="DPC133" s="511"/>
      <c r="DPD133" s="511"/>
      <c r="DPE133" s="511"/>
      <c r="DPF133" s="511"/>
      <c r="DPG133" s="511"/>
      <c r="DPH133" s="511"/>
      <c r="DPI133" s="511"/>
      <c r="DPJ133" s="511"/>
      <c r="DPK133" s="511"/>
      <c r="DPL133" s="511"/>
      <c r="DPM133" s="511"/>
      <c r="DPN133" s="511"/>
      <c r="DPO133" s="511"/>
      <c r="DPP133" s="511"/>
      <c r="DPQ133" s="511"/>
      <c r="DPR133" s="511"/>
      <c r="DPS133" s="511"/>
      <c r="DPT133" s="511"/>
      <c r="DPU133" s="511"/>
      <c r="DPV133" s="511"/>
      <c r="DPW133" s="511"/>
      <c r="DPX133" s="511"/>
      <c r="DPY133" s="511"/>
      <c r="DPZ133" s="511"/>
      <c r="DQA133" s="511"/>
      <c r="DQB133" s="511"/>
      <c r="DQC133" s="511"/>
      <c r="DQD133" s="511"/>
      <c r="DQE133" s="511"/>
      <c r="DQF133" s="511"/>
      <c r="DQG133" s="511"/>
      <c r="DQH133" s="511"/>
      <c r="DQI133" s="511"/>
      <c r="DQJ133" s="511"/>
      <c r="DQK133" s="511"/>
      <c r="DQL133" s="511"/>
      <c r="DQM133" s="511"/>
      <c r="DQN133" s="511"/>
      <c r="DQO133" s="511"/>
      <c r="DQP133" s="511"/>
      <c r="DQQ133" s="511"/>
      <c r="DQR133" s="511"/>
      <c r="DQS133" s="511"/>
      <c r="DQT133" s="511"/>
      <c r="DQU133" s="511"/>
      <c r="DQV133" s="511"/>
      <c r="DQW133" s="511"/>
      <c r="DQX133" s="511"/>
      <c r="DQY133" s="511"/>
      <c r="DQZ133" s="511"/>
      <c r="DRA133" s="511"/>
      <c r="DRB133" s="511"/>
      <c r="DRC133" s="511"/>
      <c r="DRD133" s="511"/>
      <c r="DRE133" s="511"/>
      <c r="DRF133" s="511"/>
      <c r="DRG133" s="511"/>
      <c r="DRH133" s="511"/>
      <c r="DRI133" s="511"/>
      <c r="DRJ133" s="511"/>
      <c r="DRK133" s="511"/>
      <c r="DRL133" s="511"/>
      <c r="DRM133" s="511"/>
      <c r="DRN133" s="511"/>
      <c r="DRO133" s="511"/>
      <c r="DRP133" s="511"/>
      <c r="DRQ133" s="511"/>
      <c r="DRR133" s="511"/>
      <c r="DRS133" s="511"/>
      <c r="DRT133" s="511"/>
      <c r="DRU133" s="511"/>
      <c r="DRV133" s="511"/>
      <c r="DRW133" s="511"/>
      <c r="DRX133" s="511"/>
      <c r="DRY133" s="511"/>
      <c r="DRZ133" s="511"/>
      <c r="DSA133" s="511"/>
      <c r="DSB133" s="511"/>
      <c r="DSC133" s="511"/>
      <c r="DSD133" s="511"/>
      <c r="DSE133" s="511"/>
      <c r="DSF133" s="511"/>
      <c r="DSG133" s="511"/>
      <c r="DSH133" s="511"/>
      <c r="DSI133" s="511"/>
      <c r="DSJ133" s="511"/>
      <c r="DSK133" s="511"/>
      <c r="DSL133" s="511"/>
      <c r="DSM133" s="511"/>
      <c r="DSN133" s="511"/>
      <c r="DSO133" s="511"/>
      <c r="DSP133" s="511"/>
      <c r="DSQ133" s="511"/>
      <c r="DSR133" s="511"/>
      <c r="DSS133" s="511"/>
      <c r="DST133" s="511"/>
      <c r="DSU133" s="511"/>
      <c r="DSV133" s="511"/>
      <c r="DSW133" s="511"/>
      <c r="DSX133" s="511"/>
      <c r="DSY133" s="511"/>
      <c r="DSZ133" s="511"/>
      <c r="DTA133" s="511"/>
      <c r="DTB133" s="511"/>
      <c r="DTC133" s="511"/>
      <c r="DTD133" s="511"/>
      <c r="DTE133" s="511"/>
      <c r="DTF133" s="511"/>
      <c r="DTG133" s="511"/>
      <c r="DTH133" s="511"/>
      <c r="DTI133" s="511"/>
      <c r="DTJ133" s="511"/>
      <c r="DTK133" s="511"/>
      <c r="DTL133" s="511"/>
      <c r="DTM133" s="511"/>
      <c r="DTN133" s="511"/>
      <c r="DTO133" s="511"/>
      <c r="DTP133" s="511"/>
      <c r="DTQ133" s="511"/>
      <c r="DTR133" s="511"/>
      <c r="DTS133" s="511"/>
      <c r="DTT133" s="511"/>
      <c r="DTU133" s="511"/>
      <c r="DTV133" s="511"/>
      <c r="DTW133" s="511"/>
      <c r="DTX133" s="511"/>
      <c r="DTY133" s="511"/>
      <c r="DTZ133" s="511"/>
      <c r="DUA133" s="511"/>
      <c r="DUB133" s="511"/>
      <c r="DUC133" s="511"/>
      <c r="DUD133" s="511"/>
      <c r="DUE133" s="511"/>
      <c r="DUF133" s="511"/>
      <c r="DUG133" s="511"/>
      <c r="DUH133" s="511"/>
      <c r="DUI133" s="511"/>
      <c r="DUJ133" s="511"/>
      <c r="DUK133" s="511"/>
      <c r="DUL133" s="511"/>
      <c r="DUM133" s="511"/>
      <c r="DUN133" s="511"/>
      <c r="DUO133" s="511"/>
      <c r="DUP133" s="511"/>
      <c r="DUQ133" s="511"/>
      <c r="DUR133" s="511"/>
      <c r="DUS133" s="511"/>
      <c r="DUT133" s="511"/>
      <c r="DUU133" s="511"/>
      <c r="DUV133" s="511"/>
      <c r="DUW133" s="511"/>
      <c r="DUX133" s="511"/>
      <c r="DUY133" s="511"/>
      <c r="DUZ133" s="511"/>
      <c r="DVA133" s="511"/>
      <c r="DVB133" s="511"/>
      <c r="DVC133" s="511"/>
      <c r="DVD133" s="511"/>
      <c r="DVE133" s="511"/>
      <c r="DVF133" s="511"/>
      <c r="DVG133" s="511"/>
      <c r="DVH133" s="511"/>
      <c r="DVI133" s="511"/>
      <c r="DVJ133" s="511"/>
      <c r="DVK133" s="511"/>
      <c r="DVL133" s="511"/>
      <c r="DVM133" s="511"/>
      <c r="DVN133" s="511"/>
      <c r="DVO133" s="511"/>
      <c r="DVP133" s="511"/>
      <c r="DVQ133" s="511"/>
      <c r="DVR133" s="511"/>
      <c r="DVS133" s="511"/>
      <c r="DVT133" s="511"/>
      <c r="DVU133" s="511"/>
      <c r="DVV133" s="511"/>
      <c r="DVW133" s="511"/>
      <c r="DVX133" s="511"/>
      <c r="DVY133" s="511"/>
      <c r="DVZ133" s="511"/>
      <c r="DWA133" s="511"/>
      <c r="DWB133" s="511"/>
      <c r="DWC133" s="511"/>
      <c r="DWD133" s="511"/>
      <c r="DWE133" s="511"/>
      <c r="DWF133" s="511"/>
      <c r="DWG133" s="511"/>
      <c r="DWH133" s="511"/>
      <c r="DWI133" s="511"/>
      <c r="DWJ133" s="511"/>
      <c r="DWK133" s="511"/>
      <c r="DWL133" s="511"/>
      <c r="DWM133" s="511"/>
      <c r="DWN133" s="511"/>
      <c r="DWO133" s="511"/>
      <c r="DWP133" s="511"/>
      <c r="DWQ133" s="511"/>
      <c r="DWR133" s="511"/>
      <c r="DWS133" s="511"/>
      <c r="DWT133" s="511"/>
      <c r="DWU133" s="511"/>
      <c r="DWV133" s="511"/>
      <c r="DWW133" s="511"/>
      <c r="DWX133" s="511"/>
      <c r="DWY133" s="511"/>
      <c r="DWZ133" s="511"/>
      <c r="DXA133" s="511"/>
      <c r="DXB133" s="511"/>
      <c r="DXC133" s="511"/>
      <c r="DXD133" s="511"/>
      <c r="DXE133" s="511"/>
      <c r="DXF133" s="511"/>
      <c r="DXG133" s="511"/>
      <c r="DXH133" s="511"/>
      <c r="DXI133" s="511"/>
      <c r="DXJ133" s="511"/>
      <c r="DXK133" s="511"/>
      <c r="DXL133" s="511"/>
      <c r="DXM133" s="511"/>
      <c r="DXN133" s="511"/>
      <c r="DXO133" s="511"/>
      <c r="DXP133" s="511"/>
      <c r="DXQ133" s="511"/>
      <c r="DXR133" s="511"/>
      <c r="DXS133" s="511"/>
      <c r="DXT133" s="511"/>
      <c r="DXU133" s="511"/>
      <c r="DXV133" s="511"/>
      <c r="DXW133" s="511"/>
      <c r="DXX133" s="511"/>
      <c r="DXY133" s="511"/>
      <c r="DXZ133" s="511"/>
      <c r="DYA133" s="511"/>
      <c r="DYB133" s="511"/>
      <c r="DYC133" s="511"/>
      <c r="DYD133" s="511"/>
      <c r="DYE133" s="511"/>
      <c r="DYF133" s="511"/>
      <c r="DYG133" s="511"/>
      <c r="DYH133" s="511"/>
      <c r="DYI133" s="511"/>
      <c r="DYJ133" s="511"/>
      <c r="DYK133" s="511"/>
      <c r="DYL133" s="511"/>
      <c r="DYM133" s="511"/>
      <c r="DYN133" s="511"/>
      <c r="DYO133" s="511"/>
      <c r="DYP133" s="511"/>
      <c r="DYQ133" s="511"/>
      <c r="DYR133" s="511"/>
      <c r="DYS133" s="511"/>
      <c r="DYT133" s="511"/>
      <c r="DYU133" s="511"/>
      <c r="DYV133" s="511"/>
      <c r="DYW133" s="511"/>
      <c r="DYX133" s="511"/>
      <c r="DYY133" s="511"/>
      <c r="DYZ133" s="511"/>
      <c r="DZA133" s="511"/>
      <c r="DZB133" s="511"/>
      <c r="DZC133" s="511"/>
      <c r="DZD133" s="511"/>
      <c r="DZE133" s="511"/>
      <c r="DZF133" s="511"/>
      <c r="DZG133" s="511"/>
      <c r="DZH133" s="511"/>
      <c r="DZI133" s="511"/>
      <c r="DZJ133" s="511"/>
      <c r="DZK133" s="511"/>
      <c r="DZL133" s="511"/>
      <c r="DZM133" s="511"/>
      <c r="DZN133" s="511"/>
      <c r="DZO133" s="511"/>
      <c r="DZP133" s="511"/>
      <c r="DZQ133" s="511"/>
      <c r="DZR133" s="511"/>
      <c r="DZS133" s="511"/>
      <c r="DZT133" s="511"/>
      <c r="DZU133" s="511"/>
      <c r="DZV133" s="511"/>
      <c r="DZW133" s="511"/>
      <c r="DZX133" s="511"/>
      <c r="DZY133" s="511"/>
      <c r="DZZ133" s="511"/>
      <c r="EAA133" s="511"/>
      <c r="EAB133" s="511"/>
      <c r="EAC133" s="511"/>
      <c r="EAD133" s="511"/>
      <c r="EAE133" s="511"/>
      <c r="EAF133" s="511"/>
      <c r="EAG133" s="511"/>
      <c r="EAH133" s="511"/>
      <c r="EAI133" s="511"/>
      <c r="EAJ133" s="511"/>
      <c r="EAK133" s="511"/>
      <c r="EAL133" s="511"/>
      <c r="EAM133" s="511"/>
      <c r="EAN133" s="511"/>
      <c r="EAO133" s="511"/>
      <c r="EAP133" s="511"/>
      <c r="EAQ133" s="511"/>
      <c r="EAR133" s="511"/>
      <c r="EAS133" s="511"/>
      <c r="EAT133" s="511"/>
      <c r="EAU133" s="511"/>
      <c r="EAV133" s="511"/>
      <c r="EAW133" s="511"/>
      <c r="EAX133" s="511"/>
      <c r="EAY133" s="511"/>
      <c r="EAZ133" s="511"/>
      <c r="EBA133" s="511"/>
      <c r="EBB133" s="511"/>
      <c r="EBC133" s="511"/>
      <c r="EBD133" s="511"/>
      <c r="EBE133" s="511"/>
      <c r="EBF133" s="511"/>
      <c r="EBG133" s="511"/>
      <c r="EBH133" s="511"/>
      <c r="EBI133" s="511"/>
      <c r="EBJ133" s="511"/>
      <c r="EBK133" s="511"/>
      <c r="EBL133" s="511"/>
      <c r="EBM133" s="511"/>
      <c r="EBN133" s="511"/>
      <c r="EBO133" s="511"/>
      <c r="EBP133" s="511"/>
      <c r="EBQ133" s="511"/>
      <c r="EBR133" s="511"/>
      <c r="EBS133" s="511"/>
      <c r="EBT133" s="511"/>
      <c r="EBU133" s="511"/>
      <c r="EBV133" s="511"/>
      <c r="EBW133" s="511"/>
      <c r="EBX133" s="511"/>
      <c r="EBY133" s="511"/>
      <c r="EBZ133" s="511"/>
      <c r="ECA133" s="511"/>
      <c r="ECB133" s="511"/>
      <c r="ECC133" s="511"/>
      <c r="ECD133" s="511"/>
      <c r="ECE133" s="511"/>
      <c r="ECF133" s="511"/>
      <c r="ECG133" s="511"/>
      <c r="ECH133" s="511"/>
      <c r="ECI133" s="511"/>
      <c r="ECJ133" s="511"/>
      <c r="ECK133" s="511"/>
      <c r="ECL133" s="511"/>
      <c r="ECM133" s="511"/>
      <c r="ECN133" s="511"/>
      <c r="ECO133" s="511"/>
      <c r="ECP133" s="511"/>
      <c r="ECQ133" s="511"/>
      <c r="ECR133" s="511"/>
      <c r="ECS133" s="511"/>
      <c r="ECT133" s="511"/>
      <c r="ECU133" s="511"/>
      <c r="ECV133" s="511"/>
      <c r="ECW133" s="511"/>
      <c r="ECX133" s="511"/>
      <c r="ECY133" s="511"/>
      <c r="ECZ133" s="511"/>
      <c r="EDA133" s="511"/>
      <c r="EDB133" s="511"/>
      <c r="EDC133" s="511"/>
      <c r="EDD133" s="511"/>
      <c r="EDE133" s="511"/>
      <c r="EDF133" s="511"/>
      <c r="EDG133" s="511"/>
      <c r="EDH133" s="511"/>
      <c r="EDI133" s="511"/>
      <c r="EDJ133" s="511"/>
      <c r="EDK133" s="511"/>
      <c r="EDL133" s="511"/>
      <c r="EDM133" s="511"/>
      <c r="EDN133" s="511"/>
      <c r="EDO133" s="511"/>
      <c r="EDP133" s="511"/>
      <c r="EDQ133" s="511"/>
      <c r="EDR133" s="511"/>
      <c r="EDS133" s="511"/>
      <c r="EDT133" s="511"/>
      <c r="EDU133" s="511"/>
      <c r="EDV133" s="511"/>
      <c r="EDW133" s="511"/>
      <c r="EDX133" s="511"/>
      <c r="EDY133" s="511"/>
      <c r="EDZ133" s="511"/>
      <c r="EEA133" s="511"/>
      <c r="EEB133" s="511"/>
      <c r="EEC133" s="511"/>
      <c r="EED133" s="511"/>
      <c r="EEE133" s="511"/>
      <c r="EEF133" s="511"/>
      <c r="EEG133" s="511"/>
      <c r="EEH133" s="511"/>
      <c r="EEI133" s="511"/>
      <c r="EEJ133" s="511"/>
      <c r="EEK133" s="511"/>
      <c r="EEL133" s="511"/>
      <c r="EEM133" s="511"/>
      <c r="EEN133" s="511"/>
      <c r="EEO133" s="511"/>
      <c r="EEP133" s="511"/>
      <c r="EEQ133" s="511"/>
      <c r="EER133" s="511"/>
      <c r="EES133" s="511"/>
      <c r="EET133" s="511"/>
      <c r="EEU133" s="511"/>
      <c r="EEV133" s="511"/>
      <c r="EEW133" s="511"/>
      <c r="EEX133" s="511"/>
      <c r="EEY133" s="511"/>
      <c r="EEZ133" s="511"/>
      <c r="EFA133" s="511"/>
      <c r="EFB133" s="511"/>
      <c r="EFC133" s="511"/>
      <c r="EFD133" s="511"/>
      <c r="EFE133" s="511"/>
      <c r="EFF133" s="511"/>
      <c r="EFG133" s="511"/>
      <c r="EFH133" s="511"/>
      <c r="EFI133" s="511"/>
      <c r="EFJ133" s="511"/>
      <c r="EFK133" s="511"/>
      <c r="EFL133" s="511"/>
      <c r="EFM133" s="511"/>
      <c r="EFN133" s="511"/>
      <c r="EFO133" s="511"/>
      <c r="EFP133" s="511"/>
      <c r="EFQ133" s="511"/>
      <c r="EFR133" s="511"/>
      <c r="EFS133" s="511"/>
      <c r="EFT133" s="511"/>
      <c r="EFU133" s="511"/>
      <c r="EFV133" s="511"/>
      <c r="EFW133" s="511"/>
      <c r="EFX133" s="511"/>
      <c r="EFY133" s="511"/>
      <c r="EFZ133" s="511"/>
      <c r="EGA133" s="511"/>
      <c r="EGB133" s="511"/>
      <c r="EGC133" s="511"/>
      <c r="EGD133" s="511"/>
      <c r="EGE133" s="511"/>
      <c r="EGF133" s="511"/>
      <c r="EGG133" s="511"/>
      <c r="EGH133" s="511"/>
      <c r="EGI133" s="511"/>
      <c r="EGJ133" s="511"/>
      <c r="EGK133" s="511"/>
      <c r="EGL133" s="511"/>
      <c r="EGM133" s="511"/>
      <c r="EGN133" s="511"/>
      <c r="EGO133" s="511"/>
      <c r="EGP133" s="511"/>
      <c r="EGQ133" s="511"/>
      <c r="EGR133" s="511"/>
      <c r="EGS133" s="511"/>
      <c r="EGT133" s="511"/>
      <c r="EGU133" s="511"/>
      <c r="EGV133" s="511"/>
      <c r="EGW133" s="511"/>
      <c r="EGX133" s="511"/>
      <c r="EGY133" s="511"/>
      <c r="EGZ133" s="511"/>
      <c r="EHA133" s="511"/>
      <c r="EHB133" s="511"/>
      <c r="EHC133" s="511"/>
      <c r="EHD133" s="511"/>
      <c r="EHE133" s="511"/>
      <c r="EHF133" s="511"/>
      <c r="EHG133" s="511"/>
      <c r="EHH133" s="511"/>
      <c r="EHI133" s="511"/>
      <c r="EHJ133" s="511"/>
      <c r="EHK133" s="511"/>
      <c r="EHL133" s="511"/>
      <c r="EHM133" s="511"/>
      <c r="EHN133" s="511"/>
      <c r="EHO133" s="511"/>
      <c r="EHP133" s="511"/>
      <c r="EHQ133" s="511"/>
      <c r="EHR133" s="511"/>
      <c r="EHS133" s="511"/>
      <c r="EHT133" s="511"/>
      <c r="EHU133" s="511"/>
      <c r="EHV133" s="511"/>
      <c r="EHW133" s="511"/>
      <c r="EHX133" s="511"/>
      <c r="EHY133" s="511"/>
      <c r="EHZ133" s="511"/>
      <c r="EIA133" s="511"/>
      <c r="EIB133" s="511"/>
      <c r="EIC133" s="511"/>
      <c r="EID133" s="511"/>
      <c r="EIE133" s="511"/>
      <c r="EIF133" s="511"/>
      <c r="EIG133" s="511"/>
      <c r="EIH133" s="511"/>
      <c r="EII133" s="511"/>
      <c r="EIJ133" s="511"/>
      <c r="EIK133" s="511"/>
      <c r="EIL133" s="511"/>
      <c r="EIM133" s="511"/>
      <c r="EIN133" s="511"/>
      <c r="EIO133" s="511"/>
      <c r="EIP133" s="511"/>
      <c r="EIQ133" s="511"/>
      <c r="EIR133" s="511"/>
      <c r="EIS133" s="511"/>
      <c r="EIT133" s="511"/>
      <c r="EIU133" s="511"/>
      <c r="EIV133" s="511"/>
      <c r="EIW133" s="511"/>
      <c r="EIX133" s="511"/>
      <c r="EIY133" s="511"/>
      <c r="EIZ133" s="511"/>
      <c r="EJA133" s="511"/>
      <c r="EJB133" s="511"/>
      <c r="EJC133" s="511"/>
      <c r="EJD133" s="511"/>
      <c r="EJE133" s="511"/>
      <c r="EJF133" s="511"/>
      <c r="EJG133" s="511"/>
      <c r="EJH133" s="511"/>
      <c r="EJI133" s="511"/>
      <c r="EJJ133" s="511"/>
      <c r="EJK133" s="511"/>
      <c r="EJL133" s="511"/>
      <c r="EJM133" s="511"/>
      <c r="EJN133" s="511"/>
      <c r="EJO133" s="511"/>
      <c r="EJP133" s="511"/>
      <c r="EJQ133" s="511"/>
      <c r="EJR133" s="511"/>
      <c r="EJS133" s="511"/>
      <c r="EJT133" s="511"/>
      <c r="EJU133" s="511"/>
      <c r="EJV133" s="511"/>
      <c r="EJW133" s="511"/>
      <c r="EJX133" s="511"/>
      <c r="EJY133" s="511"/>
      <c r="EJZ133" s="511"/>
      <c r="EKA133" s="511"/>
      <c r="EKB133" s="511"/>
      <c r="EKC133" s="511"/>
      <c r="EKD133" s="511"/>
      <c r="EKE133" s="511"/>
      <c r="EKF133" s="511"/>
      <c r="EKG133" s="511"/>
      <c r="EKH133" s="511"/>
      <c r="EKI133" s="511"/>
      <c r="EKJ133" s="511"/>
      <c r="EKK133" s="511"/>
      <c r="EKL133" s="511"/>
      <c r="EKM133" s="511"/>
      <c r="EKN133" s="511"/>
      <c r="EKO133" s="511"/>
      <c r="EKP133" s="511"/>
      <c r="EKQ133" s="511"/>
      <c r="EKR133" s="511"/>
      <c r="EKS133" s="511"/>
      <c r="EKT133" s="511"/>
      <c r="EKU133" s="511"/>
      <c r="EKV133" s="511"/>
      <c r="EKW133" s="511"/>
      <c r="EKX133" s="511"/>
      <c r="EKY133" s="511"/>
      <c r="EKZ133" s="511"/>
      <c r="ELA133" s="511"/>
      <c r="ELB133" s="511"/>
      <c r="ELC133" s="511"/>
      <c r="ELD133" s="511"/>
      <c r="ELE133" s="511"/>
      <c r="ELF133" s="511"/>
      <c r="ELG133" s="511"/>
      <c r="ELH133" s="511"/>
      <c r="ELI133" s="511"/>
      <c r="ELJ133" s="511"/>
      <c r="ELK133" s="511"/>
      <c r="ELL133" s="511"/>
      <c r="ELM133" s="511"/>
      <c r="ELN133" s="511"/>
      <c r="ELO133" s="511"/>
      <c r="ELP133" s="511"/>
      <c r="ELQ133" s="511"/>
      <c r="ELR133" s="511"/>
      <c r="ELS133" s="511"/>
      <c r="ELT133" s="511"/>
      <c r="ELU133" s="511"/>
      <c r="ELV133" s="511"/>
      <c r="ELW133" s="511"/>
      <c r="ELX133" s="511"/>
      <c r="ELY133" s="511"/>
      <c r="ELZ133" s="511"/>
      <c r="EMA133" s="511"/>
      <c r="EMB133" s="511"/>
      <c r="EMC133" s="511"/>
      <c r="EMD133" s="511"/>
      <c r="EME133" s="511"/>
      <c r="EMF133" s="511"/>
      <c r="EMG133" s="511"/>
      <c r="EMH133" s="511"/>
      <c r="EMI133" s="511"/>
      <c r="EMJ133" s="511"/>
      <c r="EMK133" s="511"/>
      <c r="EML133" s="511"/>
      <c r="EMM133" s="511"/>
      <c r="EMN133" s="511"/>
      <c r="EMO133" s="511"/>
      <c r="EMP133" s="511"/>
      <c r="EMQ133" s="511"/>
      <c r="EMR133" s="511"/>
      <c r="EMS133" s="511"/>
      <c r="EMT133" s="511"/>
      <c r="EMU133" s="511"/>
      <c r="EMV133" s="511"/>
      <c r="EMW133" s="511"/>
      <c r="EMX133" s="511"/>
      <c r="EMY133" s="511"/>
      <c r="EMZ133" s="511"/>
      <c r="ENA133" s="511"/>
      <c r="ENB133" s="511"/>
      <c r="ENC133" s="511"/>
      <c r="END133" s="511"/>
      <c r="ENE133" s="511"/>
      <c r="ENF133" s="511"/>
      <c r="ENG133" s="511"/>
      <c r="ENH133" s="511"/>
      <c r="ENI133" s="511"/>
      <c r="ENJ133" s="511"/>
      <c r="ENK133" s="511"/>
      <c r="ENL133" s="511"/>
      <c r="ENM133" s="511"/>
      <c r="ENN133" s="511"/>
      <c r="ENO133" s="511"/>
      <c r="ENP133" s="511"/>
      <c r="ENQ133" s="511"/>
      <c r="ENR133" s="511"/>
      <c r="ENS133" s="511"/>
      <c r="ENT133" s="511"/>
      <c r="ENU133" s="511"/>
      <c r="ENV133" s="511"/>
      <c r="ENW133" s="511"/>
      <c r="ENX133" s="511"/>
      <c r="ENY133" s="511"/>
      <c r="ENZ133" s="511"/>
      <c r="EOA133" s="511"/>
      <c r="EOB133" s="511"/>
      <c r="EOC133" s="511"/>
      <c r="EOD133" s="511"/>
      <c r="EOE133" s="511"/>
      <c r="EOF133" s="511"/>
      <c r="EOG133" s="511"/>
      <c r="EOH133" s="511"/>
      <c r="EOI133" s="511"/>
      <c r="EOJ133" s="511"/>
      <c r="EOK133" s="511"/>
      <c r="EOL133" s="511"/>
      <c r="EOM133" s="511"/>
      <c r="EON133" s="511"/>
      <c r="EOO133" s="511"/>
      <c r="EOP133" s="511"/>
      <c r="EOQ133" s="511"/>
      <c r="EOR133" s="511"/>
      <c r="EOS133" s="511"/>
      <c r="EOT133" s="511"/>
      <c r="EOU133" s="511"/>
      <c r="EOV133" s="511"/>
      <c r="EOW133" s="511"/>
      <c r="EOX133" s="511"/>
      <c r="EOY133" s="511"/>
      <c r="EOZ133" s="511"/>
      <c r="EPA133" s="511"/>
      <c r="EPB133" s="511"/>
      <c r="EPC133" s="511"/>
      <c r="EPD133" s="511"/>
      <c r="EPE133" s="511"/>
      <c r="EPF133" s="511"/>
      <c r="EPG133" s="511"/>
      <c r="EPH133" s="511"/>
      <c r="EPI133" s="511"/>
      <c r="EPJ133" s="511"/>
      <c r="EPK133" s="511"/>
      <c r="EPL133" s="511"/>
      <c r="EPM133" s="511"/>
      <c r="EPN133" s="511"/>
      <c r="EPO133" s="511"/>
      <c r="EPP133" s="511"/>
      <c r="EPQ133" s="511"/>
      <c r="EPR133" s="511"/>
      <c r="EPS133" s="511"/>
      <c r="EPT133" s="511"/>
      <c r="EPU133" s="511"/>
      <c r="EPV133" s="511"/>
      <c r="EPW133" s="511"/>
      <c r="EPX133" s="511"/>
      <c r="EPY133" s="511"/>
      <c r="EPZ133" s="511"/>
      <c r="EQA133" s="511"/>
      <c r="EQB133" s="511"/>
      <c r="EQC133" s="511"/>
      <c r="EQD133" s="511"/>
      <c r="EQE133" s="511"/>
      <c r="EQF133" s="511"/>
      <c r="EQG133" s="511"/>
      <c r="EQH133" s="511"/>
      <c r="EQI133" s="511"/>
      <c r="EQJ133" s="511"/>
      <c r="EQK133" s="511"/>
      <c r="EQL133" s="511"/>
      <c r="EQM133" s="511"/>
      <c r="EQN133" s="511"/>
      <c r="EQO133" s="511"/>
      <c r="EQP133" s="511"/>
      <c r="EQQ133" s="511"/>
      <c r="EQR133" s="511"/>
      <c r="EQS133" s="511"/>
      <c r="EQT133" s="511"/>
      <c r="EQU133" s="511"/>
      <c r="EQV133" s="511"/>
      <c r="EQW133" s="511"/>
      <c r="EQX133" s="511"/>
      <c r="EQY133" s="511"/>
      <c r="EQZ133" s="511"/>
      <c r="ERA133" s="511"/>
      <c r="ERB133" s="511"/>
      <c r="ERC133" s="511"/>
      <c r="ERD133" s="511"/>
      <c r="ERE133" s="511"/>
      <c r="ERF133" s="511"/>
      <c r="ERG133" s="511"/>
      <c r="ERH133" s="511"/>
      <c r="ERI133" s="511"/>
      <c r="ERJ133" s="511"/>
      <c r="ERK133" s="511"/>
      <c r="ERL133" s="511"/>
      <c r="ERM133" s="511"/>
      <c r="ERN133" s="511"/>
      <c r="ERO133" s="511"/>
      <c r="ERP133" s="511"/>
      <c r="ERQ133" s="511"/>
      <c r="ERR133" s="511"/>
      <c r="ERS133" s="511"/>
      <c r="ERT133" s="511"/>
      <c r="ERU133" s="511"/>
      <c r="ERV133" s="511"/>
      <c r="ERW133" s="511"/>
      <c r="ERX133" s="511"/>
      <c r="ERY133" s="511"/>
      <c r="ERZ133" s="511"/>
      <c r="ESA133" s="511"/>
      <c r="ESB133" s="511"/>
      <c r="ESC133" s="511"/>
      <c r="ESD133" s="511"/>
      <c r="ESE133" s="511"/>
      <c r="ESF133" s="511"/>
      <c r="ESG133" s="511"/>
      <c r="ESH133" s="511"/>
      <c r="ESI133" s="511"/>
      <c r="ESJ133" s="511"/>
      <c r="ESK133" s="511"/>
      <c r="ESL133" s="511"/>
      <c r="ESM133" s="511"/>
      <c r="ESN133" s="511"/>
      <c r="ESO133" s="511"/>
      <c r="ESP133" s="511"/>
      <c r="ESQ133" s="511"/>
      <c r="ESR133" s="511"/>
      <c r="ESS133" s="511"/>
      <c r="EST133" s="511"/>
      <c r="ESU133" s="511"/>
      <c r="ESV133" s="511"/>
      <c r="ESW133" s="511"/>
      <c r="ESX133" s="511"/>
      <c r="ESY133" s="511"/>
      <c r="ESZ133" s="511"/>
      <c r="ETA133" s="511"/>
      <c r="ETB133" s="511"/>
      <c r="ETC133" s="511"/>
      <c r="ETD133" s="511"/>
      <c r="ETE133" s="511"/>
      <c r="ETF133" s="511"/>
      <c r="ETG133" s="511"/>
      <c r="ETH133" s="511"/>
      <c r="ETI133" s="511"/>
      <c r="ETJ133" s="511"/>
      <c r="ETK133" s="511"/>
      <c r="ETL133" s="511"/>
      <c r="ETM133" s="511"/>
      <c r="ETN133" s="511"/>
      <c r="ETO133" s="511"/>
      <c r="ETP133" s="511"/>
      <c r="ETQ133" s="511"/>
      <c r="ETR133" s="511"/>
      <c r="ETS133" s="511"/>
      <c r="ETT133" s="511"/>
      <c r="ETU133" s="511"/>
      <c r="ETV133" s="511"/>
      <c r="ETW133" s="511"/>
      <c r="ETX133" s="511"/>
      <c r="ETY133" s="511"/>
      <c r="ETZ133" s="511"/>
      <c r="EUA133" s="511"/>
      <c r="EUB133" s="511"/>
      <c r="EUC133" s="511"/>
      <c r="EUD133" s="511"/>
      <c r="EUE133" s="511"/>
      <c r="EUF133" s="511"/>
      <c r="EUG133" s="511"/>
      <c r="EUH133" s="511"/>
      <c r="EUI133" s="511"/>
      <c r="EUJ133" s="511"/>
      <c r="EUK133" s="511"/>
      <c r="EUL133" s="511"/>
      <c r="EUM133" s="511"/>
      <c r="EUN133" s="511"/>
      <c r="EUO133" s="511"/>
      <c r="EUP133" s="511"/>
      <c r="EUQ133" s="511"/>
      <c r="EUR133" s="511"/>
      <c r="EUS133" s="511"/>
      <c r="EUT133" s="511"/>
      <c r="EUU133" s="511"/>
      <c r="EUV133" s="511"/>
      <c r="EUW133" s="511"/>
      <c r="EUX133" s="511"/>
      <c r="EUY133" s="511"/>
      <c r="EUZ133" s="511"/>
      <c r="EVA133" s="511"/>
      <c r="EVB133" s="511"/>
      <c r="EVC133" s="511"/>
      <c r="EVD133" s="511"/>
      <c r="EVE133" s="511"/>
      <c r="EVF133" s="511"/>
      <c r="EVG133" s="511"/>
      <c r="EVH133" s="511"/>
      <c r="EVI133" s="511"/>
      <c r="EVJ133" s="511"/>
      <c r="EVK133" s="511"/>
      <c r="EVL133" s="511"/>
      <c r="EVM133" s="511"/>
      <c r="EVN133" s="511"/>
      <c r="EVO133" s="511"/>
      <c r="EVP133" s="511"/>
      <c r="EVQ133" s="511"/>
      <c r="EVR133" s="511"/>
      <c r="EVS133" s="511"/>
      <c r="EVT133" s="511"/>
      <c r="EVU133" s="511"/>
      <c r="EVV133" s="511"/>
      <c r="EVW133" s="511"/>
      <c r="EVX133" s="511"/>
      <c r="EVY133" s="511"/>
      <c r="EVZ133" s="511"/>
      <c r="EWA133" s="511"/>
      <c r="EWB133" s="511"/>
      <c r="EWC133" s="511"/>
      <c r="EWD133" s="511"/>
      <c r="EWE133" s="511"/>
      <c r="EWF133" s="511"/>
      <c r="EWG133" s="511"/>
      <c r="EWH133" s="511"/>
      <c r="EWI133" s="511"/>
      <c r="EWJ133" s="511"/>
      <c r="EWK133" s="511"/>
      <c r="EWL133" s="511"/>
      <c r="EWM133" s="511"/>
      <c r="EWN133" s="511"/>
      <c r="EWO133" s="511"/>
      <c r="EWP133" s="511"/>
      <c r="EWQ133" s="511"/>
      <c r="EWR133" s="511"/>
      <c r="EWS133" s="511"/>
      <c r="EWT133" s="511"/>
      <c r="EWU133" s="511"/>
      <c r="EWV133" s="511"/>
      <c r="EWW133" s="511"/>
      <c r="EWX133" s="511"/>
      <c r="EWY133" s="511"/>
      <c r="EWZ133" s="511"/>
      <c r="EXA133" s="511"/>
      <c r="EXB133" s="511"/>
      <c r="EXC133" s="511"/>
      <c r="EXD133" s="511"/>
      <c r="EXE133" s="511"/>
      <c r="EXF133" s="511"/>
      <c r="EXG133" s="511"/>
      <c r="EXH133" s="511"/>
      <c r="EXI133" s="511"/>
      <c r="EXJ133" s="511"/>
      <c r="EXK133" s="511"/>
      <c r="EXL133" s="511"/>
      <c r="EXM133" s="511"/>
      <c r="EXN133" s="511"/>
      <c r="EXO133" s="511"/>
      <c r="EXP133" s="511"/>
      <c r="EXQ133" s="511"/>
      <c r="EXR133" s="511"/>
      <c r="EXS133" s="511"/>
      <c r="EXT133" s="511"/>
      <c r="EXU133" s="511"/>
      <c r="EXV133" s="511"/>
      <c r="EXW133" s="511"/>
      <c r="EXX133" s="511"/>
      <c r="EXY133" s="511"/>
      <c r="EXZ133" s="511"/>
      <c r="EYA133" s="511"/>
      <c r="EYB133" s="511"/>
      <c r="EYC133" s="511"/>
      <c r="EYD133" s="511"/>
      <c r="EYE133" s="511"/>
      <c r="EYF133" s="511"/>
      <c r="EYG133" s="511"/>
      <c r="EYH133" s="511"/>
      <c r="EYI133" s="511"/>
      <c r="EYJ133" s="511"/>
      <c r="EYK133" s="511"/>
      <c r="EYL133" s="511"/>
      <c r="EYM133" s="511"/>
      <c r="EYN133" s="511"/>
      <c r="EYO133" s="511"/>
      <c r="EYP133" s="511"/>
      <c r="EYQ133" s="511"/>
      <c r="EYR133" s="511"/>
      <c r="EYS133" s="511"/>
      <c r="EYT133" s="511"/>
      <c r="EYU133" s="511"/>
      <c r="EYV133" s="511"/>
      <c r="EYW133" s="511"/>
      <c r="EYX133" s="511"/>
      <c r="EYY133" s="511"/>
      <c r="EYZ133" s="511"/>
      <c r="EZA133" s="511"/>
      <c r="EZB133" s="511"/>
      <c r="EZC133" s="511"/>
      <c r="EZD133" s="511"/>
      <c r="EZE133" s="511"/>
      <c r="EZF133" s="511"/>
      <c r="EZG133" s="511"/>
      <c r="EZH133" s="511"/>
      <c r="EZI133" s="511"/>
      <c r="EZJ133" s="511"/>
      <c r="EZK133" s="511"/>
      <c r="EZL133" s="511"/>
      <c r="EZM133" s="511"/>
      <c r="EZN133" s="511"/>
      <c r="EZO133" s="511"/>
      <c r="EZP133" s="511"/>
      <c r="EZQ133" s="511"/>
      <c r="EZR133" s="511"/>
      <c r="EZS133" s="511"/>
      <c r="EZT133" s="511"/>
      <c r="EZU133" s="511"/>
      <c r="EZV133" s="511"/>
      <c r="EZW133" s="511"/>
      <c r="EZX133" s="511"/>
      <c r="EZY133" s="511"/>
      <c r="EZZ133" s="511"/>
      <c r="FAA133" s="511"/>
      <c r="FAB133" s="511"/>
      <c r="FAC133" s="511"/>
      <c r="FAD133" s="511"/>
      <c r="FAE133" s="511"/>
      <c r="FAF133" s="511"/>
      <c r="FAG133" s="511"/>
      <c r="FAH133" s="511"/>
      <c r="FAI133" s="511"/>
      <c r="FAJ133" s="511"/>
      <c r="FAK133" s="511"/>
      <c r="FAL133" s="511"/>
      <c r="FAM133" s="511"/>
      <c r="FAN133" s="511"/>
      <c r="FAO133" s="511"/>
      <c r="FAP133" s="511"/>
      <c r="FAQ133" s="511"/>
      <c r="FAR133" s="511"/>
      <c r="FAS133" s="511"/>
      <c r="FAT133" s="511"/>
      <c r="FAU133" s="511"/>
      <c r="FAV133" s="511"/>
      <c r="FAW133" s="511"/>
      <c r="FAX133" s="511"/>
      <c r="FAY133" s="511"/>
      <c r="FAZ133" s="511"/>
      <c r="FBA133" s="511"/>
      <c r="FBB133" s="511"/>
      <c r="FBC133" s="511"/>
      <c r="FBD133" s="511"/>
      <c r="FBE133" s="511"/>
      <c r="FBF133" s="511"/>
      <c r="FBG133" s="511"/>
      <c r="FBH133" s="511"/>
      <c r="FBI133" s="511"/>
      <c r="FBJ133" s="511"/>
      <c r="FBK133" s="511"/>
      <c r="FBL133" s="511"/>
      <c r="FBM133" s="511"/>
      <c r="FBN133" s="511"/>
      <c r="FBO133" s="511"/>
      <c r="FBP133" s="511"/>
      <c r="FBQ133" s="511"/>
      <c r="FBR133" s="511"/>
      <c r="FBS133" s="511"/>
      <c r="FBT133" s="511"/>
      <c r="FBU133" s="511"/>
      <c r="FBV133" s="511"/>
      <c r="FBW133" s="511"/>
      <c r="FBX133" s="511"/>
      <c r="FBY133" s="511"/>
      <c r="FBZ133" s="511"/>
      <c r="FCA133" s="511"/>
      <c r="FCB133" s="511"/>
      <c r="FCC133" s="511"/>
      <c r="FCD133" s="511"/>
      <c r="FCE133" s="511"/>
      <c r="FCF133" s="511"/>
      <c r="FCG133" s="511"/>
      <c r="FCH133" s="511"/>
      <c r="FCI133" s="511"/>
      <c r="FCJ133" s="511"/>
      <c r="FCK133" s="511"/>
      <c r="FCL133" s="511"/>
      <c r="FCM133" s="511"/>
      <c r="FCN133" s="511"/>
      <c r="FCO133" s="511"/>
      <c r="FCP133" s="511"/>
      <c r="FCQ133" s="511"/>
      <c r="FCR133" s="511"/>
      <c r="FCS133" s="511"/>
      <c r="FCT133" s="511"/>
      <c r="FCU133" s="511"/>
      <c r="FCV133" s="511"/>
      <c r="FCW133" s="511"/>
      <c r="FCX133" s="511"/>
      <c r="FCY133" s="511"/>
      <c r="FCZ133" s="511"/>
      <c r="FDA133" s="511"/>
      <c r="FDB133" s="511"/>
      <c r="FDC133" s="511"/>
      <c r="FDD133" s="511"/>
      <c r="FDE133" s="511"/>
      <c r="FDF133" s="511"/>
      <c r="FDG133" s="511"/>
      <c r="FDH133" s="511"/>
      <c r="FDI133" s="511"/>
      <c r="FDJ133" s="511"/>
      <c r="FDK133" s="511"/>
      <c r="FDL133" s="511"/>
      <c r="FDM133" s="511"/>
      <c r="FDN133" s="511"/>
      <c r="FDO133" s="511"/>
      <c r="FDP133" s="511"/>
      <c r="FDQ133" s="511"/>
      <c r="FDR133" s="511"/>
      <c r="FDS133" s="511"/>
      <c r="FDT133" s="511"/>
      <c r="FDU133" s="511"/>
      <c r="FDV133" s="511"/>
      <c r="FDW133" s="511"/>
      <c r="FDX133" s="511"/>
      <c r="FDY133" s="511"/>
      <c r="FDZ133" s="511"/>
      <c r="FEA133" s="511"/>
      <c r="FEB133" s="511"/>
      <c r="FEC133" s="511"/>
      <c r="FED133" s="511"/>
      <c r="FEE133" s="511"/>
      <c r="FEF133" s="511"/>
      <c r="FEG133" s="511"/>
      <c r="FEH133" s="511"/>
      <c r="FEI133" s="511"/>
      <c r="FEJ133" s="511"/>
      <c r="FEK133" s="511"/>
      <c r="FEL133" s="511"/>
      <c r="FEM133" s="511"/>
      <c r="FEN133" s="511"/>
      <c r="FEO133" s="511"/>
      <c r="FEP133" s="511"/>
      <c r="FEQ133" s="511"/>
      <c r="FER133" s="511"/>
      <c r="FES133" s="511"/>
      <c r="FET133" s="511"/>
      <c r="FEU133" s="511"/>
      <c r="FEV133" s="511"/>
      <c r="FEW133" s="511"/>
      <c r="FEX133" s="511"/>
      <c r="FEY133" s="511"/>
      <c r="FEZ133" s="511"/>
      <c r="FFA133" s="511"/>
      <c r="FFB133" s="511"/>
      <c r="FFC133" s="511"/>
      <c r="FFD133" s="511"/>
      <c r="FFE133" s="511"/>
      <c r="FFF133" s="511"/>
      <c r="FFG133" s="511"/>
      <c r="FFH133" s="511"/>
      <c r="FFI133" s="511"/>
      <c r="FFJ133" s="511"/>
      <c r="FFK133" s="511"/>
      <c r="FFL133" s="511"/>
      <c r="FFM133" s="511"/>
      <c r="FFN133" s="511"/>
      <c r="FFO133" s="511"/>
      <c r="FFP133" s="511"/>
      <c r="FFQ133" s="511"/>
      <c r="FFR133" s="511"/>
      <c r="FFS133" s="511"/>
      <c r="FFT133" s="511"/>
      <c r="FFU133" s="511"/>
      <c r="FFV133" s="511"/>
      <c r="FFW133" s="511"/>
      <c r="FFX133" s="511"/>
      <c r="FFY133" s="511"/>
      <c r="FFZ133" s="511"/>
      <c r="FGA133" s="511"/>
      <c r="FGB133" s="511"/>
      <c r="FGC133" s="511"/>
      <c r="FGD133" s="511"/>
      <c r="FGE133" s="511"/>
      <c r="FGF133" s="511"/>
      <c r="FGG133" s="511"/>
      <c r="FGH133" s="511"/>
      <c r="FGI133" s="511"/>
      <c r="FGJ133" s="511"/>
      <c r="FGK133" s="511"/>
      <c r="FGL133" s="511"/>
      <c r="FGM133" s="511"/>
      <c r="FGN133" s="511"/>
      <c r="FGO133" s="511"/>
      <c r="FGP133" s="511"/>
      <c r="FGQ133" s="511"/>
      <c r="FGR133" s="511"/>
      <c r="FGS133" s="511"/>
      <c r="FGT133" s="511"/>
      <c r="FGU133" s="511"/>
      <c r="FGV133" s="511"/>
      <c r="FGW133" s="511"/>
      <c r="FGX133" s="511"/>
      <c r="FGY133" s="511"/>
      <c r="FGZ133" s="511"/>
      <c r="FHA133" s="511"/>
      <c r="FHB133" s="511"/>
      <c r="FHC133" s="511"/>
      <c r="FHD133" s="511"/>
      <c r="FHE133" s="511"/>
      <c r="FHF133" s="511"/>
      <c r="FHG133" s="511"/>
      <c r="FHH133" s="511"/>
      <c r="FHI133" s="511"/>
      <c r="FHJ133" s="511"/>
      <c r="FHK133" s="511"/>
      <c r="FHL133" s="511"/>
      <c r="FHM133" s="511"/>
      <c r="FHN133" s="511"/>
      <c r="FHO133" s="511"/>
      <c r="FHP133" s="511"/>
      <c r="FHQ133" s="511"/>
      <c r="FHR133" s="511"/>
      <c r="FHS133" s="511"/>
      <c r="FHT133" s="511"/>
      <c r="FHU133" s="511"/>
      <c r="FHV133" s="511"/>
      <c r="FHW133" s="511"/>
      <c r="FHX133" s="511"/>
      <c r="FHY133" s="511"/>
      <c r="FHZ133" s="511"/>
      <c r="FIA133" s="511"/>
      <c r="FIB133" s="511"/>
      <c r="FIC133" s="511"/>
      <c r="FID133" s="511"/>
      <c r="FIE133" s="511"/>
      <c r="FIF133" s="511"/>
      <c r="FIG133" s="511"/>
      <c r="FIH133" s="511"/>
      <c r="FII133" s="511"/>
      <c r="FIJ133" s="511"/>
      <c r="FIK133" s="511"/>
      <c r="FIL133" s="511"/>
      <c r="FIM133" s="511"/>
      <c r="FIN133" s="511"/>
      <c r="FIO133" s="511"/>
      <c r="FIP133" s="511"/>
      <c r="FIQ133" s="511"/>
      <c r="FIR133" s="511"/>
      <c r="FIS133" s="511"/>
      <c r="FIT133" s="511"/>
      <c r="FIU133" s="511"/>
      <c r="FIV133" s="511"/>
      <c r="FIW133" s="511"/>
      <c r="FIX133" s="511"/>
      <c r="FIY133" s="511"/>
      <c r="FIZ133" s="511"/>
      <c r="FJA133" s="511"/>
      <c r="FJB133" s="511"/>
      <c r="FJC133" s="511"/>
      <c r="FJD133" s="511"/>
      <c r="FJE133" s="511"/>
      <c r="FJF133" s="511"/>
      <c r="FJG133" s="511"/>
      <c r="FJH133" s="511"/>
      <c r="FJI133" s="511"/>
      <c r="FJJ133" s="511"/>
      <c r="FJK133" s="511"/>
      <c r="FJL133" s="511"/>
      <c r="FJM133" s="511"/>
      <c r="FJN133" s="511"/>
      <c r="FJO133" s="511"/>
      <c r="FJP133" s="511"/>
      <c r="FJQ133" s="511"/>
      <c r="FJR133" s="511"/>
      <c r="FJS133" s="511"/>
      <c r="FJT133" s="511"/>
      <c r="FJU133" s="511"/>
      <c r="FJV133" s="511"/>
      <c r="FJW133" s="511"/>
      <c r="FJX133" s="511"/>
      <c r="FJY133" s="511"/>
      <c r="FJZ133" s="511"/>
      <c r="FKA133" s="511"/>
      <c r="FKB133" s="511"/>
      <c r="FKC133" s="511"/>
      <c r="FKD133" s="511"/>
      <c r="FKE133" s="511"/>
      <c r="FKF133" s="511"/>
      <c r="FKG133" s="511"/>
      <c r="FKH133" s="511"/>
      <c r="FKI133" s="511"/>
      <c r="FKJ133" s="511"/>
      <c r="FKK133" s="511"/>
      <c r="FKL133" s="511"/>
      <c r="FKM133" s="511"/>
      <c r="FKN133" s="511"/>
      <c r="FKO133" s="511"/>
      <c r="FKP133" s="511"/>
      <c r="FKQ133" s="511"/>
      <c r="FKR133" s="511"/>
      <c r="FKS133" s="511"/>
      <c r="FKT133" s="511"/>
      <c r="FKU133" s="511"/>
      <c r="FKV133" s="511"/>
      <c r="FKW133" s="511"/>
      <c r="FKX133" s="511"/>
      <c r="FKY133" s="511"/>
      <c r="FKZ133" s="511"/>
      <c r="FLA133" s="511"/>
      <c r="FLB133" s="511"/>
      <c r="FLC133" s="511"/>
      <c r="FLD133" s="511"/>
      <c r="FLE133" s="511"/>
      <c r="FLF133" s="511"/>
      <c r="FLG133" s="511"/>
      <c r="FLH133" s="511"/>
      <c r="FLI133" s="511"/>
      <c r="FLJ133" s="511"/>
      <c r="FLK133" s="511"/>
      <c r="FLL133" s="511"/>
      <c r="FLM133" s="511"/>
      <c r="FLN133" s="511"/>
      <c r="FLO133" s="511"/>
      <c r="FLP133" s="511"/>
      <c r="FLQ133" s="511"/>
      <c r="FLR133" s="511"/>
      <c r="FLS133" s="511"/>
      <c r="FLT133" s="511"/>
      <c r="FLU133" s="511"/>
      <c r="FLV133" s="511"/>
      <c r="FLW133" s="511"/>
      <c r="FLX133" s="511"/>
      <c r="FLY133" s="511"/>
      <c r="FLZ133" s="511"/>
      <c r="FMA133" s="511"/>
      <c r="FMB133" s="511"/>
      <c r="FMC133" s="511"/>
      <c r="FMD133" s="511"/>
      <c r="FME133" s="511"/>
      <c r="FMF133" s="511"/>
      <c r="FMG133" s="511"/>
      <c r="FMH133" s="511"/>
      <c r="FMI133" s="511"/>
      <c r="FMJ133" s="511"/>
      <c r="FMK133" s="511"/>
      <c r="FML133" s="511"/>
      <c r="FMM133" s="511"/>
      <c r="FMN133" s="511"/>
      <c r="FMO133" s="511"/>
      <c r="FMP133" s="511"/>
      <c r="FMQ133" s="511"/>
      <c r="FMR133" s="511"/>
      <c r="FMS133" s="511"/>
      <c r="FMT133" s="511"/>
      <c r="FMU133" s="511"/>
      <c r="FMV133" s="511"/>
      <c r="FMW133" s="511"/>
      <c r="FMX133" s="511"/>
      <c r="FMY133" s="511"/>
      <c r="FMZ133" s="511"/>
      <c r="FNA133" s="511"/>
      <c r="FNB133" s="511"/>
      <c r="FNC133" s="511"/>
      <c r="FND133" s="511"/>
      <c r="FNE133" s="511"/>
      <c r="FNF133" s="511"/>
      <c r="FNG133" s="511"/>
      <c r="FNH133" s="511"/>
      <c r="FNI133" s="511"/>
      <c r="FNJ133" s="511"/>
      <c r="FNK133" s="511"/>
      <c r="FNL133" s="511"/>
      <c r="FNM133" s="511"/>
      <c r="FNN133" s="511"/>
      <c r="FNO133" s="511"/>
      <c r="FNP133" s="511"/>
      <c r="FNQ133" s="511"/>
      <c r="FNR133" s="511"/>
      <c r="FNS133" s="511"/>
      <c r="FNT133" s="511"/>
      <c r="FNU133" s="511"/>
      <c r="FNV133" s="511"/>
      <c r="FNW133" s="511"/>
      <c r="FNX133" s="511"/>
      <c r="FNY133" s="511"/>
      <c r="FNZ133" s="511"/>
      <c r="FOA133" s="511"/>
      <c r="FOB133" s="511"/>
      <c r="FOC133" s="511"/>
      <c r="FOD133" s="511"/>
      <c r="FOE133" s="511"/>
      <c r="FOF133" s="511"/>
      <c r="FOG133" s="511"/>
      <c r="FOH133" s="511"/>
      <c r="FOI133" s="511"/>
      <c r="FOJ133" s="511"/>
      <c r="FOK133" s="511"/>
      <c r="FOL133" s="511"/>
      <c r="FOM133" s="511"/>
      <c r="FON133" s="511"/>
      <c r="FOO133" s="511"/>
      <c r="FOP133" s="511"/>
      <c r="FOQ133" s="511"/>
      <c r="FOR133" s="511"/>
      <c r="FOS133" s="511"/>
      <c r="FOT133" s="511"/>
      <c r="FOU133" s="511"/>
      <c r="FOV133" s="511"/>
      <c r="FOW133" s="511"/>
      <c r="FOX133" s="511"/>
      <c r="FOY133" s="511"/>
      <c r="FOZ133" s="511"/>
      <c r="FPA133" s="511"/>
      <c r="FPB133" s="511"/>
      <c r="FPC133" s="511"/>
      <c r="FPD133" s="511"/>
      <c r="FPE133" s="511"/>
      <c r="FPF133" s="511"/>
      <c r="FPG133" s="511"/>
      <c r="FPH133" s="511"/>
      <c r="FPI133" s="511"/>
      <c r="FPJ133" s="511"/>
      <c r="FPK133" s="511"/>
      <c r="FPL133" s="511"/>
      <c r="FPM133" s="511"/>
      <c r="FPN133" s="511"/>
      <c r="FPO133" s="511"/>
      <c r="FPP133" s="511"/>
      <c r="FPQ133" s="511"/>
      <c r="FPR133" s="511"/>
      <c r="FPS133" s="511"/>
      <c r="FPT133" s="511"/>
      <c r="FPU133" s="511"/>
      <c r="FPV133" s="511"/>
      <c r="FPW133" s="511"/>
      <c r="FPX133" s="511"/>
      <c r="FPY133" s="511"/>
      <c r="FPZ133" s="511"/>
      <c r="FQA133" s="511"/>
      <c r="FQB133" s="511"/>
      <c r="FQC133" s="511"/>
      <c r="FQD133" s="511"/>
      <c r="FQE133" s="511"/>
      <c r="FQF133" s="511"/>
      <c r="FQG133" s="511"/>
      <c r="FQH133" s="511"/>
      <c r="FQI133" s="511"/>
      <c r="FQJ133" s="511"/>
      <c r="FQK133" s="511"/>
      <c r="FQL133" s="511"/>
      <c r="FQM133" s="511"/>
      <c r="FQN133" s="511"/>
      <c r="FQO133" s="511"/>
      <c r="FQP133" s="511"/>
      <c r="FQQ133" s="511"/>
      <c r="FQR133" s="511"/>
      <c r="FQS133" s="511"/>
      <c r="FQT133" s="511"/>
      <c r="FQU133" s="511"/>
      <c r="FQV133" s="511"/>
      <c r="FQW133" s="511"/>
      <c r="FQX133" s="511"/>
      <c r="FQY133" s="511"/>
      <c r="FQZ133" s="511"/>
      <c r="FRA133" s="511"/>
      <c r="FRB133" s="511"/>
      <c r="FRC133" s="511"/>
      <c r="FRD133" s="511"/>
      <c r="FRE133" s="511"/>
      <c r="FRF133" s="511"/>
      <c r="FRG133" s="511"/>
      <c r="FRH133" s="511"/>
      <c r="FRI133" s="511"/>
      <c r="FRJ133" s="511"/>
      <c r="FRK133" s="511"/>
      <c r="FRL133" s="511"/>
      <c r="FRM133" s="511"/>
      <c r="FRN133" s="511"/>
      <c r="FRO133" s="511"/>
      <c r="FRP133" s="511"/>
      <c r="FRQ133" s="511"/>
      <c r="FRR133" s="511"/>
      <c r="FRS133" s="511"/>
      <c r="FRT133" s="511"/>
      <c r="FRU133" s="511"/>
      <c r="FRV133" s="511"/>
      <c r="FRW133" s="511"/>
      <c r="FRX133" s="511"/>
      <c r="FRY133" s="511"/>
      <c r="FRZ133" s="511"/>
      <c r="FSA133" s="511"/>
      <c r="FSB133" s="511"/>
      <c r="FSC133" s="511"/>
      <c r="FSD133" s="511"/>
      <c r="FSE133" s="511"/>
      <c r="FSF133" s="511"/>
      <c r="FSG133" s="511"/>
      <c r="FSH133" s="511"/>
      <c r="FSI133" s="511"/>
      <c r="FSJ133" s="511"/>
      <c r="FSK133" s="511"/>
      <c r="FSL133" s="511"/>
      <c r="FSM133" s="511"/>
      <c r="FSN133" s="511"/>
      <c r="FSO133" s="511"/>
      <c r="FSP133" s="511"/>
      <c r="FSQ133" s="511"/>
      <c r="FSR133" s="511"/>
      <c r="FSS133" s="511"/>
      <c r="FST133" s="511"/>
      <c r="FSU133" s="511"/>
      <c r="FSV133" s="511"/>
      <c r="FSW133" s="511"/>
      <c r="FSX133" s="511"/>
      <c r="FSY133" s="511"/>
      <c r="FSZ133" s="511"/>
      <c r="FTA133" s="511"/>
      <c r="FTB133" s="511"/>
      <c r="FTC133" s="511"/>
      <c r="FTD133" s="511"/>
      <c r="FTE133" s="511"/>
      <c r="FTF133" s="511"/>
      <c r="FTG133" s="511"/>
      <c r="FTH133" s="511"/>
      <c r="FTI133" s="511"/>
      <c r="FTJ133" s="511"/>
      <c r="FTK133" s="511"/>
      <c r="FTL133" s="511"/>
      <c r="FTM133" s="511"/>
      <c r="FTN133" s="511"/>
      <c r="FTO133" s="511"/>
      <c r="FTP133" s="511"/>
      <c r="FTQ133" s="511"/>
      <c r="FTR133" s="511"/>
      <c r="FTS133" s="511"/>
      <c r="FTT133" s="511"/>
      <c r="FTU133" s="511"/>
      <c r="FTV133" s="511"/>
      <c r="FTW133" s="511"/>
      <c r="FTX133" s="511"/>
      <c r="FTY133" s="511"/>
      <c r="FTZ133" s="511"/>
      <c r="FUA133" s="511"/>
      <c r="FUB133" s="511"/>
      <c r="FUC133" s="511"/>
      <c r="FUD133" s="511"/>
      <c r="FUE133" s="511"/>
      <c r="FUF133" s="511"/>
      <c r="FUG133" s="511"/>
      <c r="FUH133" s="511"/>
      <c r="FUI133" s="511"/>
      <c r="FUJ133" s="511"/>
      <c r="FUK133" s="511"/>
      <c r="FUL133" s="511"/>
      <c r="FUM133" s="511"/>
      <c r="FUN133" s="511"/>
      <c r="FUO133" s="511"/>
      <c r="FUP133" s="511"/>
      <c r="FUQ133" s="511"/>
      <c r="FUR133" s="511"/>
      <c r="FUS133" s="511"/>
      <c r="FUT133" s="511"/>
      <c r="FUU133" s="511"/>
      <c r="FUV133" s="511"/>
      <c r="FUW133" s="511"/>
      <c r="FUX133" s="511"/>
      <c r="FUY133" s="511"/>
      <c r="FUZ133" s="511"/>
      <c r="FVA133" s="511"/>
      <c r="FVB133" s="511"/>
      <c r="FVC133" s="511"/>
      <c r="FVD133" s="511"/>
      <c r="FVE133" s="511"/>
      <c r="FVF133" s="511"/>
      <c r="FVG133" s="511"/>
      <c r="FVH133" s="511"/>
      <c r="FVI133" s="511"/>
      <c r="FVJ133" s="511"/>
      <c r="FVK133" s="511"/>
      <c r="FVL133" s="511"/>
      <c r="FVM133" s="511"/>
      <c r="FVN133" s="511"/>
      <c r="FVO133" s="511"/>
      <c r="FVP133" s="511"/>
      <c r="FVQ133" s="511"/>
      <c r="FVR133" s="511"/>
      <c r="FVS133" s="511"/>
      <c r="FVT133" s="511"/>
      <c r="FVU133" s="511"/>
      <c r="FVV133" s="511"/>
      <c r="FVW133" s="511"/>
      <c r="FVX133" s="511"/>
      <c r="FVY133" s="511"/>
      <c r="FVZ133" s="511"/>
      <c r="FWA133" s="511"/>
      <c r="FWB133" s="511"/>
      <c r="FWC133" s="511"/>
      <c r="FWD133" s="511"/>
      <c r="FWE133" s="511"/>
      <c r="FWF133" s="511"/>
      <c r="FWG133" s="511"/>
      <c r="FWH133" s="511"/>
      <c r="FWI133" s="511"/>
      <c r="FWJ133" s="511"/>
      <c r="FWK133" s="511"/>
      <c r="FWL133" s="511"/>
      <c r="FWM133" s="511"/>
      <c r="FWN133" s="511"/>
      <c r="FWO133" s="511"/>
      <c r="FWP133" s="511"/>
      <c r="FWQ133" s="511"/>
      <c r="FWR133" s="511"/>
      <c r="FWS133" s="511"/>
      <c r="FWT133" s="511"/>
      <c r="FWU133" s="511"/>
      <c r="FWV133" s="511"/>
      <c r="FWW133" s="511"/>
      <c r="FWX133" s="511"/>
      <c r="FWY133" s="511"/>
      <c r="FWZ133" s="511"/>
      <c r="FXA133" s="511"/>
      <c r="FXB133" s="511"/>
      <c r="FXC133" s="511"/>
      <c r="FXD133" s="511"/>
      <c r="FXE133" s="511"/>
      <c r="FXF133" s="511"/>
      <c r="FXG133" s="511"/>
      <c r="FXH133" s="511"/>
      <c r="FXI133" s="511"/>
      <c r="FXJ133" s="511"/>
      <c r="FXK133" s="511"/>
      <c r="FXL133" s="511"/>
      <c r="FXM133" s="511"/>
      <c r="FXN133" s="511"/>
      <c r="FXO133" s="511"/>
      <c r="FXP133" s="511"/>
      <c r="FXQ133" s="511"/>
      <c r="FXR133" s="511"/>
      <c r="FXS133" s="511"/>
      <c r="FXT133" s="511"/>
      <c r="FXU133" s="511"/>
      <c r="FXV133" s="511"/>
      <c r="FXW133" s="511"/>
      <c r="FXX133" s="511"/>
      <c r="FXY133" s="511"/>
      <c r="FXZ133" s="511"/>
      <c r="FYA133" s="511"/>
      <c r="FYB133" s="511"/>
      <c r="FYC133" s="511"/>
      <c r="FYD133" s="511"/>
      <c r="FYE133" s="511"/>
      <c r="FYF133" s="511"/>
      <c r="FYG133" s="511"/>
      <c r="FYH133" s="511"/>
      <c r="FYI133" s="511"/>
      <c r="FYJ133" s="511"/>
      <c r="FYK133" s="511"/>
      <c r="FYL133" s="511"/>
      <c r="FYM133" s="511"/>
      <c r="FYN133" s="511"/>
      <c r="FYO133" s="511"/>
      <c r="FYP133" s="511"/>
      <c r="FYQ133" s="511"/>
      <c r="FYR133" s="511"/>
      <c r="FYS133" s="511"/>
      <c r="FYT133" s="511"/>
      <c r="FYU133" s="511"/>
      <c r="FYV133" s="511"/>
      <c r="FYW133" s="511"/>
      <c r="FYX133" s="511"/>
      <c r="FYY133" s="511"/>
      <c r="FYZ133" s="511"/>
      <c r="FZA133" s="511"/>
      <c r="FZB133" s="511"/>
      <c r="FZC133" s="511"/>
      <c r="FZD133" s="511"/>
      <c r="FZE133" s="511"/>
      <c r="FZF133" s="511"/>
      <c r="FZG133" s="511"/>
      <c r="FZH133" s="511"/>
      <c r="FZI133" s="511"/>
      <c r="FZJ133" s="511"/>
      <c r="FZK133" s="511"/>
      <c r="FZL133" s="511"/>
      <c r="FZM133" s="511"/>
      <c r="FZN133" s="511"/>
      <c r="FZO133" s="511"/>
      <c r="FZP133" s="511"/>
      <c r="FZQ133" s="511"/>
      <c r="FZR133" s="511"/>
      <c r="FZS133" s="511"/>
      <c r="FZT133" s="511"/>
      <c r="FZU133" s="511"/>
      <c r="FZV133" s="511"/>
      <c r="FZW133" s="511"/>
      <c r="FZX133" s="511"/>
      <c r="FZY133" s="511"/>
      <c r="FZZ133" s="511"/>
      <c r="GAA133" s="511"/>
      <c r="GAB133" s="511"/>
      <c r="GAC133" s="511"/>
      <c r="GAD133" s="511"/>
      <c r="GAE133" s="511"/>
      <c r="GAF133" s="511"/>
      <c r="GAG133" s="511"/>
      <c r="GAH133" s="511"/>
      <c r="GAI133" s="511"/>
      <c r="GAJ133" s="511"/>
      <c r="GAK133" s="511"/>
      <c r="GAL133" s="511"/>
      <c r="GAM133" s="511"/>
      <c r="GAN133" s="511"/>
      <c r="GAO133" s="511"/>
      <c r="GAP133" s="511"/>
      <c r="GAQ133" s="511"/>
      <c r="GAR133" s="511"/>
      <c r="GAS133" s="511"/>
      <c r="GAT133" s="511"/>
      <c r="GAU133" s="511"/>
      <c r="GAV133" s="511"/>
      <c r="GAW133" s="511"/>
      <c r="GAX133" s="511"/>
      <c r="GAY133" s="511"/>
      <c r="GAZ133" s="511"/>
      <c r="GBA133" s="511"/>
      <c r="GBB133" s="511"/>
      <c r="GBC133" s="511"/>
      <c r="GBD133" s="511"/>
      <c r="GBE133" s="511"/>
      <c r="GBF133" s="511"/>
      <c r="GBG133" s="511"/>
      <c r="GBH133" s="511"/>
      <c r="GBI133" s="511"/>
      <c r="GBJ133" s="511"/>
      <c r="GBK133" s="511"/>
      <c r="GBL133" s="511"/>
      <c r="GBM133" s="511"/>
      <c r="GBN133" s="511"/>
      <c r="GBO133" s="511"/>
      <c r="GBP133" s="511"/>
      <c r="GBQ133" s="511"/>
      <c r="GBR133" s="511"/>
      <c r="GBS133" s="511"/>
      <c r="GBT133" s="511"/>
      <c r="GBU133" s="511"/>
      <c r="GBV133" s="511"/>
      <c r="GBW133" s="511"/>
      <c r="GBX133" s="511"/>
      <c r="GBY133" s="511"/>
      <c r="GBZ133" s="511"/>
      <c r="GCA133" s="511"/>
      <c r="GCB133" s="511"/>
      <c r="GCC133" s="511"/>
      <c r="GCD133" s="511"/>
      <c r="GCE133" s="511"/>
      <c r="GCF133" s="511"/>
      <c r="GCG133" s="511"/>
      <c r="GCH133" s="511"/>
      <c r="GCI133" s="511"/>
      <c r="GCJ133" s="511"/>
      <c r="GCK133" s="511"/>
      <c r="GCL133" s="511"/>
      <c r="GCM133" s="511"/>
      <c r="GCN133" s="511"/>
      <c r="GCO133" s="511"/>
      <c r="GCP133" s="511"/>
      <c r="GCQ133" s="511"/>
      <c r="GCR133" s="511"/>
      <c r="GCS133" s="511"/>
      <c r="GCT133" s="511"/>
      <c r="GCU133" s="511"/>
      <c r="GCV133" s="511"/>
      <c r="GCW133" s="511"/>
      <c r="GCX133" s="511"/>
      <c r="GCY133" s="511"/>
      <c r="GCZ133" s="511"/>
      <c r="GDA133" s="511"/>
      <c r="GDB133" s="511"/>
      <c r="GDC133" s="511"/>
      <c r="GDD133" s="511"/>
      <c r="GDE133" s="511"/>
      <c r="GDF133" s="511"/>
      <c r="GDG133" s="511"/>
      <c r="GDH133" s="511"/>
      <c r="GDI133" s="511"/>
      <c r="GDJ133" s="511"/>
      <c r="GDK133" s="511"/>
      <c r="GDL133" s="511"/>
      <c r="GDM133" s="511"/>
      <c r="GDN133" s="511"/>
      <c r="GDO133" s="511"/>
      <c r="GDP133" s="511"/>
      <c r="GDQ133" s="511"/>
      <c r="GDR133" s="511"/>
      <c r="GDS133" s="511"/>
      <c r="GDT133" s="511"/>
      <c r="GDU133" s="511"/>
      <c r="GDV133" s="511"/>
      <c r="GDW133" s="511"/>
      <c r="GDX133" s="511"/>
      <c r="GDY133" s="511"/>
      <c r="GDZ133" s="511"/>
      <c r="GEA133" s="511"/>
      <c r="GEB133" s="511"/>
      <c r="GEC133" s="511"/>
      <c r="GED133" s="511"/>
      <c r="GEE133" s="511"/>
      <c r="GEF133" s="511"/>
      <c r="GEG133" s="511"/>
      <c r="GEH133" s="511"/>
      <c r="GEI133" s="511"/>
      <c r="GEJ133" s="511"/>
      <c r="GEK133" s="511"/>
      <c r="GEL133" s="511"/>
      <c r="GEM133" s="511"/>
      <c r="GEN133" s="511"/>
      <c r="GEO133" s="511"/>
      <c r="GEP133" s="511"/>
      <c r="GEQ133" s="511"/>
      <c r="GER133" s="511"/>
      <c r="GES133" s="511"/>
      <c r="GET133" s="511"/>
      <c r="GEU133" s="511"/>
      <c r="GEV133" s="511"/>
      <c r="GEW133" s="511"/>
      <c r="GEX133" s="511"/>
      <c r="GEY133" s="511"/>
      <c r="GEZ133" s="511"/>
      <c r="GFA133" s="511"/>
      <c r="GFB133" s="511"/>
      <c r="GFC133" s="511"/>
      <c r="GFD133" s="511"/>
      <c r="GFE133" s="511"/>
      <c r="GFF133" s="511"/>
      <c r="GFG133" s="511"/>
      <c r="GFH133" s="511"/>
      <c r="GFI133" s="511"/>
      <c r="GFJ133" s="511"/>
      <c r="GFK133" s="511"/>
      <c r="GFL133" s="511"/>
      <c r="GFM133" s="511"/>
      <c r="GFN133" s="511"/>
      <c r="GFO133" s="511"/>
      <c r="GFP133" s="511"/>
      <c r="GFQ133" s="511"/>
      <c r="GFR133" s="511"/>
      <c r="GFS133" s="511"/>
      <c r="GFT133" s="511"/>
      <c r="GFU133" s="511"/>
      <c r="GFV133" s="511"/>
      <c r="GFW133" s="511"/>
      <c r="GFX133" s="511"/>
      <c r="GFY133" s="511"/>
      <c r="GFZ133" s="511"/>
      <c r="GGA133" s="511"/>
      <c r="GGB133" s="511"/>
      <c r="GGC133" s="511"/>
      <c r="GGD133" s="511"/>
      <c r="GGE133" s="511"/>
      <c r="GGF133" s="511"/>
      <c r="GGG133" s="511"/>
      <c r="GGH133" s="511"/>
      <c r="GGI133" s="511"/>
      <c r="GGJ133" s="511"/>
      <c r="GGK133" s="511"/>
      <c r="GGL133" s="511"/>
      <c r="GGM133" s="511"/>
      <c r="GGN133" s="511"/>
      <c r="GGO133" s="511"/>
      <c r="GGP133" s="511"/>
      <c r="GGQ133" s="511"/>
      <c r="GGR133" s="511"/>
      <c r="GGS133" s="511"/>
      <c r="GGT133" s="511"/>
      <c r="GGU133" s="511"/>
      <c r="GGV133" s="511"/>
      <c r="GGW133" s="511"/>
      <c r="GGX133" s="511"/>
      <c r="GGY133" s="511"/>
      <c r="GGZ133" s="511"/>
      <c r="GHA133" s="511"/>
      <c r="GHB133" s="511"/>
      <c r="GHC133" s="511"/>
      <c r="GHD133" s="511"/>
      <c r="GHE133" s="511"/>
      <c r="GHF133" s="511"/>
      <c r="GHG133" s="511"/>
      <c r="GHH133" s="511"/>
      <c r="GHI133" s="511"/>
      <c r="GHJ133" s="511"/>
      <c r="GHK133" s="511"/>
      <c r="GHL133" s="511"/>
      <c r="GHM133" s="511"/>
      <c r="GHN133" s="511"/>
      <c r="GHO133" s="511"/>
      <c r="GHP133" s="511"/>
      <c r="GHQ133" s="511"/>
      <c r="GHR133" s="511"/>
      <c r="GHS133" s="511"/>
      <c r="GHT133" s="511"/>
      <c r="GHU133" s="511"/>
      <c r="GHV133" s="511"/>
      <c r="GHW133" s="511"/>
      <c r="GHX133" s="511"/>
      <c r="GHY133" s="511"/>
      <c r="GHZ133" s="511"/>
      <c r="GIA133" s="511"/>
      <c r="GIB133" s="511"/>
      <c r="GIC133" s="511"/>
      <c r="GID133" s="511"/>
      <c r="GIE133" s="511"/>
      <c r="GIF133" s="511"/>
      <c r="GIG133" s="511"/>
      <c r="GIH133" s="511"/>
      <c r="GII133" s="511"/>
      <c r="GIJ133" s="511"/>
      <c r="GIK133" s="511"/>
      <c r="GIL133" s="511"/>
      <c r="GIM133" s="511"/>
      <c r="GIN133" s="511"/>
      <c r="GIO133" s="511"/>
      <c r="GIP133" s="511"/>
      <c r="GIQ133" s="511"/>
      <c r="GIR133" s="511"/>
      <c r="GIS133" s="511"/>
      <c r="GIT133" s="511"/>
      <c r="GIU133" s="511"/>
      <c r="GIV133" s="511"/>
      <c r="GIW133" s="511"/>
      <c r="GIX133" s="511"/>
      <c r="GIY133" s="511"/>
      <c r="GIZ133" s="511"/>
      <c r="GJA133" s="511"/>
      <c r="GJB133" s="511"/>
      <c r="GJC133" s="511"/>
      <c r="GJD133" s="511"/>
      <c r="GJE133" s="511"/>
      <c r="GJF133" s="511"/>
      <c r="GJG133" s="511"/>
      <c r="GJH133" s="511"/>
      <c r="GJI133" s="511"/>
      <c r="GJJ133" s="511"/>
      <c r="GJK133" s="511"/>
      <c r="GJL133" s="511"/>
      <c r="GJM133" s="511"/>
      <c r="GJN133" s="511"/>
      <c r="GJO133" s="511"/>
      <c r="GJP133" s="511"/>
      <c r="GJQ133" s="511"/>
      <c r="GJR133" s="511"/>
      <c r="GJS133" s="511"/>
      <c r="GJT133" s="511"/>
      <c r="GJU133" s="511"/>
      <c r="GJV133" s="511"/>
      <c r="GJW133" s="511"/>
      <c r="GJX133" s="511"/>
      <c r="GJY133" s="511"/>
      <c r="GJZ133" s="511"/>
      <c r="GKA133" s="511"/>
      <c r="GKB133" s="511"/>
      <c r="GKC133" s="511"/>
      <c r="GKD133" s="511"/>
      <c r="GKE133" s="511"/>
      <c r="GKF133" s="511"/>
      <c r="GKG133" s="511"/>
      <c r="GKH133" s="511"/>
      <c r="GKI133" s="511"/>
      <c r="GKJ133" s="511"/>
      <c r="GKK133" s="511"/>
      <c r="GKL133" s="511"/>
      <c r="GKM133" s="511"/>
      <c r="GKN133" s="511"/>
      <c r="GKO133" s="511"/>
      <c r="GKP133" s="511"/>
      <c r="GKQ133" s="511"/>
      <c r="GKR133" s="511"/>
      <c r="GKS133" s="511"/>
      <c r="GKT133" s="511"/>
      <c r="GKU133" s="511"/>
      <c r="GKV133" s="511"/>
      <c r="GKW133" s="511"/>
      <c r="GKX133" s="511"/>
      <c r="GKY133" s="511"/>
      <c r="GKZ133" s="511"/>
      <c r="GLA133" s="511"/>
      <c r="GLB133" s="511"/>
      <c r="GLC133" s="511"/>
      <c r="GLD133" s="511"/>
      <c r="GLE133" s="511"/>
      <c r="GLF133" s="511"/>
      <c r="GLG133" s="511"/>
      <c r="GLH133" s="511"/>
      <c r="GLI133" s="511"/>
      <c r="GLJ133" s="511"/>
      <c r="GLK133" s="511"/>
      <c r="GLL133" s="511"/>
      <c r="GLM133" s="511"/>
      <c r="GLN133" s="511"/>
      <c r="GLO133" s="511"/>
      <c r="GLP133" s="511"/>
      <c r="GLQ133" s="511"/>
      <c r="GLR133" s="511"/>
      <c r="GLS133" s="511"/>
      <c r="GLT133" s="511"/>
      <c r="GLU133" s="511"/>
      <c r="GLV133" s="511"/>
      <c r="GLW133" s="511"/>
      <c r="GLX133" s="511"/>
      <c r="GLY133" s="511"/>
      <c r="GLZ133" s="511"/>
      <c r="GMA133" s="511"/>
      <c r="GMB133" s="511"/>
      <c r="GMC133" s="511"/>
      <c r="GMD133" s="511"/>
      <c r="GME133" s="511"/>
      <c r="GMF133" s="511"/>
      <c r="GMG133" s="511"/>
      <c r="GMH133" s="511"/>
      <c r="GMI133" s="511"/>
      <c r="GMJ133" s="511"/>
      <c r="GMK133" s="511"/>
      <c r="GML133" s="511"/>
      <c r="GMM133" s="511"/>
      <c r="GMN133" s="511"/>
      <c r="GMO133" s="511"/>
      <c r="GMP133" s="511"/>
      <c r="GMQ133" s="511"/>
      <c r="GMR133" s="511"/>
      <c r="GMS133" s="511"/>
      <c r="GMT133" s="511"/>
      <c r="GMU133" s="511"/>
      <c r="GMV133" s="511"/>
      <c r="GMW133" s="511"/>
      <c r="GMX133" s="511"/>
      <c r="GMY133" s="511"/>
      <c r="GMZ133" s="511"/>
      <c r="GNA133" s="511"/>
      <c r="GNB133" s="511"/>
      <c r="GNC133" s="511"/>
      <c r="GND133" s="511"/>
      <c r="GNE133" s="511"/>
      <c r="GNF133" s="511"/>
      <c r="GNG133" s="511"/>
      <c r="GNH133" s="511"/>
      <c r="GNI133" s="511"/>
      <c r="GNJ133" s="511"/>
      <c r="GNK133" s="511"/>
      <c r="GNL133" s="511"/>
      <c r="GNM133" s="511"/>
      <c r="GNN133" s="511"/>
      <c r="GNO133" s="511"/>
      <c r="GNP133" s="511"/>
      <c r="GNQ133" s="511"/>
      <c r="GNR133" s="511"/>
      <c r="GNS133" s="511"/>
      <c r="GNT133" s="511"/>
      <c r="GNU133" s="511"/>
      <c r="GNV133" s="511"/>
      <c r="GNW133" s="511"/>
      <c r="GNX133" s="511"/>
      <c r="GNY133" s="511"/>
      <c r="GNZ133" s="511"/>
      <c r="GOA133" s="511"/>
      <c r="GOB133" s="511"/>
      <c r="GOC133" s="511"/>
      <c r="GOD133" s="511"/>
      <c r="GOE133" s="511"/>
      <c r="GOF133" s="511"/>
      <c r="GOG133" s="511"/>
      <c r="GOH133" s="511"/>
      <c r="GOI133" s="511"/>
      <c r="GOJ133" s="511"/>
      <c r="GOK133" s="511"/>
      <c r="GOL133" s="511"/>
      <c r="GOM133" s="511"/>
      <c r="GON133" s="511"/>
      <c r="GOO133" s="511"/>
      <c r="GOP133" s="511"/>
      <c r="GOQ133" s="511"/>
      <c r="GOR133" s="511"/>
      <c r="GOS133" s="511"/>
      <c r="GOT133" s="511"/>
      <c r="GOU133" s="511"/>
      <c r="GOV133" s="511"/>
      <c r="GOW133" s="511"/>
      <c r="GOX133" s="511"/>
      <c r="GOY133" s="511"/>
      <c r="GOZ133" s="511"/>
      <c r="GPA133" s="511"/>
      <c r="GPB133" s="511"/>
      <c r="GPC133" s="511"/>
      <c r="GPD133" s="511"/>
      <c r="GPE133" s="511"/>
      <c r="GPF133" s="511"/>
      <c r="GPG133" s="511"/>
      <c r="GPH133" s="511"/>
      <c r="GPI133" s="511"/>
      <c r="GPJ133" s="511"/>
      <c r="GPK133" s="511"/>
      <c r="GPL133" s="511"/>
      <c r="GPM133" s="511"/>
      <c r="GPN133" s="511"/>
      <c r="GPO133" s="511"/>
      <c r="GPP133" s="511"/>
      <c r="GPQ133" s="511"/>
      <c r="GPR133" s="511"/>
      <c r="GPS133" s="511"/>
      <c r="GPT133" s="511"/>
      <c r="GPU133" s="511"/>
      <c r="GPV133" s="511"/>
      <c r="GPW133" s="511"/>
      <c r="GPX133" s="511"/>
      <c r="GPY133" s="511"/>
      <c r="GPZ133" s="511"/>
      <c r="GQA133" s="511"/>
      <c r="GQB133" s="511"/>
      <c r="GQC133" s="511"/>
      <c r="GQD133" s="511"/>
      <c r="GQE133" s="511"/>
      <c r="GQF133" s="511"/>
      <c r="GQG133" s="511"/>
      <c r="GQH133" s="511"/>
      <c r="GQI133" s="511"/>
      <c r="GQJ133" s="511"/>
      <c r="GQK133" s="511"/>
      <c r="GQL133" s="511"/>
      <c r="GQM133" s="511"/>
      <c r="GQN133" s="511"/>
      <c r="GQO133" s="511"/>
      <c r="GQP133" s="511"/>
      <c r="GQQ133" s="511"/>
      <c r="GQR133" s="511"/>
      <c r="GQS133" s="511"/>
      <c r="GQT133" s="511"/>
      <c r="GQU133" s="511"/>
      <c r="GQV133" s="511"/>
      <c r="GQW133" s="511"/>
      <c r="GQX133" s="511"/>
      <c r="GQY133" s="511"/>
      <c r="GQZ133" s="511"/>
      <c r="GRA133" s="511"/>
      <c r="GRB133" s="511"/>
      <c r="GRC133" s="511"/>
      <c r="GRD133" s="511"/>
      <c r="GRE133" s="511"/>
      <c r="GRF133" s="511"/>
      <c r="GRG133" s="511"/>
      <c r="GRH133" s="511"/>
      <c r="GRI133" s="511"/>
      <c r="GRJ133" s="511"/>
      <c r="GRK133" s="511"/>
      <c r="GRL133" s="511"/>
      <c r="GRM133" s="511"/>
      <c r="GRN133" s="511"/>
      <c r="GRO133" s="511"/>
      <c r="GRP133" s="511"/>
      <c r="GRQ133" s="511"/>
      <c r="GRR133" s="511"/>
      <c r="GRS133" s="511"/>
      <c r="GRT133" s="511"/>
      <c r="GRU133" s="511"/>
      <c r="GRV133" s="511"/>
      <c r="GRW133" s="511"/>
      <c r="GRX133" s="511"/>
      <c r="GRY133" s="511"/>
      <c r="GRZ133" s="511"/>
      <c r="GSA133" s="511"/>
      <c r="GSB133" s="511"/>
      <c r="GSC133" s="511"/>
      <c r="GSD133" s="511"/>
      <c r="GSE133" s="511"/>
      <c r="GSF133" s="511"/>
      <c r="GSG133" s="511"/>
      <c r="GSH133" s="511"/>
      <c r="GSI133" s="511"/>
      <c r="GSJ133" s="511"/>
      <c r="GSK133" s="511"/>
      <c r="GSL133" s="511"/>
      <c r="GSM133" s="511"/>
      <c r="GSN133" s="511"/>
      <c r="GSO133" s="511"/>
      <c r="GSP133" s="511"/>
      <c r="GSQ133" s="511"/>
      <c r="GSR133" s="511"/>
      <c r="GSS133" s="511"/>
      <c r="GST133" s="511"/>
      <c r="GSU133" s="511"/>
      <c r="GSV133" s="511"/>
      <c r="GSW133" s="511"/>
      <c r="GSX133" s="511"/>
      <c r="GSY133" s="511"/>
      <c r="GSZ133" s="511"/>
      <c r="GTA133" s="511"/>
      <c r="GTB133" s="511"/>
      <c r="GTC133" s="511"/>
      <c r="GTD133" s="511"/>
      <c r="GTE133" s="511"/>
      <c r="GTF133" s="511"/>
      <c r="GTG133" s="511"/>
      <c r="GTH133" s="511"/>
      <c r="GTI133" s="511"/>
      <c r="GTJ133" s="511"/>
      <c r="GTK133" s="511"/>
      <c r="GTL133" s="511"/>
      <c r="GTM133" s="511"/>
      <c r="GTN133" s="511"/>
      <c r="GTO133" s="511"/>
      <c r="GTP133" s="511"/>
      <c r="GTQ133" s="511"/>
      <c r="GTR133" s="511"/>
      <c r="GTS133" s="511"/>
      <c r="GTT133" s="511"/>
      <c r="GTU133" s="511"/>
      <c r="GTV133" s="511"/>
      <c r="GTW133" s="511"/>
      <c r="GTX133" s="511"/>
      <c r="GTY133" s="511"/>
      <c r="GTZ133" s="511"/>
      <c r="GUA133" s="511"/>
      <c r="GUB133" s="511"/>
      <c r="GUC133" s="511"/>
      <c r="GUD133" s="511"/>
      <c r="GUE133" s="511"/>
      <c r="GUF133" s="511"/>
      <c r="GUG133" s="511"/>
      <c r="GUH133" s="511"/>
      <c r="GUI133" s="511"/>
      <c r="GUJ133" s="511"/>
      <c r="GUK133" s="511"/>
      <c r="GUL133" s="511"/>
      <c r="GUM133" s="511"/>
      <c r="GUN133" s="511"/>
      <c r="GUO133" s="511"/>
      <c r="GUP133" s="511"/>
      <c r="GUQ133" s="511"/>
      <c r="GUR133" s="511"/>
      <c r="GUS133" s="511"/>
      <c r="GUT133" s="511"/>
      <c r="GUU133" s="511"/>
      <c r="GUV133" s="511"/>
      <c r="GUW133" s="511"/>
      <c r="GUX133" s="511"/>
      <c r="GUY133" s="511"/>
      <c r="GUZ133" s="511"/>
      <c r="GVA133" s="511"/>
      <c r="GVB133" s="511"/>
      <c r="GVC133" s="511"/>
      <c r="GVD133" s="511"/>
      <c r="GVE133" s="511"/>
      <c r="GVF133" s="511"/>
      <c r="GVG133" s="511"/>
      <c r="GVH133" s="511"/>
      <c r="GVI133" s="511"/>
      <c r="GVJ133" s="511"/>
      <c r="GVK133" s="511"/>
      <c r="GVL133" s="511"/>
      <c r="GVM133" s="511"/>
      <c r="GVN133" s="511"/>
      <c r="GVO133" s="511"/>
      <c r="GVP133" s="511"/>
      <c r="GVQ133" s="511"/>
      <c r="GVR133" s="511"/>
      <c r="GVS133" s="511"/>
      <c r="GVT133" s="511"/>
      <c r="GVU133" s="511"/>
      <c r="GVV133" s="511"/>
      <c r="GVW133" s="511"/>
      <c r="GVX133" s="511"/>
      <c r="GVY133" s="511"/>
      <c r="GVZ133" s="511"/>
      <c r="GWA133" s="511"/>
      <c r="GWB133" s="511"/>
      <c r="GWC133" s="511"/>
      <c r="GWD133" s="511"/>
      <c r="GWE133" s="511"/>
      <c r="GWF133" s="511"/>
      <c r="GWG133" s="511"/>
      <c r="GWH133" s="511"/>
      <c r="GWI133" s="511"/>
      <c r="GWJ133" s="511"/>
      <c r="GWK133" s="511"/>
      <c r="GWL133" s="511"/>
      <c r="GWM133" s="511"/>
      <c r="GWN133" s="511"/>
      <c r="GWO133" s="511"/>
      <c r="GWP133" s="511"/>
      <c r="GWQ133" s="511"/>
      <c r="GWR133" s="511"/>
      <c r="GWS133" s="511"/>
      <c r="GWT133" s="511"/>
      <c r="GWU133" s="511"/>
      <c r="GWV133" s="511"/>
      <c r="GWW133" s="511"/>
      <c r="GWX133" s="511"/>
      <c r="GWY133" s="511"/>
      <c r="GWZ133" s="511"/>
      <c r="GXA133" s="511"/>
      <c r="GXB133" s="511"/>
      <c r="GXC133" s="511"/>
      <c r="GXD133" s="511"/>
      <c r="GXE133" s="511"/>
      <c r="GXF133" s="511"/>
      <c r="GXG133" s="511"/>
      <c r="GXH133" s="511"/>
      <c r="GXI133" s="511"/>
      <c r="GXJ133" s="511"/>
      <c r="GXK133" s="511"/>
      <c r="GXL133" s="511"/>
      <c r="GXM133" s="511"/>
      <c r="GXN133" s="511"/>
      <c r="GXO133" s="511"/>
      <c r="GXP133" s="511"/>
      <c r="GXQ133" s="511"/>
      <c r="GXR133" s="511"/>
      <c r="GXS133" s="511"/>
      <c r="GXT133" s="511"/>
      <c r="GXU133" s="511"/>
      <c r="GXV133" s="511"/>
      <c r="GXW133" s="511"/>
      <c r="GXX133" s="511"/>
      <c r="GXY133" s="511"/>
      <c r="GXZ133" s="511"/>
      <c r="GYA133" s="511"/>
      <c r="GYB133" s="511"/>
      <c r="GYC133" s="511"/>
      <c r="GYD133" s="511"/>
      <c r="GYE133" s="511"/>
      <c r="GYF133" s="511"/>
      <c r="GYG133" s="511"/>
      <c r="GYH133" s="511"/>
      <c r="GYI133" s="511"/>
      <c r="GYJ133" s="511"/>
      <c r="GYK133" s="511"/>
      <c r="GYL133" s="511"/>
      <c r="GYM133" s="511"/>
      <c r="GYN133" s="511"/>
      <c r="GYO133" s="511"/>
      <c r="GYP133" s="511"/>
      <c r="GYQ133" s="511"/>
      <c r="GYR133" s="511"/>
      <c r="GYS133" s="511"/>
      <c r="GYT133" s="511"/>
      <c r="GYU133" s="511"/>
      <c r="GYV133" s="511"/>
      <c r="GYW133" s="511"/>
      <c r="GYX133" s="511"/>
      <c r="GYY133" s="511"/>
      <c r="GYZ133" s="511"/>
      <c r="GZA133" s="511"/>
      <c r="GZB133" s="511"/>
      <c r="GZC133" s="511"/>
      <c r="GZD133" s="511"/>
      <c r="GZE133" s="511"/>
      <c r="GZF133" s="511"/>
      <c r="GZG133" s="511"/>
      <c r="GZH133" s="511"/>
      <c r="GZI133" s="511"/>
      <c r="GZJ133" s="511"/>
      <c r="GZK133" s="511"/>
      <c r="GZL133" s="511"/>
      <c r="GZM133" s="511"/>
      <c r="GZN133" s="511"/>
      <c r="GZO133" s="511"/>
      <c r="GZP133" s="511"/>
      <c r="GZQ133" s="511"/>
      <c r="GZR133" s="511"/>
      <c r="GZS133" s="511"/>
      <c r="GZT133" s="511"/>
      <c r="GZU133" s="511"/>
      <c r="GZV133" s="511"/>
      <c r="GZW133" s="511"/>
      <c r="GZX133" s="511"/>
      <c r="GZY133" s="511"/>
      <c r="GZZ133" s="511"/>
      <c r="HAA133" s="511"/>
      <c r="HAB133" s="511"/>
      <c r="HAC133" s="511"/>
      <c r="HAD133" s="511"/>
      <c r="HAE133" s="511"/>
      <c r="HAF133" s="511"/>
      <c r="HAG133" s="511"/>
      <c r="HAH133" s="511"/>
      <c r="HAI133" s="511"/>
      <c r="HAJ133" s="511"/>
      <c r="HAK133" s="511"/>
      <c r="HAL133" s="511"/>
      <c r="HAM133" s="511"/>
      <c r="HAN133" s="511"/>
      <c r="HAO133" s="511"/>
      <c r="HAP133" s="511"/>
      <c r="HAQ133" s="511"/>
      <c r="HAR133" s="511"/>
      <c r="HAS133" s="511"/>
      <c r="HAT133" s="511"/>
      <c r="HAU133" s="511"/>
      <c r="HAV133" s="511"/>
      <c r="HAW133" s="511"/>
      <c r="HAX133" s="511"/>
      <c r="HAY133" s="511"/>
      <c r="HAZ133" s="511"/>
      <c r="HBA133" s="511"/>
      <c r="HBB133" s="511"/>
      <c r="HBC133" s="511"/>
      <c r="HBD133" s="511"/>
      <c r="HBE133" s="511"/>
      <c r="HBF133" s="511"/>
      <c r="HBG133" s="511"/>
      <c r="HBH133" s="511"/>
      <c r="HBI133" s="511"/>
      <c r="HBJ133" s="511"/>
      <c r="HBK133" s="511"/>
      <c r="HBL133" s="511"/>
      <c r="HBM133" s="511"/>
      <c r="HBN133" s="511"/>
      <c r="HBO133" s="511"/>
      <c r="HBP133" s="511"/>
      <c r="HBQ133" s="511"/>
      <c r="HBR133" s="511"/>
      <c r="HBS133" s="511"/>
      <c r="HBT133" s="511"/>
      <c r="HBU133" s="511"/>
      <c r="HBV133" s="511"/>
      <c r="HBW133" s="511"/>
      <c r="HBX133" s="511"/>
      <c r="HBY133" s="511"/>
      <c r="HBZ133" s="511"/>
      <c r="HCA133" s="511"/>
      <c r="HCB133" s="511"/>
      <c r="HCC133" s="511"/>
      <c r="HCD133" s="511"/>
      <c r="HCE133" s="511"/>
      <c r="HCF133" s="511"/>
      <c r="HCG133" s="511"/>
      <c r="HCH133" s="511"/>
      <c r="HCI133" s="511"/>
      <c r="HCJ133" s="511"/>
      <c r="HCK133" s="511"/>
      <c r="HCL133" s="511"/>
      <c r="HCM133" s="511"/>
      <c r="HCN133" s="511"/>
      <c r="HCO133" s="511"/>
      <c r="HCP133" s="511"/>
      <c r="HCQ133" s="511"/>
      <c r="HCR133" s="511"/>
      <c r="HCS133" s="511"/>
      <c r="HCT133" s="511"/>
      <c r="HCU133" s="511"/>
      <c r="HCV133" s="511"/>
      <c r="HCW133" s="511"/>
      <c r="HCX133" s="511"/>
      <c r="HCY133" s="511"/>
      <c r="HCZ133" s="511"/>
      <c r="HDA133" s="511"/>
      <c r="HDB133" s="511"/>
      <c r="HDC133" s="511"/>
      <c r="HDD133" s="511"/>
      <c r="HDE133" s="511"/>
      <c r="HDF133" s="511"/>
      <c r="HDG133" s="511"/>
      <c r="HDH133" s="511"/>
      <c r="HDI133" s="511"/>
      <c r="HDJ133" s="511"/>
      <c r="HDK133" s="511"/>
      <c r="HDL133" s="511"/>
      <c r="HDM133" s="511"/>
      <c r="HDN133" s="511"/>
      <c r="HDO133" s="511"/>
      <c r="HDP133" s="511"/>
      <c r="HDQ133" s="511"/>
      <c r="HDR133" s="511"/>
      <c r="HDS133" s="511"/>
      <c r="HDT133" s="511"/>
      <c r="HDU133" s="511"/>
      <c r="HDV133" s="511"/>
      <c r="HDW133" s="511"/>
      <c r="HDX133" s="511"/>
      <c r="HDY133" s="511"/>
      <c r="HDZ133" s="511"/>
      <c r="HEA133" s="511"/>
      <c r="HEB133" s="511"/>
      <c r="HEC133" s="511"/>
      <c r="HED133" s="511"/>
      <c r="HEE133" s="511"/>
      <c r="HEF133" s="511"/>
      <c r="HEG133" s="511"/>
      <c r="HEH133" s="511"/>
      <c r="HEI133" s="511"/>
      <c r="HEJ133" s="511"/>
      <c r="HEK133" s="511"/>
      <c r="HEL133" s="511"/>
      <c r="HEM133" s="511"/>
      <c r="HEN133" s="511"/>
      <c r="HEO133" s="511"/>
      <c r="HEP133" s="511"/>
      <c r="HEQ133" s="511"/>
      <c r="HER133" s="511"/>
      <c r="HES133" s="511"/>
      <c r="HET133" s="511"/>
      <c r="HEU133" s="511"/>
      <c r="HEV133" s="511"/>
      <c r="HEW133" s="511"/>
      <c r="HEX133" s="511"/>
      <c r="HEY133" s="511"/>
      <c r="HEZ133" s="511"/>
      <c r="HFA133" s="511"/>
      <c r="HFB133" s="511"/>
      <c r="HFC133" s="511"/>
      <c r="HFD133" s="511"/>
      <c r="HFE133" s="511"/>
      <c r="HFF133" s="511"/>
      <c r="HFG133" s="511"/>
      <c r="HFH133" s="511"/>
      <c r="HFI133" s="511"/>
      <c r="HFJ133" s="511"/>
      <c r="HFK133" s="511"/>
      <c r="HFL133" s="511"/>
      <c r="HFM133" s="511"/>
      <c r="HFN133" s="511"/>
      <c r="HFO133" s="511"/>
      <c r="HFP133" s="511"/>
      <c r="HFQ133" s="511"/>
      <c r="HFR133" s="511"/>
      <c r="HFS133" s="511"/>
      <c r="HFT133" s="511"/>
      <c r="HFU133" s="511"/>
      <c r="HFV133" s="511"/>
      <c r="HFW133" s="511"/>
      <c r="HFX133" s="511"/>
      <c r="HFY133" s="511"/>
      <c r="HFZ133" s="511"/>
      <c r="HGA133" s="511"/>
      <c r="HGB133" s="511"/>
      <c r="HGC133" s="511"/>
      <c r="HGD133" s="511"/>
      <c r="HGE133" s="511"/>
      <c r="HGF133" s="511"/>
      <c r="HGG133" s="511"/>
      <c r="HGH133" s="511"/>
      <c r="HGI133" s="511"/>
      <c r="HGJ133" s="511"/>
      <c r="HGK133" s="511"/>
      <c r="HGL133" s="511"/>
      <c r="HGM133" s="511"/>
      <c r="HGN133" s="511"/>
      <c r="HGO133" s="511"/>
      <c r="HGP133" s="511"/>
      <c r="HGQ133" s="511"/>
      <c r="HGR133" s="511"/>
      <c r="HGS133" s="511"/>
      <c r="HGT133" s="511"/>
      <c r="HGU133" s="511"/>
      <c r="HGV133" s="511"/>
      <c r="HGW133" s="511"/>
      <c r="HGX133" s="511"/>
      <c r="HGY133" s="511"/>
      <c r="HGZ133" s="511"/>
      <c r="HHA133" s="511"/>
      <c r="HHB133" s="511"/>
      <c r="HHC133" s="511"/>
      <c r="HHD133" s="511"/>
      <c r="HHE133" s="511"/>
      <c r="HHF133" s="511"/>
      <c r="HHG133" s="511"/>
      <c r="HHH133" s="511"/>
      <c r="HHI133" s="511"/>
      <c r="HHJ133" s="511"/>
      <c r="HHK133" s="511"/>
      <c r="HHL133" s="511"/>
      <c r="HHM133" s="511"/>
      <c r="HHN133" s="511"/>
      <c r="HHO133" s="511"/>
      <c r="HHP133" s="511"/>
      <c r="HHQ133" s="511"/>
      <c r="HHR133" s="511"/>
      <c r="HHS133" s="511"/>
      <c r="HHT133" s="511"/>
      <c r="HHU133" s="511"/>
      <c r="HHV133" s="511"/>
      <c r="HHW133" s="511"/>
      <c r="HHX133" s="511"/>
      <c r="HHY133" s="511"/>
      <c r="HHZ133" s="511"/>
      <c r="HIA133" s="511"/>
      <c r="HIB133" s="511"/>
      <c r="HIC133" s="511"/>
      <c r="HID133" s="511"/>
      <c r="HIE133" s="511"/>
      <c r="HIF133" s="511"/>
      <c r="HIG133" s="511"/>
      <c r="HIH133" s="511"/>
      <c r="HII133" s="511"/>
      <c r="HIJ133" s="511"/>
      <c r="HIK133" s="511"/>
      <c r="HIL133" s="511"/>
      <c r="HIM133" s="511"/>
      <c r="HIN133" s="511"/>
      <c r="HIO133" s="511"/>
      <c r="HIP133" s="511"/>
      <c r="HIQ133" s="511"/>
      <c r="HIR133" s="511"/>
      <c r="HIS133" s="511"/>
      <c r="HIT133" s="511"/>
      <c r="HIU133" s="511"/>
      <c r="HIV133" s="511"/>
      <c r="HIW133" s="511"/>
      <c r="HIX133" s="511"/>
      <c r="HIY133" s="511"/>
      <c r="HIZ133" s="511"/>
      <c r="HJA133" s="511"/>
      <c r="HJB133" s="511"/>
      <c r="HJC133" s="511"/>
      <c r="HJD133" s="511"/>
      <c r="HJE133" s="511"/>
      <c r="HJF133" s="511"/>
      <c r="HJG133" s="511"/>
      <c r="HJH133" s="511"/>
      <c r="HJI133" s="511"/>
      <c r="HJJ133" s="511"/>
      <c r="HJK133" s="511"/>
      <c r="HJL133" s="511"/>
      <c r="HJM133" s="511"/>
      <c r="HJN133" s="511"/>
      <c r="HJO133" s="511"/>
      <c r="HJP133" s="511"/>
      <c r="HJQ133" s="511"/>
      <c r="HJR133" s="511"/>
      <c r="HJS133" s="511"/>
      <c r="HJT133" s="511"/>
      <c r="HJU133" s="511"/>
      <c r="HJV133" s="511"/>
      <c r="HJW133" s="511"/>
      <c r="HJX133" s="511"/>
      <c r="HJY133" s="511"/>
      <c r="HJZ133" s="511"/>
      <c r="HKA133" s="511"/>
      <c r="HKB133" s="511"/>
      <c r="HKC133" s="511"/>
      <c r="HKD133" s="511"/>
      <c r="HKE133" s="511"/>
      <c r="HKF133" s="511"/>
      <c r="HKG133" s="511"/>
      <c r="HKH133" s="511"/>
      <c r="HKI133" s="511"/>
      <c r="HKJ133" s="511"/>
      <c r="HKK133" s="511"/>
      <c r="HKL133" s="511"/>
      <c r="HKM133" s="511"/>
      <c r="HKN133" s="511"/>
      <c r="HKO133" s="511"/>
      <c r="HKP133" s="511"/>
      <c r="HKQ133" s="511"/>
      <c r="HKR133" s="511"/>
      <c r="HKS133" s="511"/>
      <c r="HKT133" s="511"/>
      <c r="HKU133" s="511"/>
      <c r="HKV133" s="511"/>
      <c r="HKW133" s="511"/>
      <c r="HKX133" s="511"/>
      <c r="HKY133" s="511"/>
      <c r="HKZ133" s="511"/>
      <c r="HLA133" s="511"/>
      <c r="HLB133" s="511"/>
      <c r="HLC133" s="511"/>
      <c r="HLD133" s="511"/>
      <c r="HLE133" s="511"/>
      <c r="HLF133" s="511"/>
      <c r="HLG133" s="511"/>
      <c r="HLH133" s="511"/>
      <c r="HLI133" s="511"/>
      <c r="HLJ133" s="511"/>
      <c r="HLK133" s="511"/>
      <c r="HLL133" s="511"/>
      <c r="HLM133" s="511"/>
      <c r="HLN133" s="511"/>
      <c r="HLO133" s="511"/>
      <c r="HLP133" s="511"/>
      <c r="HLQ133" s="511"/>
      <c r="HLR133" s="511"/>
      <c r="HLS133" s="511"/>
      <c r="HLT133" s="511"/>
      <c r="HLU133" s="511"/>
      <c r="HLV133" s="511"/>
      <c r="HLW133" s="511"/>
      <c r="HLX133" s="511"/>
      <c r="HLY133" s="511"/>
      <c r="HLZ133" s="511"/>
      <c r="HMA133" s="511"/>
      <c r="HMB133" s="511"/>
      <c r="HMC133" s="511"/>
      <c r="HMD133" s="511"/>
      <c r="HME133" s="511"/>
      <c r="HMF133" s="511"/>
      <c r="HMG133" s="511"/>
      <c r="HMH133" s="511"/>
      <c r="HMI133" s="511"/>
      <c r="HMJ133" s="511"/>
      <c r="HMK133" s="511"/>
      <c r="HML133" s="511"/>
      <c r="HMM133" s="511"/>
      <c r="HMN133" s="511"/>
      <c r="HMO133" s="511"/>
      <c r="HMP133" s="511"/>
      <c r="HMQ133" s="511"/>
      <c r="HMR133" s="511"/>
      <c r="HMS133" s="511"/>
      <c r="HMT133" s="511"/>
      <c r="HMU133" s="511"/>
      <c r="HMV133" s="511"/>
      <c r="HMW133" s="511"/>
      <c r="HMX133" s="511"/>
      <c r="HMY133" s="511"/>
      <c r="HMZ133" s="511"/>
      <c r="HNA133" s="511"/>
      <c r="HNB133" s="511"/>
      <c r="HNC133" s="511"/>
      <c r="HND133" s="511"/>
      <c r="HNE133" s="511"/>
      <c r="HNF133" s="511"/>
      <c r="HNG133" s="511"/>
      <c r="HNH133" s="511"/>
      <c r="HNI133" s="511"/>
      <c r="HNJ133" s="511"/>
      <c r="HNK133" s="511"/>
      <c r="HNL133" s="511"/>
      <c r="HNM133" s="511"/>
      <c r="HNN133" s="511"/>
      <c r="HNO133" s="511"/>
      <c r="HNP133" s="511"/>
      <c r="HNQ133" s="511"/>
      <c r="HNR133" s="511"/>
      <c r="HNS133" s="511"/>
      <c r="HNT133" s="511"/>
      <c r="HNU133" s="511"/>
      <c r="HNV133" s="511"/>
      <c r="HNW133" s="511"/>
      <c r="HNX133" s="511"/>
      <c r="HNY133" s="511"/>
      <c r="HNZ133" s="511"/>
      <c r="HOA133" s="511"/>
      <c r="HOB133" s="511"/>
      <c r="HOC133" s="511"/>
      <c r="HOD133" s="511"/>
      <c r="HOE133" s="511"/>
      <c r="HOF133" s="511"/>
      <c r="HOG133" s="511"/>
      <c r="HOH133" s="511"/>
      <c r="HOI133" s="511"/>
      <c r="HOJ133" s="511"/>
      <c r="HOK133" s="511"/>
      <c r="HOL133" s="511"/>
      <c r="HOM133" s="511"/>
      <c r="HON133" s="511"/>
      <c r="HOO133" s="511"/>
      <c r="HOP133" s="511"/>
      <c r="HOQ133" s="511"/>
      <c r="HOR133" s="511"/>
      <c r="HOS133" s="511"/>
      <c r="HOT133" s="511"/>
      <c r="HOU133" s="511"/>
      <c r="HOV133" s="511"/>
      <c r="HOW133" s="511"/>
      <c r="HOX133" s="511"/>
      <c r="HOY133" s="511"/>
      <c r="HOZ133" s="511"/>
      <c r="HPA133" s="511"/>
      <c r="HPB133" s="511"/>
      <c r="HPC133" s="511"/>
      <c r="HPD133" s="511"/>
      <c r="HPE133" s="511"/>
      <c r="HPF133" s="511"/>
      <c r="HPG133" s="511"/>
      <c r="HPH133" s="511"/>
      <c r="HPI133" s="511"/>
      <c r="HPJ133" s="511"/>
      <c r="HPK133" s="511"/>
      <c r="HPL133" s="511"/>
      <c r="HPM133" s="511"/>
      <c r="HPN133" s="511"/>
      <c r="HPO133" s="511"/>
      <c r="HPP133" s="511"/>
      <c r="HPQ133" s="511"/>
      <c r="HPR133" s="511"/>
      <c r="HPS133" s="511"/>
      <c r="HPT133" s="511"/>
      <c r="HPU133" s="511"/>
      <c r="HPV133" s="511"/>
      <c r="HPW133" s="511"/>
      <c r="HPX133" s="511"/>
      <c r="HPY133" s="511"/>
      <c r="HPZ133" s="511"/>
      <c r="HQA133" s="511"/>
      <c r="HQB133" s="511"/>
      <c r="HQC133" s="511"/>
      <c r="HQD133" s="511"/>
      <c r="HQE133" s="511"/>
      <c r="HQF133" s="511"/>
      <c r="HQG133" s="511"/>
      <c r="HQH133" s="511"/>
      <c r="HQI133" s="511"/>
      <c r="HQJ133" s="511"/>
      <c r="HQK133" s="511"/>
      <c r="HQL133" s="511"/>
      <c r="HQM133" s="511"/>
      <c r="HQN133" s="511"/>
      <c r="HQO133" s="511"/>
      <c r="HQP133" s="511"/>
      <c r="HQQ133" s="511"/>
      <c r="HQR133" s="511"/>
      <c r="HQS133" s="511"/>
      <c r="HQT133" s="511"/>
      <c r="HQU133" s="511"/>
      <c r="HQV133" s="511"/>
      <c r="HQW133" s="511"/>
      <c r="HQX133" s="511"/>
      <c r="HQY133" s="511"/>
      <c r="HQZ133" s="511"/>
      <c r="HRA133" s="511"/>
      <c r="HRB133" s="511"/>
      <c r="HRC133" s="511"/>
      <c r="HRD133" s="511"/>
      <c r="HRE133" s="511"/>
      <c r="HRF133" s="511"/>
      <c r="HRG133" s="511"/>
      <c r="HRH133" s="511"/>
      <c r="HRI133" s="511"/>
      <c r="HRJ133" s="511"/>
      <c r="HRK133" s="511"/>
      <c r="HRL133" s="511"/>
      <c r="HRM133" s="511"/>
      <c r="HRN133" s="511"/>
      <c r="HRO133" s="511"/>
      <c r="HRP133" s="511"/>
      <c r="HRQ133" s="511"/>
      <c r="HRR133" s="511"/>
      <c r="HRS133" s="511"/>
      <c r="HRT133" s="511"/>
      <c r="HRU133" s="511"/>
      <c r="HRV133" s="511"/>
      <c r="HRW133" s="511"/>
      <c r="HRX133" s="511"/>
      <c r="HRY133" s="511"/>
      <c r="HRZ133" s="511"/>
      <c r="HSA133" s="511"/>
      <c r="HSB133" s="511"/>
      <c r="HSC133" s="511"/>
      <c r="HSD133" s="511"/>
      <c r="HSE133" s="511"/>
      <c r="HSF133" s="511"/>
      <c r="HSG133" s="511"/>
      <c r="HSH133" s="511"/>
      <c r="HSI133" s="511"/>
      <c r="HSJ133" s="511"/>
      <c r="HSK133" s="511"/>
      <c r="HSL133" s="511"/>
      <c r="HSM133" s="511"/>
      <c r="HSN133" s="511"/>
      <c r="HSO133" s="511"/>
      <c r="HSP133" s="511"/>
      <c r="HSQ133" s="511"/>
      <c r="HSR133" s="511"/>
      <c r="HSS133" s="511"/>
      <c r="HST133" s="511"/>
      <c r="HSU133" s="511"/>
      <c r="HSV133" s="511"/>
      <c r="HSW133" s="511"/>
      <c r="HSX133" s="511"/>
      <c r="HSY133" s="511"/>
      <c r="HSZ133" s="511"/>
      <c r="HTA133" s="511"/>
      <c r="HTB133" s="511"/>
      <c r="HTC133" s="511"/>
      <c r="HTD133" s="511"/>
      <c r="HTE133" s="511"/>
      <c r="HTF133" s="511"/>
      <c r="HTG133" s="511"/>
      <c r="HTH133" s="511"/>
      <c r="HTI133" s="511"/>
      <c r="HTJ133" s="511"/>
      <c r="HTK133" s="511"/>
      <c r="HTL133" s="511"/>
      <c r="HTM133" s="511"/>
      <c r="HTN133" s="511"/>
      <c r="HTO133" s="511"/>
      <c r="HTP133" s="511"/>
      <c r="HTQ133" s="511"/>
      <c r="HTR133" s="511"/>
      <c r="HTS133" s="511"/>
      <c r="HTT133" s="511"/>
      <c r="HTU133" s="511"/>
      <c r="HTV133" s="511"/>
      <c r="HTW133" s="511"/>
      <c r="HTX133" s="511"/>
      <c r="HTY133" s="511"/>
      <c r="HTZ133" s="511"/>
      <c r="HUA133" s="511"/>
      <c r="HUB133" s="511"/>
      <c r="HUC133" s="511"/>
      <c r="HUD133" s="511"/>
      <c r="HUE133" s="511"/>
      <c r="HUF133" s="511"/>
      <c r="HUG133" s="511"/>
      <c r="HUH133" s="511"/>
      <c r="HUI133" s="511"/>
      <c r="HUJ133" s="511"/>
      <c r="HUK133" s="511"/>
      <c r="HUL133" s="511"/>
      <c r="HUM133" s="511"/>
      <c r="HUN133" s="511"/>
      <c r="HUO133" s="511"/>
      <c r="HUP133" s="511"/>
      <c r="HUQ133" s="511"/>
      <c r="HUR133" s="511"/>
      <c r="HUS133" s="511"/>
      <c r="HUT133" s="511"/>
      <c r="HUU133" s="511"/>
      <c r="HUV133" s="511"/>
      <c r="HUW133" s="511"/>
      <c r="HUX133" s="511"/>
      <c r="HUY133" s="511"/>
      <c r="HUZ133" s="511"/>
      <c r="HVA133" s="511"/>
      <c r="HVB133" s="511"/>
      <c r="HVC133" s="511"/>
      <c r="HVD133" s="511"/>
      <c r="HVE133" s="511"/>
      <c r="HVF133" s="511"/>
      <c r="HVG133" s="511"/>
      <c r="HVH133" s="511"/>
      <c r="HVI133" s="511"/>
      <c r="HVJ133" s="511"/>
      <c r="HVK133" s="511"/>
      <c r="HVL133" s="511"/>
      <c r="HVM133" s="511"/>
      <c r="HVN133" s="511"/>
      <c r="HVO133" s="511"/>
      <c r="HVP133" s="511"/>
      <c r="HVQ133" s="511"/>
      <c r="HVR133" s="511"/>
      <c r="HVS133" s="511"/>
      <c r="HVT133" s="511"/>
      <c r="HVU133" s="511"/>
      <c r="HVV133" s="511"/>
      <c r="HVW133" s="511"/>
      <c r="HVX133" s="511"/>
      <c r="HVY133" s="511"/>
      <c r="HVZ133" s="511"/>
      <c r="HWA133" s="511"/>
      <c r="HWB133" s="511"/>
      <c r="HWC133" s="511"/>
      <c r="HWD133" s="511"/>
      <c r="HWE133" s="511"/>
      <c r="HWF133" s="511"/>
      <c r="HWG133" s="511"/>
      <c r="HWH133" s="511"/>
      <c r="HWI133" s="511"/>
      <c r="HWJ133" s="511"/>
      <c r="HWK133" s="511"/>
      <c r="HWL133" s="511"/>
      <c r="HWM133" s="511"/>
      <c r="HWN133" s="511"/>
      <c r="HWO133" s="511"/>
      <c r="HWP133" s="511"/>
      <c r="HWQ133" s="511"/>
      <c r="HWR133" s="511"/>
      <c r="HWS133" s="511"/>
      <c r="HWT133" s="511"/>
      <c r="HWU133" s="511"/>
      <c r="HWV133" s="511"/>
      <c r="HWW133" s="511"/>
      <c r="HWX133" s="511"/>
      <c r="HWY133" s="511"/>
      <c r="HWZ133" s="511"/>
      <c r="HXA133" s="511"/>
      <c r="HXB133" s="511"/>
      <c r="HXC133" s="511"/>
      <c r="HXD133" s="511"/>
      <c r="HXE133" s="511"/>
      <c r="HXF133" s="511"/>
      <c r="HXG133" s="511"/>
      <c r="HXH133" s="511"/>
      <c r="HXI133" s="511"/>
      <c r="HXJ133" s="511"/>
      <c r="HXK133" s="511"/>
      <c r="HXL133" s="511"/>
      <c r="HXM133" s="511"/>
      <c r="HXN133" s="511"/>
      <c r="HXO133" s="511"/>
      <c r="HXP133" s="511"/>
      <c r="HXQ133" s="511"/>
      <c r="HXR133" s="511"/>
      <c r="HXS133" s="511"/>
      <c r="HXT133" s="511"/>
      <c r="HXU133" s="511"/>
      <c r="HXV133" s="511"/>
      <c r="HXW133" s="511"/>
      <c r="HXX133" s="511"/>
      <c r="HXY133" s="511"/>
      <c r="HXZ133" s="511"/>
      <c r="HYA133" s="511"/>
      <c r="HYB133" s="511"/>
      <c r="HYC133" s="511"/>
      <c r="HYD133" s="511"/>
      <c r="HYE133" s="511"/>
      <c r="HYF133" s="511"/>
      <c r="HYG133" s="511"/>
      <c r="HYH133" s="511"/>
      <c r="HYI133" s="511"/>
      <c r="HYJ133" s="511"/>
      <c r="HYK133" s="511"/>
      <c r="HYL133" s="511"/>
      <c r="HYM133" s="511"/>
      <c r="HYN133" s="511"/>
      <c r="HYO133" s="511"/>
      <c r="HYP133" s="511"/>
      <c r="HYQ133" s="511"/>
      <c r="HYR133" s="511"/>
      <c r="HYS133" s="511"/>
      <c r="HYT133" s="511"/>
      <c r="HYU133" s="511"/>
      <c r="HYV133" s="511"/>
      <c r="HYW133" s="511"/>
      <c r="HYX133" s="511"/>
      <c r="HYY133" s="511"/>
      <c r="HYZ133" s="511"/>
      <c r="HZA133" s="511"/>
      <c r="HZB133" s="511"/>
      <c r="HZC133" s="511"/>
      <c r="HZD133" s="511"/>
      <c r="HZE133" s="511"/>
      <c r="HZF133" s="511"/>
      <c r="HZG133" s="511"/>
      <c r="HZH133" s="511"/>
      <c r="HZI133" s="511"/>
      <c r="HZJ133" s="511"/>
      <c r="HZK133" s="511"/>
      <c r="HZL133" s="511"/>
      <c r="HZM133" s="511"/>
      <c r="HZN133" s="511"/>
      <c r="HZO133" s="511"/>
      <c r="HZP133" s="511"/>
      <c r="HZQ133" s="511"/>
      <c r="HZR133" s="511"/>
      <c r="HZS133" s="511"/>
      <c r="HZT133" s="511"/>
      <c r="HZU133" s="511"/>
      <c r="HZV133" s="511"/>
      <c r="HZW133" s="511"/>
      <c r="HZX133" s="511"/>
      <c r="HZY133" s="511"/>
      <c r="HZZ133" s="511"/>
      <c r="IAA133" s="511"/>
      <c r="IAB133" s="511"/>
      <c r="IAC133" s="511"/>
      <c r="IAD133" s="511"/>
      <c r="IAE133" s="511"/>
      <c r="IAF133" s="511"/>
      <c r="IAG133" s="511"/>
      <c r="IAH133" s="511"/>
      <c r="IAI133" s="511"/>
      <c r="IAJ133" s="511"/>
      <c r="IAK133" s="511"/>
      <c r="IAL133" s="511"/>
      <c r="IAM133" s="511"/>
      <c r="IAN133" s="511"/>
      <c r="IAO133" s="511"/>
      <c r="IAP133" s="511"/>
      <c r="IAQ133" s="511"/>
      <c r="IAR133" s="511"/>
      <c r="IAS133" s="511"/>
      <c r="IAT133" s="511"/>
      <c r="IAU133" s="511"/>
      <c r="IAV133" s="511"/>
      <c r="IAW133" s="511"/>
      <c r="IAX133" s="511"/>
      <c r="IAY133" s="511"/>
      <c r="IAZ133" s="511"/>
      <c r="IBA133" s="511"/>
      <c r="IBB133" s="511"/>
      <c r="IBC133" s="511"/>
      <c r="IBD133" s="511"/>
      <c r="IBE133" s="511"/>
      <c r="IBF133" s="511"/>
      <c r="IBG133" s="511"/>
      <c r="IBH133" s="511"/>
      <c r="IBI133" s="511"/>
      <c r="IBJ133" s="511"/>
      <c r="IBK133" s="511"/>
      <c r="IBL133" s="511"/>
      <c r="IBM133" s="511"/>
      <c r="IBN133" s="511"/>
      <c r="IBO133" s="511"/>
      <c r="IBP133" s="511"/>
      <c r="IBQ133" s="511"/>
      <c r="IBR133" s="511"/>
      <c r="IBS133" s="511"/>
      <c r="IBT133" s="511"/>
      <c r="IBU133" s="511"/>
      <c r="IBV133" s="511"/>
      <c r="IBW133" s="511"/>
      <c r="IBX133" s="511"/>
      <c r="IBY133" s="511"/>
      <c r="IBZ133" s="511"/>
      <c r="ICA133" s="511"/>
      <c r="ICB133" s="511"/>
      <c r="ICC133" s="511"/>
      <c r="ICD133" s="511"/>
      <c r="ICE133" s="511"/>
      <c r="ICF133" s="511"/>
      <c r="ICG133" s="511"/>
      <c r="ICH133" s="511"/>
      <c r="ICI133" s="511"/>
      <c r="ICJ133" s="511"/>
      <c r="ICK133" s="511"/>
      <c r="ICL133" s="511"/>
      <c r="ICM133" s="511"/>
      <c r="ICN133" s="511"/>
      <c r="ICO133" s="511"/>
      <c r="ICP133" s="511"/>
      <c r="ICQ133" s="511"/>
      <c r="ICR133" s="511"/>
      <c r="ICS133" s="511"/>
      <c r="ICT133" s="511"/>
      <c r="ICU133" s="511"/>
      <c r="ICV133" s="511"/>
      <c r="ICW133" s="511"/>
      <c r="ICX133" s="511"/>
      <c r="ICY133" s="511"/>
      <c r="ICZ133" s="511"/>
      <c r="IDA133" s="511"/>
      <c r="IDB133" s="511"/>
      <c r="IDC133" s="511"/>
      <c r="IDD133" s="511"/>
      <c r="IDE133" s="511"/>
      <c r="IDF133" s="511"/>
      <c r="IDG133" s="511"/>
      <c r="IDH133" s="511"/>
      <c r="IDI133" s="511"/>
      <c r="IDJ133" s="511"/>
      <c r="IDK133" s="511"/>
      <c r="IDL133" s="511"/>
      <c r="IDM133" s="511"/>
      <c r="IDN133" s="511"/>
      <c r="IDO133" s="511"/>
      <c r="IDP133" s="511"/>
      <c r="IDQ133" s="511"/>
      <c r="IDR133" s="511"/>
      <c r="IDS133" s="511"/>
      <c r="IDT133" s="511"/>
      <c r="IDU133" s="511"/>
      <c r="IDV133" s="511"/>
      <c r="IDW133" s="511"/>
      <c r="IDX133" s="511"/>
      <c r="IDY133" s="511"/>
      <c r="IDZ133" s="511"/>
      <c r="IEA133" s="511"/>
      <c r="IEB133" s="511"/>
      <c r="IEC133" s="511"/>
      <c r="IED133" s="511"/>
      <c r="IEE133" s="511"/>
      <c r="IEF133" s="511"/>
      <c r="IEG133" s="511"/>
      <c r="IEH133" s="511"/>
      <c r="IEI133" s="511"/>
      <c r="IEJ133" s="511"/>
      <c r="IEK133" s="511"/>
      <c r="IEL133" s="511"/>
      <c r="IEM133" s="511"/>
      <c r="IEN133" s="511"/>
      <c r="IEO133" s="511"/>
      <c r="IEP133" s="511"/>
      <c r="IEQ133" s="511"/>
      <c r="IER133" s="511"/>
      <c r="IES133" s="511"/>
      <c r="IET133" s="511"/>
      <c r="IEU133" s="511"/>
      <c r="IEV133" s="511"/>
      <c r="IEW133" s="511"/>
      <c r="IEX133" s="511"/>
      <c r="IEY133" s="511"/>
      <c r="IEZ133" s="511"/>
      <c r="IFA133" s="511"/>
      <c r="IFB133" s="511"/>
      <c r="IFC133" s="511"/>
      <c r="IFD133" s="511"/>
      <c r="IFE133" s="511"/>
      <c r="IFF133" s="511"/>
      <c r="IFG133" s="511"/>
      <c r="IFH133" s="511"/>
      <c r="IFI133" s="511"/>
      <c r="IFJ133" s="511"/>
      <c r="IFK133" s="511"/>
      <c r="IFL133" s="511"/>
      <c r="IFM133" s="511"/>
      <c r="IFN133" s="511"/>
      <c r="IFO133" s="511"/>
      <c r="IFP133" s="511"/>
      <c r="IFQ133" s="511"/>
      <c r="IFR133" s="511"/>
      <c r="IFS133" s="511"/>
      <c r="IFT133" s="511"/>
      <c r="IFU133" s="511"/>
      <c r="IFV133" s="511"/>
      <c r="IFW133" s="511"/>
      <c r="IFX133" s="511"/>
      <c r="IFY133" s="511"/>
      <c r="IFZ133" s="511"/>
      <c r="IGA133" s="511"/>
      <c r="IGB133" s="511"/>
      <c r="IGC133" s="511"/>
      <c r="IGD133" s="511"/>
      <c r="IGE133" s="511"/>
      <c r="IGF133" s="511"/>
      <c r="IGG133" s="511"/>
      <c r="IGH133" s="511"/>
      <c r="IGI133" s="511"/>
      <c r="IGJ133" s="511"/>
      <c r="IGK133" s="511"/>
      <c r="IGL133" s="511"/>
      <c r="IGM133" s="511"/>
      <c r="IGN133" s="511"/>
      <c r="IGO133" s="511"/>
      <c r="IGP133" s="511"/>
      <c r="IGQ133" s="511"/>
      <c r="IGR133" s="511"/>
      <c r="IGS133" s="511"/>
      <c r="IGT133" s="511"/>
      <c r="IGU133" s="511"/>
      <c r="IGV133" s="511"/>
      <c r="IGW133" s="511"/>
      <c r="IGX133" s="511"/>
      <c r="IGY133" s="511"/>
      <c r="IGZ133" s="511"/>
      <c r="IHA133" s="511"/>
      <c r="IHB133" s="511"/>
      <c r="IHC133" s="511"/>
      <c r="IHD133" s="511"/>
      <c r="IHE133" s="511"/>
      <c r="IHF133" s="511"/>
      <c r="IHG133" s="511"/>
      <c r="IHH133" s="511"/>
      <c r="IHI133" s="511"/>
      <c r="IHJ133" s="511"/>
      <c r="IHK133" s="511"/>
      <c r="IHL133" s="511"/>
      <c r="IHM133" s="511"/>
      <c r="IHN133" s="511"/>
      <c r="IHO133" s="511"/>
      <c r="IHP133" s="511"/>
      <c r="IHQ133" s="511"/>
      <c r="IHR133" s="511"/>
      <c r="IHS133" s="511"/>
      <c r="IHT133" s="511"/>
      <c r="IHU133" s="511"/>
      <c r="IHV133" s="511"/>
      <c r="IHW133" s="511"/>
      <c r="IHX133" s="511"/>
      <c r="IHY133" s="511"/>
      <c r="IHZ133" s="511"/>
      <c r="IIA133" s="511"/>
      <c r="IIB133" s="511"/>
      <c r="IIC133" s="511"/>
      <c r="IID133" s="511"/>
      <c r="IIE133" s="511"/>
      <c r="IIF133" s="511"/>
      <c r="IIG133" s="511"/>
      <c r="IIH133" s="511"/>
      <c r="III133" s="511"/>
      <c r="IIJ133" s="511"/>
      <c r="IIK133" s="511"/>
      <c r="IIL133" s="511"/>
      <c r="IIM133" s="511"/>
      <c r="IIN133" s="511"/>
      <c r="IIO133" s="511"/>
      <c r="IIP133" s="511"/>
      <c r="IIQ133" s="511"/>
      <c r="IIR133" s="511"/>
      <c r="IIS133" s="511"/>
      <c r="IIT133" s="511"/>
      <c r="IIU133" s="511"/>
      <c r="IIV133" s="511"/>
      <c r="IIW133" s="511"/>
      <c r="IIX133" s="511"/>
      <c r="IIY133" s="511"/>
      <c r="IIZ133" s="511"/>
      <c r="IJA133" s="511"/>
      <c r="IJB133" s="511"/>
      <c r="IJC133" s="511"/>
      <c r="IJD133" s="511"/>
      <c r="IJE133" s="511"/>
      <c r="IJF133" s="511"/>
      <c r="IJG133" s="511"/>
      <c r="IJH133" s="511"/>
      <c r="IJI133" s="511"/>
      <c r="IJJ133" s="511"/>
      <c r="IJK133" s="511"/>
      <c r="IJL133" s="511"/>
      <c r="IJM133" s="511"/>
      <c r="IJN133" s="511"/>
      <c r="IJO133" s="511"/>
      <c r="IJP133" s="511"/>
      <c r="IJQ133" s="511"/>
      <c r="IJR133" s="511"/>
      <c r="IJS133" s="511"/>
      <c r="IJT133" s="511"/>
      <c r="IJU133" s="511"/>
      <c r="IJV133" s="511"/>
      <c r="IJW133" s="511"/>
      <c r="IJX133" s="511"/>
      <c r="IJY133" s="511"/>
      <c r="IJZ133" s="511"/>
      <c r="IKA133" s="511"/>
      <c r="IKB133" s="511"/>
      <c r="IKC133" s="511"/>
      <c r="IKD133" s="511"/>
      <c r="IKE133" s="511"/>
      <c r="IKF133" s="511"/>
      <c r="IKG133" s="511"/>
      <c r="IKH133" s="511"/>
      <c r="IKI133" s="511"/>
      <c r="IKJ133" s="511"/>
      <c r="IKK133" s="511"/>
      <c r="IKL133" s="511"/>
      <c r="IKM133" s="511"/>
      <c r="IKN133" s="511"/>
      <c r="IKO133" s="511"/>
      <c r="IKP133" s="511"/>
      <c r="IKQ133" s="511"/>
      <c r="IKR133" s="511"/>
      <c r="IKS133" s="511"/>
      <c r="IKT133" s="511"/>
      <c r="IKU133" s="511"/>
      <c r="IKV133" s="511"/>
      <c r="IKW133" s="511"/>
      <c r="IKX133" s="511"/>
      <c r="IKY133" s="511"/>
      <c r="IKZ133" s="511"/>
      <c r="ILA133" s="511"/>
      <c r="ILB133" s="511"/>
      <c r="ILC133" s="511"/>
      <c r="ILD133" s="511"/>
      <c r="ILE133" s="511"/>
      <c r="ILF133" s="511"/>
      <c r="ILG133" s="511"/>
      <c r="ILH133" s="511"/>
      <c r="ILI133" s="511"/>
      <c r="ILJ133" s="511"/>
      <c r="ILK133" s="511"/>
      <c r="ILL133" s="511"/>
      <c r="ILM133" s="511"/>
      <c r="ILN133" s="511"/>
      <c r="ILO133" s="511"/>
      <c r="ILP133" s="511"/>
      <c r="ILQ133" s="511"/>
      <c r="ILR133" s="511"/>
      <c r="ILS133" s="511"/>
      <c r="ILT133" s="511"/>
      <c r="ILU133" s="511"/>
      <c r="ILV133" s="511"/>
      <c r="ILW133" s="511"/>
      <c r="ILX133" s="511"/>
      <c r="ILY133" s="511"/>
      <c r="ILZ133" s="511"/>
      <c r="IMA133" s="511"/>
      <c r="IMB133" s="511"/>
      <c r="IMC133" s="511"/>
      <c r="IMD133" s="511"/>
      <c r="IME133" s="511"/>
      <c r="IMF133" s="511"/>
      <c r="IMG133" s="511"/>
      <c r="IMH133" s="511"/>
      <c r="IMI133" s="511"/>
      <c r="IMJ133" s="511"/>
      <c r="IMK133" s="511"/>
      <c r="IML133" s="511"/>
      <c r="IMM133" s="511"/>
      <c r="IMN133" s="511"/>
      <c r="IMO133" s="511"/>
      <c r="IMP133" s="511"/>
      <c r="IMQ133" s="511"/>
      <c r="IMR133" s="511"/>
      <c r="IMS133" s="511"/>
      <c r="IMT133" s="511"/>
      <c r="IMU133" s="511"/>
      <c r="IMV133" s="511"/>
      <c r="IMW133" s="511"/>
      <c r="IMX133" s="511"/>
      <c r="IMY133" s="511"/>
      <c r="IMZ133" s="511"/>
      <c r="INA133" s="511"/>
      <c r="INB133" s="511"/>
      <c r="INC133" s="511"/>
      <c r="IND133" s="511"/>
      <c r="INE133" s="511"/>
      <c r="INF133" s="511"/>
      <c r="ING133" s="511"/>
      <c r="INH133" s="511"/>
      <c r="INI133" s="511"/>
      <c r="INJ133" s="511"/>
      <c r="INK133" s="511"/>
      <c r="INL133" s="511"/>
      <c r="INM133" s="511"/>
      <c r="INN133" s="511"/>
      <c r="INO133" s="511"/>
      <c r="INP133" s="511"/>
      <c r="INQ133" s="511"/>
      <c r="INR133" s="511"/>
      <c r="INS133" s="511"/>
      <c r="INT133" s="511"/>
      <c r="INU133" s="511"/>
      <c r="INV133" s="511"/>
      <c r="INW133" s="511"/>
      <c r="INX133" s="511"/>
      <c r="INY133" s="511"/>
      <c r="INZ133" s="511"/>
      <c r="IOA133" s="511"/>
      <c r="IOB133" s="511"/>
      <c r="IOC133" s="511"/>
      <c r="IOD133" s="511"/>
      <c r="IOE133" s="511"/>
      <c r="IOF133" s="511"/>
      <c r="IOG133" s="511"/>
      <c r="IOH133" s="511"/>
      <c r="IOI133" s="511"/>
      <c r="IOJ133" s="511"/>
      <c r="IOK133" s="511"/>
      <c r="IOL133" s="511"/>
      <c r="IOM133" s="511"/>
      <c r="ION133" s="511"/>
      <c r="IOO133" s="511"/>
      <c r="IOP133" s="511"/>
      <c r="IOQ133" s="511"/>
      <c r="IOR133" s="511"/>
      <c r="IOS133" s="511"/>
      <c r="IOT133" s="511"/>
      <c r="IOU133" s="511"/>
      <c r="IOV133" s="511"/>
      <c r="IOW133" s="511"/>
      <c r="IOX133" s="511"/>
      <c r="IOY133" s="511"/>
      <c r="IOZ133" s="511"/>
      <c r="IPA133" s="511"/>
      <c r="IPB133" s="511"/>
      <c r="IPC133" s="511"/>
      <c r="IPD133" s="511"/>
      <c r="IPE133" s="511"/>
      <c r="IPF133" s="511"/>
      <c r="IPG133" s="511"/>
      <c r="IPH133" s="511"/>
      <c r="IPI133" s="511"/>
      <c r="IPJ133" s="511"/>
      <c r="IPK133" s="511"/>
      <c r="IPL133" s="511"/>
      <c r="IPM133" s="511"/>
      <c r="IPN133" s="511"/>
      <c r="IPO133" s="511"/>
      <c r="IPP133" s="511"/>
      <c r="IPQ133" s="511"/>
      <c r="IPR133" s="511"/>
      <c r="IPS133" s="511"/>
      <c r="IPT133" s="511"/>
      <c r="IPU133" s="511"/>
      <c r="IPV133" s="511"/>
      <c r="IPW133" s="511"/>
      <c r="IPX133" s="511"/>
      <c r="IPY133" s="511"/>
      <c r="IPZ133" s="511"/>
      <c r="IQA133" s="511"/>
      <c r="IQB133" s="511"/>
      <c r="IQC133" s="511"/>
      <c r="IQD133" s="511"/>
      <c r="IQE133" s="511"/>
      <c r="IQF133" s="511"/>
      <c r="IQG133" s="511"/>
      <c r="IQH133" s="511"/>
      <c r="IQI133" s="511"/>
      <c r="IQJ133" s="511"/>
      <c r="IQK133" s="511"/>
      <c r="IQL133" s="511"/>
      <c r="IQM133" s="511"/>
      <c r="IQN133" s="511"/>
      <c r="IQO133" s="511"/>
      <c r="IQP133" s="511"/>
      <c r="IQQ133" s="511"/>
      <c r="IQR133" s="511"/>
      <c r="IQS133" s="511"/>
      <c r="IQT133" s="511"/>
      <c r="IQU133" s="511"/>
      <c r="IQV133" s="511"/>
      <c r="IQW133" s="511"/>
      <c r="IQX133" s="511"/>
      <c r="IQY133" s="511"/>
      <c r="IQZ133" s="511"/>
      <c r="IRA133" s="511"/>
      <c r="IRB133" s="511"/>
      <c r="IRC133" s="511"/>
      <c r="IRD133" s="511"/>
      <c r="IRE133" s="511"/>
      <c r="IRF133" s="511"/>
      <c r="IRG133" s="511"/>
      <c r="IRH133" s="511"/>
      <c r="IRI133" s="511"/>
      <c r="IRJ133" s="511"/>
      <c r="IRK133" s="511"/>
      <c r="IRL133" s="511"/>
      <c r="IRM133" s="511"/>
      <c r="IRN133" s="511"/>
      <c r="IRO133" s="511"/>
      <c r="IRP133" s="511"/>
      <c r="IRQ133" s="511"/>
      <c r="IRR133" s="511"/>
      <c r="IRS133" s="511"/>
      <c r="IRT133" s="511"/>
      <c r="IRU133" s="511"/>
      <c r="IRV133" s="511"/>
      <c r="IRW133" s="511"/>
      <c r="IRX133" s="511"/>
      <c r="IRY133" s="511"/>
      <c r="IRZ133" s="511"/>
      <c r="ISA133" s="511"/>
      <c r="ISB133" s="511"/>
      <c r="ISC133" s="511"/>
      <c r="ISD133" s="511"/>
      <c r="ISE133" s="511"/>
      <c r="ISF133" s="511"/>
      <c r="ISG133" s="511"/>
      <c r="ISH133" s="511"/>
      <c r="ISI133" s="511"/>
      <c r="ISJ133" s="511"/>
      <c r="ISK133" s="511"/>
      <c r="ISL133" s="511"/>
      <c r="ISM133" s="511"/>
      <c r="ISN133" s="511"/>
      <c r="ISO133" s="511"/>
      <c r="ISP133" s="511"/>
      <c r="ISQ133" s="511"/>
      <c r="ISR133" s="511"/>
      <c r="ISS133" s="511"/>
      <c r="IST133" s="511"/>
      <c r="ISU133" s="511"/>
      <c r="ISV133" s="511"/>
      <c r="ISW133" s="511"/>
      <c r="ISX133" s="511"/>
      <c r="ISY133" s="511"/>
      <c r="ISZ133" s="511"/>
      <c r="ITA133" s="511"/>
      <c r="ITB133" s="511"/>
      <c r="ITC133" s="511"/>
      <c r="ITD133" s="511"/>
      <c r="ITE133" s="511"/>
      <c r="ITF133" s="511"/>
      <c r="ITG133" s="511"/>
      <c r="ITH133" s="511"/>
      <c r="ITI133" s="511"/>
      <c r="ITJ133" s="511"/>
      <c r="ITK133" s="511"/>
      <c r="ITL133" s="511"/>
      <c r="ITM133" s="511"/>
      <c r="ITN133" s="511"/>
      <c r="ITO133" s="511"/>
      <c r="ITP133" s="511"/>
      <c r="ITQ133" s="511"/>
      <c r="ITR133" s="511"/>
      <c r="ITS133" s="511"/>
      <c r="ITT133" s="511"/>
      <c r="ITU133" s="511"/>
      <c r="ITV133" s="511"/>
      <c r="ITW133" s="511"/>
      <c r="ITX133" s="511"/>
      <c r="ITY133" s="511"/>
      <c r="ITZ133" s="511"/>
      <c r="IUA133" s="511"/>
      <c r="IUB133" s="511"/>
      <c r="IUC133" s="511"/>
      <c r="IUD133" s="511"/>
      <c r="IUE133" s="511"/>
      <c r="IUF133" s="511"/>
      <c r="IUG133" s="511"/>
      <c r="IUH133" s="511"/>
      <c r="IUI133" s="511"/>
      <c r="IUJ133" s="511"/>
      <c r="IUK133" s="511"/>
      <c r="IUL133" s="511"/>
      <c r="IUM133" s="511"/>
      <c r="IUN133" s="511"/>
      <c r="IUO133" s="511"/>
      <c r="IUP133" s="511"/>
      <c r="IUQ133" s="511"/>
      <c r="IUR133" s="511"/>
      <c r="IUS133" s="511"/>
      <c r="IUT133" s="511"/>
      <c r="IUU133" s="511"/>
      <c r="IUV133" s="511"/>
      <c r="IUW133" s="511"/>
      <c r="IUX133" s="511"/>
      <c r="IUY133" s="511"/>
      <c r="IUZ133" s="511"/>
      <c r="IVA133" s="511"/>
      <c r="IVB133" s="511"/>
      <c r="IVC133" s="511"/>
      <c r="IVD133" s="511"/>
      <c r="IVE133" s="511"/>
      <c r="IVF133" s="511"/>
      <c r="IVG133" s="511"/>
      <c r="IVH133" s="511"/>
      <c r="IVI133" s="511"/>
      <c r="IVJ133" s="511"/>
      <c r="IVK133" s="511"/>
      <c r="IVL133" s="511"/>
      <c r="IVM133" s="511"/>
      <c r="IVN133" s="511"/>
      <c r="IVO133" s="511"/>
      <c r="IVP133" s="511"/>
      <c r="IVQ133" s="511"/>
      <c r="IVR133" s="511"/>
      <c r="IVS133" s="511"/>
      <c r="IVT133" s="511"/>
      <c r="IVU133" s="511"/>
      <c r="IVV133" s="511"/>
      <c r="IVW133" s="511"/>
      <c r="IVX133" s="511"/>
      <c r="IVY133" s="511"/>
      <c r="IVZ133" s="511"/>
      <c r="IWA133" s="511"/>
      <c r="IWB133" s="511"/>
      <c r="IWC133" s="511"/>
      <c r="IWD133" s="511"/>
      <c r="IWE133" s="511"/>
      <c r="IWF133" s="511"/>
      <c r="IWG133" s="511"/>
      <c r="IWH133" s="511"/>
      <c r="IWI133" s="511"/>
      <c r="IWJ133" s="511"/>
      <c r="IWK133" s="511"/>
      <c r="IWL133" s="511"/>
      <c r="IWM133" s="511"/>
      <c r="IWN133" s="511"/>
      <c r="IWO133" s="511"/>
      <c r="IWP133" s="511"/>
      <c r="IWQ133" s="511"/>
      <c r="IWR133" s="511"/>
      <c r="IWS133" s="511"/>
      <c r="IWT133" s="511"/>
      <c r="IWU133" s="511"/>
      <c r="IWV133" s="511"/>
      <c r="IWW133" s="511"/>
      <c r="IWX133" s="511"/>
      <c r="IWY133" s="511"/>
      <c r="IWZ133" s="511"/>
      <c r="IXA133" s="511"/>
      <c r="IXB133" s="511"/>
      <c r="IXC133" s="511"/>
      <c r="IXD133" s="511"/>
      <c r="IXE133" s="511"/>
      <c r="IXF133" s="511"/>
      <c r="IXG133" s="511"/>
      <c r="IXH133" s="511"/>
      <c r="IXI133" s="511"/>
      <c r="IXJ133" s="511"/>
      <c r="IXK133" s="511"/>
      <c r="IXL133" s="511"/>
      <c r="IXM133" s="511"/>
      <c r="IXN133" s="511"/>
      <c r="IXO133" s="511"/>
      <c r="IXP133" s="511"/>
      <c r="IXQ133" s="511"/>
      <c r="IXR133" s="511"/>
      <c r="IXS133" s="511"/>
      <c r="IXT133" s="511"/>
      <c r="IXU133" s="511"/>
      <c r="IXV133" s="511"/>
      <c r="IXW133" s="511"/>
      <c r="IXX133" s="511"/>
      <c r="IXY133" s="511"/>
      <c r="IXZ133" s="511"/>
      <c r="IYA133" s="511"/>
      <c r="IYB133" s="511"/>
      <c r="IYC133" s="511"/>
      <c r="IYD133" s="511"/>
      <c r="IYE133" s="511"/>
      <c r="IYF133" s="511"/>
      <c r="IYG133" s="511"/>
      <c r="IYH133" s="511"/>
      <c r="IYI133" s="511"/>
      <c r="IYJ133" s="511"/>
      <c r="IYK133" s="511"/>
      <c r="IYL133" s="511"/>
      <c r="IYM133" s="511"/>
      <c r="IYN133" s="511"/>
      <c r="IYO133" s="511"/>
      <c r="IYP133" s="511"/>
      <c r="IYQ133" s="511"/>
      <c r="IYR133" s="511"/>
      <c r="IYS133" s="511"/>
      <c r="IYT133" s="511"/>
      <c r="IYU133" s="511"/>
      <c r="IYV133" s="511"/>
      <c r="IYW133" s="511"/>
      <c r="IYX133" s="511"/>
      <c r="IYY133" s="511"/>
      <c r="IYZ133" s="511"/>
      <c r="IZA133" s="511"/>
      <c r="IZB133" s="511"/>
      <c r="IZC133" s="511"/>
      <c r="IZD133" s="511"/>
      <c r="IZE133" s="511"/>
      <c r="IZF133" s="511"/>
      <c r="IZG133" s="511"/>
      <c r="IZH133" s="511"/>
      <c r="IZI133" s="511"/>
      <c r="IZJ133" s="511"/>
      <c r="IZK133" s="511"/>
      <c r="IZL133" s="511"/>
      <c r="IZM133" s="511"/>
      <c r="IZN133" s="511"/>
      <c r="IZO133" s="511"/>
      <c r="IZP133" s="511"/>
      <c r="IZQ133" s="511"/>
      <c r="IZR133" s="511"/>
      <c r="IZS133" s="511"/>
      <c r="IZT133" s="511"/>
      <c r="IZU133" s="511"/>
      <c r="IZV133" s="511"/>
      <c r="IZW133" s="511"/>
      <c r="IZX133" s="511"/>
      <c r="IZY133" s="511"/>
      <c r="IZZ133" s="511"/>
      <c r="JAA133" s="511"/>
      <c r="JAB133" s="511"/>
      <c r="JAC133" s="511"/>
      <c r="JAD133" s="511"/>
      <c r="JAE133" s="511"/>
      <c r="JAF133" s="511"/>
      <c r="JAG133" s="511"/>
      <c r="JAH133" s="511"/>
      <c r="JAI133" s="511"/>
      <c r="JAJ133" s="511"/>
      <c r="JAK133" s="511"/>
      <c r="JAL133" s="511"/>
      <c r="JAM133" s="511"/>
      <c r="JAN133" s="511"/>
      <c r="JAO133" s="511"/>
      <c r="JAP133" s="511"/>
      <c r="JAQ133" s="511"/>
      <c r="JAR133" s="511"/>
      <c r="JAS133" s="511"/>
      <c r="JAT133" s="511"/>
      <c r="JAU133" s="511"/>
      <c r="JAV133" s="511"/>
      <c r="JAW133" s="511"/>
      <c r="JAX133" s="511"/>
      <c r="JAY133" s="511"/>
      <c r="JAZ133" s="511"/>
      <c r="JBA133" s="511"/>
      <c r="JBB133" s="511"/>
      <c r="JBC133" s="511"/>
      <c r="JBD133" s="511"/>
      <c r="JBE133" s="511"/>
      <c r="JBF133" s="511"/>
      <c r="JBG133" s="511"/>
      <c r="JBH133" s="511"/>
      <c r="JBI133" s="511"/>
      <c r="JBJ133" s="511"/>
      <c r="JBK133" s="511"/>
      <c r="JBL133" s="511"/>
      <c r="JBM133" s="511"/>
      <c r="JBN133" s="511"/>
      <c r="JBO133" s="511"/>
      <c r="JBP133" s="511"/>
      <c r="JBQ133" s="511"/>
      <c r="JBR133" s="511"/>
      <c r="JBS133" s="511"/>
      <c r="JBT133" s="511"/>
      <c r="JBU133" s="511"/>
      <c r="JBV133" s="511"/>
      <c r="JBW133" s="511"/>
      <c r="JBX133" s="511"/>
      <c r="JBY133" s="511"/>
      <c r="JBZ133" s="511"/>
      <c r="JCA133" s="511"/>
      <c r="JCB133" s="511"/>
      <c r="JCC133" s="511"/>
      <c r="JCD133" s="511"/>
      <c r="JCE133" s="511"/>
      <c r="JCF133" s="511"/>
      <c r="JCG133" s="511"/>
      <c r="JCH133" s="511"/>
      <c r="JCI133" s="511"/>
      <c r="JCJ133" s="511"/>
      <c r="JCK133" s="511"/>
      <c r="JCL133" s="511"/>
      <c r="JCM133" s="511"/>
      <c r="JCN133" s="511"/>
      <c r="JCO133" s="511"/>
      <c r="JCP133" s="511"/>
      <c r="JCQ133" s="511"/>
      <c r="JCR133" s="511"/>
      <c r="JCS133" s="511"/>
      <c r="JCT133" s="511"/>
      <c r="JCU133" s="511"/>
      <c r="JCV133" s="511"/>
      <c r="JCW133" s="511"/>
      <c r="JCX133" s="511"/>
      <c r="JCY133" s="511"/>
      <c r="JCZ133" s="511"/>
      <c r="JDA133" s="511"/>
      <c r="JDB133" s="511"/>
      <c r="JDC133" s="511"/>
      <c r="JDD133" s="511"/>
      <c r="JDE133" s="511"/>
      <c r="JDF133" s="511"/>
      <c r="JDG133" s="511"/>
      <c r="JDH133" s="511"/>
      <c r="JDI133" s="511"/>
      <c r="JDJ133" s="511"/>
      <c r="JDK133" s="511"/>
      <c r="JDL133" s="511"/>
      <c r="JDM133" s="511"/>
      <c r="JDN133" s="511"/>
      <c r="JDO133" s="511"/>
      <c r="JDP133" s="511"/>
      <c r="JDQ133" s="511"/>
      <c r="JDR133" s="511"/>
      <c r="JDS133" s="511"/>
      <c r="JDT133" s="511"/>
      <c r="JDU133" s="511"/>
      <c r="JDV133" s="511"/>
      <c r="JDW133" s="511"/>
      <c r="JDX133" s="511"/>
      <c r="JDY133" s="511"/>
      <c r="JDZ133" s="511"/>
      <c r="JEA133" s="511"/>
      <c r="JEB133" s="511"/>
      <c r="JEC133" s="511"/>
      <c r="JED133" s="511"/>
      <c r="JEE133" s="511"/>
      <c r="JEF133" s="511"/>
      <c r="JEG133" s="511"/>
      <c r="JEH133" s="511"/>
      <c r="JEI133" s="511"/>
      <c r="JEJ133" s="511"/>
      <c r="JEK133" s="511"/>
      <c r="JEL133" s="511"/>
      <c r="JEM133" s="511"/>
      <c r="JEN133" s="511"/>
      <c r="JEO133" s="511"/>
      <c r="JEP133" s="511"/>
      <c r="JEQ133" s="511"/>
      <c r="JER133" s="511"/>
      <c r="JES133" s="511"/>
      <c r="JET133" s="511"/>
      <c r="JEU133" s="511"/>
      <c r="JEV133" s="511"/>
      <c r="JEW133" s="511"/>
      <c r="JEX133" s="511"/>
      <c r="JEY133" s="511"/>
      <c r="JEZ133" s="511"/>
      <c r="JFA133" s="511"/>
      <c r="JFB133" s="511"/>
      <c r="JFC133" s="511"/>
      <c r="JFD133" s="511"/>
      <c r="JFE133" s="511"/>
      <c r="JFF133" s="511"/>
      <c r="JFG133" s="511"/>
      <c r="JFH133" s="511"/>
      <c r="JFI133" s="511"/>
      <c r="JFJ133" s="511"/>
      <c r="JFK133" s="511"/>
      <c r="JFL133" s="511"/>
      <c r="JFM133" s="511"/>
      <c r="JFN133" s="511"/>
      <c r="JFO133" s="511"/>
      <c r="JFP133" s="511"/>
      <c r="JFQ133" s="511"/>
      <c r="JFR133" s="511"/>
      <c r="JFS133" s="511"/>
      <c r="JFT133" s="511"/>
      <c r="JFU133" s="511"/>
      <c r="JFV133" s="511"/>
      <c r="JFW133" s="511"/>
      <c r="JFX133" s="511"/>
      <c r="JFY133" s="511"/>
      <c r="JFZ133" s="511"/>
      <c r="JGA133" s="511"/>
      <c r="JGB133" s="511"/>
      <c r="JGC133" s="511"/>
      <c r="JGD133" s="511"/>
      <c r="JGE133" s="511"/>
      <c r="JGF133" s="511"/>
      <c r="JGG133" s="511"/>
      <c r="JGH133" s="511"/>
      <c r="JGI133" s="511"/>
      <c r="JGJ133" s="511"/>
      <c r="JGK133" s="511"/>
      <c r="JGL133" s="511"/>
      <c r="JGM133" s="511"/>
      <c r="JGN133" s="511"/>
      <c r="JGO133" s="511"/>
      <c r="JGP133" s="511"/>
      <c r="JGQ133" s="511"/>
      <c r="JGR133" s="511"/>
      <c r="JGS133" s="511"/>
      <c r="JGT133" s="511"/>
      <c r="JGU133" s="511"/>
      <c r="JGV133" s="511"/>
      <c r="JGW133" s="511"/>
      <c r="JGX133" s="511"/>
      <c r="JGY133" s="511"/>
      <c r="JGZ133" s="511"/>
      <c r="JHA133" s="511"/>
      <c r="JHB133" s="511"/>
      <c r="JHC133" s="511"/>
      <c r="JHD133" s="511"/>
      <c r="JHE133" s="511"/>
      <c r="JHF133" s="511"/>
      <c r="JHG133" s="511"/>
      <c r="JHH133" s="511"/>
      <c r="JHI133" s="511"/>
      <c r="JHJ133" s="511"/>
      <c r="JHK133" s="511"/>
      <c r="JHL133" s="511"/>
      <c r="JHM133" s="511"/>
      <c r="JHN133" s="511"/>
      <c r="JHO133" s="511"/>
      <c r="JHP133" s="511"/>
      <c r="JHQ133" s="511"/>
      <c r="JHR133" s="511"/>
      <c r="JHS133" s="511"/>
      <c r="JHT133" s="511"/>
      <c r="JHU133" s="511"/>
      <c r="JHV133" s="511"/>
      <c r="JHW133" s="511"/>
      <c r="JHX133" s="511"/>
      <c r="JHY133" s="511"/>
      <c r="JHZ133" s="511"/>
      <c r="JIA133" s="511"/>
      <c r="JIB133" s="511"/>
      <c r="JIC133" s="511"/>
      <c r="JID133" s="511"/>
      <c r="JIE133" s="511"/>
      <c r="JIF133" s="511"/>
      <c r="JIG133" s="511"/>
      <c r="JIH133" s="511"/>
      <c r="JII133" s="511"/>
      <c r="JIJ133" s="511"/>
      <c r="JIK133" s="511"/>
      <c r="JIL133" s="511"/>
      <c r="JIM133" s="511"/>
      <c r="JIN133" s="511"/>
      <c r="JIO133" s="511"/>
      <c r="JIP133" s="511"/>
      <c r="JIQ133" s="511"/>
      <c r="JIR133" s="511"/>
      <c r="JIS133" s="511"/>
      <c r="JIT133" s="511"/>
      <c r="JIU133" s="511"/>
      <c r="JIV133" s="511"/>
      <c r="JIW133" s="511"/>
      <c r="JIX133" s="511"/>
      <c r="JIY133" s="511"/>
      <c r="JIZ133" s="511"/>
      <c r="JJA133" s="511"/>
      <c r="JJB133" s="511"/>
      <c r="JJC133" s="511"/>
      <c r="JJD133" s="511"/>
      <c r="JJE133" s="511"/>
      <c r="JJF133" s="511"/>
      <c r="JJG133" s="511"/>
      <c r="JJH133" s="511"/>
      <c r="JJI133" s="511"/>
      <c r="JJJ133" s="511"/>
      <c r="JJK133" s="511"/>
      <c r="JJL133" s="511"/>
      <c r="JJM133" s="511"/>
      <c r="JJN133" s="511"/>
      <c r="JJO133" s="511"/>
      <c r="JJP133" s="511"/>
      <c r="JJQ133" s="511"/>
      <c r="JJR133" s="511"/>
      <c r="JJS133" s="511"/>
      <c r="JJT133" s="511"/>
      <c r="JJU133" s="511"/>
      <c r="JJV133" s="511"/>
      <c r="JJW133" s="511"/>
      <c r="JJX133" s="511"/>
      <c r="JJY133" s="511"/>
      <c r="JJZ133" s="511"/>
      <c r="JKA133" s="511"/>
      <c r="JKB133" s="511"/>
      <c r="JKC133" s="511"/>
      <c r="JKD133" s="511"/>
      <c r="JKE133" s="511"/>
      <c r="JKF133" s="511"/>
      <c r="JKG133" s="511"/>
      <c r="JKH133" s="511"/>
      <c r="JKI133" s="511"/>
      <c r="JKJ133" s="511"/>
      <c r="JKK133" s="511"/>
      <c r="JKL133" s="511"/>
      <c r="JKM133" s="511"/>
      <c r="JKN133" s="511"/>
      <c r="JKO133" s="511"/>
      <c r="JKP133" s="511"/>
      <c r="JKQ133" s="511"/>
      <c r="JKR133" s="511"/>
      <c r="JKS133" s="511"/>
      <c r="JKT133" s="511"/>
      <c r="JKU133" s="511"/>
      <c r="JKV133" s="511"/>
      <c r="JKW133" s="511"/>
      <c r="JKX133" s="511"/>
      <c r="JKY133" s="511"/>
      <c r="JKZ133" s="511"/>
      <c r="JLA133" s="511"/>
      <c r="JLB133" s="511"/>
      <c r="JLC133" s="511"/>
      <c r="JLD133" s="511"/>
      <c r="JLE133" s="511"/>
      <c r="JLF133" s="511"/>
      <c r="JLG133" s="511"/>
      <c r="JLH133" s="511"/>
      <c r="JLI133" s="511"/>
      <c r="JLJ133" s="511"/>
      <c r="JLK133" s="511"/>
      <c r="JLL133" s="511"/>
      <c r="JLM133" s="511"/>
      <c r="JLN133" s="511"/>
      <c r="JLO133" s="511"/>
      <c r="JLP133" s="511"/>
      <c r="JLQ133" s="511"/>
      <c r="JLR133" s="511"/>
      <c r="JLS133" s="511"/>
      <c r="JLT133" s="511"/>
      <c r="JLU133" s="511"/>
      <c r="JLV133" s="511"/>
      <c r="JLW133" s="511"/>
      <c r="JLX133" s="511"/>
      <c r="JLY133" s="511"/>
      <c r="JLZ133" s="511"/>
      <c r="JMA133" s="511"/>
      <c r="JMB133" s="511"/>
      <c r="JMC133" s="511"/>
      <c r="JMD133" s="511"/>
      <c r="JME133" s="511"/>
      <c r="JMF133" s="511"/>
      <c r="JMG133" s="511"/>
      <c r="JMH133" s="511"/>
      <c r="JMI133" s="511"/>
      <c r="JMJ133" s="511"/>
      <c r="JMK133" s="511"/>
      <c r="JML133" s="511"/>
      <c r="JMM133" s="511"/>
      <c r="JMN133" s="511"/>
      <c r="JMO133" s="511"/>
      <c r="JMP133" s="511"/>
      <c r="JMQ133" s="511"/>
      <c r="JMR133" s="511"/>
      <c r="JMS133" s="511"/>
      <c r="JMT133" s="511"/>
      <c r="JMU133" s="511"/>
      <c r="JMV133" s="511"/>
      <c r="JMW133" s="511"/>
      <c r="JMX133" s="511"/>
      <c r="JMY133" s="511"/>
      <c r="JMZ133" s="511"/>
      <c r="JNA133" s="511"/>
      <c r="JNB133" s="511"/>
      <c r="JNC133" s="511"/>
      <c r="JND133" s="511"/>
      <c r="JNE133" s="511"/>
      <c r="JNF133" s="511"/>
      <c r="JNG133" s="511"/>
      <c r="JNH133" s="511"/>
      <c r="JNI133" s="511"/>
      <c r="JNJ133" s="511"/>
      <c r="JNK133" s="511"/>
      <c r="JNL133" s="511"/>
      <c r="JNM133" s="511"/>
      <c r="JNN133" s="511"/>
      <c r="JNO133" s="511"/>
      <c r="JNP133" s="511"/>
      <c r="JNQ133" s="511"/>
      <c r="JNR133" s="511"/>
      <c r="JNS133" s="511"/>
      <c r="JNT133" s="511"/>
      <c r="JNU133" s="511"/>
      <c r="JNV133" s="511"/>
      <c r="JNW133" s="511"/>
      <c r="JNX133" s="511"/>
      <c r="JNY133" s="511"/>
      <c r="JNZ133" s="511"/>
      <c r="JOA133" s="511"/>
      <c r="JOB133" s="511"/>
      <c r="JOC133" s="511"/>
      <c r="JOD133" s="511"/>
      <c r="JOE133" s="511"/>
      <c r="JOF133" s="511"/>
      <c r="JOG133" s="511"/>
      <c r="JOH133" s="511"/>
      <c r="JOI133" s="511"/>
      <c r="JOJ133" s="511"/>
      <c r="JOK133" s="511"/>
      <c r="JOL133" s="511"/>
      <c r="JOM133" s="511"/>
      <c r="JON133" s="511"/>
      <c r="JOO133" s="511"/>
      <c r="JOP133" s="511"/>
      <c r="JOQ133" s="511"/>
      <c r="JOR133" s="511"/>
      <c r="JOS133" s="511"/>
      <c r="JOT133" s="511"/>
      <c r="JOU133" s="511"/>
      <c r="JOV133" s="511"/>
      <c r="JOW133" s="511"/>
      <c r="JOX133" s="511"/>
      <c r="JOY133" s="511"/>
      <c r="JOZ133" s="511"/>
      <c r="JPA133" s="511"/>
      <c r="JPB133" s="511"/>
      <c r="JPC133" s="511"/>
      <c r="JPD133" s="511"/>
      <c r="JPE133" s="511"/>
      <c r="JPF133" s="511"/>
      <c r="JPG133" s="511"/>
      <c r="JPH133" s="511"/>
      <c r="JPI133" s="511"/>
      <c r="JPJ133" s="511"/>
      <c r="JPK133" s="511"/>
      <c r="JPL133" s="511"/>
      <c r="JPM133" s="511"/>
      <c r="JPN133" s="511"/>
      <c r="JPO133" s="511"/>
      <c r="JPP133" s="511"/>
      <c r="JPQ133" s="511"/>
      <c r="JPR133" s="511"/>
      <c r="JPS133" s="511"/>
      <c r="JPT133" s="511"/>
      <c r="JPU133" s="511"/>
      <c r="JPV133" s="511"/>
      <c r="JPW133" s="511"/>
      <c r="JPX133" s="511"/>
      <c r="JPY133" s="511"/>
      <c r="JPZ133" s="511"/>
      <c r="JQA133" s="511"/>
      <c r="JQB133" s="511"/>
      <c r="JQC133" s="511"/>
      <c r="JQD133" s="511"/>
      <c r="JQE133" s="511"/>
      <c r="JQF133" s="511"/>
      <c r="JQG133" s="511"/>
      <c r="JQH133" s="511"/>
      <c r="JQI133" s="511"/>
      <c r="JQJ133" s="511"/>
      <c r="JQK133" s="511"/>
      <c r="JQL133" s="511"/>
      <c r="JQM133" s="511"/>
      <c r="JQN133" s="511"/>
      <c r="JQO133" s="511"/>
      <c r="JQP133" s="511"/>
      <c r="JQQ133" s="511"/>
      <c r="JQR133" s="511"/>
      <c r="JQS133" s="511"/>
      <c r="JQT133" s="511"/>
      <c r="JQU133" s="511"/>
      <c r="JQV133" s="511"/>
      <c r="JQW133" s="511"/>
      <c r="JQX133" s="511"/>
      <c r="JQY133" s="511"/>
      <c r="JQZ133" s="511"/>
      <c r="JRA133" s="511"/>
      <c r="JRB133" s="511"/>
      <c r="JRC133" s="511"/>
      <c r="JRD133" s="511"/>
      <c r="JRE133" s="511"/>
      <c r="JRF133" s="511"/>
      <c r="JRG133" s="511"/>
      <c r="JRH133" s="511"/>
      <c r="JRI133" s="511"/>
      <c r="JRJ133" s="511"/>
      <c r="JRK133" s="511"/>
      <c r="JRL133" s="511"/>
      <c r="JRM133" s="511"/>
      <c r="JRN133" s="511"/>
      <c r="JRO133" s="511"/>
      <c r="JRP133" s="511"/>
      <c r="JRQ133" s="511"/>
      <c r="JRR133" s="511"/>
      <c r="JRS133" s="511"/>
      <c r="JRT133" s="511"/>
      <c r="JRU133" s="511"/>
      <c r="JRV133" s="511"/>
      <c r="JRW133" s="511"/>
      <c r="JRX133" s="511"/>
      <c r="JRY133" s="511"/>
      <c r="JRZ133" s="511"/>
      <c r="JSA133" s="511"/>
      <c r="JSB133" s="511"/>
      <c r="JSC133" s="511"/>
      <c r="JSD133" s="511"/>
      <c r="JSE133" s="511"/>
      <c r="JSF133" s="511"/>
      <c r="JSG133" s="511"/>
      <c r="JSH133" s="511"/>
      <c r="JSI133" s="511"/>
      <c r="JSJ133" s="511"/>
      <c r="JSK133" s="511"/>
      <c r="JSL133" s="511"/>
      <c r="JSM133" s="511"/>
      <c r="JSN133" s="511"/>
      <c r="JSO133" s="511"/>
      <c r="JSP133" s="511"/>
      <c r="JSQ133" s="511"/>
      <c r="JSR133" s="511"/>
      <c r="JSS133" s="511"/>
      <c r="JST133" s="511"/>
      <c r="JSU133" s="511"/>
      <c r="JSV133" s="511"/>
      <c r="JSW133" s="511"/>
      <c r="JSX133" s="511"/>
      <c r="JSY133" s="511"/>
      <c r="JSZ133" s="511"/>
      <c r="JTA133" s="511"/>
      <c r="JTB133" s="511"/>
      <c r="JTC133" s="511"/>
      <c r="JTD133" s="511"/>
      <c r="JTE133" s="511"/>
      <c r="JTF133" s="511"/>
      <c r="JTG133" s="511"/>
      <c r="JTH133" s="511"/>
      <c r="JTI133" s="511"/>
      <c r="JTJ133" s="511"/>
      <c r="JTK133" s="511"/>
      <c r="JTL133" s="511"/>
      <c r="JTM133" s="511"/>
      <c r="JTN133" s="511"/>
      <c r="JTO133" s="511"/>
      <c r="JTP133" s="511"/>
      <c r="JTQ133" s="511"/>
      <c r="JTR133" s="511"/>
      <c r="JTS133" s="511"/>
      <c r="JTT133" s="511"/>
      <c r="JTU133" s="511"/>
      <c r="JTV133" s="511"/>
      <c r="JTW133" s="511"/>
      <c r="JTX133" s="511"/>
      <c r="JTY133" s="511"/>
      <c r="JTZ133" s="511"/>
      <c r="JUA133" s="511"/>
      <c r="JUB133" s="511"/>
      <c r="JUC133" s="511"/>
      <c r="JUD133" s="511"/>
      <c r="JUE133" s="511"/>
      <c r="JUF133" s="511"/>
      <c r="JUG133" s="511"/>
      <c r="JUH133" s="511"/>
      <c r="JUI133" s="511"/>
      <c r="JUJ133" s="511"/>
      <c r="JUK133" s="511"/>
      <c r="JUL133" s="511"/>
      <c r="JUM133" s="511"/>
      <c r="JUN133" s="511"/>
      <c r="JUO133" s="511"/>
      <c r="JUP133" s="511"/>
      <c r="JUQ133" s="511"/>
      <c r="JUR133" s="511"/>
      <c r="JUS133" s="511"/>
      <c r="JUT133" s="511"/>
      <c r="JUU133" s="511"/>
      <c r="JUV133" s="511"/>
      <c r="JUW133" s="511"/>
      <c r="JUX133" s="511"/>
      <c r="JUY133" s="511"/>
      <c r="JUZ133" s="511"/>
      <c r="JVA133" s="511"/>
      <c r="JVB133" s="511"/>
      <c r="JVC133" s="511"/>
      <c r="JVD133" s="511"/>
      <c r="JVE133" s="511"/>
      <c r="JVF133" s="511"/>
      <c r="JVG133" s="511"/>
      <c r="JVH133" s="511"/>
      <c r="JVI133" s="511"/>
      <c r="JVJ133" s="511"/>
      <c r="JVK133" s="511"/>
      <c r="JVL133" s="511"/>
      <c r="JVM133" s="511"/>
      <c r="JVN133" s="511"/>
      <c r="JVO133" s="511"/>
      <c r="JVP133" s="511"/>
      <c r="JVQ133" s="511"/>
      <c r="JVR133" s="511"/>
      <c r="JVS133" s="511"/>
      <c r="JVT133" s="511"/>
      <c r="JVU133" s="511"/>
      <c r="JVV133" s="511"/>
      <c r="JVW133" s="511"/>
      <c r="JVX133" s="511"/>
      <c r="JVY133" s="511"/>
      <c r="JVZ133" s="511"/>
      <c r="JWA133" s="511"/>
      <c r="JWB133" s="511"/>
      <c r="JWC133" s="511"/>
      <c r="JWD133" s="511"/>
      <c r="JWE133" s="511"/>
      <c r="JWF133" s="511"/>
      <c r="JWG133" s="511"/>
      <c r="JWH133" s="511"/>
      <c r="JWI133" s="511"/>
      <c r="JWJ133" s="511"/>
      <c r="JWK133" s="511"/>
      <c r="JWL133" s="511"/>
      <c r="JWM133" s="511"/>
      <c r="JWN133" s="511"/>
      <c r="JWO133" s="511"/>
      <c r="JWP133" s="511"/>
      <c r="JWQ133" s="511"/>
      <c r="JWR133" s="511"/>
      <c r="JWS133" s="511"/>
      <c r="JWT133" s="511"/>
      <c r="JWU133" s="511"/>
      <c r="JWV133" s="511"/>
      <c r="JWW133" s="511"/>
      <c r="JWX133" s="511"/>
      <c r="JWY133" s="511"/>
      <c r="JWZ133" s="511"/>
      <c r="JXA133" s="511"/>
      <c r="JXB133" s="511"/>
      <c r="JXC133" s="511"/>
      <c r="JXD133" s="511"/>
      <c r="JXE133" s="511"/>
      <c r="JXF133" s="511"/>
      <c r="JXG133" s="511"/>
      <c r="JXH133" s="511"/>
      <c r="JXI133" s="511"/>
      <c r="JXJ133" s="511"/>
      <c r="JXK133" s="511"/>
      <c r="JXL133" s="511"/>
      <c r="JXM133" s="511"/>
      <c r="JXN133" s="511"/>
      <c r="JXO133" s="511"/>
      <c r="JXP133" s="511"/>
      <c r="JXQ133" s="511"/>
      <c r="JXR133" s="511"/>
      <c r="JXS133" s="511"/>
      <c r="JXT133" s="511"/>
      <c r="JXU133" s="511"/>
      <c r="JXV133" s="511"/>
      <c r="JXW133" s="511"/>
      <c r="JXX133" s="511"/>
      <c r="JXY133" s="511"/>
      <c r="JXZ133" s="511"/>
      <c r="JYA133" s="511"/>
      <c r="JYB133" s="511"/>
      <c r="JYC133" s="511"/>
      <c r="JYD133" s="511"/>
      <c r="JYE133" s="511"/>
      <c r="JYF133" s="511"/>
      <c r="JYG133" s="511"/>
      <c r="JYH133" s="511"/>
      <c r="JYI133" s="511"/>
      <c r="JYJ133" s="511"/>
      <c r="JYK133" s="511"/>
      <c r="JYL133" s="511"/>
      <c r="JYM133" s="511"/>
      <c r="JYN133" s="511"/>
      <c r="JYO133" s="511"/>
      <c r="JYP133" s="511"/>
      <c r="JYQ133" s="511"/>
      <c r="JYR133" s="511"/>
      <c r="JYS133" s="511"/>
      <c r="JYT133" s="511"/>
      <c r="JYU133" s="511"/>
      <c r="JYV133" s="511"/>
      <c r="JYW133" s="511"/>
      <c r="JYX133" s="511"/>
      <c r="JYY133" s="511"/>
      <c r="JYZ133" s="511"/>
      <c r="JZA133" s="511"/>
      <c r="JZB133" s="511"/>
      <c r="JZC133" s="511"/>
      <c r="JZD133" s="511"/>
      <c r="JZE133" s="511"/>
      <c r="JZF133" s="511"/>
      <c r="JZG133" s="511"/>
      <c r="JZH133" s="511"/>
      <c r="JZI133" s="511"/>
      <c r="JZJ133" s="511"/>
      <c r="JZK133" s="511"/>
      <c r="JZL133" s="511"/>
      <c r="JZM133" s="511"/>
      <c r="JZN133" s="511"/>
      <c r="JZO133" s="511"/>
      <c r="JZP133" s="511"/>
      <c r="JZQ133" s="511"/>
      <c r="JZR133" s="511"/>
      <c r="JZS133" s="511"/>
      <c r="JZT133" s="511"/>
      <c r="JZU133" s="511"/>
      <c r="JZV133" s="511"/>
      <c r="JZW133" s="511"/>
      <c r="JZX133" s="511"/>
      <c r="JZY133" s="511"/>
      <c r="JZZ133" s="511"/>
      <c r="KAA133" s="511"/>
      <c r="KAB133" s="511"/>
      <c r="KAC133" s="511"/>
      <c r="KAD133" s="511"/>
      <c r="KAE133" s="511"/>
      <c r="KAF133" s="511"/>
      <c r="KAG133" s="511"/>
      <c r="KAH133" s="511"/>
      <c r="KAI133" s="511"/>
      <c r="KAJ133" s="511"/>
      <c r="KAK133" s="511"/>
      <c r="KAL133" s="511"/>
      <c r="KAM133" s="511"/>
      <c r="KAN133" s="511"/>
      <c r="KAO133" s="511"/>
      <c r="KAP133" s="511"/>
      <c r="KAQ133" s="511"/>
      <c r="KAR133" s="511"/>
      <c r="KAS133" s="511"/>
      <c r="KAT133" s="511"/>
      <c r="KAU133" s="511"/>
      <c r="KAV133" s="511"/>
      <c r="KAW133" s="511"/>
      <c r="KAX133" s="511"/>
      <c r="KAY133" s="511"/>
      <c r="KAZ133" s="511"/>
      <c r="KBA133" s="511"/>
      <c r="KBB133" s="511"/>
      <c r="KBC133" s="511"/>
      <c r="KBD133" s="511"/>
      <c r="KBE133" s="511"/>
      <c r="KBF133" s="511"/>
      <c r="KBG133" s="511"/>
      <c r="KBH133" s="511"/>
      <c r="KBI133" s="511"/>
      <c r="KBJ133" s="511"/>
      <c r="KBK133" s="511"/>
      <c r="KBL133" s="511"/>
      <c r="KBM133" s="511"/>
      <c r="KBN133" s="511"/>
      <c r="KBO133" s="511"/>
      <c r="KBP133" s="511"/>
      <c r="KBQ133" s="511"/>
      <c r="KBR133" s="511"/>
      <c r="KBS133" s="511"/>
      <c r="KBT133" s="511"/>
      <c r="KBU133" s="511"/>
      <c r="KBV133" s="511"/>
      <c r="KBW133" s="511"/>
      <c r="KBX133" s="511"/>
      <c r="KBY133" s="511"/>
      <c r="KBZ133" s="511"/>
      <c r="KCA133" s="511"/>
      <c r="KCB133" s="511"/>
      <c r="KCC133" s="511"/>
      <c r="KCD133" s="511"/>
      <c r="KCE133" s="511"/>
      <c r="KCF133" s="511"/>
      <c r="KCG133" s="511"/>
      <c r="KCH133" s="511"/>
      <c r="KCI133" s="511"/>
      <c r="KCJ133" s="511"/>
      <c r="KCK133" s="511"/>
      <c r="KCL133" s="511"/>
      <c r="KCM133" s="511"/>
      <c r="KCN133" s="511"/>
      <c r="KCO133" s="511"/>
      <c r="KCP133" s="511"/>
      <c r="KCQ133" s="511"/>
      <c r="KCR133" s="511"/>
      <c r="KCS133" s="511"/>
      <c r="KCT133" s="511"/>
      <c r="KCU133" s="511"/>
      <c r="KCV133" s="511"/>
      <c r="KCW133" s="511"/>
      <c r="KCX133" s="511"/>
      <c r="KCY133" s="511"/>
      <c r="KCZ133" s="511"/>
      <c r="KDA133" s="511"/>
      <c r="KDB133" s="511"/>
      <c r="KDC133" s="511"/>
      <c r="KDD133" s="511"/>
      <c r="KDE133" s="511"/>
      <c r="KDF133" s="511"/>
      <c r="KDG133" s="511"/>
      <c r="KDH133" s="511"/>
      <c r="KDI133" s="511"/>
      <c r="KDJ133" s="511"/>
      <c r="KDK133" s="511"/>
      <c r="KDL133" s="511"/>
      <c r="KDM133" s="511"/>
      <c r="KDN133" s="511"/>
      <c r="KDO133" s="511"/>
      <c r="KDP133" s="511"/>
      <c r="KDQ133" s="511"/>
      <c r="KDR133" s="511"/>
      <c r="KDS133" s="511"/>
      <c r="KDT133" s="511"/>
      <c r="KDU133" s="511"/>
      <c r="KDV133" s="511"/>
      <c r="KDW133" s="511"/>
      <c r="KDX133" s="511"/>
      <c r="KDY133" s="511"/>
      <c r="KDZ133" s="511"/>
      <c r="KEA133" s="511"/>
      <c r="KEB133" s="511"/>
      <c r="KEC133" s="511"/>
      <c r="KED133" s="511"/>
      <c r="KEE133" s="511"/>
      <c r="KEF133" s="511"/>
      <c r="KEG133" s="511"/>
      <c r="KEH133" s="511"/>
      <c r="KEI133" s="511"/>
      <c r="KEJ133" s="511"/>
      <c r="KEK133" s="511"/>
      <c r="KEL133" s="511"/>
      <c r="KEM133" s="511"/>
      <c r="KEN133" s="511"/>
      <c r="KEO133" s="511"/>
      <c r="KEP133" s="511"/>
      <c r="KEQ133" s="511"/>
      <c r="KER133" s="511"/>
      <c r="KES133" s="511"/>
      <c r="KET133" s="511"/>
      <c r="KEU133" s="511"/>
      <c r="KEV133" s="511"/>
      <c r="KEW133" s="511"/>
      <c r="KEX133" s="511"/>
      <c r="KEY133" s="511"/>
      <c r="KEZ133" s="511"/>
      <c r="KFA133" s="511"/>
      <c r="KFB133" s="511"/>
      <c r="KFC133" s="511"/>
      <c r="KFD133" s="511"/>
      <c r="KFE133" s="511"/>
      <c r="KFF133" s="511"/>
      <c r="KFG133" s="511"/>
      <c r="KFH133" s="511"/>
      <c r="KFI133" s="511"/>
      <c r="KFJ133" s="511"/>
      <c r="KFK133" s="511"/>
      <c r="KFL133" s="511"/>
      <c r="KFM133" s="511"/>
      <c r="KFN133" s="511"/>
      <c r="KFO133" s="511"/>
      <c r="KFP133" s="511"/>
      <c r="KFQ133" s="511"/>
      <c r="KFR133" s="511"/>
      <c r="KFS133" s="511"/>
      <c r="KFT133" s="511"/>
      <c r="KFU133" s="511"/>
      <c r="KFV133" s="511"/>
      <c r="KFW133" s="511"/>
      <c r="KFX133" s="511"/>
      <c r="KFY133" s="511"/>
      <c r="KFZ133" s="511"/>
      <c r="KGA133" s="511"/>
      <c r="KGB133" s="511"/>
      <c r="KGC133" s="511"/>
      <c r="KGD133" s="511"/>
      <c r="KGE133" s="511"/>
      <c r="KGF133" s="511"/>
      <c r="KGG133" s="511"/>
      <c r="KGH133" s="511"/>
      <c r="KGI133" s="511"/>
      <c r="KGJ133" s="511"/>
      <c r="KGK133" s="511"/>
      <c r="KGL133" s="511"/>
      <c r="KGM133" s="511"/>
      <c r="KGN133" s="511"/>
      <c r="KGO133" s="511"/>
      <c r="KGP133" s="511"/>
      <c r="KGQ133" s="511"/>
      <c r="KGR133" s="511"/>
      <c r="KGS133" s="511"/>
      <c r="KGT133" s="511"/>
      <c r="KGU133" s="511"/>
      <c r="KGV133" s="511"/>
      <c r="KGW133" s="511"/>
      <c r="KGX133" s="511"/>
      <c r="KGY133" s="511"/>
      <c r="KGZ133" s="511"/>
      <c r="KHA133" s="511"/>
      <c r="KHB133" s="511"/>
      <c r="KHC133" s="511"/>
      <c r="KHD133" s="511"/>
      <c r="KHE133" s="511"/>
      <c r="KHF133" s="511"/>
      <c r="KHG133" s="511"/>
      <c r="KHH133" s="511"/>
      <c r="KHI133" s="511"/>
      <c r="KHJ133" s="511"/>
      <c r="KHK133" s="511"/>
      <c r="KHL133" s="511"/>
      <c r="KHM133" s="511"/>
      <c r="KHN133" s="511"/>
      <c r="KHO133" s="511"/>
      <c r="KHP133" s="511"/>
      <c r="KHQ133" s="511"/>
      <c r="KHR133" s="511"/>
      <c r="KHS133" s="511"/>
      <c r="KHT133" s="511"/>
      <c r="KHU133" s="511"/>
      <c r="KHV133" s="511"/>
      <c r="KHW133" s="511"/>
      <c r="KHX133" s="511"/>
      <c r="KHY133" s="511"/>
      <c r="KHZ133" s="511"/>
      <c r="KIA133" s="511"/>
      <c r="KIB133" s="511"/>
      <c r="KIC133" s="511"/>
      <c r="KID133" s="511"/>
      <c r="KIE133" s="511"/>
      <c r="KIF133" s="511"/>
      <c r="KIG133" s="511"/>
      <c r="KIH133" s="511"/>
      <c r="KII133" s="511"/>
      <c r="KIJ133" s="511"/>
      <c r="KIK133" s="511"/>
      <c r="KIL133" s="511"/>
      <c r="KIM133" s="511"/>
      <c r="KIN133" s="511"/>
      <c r="KIO133" s="511"/>
      <c r="KIP133" s="511"/>
      <c r="KIQ133" s="511"/>
      <c r="KIR133" s="511"/>
      <c r="KIS133" s="511"/>
      <c r="KIT133" s="511"/>
      <c r="KIU133" s="511"/>
      <c r="KIV133" s="511"/>
      <c r="KIW133" s="511"/>
      <c r="KIX133" s="511"/>
      <c r="KIY133" s="511"/>
      <c r="KIZ133" s="511"/>
      <c r="KJA133" s="511"/>
      <c r="KJB133" s="511"/>
      <c r="KJC133" s="511"/>
      <c r="KJD133" s="511"/>
      <c r="KJE133" s="511"/>
      <c r="KJF133" s="511"/>
      <c r="KJG133" s="511"/>
      <c r="KJH133" s="511"/>
      <c r="KJI133" s="511"/>
      <c r="KJJ133" s="511"/>
      <c r="KJK133" s="511"/>
      <c r="KJL133" s="511"/>
      <c r="KJM133" s="511"/>
      <c r="KJN133" s="511"/>
      <c r="KJO133" s="511"/>
      <c r="KJP133" s="511"/>
      <c r="KJQ133" s="511"/>
      <c r="KJR133" s="511"/>
      <c r="KJS133" s="511"/>
      <c r="KJT133" s="511"/>
      <c r="KJU133" s="511"/>
      <c r="KJV133" s="511"/>
      <c r="KJW133" s="511"/>
      <c r="KJX133" s="511"/>
      <c r="KJY133" s="511"/>
      <c r="KJZ133" s="511"/>
      <c r="KKA133" s="511"/>
      <c r="KKB133" s="511"/>
      <c r="KKC133" s="511"/>
      <c r="KKD133" s="511"/>
      <c r="KKE133" s="511"/>
      <c r="KKF133" s="511"/>
      <c r="KKG133" s="511"/>
      <c r="KKH133" s="511"/>
      <c r="KKI133" s="511"/>
      <c r="KKJ133" s="511"/>
      <c r="KKK133" s="511"/>
      <c r="KKL133" s="511"/>
      <c r="KKM133" s="511"/>
      <c r="KKN133" s="511"/>
      <c r="KKO133" s="511"/>
      <c r="KKP133" s="511"/>
      <c r="KKQ133" s="511"/>
      <c r="KKR133" s="511"/>
      <c r="KKS133" s="511"/>
      <c r="KKT133" s="511"/>
      <c r="KKU133" s="511"/>
      <c r="KKV133" s="511"/>
      <c r="KKW133" s="511"/>
      <c r="KKX133" s="511"/>
      <c r="KKY133" s="511"/>
      <c r="KKZ133" s="511"/>
      <c r="KLA133" s="511"/>
      <c r="KLB133" s="511"/>
      <c r="KLC133" s="511"/>
      <c r="KLD133" s="511"/>
      <c r="KLE133" s="511"/>
      <c r="KLF133" s="511"/>
      <c r="KLG133" s="511"/>
      <c r="KLH133" s="511"/>
      <c r="KLI133" s="511"/>
      <c r="KLJ133" s="511"/>
      <c r="KLK133" s="511"/>
      <c r="KLL133" s="511"/>
      <c r="KLM133" s="511"/>
      <c r="KLN133" s="511"/>
      <c r="KLO133" s="511"/>
      <c r="KLP133" s="511"/>
      <c r="KLQ133" s="511"/>
      <c r="KLR133" s="511"/>
      <c r="KLS133" s="511"/>
      <c r="KLT133" s="511"/>
      <c r="KLU133" s="511"/>
      <c r="KLV133" s="511"/>
      <c r="KLW133" s="511"/>
      <c r="KLX133" s="511"/>
      <c r="KLY133" s="511"/>
      <c r="KLZ133" s="511"/>
      <c r="KMA133" s="511"/>
      <c r="KMB133" s="511"/>
      <c r="KMC133" s="511"/>
      <c r="KMD133" s="511"/>
      <c r="KME133" s="511"/>
      <c r="KMF133" s="511"/>
      <c r="KMG133" s="511"/>
      <c r="KMH133" s="511"/>
      <c r="KMI133" s="511"/>
      <c r="KMJ133" s="511"/>
      <c r="KMK133" s="511"/>
      <c r="KML133" s="511"/>
      <c r="KMM133" s="511"/>
      <c r="KMN133" s="511"/>
      <c r="KMO133" s="511"/>
      <c r="KMP133" s="511"/>
      <c r="KMQ133" s="511"/>
      <c r="KMR133" s="511"/>
      <c r="KMS133" s="511"/>
      <c r="KMT133" s="511"/>
      <c r="KMU133" s="511"/>
      <c r="KMV133" s="511"/>
      <c r="KMW133" s="511"/>
      <c r="KMX133" s="511"/>
      <c r="KMY133" s="511"/>
      <c r="KMZ133" s="511"/>
      <c r="KNA133" s="511"/>
      <c r="KNB133" s="511"/>
      <c r="KNC133" s="511"/>
      <c r="KND133" s="511"/>
      <c r="KNE133" s="511"/>
      <c r="KNF133" s="511"/>
      <c r="KNG133" s="511"/>
      <c r="KNH133" s="511"/>
      <c r="KNI133" s="511"/>
      <c r="KNJ133" s="511"/>
      <c r="KNK133" s="511"/>
      <c r="KNL133" s="511"/>
      <c r="KNM133" s="511"/>
      <c r="KNN133" s="511"/>
      <c r="KNO133" s="511"/>
      <c r="KNP133" s="511"/>
      <c r="KNQ133" s="511"/>
      <c r="KNR133" s="511"/>
      <c r="KNS133" s="511"/>
      <c r="KNT133" s="511"/>
      <c r="KNU133" s="511"/>
      <c r="KNV133" s="511"/>
      <c r="KNW133" s="511"/>
      <c r="KNX133" s="511"/>
      <c r="KNY133" s="511"/>
      <c r="KNZ133" s="511"/>
      <c r="KOA133" s="511"/>
      <c r="KOB133" s="511"/>
      <c r="KOC133" s="511"/>
      <c r="KOD133" s="511"/>
      <c r="KOE133" s="511"/>
      <c r="KOF133" s="511"/>
      <c r="KOG133" s="511"/>
      <c r="KOH133" s="511"/>
      <c r="KOI133" s="511"/>
      <c r="KOJ133" s="511"/>
      <c r="KOK133" s="511"/>
      <c r="KOL133" s="511"/>
      <c r="KOM133" s="511"/>
      <c r="KON133" s="511"/>
      <c r="KOO133" s="511"/>
      <c r="KOP133" s="511"/>
      <c r="KOQ133" s="511"/>
      <c r="KOR133" s="511"/>
      <c r="KOS133" s="511"/>
      <c r="KOT133" s="511"/>
      <c r="KOU133" s="511"/>
      <c r="KOV133" s="511"/>
      <c r="KOW133" s="511"/>
      <c r="KOX133" s="511"/>
      <c r="KOY133" s="511"/>
      <c r="KOZ133" s="511"/>
      <c r="KPA133" s="511"/>
      <c r="KPB133" s="511"/>
      <c r="KPC133" s="511"/>
      <c r="KPD133" s="511"/>
      <c r="KPE133" s="511"/>
      <c r="KPF133" s="511"/>
      <c r="KPG133" s="511"/>
      <c r="KPH133" s="511"/>
      <c r="KPI133" s="511"/>
      <c r="KPJ133" s="511"/>
      <c r="KPK133" s="511"/>
      <c r="KPL133" s="511"/>
      <c r="KPM133" s="511"/>
      <c r="KPN133" s="511"/>
      <c r="KPO133" s="511"/>
      <c r="KPP133" s="511"/>
      <c r="KPQ133" s="511"/>
      <c r="KPR133" s="511"/>
      <c r="KPS133" s="511"/>
      <c r="KPT133" s="511"/>
      <c r="KPU133" s="511"/>
      <c r="KPV133" s="511"/>
      <c r="KPW133" s="511"/>
      <c r="KPX133" s="511"/>
      <c r="KPY133" s="511"/>
      <c r="KPZ133" s="511"/>
      <c r="KQA133" s="511"/>
      <c r="KQB133" s="511"/>
      <c r="KQC133" s="511"/>
      <c r="KQD133" s="511"/>
      <c r="KQE133" s="511"/>
      <c r="KQF133" s="511"/>
      <c r="KQG133" s="511"/>
      <c r="KQH133" s="511"/>
      <c r="KQI133" s="511"/>
      <c r="KQJ133" s="511"/>
      <c r="KQK133" s="511"/>
      <c r="KQL133" s="511"/>
      <c r="KQM133" s="511"/>
      <c r="KQN133" s="511"/>
      <c r="KQO133" s="511"/>
      <c r="KQP133" s="511"/>
      <c r="KQQ133" s="511"/>
      <c r="KQR133" s="511"/>
      <c r="KQS133" s="511"/>
      <c r="KQT133" s="511"/>
      <c r="KQU133" s="511"/>
      <c r="KQV133" s="511"/>
      <c r="KQW133" s="511"/>
      <c r="KQX133" s="511"/>
      <c r="KQY133" s="511"/>
      <c r="KQZ133" s="511"/>
      <c r="KRA133" s="511"/>
      <c r="KRB133" s="511"/>
      <c r="KRC133" s="511"/>
      <c r="KRD133" s="511"/>
      <c r="KRE133" s="511"/>
      <c r="KRF133" s="511"/>
      <c r="KRG133" s="511"/>
      <c r="KRH133" s="511"/>
      <c r="KRI133" s="511"/>
      <c r="KRJ133" s="511"/>
      <c r="KRK133" s="511"/>
      <c r="KRL133" s="511"/>
      <c r="KRM133" s="511"/>
      <c r="KRN133" s="511"/>
      <c r="KRO133" s="511"/>
      <c r="KRP133" s="511"/>
      <c r="KRQ133" s="511"/>
      <c r="KRR133" s="511"/>
      <c r="KRS133" s="511"/>
      <c r="KRT133" s="511"/>
      <c r="KRU133" s="511"/>
      <c r="KRV133" s="511"/>
      <c r="KRW133" s="511"/>
      <c r="KRX133" s="511"/>
      <c r="KRY133" s="511"/>
      <c r="KRZ133" s="511"/>
      <c r="KSA133" s="511"/>
      <c r="KSB133" s="511"/>
      <c r="KSC133" s="511"/>
      <c r="KSD133" s="511"/>
      <c r="KSE133" s="511"/>
      <c r="KSF133" s="511"/>
      <c r="KSG133" s="511"/>
      <c r="KSH133" s="511"/>
      <c r="KSI133" s="511"/>
      <c r="KSJ133" s="511"/>
      <c r="KSK133" s="511"/>
      <c r="KSL133" s="511"/>
      <c r="KSM133" s="511"/>
      <c r="KSN133" s="511"/>
      <c r="KSO133" s="511"/>
      <c r="KSP133" s="511"/>
      <c r="KSQ133" s="511"/>
      <c r="KSR133" s="511"/>
      <c r="KSS133" s="511"/>
      <c r="KST133" s="511"/>
      <c r="KSU133" s="511"/>
      <c r="KSV133" s="511"/>
      <c r="KSW133" s="511"/>
      <c r="KSX133" s="511"/>
      <c r="KSY133" s="511"/>
      <c r="KSZ133" s="511"/>
      <c r="KTA133" s="511"/>
      <c r="KTB133" s="511"/>
      <c r="KTC133" s="511"/>
      <c r="KTD133" s="511"/>
      <c r="KTE133" s="511"/>
      <c r="KTF133" s="511"/>
      <c r="KTG133" s="511"/>
      <c r="KTH133" s="511"/>
      <c r="KTI133" s="511"/>
      <c r="KTJ133" s="511"/>
      <c r="KTK133" s="511"/>
      <c r="KTL133" s="511"/>
      <c r="KTM133" s="511"/>
      <c r="KTN133" s="511"/>
      <c r="KTO133" s="511"/>
      <c r="KTP133" s="511"/>
      <c r="KTQ133" s="511"/>
      <c r="KTR133" s="511"/>
      <c r="KTS133" s="511"/>
      <c r="KTT133" s="511"/>
      <c r="KTU133" s="511"/>
      <c r="KTV133" s="511"/>
      <c r="KTW133" s="511"/>
      <c r="KTX133" s="511"/>
      <c r="KTY133" s="511"/>
      <c r="KTZ133" s="511"/>
      <c r="KUA133" s="511"/>
      <c r="KUB133" s="511"/>
      <c r="KUC133" s="511"/>
      <c r="KUD133" s="511"/>
      <c r="KUE133" s="511"/>
      <c r="KUF133" s="511"/>
      <c r="KUG133" s="511"/>
      <c r="KUH133" s="511"/>
      <c r="KUI133" s="511"/>
      <c r="KUJ133" s="511"/>
      <c r="KUK133" s="511"/>
      <c r="KUL133" s="511"/>
      <c r="KUM133" s="511"/>
      <c r="KUN133" s="511"/>
      <c r="KUO133" s="511"/>
      <c r="KUP133" s="511"/>
      <c r="KUQ133" s="511"/>
      <c r="KUR133" s="511"/>
      <c r="KUS133" s="511"/>
      <c r="KUT133" s="511"/>
      <c r="KUU133" s="511"/>
      <c r="KUV133" s="511"/>
      <c r="KUW133" s="511"/>
      <c r="KUX133" s="511"/>
      <c r="KUY133" s="511"/>
      <c r="KUZ133" s="511"/>
      <c r="KVA133" s="511"/>
      <c r="KVB133" s="511"/>
      <c r="KVC133" s="511"/>
      <c r="KVD133" s="511"/>
      <c r="KVE133" s="511"/>
      <c r="KVF133" s="511"/>
      <c r="KVG133" s="511"/>
      <c r="KVH133" s="511"/>
      <c r="KVI133" s="511"/>
      <c r="KVJ133" s="511"/>
      <c r="KVK133" s="511"/>
      <c r="KVL133" s="511"/>
      <c r="KVM133" s="511"/>
      <c r="KVN133" s="511"/>
      <c r="KVO133" s="511"/>
      <c r="KVP133" s="511"/>
      <c r="KVQ133" s="511"/>
      <c r="KVR133" s="511"/>
      <c r="KVS133" s="511"/>
      <c r="KVT133" s="511"/>
      <c r="KVU133" s="511"/>
      <c r="KVV133" s="511"/>
      <c r="KVW133" s="511"/>
      <c r="KVX133" s="511"/>
      <c r="KVY133" s="511"/>
      <c r="KVZ133" s="511"/>
      <c r="KWA133" s="511"/>
      <c r="KWB133" s="511"/>
      <c r="KWC133" s="511"/>
      <c r="KWD133" s="511"/>
      <c r="KWE133" s="511"/>
      <c r="KWF133" s="511"/>
      <c r="KWG133" s="511"/>
      <c r="KWH133" s="511"/>
      <c r="KWI133" s="511"/>
      <c r="KWJ133" s="511"/>
      <c r="KWK133" s="511"/>
      <c r="KWL133" s="511"/>
      <c r="KWM133" s="511"/>
      <c r="KWN133" s="511"/>
      <c r="KWO133" s="511"/>
      <c r="KWP133" s="511"/>
      <c r="KWQ133" s="511"/>
      <c r="KWR133" s="511"/>
      <c r="KWS133" s="511"/>
      <c r="KWT133" s="511"/>
      <c r="KWU133" s="511"/>
      <c r="KWV133" s="511"/>
      <c r="KWW133" s="511"/>
      <c r="KWX133" s="511"/>
      <c r="KWY133" s="511"/>
      <c r="KWZ133" s="511"/>
      <c r="KXA133" s="511"/>
      <c r="KXB133" s="511"/>
      <c r="KXC133" s="511"/>
      <c r="KXD133" s="511"/>
      <c r="KXE133" s="511"/>
      <c r="KXF133" s="511"/>
      <c r="KXG133" s="511"/>
      <c r="KXH133" s="511"/>
      <c r="KXI133" s="511"/>
      <c r="KXJ133" s="511"/>
      <c r="KXK133" s="511"/>
      <c r="KXL133" s="511"/>
      <c r="KXM133" s="511"/>
      <c r="KXN133" s="511"/>
      <c r="KXO133" s="511"/>
      <c r="KXP133" s="511"/>
      <c r="KXQ133" s="511"/>
      <c r="KXR133" s="511"/>
      <c r="KXS133" s="511"/>
      <c r="KXT133" s="511"/>
      <c r="KXU133" s="511"/>
      <c r="KXV133" s="511"/>
      <c r="KXW133" s="511"/>
      <c r="KXX133" s="511"/>
      <c r="KXY133" s="511"/>
      <c r="KXZ133" s="511"/>
      <c r="KYA133" s="511"/>
      <c r="KYB133" s="511"/>
      <c r="KYC133" s="511"/>
      <c r="KYD133" s="511"/>
      <c r="KYE133" s="511"/>
      <c r="KYF133" s="511"/>
      <c r="KYG133" s="511"/>
      <c r="KYH133" s="511"/>
      <c r="KYI133" s="511"/>
      <c r="KYJ133" s="511"/>
      <c r="KYK133" s="511"/>
      <c r="KYL133" s="511"/>
      <c r="KYM133" s="511"/>
      <c r="KYN133" s="511"/>
      <c r="KYO133" s="511"/>
      <c r="KYP133" s="511"/>
      <c r="KYQ133" s="511"/>
      <c r="KYR133" s="511"/>
      <c r="KYS133" s="511"/>
      <c r="KYT133" s="511"/>
      <c r="KYU133" s="511"/>
      <c r="KYV133" s="511"/>
      <c r="KYW133" s="511"/>
      <c r="KYX133" s="511"/>
      <c r="KYY133" s="511"/>
      <c r="KYZ133" s="511"/>
      <c r="KZA133" s="511"/>
      <c r="KZB133" s="511"/>
      <c r="KZC133" s="511"/>
      <c r="KZD133" s="511"/>
      <c r="KZE133" s="511"/>
      <c r="KZF133" s="511"/>
      <c r="KZG133" s="511"/>
      <c r="KZH133" s="511"/>
      <c r="KZI133" s="511"/>
      <c r="KZJ133" s="511"/>
      <c r="KZK133" s="511"/>
      <c r="KZL133" s="511"/>
      <c r="KZM133" s="511"/>
      <c r="KZN133" s="511"/>
      <c r="KZO133" s="511"/>
      <c r="KZP133" s="511"/>
      <c r="KZQ133" s="511"/>
      <c r="KZR133" s="511"/>
      <c r="KZS133" s="511"/>
      <c r="KZT133" s="511"/>
      <c r="KZU133" s="511"/>
      <c r="KZV133" s="511"/>
      <c r="KZW133" s="511"/>
      <c r="KZX133" s="511"/>
      <c r="KZY133" s="511"/>
      <c r="KZZ133" s="511"/>
      <c r="LAA133" s="511"/>
      <c r="LAB133" s="511"/>
      <c r="LAC133" s="511"/>
      <c r="LAD133" s="511"/>
      <c r="LAE133" s="511"/>
      <c r="LAF133" s="511"/>
      <c r="LAG133" s="511"/>
      <c r="LAH133" s="511"/>
      <c r="LAI133" s="511"/>
      <c r="LAJ133" s="511"/>
      <c r="LAK133" s="511"/>
      <c r="LAL133" s="511"/>
      <c r="LAM133" s="511"/>
      <c r="LAN133" s="511"/>
      <c r="LAO133" s="511"/>
      <c r="LAP133" s="511"/>
      <c r="LAQ133" s="511"/>
      <c r="LAR133" s="511"/>
      <c r="LAS133" s="511"/>
      <c r="LAT133" s="511"/>
      <c r="LAU133" s="511"/>
      <c r="LAV133" s="511"/>
      <c r="LAW133" s="511"/>
      <c r="LAX133" s="511"/>
      <c r="LAY133" s="511"/>
      <c r="LAZ133" s="511"/>
      <c r="LBA133" s="511"/>
      <c r="LBB133" s="511"/>
      <c r="LBC133" s="511"/>
      <c r="LBD133" s="511"/>
      <c r="LBE133" s="511"/>
      <c r="LBF133" s="511"/>
      <c r="LBG133" s="511"/>
      <c r="LBH133" s="511"/>
      <c r="LBI133" s="511"/>
      <c r="LBJ133" s="511"/>
      <c r="LBK133" s="511"/>
      <c r="LBL133" s="511"/>
      <c r="LBM133" s="511"/>
      <c r="LBN133" s="511"/>
      <c r="LBO133" s="511"/>
      <c r="LBP133" s="511"/>
      <c r="LBQ133" s="511"/>
      <c r="LBR133" s="511"/>
      <c r="LBS133" s="511"/>
      <c r="LBT133" s="511"/>
      <c r="LBU133" s="511"/>
      <c r="LBV133" s="511"/>
      <c r="LBW133" s="511"/>
      <c r="LBX133" s="511"/>
      <c r="LBY133" s="511"/>
      <c r="LBZ133" s="511"/>
      <c r="LCA133" s="511"/>
      <c r="LCB133" s="511"/>
      <c r="LCC133" s="511"/>
      <c r="LCD133" s="511"/>
      <c r="LCE133" s="511"/>
      <c r="LCF133" s="511"/>
      <c r="LCG133" s="511"/>
      <c r="LCH133" s="511"/>
      <c r="LCI133" s="511"/>
      <c r="LCJ133" s="511"/>
      <c r="LCK133" s="511"/>
      <c r="LCL133" s="511"/>
      <c r="LCM133" s="511"/>
      <c r="LCN133" s="511"/>
      <c r="LCO133" s="511"/>
      <c r="LCP133" s="511"/>
      <c r="LCQ133" s="511"/>
      <c r="LCR133" s="511"/>
      <c r="LCS133" s="511"/>
      <c r="LCT133" s="511"/>
      <c r="LCU133" s="511"/>
      <c r="LCV133" s="511"/>
      <c r="LCW133" s="511"/>
      <c r="LCX133" s="511"/>
      <c r="LCY133" s="511"/>
      <c r="LCZ133" s="511"/>
      <c r="LDA133" s="511"/>
      <c r="LDB133" s="511"/>
      <c r="LDC133" s="511"/>
      <c r="LDD133" s="511"/>
      <c r="LDE133" s="511"/>
      <c r="LDF133" s="511"/>
      <c r="LDG133" s="511"/>
      <c r="LDH133" s="511"/>
      <c r="LDI133" s="511"/>
      <c r="LDJ133" s="511"/>
      <c r="LDK133" s="511"/>
      <c r="LDL133" s="511"/>
      <c r="LDM133" s="511"/>
      <c r="LDN133" s="511"/>
      <c r="LDO133" s="511"/>
      <c r="LDP133" s="511"/>
      <c r="LDQ133" s="511"/>
      <c r="LDR133" s="511"/>
      <c r="LDS133" s="511"/>
      <c r="LDT133" s="511"/>
      <c r="LDU133" s="511"/>
      <c r="LDV133" s="511"/>
      <c r="LDW133" s="511"/>
      <c r="LDX133" s="511"/>
      <c r="LDY133" s="511"/>
      <c r="LDZ133" s="511"/>
      <c r="LEA133" s="511"/>
      <c r="LEB133" s="511"/>
      <c r="LEC133" s="511"/>
      <c r="LED133" s="511"/>
      <c r="LEE133" s="511"/>
      <c r="LEF133" s="511"/>
      <c r="LEG133" s="511"/>
      <c r="LEH133" s="511"/>
      <c r="LEI133" s="511"/>
      <c r="LEJ133" s="511"/>
      <c r="LEK133" s="511"/>
      <c r="LEL133" s="511"/>
      <c r="LEM133" s="511"/>
      <c r="LEN133" s="511"/>
      <c r="LEO133" s="511"/>
      <c r="LEP133" s="511"/>
      <c r="LEQ133" s="511"/>
      <c r="LER133" s="511"/>
      <c r="LES133" s="511"/>
      <c r="LET133" s="511"/>
      <c r="LEU133" s="511"/>
      <c r="LEV133" s="511"/>
      <c r="LEW133" s="511"/>
      <c r="LEX133" s="511"/>
      <c r="LEY133" s="511"/>
      <c r="LEZ133" s="511"/>
      <c r="LFA133" s="511"/>
      <c r="LFB133" s="511"/>
      <c r="LFC133" s="511"/>
      <c r="LFD133" s="511"/>
      <c r="LFE133" s="511"/>
      <c r="LFF133" s="511"/>
      <c r="LFG133" s="511"/>
      <c r="LFH133" s="511"/>
      <c r="LFI133" s="511"/>
      <c r="LFJ133" s="511"/>
      <c r="LFK133" s="511"/>
      <c r="LFL133" s="511"/>
      <c r="LFM133" s="511"/>
      <c r="LFN133" s="511"/>
      <c r="LFO133" s="511"/>
      <c r="LFP133" s="511"/>
      <c r="LFQ133" s="511"/>
      <c r="LFR133" s="511"/>
      <c r="LFS133" s="511"/>
      <c r="LFT133" s="511"/>
      <c r="LFU133" s="511"/>
      <c r="LFV133" s="511"/>
      <c r="LFW133" s="511"/>
      <c r="LFX133" s="511"/>
      <c r="LFY133" s="511"/>
      <c r="LFZ133" s="511"/>
      <c r="LGA133" s="511"/>
      <c r="LGB133" s="511"/>
      <c r="LGC133" s="511"/>
      <c r="LGD133" s="511"/>
      <c r="LGE133" s="511"/>
      <c r="LGF133" s="511"/>
      <c r="LGG133" s="511"/>
      <c r="LGH133" s="511"/>
      <c r="LGI133" s="511"/>
      <c r="LGJ133" s="511"/>
      <c r="LGK133" s="511"/>
      <c r="LGL133" s="511"/>
      <c r="LGM133" s="511"/>
      <c r="LGN133" s="511"/>
      <c r="LGO133" s="511"/>
      <c r="LGP133" s="511"/>
      <c r="LGQ133" s="511"/>
      <c r="LGR133" s="511"/>
      <c r="LGS133" s="511"/>
      <c r="LGT133" s="511"/>
      <c r="LGU133" s="511"/>
      <c r="LGV133" s="511"/>
      <c r="LGW133" s="511"/>
      <c r="LGX133" s="511"/>
      <c r="LGY133" s="511"/>
      <c r="LGZ133" s="511"/>
      <c r="LHA133" s="511"/>
      <c r="LHB133" s="511"/>
      <c r="LHC133" s="511"/>
      <c r="LHD133" s="511"/>
      <c r="LHE133" s="511"/>
      <c r="LHF133" s="511"/>
      <c r="LHG133" s="511"/>
      <c r="LHH133" s="511"/>
      <c r="LHI133" s="511"/>
      <c r="LHJ133" s="511"/>
      <c r="LHK133" s="511"/>
      <c r="LHL133" s="511"/>
      <c r="LHM133" s="511"/>
      <c r="LHN133" s="511"/>
      <c r="LHO133" s="511"/>
      <c r="LHP133" s="511"/>
      <c r="LHQ133" s="511"/>
      <c r="LHR133" s="511"/>
      <c r="LHS133" s="511"/>
      <c r="LHT133" s="511"/>
      <c r="LHU133" s="511"/>
      <c r="LHV133" s="511"/>
      <c r="LHW133" s="511"/>
      <c r="LHX133" s="511"/>
      <c r="LHY133" s="511"/>
      <c r="LHZ133" s="511"/>
      <c r="LIA133" s="511"/>
      <c r="LIB133" s="511"/>
      <c r="LIC133" s="511"/>
      <c r="LID133" s="511"/>
      <c r="LIE133" s="511"/>
      <c r="LIF133" s="511"/>
      <c r="LIG133" s="511"/>
      <c r="LIH133" s="511"/>
      <c r="LII133" s="511"/>
      <c r="LIJ133" s="511"/>
      <c r="LIK133" s="511"/>
      <c r="LIL133" s="511"/>
      <c r="LIM133" s="511"/>
      <c r="LIN133" s="511"/>
      <c r="LIO133" s="511"/>
      <c r="LIP133" s="511"/>
      <c r="LIQ133" s="511"/>
      <c r="LIR133" s="511"/>
      <c r="LIS133" s="511"/>
      <c r="LIT133" s="511"/>
      <c r="LIU133" s="511"/>
      <c r="LIV133" s="511"/>
      <c r="LIW133" s="511"/>
      <c r="LIX133" s="511"/>
      <c r="LIY133" s="511"/>
      <c r="LIZ133" s="511"/>
      <c r="LJA133" s="511"/>
      <c r="LJB133" s="511"/>
      <c r="LJC133" s="511"/>
      <c r="LJD133" s="511"/>
      <c r="LJE133" s="511"/>
      <c r="LJF133" s="511"/>
      <c r="LJG133" s="511"/>
      <c r="LJH133" s="511"/>
      <c r="LJI133" s="511"/>
      <c r="LJJ133" s="511"/>
      <c r="LJK133" s="511"/>
      <c r="LJL133" s="511"/>
      <c r="LJM133" s="511"/>
      <c r="LJN133" s="511"/>
      <c r="LJO133" s="511"/>
      <c r="LJP133" s="511"/>
      <c r="LJQ133" s="511"/>
      <c r="LJR133" s="511"/>
      <c r="LJS133" s="511"/>
      <c r="LJT133" s="511"/>
      <c r="LJU133" s="511"/>
      <c r="LJV133" s="511"/>
      <c r="LJW133" s="511"/>
      <c r="LJX133" s="511"/>
      <c r="LJY133" s="511"/>
      <c r="LJZ133" s="511"/>
      <c r="LKA133" s="511"/>
      <c r="LKB133" s="511"/>
      <c r="LKC133" s="511"/>
      <c r="LKD133" s="511"/>
      <c r="LKE133" s="511"/>
      <c r="LKF133" s="511"/>
      <c r="LKG133" s="511"/>
      <c r="LKH133" s="511"/>
      <c r="LKI133" s="511"/>
      <c r="LKJ133" s="511"/>
      <c r="LKK133" s="511"/>
      <c r="LKL133" s="511"/>
      <c r="LKM133" s="511"/>
      <c r="LKN133" s="511"/>
      <c r="LKO133" s="511"/>
      <c r="LKP133" s="511"/>
      <c r="LKQ133" s="511"/>
      <c r="LKR133" s="511"/>
      <c r="LKS133" s="511"/>
      <c r="LKT133" s="511"/>
      <c r="LKU133" s="511"/>
      <c r="LKV133" s="511"/>
      <c r="LKW133" s="511"/>
      <c r="LKX133" s="511"/>
      <c r="LKY133" s="511"/>
      <c r="LKZ133" s="511"/>
      <c r="LLA133" s="511"/>
      <c r="LLB133" s="511"/>
      <c r="LLC133" s="511"/>
      <c r="LLD133" s="511"/>
      <c r="LLE133" s="511"/>
      <c r="LLF133" s="511"/>
      <c r="LLG133" s="511"/>
      <c r="LLH133" s="511"/>
      <c r="LLI133" s="511"/>
      <c r="LLJ133" s="511"/>
      <c r="LLK133" s="511"/>
      <c r="LLL133" s="511"/>
      <c r="LLM133" s="511"/>
      <c r="LLN133" s="511"/>
      <c r="LLO133" s="511"/>
      <c r="LLP133" s="511"/>
      <c r="LLQ133" s="511"/>
      <c r="LLR133" s="511"/>
      <c r="LLS133" s="511"/>
      <c r="LLT133" s="511"/>
      <c r="LLU133" s="511"/>
      <c r="LLV133" s="511"/>
      <c r="LLW133" s="511"/>
      <c r="LLX133" s="511"/>
      <c r="LLY133" s="511"/>
      <c r="LLZ133" s="511"/>
      <c r="LMA133" s="511"/>
      <c r="LMB133" s="511"/>
      <c r="LMC133" s="511"/>
      <c r="LMD133" s="511"/>
      <c r="LME133" s="511"/>
      <c r="LMF133" s="511"/>
      <c r="LMG133" s="511"/>
      <c r="LMH133" s="511"/>
      <c r="LMI133" s="511"/>
      <c r="LMJ133" s="511"/>
      <c r="LMK133" s="511"/>
      <c r="LML133" s="511"/>
      <c r="LMM133" s="511"/>
      <c r="LMN133" s="511"/>
      <c r="LMO133" s="511"/>
      <c r="LMP133" s="511"/>
      <c r="LMQ133" s="511"/>
      <c r="LMR133" s="511"/>
      <c r="LMS133" s="511"/>
      <c r="LMT133" s="511"/>
      <c r="LMU133" s="511"/>
      <c r="LMV133" s="511"/>
      <c r="LMW133" s="511"/>
      <c r="LMX133" s="511"/>
      <c r="LMY133" s="511"/>
      <c r="LMZ133" s="511"/>
      <c r="LNA133" s="511"/>
      <c r="LNB133" s="511"/>
      <c r="LNC133" s="511"/>
      <c r="LND133" s="511"/>
      <c r="LNE133" s="511"/>
      <c r="LNF133" s="511"/>
      <c r="LNG133" s="511"/>
      <c r="LNH133" s="511"/>
      <c r="LNI133" s="511"/>
      <c r="LNJ133" s="511"/>
      <c r="LNK133" s="511"/>
      <c r="LNL133" s="511"/>
      <c r="LNM133" s="511"/>
      <c r="LNN133" s="511"/>
      <c r="LNO133" s="511"/>
      <c r="LNP133" s="511"/>
      <c r="LNQ133" s="511"/>
      <c r="LNR133" s="511"/>
      <c r="LNS133" s="511"/>
      <c r="LNT133" s="511"/>
      <c r="LNU133" s="511"/>
      <c r="LNV133" s="511"/>
      <c r="LNW133" s="511"/>
      <c r="LNX133" s="511"/>
      <c r="LNY133" s="511"/>
      <c r="LNZ133" s="511"/>
      <c r="LOA133" s="511"/>
      <c r="LOB133" s="511"/>
      <c r="LOC133" s="511"/>
      <c r="LOD133" s="511"/>
      <c r="LOE133" s="511"/>
      <c r="LOF133" s="511"/>
      <c r="LOG133" s="511"/>
      <c r="LOH133" s="511"/>
      <c r="LOI133" s="511"/>
      <c r="LOJ133" s="511"/>
      <c r="LOK133" s="511"/>
      <c r="LOL133" s="511"/>
      <c r="LOM133" s="511"/>
      <c r="LON133" s="511"/>
      <c r="LOO133" s="511"/>
      <c r="LOP133" s="511"/>
      <c r="LOQ133" s="511"/>
      <c r="LOR133" s="511"/>
      <c r="LOS133" s="511"/>
      <c r="LOT133" s="511"/>
      <c r="LOU133" s="511"/>
      <c r="LOV133" s="511"/>
      <c r="LOW133" s="511"/>
      <c r="LOX133" s="511"/>
      <c r="LOY133" s="511"/>
      <c r="LOZ133" s="511"/>
      <c r="LPA133" s="511"/>
      <c r="LPB133" s="511"/>
      <c r="LPC133" s="511"/>
      <c r="LPD133" s="511"/>
      <c r="LPE133" s="511"/>
      <c r="LPF133" s="511"/>
      <c r="LPG133" s="511"/>
      <c r="LPH133" s="511"/>
      <c r="LPI133" s="511"/>
      <c r="LPJ133" s="511"/>
      <c r="LPK133" s="511"/>
      <c r="LPL133" s="511"/>
      <c r="LPM133" s="511"/>
      <c r="LPN133" s="511"/>
      <c r="LPO133" s="511"/>
      <c r="LPP133" s="511"/>
      <c r="LPQ133" s="511"/>
      <c r="LPR133" s="511"/>
      <c r="LPS133" s="511"/>
      <c r="LPT133" s="511"/>
      <c r="LPU133" s="511"/>
      <c r="LPV133" s="511"/>
      <c r="LPW133" s="511"/>
      <c r="LPX133" s="511"/>
      <c r="LPY133" s="511"/>
      <c r="LPZ133" s="511"/>
      <c r="LQA133" s="511"/>
      <c r="LQB133" s="511"/>
      <c r="LQC133" s="511"/>
      <c r="LQD133" s="511"/>
      <c r="LQE133" s="511"/>
      <c r="LQF133" s="511"/>
      <c r="LQG133" s="511"/>
      <c r="LQH133" s="511"/>
      <c r="LQI133" s="511"/>
      <c r="LQJ133" s="511"/>
      <c r="LQK133" s="511"/>
      <c r="LQL133" s="511"/>
      <c r="LQM133" s="511"/>
      <c r="LQN133" s="511"/>
      <c r="LQO133" s="511"/>
      <c r="LQP133" s="511"/>
      <c r="LQQ133" s="511"/>
      <c r="LQR133" s="511"/>
      <c r="LQS133" s="511"/>
      <c r="LQT133" s="511"/>
      <c r="LQU133" s="511"/>
      <c r="LQV133" s="511"/>
      <c r="LQW133" s="511"/>
      <c r="LQX133" s="511"/>
      <c r="LQY133" s="511"/>
      <c r="LQZ133" s="511"/>
      <c r="LRA133" s="511"/>
      <c r="LRB133" s="511"/>
      <c r="LRC133" s="511"/>
      <c r="LRD133" s="511"/>
      <c r="LRE133" s="511"/>
      <c r="LRF133" s="511"/>
      <c r="LRG133" s="511"/>
      <c r="LRH133" s="511"/>
      <c r="LRI133" s="511"/>
      <c r="LRJ133" s="511"/>
      <c r="LRK133" s="511"/>
      <c r="LRL133" s="511"/>
      <c r="LRM133" s="511"/>
      <c r="LRN133" s="511"/>
      <c r="LRO133" s="511"/>
      <c r="LRP133" s="511"/>
      <c r="LRQ133" s="511"/>
      <c r="LRR133" s="511"/>
      <c r="LRS133" s="511"/>
      <c r="LRT133" s="511"/>
      <c r="LRU133" s="511"/>
      <c r="LRV133" s="511"/>
      <c r="LRW133" s="511"/>
      <c r="LRX133" s="511"/>
      <c r="LRY133" s="511"/>
      <c r="LRZ133" s="511"/>
      <c r="LSA133" s="511"/>
      <c r="LSB133" s="511"/>
      <c r="LSC133" s="511"/>
      <c r="LSD133" s="511"/>
      <c r="LSE133" s="511"/>
      <c r="LSF133" s="511"/>
      <c r="LSG133" s="511"/>
      <c r="LSH133" s="511"/>
      <c r="LSI133" s="511"/>
      <c r="LSJ133" s="511"/>
      <c r="LSK133" s="511"/>
      <c r="LSL133" s="511"/>
      <c r="LSM133" s="511"/>
      <c r="LSN133" s="511"/>
      <c r="LSO133" s="511"/>
      <c r="LSP133" s="511"/>
      <c r="LSQ133" s="511"/>
      <c r="LSR133" s="511"/>
      <c r="LSS133" s="511"/>
      <c r="LST133" s="511"/>
      <c r="LSU133" s="511"/>
      <c r="LSV133" s="511"/>
      <c r="LSW133" s="511"/>
      <c r="LSX133" s="511"/>
      <c r="LSY133" s="511"/>
      <c r="LSZ133" s="511"/>
      <c r="LTA133" s="511"/>
      <c r="LTB133" s="511"/>
      <c r="LTC133" s="511"/>
      <c r="LTD133" s="511"/>
      <c r="LTE133" s="511"/>
      <c r="LTF133" s="511"/>
      <c r="LTG133" s="511"/>
      <c r="LTH133" s="511"/>
      <c r="LTI133" s="511"/>
      <c r="LTJ133" s="511"/>
      <c r="LTK133" s="511"/>
      <c r="LTL133" s="511"/>
      <c r="LTM133" s="511"/>
      <c r="LTN133" s="511"/>
      <c r="LTO133" s="511"/>
      <c r="LTP133" s="511"/>
      <c r="LTQ133" s="511"/>
      <c r="LTR133" s="511"/>
      <c r="LTS133" s="511"/>
      <c r="LTT133" s="511"/>
      <c r="LTU133" s="511"/>
      <c r="LTV133" s="511"/>
      <c r="LTW133" s="511"/>
      <c r="LTX133" s="511"/>
      <c r="LTY133" s="511"/>
      <c r="LTZ133" s="511"/>
      <c r="LUA133" s="511"/>
      <c r="LUB133" s="511"/>
      <c r="LUC133" s="511"/>
      <c r="LUD133" s="511"/>
      <c r="LUE133" s="511"/>
      <c r="LUF133" s="511"/>
      <c r="LUG133" s="511"/>
      <c r="LUH133" s="511"/>
      <c r="LUI133" s="511"/>
      <c r="LUJ133" s="511"/>
      <c r="LUK133" s="511"/>
      <c r="LUL133" s="511"/>
      <c r="LUM133" s="511"/>
      <c r="LUN133" s="511"/>
      <c r="LUO133" s="511"/>
      <c r="LUP133" s="511"/>
      <c r="LUQ133" s="511"/>
      <c r="LUR133" s="511"/>
      <c r="LUS133" s="511"/>
      <c r="LUT133" s="511"/>
      <c r="LUU133" s="511"/>
      <c r="LUV133" s="511"/>
      <c r="LUW133" s="511"/>
      <c r="LUX133" s="511"/>
      <c r="LUY133" s="511"/>
      <c r="LUZ133" s="511"/>
      <c r="LVA133" s="511"/>
      <c r="LVB133" s="511"/>
      <c r="LVC133" s="511"/>
      <c r="LVD133" s="511"/>
      <c r="LVE133" s="511"/>
      <c r="LVF133" s="511"/>
      <c r="LVG133" s="511"/>
      <c r="LVH133" s="511"/>
      <c r="LVI133" s="511"/>
      <c r="LVJ133" s="511"/>
      <c r="LVK133" s="511"/>
      <c r="LVL133" s="511"/>
      <c r="LVM133" s="511"/>
      <c r="LVN133" s="511"/>
      <c r="LVO133" s="511"/>
      <c r="LVP133" s="511"/>
      <c r="LVQ133" s="511"/>
      <c r="LVR133" s="511"/>
      <c r="LVS133" s="511"/>
      <c r="LVT133" s="511"/>
      <c r="LVU133" s="511"/>
      <c r="LVV133" s="511"/>
      <c r="LVW133" s="511"/>
      <c r="LVX133" s="511"/>
      <c r="LVY133" s="511"/>
      <c r="LVZ133" s="511"/>
      <c r="LWA133" s="511"/>
      <c r="LWB133" s="511"/>
      <c r="LWC133" s="511"/>
      <c r="LWD133" s="511"/>
      <c r="LWE133" s="511"/>
      <c r="LWF133" s="511"/>
      <c r="LWG133" s="511"/>
      <c r="LWH133" s="511"/>
      <c r="LWI133" s="511"/>
      <c r="LWJ133" s="511"/>
      <c r="LWK133" s="511"/>
      <c r="LWL133" s="511"/>
      <c r="LWM133" s="511"/>
      <c r="LWN133" s="511"/>
      <c r="LWO133" s="511"/>
      <c r="LWP133" s="511"/>
      <c r="LWQ133" s="511"/>
      <c r="LWR133" s="511"/>
      <c r="LWS133" s="511"/>
      <c r="LWT133" s="511"/>
      <c r="LWU133" s="511"/>
      <c r="LWV133" s="511"/>
      <c r="LWW133" s="511"/>
      <c r="LWX133" s="511"/>
      <c r="LWY133" s="511"/>
      <c r="LWZ133" s="511"/>
      <c r="LXA133" s="511"/>
      <c r="LXB133" s="511"/>
      <c r="LXC133" s="511"/>
      <c r="LXD133" s="511"/>
      <c r="LXE133" s="511"/>
      <c r="LXF133" s="511"/>
      <c r="LXG133" s="511"/>
      <c r="LXH133" s="511"/>
      <c r="LXI133" s="511"/>
      <c r="LXJ133" s="511"/>
      <c r="LXK133" s="511"/>
      <c r="LXL133" s="511"/>
      <c r="LXM133" s="511"/>
      <c r="LXN133" s="511"/>
      <c r="LXO133" s="511"/>
      <c r="LXP133" s="511"/>
      <c r="LXQ133" s="511"/>
      <c r="LXR133" s="511"/>
      <c r="LXS133" s="511"/>
      <c r="LXT133" s="511"/>
      <c r="LXU133" s="511"/>
      <c r="LXV133" s="511"/>
      <c r="LXW133" s="511"/>
      <c r="LXX133" s="511"/>
      <c r="LXY133" s="511"/>
      <c r="LXZ133" s="511"/>
      <c r="LYA133" s="511"/>
      <c r="LYB133" s="511"/>
      <c r="LYC133" s="511"/>
      <c r="LYD133" s="511"/>
      <c r="LYE133" s="511"/>
      <c r="LYF133" s="511"/>
      <c r="LYG133" s="511"/>
      <c r="LYH133" s="511"/>
      <c r="LYI133" s="511"/>
      <c r="LYJ133" s="511"/>
      <c r="LYK133" s="511"/>
      <c r="LYL133" s="511"/>
      <c r="LYM133" s="511"/>
      <c r="LYN133" s="511"/>
      <c r="LYO133" s="511"/>
      <c r="LYP133" s="511"/>
      <c r="LYQ133" s="511"/>
      <c r="LYR133" s="511"/>
      <c r="LYS133" s="511"/>
      <c r="LYT133" s="511"/>
      <c r="LYU133" s="511"/>
      <c r="LYV133" s="511"/>
      <c r="LYW133" s="511"/>
      <c r="LYX133" s="511"/>
      <c r="LYY133" s="511"/>
      <c r="LYZ133" s="511"/>
      <c r="LZA133" s="511"/>
      <c r="LZB133" s="511"/>
      <c r="LZC133" s="511"/>
      <c r="LZD133" s="511"/>
      <c r="LZE133" s="511"/>
      <c r="LZF133" s="511"/>
      <c r="LZG133" s="511"/>
      <c r="LZH133" s="511"/>
      <c r="LZI133" s="511"/>
      <c r="LZJ133" s="511"/>
      <c r="LZK133" s="511"/>
      <c r="LZL133" s="511"/>
      <c r="LZM133" s="511"/>
      <c r="LZN133" s="511"/>
      <c r="LZO133" s="511"/>
      <c r="LZP133" s="511"/>
      <c r="LZQ133" s="511"/>
      <c r="LZR133" s="511"/>
      <c r="LZS133" s="511"/>
      <c r="LZT133" s="511"/>
      <c r="LZU133" s="511"/>
      <c r="LZV133" s="511"/>
      <c r="LZW133" s="511"/>
      <c r="LZX133" s="511"/>
      <c r="LZY133" s="511"/>
      <c r="LZZ133" s="511"/>
      <c r="MAA133" s="511"/>
      <c r="MAB133" s="511"/>
      <c r="MAC133" s="511"/>
      <c r="MAD133" s="511"/>
      <c r="MAE133" s="511"/>
      <c r="MAF133" s="511"/>
      <c r="MAG133" s="511"/>
      <c r="MAH133" s="511"/>
      <c r="MAI133" s="511"/>
      <c r="MAJ133" s="511"/>
      <c r="MAK133" s="511"/>
      <c r="MAL133" s="511"/>
      <c r="MAM133" s="511"/>
      <c r="MAN133" s="511"/>
      <c r="MAO133" s="511"/>
      <c r="MAP133" s="511"/>
      <c r="MAQ133" s="511"/>
      <c r="MAR133" s="511"/>
      <c r="MAS133" s="511"/>
      <c r="MAT133" s="511"/>
      <c r="MAU133" s="511"/>
      <c r="MAV133" s="511"/>
      <c r="MAW133" s="511"/>
      <c r="MAX133" s="511"/>
      <c r="MAY133" s="511"/>
      <c r="MAZ133" s="511"/>
      <c r="MBA133" s="511"/>
      <c r="MBB133" s="511"/>
      <c r="MBC133" s="511"/>
      <c r="MBD133" s="511"/>
      <c r="MBE133" s="511"/>
      <c r="MBF133" s="511"/>
      <c r="MBG133" s="511"/>
      <c r="MBH133" s="511"/>
      <c r="MBI133" s="511"/>
      <c r="MBJ133" s="511"/>
      <c r="MBK133" s="511"/>
      <c r="MBL133" s="511"/>
      <c r="MBM133" s="511"/>
      <c r="MBN133" s="511"/>
      <c r="MBO133" s="511"/>
      <c r="MBP133" s="511"/>
      <c r="MBQ133" s="511"/>
      <c r="MBR133" s="511"/>
      <c r="MBS133" s="511"/>
      <c r="MBT133" s="511"/>
      <c r="MBU133" s="511"/>
      <c r="MBV133" s="511"/>
      <c r="MBW133" s="511"/>
      <c r="MBX133" s="511"/>
      <c r="MBY133" s="511"/>
      <c r="MBZ133" s="511"/>
      <c r="MCA133" s="511"/>
      <c r="MCB133" s="511"/>
      <c r="MCC133" s="511"/>
      <c r="MCD133" s="511"/>
      <c r="MCE133" s="511"/>
      <c r="MCF133" s="511"/>
      <c r="MCG133" s="511"/>
      <c r="MCH133" s="511"/>
      <c r="MCI133" s="511"/>
      <c r="MCJ133" s="511"/>
      <c r="MCK133" s="511"/>
      <c r="MCL133" s="511"/>
      <c r="MCM133" s="511"/>
      <c r="MCN133" s="511"/>
      <c r="MCO133" s="511"/>
      <c r="MCP133" s="511"/>
      <c r="MCQ133" s="511"/>
      <c r="MCR133" s="511"/>
      <c r="MCS133" s="511"/>
      <c r="MCT133" s="511"/>
      <c r="MCU133" s="511"/>
      <c r="MCV133" s="511"/>
      <c r="MCW133" s="511"/>
      <c r="MCX133" s="511"/>
      <c r="MCY133" s="511"/>
      <c r="MCZ133" s="511"/>
      <c r="MDA133" s="511"/>
      <c r="MDB133" s="511"/>
      <c r="MDC133" s="511"/>
      <c r="MDD133" s="511"/>
      <c r="MDE133" s="511"/>
      <c r="MDF133" s="511"/>
      <c r="MDG133" s="511"/>
      <c r="MDH133" s="511"/>
      <c r="MDI133" s="511"/>
      <c r="MDJ133" s="511"/>
      <c r="MDK133" s="511"/>
      <c r="MDL133" s="511"/>
      <c r="MDM133" s="511"/>
      <c r="MDN133" s="511"/>
      <c r="MDO133" s="511"/>
      <c r="MDP133" s="511"/>
      <c r="MDQ133" s="511"/>
      <c r="MDR133" s="511"/>
      <c r="MDS133" s="511"/>
      <c r="MDT133" s="511"/>
      <c r="MDU133" s="511"/>
      <c r="MDV133" s="511"/>
      <c r="MDW133" s="511"/>
      <c r="MDX133" s="511"/>
      <c r="MDY133" s="511"/>
      <c r="MDZ133" s="511"/>
      <c r="MEA133" s="511"/>
      <c r="MEB133" s="511"/>
      <c r="MEC133" s="511"/>
      <c r="MED133" s="511"/>
      <c r="MEE133" s="511"/>
      <c r="MEF133" s="511"/>
      <c r="MEG133" s="511"/>
      <c r="MEH133" s="511"/>
      <c r="MEI133" s="511"/>
      <c r="MEJ133" s="511"/>
      <c r="MEK133" s="511"/>
      <c r="MEL133" s="511"/>
      <c r="MEM133" s="511"/>
      <c r="MEN133" s="511"/>
      <c r="MEO133" s="511"/>
      <c r="MEP133" s="511"/>
      <c r="MEQ133" s="511"/>
      <c r="MER133" s="511"/>
      <c r="MES133" s="511"/>
      <c r="MET133" s="511"/>
      <c r="MEU133" s="511"/>
      <c r="MEV133" s="511"/>
      <c r="MEW133" s="511"/>
      <c r="MEX133" s="511"/>
      <c r="MEY133" s="511"/>
      <c r="MEZ133" s="511"/>
      <c r="MFA133" s="511"/>
      <c r="MFB133" s="511"/>
      <c r="MFC133" s="511"/>
      <c r="MFD133" s="511"/>
      <c r="MFE133" s="511"/>
      <c r="MFF133" s="511"/>
      <c r="MFG133" s="511"/>
      <c r="MFH133" s="511"/>
      <c r="MFI133" s="511"/>
      <c r="MFJ133" s="511"/>
      <c r="MFK133" s="511"/>
      <c r="MFL133" s="511"/>
      <c r="MFM133" s="511"/>
      <c r="MFN133" s="511"/>
      <c r="MFO133" s="511"/>
      <c r="MFP133" s="511"/>
      <c r="MFQ133" s="511"/>
      <c r="MFR133" s="511"/>
      <c r="MFS133" s="511"/>
      <c r="MFT133" s="511"/>
      <c r="MFU133" s="511"/>
      <c r="MFV133" s="511"/>
      <c r="MFW133" s="511"/>
      <c r="MFX133" s="511"/>
      <c r="MFY133" s="511"/>
      <c r="MFZ133" s="511"/>
      <c r="MGA133" s="511"/>
      <c r="MGB133" s="511"/>
      <c r="MGC133" s="511"/>
      <c r="MGD133" s="511"/>
      <c r="MGE133" s="511"/>
      <c r="MGF133" s="511"/>
      <c r="MGG133" s="511"/>
      <c r="MGH133" s="511"/>
      <c r="MGI133" s="511"/>
      <c r="MGJ133" s="511"/>
      <c r="MGK133" s="511"/>
      <c r="MGL133" s="511"/>
      <c r="MGM133" s="511"/>
      <c r="MGN133" s="511"/>
      <c r="MGO133" s="511"/>
      <c r="MGP133" s="511"/>
      <c r="MGQ133" s="511"/>
      <c r="MGR133" s="511"/>
      <c r="MGS133" s="511"/>
      <c r="MGT133" s="511"/>
      <c r="MGU133" s="511"/>
      <c r="MGV133" s="511"/>
      <c r="MGW133" s="511"/>
      <c r="MGX133" s="511"/>
      <c r="MGY133" s="511"/>
      <c r="MGZ133" s="511"/>
      <c r="MHA133" s="511"/>
      <c r="MHB133" s="511"/>
      <c r="MHC133" s="511"/>
      <c r="MHD133" s="511"/>
      <c r="MHE133" s="511"/>
      <c r="MHF133" s="511"/>
      <c r="MHG133" s="511"/>
      <c r="MHH133" s="511"/>
      <c r="MHI133" s="511"/>
      <c r="MHJ133" s="511"/>
      <c r="MHK133" s="511"/>
      <c r="MHL133" s="511"/>
      <c r="MHM133" s="511"/>
      <c r="MHN133" s="511"/>
      <c r="MHO133" s="511"/>
      <c r="MHP133" s="511"/>
      <c r="MHQ133" s="511"/>
      <c r="MHR133" s="511"/>
      <c r="MHS133" s="511"/>
      <c r="MHT133" s="511"/>
      <c r="MHU133" s="511"/>
      <c r="MHV133" s="511"/>
      <c r="MHW133" s="511"/>
      <c r="MHX133" s="511"/>
      <c r="MHY133" s="511"/>
      <c r="MHZ133" s="511"/>
      <c r="MIA133" s="511"/>
      <c r="MIB133" s="511"/>
      <c r="MIC133" s="511"/>
      <c r="MID133" s="511"/>
      <c r="MIE133" s="511"/>
      <c r="MIF133" s="511"/>
      <c r="MIG133" s="511"/>
      <c r="MIH133" s="511"/>
      <c r="MII133" s="511"/>
      <c r="MIJ133" s="511"/>
      <c r="MIK133" s="511"/>
      <c r="MIL133" s="511"/>
      <c r="MIM133" s="511"/>
      <c r="MIN133" s="511"/>
      <c r="MIO133" s="511"/>
      <c r="MIP133" s="511"/>
      <c r="MIQ133" s="511"/>
      <c r="MIR133" s="511"/>
      <c r="MIS133" s="511"/>
      <c r="MIT133" s="511"/>
      <c r="MIU133" s="511"/>
      <c r="MIV133" s="511"/>
      <c r="MIW133" s="511"/>
      <c r="MIX133" s="511"/>
      <c r="MIY133" s="511"/>
      <c r="MIZ133" s="511"/>
      <c r="MJA133" s="511"/>
      <c r="MJB133" s="511"/>
      <c r="MJC133" s="511"/>
      <c r="MJD133" s="511"/>
      <c r="MJE133" s="511"/>
      <c r="MJF133" s="511"/>
      <c r="MJG133" s="511"/>
      <c r="MJH133" s="511"/>
      <c r="MJI133" s="511"/>
      <c r="MJJ133" s="511"/>
      <c r="MJK133" s="511"/>
      <c r="MJL133" s="511"/>
      <c r="MJM133" s="511"/>
      <c r="MJN133" s="511"/>
      <c r="MJO133" s="511"/>
      <c r="MJP133" s="511"/>
      <c r="MJQ133" s="511"/>
      <c r="MJR133" s="511"/>
      <c r="MJS133" s="511"/>
      <c r="MJT133" s="511"/>
      <c r="MJU133" s="511"/>
      <c r="MJV133" s="511"/>
      <c r="MJW133" s="511"/>
      <c r="MJX133" s="511"/>
      <c r="MJY133" s="511"/>
      <c r="MJZ133" s="511"/>
      <c r="MKA133" s="511"/>
      <c r="MKB133" s="511"/>
      <c r="MKC133" s="511"/>
      <c r="MKD133" s="511"/>
      <c r="MKE133" s="511"/>
      <c r="MKF133" s="511"/>
      <c r="MKG133" s="511"/>
      <c r="MKH133" s="511"/>
      <c r="MKI133" s="511"/>
      <c r="MKJ133" s="511"/>
      <c r="MKK133" s="511"/>
      <c r="MKL133" s="511"/>
      <c r="MKM133" s="511"/>
      <c r="MKN133" s="511"/>
      <c r="MKO133" s="511"/>
      <c r="MKP133" s="511"/>
      <c r="MKQ133" s="511"/>
      <c r="MKR133" s="511"/>
      <c r="MKS133" s="511"/>
      <c r="MKT133" s="511"/>
      <c r="MKU133" s="511"/>
      <c r="MKV133" s="511"/>
      <c r="MKW133" s="511"/>
      <c r="MKX133" s="511"/>
      <c r="MKY133" s="511"/>
      <c r="MKZ133" s="511"/>
      <c r="MLA133" s="511"/>
      <c r="MLB133" s="511"/>
      <c r="MLC133" s="511"/>
      <c r="MLD133" s="511"/>
      <c r="MLE133" s="511"/>
      <c r="MLF133" s="511"/>
      <c r="MLG133" s="511"/>
      <c r="MLH133" s="511"/>
      <c r="MLI133" s="511"/>
      <c r="MLJ133" s="511"/>
      <c r="MLK133" s="511"/>
      <c r="MLL133" s="511"/>
      <c r="MLM133" s="511"/>
      <c r="MLN133" s="511"/>
      <c r="MLO133" s="511"/>
      <c r="MLP133" s="511"/>
      <c r="MLQ133" s="511"/>
      <c r="MLR133" s="511"/>
      <c r="MLS133" s="511"/>
      <c r="MLT133" s="511"/>
      <c r="MLU133" s="511"/>
      <c r="MLV133" s="511"/>
      <c r="MLW133" s="511"/>
      <c r="MLX133" s="511"/>
      <c r="MLY133" s="511"/>
      <c r="MLZ133" s="511"/>
      <c r="MMA133" s="511"/>
      <c r="MMB133" s="511"/>
      <c r="MMC133" s="511"/>
      <c r="MMD133" s="511"/>
      <c r="MME133" s="511"/>
      <c r="MMF133" s="511"/>
      <c r="MMG133" s="511"/>
      <c r="MMH133" s="511"/>
      <c r="MMI133" s="511"/>
      <c r="MMJ133" s="511"/>
      <c r="MMK133" s="511"/>
      <c r="MML133" s="511"/>
      <c r="MMM133" s="511"/>
      <c r="MMN133" s="511"/>
      <c r="MMO133" s="511"/>
      <c r="MMP133" s="511"/>
      <c r="MMQ133" s="511"/>
      <c r="MMR133" s="511"/>
      <c r="MMS133" s="511"/>
      <c r="MMT133" s="511"/>
      <c r="MMU133" s="511"/>
      <c r="MMV133" s="511"/>
      <c r="MMW133" s="511"/>
      <c r="MMX133" s="511"/>
      <c r="MMY133" s="511"/>
      <c r="MMZ133" s="511"/>
      <c r="MNA133" s="511"/>
      <c r="MNB133" s="511"/>
      <c r="MNC133" s="511"/>
      <c r="MND133" s="511"/>
      <c r="MNE133" s="511"/>
      <c r="MNF133" s="511"/>
      <c r="MNG133" s="511"/>
      <c r="MNH133" s="511"/>
      <c r="MNI133" s="511"/>
      <c r="MNJ133" s="511"/>
      <c r="MNK133" s="511"/>
      <c r="MNL133" s="511"/>
      <c r="MNM133" s="511"/>
      <c r="MNN133" s="511"/>
      <c r="MNO133" s="511"/>
      <c r="MNP133" s="511"/>
      <c r="MNQ133" s="511"/>
      <c r="MNR133" s="511"/>
      <c r="MNS133" s="511"/>
      <c r="MNT133" s="511"/>
      <c r="MNU133" s="511"/>
      <c r="MNV133" s="511"/>
      <c r="MNW133" s="511"/>
      <c r="MNX133" s="511"/>
      <c r="MNY133" s="511"/>
      <c r="MNZ133" s="511"/>
      <c r="MOA133" s="511"/>
      <c r="MOB133" s="511"/>
      <c r="MOC133" s="511"/>
      <c r="MOD133" s="511"/>
      <c r="MOE133" s="511"/>
      <c r="MOF133" s="511"/>
      <c r="MOG133" s="511"/>
      <c r="MOH133" s="511"/>
      <c r="MOI133" s="511"/>
      <c r="MOJ133" s="511"/>
      <c r="MOK133" s="511"/>
      <c r="MOL133" s="511"/>
      <c r="MOM133" s="511"/>
      <c r="MON133" s="511"/>
      <c r="MOO133" s="511"/>
      <c r="MOP133" s="511"/>
      <c r="MOQ133" s="511"/>
      <c r="MOR133" s="511"/>
      <c r="MOS133" s="511"/>
      <c r="MOT133" s="511"/>
      <c r="MOU133" s="511"/>
      <c r="MOV133" s="511"/>
      <c r="MOW133" s="511"/>
      <c r="MOX133" s="511"/>
      <c r="MOY133" s="511"/>
      <c r="MOZ133" s="511"/>
      <c r="MPA133" s="511"/>
      <c r="MPB133" s="511"/>
      <c r="MPC133" s="511"/>
      <c r="MPD133" s="511"/>
      <c r="MPE133" s="511"/>
      <c r="MPF133" s="511"/>
      <c r="MPG133" s="511"/>
      <c r="MPH133" s="511"/>
      <c r="MPI133" s="511"/>
      <c r="MPJ133" s="511"/>
      <c r="MPK133" s="511"/>
      <c r="MPL133" s="511"/>
      <c r="MPM133" s="511"/>
      <c r="MPN133" s="511"/>
      <c r="MPO133" s="511"/>
      <c r="MPP133" s="511"/>
      <c r="MPQ133" s="511"/>
      <c r="MPR133" s="511"/>
      <c r="MPS133" s="511"/>
      <c r="MPT133" s="511"/>
      <c r="MPU133" s="511"/>
      <c r="MPV133" s="511"/>
      <c r="MPW133" s="511"/>
      <c r="MPX133" s="511"/>
      <c r="MPY133" s="511"/>
      <c r="MPZ133" s="511"/>
      <c r="MQA133" s="511"/>
      <c r="MQB133" s="511"/>
      <c r="MQC133" s="511"/>
      <c r="MQD133" s="511"/>
      <c r="MQE133" s="511"/>
      <c r="MQF133" s="511"/>
      <c r="MQG133" s="511"/>
      <c r="MQH133" s="511"/>
      <c r="MQI133" s="511"/>
      <c r="MQJ133" s="511"/>
      <c r="MQK133" s="511"/>
      <c r="MQL133" s="511"/>
      <c r="MQM133" s="511"/>
      <c r="MQN133" s="511"/>
      <c r="MQO133" s="511"/>
      <c r="MQP133" s="511"/>
      <c r="MQQ133" s="511"/>
      <c r="MQR133" s="511"/>
      <c r="MQS133" s="511"/>
      <c r="MQT133" s="511"/>
      <c r="MQU133" s="511"/>
      <c r="MQV133" s="511"/>
      <c r="MQW133" s="511"/>
      <c r="MQX133" s="511"/>
      <c r="MQY133" s="511"/>
      <c r="MQZ133" s="511"/>
      <c r="MRA133" s="511"/>
      <c r="MRB133" s="511"/>
      <c r="MRC133" s="511"/>
      <c r="MRD133" s="511"/>
      <c r="MRE133" s="511"/>
      <c r="MRF133" s="511"/>
      <c r="MRG133" s="511"/>
      <c r="MRH133" s="511"/>
      <c r="MRI133" s="511"/>
      <c r="MRJ133" s="511"/>
      <c r="MRK133" s="511"/>
      <c r="MRL133" s="511"/>
      <c r="MRM133" s="511"/>
      <c r="MRN133" s="511"/>
      <c r="MRO133" s="511"/>
      <c r="MRP133" s="511"/>
      <c r="MRQ133" s="511"/>
      <c r="MRR133" s="511"/>
      <c r="MRS133" s="511"/>
      <c r="MRT133" s="511"/>
      <c r="MRU133" s="511"/>
      <c r="MRV133" s="511"/>
      <c r="MRW133" s="511"/>
      <c r="MRX133" s="511"/>
      <c r="MRY133" s="511"/>
      <c r="MRZ133" s="511"/>
      <c r="MSA133" s="511"/>
      <c r="MSB133" s="511"/>
      <c r="MSC133" s="511"/>
      <c r="MSD133" s="511"/>
      <c r="MSE133" s="511"/>
      <c r="MSF133" s="511"/>
      <c r="MSG133" s="511"/>
      <c r="MSH133" s="511"/>
      <c r="MSI133" s="511"/>
      <c r="MSJ133" s="511"/>
      <c r="MSK133" s="511"/>
      <c r="MSL133" s="511"/>
      <c r="MSM133" s="511"/>
      <c r="MSN133" s="511"/>
      <c r="MSO133" s="511"/>
      <c r="MSP133" s="511"/>
      <c r="MSQ133" s="511"/>
      <c r="MSR133" s="511"/>
      <c r="MSS133" s="511"/>
      <c r="MST133" s="511"/>
      <c r="MSU133" s="511"/>
      <c r="MSV133" s="511"/>
      <c r="MSW133" s="511"/>
      <c r="MSX133" s="511"/>
      <c r="MSY133" s="511"/>
      <c r="MSZ133" s="511"/>
      <c r="MTA133" s="511"/>
      <c r="MTB133" s="511"/>
      <c r="MTC133" s="511"/>
      <c r="MTD133" s="511"/>
      <c r="MTE133" s="511"/>
      <c r="MTF133" s="511"/>
      <c r="MTG133" s="511"/>
      <c r="MTH133" s="511"/>
      <c r="MTI133" s="511"/>
      <c r="MTJ133" s="511"/>
      <c r="MTK133" s="511"/>
      <c r="MTL133" s="511"/>
      <c r="MTM133" s="511"/>
      <c r="MTN133" s="511"/>
      <c r="MTO133" s="511"/>
      <c r="MTP133" s="511"/>
      <c r="MTQ133" s="511"/>
      <c r="MTR133" s="511"/>
      <c r="MTS133" s="511"/>
      <c r="MTT133" s="511"/>
      <c r="MTU133" s="511"/>
      <c r="MTV133" s="511"/>
      <c r="MTW133" s="511"/>
      <c r="MTX133" s="511"/>
      <c r="MTY133" s="511"/>
      <c r="MTZ133" s="511"/>
      <c r="MUA133" s="511"/>
      <c r="MUB133" s="511"/>
      <c r="MUC133" s="511"/>
      <c r="MUD133" s="511"/>
      <c r="MUE133" s="511"/>
      <c r="MUF133" s="511"/>
      <c r="MUG133" s="511"/>
      <c r="MUH133" s="511"/>
      <c r="MUI133" s="511"/>
      <c r="MUJ133" s="511"/>
      <c r="MUK133" s="511"/>
      <c r="MUL133" s="511"/>
      <c r="MUM133" s="511"/>
      <c r="MUN133" s="511"/>
      <c r="MUO133" s="511"/>
      <c r="MUP133" s="511"/>
      <c r="MUQ133" s="511"/>
      <c r="MUR133" s="511"/>
      <c r="MUS133" s="511"/>
      <c r="MUT133" s="511"/>
      <c r="MUU133" s="511"/>
      <c r="MUV133" s="511"/>
      <c r="MUW133" s="511"/>
      <c r="MUX133" s="511"/>
      <c r="MUY133" s="511"/>
      <c r="MUZ133" s="511"/>
      <c r="MVA133" s="511"/>
      <c r="MVB133" s="511"/>
      <c r="MVC133" s="511"/>
      <c r="MVD133" s="511"/>
      <c r="MVE133" s="511"/>
      <c r="MVF133" s="511"/>
      <c r="MVG133" s="511"/>
      <c r="MVH133" s="511"/>
      <c r="MVI133" s="511"/>
      <c r="MVJ133" s="511"/>
      <c r="MVK133" s="511"/>
      <c r="MVL133" s="511"/>
      <c r="MVM133" s="511"/>
      <c r="MVN133" s="511"/>
      <c r="MVO133" s="511"/>
      <c r="MVP133" s="511"/>
      <c r="MVQ133" s="511"/>
      <c r="MVR133" s="511"/>
      <c r="MVS133" s="511"/>
      <c r="MVT133" s="511"/>
      <c r="MVU133" s="511"/>
      <c r="MVV133" s="511"/>
      <c r="MVW133" s="511"/>
      <c r="MVX133" s="511"/>
      <c r="MVY133" s="511"/>
      <c r="MVZ133" s="511"/>
      <c r="MWA133" s="511"/>
      <c r="MWB133" s="511"/>
      <c r="MWC133" s="511"/>
      <c r="MWD133" s="511"/>
      <c r="MWE133" s="511"/>
      <c r="MWF133" s="511"/>
      <c r="MWG133" s="511"/>
      <c r="MWH133" s="511"/>
      <c r="MWI133" s="511"/>
      <c r="MWJ133" s="511"/>
      <c r="MWK133" s="511"/>
      <c r="MWL133" s="511"/>
      <c r="MWM133" s="511"/>
      <c r="MWN133" s="511"/>
      <c r="MWO133" s="511"/>
      <c r="MWP133" s="511"/>
      <c r="MWQ133" s="511"/>
      <c r="MWR133" s="511"/>
      <c r="MWS133" s="511"/>
      <c r="MWT133" s="511"/>
      <c r="MWU133" s="511"/>
      <c r="MWV133" s="511"/>
      <c r="MWW133" s="511"/>
      <c r="MWX133" s="511"/>
      <c r="MWY133" s="511"/>
      <c r="MWZ133" s="511"/>
      <c r="MXA133" s="511"/>
      <c r="MXB133" s="511"/>
      <c r="MXC133" s="511"/>
      <c r="MXD133" s="511"/>
      <c r="MXE133" s="511"/>
      <c r="MXF133" s="511"/>
      <c r="MXG133" s="511"/>
      <c r="MXH133" s="511"/>
      <c r="MXI133" s="511"/>
      <c r="MXJ133" s="511"/>
      <c r="MXK133" s="511"/>
      <c r="MXL133" s="511"/>
      <c r="MXM133" s="511"/>
      <c r="MXN133" s="511"/>
      <c r="MXO133" s="511"/>
      <c r="MXP133" s="511"/>
      <c r="MXQ133" s="511"/>
      <c r="MXR133" s="511"/>
      <c r="MXS133" s="511"/>
      <c r="MXT133" s="511"/>
      <c r="MXU133" s="511"/>
      <c r="MXV133" s="511"/>
      <c r="MXW133" s="511"/>
      <c r="MXX133" s="511"/>
      <c r="MXY133" s="511"/>
      <c r="MXZ133" s="511"/>
      <c r="MYA133" s="511"/>
      <c r="MYB133" s="511"/>
      <c r="MYC133" s="511"/>
      <c r="MYD133" s="511"/>
      <c r="MYE133" s="511"/>
      <c r="MYF133" s="511"/>
      <c r="MYG133" s="511"/>
      <c r="MYH133" s="511"/>
      <c r="MYI133" s="511"/>
      <c r="MYJ133" s="511"/>
      <c r="MYK133" s="511"/>
      <c r="MYL133" s="511"/>
      <c r="MYM133" s="511"/>
      <c r="MYN133" s="511"/>
      <c r="MYO133" s="511"/>
      <c r="MYP133" s="511"/>
      <c r="MYQ133" s="511"/>
      <c r="MYR133" s="511"/>
      <c r="MYS133" s="511"/>
      <c r="MYT133" s="511"/>
      <c r="MYU133" s="511"/>
      <c r="MYV133" s="511"/>
      <c r="MYW133" s="511"/>
      <c r="MYX133" s="511"/>
      <c r="MYY133" s="511"/>
      <c r="MYZ133" s="511"/>
      <c r="MZA133" s="511"/>
      <c r="MZB133" s="511"/>
      <c r="MZC133" s="511"/>
      <c r="MZD133" s="511"/>
      <c r="MZE133" s="511"/>
      <c r="MZF133" s="511"/>
      <c r="MZG133" s="511"/>
      <c r="MZH133" s="511"/>
      <c r="MZI133" s="511"/>
      <c r="MZJ133" s="511"/>
      <c r="MZK133" s="511"/>
      <c r="MZL133" s="511"/>
      <c r="MZM133" s="511"/>
      <c r="MZN133" s="511"/>
      <c r="MZO133" s="511"/>
      <c r="MZP133" s="511"/>
      <c r="MZQ133" s="511"/>
      <c r="MZR133" s="511"/>
      <c r="MZS133" s="511"/>
      <c r="MZT133" s="511"/>
      <c r="MZU133" s="511"/>
      <c r="MZV133" s="511"/>
      <c r="MZW133" s="511"/>
      <c r="MZX133" s="511"/>
      <c r="MZY133" s="511"/>
      <c r="MZZ133" s="511"/>
      <c r="NAA133" s="511"/>
      <c r="NAB133" s="511"/>
      <c r="NAC133" s="511"/>
      <c r="NAD133" s="511"/>
      <c r="NAE133" s="511"/>
      <c r="NAF133" s="511"/>
      <c r="NAG133" s="511"/>
      <c r="NAH133" s="511"/>
      <c r="NAI133" s="511"/>
      <c r="NAJ133" s="511"/>
      <c r="NAK133" s="511"/>
      <c r="NAL133" s="511"/>
      <c r="NAM133" s="511"/>
      <c r="NAN133" s="511"/>
      <c r="NAO133" s="511"/>
      <c r="NAP133" s="511"/>
      <c r="NAQ133" s="511"/>
      <c r="NAR133" s="511"/>
      <c r="NAS133" s="511"/>
      <c r="NAT133" s="511"/>
      <c r="NAU133" s="511"/>
      <c r="NAV133" s="511"/>
      <c r="NAW133" s="511"/>
      <c r="NAX133" s="511"/>
      <c r="NAY133" s="511"/>
      <c r="NAZ133" s="511"/>
      <c r="NBA133" s="511"/>
      <c r="NBB133" s="511"/>
      <c r="NBC133" s="511"/>
      <c r="NBD133" s="511"/>
      <c r="NBE133" s="511"/>
      <c r="NBF133" s="511"/>
      <c r="NBG133" s="511"/>
      <c r="NBH133" s="511"/>
      <c r="NBI133" s="511"/>
      <c r="NBJ133" s="511"/>
      <c r="NBK133" s="511"/>
      <c r="NBL133" s="511"/>
      <c r="NBM133" s="511"/>
      <c r="NBN133" s="511"/>
      <c r="NBO133" s="511"/>
      <c r="NBP133" s="511"/>
      <c r="NBQ133" s="511"/>
      <c r="NBR133" s="511"/>
      <c r="NBS133" s="511"/>
      <c r="NBT133" s="511"/>
      <c r="NBU133" s="511"/>
      <c r="NBV133" s="511"/>
      <c r="NBW133" s="511"/>
      <c r="NBX133" s="511"/>
      <c r="NBY133" s="511"/>
      <c r="NBZ133" s="511"/>
      <c r="NCA133" s="511"/>
      <c r="NCB133" s="511"/>
      <c r="NCC133" s="511"/>
      <c r="NCD133" s="511"/>
      <c r="NCE133" s="511"/>
      <c r="NCF133" s="511"/>
      <c r="NCG133" s="511"/>
      <c r="NCH133" s="511"/>
      <c r="NCI133" s="511"/>
      <c r="NCJ133" s="511"/>
      <c r="NCK133" s="511"/>
      <c r="NCL133" s="511"/>
      <c r="NCM133" s="511"/>
      <c r="NCN133" s="511"/>
      <c r="NCO133" s="511"/>
      <c r="NCP133" s="511"/>
      <c r="NCQ133" s="511"/>
      <c r="NCR133" s="511"/>
      <c r="NCS133" s="511"/>
      <c r="NCT133" s="511"/>
      <c r="NCU133" s="511"/>
      <c r="NCV133" s="511"/>
      <c r="NCW133" s="511"/>
      <c r="NCX133" s="511"/>
      <c r="NCY133" s="511"/>
      <c r="NCZ133" s="511"/>
      <c r="NDA133" s="511"/>
      <c r="NDB133" s="511"/>
      <c r="NDC133" s="511"/>
      <c r="NDD133" s="511"/>
      <c r="NDE133" s="511"/>
      <c r="NDF133" s="511"/>
      <c r="NDG133" s="511"/>
      <c r="NDH133" s="511"/>
      <c r="NDI133" s="511"/>
      <c r="NDJ133" s="511"/>
      <c r="NDK133" s="511"/>
      <c r="NDL133" s="511"/>
      <c r="NDM133" s="511"/>
      <c r="NDN133" s="511"/>
      <c r="NDO133" s="511"/>
      <c r="NDP133" s="511"/>
      <c r="NDQ133" s="511"/>
      <c r="NDR133" s="511"/>
      <c r="NDS133" s="511"/>
      <c r="NDT133" s="511"/>
      <c r="NDU133" s="511"/>
      <c r="NDV133" s="511"/>
      <c r="NDW133" s="511"/>
      <c r="NDX133" s="511"/>
      <c r="NDY133" s="511"/>
      <c r="NDZ133" s="511"/>
      <c r="NEA133" s="511"/>
      <c r="NEB133" s="511"/>
      <c r="NEC133" s="511"/>
      <c r="NED133" s="511"/>
      <c r="NEE133" s="511"/>
      <c r="NEF133" s="511"/>
      <c r="NEG133" s="511"/>
      <c r="NEH133" s="511"/>
      <c r="NEI133" s="511"/>
      <c r="NEJ133" s="511"/>
      <c r="NEK133" s="511"/>
      <c r="NEL133" s="511"/>
      <c r="NEM133" s="511"/>
      <c r="NEN133" s="511"/>
      <c r="NEO133" s="511"/>
      <c r="NEP133" s="511"/>
      <c r="NEQ133" s="511"/>
      <c r="NER133" s="511"/>
      <c r="NES133" s="511"/>
      <c r="NET133" s="511"/>
      <c r="NEU133" s="511"/>
      <c r="NEV133" s="511"/>
      <c r="NEW133" s="511"/>
      <c r="NEX133" s="511"/>
      <c r="NEY133" s="511"/>
      <c r="NEZ133" s="511"/>
      <c r="NFA133" s="511"/>
      <c r="NFB133" s="511"/>
      <c r="NFC133" s="511"/>
      <c r="NFD133" s="511"/>
      <c r="NFE133" s="511"/>
      <c r="NFF133" s="511"/>
      <c r="NFG133" s="511"/>
      <c r="NFH133" s="511"/>
      <c r="NFI133" s="511"/>
      <c r="NFJ133" s="511"/>
      <c r="NFK133" s="511"/>
      <c r="NFL133" s="511"/>
      <c r="NFM133" s="511"/>
      <c r="NFN133" s="511"/>
      <c r="NFO133" s="511"/>
      <c r="NFP133" s="511"/>
      <c r="NFQ133" s="511"/>
      <c r="NFR133" s="511"/>
      <c r="NFS133" s="511"/>
      <c r="NFT133" s="511"/>
      <c r="NFU133" s="511"/>
      <c r="NFV133" s="511"/>
      <c r="NFW133" s="511"/>
      <c r="NFX133" s="511"/>
      <c r="NFY133" s="511"/>
      <c r="NFZ133" s="511"/>
      <c r="NGA133" s="511"/>
      <c r="NGB133" s="511"/>
      <c r="NGC133" s="511"/>
      <c r="NGD133" s="511"/>
      <c r="NGE133" s="511"/>
      <c r="NGF133" s="511"/>
      <c r="NGG133" s="511"/>
      <c r="NGH133" s="511"/>
      <c r="NGI133" s="511"/>
      <c r="NGJ133" s="511"/>
      <c r="NGK133" s="511"/>
      <c r="NGL133" s="511"/>
      <c r="NGM133" s="511"/>
      <c r="NGN133" s="511"/>
      <c r="NGO133" s="511"/>
      <c r="NGP133" s="511"/>
      <c r="NGQ133" s="511"/>
      <c r="NGR133" s="511"/>
      <c r="NGS133" s="511"/>
      <c r="NGT133" s="511"/>
      <c r="NGU133" s="511"/>
      <c r="NGV133" s="511"/>
      <c r="NGW133" s="511"/>
      <c r="NGX133" s="511"/>
      <c r="NGY133" s="511"/>
      <c r="NGZ133" s="511"/>
      <c r="NHA133" s="511"/>
      <c r="NHB133" s="511"/>
      <c r="NHC133" s="511"/>
      <c r="NHD133" s="511"/>
      <c r="NHE133" s="511"/>
      <c r="NHF133" s="511"/>
      <c r="NHG133" s="511"/>
      <c r="NHH133" s="511"/>
      <c r="NHI133" s="511"/>
      <c r="NHJ133" s="511"/>
      <c r="NHK133" s="511"/>
      <c r="NHL133" s="511"/>
      <c r="NHM133" s="511"/>
      <c r="NHN133" s="511"/>
      <c r="NHO133" s="511"/>
      <c r="NHP133" s="511"/>
      <c r="NHQ133" s="511"/>
      <c r="NHR133" s="511"/>
      <c r="NHS133" s="511"/>
      <c r="NHT133" s="511"/>
      <c r="NHU133" s="511"/>
      <c r="NHV133" s="511"/>
      <c r="NHW133" s="511"/>
      <c r="NHX133" s="511"/>
      <c r="NHY133" s="511"/>
      <c r="NHZ133" s="511"/>
      <c r="NIA133" s="511"/>
      <c r="NIB133" s="511"/>
      <c r="NIC133" s="511"/>
      <c r="NID133" s="511"/>
      <c r="NIE133" s="511"/>
      <c r="NIF133" s="511"/>
      <c r="NIG133" s="511"/>
      <c r="NIH133" s="511"/>
      <c r="NII133" s="511"/>
      <c r="NIJ133" s="511"/>
      <c r="NIK133" s="511"/>
      <c r="NIL133" s="511"/>
      <c r="NIM133" s="511"/>
      <c r="NIN133" s="511"/>
      <c r="NIO133" s="511"/>
      <c r="NIP133" s="511"/>
      <c r="NIQ133" s="511"/>
      <c r="NIR133" s="511"/>
      <c r="NIS133" s="511"/>
      <c r="NIT133" s="511"/>
      <c r="NIU133" s="511"/>
      <c r="NIV133" s="511"/>
      <c r="NIW133" s="511"/>
      <c r="NIX133" s="511"/>
      <c r="NIY133" s="511"/>
      <c r="NIZ133" s="511"/>
      <c r="NJA133" s="511"/>
      <c r="NJB133" s="511"/>
      <c r="NJC133" s="511"/>
      <c r="NJD133" s="511"/>
      <c r="NJE133" s="511"/>
      <c r="NJF133" s="511"/>
      <c r="NJG133" s="511"/>
      <c r="NJH133" s="511"/>
      <c r="NJI133" s="511"/>
      <c r="NJJ133" s="511"/>
      <c r="NJK133" s="511"/>
      <c r="NJL133" s="511"/>
      <c r="NJM133" s="511"/>
      <c r="NJN133" s="511"/>
      <c r="NJO133" s="511"/>
      <c r="NJP133" s="511"/>
      <c r="NJQ133" s="511"/>
      <c r="NJR133" s="511"/>
      <c r="NJS133" s="511"/>
      <c r="NJT133" s="511"/>
      <c r="NJU133" s="511"/>
      <c r="NJV133" s="511"/>
      <c r="NJW133" s="511"/>
      <c r="NJX133" s="511"/>
      <c r="NJY133" s="511"/>
      <c r="NJZ133" s="511"/>
      <c r="NKA133" s="511"/>
      <c r="NKB133" s="511"/>
      <c r="NKC133" s="511"/>
      <c r="NKD133" s="511"/>
      <c r="NKE133" s="511"/>
      <c r="NKF133" s="511"/>
      <c r="NKG133" s="511"/>
      <c r="NKH133" s="511"/>
      <c r="NKI133" s="511"/>
      <c r="NKJ133" s="511"/>
      <c r="NKK133" s="511"/>
      <c r="NKL133" s="511"/>
      <c r="NKM133" s="511"/>
      <c r="NKN133" s="511"/>
      <c r="NKO133" s="511"/>
      <c r="NKP133" s="511"/>
      <c r="NKQ133" s="511"/>
      <c r="NKR133" s="511"/>
      <c r="NKS133" s="511"/>
      <c r="NKT133" s="511"/>
      <c r="NKU133" s="511"/>
      <c r="NKV133" s="511"/>
      <c r="NKW133" s="511"/>
      <c r="NKX133" s="511"/>
      <c r="NKY133" s="511"/>
      <c r="NKZ133" s="511"/>
      <c r="NLA133" s="511"/>
      <c r="NLB133" s="511"/>
      <c r="NLC133" s="511"/>
      <c r="NLD133" s="511"/>
      <c r="NLE133" s="511"/>
      <c r="NLF133" s="511"/>
      <c r="NLG133" s="511"/>
      <c r="NLH133" s="511"/>
      <c r="NLI133" s="511"/>
      <c r="NLJ133" s="511"/>
      <c r="NLK133" s="511"/>
      <c r="NLL133" s="511"/>
      <c r="NLM133" s="511"/>
      <c r="NLN133" s="511"/>
      <c r="NLO133" s="511"/>
      <c r="NLP133" s="511"/>
      <c r="NLQ133" s="511"/>
      <c r="NLR133" s="511"/>
      <c r="NLS133" s="511"/>
      <c r="NLT133" s="511"/>
      <c r="NLU133" s="511"/>
      <c r="NLV133" s="511"/>
      <c r="NLW133" s="511"/>
      <c r="NLX133" s="511"/>
      <c r="NLY133" s="511"/>
      <c r="NLZ133" s="511"/>
      <c r="NMA133" s="511"/>
      <c r="NMB133" s="511"/>
      <c r="NMC133" s="511"/>
      <c r="NMD133" s="511"/>
      <c r="NME133" s="511"/>
      <c r="NMF133" s="511"/>
      <c r="NMG133" s="511"/>
      <c r="NMH133" s="511"/>
      <c r="NMI133" s="511"/>
      <c r="NMJ133" s="511"/>
      <c r="NMK133" s="511"/>
      <c r="NML133" s="511"/>
      <c r="NMM133" s="511"/>
      <c r="NMN133" s="511"/>
      <c r="NMO133" s="511"/>
      <c r="NMP133" s="511"/>
      <c r="NMQ133" s="511"/>
      <c r="NMR133" s="511"/>
      <c r="NMS133" s="511"/>
      <c r="NMT133" s="511"/>
      <c r="NMU133" s="511"/>
      <c r="NMV133" s="511"/>
      <c r="NMW133" s="511"/>
      <c r="NMX133" s="511"/>
      <c r="NMY133" s="511"/>
      <c r="NMZ133" s="511"/>
      <c r="NNA133" s="511"/>
      <c r="NNB133" s="511"/>
      <c r="NNC133" s="511"/>
      <c r="NND133" s="511"/>
      <c r="NNE133" s="511"/>
      <c r="NNF133" s="511"/>
      <c r="NNG133" s="511"/>
      <c r="NNH133" s="511"/>
      <c r="NNI133" s="511"/>
      <c r="NNJ133" s="511"/>
      <c r="NNK133" s="511"/>
      <c r="NNL133" s="511"/>
      <c r="NNM133" s="511"/>
      <c r="NNN133" s="511"/>
      <c r="NNO133" s="511"/>
      <c r="NNP133" s="511"/>
      <c r="NNQ133" s="511"/>
      <c r="NNR133" s="511"/>
      <c r="NNS133" s="511"/>
      <c r="NNT133" s="511"/>
      <c r="NNU133" s="511"/>
      <c r="NNV133" s="511"/>
      <c r="NNW133" s="511"/>
      <c r="NNX133" s="511"/>
      <c r="NNY133" s="511"/>
      <c r="NNZ133" s="511"/>
      <c r="NOA133" s="511"/>
      <c r="NOB133" s="511"/>
      <c r="NOC133" s="511"/>
      <c r="NOD133" s="511"/>
      <c r="NOE133" s="511"/>
      <c r="NOF133" s="511"/>
      <c r="NOG133" s="511"/>
      <c r="NOH133" s="511"/>
      <c r="NOI133" s="511"/>
      <c r="NOJ133" s="511"/>
      <c r="NOK133" s="511"/>
      <c r="NOL133" s="511"/>
      <c r="NOM133" s="511"/>
      <c r="NON133" s="511"/>
      <c r="NOO133" s="511"/>
      <c r="NOP133" s="511"/>
      <c r="NOQ133" s="511"/>
      <c r="NOR133" s="511"/>
      <c r="NOS133" s="511"/>
      <c r="NOT133" s="511"/>
      <c r="NOU133" s="511"/>
      <c r="NOV133" s="511"/>
      <c r="NOW133" s="511"/>
      <c r="NOX133" s="511"/>
      <c r="NOY133" s="511"/>
      <c r="NOZ133" s="511"/>
      <c r="NPA133" s="511"/>
      <c r="NPB133" s="511"/>
      <c r="NPC133" s="511"/>
      <c r="NPD133" s="511"/>
      <c r="NPE133" s="511"/>
      <c r="NPF133" s="511"/>
      <c r="NPG133" s="511"/>
      <c r="NPH133" s="511"/>
      <c r="NPI133" s="511"/>
      <c r="NPJ133" s="511"/>
      <c r="NPK133" s="511"/>
      <c r="NPL133" s="511"/>
      <c r="NPM133" s="511"/>
      <c r="NPN133" s="511"/>
      <c r="NPO133" s="511"/>
      <c r="NPP133" s="511"/>
      <c r="NPQ133" s="511"/>
      <c r="NPR133" s="511"/>
      <c r="NPS133" s="511"/>
      <c r="NPT133" s="511"/>
      <c r="NPU133" s="511"/>
      <c r="NPV133" s="511"/>
      <c r="NPW133" s="511"/>
      <c r="NPX133" s="511"/>
      <c r="NPY133" s="511"/>
      <c r="NPZ133" s="511"/>
      <c r="NQA133" s="511"/>
      <c r="NQB133" s="511"/>
      <c r="NQC133" s="511"/>
      <c r="NQD133" s="511"/>
      <c r="NQE133" s="511"/>
      <c r="NQF133" s="511"/>
      <c r="NQG133" s="511"/>
      <c r="NQH133" s="511"/>
      <c r="NQI133" s="511"/>
      <c r="NQJ133" s="511"/>
      <c r="NQK133" s="511"/>
      <c r="NQL133" s="511"/>
      <c r="NQM133" s="511"/>
      <c r="NQN133" s="511"/>
      <c r="NQO133" s="511"/>
      <c r="NQP133" s="511"/>
      <c r="NQQ133" s="511"/>
      <c r="NQR133" s="511"/>
      <c r="NQS133" s="511"/>
      <c r="NQT133" s="511"/>
      <c r="NQU133" s="511"/>
      <c r="NQV133" s="511"/>
      <c r="NQW133" s="511"/>
      <c r="NQX133" s="511"/>
      <c r="NQY133" s="511"/>
      <c r="NQZ133" s="511"/>
      <c r="NRA133" s="511"/>
      <c r="NRB133" s="511"/>
      <c r="NRC133" s="511"/>
      <c r="NRD133" s="511"/>
      <c r="NRE133" s="511"/>
      <c r="NRF133" s="511"/>
      <c r="NRG133" s="511"/>
      <c r="NRH133" s="511"/>
      <c r="NRI133" s="511"/>
      <c r="NRJ133" s="511"/>
      <c r="NRK133" s="511"/>
      <c r="NRL133" s="511"/>
      <c r="NRM133" s="511"/>
      <c r="NRN133" s="511"/>
      <c r="NRO133" s="511"/>
      <c r="NRP133" s="511"/>
      <c r="NRQ133" s="511"/>
      <c r="NRR133" s="511"/>
      <c r="NRS133" s="511"/>
      <c r="NRT133" s="511"/>
      <c r="NRU133" s="511"/>
      <c r="NRV133" s="511"/>
      <c r="NRW133" s="511"/>
      <c r="NRX133" s="511"/>
      <c r="NRY133" s="511"/>
      <c r="NRZ133" s="511"/>
      <c r="NSA133" s="511"/>
      <c r="NSB133" s="511"/>
      <c r="NSC133" s="511"/>
      <c r="NSD133" s="511"/>
      <c r="NSE133" s="511"/>
      <c r="NSF133" s="511"/>
      <c r="NSG133" s="511"/>
      <c r="NSH133" s="511"/>
      <c r="NSI133" s="511"/>
      <c r="NSJ133" s="511"/>
      <c r="NSK133" s="511"/>
      <c r="NSL133" s="511"/>
      <c r="NSM133" s="511"/>
      <c r="NSN133" s="511"/>
      <c r="NSO133" s="511"/>
      <c r="NSP133" s="511"/>
      <c r="NSQ133" s="511"/>
      <c r="NSR133" s="511"/>
      <c r="NSS133" s="511"/>
      <c r="NST133" s="511"/>
      <c r="NSU133" s="511"/>
      <c r="NSV133" s="511"/>
      <c r="NSW133" s="511"/>
      <c r="NSX133" s="511"/>
      <c r="NSY133" s="511"/>
      <c r="NSZ133" s="511"/>
      <c r="NTA133" s="511"/>
      <c r="NTB133" s="511"/>
      <c r="NTC133" s="511"/>
      <c r="NTD133" s="511"/>
      <c r="NTE133" s="511"/>
      <c r="NTF133" s="511"/>
      <c r="NTG133" s="511"/>
      <c r="NTH133" s="511"/>
      <c r="NTI133" s="511"/>
      <c r="NTJ133" s="511"/>
      <c r="NTK133" s="511"/>
      <c r="NTL133" s="511"/>
      <c r="NTM133" s="511"/>
      <c r="NTN133" s="511"/>
      <c r="NTO133" s="511"/>
      <c r="NTP133" s="511"/>
      <c r="NTQ133" s="511"/>
      <c r="NTR133" s="511"/>
      <c r="NTS133" s="511"/>
      <c r="NTT133" s="511"/>
      <c r="NTU133" s="511"/>
      <c r="NTV133" s="511"/>
      <c r="NTW133" s="511"/>
      <c r="NTX133" s="511"/>
      <c r="NTY133" s="511"/>
      <c r="NTZ133" s="511"/>
      <c r="NUA133" s="511"/>
      <c r="NUB133" s="511"/>
      <c r="NUC133" s="511"/>
      <c r="NUD133" s="511"/>
      <c r="NUE133" s="511"/>
      <c r="NUF133" s="511"/>
      <c r="NUG133" s="511"/>
      <c r="NUH133" s="511"/>
      <c r="NUI133" s="511"/>
      <c r="NUJ133" s="511"/>
      <c r="NUK133" s="511"/>
      <c r="NUL133" s="511"/>
      <c r="NUM133" s="511"/>
      <c r="NUN133" s="511"/>
      <c r="NUO133" s="511"/>
      <c r="NUP133" s="511"/>
      <c r="NUQ133" s="511"/>
      <c r="NUR133" s="511"/>
      <c r="NUS133" s="511"/>
      <c r="NUT133" s="511"/>
      <c r="NUU133" s="511"/>
      <c r="NUV133" s="511"/>
      <c r="NUW133" s="511"/>
      <c r="NUX133" s="511"/>
      <c r="NUY133" s="511"/>
      <c r="NUZ133" s="511"/>
      <c r="NVA133" s="511"/>
      <c r="NVB133" s="511"/>
      <c r="NVC133" s="511"/>
      <c r="NVD133" s="511"/>
      <c r="NVE133" s="511"/>
      <c r="NVF133" s="511"/>
      <c r="NVG133" s="511"/>
      <c r="NVH133" s="511"/>
      <c r="NVI133" s="511"/>
      <c r="NVJ133" s="511"/>
      <c r="NVK133" s="511"/>
      <c r="NVL133" s="511"/>
      <c r="NVM133" s="511"/>
      <c r="NVN133" s="511"/>
      <c r="NVO133" s="511"/>
      <c r="NVP133" s="511"/>
      <c r="NVQ133" s="511"/>
      <c r="NVR133" s="511"/>
      <c r="NVS133" s="511"/>
      <c r="NVT133" s="511"/>
      <c r="NVU133" s="511"/>
      <c r="NVV133" s="511"/>
      <c r="NVW133" s="511"/>
      <c r="NVX133" s="511"/>
      <c r="NVY133" s="511"/>
      <c r="NVZ133" s="511"/>
      <c r="NWA133" s="511"/>
      <c r="NWB133" s="511"/>
      <c r="NWC133" s="511"/>
      <c r="NWD133" s="511"/>
      <c r="NWE133" s="511"/>
      <c r="NWF133" s="511"/>
      <c r="NWG133" s="511"/>
      <c r="NWH133" s="511"/>
      <c r="NWI133" s="511"/>
      <c r="NWJ133" s="511"/>
      <c r="NWK133" s="511"/>
      <c r="NWL133" s="511"/>
      <c r="NWM133" s="511"/>
      <c r="NWN133" s="511"/>
      <c r="NWO133" s="511"/>
      <c r="NWP133" s="511"/>
      <c r="NWQ133" s="511"/>
      <c r="NWR133" s="511"/>
      <c r="NWS133" s="511"/>
      <c r="NWT133" s="511"/>
      <c r="NWU133" s="511"/>
      <c r="NWV133" s="511"/>
      <c r="NWW133" s="511"/>
      <c r="NWX133" s="511"/>
      <c r="NWY133" s="511"/>
      <c r="NWZ133" s="511"/>
      <c r="NXA133" s="511"/>
      <c r="NXB133" s="511"/>
      <c r="NXC133" s="511"/>
      <c r="NXD133" s="511"/>
      <c r="NXE133" s="511"/>
      <c r="NXF133" s="511"/>
      <c r="NXG133" s="511"/>
      <c r="NXH133" s="511"/>
      <c r="NXI133" s="511"/>
      <c r="NXJ133" s="511"/>
      <c r="NXK133" s="511"/>
      <c r="NXL133" s="511"/>
      <c r="NXM133" s="511"/>
      <c r="NXN133" s="511"/>
      <c r="NXO133" s="511"/>
      <c r="NXP133" s="511"/>
      <c r="NXQ133" s="511"/>
      <c r="NXR133" s="511"/>
      <c r="NXS133" s="511"/>
      <c r="NXT133" s="511"/>
      <c r="NXU133" s="511"/>
      <c r="NXV133" s="511"/>
      <c r="NXW133" s="511"/>
      <c r="NXX133" s="511"/>
      <c r="NXY133" s="511"/>
      <c r="NXZ133" s="511"/>
      <c r="NYA133" s="511"/>
      <c r="NYB133" s="511"/>
      <c r="NYC133" s="511"/>
      <c r="NYD133" s="511"/>
      <c r="NYE133" s="511"/>
      <c r="NYF133" s="511"/>
      <c r="NYG133" s="511"/>
      <c r="NYH133" s="511"/>
      <c r="NYI133" s="511"/>
      <c r="NYJ133" s="511"/>
      <c r="NYK133" s="511"/>
      <c r="NYL133" s="511"/>
      <c r="NYM133" s="511"/>
      <c r="NYN133" s="511"/>
      <c r="NYO133" s="511"/>
      <c r="NYP133" s="511"/>
      <c r="NYQ133" s="511"/>
      <c r="NYR133" s="511"/>
      <c r="NYS133" s="511"/>
      <c r="NYT133" s="511"/>
      <c r="NYU133" s="511"/>
      <c r="NYV133" s="511"/>
      <c r="NYW133" s="511"/>
      <c r="NYX133" s="511"/>
      <c r="NYY133" s="511"/>
      <c r="NYZ133" s="511"/>
      <c r="NZA133" s="511"/>
      <c r="NZB133" s="511"/>
      <c r="NZC133" s="511"/>
      <c r="NZD133" s="511"/>
      <c r="NZE133" s="511"/>
      <c r="NZF133" s="511"/>
      <c r="NZG133" s="511"/>
      <c r="NZH133" s="511"/>
      <c r="NZI133" s="511"/>
      <c r="NZJ133" s="511"/>
      <c r="NZK133" s="511"/>
      <c r="NZL133" s="511"/>
      <c r="NZM133" s="511"/>
      <c r="NZN133" s="511"/>
      <c r="NZO133" s="511"/>
      <c r="NZP133" s="511"/>
      <c r="NZQ133" s="511"/>
      <c r="NZR133" s="511"/>
      <c r="NZS133" s="511"/>
      <c r="NZT133" s="511"/>
      <c r="NZU133" s="511"/>
      <c r="NZV133" s="511"/>
      <c r="NZW133" s="511"/>
      <c r="NZX133" s="511"/>
      <c r="NZY133" s="511"/>
      <c r="NZZ133" s="511"/>
      <c r="OAA133" s="511"/>
      <c r="OAB133" s="511"/>
      <c r="OAC133" s="511"/>
      <c r="OAD133" s="511"/>
      <c r="OAE133" s="511"/>
      <c r="OAF133" s="511"/>
      <c r="OAG133" s="511"/>
      <c r="OAH133" s="511"/>
      <c r="OAI133" s="511"/>
      <c r="OAJ133" s="511"/>
      <c r="OAK133" s="511"/>
      <c r="OAL133" s="511"/>
      <c r="OAM133" s="511"/>
      <c r="OAN133" s="511"/>
      <c r="OAO133" s="511"/>
      <c r="OAP133" s="511"/>
      <c r="OAQ133" s="511"/>
      <c r="OAR133" s="511"/>
      <c r="OAS133" s="511"/>
      <c r="OAT133" s="511"/>
      <c r="OAU133" s="511"/>
      <c r="OAV133" s="511"/>
      <c r="OAW133" s="511"/>
      <c r="OAX133" s="511"/>
      <c r="OAY133" s="511"/>
      <c r="OAZ133" s="511"/>
      <c r="OBA133" s="511"/>
      <c r="OBB133" s="511"/>
      <c r="OBC133" s="511"/>
      <c r="OBD133" s="511"/>
      <c r="OBE133" s="511"/>
      <c r="OBF133" s="511"/>
      <c r="OBG133" s="511"/>
      <c r="OBH133" s="511"/>
      <c r="OBI133" s="511"/>
      <c r="OBJ133" s="511"/>
      <c r="OBK133" s="511"/>
      <c r="OBL133" s="511"/>
      <c r="OBM133" s="511"/>
      <c r="OBN133" s="511"/>
      <c r="OBO133" s="511"/>
      <c r="OBP133" s="511"/>
      <c r="OBQ133" s="511"/>
      <c r="OBR133" s="511"/>
      <c r="OBS133" s="511"/>
      <c r="OBT133" s="511"/>
      <c r="OBU133" s="511"/>
      <c r="OBV133" s="511"/>
      <c r="OBW133" s="511"/>
      <c r="OBX133" s="511"/>
      <c r="OBY133" s="511"/>
      <c r="OBZ133" s="511"/>
      <c r="OCA133" s="511"/>
      <c r="OCB133" s="511"/>
      <c r="OCC133" s="511"/>
      <c r="OCD133" s="511"/>
      <c r="OCE133" s="511"/>
      <c r="OCF133" s="511"/>
      <c r="OCG133" s="511"/>
      <c r="OCH133" s="511"/>
      <c r="OCI133" s="511"/>
      <c r="OCJ133" s="511"/>
      <c r="OCK133" s="511"/>
      <c r="OCL133" s="511"/>
      <c r="OCM133" s="511"/>
      <c r="OCN133" s="511"/>
      <c r="OCO133" s="511"/>
      <c r="OCP133" s="511"/>
      <c r="OCQ133" s="511"/>
      <c r="OCR133" s="511"/>
      <c r="OCS133" s="511"/>
      <c r="OCT133" s="511"/>
      <c r="OCU133" s="511"/>
      <c r="OCV133" s="511"/>
      <c r="OCW133" s="511"/>
      <c r="OCX133" s="511"/>
      <c r="OCY133" s="511"/>
      <c r="OCZ133" s="511"/>
      <c r="ODA133" s="511"/>
      <c r="ODB133" s="511"/>
      <c r="ODC133" s="511"/>
      <c r="ODD133" s="511"/>
      <c r="ODE133" s="511"/>
      <c r="ODF133" s="511"/>
      <c r="ODG133" s="511"/>
      <c r="ODH133" s="511"/>
      <c r="ODI133" s="511"/>
      <c r="ODJ133" s="511"/>
      <c r="ODK133" s="511"/>
      <c r="ODL133" s="511"/>
      <c r="ODM133" s="511"/>
      <c r="ODN133" s="511"/>
      <c r="ODO133" s="511"/>
      <c r="ODP133" s="511"/>
      <c r="ODQ133" s="511"/>
      <c r="ODR133" s="511"/>
      <c r="ODS133" s="511"/>
      <c r="ODT133" s="511"/>
      <c r="ODU133" s="511"/>
      <c r="ODV133" s="511"/>
      <c r="ODW133" s="511"/>
      <c r="ODX133" s="511"/>
      <c r="ODY133" s="511"/>
      <c r="ODZ133" s="511"/>
      <c r="OEA133" s="511"/>
      <c r="OEB133" s="511"/>
      <c r="OEC133" s="511"/>
      <c r="OED133" s="511"/>
      <c r="OEE133" s="511"/>
      <c r="OEF133" s="511"/>
      <c r="OEG133" s="511"/>
      <c r="OEH133" s="511"/>
      <c r="OEI133" s="511"/>
      <c r="OEJ133" s="511"/>
      <c r="OEK133" s="511"/>
      <c r="OEL133" s="511"/>
      <c r="OEM133" s="511"/>
      <c r="OEN133" s="511"/>
      <c r="OEO133" s="511"/>
      <c r="OEP133" s="511"/>
      <c r="OEQ133" s="511"/>
      <c r="OER133" s="511"/>
      <c r="OES133" s="511"/>
      <c r="OET133" s="511"/>
      <c r="OEU133" s="511"/>
      <c r="OEV133" s="511"/>
      <c r="OEW133" s="511"/>
      <c r="OEX133" s="511"/>
      <c r="OEY133" s="511"/>
      <c r="OEZ133" s="511"/>
      <c r="OFA133" s="511"/>
      <c r="OFB133" s="511"/>
      <c r="OFC133" s="511"/>
      <c r="OFD133" s="511"/>
      <c r="OFE133" s="511"/>
      <c r="OFF133" s="511"/>
      <c r="OFG133" s="511"/>
      <c r="OFH133" s="511"/>
      <c r="OFI133" s="511"/>
      <c r="OFJ133" s="511"/>
      <c r="OFK133" s="511"/>
      <c r="OFL133" s="511"/>
      <c r="OFM133" s="511"/>
      <c r="OFN133" s="511"/>
      <c r="OFO133" s="511"/>
      <c r="OFP133" s="511"/>
      <c r="OFQ133" s="511"/>
      <c r="OFR133" s="511"/>
      <c r="OFS133" s="511"/>
      <c r="OFT133" s="511"/>
      <c r="OFU133" s="511"/>
      <c r="OFV133" s="511"/>
      <c r="OFW133" s="511"/>
      <c r="OFX133" s="511"/>
      <c r="OFY133" s="511"/>
      <c r="OFZ133" s="511"/>
      <c r="OGA133" s="511"/>
      <c r="OGB133" s="511"/>
      <c r="OGC133" s="511"/>
      <c r="OGD133" s="511"/>
      <c r="OGE133" s="511"/>
      <c r="OGF133" s="511"/>
      <c r="OGG133" s="511"/>
      <c r="OGH133" s="511"/>
      <c r="OGI133" s="511"/>
      <c r="OGJ133" s="511"/>
      <c r="OGK133" s="511"/>
      <c r="OGL133" s="511"/>
      <c r="OGM133" s="511"/>
      <c r="OGN133" s="511"/>
      <c r="OGO133" s="511"/>
      <c r="OGP133" s="511"/>
      <c r="OGQ133" s="511"/>
      <c r="OGR133" s="511"/>
      <c r="OGS133" s="511"/>
      <c r="OGT133" s="511"/>
      <c r="OGU133" s="511"/>
      <c r="OGV133" s="511"/>
      <c r="OGW133" s="511"/>
      <c r="OGX133" s="511"/>
      <c r="OGY133" s="511"/>
      <c r="OGZ133" s="511"/>
      <c r="OHA133" s="511"/>
      <c r="OHB133" s="511"/>
      <c r="OHC133" s="511"/>
      <c r="OHD133" s="511"/>
      <c r="OHE133" s="511"/>
      <c r="OHF133" s="511"/>
      <c r="OHG133" s="511"/>
      <c r="OHH133" s="511"/>
      <c r="OHI133" s="511"/>
      <c r="OHJ133" s="511"/>
      <c r="OHK133" s="511"/>
      <c r="OHL133" s="511"/>
      <c r="OHM133" s="511"/>
      <c r="OHN133" s="511"/>
      <c r="OHO133" s="511"/>
      <c r="OHP133" s="511"/>
      <c r="OHQ133" s="511"/>
      <c r="OHR133" s="511"/>
      <c r="OHS133" s="511"/>
      <c r="OHT133" s="511"/>
      <c r="OHU133" s="511"/>
      <c r="OHV133" s="511"/>
      <c r="OHW133" s="511"/>
      <c r="OHX133" s="511"/>
      <c r="OHY133" s="511"/>
      <c r="OHZ133" s="511"/>
      <c r="OIA133" s="511"/>
      <c r="OIB133" s="511"/>
      <c r="OIC133" s="511"/>
      <c r="OID133" s="511"/>
      <c r="OIE133" s="511"/>
      <c r="OIF133" s="511"/>
      <c r="OIG133" s="511"/>
      <c r="OIH133" s="511"/>
      <c r="OII133" s="511"/>
      <c r="OIJ133" s="511"/>
      <c r="OIK133" s="511"/>
      <c r="OIL133" s="511"/>
      <c r="OIM133" s="511"/>
      <c r="OIN133" s="511"/>
      <c r="OIO133" s="511"/>
      <c r="OIP133" s="511"/>
      <c r="OIQ133" s="511"/>
      <c r="OIR133" s="511"/>
      <c r="OIS133" s="511"/>
      <c r="OIT133" s="511"/>
      <c r="OIU133" s="511"/>
      <c r="OIV133" s="511"/>
      <c r="OIW133" s="511"/>
      <c r="OIX133" s="511"/>
      <c r="OIY133" s="511"/>
      <c r="OIZ133" s="511"/>
      <c r="OJA133" s="511"/>
      <c r="OJB133" s="511"/>
      <c r="OJC133" s="511"/>
      <c r="OJD133" s="511"/>
      <c r="OJE133" s="511"/>
      <c r="OJF133" s="511"/>
      <c r="OJG133" s="511"/>
      <c r="OJH133" s="511"/>
      <c r="OJI133" s="511"/>
      <c r="OJJ133" s="511"/>
      <c r="OJK133" s="511"/>
      <c r="OJL133" s="511"/>
      <c r="OJM133" s="511"/>
      <c r="OJN133" s="511"/>
      <c r="OJO133" s="511"/>
      <c r="OJP133" s="511"/>
      <c r="OJQ133" s="511"/>
      <c r="OJR133" s="511"/>
      <c r="OJS133" s="511"/>
      <c r="OJT133" s="511"/>
      <c r="OJU133" s="511"/>
      <c r="OJV133" s="511"/>
      <c r="OJW133" s="511"/>
      <c r="OJX133" s="511"/>
      <c r="OJY133" s="511"/>
      <c r="OJZ133" s="511"/>
      <c r="OKA133" s="511"/>
      <c r="OKB133" s="511"/>
      <c r="OKC133" s="511"/>
      <c r="OKD133" s="511"/>
      <c r="OKE133" s="511"/>
      <c r="OKF133" s="511"/>
      <c r="OKG133" s="511"/>
      <c r="OKH133" s="511"/>
      <c r="OKI133" s="511"/>
      <c r="OKJ133" s="511"/>
      <c r="OKK133" s="511"/>
      <c r="OKL133" s="511"/>
      <c r="OKM133" s="511"/>
      <c r="OKN133" s="511"/>
      <c r="OKO133" s="511"/>
      <c r="OKP133" s="511"/>
      <c r="OKQ133" s="511"/>
      <c r="OKR133" s="511"/>
      <c r="OKS133" s="511"/>
      <c r="OKT133" s="511"/>
      <c r="OKU133" s="511"/>
      <c r="OKV133" s="511"/>
      <c r="OKW133" s="511"/>
      <c r="OKX133" s="511"/>
      <c r="OKY133" s="511"/>
      <c r="OKZ133" s="511"/>
      <c r="OLA133" s="511"/>
      <c r="OLB133" s="511"/>
      <c r="OLC133" s="511"/>
      <c r="OLD133" s="511"/>
      <c r="OLE133" s="511"/>
      <c r="OLF133" s="511"/>
      <c r="OLG133" s="511"/>
      <c r="OLH133" s="511"/>
      <c r="OLI133" s="511"/>
      <c r="OLJ133" s="511"/>
      <c r="OLK133" s="511"/>
      <c r="OLL133" s="511"/>
      <c r="OLM133" s="511"/>
      <c r="OLN133" s="511"/>
      <c r="OLO133" s="511"/>
      <c r="OLP133" s="511"/>
      <c r="OLQ133" s="511"/>
      <c r="OLR133" s="511"/>
      <c r="OLS133" s="511"/>
      <c r="OLT133" s="511"/>
      <c r="OLU133" s="511"/>
      <c r="OLV133" s="511"/>
      <c r="OLW133" s="511"/>
      <c r="OLX133" s="511"/>
      <c r="OLY133" s="511"/>
      <c r="OLZ133" s="511"/>
      <c r="OMA133" s="511"/>
      <c r="OMB133" s="511"/>
      <c r="OMC133" s="511"/>
      <c r="OMD133" s="511"/>
      <c r="OME133" s="511"/>
      <c r="OMF133" s="511"/>
      <c r="OMG133" s="511"/>
      <c r="OMH133" s="511"/>
      <c r="OMI133" s="511"/>
      <c r="OMJ133" s="511"/>
      <c r="OMK133" s="511"/>
      <c r="OML133" s="511"/>
      <c r="OMM133" s="511"/>
      <c r="OMN133" s="511"/>
      <c r="OMO133" s="511"/>
      <c r="OMP133" s="511"/>
      <c r="OMQ133" s="511"/>
      <c r="OMR133" s="511"/>
      <c r="OMS133" s="511"/>
      <c r="OMT133" s="511"/>
      <c r="OMU133" s="511"/>
      <c r="OMV133" s="511"/>
      <c r="OMW133" s="511"/>
      <c r="OMX133" s="511"/>
      <c r="OMY133" s="511"/>
      <c r="OMZ133" s="511"/>
      <c r="ONA133" s="511"/>
      <c r="ONB133" s="511"/>
      <c r="ONC133" s="511"/>
      <c r="OND133" s="511"/>
      <c r="ONE133" s="511"/>
      <c r="ONF133" s="511"/>
      <c r="ONG133" s="511"/>
      <c r="ONH133" s="511"/>
      <c r="ONI133" s="511"/>
      <c r="ONJ133" s="511"/>
      <c r="ONK133" s="511"/>
      <c r="ONL133" s="511"/>
      <c r="ONM133" s="511"/>
      <c r="ONN133" s="511"/>
      <c r="ONO133" s="511"/>
      <c r="ONP133" s="511"/>
      <c r="ONQ133" s="511"/>
      <c r="ONR133" s="511"/>
      <c r="ONS133" s="511"/>
      <c r="ONT133" s="511"/>
      <c r="ONU133" s="511"/>
      <c r="ONV133" s="511"/>
      <c r="ONW133" s="511"/>
      <c r="ONX133" s="511"/>
      <c r="ONY133" s="511"/>
      <c r="ONZ133" s="511"/>
      <c r="OOA133" s="511"/>
      <c r="OOB133" s="511"/>
      <c r="OOC133" s="511"/>
      <c r="OOD133" s="511"/>
      <c r="OOE133" s="511"/>
      <c r="OOF133" s="511"/>
      <c r="OOG133" s="511"/>
      <c r="OOH133" s="511"/>
      <c r="OOI133" s="511"/>
      <c r="OOJ133" s="511"/>
      <c r="OOK133" s="511"/>
      <c r="OOL133" s="511"/>
      <c r="OOM133" s="511"/>
      <c r="OON133" s="511"/>
      <c r="OOO133" s="511"/>
      <c r="OOP133" s="511"/>
      <c r="OOQ133" s="511"/>
      <c r="OOR133" s="511"/>
      <c r="OOS133" s="511"/>
      <c r="OOT133" s="511"/>
      <c r="OOU133" s="511"/>
      <c r="OOV133" s="511"/>
      <c r="OOW133" s="511"/>
      <c r="OOX133" s="511"/>
      <c r="OOY133" s="511"/>
      <c r="OOZ133" s="511"/>
      <c r="OPA133" s="511"/>
      <c r="OPB133" s="511"/>
      <c r="OPC133" s="511"/>
      <c r="OPD133" s="511"/>
      <c r="OPE133" s="511"/>
      <c r="OPF133" s="511"/>
      <c r="OPG133" s="511"/>
      <c r="OPH133" s="511"/>
      <c r="OPI133" s="511"/>
      <c r="OPJ133" s="511"/>
      <c r="OPK133" s="511"/>
      <c r="OPL133" s="511"/>
      <c r="OPM133" s="511"/>
      <c r="OPN133" s="511"/>
      <c r="OPO133" s="511"/>
      <c r="OPP133" s="511"/>
      <c r="OPQ133" s="511"/>
      <c r="OPR133" s="511"/>
      <c r="OPS133" s="511"/>
      <c r="OPT133" s="511"/>
      <c r="OPU133" s="511"/>
      <c r="OPV133" s="511"/>
      <c r="OPW133" s="511"/>
      <c r="OPX133" s="511"/>
      <c r="OPY133" s="511"/>
      <c r="OPZ133" s="511"/>
      <c r="OQA133" s="511"/>
      <c r="OQB133" s="511"/>
      <c r="OQC133" s="511"/>
      <c r="OQD133" s="511"/>
      <c r="OQE133" s="511"/>
      <c r="OQF133" s="511"/>
      <c r="OQG133" s="511"/>
      <c r="OQH133" s="511"/>
      <c r="OQI133" s="511"/>
      <c r="OQJ133" s="511"/>
      <c r="OQK133" s="511"/>
      <c r="OQL133" s="511"/>
      <c r="OQM133" s="511"/>
      <c r="OQN133" s="511"/>
      <c r="OQO133" s="511"/>
      <c r="OQP133" s="511"/>
      <c r="OQQ133" s="511"/>
      <c r="OQR133" s="511"/>
      <c r="OQS133" s="511"/>
      <c r="OQT133" s="511"/>
      <c r="OQU133" s="511"/>
      <c r="OQV133" s="511"/>
      <c r="OQW133" s="511"/>
      <c r="OQX133" s="511"/>
      <c r="OQY133" s="511"/>
      <c r="OQZ133" s="511"/>
      <c r="ORA133" s="511"/>
      <c r="ORB133" s="511"/>
      <c r="ORC133" s="511"/>
      <c r="ORD133" s="511"/>
      <c r="ORE133" s="511"/>
      <c r="ORF133" s="511"/>
      <c r="ORG133" s="511"/>
      <c r="ORH133" s="511"/>
      <c r="ORI133" s="511"/>
      <c r="ORJ133" s="511"/>
      <c r="ORK133" s="511"/>
      <c r="ORL133" s="511"/>
      <c r="ORM133" s="511"/>
      <c r="ORN133" s="511"/>
      <c r="ORO133" s="511"/>
      <c r="ORP133" s="511"/>
      <c r="ORQ133" s="511"/>
      <c r="ORR133" s="511"/>
      <c r="ORS133" s="511"/>
      <c r="ORT133" s="511"/>
      <c r="ORU133" s="511"/>
      <c r="ORV133" s="511"/>
      <c r="ORW133" s="511"/>
      <c r="ORX133" s="511"/>
      <c r="ORY133" s="511"/>
      <c r="ORZ133" s="511"/>
      <c r="OSA133" s="511"/>
      <c r="OSB133" s="511"/>
      <c r="OSC133" s="511"/>
      <c r="OSD133" s="511"/>
      <c r="OSE133" s="511"/>
      <c r="OSF133" s="511"/>
      <c r="OSG133" s="511"/>
      <c r="OSH133" s="511"/>
      <c r="OSI133" s="511"/>
      <c r="OSJ133" s="511"/>
      <c r="OSK133" s="511"/>
      <c r="OSL133" s="511"/>
      <c r="OSM133" s="511"/>
      <c r="OSN133" s="511"/>
      <c r="OSO133" s="511"/>
      <c r="OSP133" s="511"/>
      <c r="OSQ133" s="511"/>
      <c r="OSR133" s="511"/>
      <c r="OSS133" s="511"/>
      <c r="OST133" s="511"/>
      <c r="OSU133" s="511"/>
      <c r="OSV133" s="511"/>
      <c r="OSW133" s="511"/>
      <c r="OSX133" s="511"/>
      <c r="OSY133" s="511"/>
      <c r="OSZ133" s="511"/>
      <c r="OTA133" s="511"/>
      <c r="OTB133" s="511"/>
      <c r="OTC133" s="511"/>
      <c r="OTD133" s="511"/>
      <c r="OTE133" s="511"/>
      <c r="OTF133" s="511"/>
      <c r="OTG133" s="511"/>
      <c r="OTH133" s="511"/>
      <c r="OTI133" s="511"/>
      <c r="OTJ133" s="511"/>
      <c r="OTK133" s="511"/>
      <c r="OTL133" s="511"/>
      <c r="OTM133" s="511"/>
      <c r="OTN133" s="511"/>
      <c r="OTO133" s="511"/>
      <c r="OTP133" s="511"/>
      <c r="OTQ133" s="511"/>
      <c r="OTR133" s="511"/>
      <c r="OTS133" s="511"/>
      <c r="OTT133" s="511"/>
      <c r="OTU133" s="511"/>
      <c r="OTV133" s="511"/>
      <c r="OTW133" s="511"/>
      <c r="OTX133" s="511"/>
      <c r="OTY133" s="511"/>
      <c r="OTZ133" s="511"/>
      <c r="OUA133" s="511"/>
      <c r="OUB133" s="511"/>
      <c r="OUC133" s="511"/>
      <c r="OUD133" s="511"/>
      <c r="OUE133" s="511"/>
      <c r="OUF133" s="511"/>
      <c r="OUG133" s="511"/>
      <c r="OUH133" s="511"/>
      <c r="OUI133" s="511"/>
      <c r="OUJ133" s="511"/>
      <c r="OUK133" s="511"/>
      <c r="OUL133" s="511"/>
      <c r="OUM133" s="511"/>
      <c r="OUN133" s="511"/>
      <c r="OUO133" s="511"/>
      <c r="OUP133" s="511"/>
      <c r="OUQ133" s="511"/>
      <c r="OUR133" s="511"/>
      <c r="OUS133" s="511"/>
      <c r="OUT133" s="511"/>
      <c r="OUU133" s="511"/>
      <c r="OUV133" s="511"/>
      <c r="OUW133" s="511"/>
      <c r="OUX133" s="511"/>
      <c r="OUY133" s="511"/>
      <c r="OUZ133" s="511"/>
      <c r="OVA133" s="511"/>
      <c r="OVB133" s="511"/>
      <c r="OVC133" s="511"/>
      <c r="OVD133" s="511"/>
      <c r="OVE133" s="511"/>
      <c r="OVF133" s="511"/>
      <c r="OVG133" s="511"/>
      <c r="OVH133" s="511"/>
      <c r="OVI133" s="511"/>
      <c r="OVJ133" s="511"/>
      <c r="OVK133" s="511"/>
      <c r="OVL133" s="511"/>
      <c r="OVM133" s="511"/>
      <c r="OVN133" s="511"/>
      <c r="OVO133" s="511"/>
      <c r="OVP133" s="511"/>
      <c r="OVQ133" s="511"/>
      <c r="OVR133" s="511"/>
      <c r="OVS133" s="511"/>
      <c r="OVT133" s="511"/>
      <c r="OVU133" s="511"/>
      <c r="OVV133" s="511"/>
      <c r="OVW133" s="511"/>
      <c r="OVX133" s="511"/>
      <c r="OVY133" s="511"/>
      <c r="OVZ133" s="511"/>
      <c r="OWA133" s="511"/>
      <c r="OWB133" s="511"/>
      <c r="OWC133" s="511"/>
      <c r="OWD133" s="511"/>
      <c r="OWE133" s="511"/>
      <c r="OWF133" s="511"/>
      <c r="OWG133" s="511"/>
      <c r="OWH133" s="511"/>
      <c r="OWI133" s="511"/>
      <c r="OWJ133" s="511"/>
      <c r="OWK133" s="511"/>
      <c r="OWL133" s="511"/>
      <c r="OWM133" s="511"/>
      <c r="OWN133" s="511"/>
      <c r="OWO133" s="511"/>
      <c r="OWP133" s="511"/>
      <c r="OWQ133" s="511"/>
      <c r="OWR133" s="511"/>
      <c r="OWS133" s="511"/>
      <c r="OWT133" s="511"/>
      <c r="OWU133" s="511"/>
      <c r="OWV133" s="511"/>
      <c r="OWW133" s="511"/>
      <c r="OWX133" s="511"/>
      <c r="OWY133" s="511"/>
      <c r="OWZ133" s="511"/>
      <c r="OXA133" s="511"/>
      <c r="OXB133" s="511"/>
      <c r="OXC133" s="511"/>
      <c r="OXD133" s="511"/>
      <c r="OXE133" s="511"/>
      <c r="OXF133" s="511"/>
      <c r="OXG133" s="511"/>
      <c r="OXH133" s="511"/>
      <c r="OXI133" s="511"/>
      <c r="OXJ133" s="511"/>
      <c r="OXK133" s="511"/>
      <c r="OXL133" s="511"/>
      <c r="OXM133" s="511"/>
      <c r="OXN133" s="511"/>
      <c r="OXO133" s="511"/>
      <c r="OXP133" s="511"/>
      <c r="OXQ133" s="511"/>
      <c r="OXR133" s="511"/>
      <c r="OXS133" s="511"/>
      <c r="OXT133" s="511"/>
      <c r="OXU133" s="511"/>
      <c r="OXV133" s="511"/>
      <c r="OXW133" s="511"/>
      <c r="OXX133" s="511"/>
      <c r="OXY133" s="511"/>
      <c r="OXZ133" s="511"/>
      <c r="OYA133" s="511"/>
      <c r="OYB133" s="511"/>
      <c r="OYC133" s="511"/>
      <c r="OYD133" s="511"/>
      <c r="OYE133" s="511"/>
      <c r="OYF133" s="511"/>
      <c r="OYG133" s="511"/>
      <c r="OYH133" s="511"/>
      <c r="OYI133" s="511"/>
      <c r="OYJ133" s="511"/>
      <c r="OYK133" s="511"/>
      <c r="OYL133" s="511"/>
      <c r="OYM133" s="511"/>
      <c r="OYN133" s="511"/>
      <c r="OYO133" s="511"/>
      <c r="OYP133" s="511"/>
      <c r="OYQ133" s="511"/>
      <c r="OYR133" s="511"/>
      <c r="OYS133" s="511"/>
      <c r="OYT133" s="511"/>
      <c r="OYU133" s="511"/>
      <c r="OYV133" s="511"/>
      <c r="OYW133" s="511"/>
      <c r="OYX133" s="511"/>
      <c r="OYY133" s="511"/>
      <c r="OYZ133" s="511"/>
      <c r="OZA133" s="511"/>
      <c r="OZB133" s="511"/>
      <c r="OZC133" s="511"/>
      <c r="OZD133" s="511"/>
      <c r="OZE133" s="511"/>
      <c r="OZF133" s="511"/>
      <c r="OZG133" s="511"/>
      <c r="OZH133" s="511"/>
      <c r="OZI133" s="511"/>
      <c r="OZJ133" s="511"/>
      <c r="OZK133" s="511"/>
      <c r="OZL133" s="511"/>
      <c r="OZM133" s="511"/>
      <c r="OZN133" s="511"/>
      <c r="OZO133" s="511"/>
      <c r="OZP133" s="511"/>
      <c r="OZQ133" s="511"/>
      <c r="OZR133" s="511"/>
      <c r="OZS133" s="511"/>
      <c r="OZT133" s="511"/>
      <c r="OZU133" s="511"/>
      <c r="OZV133" s="511"/>
      <c r="OZW133" s="511"/>
      <c r="OZX133" s="511"/>
      <c r="OZY133" s="511"/>
      <c r="OZZ133" s="511"/>
      <c r="PAA133" s="511"/>
      <c r="PAB133" s="511"/>
      <c r="PAC133" s="511"/>
      <c r="PAD133" s="511"/>
      <c r="PAE133" s="511"/>
      <c r="PAF133" s="511"/>
      <c r="PAG133" s="511"/>
      <c r="PAH133" s="511"/>
      <c r="PAI133" s="511"/>
      <c r="PAJ133" s="511"/>
      <c r="PAK133" s="511"/>
      <c r="PAL133" s="511"/>
      <c r="PAM133" s="511"/>
      <c r="PAN133" s="511"/>
      <c r="PAO133" s="511"/>
      <c r="PAP133" s="511"/>
      <c r="PAQ133" s="511"/>
      <c r="PAR133" s="511"/>
      <c r="PAS133" s="511"/>
      <c r="PAT133" s="511"/>
      <c r="PAU133" s="511"/>
      <c r="PAV133" s="511"/>
      <c r="PAW133" s="511"/>
      <c r="PAX133" s="511"/>
      <c r="PAY133" s="511"/>
      <c r="PAZ133" s="511"/>
      <c r="PBA133" s="511"/>
      <c r="PBB133" s="511"/>
      <c r="PBC133" s="511"/>
      <c r="PBD133" s="511"/>
      <c r="PBE133" s="511"/>
      <c r="PBF133" s="511"/>
      <c r="PBG133" s="511"/>
      <c r="PBH133" s="511"/>
      <c r="PBI133" s="511"/>
      <c r="PBJ133" s="511"/>
      <c r="PBK133" s="511"/>
      <c r="PBL133" s="511"/>
      <c r="PBM133" s="511"/>
      <c r="PBN133" s="511"/>
      <c r="PBO133" s="511"/>
      <c r="PBP133" s="511"/>
      <c r="PBQ133" s="511"/>
      <c r="PBR133" s="511"/>
      <c r="PBS133" s="511"/>
      <c r="PBT133" s="511"/>
      <c r="PBU133" s="511"/>
      <c r="PBV133" s="511"/>
      <c r="PBW133" s="511"/>
      <c r="PBX133" s="511"/>
      <c r="PBY133" s="511"/>
      <c r="PBZ133" s="511"/>
      <c r="PCA133" s="511"/>
      <c r="PCB133" s="511"/>
      <c r="PCC133" s="511"/>
      <c r="PCD133" s="511"/>
      <c r="PCE133" s="511"/>
      <c r="PCF133" s="511"/>
      <c r="PCG133" s="511"/>
      <c r="PCH133" s="511"/>
      <c r="PCI133" s="511"/>
      <c r="PCJ133" s="511"/>
      <c r="PCK133" s="511"/>
      <c r="PCL133" s="511"/>
      <c r="PCM133" s="511"/>
      <c r="PCN133" s="511"/>
      <c r="PCO133" s="511"/>
      <c r="PCP133" s="511"/>
      <c r="PCQ133" s="511"/>
      <c r="PCR133" s="511"/>
      <c r="PCS133" s="511"/>
      <c r="PCT133" s="511"/>
      <c r="PCU133" s="511"/>
      <c r="PCV133" s="511"/>
      <c r="PCW133" s="511"/>
      <c r="PCX133" s="511"/>
      <c r="PCY133" s="511"/>
      <c r="PCZ133" s="511"/>
      <c r="PDA133" s="511"/>
      <c r="PDB133" s="511"/>
      <c r="PDC133" s="511"/>
      <c r="PDD133" s="511"/>
      <c r="PDE133" s="511"/>
      <c r="PDF133" s="511"/>
      <c r="PDG133" s="511"/>
      <c r="PDH133" s="511"/>
      <c r="PDI133" s="511"/>
      <c r="PDJ133" s="511"/>
      <c r="PDK133" s="511"/>
      <c r="PDL133" s="511"/>
      <c r="PDM133" s="511"/>
      <c r="PDN133" s="511"/>
      <c r="PDO133" s="511"/>
      <c r="PDP133" s="511"/>
      <c r="PDQ133" s="511"/>
      <c r="PDR133" s="511"/>
      <c r="PDS133" s="511"/>
      <c r="PDT133" s="511"/>
      <c r="PDU133" s="511"/>
      <c r="PDV133" s="511"/>
      <c r="PDW133" s="511"/>
      <c r="PDX133" s="511"/>
      <c r="PDY133" s="511"/>
      <c r="PDZ133" s="511"/>
      <c r="PEA133" s="511"/>
      <c r="PEB133" s="511"/>
      <c r="PEC133" s="511"/>
      <c r="PED133" s="511"/>
      <c r="PEE133" s="511"/>
      <c r="PEF133" s="511"/>
      <c r="PEG133" s="511"/>
      <c r="PEH133" s="511"/>
      <c r="PEI133" s="511"/>
      <c r="PEJ133" s="511"/>
      <c r="PEK133" s="511"/>
      <c r="PEL133" s="511"/>
      <c r="PEM133" s="511"/>
      <c r="PEN133" s="511"/>
      <c r="PEO133" s="511"/>
      <c r="PEP133" s="511"/>
      <c r="PEQ133" s="511"/>
      <c r="PER133" s="511"/>
      <c r="PES133" s="511"/>
      <c r="PET133" s="511"/>
      <c r="PEU133" s="511"/>
      <c r="PEV133" s="511"/>
      <c r="PEW133" s="511"/>
      <c r="PEX133" s="511"/>
      <c r="PEY133" s="511"/>
      <c r="PEZ133" s="511"/>
      <c r="PFA133" s="511"/>
      <c r="PFB133" s="511"/>
      <c r="PFC133" s="511"/>
      <c r="PFD133" s="511"/>
      <c r="PFE133" s="511"/>
      <c r="PFF133" s="511"/>
      <c r="PFG133" s="511"/>
      <c r="PFH133" s="511"/>
      <c r="PFI133" s="511"/>
      <c r="PFJ133" s="511"/>
      <c r="PFK133" s="511"/>
      <c r="PFL133" s="511"/>
      <c r="PFM133" s="511"/>
      <c r="PFN133" s="511"/>
      <c r="PFO133" s="511"/>
      <c r="PFP133" s="511"/>
      <c r="PFQ133" s="511"/>
      <c r="PFR133" s="511"/>
      <c r="PFS133" s="511"/>
      <c r="PFT133" s="511"/>
      <c r="PFU133" s="511"/>
      <c r="PFV133" s="511"/>
      <c r="PFW133" s="511"/>
      <c r="PFX133" s="511"/>
      <c r="PFY133" s="511"/>
      <c r="PFZ133" s="511"/>
      <c r="PGA133" s="511"/>
      <c r="PGB133" s="511"/>
      <c r="PGC133" s="511"/>
      <c r="PGD133" s="511"/>
      <c r="PGE133" s="511"/>
      <c r="PGF133" s="511"/>
      <c r="PGG133" s="511"/>
      <c r="PGH133" s="511"/>
      <c r="PGI133" s="511"/>
      <c r="PGJ133" s="511"/>
      <c r="PGK133" s="511"/>
      <c r="PGL133" s="511"/>
      <c r="PGM133" s="511"/>
      <c r="PGN133" s="511"/>
      <c r="PGO133" s="511"/>
      <c r="PGP133" s="511"/>
      <c r="PGQ133" s="511"/>
      <c r="PGR133" s="511"/>
      <c r="PGS133" s="511"/>
      <c r="PGT133" s="511"/>
      <c r="PGU133" s="511"/>
      <c r="PGV133" s="511"/>
      <c r="PGW133" s="511"/>
      <c r="PGX133" s="511"/>
      <c r="PGY133" s="511"/>
      <c r="PGZ133" s="511"/>
      <c r="PHA133" s="511"/>
      <c r="PHB133" s="511"/>
      <c r="PHC133" s="511"/>
      <c r="PHD133" s="511"/>
      <c r="PHE133" s="511"/>
      <c r="PHF133" s="511"/>
      <c r="PHG133" s="511"/>
      <c r="PHH133" s="511"/>
      <c r="PHI133" s="511"/>
      <c r="PHJ133" s="511"/>
      <c r="PHK133" s="511"/>
      <c r="PHL133" s="511"/>
      <c r="PHM133" s="511"/>
      <c r="PHN133" s="511"/>
      <c r="PHO133" s="511"/>
      <c r="PHP133" s="511"/>
      <c r="PHQ133" s="511"/>
      <c r="PHR133" s="511"/>
      <c r="PHS133" s="511"/>
      <c r="PHT133" s="511"/>
      <c r="PHU133" s="511"/>
      <c r="PHV133" s="511"/>
      <c r="PHW133" s="511"/>
      <c r="PHX133" s="511"/>
      <c r="PHY133" s="511"/>
      <c r="PHZ133" s="511"/>
      <c r="PIA133" s="511"/>
      <c r="PIB133" s="511"/>
      <c r="PIC133" s="511"/>
      <c r="PID133" s="511"/>
      <c r="PIE133" s="511"/>
      <c r="PIF133" s="511"/>
      <c r="PIG133" s="511"/>
      <c r="PIH133" s="511"/>
      <c r="PII133" s="511"/>
      <c r="PIJ133" s="511"/>
      <c r="PIK133" s="511"/>
      <c r="PIL133" s="511"/>
      <c r="PIM133" s="511"/>
      <c r="PIN133" s="511"/>
      <c r="PIO133" s="511"/>
      <c r="PIP133" s="511"/>
      <c r="PIQ133" s="511"/>
      <c r="PIR133" s="511"/>
      <c r="PIS133" s="511"/>
      <c r="PIT133" s="511"/>
      <c r="PIU133" s="511"/>
      <c r="PIV133" s="511"/>
      <c r="PIW133" s="511"/>
      <c r="PIX133" s="511"/>
      <c r="PIY133" s="511"/>
      <c r="PIZ133" s="511"/>
      <c r="PJA133" s="511"/>
      <c r="PJB133" s="511"/>
      <c r="PJC133" s="511"/>
      <c r="PJD133" s="511"/>
      <c r="PJE133" s="511"/>
      <c r="PJF133" s="511"/>
      <c r="PJG133" s="511"/>
      <c r="PJH133" s="511"/>
      <c r="PJI133" s="511"/>
      <c r="PJJ133" s="511"/>
      <c r="PJK133" s="511"/>
      <c r="PJL133" s="511"/>
      <c r="PJM133" s="511"/>
      <c r="PJN133" s="511"/>
      <c r="PJO133" s="511"/>
      <c r="PJP133" s="511"/>
      <c r="PJQ133" s="511"/>
      <c r="PJR133" s="511"/>
      <c r="PJS133" s="511"/>
      <c r="PJT133" s="511"/>
      <c r="PJU133" s="511"/>
      <c r="PJV133" s="511"/>
      <c r="PJW133" s="511"/>
      <c r="PJX133" s="511"/>
      <c r="PJY133" s="511"/>
      <c r="PJZ133" s="511"/>
      <c r="PKA133" s="511"/>
      <c r="PKB133" s="511"/>
      <c r="PKC133" s="511"/>
      <c r="PKD133" s="511"/>
      <c r="PKE133" s="511"/>
      <c r="PKF133" s="511"/>
      <c r="PKG133" s="511"/>
      <c r="PKH133" s="511"/>
      <c r="PKI133" s="511"/>
      <c r="PKJ133" s="511"/>
      <c r="PKK133" s="511"/>
      <c r="PKL133" s="511"/>
      <c r="PKM133" s="511"/>
      <c r="PKN133" s="511"/>
      <c r="PKO133" s="511"/>
      <c r="PKP133" s="511"/>
      <c r="PKQ133" s="511"/>
      <c r="PKR133" s="511"/>
      <c r="PKS133" s="511"/>
      <c r="PKT133" s="511"/>
      <c r="PKU133" s="511"/>
      <c r="PKV133" s="511"/>
      <c r="PKW133" s="511"/>
      <c r="PKX133" s="511"/>
      <c r="PKY133" s="511"/>
      <c r="PKZ133" s="511"/>
      <c r="PLA133" s="511"/>
      <c r="PLB133" s="511"/>
      <c r="PLC133" s="511"/>
      <c r="PLD133" s="511"/>
      <c r="PLE133" s="511"/>
      <c r="PLF133" s="511"/>
      <c r="PLG133" s="511"/>
      <c r="PLH133" s="511"/>
      <c r="PLI133" s="511"/>
      <c r="PLJ133" s="511"/>
      <c r="PLK133" s="511"/>
      <c r="PLL133" s="511"/>
      <c r="PLM133" s="511"/>
      <c r="PLN133" s="511"/>
      <c r="PLO133" s="511"/>
      <c r="PLP133" s="511"/>
      <c r="PLQ133" s="511"/>
      <c r="PLR133" s="511"/>
      <c r="PLS133" s="511"/>
      <c r="PLT133" s="511"/>
      <c r="PLU133" s="511"/>
      <c r="PLV133" s="511"/>
      <c r="PLW133" s="511"/>
      <c r="PLX133" s="511"/>
      <c r="PLY133" s="511"/>
      <c r="PLZ133" s="511"/>
      <c r="PMA133" s="511"/>
      <c r="PMB133" s="511"/>
      <c r="PMC133" s="511"/>
      <c r="PMD133" s="511"/>
      <c r="PME133" s="511"/>
      <c r="PMF133" s="511"/>
      <c r="PMG133" s="511"/>
      <c r="PMH133" s="511"/>
      <c r="PMI133" s="511"/>
      <c r="PMJ133" s="511"/>
      <c r="PMK133" s="511"/>
      <c r="PML133" s="511"/>
      <c r="PMM133" s="511"/>
      <c r="PMN133" s="511"/>
      <c r="PMO133" s="511"/>
      <c r="PMP133" s="511"/>
      <c r="PMQ133" s="511"/>
      <c r="PMR133" s="511"/>
      <c r="PMS133" s="511"/>
      <c r="PMT133" s="511"/>
      <c r="PMU133" s="511"/>
      <c r="PMV133" s="511"/>
      <c r="PMW133" s="511"/>
      <c r="PMX133" s="511"/>
      <c r="PMY133" s="511"/>
      <c r="PMZ133" s="511"/>
      <c r="PNA133" s="511"/>
      <c r="PNB133" s="511"/>
      <c r="PNC133" s="511"/>
      <c r="PND133" s="511"/>
      <c r="PNE133" s="511"/>
      <c r="PNF133" s="511"/>
      <c r="PNG133" s="511"/>
      <c r="PNH133" s="511"/>
      <c r="PNI133" s="511"/>
      <c r="PNJ133" s="511"/>
      <c r="PNK133" s="511"/>
      <c r="PNL133" s="511"/>
      <c r="PNM133" s="511"/>
      <c r="PNN133" s="511"/>
      <c r="PNO133" s="511"/>
      <c r="PNP133" s="511"/>
      <c r="PNQ133" s="511"/>
      <c r="PNR133" s="511"/>
      <c r="PNS133" s="511"/>
      <c r="PNT133" s="511"/>
      <c r="PNU133" s="511"/>
      <c r="PNV133" s="511"/>
      <c r="PNW133" s="511"/>
      <c r="PNX133" s="511"/>
      <c r="PNY133" s="511"/>
      <c r="PNZ133" s="511"/>
      <c r="POA133" s="511"/>
      <c r="POB133" s="511"/>
      <c r="POC133" s="511"/>
      <c r="POD133" s="511"/>
      <c r="POE133" s="511"/>
      <c r="POF133" s="511"/>
      <c r="POG133" s="511"/>
      <c r="POH133" s="511"/>
      <c r="POI133" s="511"/>
      <c r="POJ133" s="511"/>
      <c r="POK133" s="511"/>
      <c r="POL133" s="511"/>
      <c r="POM133" s="511"/>
      <c r="PON133" s="511"/>
      <c r="POO133" s="511"/>
      <c r="POP133" s="511"/>
      <c r="POQ133" s="511"/>
      <c r="POR133" s="511"/>
      <c r="POS133" s="511"/>
      <c r="POT133" s="511"/>
      <c r="POU133" s="511"/>
      <c r="POV133" s="511"/>
      <c r="POW133" s="511"/>
      <c r="POX133" s="511"/>
      <c r="POY133" s="511"/>
      <c r="POZ133" s="511"/>
      <c r="PPA133" s="511"/>
      <c r="PPB133" s="511"/>
      <c r="PPC133" s="511"/>
      <c r="PPD133" s="511"/>
      <c r="PPE133" s="511"/>
      <c r="PPF133" s="511"/>
      <c r="PPG133" s="511"/>
      <c r="PPH133" s="511"/>
      <c r="PPI133" s="511"/>
      <c r="PPJ133" s="511"/>
      <c r="PPK133" s="511"/>
      <c r="PPL133" s="511"/>
      <c r="PPM133" s="511"/>
      <c r="PPN133" s="511"/>
      <c r="PPO133" s="511"/>
      <c r="PPP133" s="511"/>
      <c r="PPQ133" s="511"/>
      <c r="PPR133" s="511"/>
      <c r="PPS133" s="511"/>
      <c r="PPT133" s="511"/>
      <c r="PPU133" s="511"/>
      <c r="PPV133" s="511"/>
      <c r="PPW133" s="511"/>
      <c r="PPX133" s="511"/>
      <c r="PPY133" s="511"/>
      <c r="PPZ133" s="511"/>
      <c r="PQA133" s="511"/>
      <c r="PQB133" s="511"/>
      <c r="PQC133" s="511"/>
      <c r="PQD133" s="511"/>
      <c r="PQE133" s="511"/>
      <c r="PQF133" s="511"/>
      <c r="PQG133" s="511"/>
      <c r="PQH133" s="511"/>
      <c r="PQI133" s="511"/>
      <c r="PQJ133" s="511"/>
      <c r="PQK133" s="511"/>
      <c r="PQL133" s="511"/>
      <c r="PQM133" s="511"/>
      <c r="PQN133" s="511"/>
      <c r="PQO133" s="511"/>
      <c r="PQP133" s="511"/>
      <c r="PQQ133" s="511"/>
      <c r="PQR133" s="511"/>
      <c r="PQS133" s="511"/>
      <c r="PQT133" s="511"/>
      <c r="PQU133" s="511"/>
      <c r="PQV133" s="511"/>
      <c r="PQW133" s="511"/>
      <c r="PQX133" s="511"/>
      <c r="PQY133" s="511"/>
      <c r="PQZ133" s="511"/>
      <c r="PRA133" s="511"/>
      <c r="PRB133" s="511"/>
      <c r="PRC133" s="511"/>
      <c r="PRD133" s="511"/>
      <c r="PRE133" s="511"/>
      <c r="PRF133" s="511"/>
      <c r="PRG133" s="511"/>
      <c r="PRH133" s="511"/>
      <c r="PRI133" s="511"/>
      <c r="PRJ133" s="511"/>
      <c r="PRK133" s="511"/>
      <c r="PRL133" s="511"/>
      <c r="PRM133" s="511"/>
      <c r="PRN133" s="511"/>
      <c r="PRO133" s="511"/>
      <c r="PRP133" s="511"/>
      <c r="PRQ133" s="511"/>
      <c r="PRR133" s="511"/>
      <c r="PRS133" s="511"/>
      <c r="PRT133" s="511"/>
      <c r="PRU133" s="511"/>
      <c r="PRV133" s="511"/>
      <c r="PRW133" s="511"/>
      <c r="PRX133" s="511"/>
      <c r="PRY133" s="511"/>
      <c r="PRZ133" s="511"/>
      <c r="PSA133" s="511"/>
      <c r="PSB133" s="511"/>
      <c r="PSC133" s="511"/>
      <c r="PSD133" s="511"/>
      <c r="PSE133" s="511"/>
      <c r="PSF133" s="511"/>
      <c r="PSG133" s="511"/>
      <c r="PSH133" s="511"/>
      <c r="PSI133" s="511"/>
      <c r="PSJ133" s="511"/>
      <c r="PSK133" s="511"/>
      <c r="PSL133" s="511"/>
      <c r="PSM133" s="511"/>
      <c r="PSN133" s="511"/>
      <c r="PSO133" s="511"/>
      <c r="PSP133" s="511"/>
      <c r="PSQ133" s="511"/>
      <c r="PSR133" s="511"/>
      <c r="PSS133" s="511"/>
      <c r="PST133" s="511"/>
      <c r="PSU133" s="511"/>
      <c r="PSV133" s="511"/>
      <c r="PSW133" s="511"/>
      <c r="PSX133" s="511"/>
      <c r="PSY133" s="511"/>
      <c r="PSZ133" s="511"/>
      <c r="PTA133" s="511"/>
      <c r="PTB133" s="511"/>
      <c r="PTC133" s="511"/>
      <c r="PTD133" s="511"/>
      <c r="PTE133" s="511"/>
      <c r="PTF133" s="511"/>
      <c r="PTG133" s="511"/>
      <c r="PTH133" s="511"/>
      <c r="PTI133" s="511"/>
      <c r="PTJ133" s="511"/>
      <c r="PTK133" s="511"/>
      <c r="PTL133" s="511"/>
      <c r="PTM133" s="511"/>
      <c r="PTN133" s="511"/>
      <c r="PTO133" s="511"/>
      <c r="PTP133" s="511"/>
      <c r="PTQ133" s="511"/>
      <c r="PTR133" s="511"/>
      <c r="PTS133" s="511"/>
      <c r="PTT133" s="511"/>
      <c r="PTU133" s="511"/>
      <c r="PTV133" s="511"/>
      <c r="PTW133" s="511"/>
      <c r="PTX133" s="511"/>
      <c r="PTY133" s="511"/>
      <c r="PTZ133" s="511"/>
      <c r="PUA133" s="511"/>
      <c r="PUB133" s="511"/>
      <c r="PUC133" s="511"/>
      <c r="PUD133" s="511"/>
      <c r="PUE133" s="511"/>
      <c r="PUF133" s="511"/>
      <c r="PUG133" s="511"/>
      <c r="PUH133" s="511"/>
      <c r="PUI133" s="511"/>
      <c r="PUJ133" s="511"/>
      <c r="PUK133" s="511"/>
      <c r="PUL133" s="511"/>
      <c r="PUM133" s="511"/>
      <c r="PUN133" s="511"/>
      <c r="PUO133" s="511"/>
      <c r="PUP133" s="511"/>
      <c r="PUQ133" s="511"/>
      <c r="PUR133" s="511"/>
      <c r="PUS133" s="511"/>
      <c r="PUT133" s="511"/>
      <c r="PUU133" s="511"/>
      <c r="PUV133" s="511"/>
      <c r="PUW133" s="511"/>
      <c r="PUX133" s="511"/>
      <c r="PUY133" s="511"/>
      <c r="PUZ133" s="511"/>
      <c r="PVA133" s="511"/>
      <c r="PVB133" s="511"/>
      <c r="PVC133" s="511"/>
      <c r="PVD133" s="511"/>
      <c r="PVE133" s="511"/>
      <c r="PVF133" s="511"/>
      <c r="PVG133" s="511"/>
      <c r="PVH133" s="511"/>
      <c r="PVI133" s="511"/>
      <c r="PVJ133" s="511"/>
      <c r="PVK133" s="511"/>
      <c r="PVL133" s="511"/>
      <c r="PVM133" s="511"/>
      <c r="PVN133" s="511"/>
      <c r="PVO133" s="511"/>
      <c r="PVP133" s="511"/>
      <c r="PVQ133" s="511"/>
      <c r="PVR133" s="511"/>
      <c r="PVS133" s="511"/>
      <c r="PVT133" s="511"/>
      <c r="PVU133" s="511"/>
      <c r="PVV133" s="511"/>
      <c r="PVW133" s="511"/>
      <c r="PVX133" s="511"/>
      <c r="PVY133" s="511"/>
      <c r="PVZ133" s="511"/>
      <c r="PWA133" s="511"/>
      <c r="PWB133" s="511"/>
      <c r="PWC133" s="511"/>
      <c r="PWD133" s="511"/>
      <c r="PWE133" s="511"/>
      <c r="PWF133" s="511"/>
      <c r="PWG133" s="511"/>
      <c r="PWH133" s="511"/>
      <c r="PWI133" s="511"/>
      <c r="PWJ133" s="511"/>
      <c r="PWK133" s="511"/>
      <c r="PWL133" s="511"/>
      <c r="PWM133" s="511"/>
      <c r="PWN133" s="511"/>
      <c r="PWO133" s="511"/>
      <c r="PWP133" s="511"/>
      <c r="PWQ133" s="511"/>
      <c r="PWR133" s="511"/>
      <c r="PWS133" s="511"/>
      <c r="PWT133" s="511"/>
      <c r="PWU133" s="511"/>
      <c r="PWV133" s="511"/>
      <c r="PWW133" s="511"/>
      <c r="PWX133" s="511"/>
      <c r="PWY133" s="511"/>
      <c r="PWZ133" s="511"/>
      <c r="PXA133" s="511"/>
      <c r="PXB133" s="511"/>
      <c r="PXC133" s="511"/>
      <c r="PXD133" s="511"/>
      <c r="PXE133" s="511"/>
      <c r="PXF133" s="511"/>
      <c r="PXG133" s="511"/>
      <c r="PXH133" s="511"/>
      <c r="PXI133" s="511"/>
      <c r="PXJ133" s="511"/>
      <c r="PXK133" s="511"/>
      <c r="PXL133" s="511"/>
      <c r="PXM133" s="511"/>
      <c r="PXN133" s="511"/>
      <c r="PXO133" s="511"/>
      <c r="PXP133" s="511"/>
      <c r="PXQ133" s="511"/>
      <c r="PXR133" s="511"/>
      <c r="PXS133" s="511"/>
      <c r="PXT133" s="511"/>
      <c r="PXU133" s="511"/>
      <c r="PXV133" s="511"/>
      <c r="PXW133" s="511"/>
      <c r="PXX133" s="511"/>
      <c r="PXY133" s="511"/>
      <c r="PXZ133" s="511"/>
      <c r="PYA133" s="511"/>
      <c r="PYB133" s="511"/>
      <c r="PYC133" s="511"/>
      <c r="PYD133" s="511"/>
      <c r="PYE133" s="511"/>
      <c r="PYF133" s="511"/>
      <c r="PYG133" s="511"/>
      <c r="PYH133" s="511"/>
      <c r="PYI133" s="511"/>
      <c r="PYJ133" s="511"/>
      <c r="PYK133" s="511"/>
      <c r="PYL133" s="511"/>
      <c r="PYM133" s="511"/>
      <c r="PYN133" s="511"/>
      <c r="PYO133" s="511"/>
      <c r="PYP133" s="511"/>
      <c r="PYQ133" s="511"/>
      <c r="PYR133" s="511"/>
      <c r="PYS133" s="511"/>
      <c r="PYT133" s="511"/>
      <c r="PYU133" s="511"/>
      <c r="PYV133" s="511"/>
      <c r="PYW133" s="511"/>
      <c r="PYX133" s="511"/>
      <c r="PYY133" s="511"/>
      <c r="PYZ133" s="511"/>
      <c r="PZA133" s="511"/>
      <c r="PZB133" s="511"/>
      <c r="PZC133" s="511"/>
      <c r="PZD133" s="511"/>
      <c r="PZE133" s="511"/>
      <c r="PZF133" s="511"/>
      <c r="PZG133" s="511"/>
      <c r="PZH133" s="511"/>
      <c r="PZI133" s="511"/>
      <c r="PZJ133" s="511"/>
      <c r="PZK133" s="511"/>
      <c r="PZL133" s="511"/>
      <c r="PZM133" s="511"/>
      <c r="PZN133" s="511"/>
      <c r="PZO133" s="511"/>
      <c r="PZP133" s="511"/>
      <c r="PZQ133" s="511"/>
      <c r="PZR133" s="511"/>
      <c r="PZS133" s="511"/>
      <c r="PZT133" s="511"/>
      <c r="PZU133" s="511"/>
      <c r="PZV133" s="511"/>
      <c r="PZW133" s="511"/>
      <c r="PZX133" s="511"/>
      <c r="PZY133" s="511"/>
      <c r="PZZ133" s="511"/>
      <c r="QAA133" s="511"/>
      <c r="QAB133" s="511"/>
      <c r="QAC133" s="511"/>
      <c r="QAD133" s="511"/>
      <c r="QAE133" s="511"/>
      <c r="QAF133" s="511"/>
      <c r="QAG133" s="511"/>
      <c r="QAH133" s="511"/>
      <c r="QAI133" s="511"/>
      <c r="QAJ133" s="511"/>
      <c r="QAK133" s="511"/>
      <c r="QAL133" s="511"/>
      <c r="QAM133" s="511"/>
      <c r="QAN133" s="511"/>
      <c r="QAO133" s="511"/>
      <c r="QAP133" s="511"/>
      <c r="QAQ133" s="511"/>
      <c r="QAR133" s="511"/>
      <c r="QAS133" s="511"/>
      <c r="QAT133" s="511"/>
      <c r="QAU133" s="511"/>
      <c r="QAV133" s="511"/>
      <c r="QAW133" s="511"/>
      <c r="QAX133" s="511"/>
      <c r="QAY133" s="511"/>
      <c r="QAZ133" s="511"/>
      <c r="QBA133" s="511"/>
      <c r="QBB133" s="511"/>
      <c r="QBC133" s="511"/>
      <c r="QBD133" s="511"/>
      <c r="QBE133" s="511"/>
      <c r="QBF133" s="511"/>
      <c r="QBG133" s="511"/>
      <c r="QBH133" s="511"/>
      <c r="QBI133" s="511"/>
      <c r="QBJ133" s="511"/>
      <c r="QBK133" s="511"/>
      <c r="QBL133" s="511"/>
      <c r="QBM133" s="511"/>
      <c r="QBN133" s="511"/>
      <c r="QBO133" s="511"/>
      <c r="QBP133" s="511"/>
      <c r="QBQ133" s="511"/>
      <c r="QBR133" s="511"/>
      <c r="QBS133" s="511"/>
      <c r="QBT133" s="511"/>
      <c r="QBU133" s="511"/>
      <c r="QBV133" s="511"/>
      <c r="QBW133" s="511"/>
      <c r="QBX133" s="511"/>
      <c r="QBY133" s="511"/>
      <c r="QBZ133" s="511"/>
      <c r="QCA133" s="511"/>
      <c r="QCB133" s="511"/>
      <c r="QCC133" s="511"/>
      <c r="QCD133" s="511"/>
      <c r="QCE133" s="511"/>
      <c r="QCF133" s="511"/>
      <c r="QCG133" s="511"/>
      <c r="QCH133" s="511"/>
      <c r="QCI133" s="511"/>
      <c r="QCJ133" s="511"/>
      <c r="QCK133" s="511"/>
      <c r="QCL133" s="511"/>
      <c r="QCM133" s="511"/>
      <c r="QCN133" s="511"/>
      <c r="QCO133" s="511"/>
      <c r="QCP133" s="511"/>
      <c r="QCQ133" s="511"/>
      <c r="QCR133" s="511"/>
      <c r="QCS133" s="511"/>
      <c r="QCT133" s="511"/>
      <c r="QCU133" s="511"/>
      <c r="QCV133" s="511"/>
      <c r="QCW133" s="511"/>
      <c r="QCX133" s="511"/>
      <c r="QCY133" s="511"/>
      <c r="QCZ133" s="511"/>
      <c r="QDA133" s="511"/>
      <c r="QDB133" s="511"/>
      <c r="QDC133" s="511"/>
      <c r="QDD133" s="511"/>
      <c r="QDE133" s="511"/>
      <c r="QDF133" s="511"/>
      <c r="QDG133" s="511"/>
      <c r="QDH133" s="511"/>
      <c r="QDI133" s="511"/>
      <c r="QDJ133" s="511"/>
      <c r="QDK133" s="511"/>
      <c r="QDL133" s="511"/>
      <c r="QDM133" s="511"/>
      <c r="QDN133" s="511"/>
      <c r="QDO133" s="511"/>
      <c r="QDP133" s="511"/>
      <c r="QDQ133" s="511"/>
      <c r="QDR133" s="511"/>
      <c r="QDS133" s="511"/>
      <c r="QDT133" s="511"/>
      <c r="QDU133" s="511"/>
      <c r="QDV133" s="511"/>
      <c r="QDW133" s="511"/>
      <c r="QDX133" s="511"/>
      <c r="QDY133" s="511"/>
      <c r="QDZ133" s="511"/>
      <c r="QEA133" s="511"/>
      <c r="QEB133" s="511"/>
      <c r="QEC133" s="511"/>
      <c r="QED133" s="511"/>
      <c r="QEE133" s="511"/>
      <c r="QEF133" s="511"/>
      <c r="QEG133" s="511"/>
      <c r="QEH133" s="511"/>
      <c r="QEI133" s="511"/>
      <c r="QEJ133" s="511"/>
      <c r="QEK133" s="511"/>
      <c r="QEL133" s="511"/>
      <c r="QEM133" s="511"/>
      <c r="QEN133" s="511"/>
      <c r="QEO133" s="511"/>
      <c r="QEP133" s="511"/>
      <c r="QEQ133" s="511"/>
      <c r="QER133" s="511"/>
      <c r="QES133" s="511"/>
      <c r="QET133" s="511"/>
      <c r="QEU133" s="511"/>
      <c r="QEV133" s="511"/>
      <c r="QEW133" s="511"/>
      <c r="QEX133" s="511"/>
      <c r="QEY133" s="511"/>
      <c r="QEZ133" s="511"/>
      <c r="QFA133" s="511"/>
      <c r="QFB133" s="511"/>
      <c r="QFC133" s="511"/>
      <c r="QFD133" s="511"/>
      <c r="QFE133" s="511"/>
      <c r="QFF133" s="511"/>
      <c r="QFG133" s="511"/>
      <c r="QFH133" s="511"/>
      <c r="QFI133" s="511"/>
      <c r="QFJ133" s="511"/>
      <c r="QFK133" s="511"/>
      <c r="QFL133" s="511"/>
      <c r="QFM133" s="511"/>
      <c r="QFN133" s="511"/>
      <c r="QFO133" s="511"/>
      <c r="QFP133" s="511"/>
      <c r="QFQ133" s="511"/>
      <c r="QFR133" s="511"/>
      <c r="QFS133" s="511"/>
      <c r="QFT133" s="511"/>
      <c r="QFU133" s="511"/>
      <c r="QFV133" s="511"/>
      <c r="QFW133" s="511"/>
      <c r="QFX133" s="511"/>
      <c r="QFY133" s="511"/>
      <c r="QFZ133" s="511"/>
      <c r="QGA133" s="511"/>
      <c r="QGB133" s="511"/>
      <c r="QGC133" s="511"/>
      <c r="QGD133" s="511"/>
      <c r="QGE133" s="511"/>
      <c r="QGF133" s="511"/>
      <c r="QGG133" s="511"/>
      <c r="QGH133" s="511"/>
      <c r="QGI133" s="511"/>
      <c r="QGJ133" s="511"/>
      <c r="QGK133" s="511"/>
      <c r="QGL133" s="511"/>
      <c r="QGM133" s="511"/>
      <c r="QGN133" s="511"/>
      <c r="QGO133" s="511"/>
      <c r="QGP133" s="511"/>
      <c r="QGQ133" s="511"/>
      <c r="QGR133" s="511"/>
      <c r="QGS133" s="511"/>
      <c r="QGT133" s="511"/>
      <c r="QGU133" s="511"/>
      <c r="QGV133" s="511"/>
      <c r="QGW133" s="511"/>
      <c r="QGX133" s="511"/>
      <c r="QGY133" s="511"/>
      <c r="QGZ133" s="511"/>
      <c r="QHA133" s="511"/>
      <c r="QHB133" s="511"/>
      <c r="QHC133" s="511"/>
      <c r="QHD133" s="511"/>
      <c r="QHE133" s="511"/>
      <c r="QHF133" s="511"/>
      <c r="QHG133" s="511"/>
      <c r="QHH133" s="511"/>
      <c r="QHI133" s="511"/>
      <c r="QHJ133" s="511"/>
      <c r="QHK133" s="511"/>
      <c r="QHL133" s="511"/>
      <c r="QHM133" s="511"/>
      <c r="QHN133" s="511"/>
      <c r="QHO133" s="511"/>
      <c r="QHP133" s="511"/>
      <c r="QHQ133" s="511"/>
      <c r="QHR133" s="511"/>
      <c r="QHS133" s="511"/>
      <c r="QHT133" s="511"/>
      <c r="QHU133" s="511"/>
      <c r="QHV133" s="511"/>
      <c r="QHW133" s="511"/>
      <c r="QHX133" s="511"/>
      <c r="QHY133" s="511"/>
      <c r="QHZ133" s="511"/>
      <c r="QIA133" s="511"/>
      <c r="QIB133" s="511"/>
      <c r="QIC133" s="511"/>
      <c r="QID133" s="511"/>
      <c r="QIE133" s="511"/>
      <c r="QIF133" s="511"/>
      <c r="QIG133" s="511"/>
      <c r="QIH133" s="511"/>
      <c r="QII133" s="511"/>
      <c r="QIJ133" s="511"/>
      <c r="QIK133" s="511"/>
      <c r="QIL133" s="511"/>
      <c r="QIM133" s="511"/>
      <c r="QIN133" s="511"/>
      <c r="QIO133" s="511"/>
      <c r="QIP133" s="511"/>
      <c r="QIQ133" s="511"/>
      <c r="QIR133" s="511"/>
      <c r="QIS133" s="511"/>
      <c r="QIT133" s="511"/>
      <c r="QIU133" s="511"/>
      <c r="QIV133" s="511"/>
      <c r="QIW133" s="511"/>
      <c r="QIX133" s="511"/>
      <c r="QIY133" s="511"/>
      <c r="QIZ133" s="511"/>
      <c r="QJA133" s="511"/>
      <c r="QJB133" s="511"/>
      <c r="QJC133" s="511"/>
      <c r="QJD133" s="511"/>
      <c r="QJE133" s="511"/>
      <c r="QJF133" s="511"/>
      <c r="QJG133" s="511"/>
      <c r="QJH133" s="511"/>
      <c r="QJI133" s="511"/>
      <c r="QJJ133" s="511"/>
      <c r="QJK133" s="511"/>
      <c r="QJL133" s="511"/>
      <c r="QJM133" s="511"/>
      <c r="QJN133" s="511"/>
      <c r="QJO133" s="511"/>
      <c r="QJP133" s="511"/>
      <c r="QJQ133" s="511"/>
      <c r="QJR133" s="511"/>
      <c r="QJS133" s="511"/>
      <c r="QJT133" s="511"/>
      <c r="QJU133" s="511"/>
      <c r="QJV133" s="511"/>
      <c r="QJW133" s="511"/>
      <c r="QJX133" s="511"/>
      <c r="QJY133" s="511"/>
      <c r="QJZ133" s="511"/>
      <c r="QKA133" s="511"/>
      <c r="QKB133" s="511"/>
      <c r="QKC133" s="511"/>
      <c r="QKD133" s="511"/>
      <c r="QKE133" s="511"/>
      <c r="QKF133" s="511"/>
      <c r="QKG133" s="511"/>
      <c r="QKH133" s="511"/>
      <c r="QKI133" s="511"/>
      <c r="QKJ133" s="511"/>
      <c r="QKK133" s="511"/>
      <c r="QKL133" s="511"/>
      <c r="QKM133" s="511"/>
      <c r="QKN133" s="511"/>
      <c r="QKO133" s="511"/>
      <c r="QKP133" s="511"/>
      <c r="QKQ133" s="511"/>
      <c r="QKR133" s="511"/>
      <c r="QKS133" s="511"/>
      <c r="QKT133" s="511"/>
      <c r="QKU133" s="511"/>
      <c r="QKV133" s="511"/>
      <c r="QKW133" s="511"/>
      <c r="QKX133" s="511"/>
      <c r="QKY133" s="511"/>
      <c r="QKZ133" s="511"/>
      <c r="QLA133" s="511"/>
      <c r="QLB133" s="511"/>
      <c r="QLC133" s="511"/>
      <c r="QLD133" s="511"/>
      <c r="QLE133" s="511"/>
      <c r="QLF133" s="511"/>
      <c r="QLG133" s="511"/>
      <c r="QLH133" s="511"/>
      <c r="QLI133" s="511"/>
      <c r="QLJ133" s="511"/>
      <c r="QLK133" s="511"/>
      <c r="QLL133" s="511"/>
      <c r="QLM133" s="511"/>
      <c r="QLN133" s="511"/>
      <c r="QLO133" s="511"/>
      <c r="QLP133" s="511"/>
      <c r="QLQ133" s="511"/>
      <c r="QLR133" s="511"/>
      <c r="QLS133" s="511"/>
      <c r="QLT133" s="511"/>
      <c r="QLU133" s="511"/>
      <c r="QLV133" s="511"/>
      <c r="QLW133" s="511"/>
      <c r="QLX133" s="511"/>
      <c r="QLY133" s="511"/>
      <c r="QLZ133" s="511"/>
      <c r="QMA133" s="511"/>
      <c r="QMB133" s="511"/>
      <c r="QMC133" s="511"/>
      <c r="QMD133" s="511"/>
      <c r="QME133" s="511"/>
      <c r="QMF133" s="511"/>
      <c r="QMG133" s="511"/>
      <c r="QMH133" s="511"/>
      <c r="QMI133" s="511"/>
      <c r="QMJ133" s="511"/>
      <c r="QMK133" s="511"/>
      <c r="QML133" s="511"/>
      <c r="QMM133" s="511"/>
      <c r="QMN133" s="511"/>
      <c r="QMO133" s="511"/>
      <c r="QMP133" s="511"/>
      <c r="QMQ133" s="511"/>
      <c r="QMR133" s="511"/>
      <c r="QMS133" s="511"/>
      <c r="QMT133" s="511"/>
      <c r="QMU133" s="511"/>
      <c r="QMV133" s="511"/>
      <c r="QMW133" s="511"/>
      <c r="QMX133" s="511"/>
      <c r="QMY133" s="511"/>
      <c r="QMZ133" s="511"/>
      <c r="QNA133" s="511"/>
      <c r="QNB133" s="511"/>
      <c r="QNC133" s="511"/>
      <c r="QND133" s="511"/>
      <c r="QNE133" s="511"/>
      <c r="QNF133" s="511"/>
      <c r="QNG133" s="511"/>
      <c r="QNH133" s="511"/>
      <c r="QNI133" s="511"/>
      <c r="QNJ133" s="511"/>
      <c r="QNK133" s="511"/>
      <c r="QNL133" s="511"/>
      <c r="QNM133" s="511"/>
      <c r="QNN133" s="511"/>
      <c r="QNO133" s="511"/>
      <c r="QNP133" s="511"/>
      <c r="QNQ133" s="511"/>
      <c r="QNR133" s="511"/>
      <c r="QNS133" s="511"/>
      <c r="QNT133" s="511"/>
      <c r="QNU133" s="511"/>
      <c r="QNV133" s="511"/>
      <c r="QNW133" s="511"/>
      <c r="QNX133" s="511"/>
      <c r="QNY133" s="511"/>
      <c r="QNZ133" s="511"/>
      <c r="QOA133" s="511"/>
      <c r="QOB133" s="511"/>
      <c r="QOC133" s="511"/>
      <c r="QOD133" s="511"/>
      <c r="QOE133" s="511"/>
      <c r="QOF133" s="511"/>
      <c r="QOG133" s="511"/>
      <c r="QOH133" s="511"/>
      <c r="QOI133" s="511"/>
      <c r="QOJ133" s="511"/>
      <c r="QOK133" s="511"/>
      <c r="QOL133" s="511"/>
      <c r="QOM133" s="511"/>
      <c r="QON133" s="511"/>
      <c r="QOO133" s="511"/>
      <c r="QOP133" s="511"/>
      <c r="QOQ133" s="511"/>
      <c r="QOR133" s="511"/>
      <c r="QOS133" s="511"/>
      <c r="QOT133" s="511"/>
      <c r="QOU133" s="511"/>
      <c r="QOV133" s="511"/>
      <c r="QOW133" s="511"/>
      <c r="QOX133" s="511"/>
      <c r="QOY133" s="511"/>
      <c r="QOZ133" s="511"/>
      <c r="QPA133" s="511"/>
      <c r="QPB133" s="511"/>
      <c r="QPC133" s="511"/>
      <c r="QPD133" s="511"/>
      <c r="QPE133" s="511"/>
      <c r="QPF133" s="511"/>
      <c r="QPG133" s="511"/>
      <c r="QPH133" s="511"/>
      <c r="QPI133" s="511"/>
      <c r="QPJ133" s="511"/>
      <c r="QPK133" s="511"/>
      <c r="QPL133" s="511"/>
      <c r="QPM133" s="511"/>
      <c r="QPN133" s="511"/>
      <c r="QPO133" s="511"/>
      <c r="QPP133" s="511"/>
      <c r="QPQ133" s="511"/>
      <c r="QPR133" s="511"/>
      <c r="QPS133" s="511"/>
      <c r="QPT133" s="511"/>
      <c r="QPU133" s="511"/>
      <c r="QPV133" s="511"/>
      <c r="QPW133" s="511"/>
      <c r="QPX133" s="511"/>
      <c r="QPY133" s="511"/>
      <c r="QPZ133" s="511"/>
      <c r="QQA133" s="511"/>
      <c r="QQB133" s="511"/>
      <c r="QQC133" s="511"/>
      <c r="QQD133" s="511"/>
      <c r="QQE133" s="511"/>
      <c r="QQF133" s="511"/>
      <c r="QQG133" s="511"/>
      <c r="QQH133" s="511"/>
      <c r="QQI133" s="511"/>
      <c r="QQJ133" s="511"/>
      <c r="QQK133" s="511"/>
      <c r="QQL133" s="511"/>
      <c r="QQM133" s="511"/>
      <c r="QQN133" s="511"/>
      <c r="QQO133" s="511"/>
      <c r="QQP133" s="511"/>
      <c r="QQQ133" s="511"/>
      <c r="QQR133" s="511"/>
      <c r="QQS133" s="511"/>
      <c r="QQT133" s="511"/>
      <c r="QQU133" s="511"/>
      <c r="QQV133" s="511"/>
      <c r="QQW133" s="511"/>
      <c r="QQX133" s="511"/>
      <c r="QQY133" s="511"/>
      <c r="QQZ133" s="511"/>
      <c r="QRA133" s="511"/>
      <c r="QRB133" s="511"/>
      <c r="QRC133" s="511"/>
      <c r="QRD133" s="511"/>
      <c r="QRE133" s="511"/>
      <c r="QRF133" s="511"/>
      <c r="QRG133" s="511"/>
      <c r="QRH133" s="511"/>
      <c r="QRI133" s="511"/>
      <c r="QRJ133" s="511"/>
      <c r="QRK133" s="511"/>
      <c r="QRL133" s="511"/>
      <c r="QRM133" s="511"/>
      <c r="QRN133" s="511"/>
      <c r="QRO133" s="511"/>
      <c r="QRP133" s="511"/>
      <c r="QRQ133" s="511"/>
      <c r="QRR133" s="511"/>
      <c r="QRS133" s="511"/>
      <c r="QRT133" s="511"/>
      <c r="QRU133" s="511"/>
      <c r="QRV133" s="511"/>
      <c r="QRW133" s="511"/>
      <c r="QRX133" s="511"/>
      <c r="QRY133" s="511"/>
      <c r="QRZ133" s="511"/>
      <c r="QSA133" s="511"/>
      <c r="QSB133" s="511"/>
      <c r="QSC133" s="511"/>
      <c r="QSD133" s="511"/>
      <c r="QSE133" s="511"/>
      <c r="QSF133" s="511"/>
      <c r="QSG133" s="511"/>
      <c r="QSH133" s="511"/>
      <c r="QSI133" s="511"/>
      <c r="QSJ133" s="511"/>
      <c r="QSK133" s="511"/>
      <c r="QSL133" s="511"/>
      <c r="QSM133" s="511"/>
      <c r="QSN133" s="511"/>
      <c r="QSO133" s="511"/>
      <c r="QSP133" s="511"/>
      <c r="QSQ133" s="511"/>
      <c r="QSR133" s="511"/>
      <c r="QSS133" s="511"/>
      <c r="QST133" s="511"/>
      <c r="QSU133" s="511"/>
      <c r="QSV133" s="511"/>
      <c r="QSW133" s="511"/>
      <c r="QSX133" s="511"/>
      <c r="QSY133" s="511"/>
      <c r="QSZ133" s="511"/>
      <c r="QTA133" s="511"/>
      <c r="QTB133" s="511"/>
      <c r="QTC133" s="511"/>
      <c r="QTD133" s="511"/>
      <c r="QTE133" s="511"/>
      <c r="QTF133" s="511"/>
      <c r="QTG133" s="511"/>
      <c r="QTH133" s="511"/>
      <c r="QTI133" s="511"/>
      <c r="QTJ133" s="511"/>
      <c r="QTK133" s="511"/>
      <c r="QTL133" s="511"/>
      <c r="QTM133" s="511"/>
      <c r="QTN133" s="511"/>
      <c r="QTO133" s="511"/>
      <c r="QTP133" s="511"/>
      <c r="QTQ133" s="511"/>
      <c r="QTR133" s="511"/>
      <c r="QTS133" s="511"/>
      <c r="QTT133" s="511"/>
      <c r="QTU133" s="511"/>
      <c r="QTV133" s="511"/>
      <c r="QTW133" s="511"/>
      <c r="QTX133" s="511"/>
      <c r="QTY133" s="511"/>
      <c r="QTZ133" s="511"/>
      <c r="QUA133" s="511"/>
      <c r="QUB133" s="511"/>
      <c r="QUC133" s="511"/>
      <c r="QUD133" s="511"/>
      <c r="QUE133" s="511"/>
      <c r="QUF133" s="511"/>
      <c r="QUG133" s="511"/>
      <c r="QUH133" s="511"/>
      <c r="QUI133" s="511"/>
      <c r="QUJ133" s="511"/>
      <c r="QUK133" s="511"/>
      <c r="QUL133" s="511"/>
      <c r="QUM133" s="511"/>
      <c r="QUN133" s="511"/>
      <c r="QUO133" s="511"/>
      <c r="QUP133" s="511"/>
      <c r="QUQ133" s="511"/>
      <c r="QUR133" s="511"/>
      <c r="QUS133" s="511"/>
      <c r="QUT133" s="511"/>
      <c r="QUU133" s="511"/>
      <c r="QUV133" s="511"/>
      <c r="QUW133" s="511"/>
      <c r="QUX133" s="511"/>
      <c r="QUY133" s="511"/>
      <c r="QUZ133" s="511"/>
      <c r="QVA133" s="511"/>
      <c r="QVB133" s="511"/>
      <c r="QVC133" s="511"/>
      <c r="QVD133" s="511"/>
      <c r="QVE133" s="511"/>
      <c r="QVF133" s="511"/>
      <c r="QVG133" s="511"/>
      <c r="QVH133" s="511"/>
      <c r="QVI133" s="511"/>
      <c r="QVJ133" s="511"/>
      <c r="QVK133" s="511"/>
      <c r="QVL133" s="511"/>
      <c r="QVM133" s="511"/>
      <c r="QVN133" s="511"/>
      <c r="QVO133" s="511"/>
      <c r="QVP133" s="511"/>
      <c r="QVQ133" s="511"/>
      <c r="QVR133" s="511"/>
      <c r="QVS133" s="511"/>
      <c r="QVT133" s="511"/>
      <c r="QVU133" s="511"/>
      <c r="QVV133" s="511"/>
      <c r="QVW133" s="511"/>
      <c r="QVX133" s="511"/>
      <c r="QVY133" s="511"/>
      <c r="QVZ133" s="511"/>
      <c r="QWA133" s="511"/>
      <c r="QWB133" s="511"/>
      <c r="QWC133" s="511"/>
      <c r="QWD133" s="511"/>
      <c r="QWE133" s="511"/>
      <c r="QWF133" s="511"/>
      <c r="QWG133" s="511"/>
      <c r="QWH133" s="511"/>
      <c r="QWI133" s="511"/>
      <c r="QWJ133" s="511"/>
      <c r="QWK133" s="511"/>
      <c r="QWL133" s="511"/>
      <c r="QWM133" s="511"/>
      <c r="QWN133" s="511"/>
      <c r="QWO133" s="511"/>
      <c r="QWP133" s="511"/>
      <c r="QWQ133" s="511"/>
      <c r="QWR133" s="511"/>
      <c r="QWS133" s="511"/>
      <c r="QWT133" s="511"/>
      <c r="QWU133" s="511"/>
      <c r="QWV133" s="511"/>
      <c r="QWW133" s="511"/>
      <c r="QWX133" s="511"/>
      <c r="QWY133" s="511"/>
      <c r="QWZ133" s="511"/>
      <c r="QXA133" s="511"/>
      <c r="QXB133" s="511"/>
      <c r="QXC133" s="511"/>
      <c r="QXD133" s="511"/>
      <c r="QXE133" s="511"/>
      <c r="QXF133" s="511"/>
      <c r="QXG133" s="511"/>
      <c r="QXH133" s="511"/>
      <c r="QXI133" s="511"/>
      <c r="QXJ133" s="511"/>
      <c r="QXK133" s="511"/>
      <c r="QXL133" s="511"/>
      <c r="QXM133" s="511"/>
      <c r="QXN133" s="511"/>
      <c r="QXO133" s="511"/>
      <c r="QXP133" s="511"/>
      <c r="QXQ133" s="511"/>
      <c r="QXR133" s="511"/>
      <c r="QXS133" s="511"/>
      <c r="QXT133" s="511"/>
      <c r="QXU133" s="511"/>
      <c r="QXV133" s="511"/>
      <c r="QXW133" s="511"/>
      <c r="QXX133" s="511"/>
      <c r="QXY133" s="511"/>
      <c r="QXZ133" s="511"/>
      <c r="QYA133" s="511"/>
      <c r="QYB133" s="511"/>
      <c r="QYC133" s="511"/>
      <c r="QYD133" s="511"/>
      <c r="QYE133" s="511"/>
      <c r="QYF133" s="511"/>
      <c r="QYG133" s="511"/>
      <c r="QYH133" s="511"/>
      <c r="QYI133" s="511"/>
      <c r="QYJ133" s="511"/>
      <c r="QYK133" s="511"/>
      <c r="QYL133" s="511"/>
      <c r="QYM133" s="511"/>
      <c r="QYN133" s="511"/>
      <c r="QYO133" s="511"/>
      <c r="QYP133" s="511"/>
      <c r="QYQ133" s="511"/>
      <c r="QYR133" s="511"/>
      <c r="QYS133" s="511"/>
      <c r="QYT133" s="511"/>
      <c r="QYU133" s="511"/>
      <c r="QYV133" s="511"/>
      <c r="QYW133" s="511"/>
      <c r="QYX133" s="511"/>
      <c r="QYY133" s="511"/>
      <c r="QYZ133" s="511"/>
      <c r="QZA133" s="511"/>
      <c r="QZB133" s="511"/>
      <c r="QZC133" s="511"/>
      <c r="QZD133" s="511"/>
      <c r="QZE133" s="511"/>
      <c r="QZF133" s="511"/>
      <c r="QZG133" s="511"/>
      <c r="QZH133" s="511"/>
      <c r="QZI133" s="511"/>
      <c r="QZJ133" s="511"/>
      <c r="QZK133" s="511"/>
      <c r="QZL133" s="511"/>
      <c r="QZM133" s="511"/>
      <c r="QZN133" s="511"/>
      <c r="QZO133" s="511"/>
      <c r="QZP133" s="511"/>
      <c r="QZQ133" s="511"/>
      <c r="QZR133" s="511"/>
      <c r="QZS133" s="511"/>
      <c r="QZT133" s="511"/>
      <c r="QZU133" s="511"/>
      <c r="QZV133" s="511"/>
      <c r="QZW133" s="511"/>
      <c r="QZX133" s="511"/>
      <c r="QZY133" s="511"/>
      <c r="QZZ133" s="511"/>
      <c r="RAA133" s="511"/>
      <c r="RAB133" s="511"/>
      <c r="RAC133" s="511"/>
      <c r="RAD133" s="511"/>
      <c r="RAE133" s="511"/>
      <c r="RAF133" s="511"/>
      <c r="RAG133" s="511"/>
      <c r="RAH133" s="511"/>
      <c r="RAI133" s="511"/>
      <c r="RAJ133" s="511"/>
      <c r="RAK133" s="511"/>
      <c r="RAL133" s="511"/>
      <c r="RAM133" s="511"/>
      <c r="RAN133" s="511"/>
      <c r="RAO133" s="511"/>
      <c r="RAP133" s="511"/>
      <c r="RAQ133" s="511"/>
      <c r="RAR133" s="511"/>
      <c r="RAS133" s="511"/>
      <c r="RAT133" s="511"/>
      <c r="RAU133" s="511"/>
      <c r="RAV133" s="511"/>
      <c r="RAW133" s="511"/>
      <c r="RAX133" s="511"/>
      <c r="RAY133" s="511"/>
      <c r="RAZ133" s="511"/>
      <c r="RBA133" s="511"/>
      <c r="RBB133" s="511"/>
      <c r="RBC133" s="511"/>
      <c r="RBD133" s="511"/>
      <c r="RBE133" s="511"/>
      <c r="RBF133" s="511"/>
      <c r="RBG133" s="511"/>
      <c r="RBH133" s="511"/>
      <c r="RBI133" s="511"/>
      <c r="RBJ133" s="511"/>
      <c r="RBK133" s="511"/>
      <c r="RBL133" s="511"/>
      <c r="RBM133" s="511"/>
      <c r="RBN133" s="511"/>
      <c r="RBO133" s="511"/>
      <c r="RBP133" s="511"/>
      <c r="RBQ133" s="511"/>
      <c r="RBR133" s="511"/>
      <c r="RBS133" s="511"/>
      <c r="RBT133" s="511"/>
      <c r="RBU133" s="511"/>
      <c r="RBV133" s="511"/>
      <c r="RBW133" s="511"/>
      <c r="RBX133" s="511"/>
      <c r="RBY133" s="511"/>
      <c r="RBZ133" s="511"/>
      <c r="RCA133" s="511"/>
      <c r="RCB133" s="511"/>
      <c r="RCC133" s="511"/>
      <c r="RCD133" s="511"/>
      <c r="RCE133" s="511"/>
      <c r="RCF133" s="511"/>
      <c r="RCG133" s="511"/>
      <c r="RCH133" s="511"/>
      <c r="RCI133" s="511"/>
      <c r="RCJ133" s="511"/>
      <c r="RCK133" s="511"/>
      <c r="RCL133" s="511"/>
      <c r="RCM133" s="511"/>
      <c r="RCN133" s="511"/>
      <c r="RCO133" s="511"/>
      <c r="RCP133" s="511"/>
      <c r="RCQ133" s="511"/>
      <c r="RCR133" s="511"/>
      <c r="RCS133" s="511"/>
      <c r="RCT133" s="511"/>
      <c r="RCU133" s="511"/>
      <c r="RCV133" s="511"/>
      <c r="RCW133" s="511"/>
      <c r="RCX133" s="511"/>
      <c r="RCY133" s="511"/>
      <c r="RCZ133" s="511"/>
      <c r="RDA133" s="511"/>
      <c r="RDB133" s="511"/>
      <c r="RDC133" s="511"/>
      <c r="RDD133" s="511"/>
      <c r="RDE133" s="511"/>
      <c r="RDF133" s="511"/>
      <c r="RDG133" s="511"/>
      <c r="RDH133" s="511"/>
      <c r="RDI133" s="511"/>
      <c r="RDJ133" s="511"/>
      <c r="RDK133" s="511"/>
      <c r="RDL133" s="511"/>
      <c r="RDM133" s="511"/>
      <c r="RDN133" s="511"/>
      <c r="RDO133" s="511"/>
      <c r="RDP133" s="511"/>
      <c r="RDQ133" s="511"/>
      <c r="RDR133" s="511"/>
      <c r="RDS133" s="511"/>
      <c r="RDT133" s="511"/>
      <c r="RDU133" s="511"/>
      <c r="RDV133" s="511"/>
      <c r="RDW133" s="511"/>
      <c r="RDX133" s="511"/>
      <c r="RDY133" s="511"/>
      <c r="RDZ133" s="511"/>
      <c r="REA133" s="511"/>
      <c r="REB133" s="511"/>
      <c r="REC133" s="511"/>
      <c r="RED133" s="511"/>
      <c r="REE133" s="511"/>
      <c r="REF133" s="511"/>
      <c r="REG133" s="511"/>
      <c r="REH133" s="511"/>
      <c r="REI133" s="511"/>
      <c r="REJ133" s="511"/>
      <c r="REK133" s="511"/>
      <c r="REL133" s="511"/>
      <c r="REM133" s="511"/>
      <c r="REN133" s="511"/>
      <c r="REO133" s="511"/>
      <c r="REP133" s="511"/>
      <c r="REQ133" s="511"/>
      <c r="RER133" s="511"/>
      <c r="RES133" s="511"/>
      <c r="RET133" s="511"/>
      <c r="REU133" s="511"/>
      <c r="REV133" s="511"/>
      <c r="REW133" s="511"/>
      <c r="REX133" s="511"/>
      <c r="REY133" s="511"/>
      <c r="REZ133" s="511"/>
      <c r="RFA133" s="511"/>
      <c r="RFB133" s="511"/>
      <c r="RFC133" s="511"/>
      <c r="RFD133" s="511"/>
      <c r="RFE133" s="511"/>
      <c r="RFF133" s="511"/>
      <c r="RFG133" s="511"/>
      <c r="RFH133" s="511"/>
      <c r="RFI133" s="511"/>
      <c r="RFJ133" s="511"/>
      <c r="RFK133" s="511"/>
      <c r="RFL133" s="511"/>
      <c r="RFM133" s="511"/>
      <c r="RFN133" s="511"/>
      <c r="RFO133" s="511"/>
      <c r="RFP133" s="511"/>
      <c r="RFQ133" s="511"/>
      <c r="RFR133" s="511"/>
      <c r="RFS133" s="511"/>
      <c r="RFT133" s="511"/>
      <c r="RFU133" s="511"/>
      <c r="RFV133" s="511"/>
      <c r="RFW133" s="511"/>
      <c r="RFX133" s="511"/>
      <c r="RFY133" s="511"/>
      <c r="RFZ133" s="511"/>
      <c r="RGA133" s="511"/>
      <c r="RGB133" s="511"/>
      <c r="RGC133" s="511"/>
      <c r="RGD133" s="511"/>
      <c r="RGE133" s="511"/>
      <c r="RGF133" s="511"/>
      <c r="RGG133" s="511"/>
      <c r="RGH133" s="511"/>
      <c r="RGI133" s="511"/>
      <c r="RGJ133" s="511"/>
      <c r="RGK133" s="511"/>
      <c r="RGL133" s="511"/>
      <c r="RGM133" s="511"/>
      <c r="RGN133" s="511"/>
      <c r="RGO133" s="511"/>
      <c r="RGP133" s="511"/>
      <c r="RGQ133" s="511"/>
      <c r="RGR133" s="511"/>
      <c r="RGS133" s="511"/>
      <c r="RGT133" s="511"/>
      <c r="RGU133" s="511"/>
      <c r="RGV133" s="511"/>
      <c r="RGW133" s="511"/>
      <c r="RGX133" s="511"/>
      <c r="RGY133" s="511"/>
      <c r="RGZ133" s="511"/>
      <c r="RHA133" s="511"/>
      <c r="RHB133" s="511"/>
      <c r="RHC133" s="511"/>
      <c r="RHD133" s="511"/>
      <c r="RHE133" s="511"/>
      <c r="RHF133" s="511"/>
      <c r="RHG133" s="511"/>
      <c r="RHH133" s="511"/>
      <c r="RHI133" s="511"/>
      <c r="RHJ133" s="511"/>
      <c r="RHK133" s="511"/>
      <c r="RHL133" s="511"/>
      <c r="RHM133" s="511"/>
      <c r="RHN133" s="511"/>
      <c r="RHO133" s="511"/>
      <c r="RHP133" s="511"/>
      <c r="RHQ133" s="511"/>
      <c r="RHR133" s="511"/>
      <c r="RHS133" s="511"/>
      <c r="RHT133" s="511"/>
      <c r="RHU133" s="511"/>
      <c r="RHV133" s="511"/>
      <c r="RHW133" s="511"/>
      <c r="RHX133" s="511"/>
      <c r="RHY133" s="511"/>
      <c r="RHZ133" s="511"/>
      <c r="RIA133" s="511"/>
      <c r="RIB133" s="511"/>
      <c r="RIC133" s="511"/>
      <c r="RID133" s="511"/>
      <c r="RIE133" s="511"/>
      <c r="RIF133" s="511"/>
      <c r="RIG133" s="511"/>
      <c r="RIH133" s="511"/>
      <c r="RII133" s="511"/>
      <c r="RIJ133" s="511"/>
      <c r="RIK133" s="511"/>
      <c r="RIL133" s="511"/>
      <c r="RIM133" s="511"/>
      <c r="RIN133" s="511"/>
      <c r="RIO133" s="511"/>
      <c r="RIP133" s="511"/>
      <c r="RIQ133" s="511"/>
      <c r="RIR133" s="511"/>
      <c r="RIS133" s="511"/>
      <c r="RIT133" s="511"/>
      <c r="RIU133" s="511"/>
      <c r="RIV133" s="511"/>
      <c r="RIW133" s="511"/>
      <c r="RIX133" s="511"/>
      <c r="RIY133" s="511"/>
      <c r="RIZ133" s="511"/>
      <c r="RJA133" s="511"/>
      <c r="RJB133" s="511"/>
      <c r="RJC133" s="511"/>
      <c r="RJD133" s="511"/>
      <c r="RJE133" s="511"/>
      <c r="RJF133" s="511"/>
      <c r="RJG133" s="511"/>
      <c r="RJH133" s="511"/>
      <c r="RJI133" s="511"/>
      <c r="RJJ133" s="511"/>
      <c r="RJK133" s="511"/>
      <c r="RJL133" s="511"/>
      <c r="RJM133" s="511"/>
      <c r="RJN133" s="511"/>
      <c r="RJO133" s="511"/>
      <c r="RJP133" s="511"/>
      <c r="RJQ133" s="511"/>
      <c r="RJR133" s="511"/>
      <c r="RJS133" s="511"/>
      <c r="RJT133" s="511"/>
      <c r="RJU133" s="511"/>
      <c r="RJV133" s="511"/>
      <c r="RJW133" s="511"/>
      <c r="RJX133" s="511"/>
      <c r="RJY133" s="511"/>
      <c r="RJZ133" s="511"/>
      <c r="RKA133" s="511"/>
      <c r="RKB133" s="511"/>
      <c r="RKC133" s="511"/>
      <c r="RKD133" s="511"/>
      <c r="RKE133" s="511"/>
      <c r="RKF133" s="511"/>
      <c r="RKG133" s="511"/>
      <c r="RKH133" s="511"/>
      <c r="RKI133" s="511"/>
      <c r="RKJ133" s="511"/>
      <c r="RKK133" s="511"/>
      <c r="RKL133" s="511"/>
      <c r="RKM133" s="511"/>
      <c r="RKN133" s="511"/>
      <c r="RKO133" s="511"/>
      <c r="RKP133" s="511"/>
      <c r="RKQ133" s="511"/>
      <c r="RKR133" s="511"/>
      <c r="RKS133" s="511"/>
      <c r="RKT133" s="511"/>
      <c r="RKU133" s="511"/>
      <c r="RKV133" s="511"/>
      <c r="RKW133" s="511"/>
      <c r="RKX133" s="511"/>
      <c r="RKY133" s="511"/>
      <c r="RKZ133" s="511"/>
      <c r="RLA133" s="511"/>
      <c r="RLB133" s="511"/>
      <c r="RLC133" s="511"/>
      <c r="RLD133" s="511"/>
      <c r="RLE133" s="511"/>
      <c r="RLF133" s="511"/>
      <c r="RLG133" s="511"/>
      <c r="RLH133" s="511"/>
      <c r="RLI133" s="511"/>
      <c r="RLJ133" s="511"/>
      <c r="RLK133" s="511"/>
      <c r="RLL133" s="511"/>
      <c r="RLM133" s="511"/>
      <c r="RLN133" s="511"/>
      <c r="RLO133" s="511"/>
      <c r="RLP133" s="511"/>
      <c r="RLQ133" s="511"/>
      <c r="RLR133" s="511"/>
      <c r="RLS133" s="511"/>
      <c r="RLT133" s="511"/>
      <c r="RLU133" s="511"/>
      <c r="RLV133" s="511"/>
      <c r="RLW133" s="511"/>
      <c r="RLX133" s="511"/>
      <c r="RLY133" s="511"/>
      <c r="RLZ133" s="511"/>
      <c r="RMA133" s="511"/>
      <c r="RMB133" s="511"/>
      <c r="RMC133" s="511"/>
      <c r="RMD133" s="511"/>
      <c r="RME133" s="511"/>
      <c r="RMF133" s="511"/>
      <c r="RMG133" s="511"/>
      <c r="RMH133" s="511"/>
      <c r="RMI133" s="511"/>
      <c r="RMJ133" s="511"/>
      <c r="RMK133" s="511"/>
      <c r="RML133" s="511"/>
      <c r="RMM133" s="511"/>
      <c r="RMN133" s="511"/>
      <c r="RMO133" s="511"/>
      <c r="RMP133" s="511"/>
      <c r="RMQ133" s="511"/>
      <c r="RMR133" s="511"/>
      <c r="RMS133" s="511"/>
      <c r="RMT133" s="511"/>
      <c r="RMU133" s="511"/>
      <c r="RMV133" s="511"/>
      <c r="RMW133" s="511"/>
      <c r="RMX133" s="511"/>
      <c r="RMY133" s="511"/>
      <c r="RMZ133" s="511"/>
      <c r="RNA133" s="511"/>
      <c r="RNB133" s="511"/>
      <c r="RNC133" s="511"/>
      <c r="RND133" s="511"/>
      <c r="RNE133" s="511"/>
      <c r="RNF133" s="511"/>
      <c r="RNG133" s="511"/>
      <c r="RNH133" s="511"/>
      <c r="RNI133" s="511"/>
      <c r="RNJ133" s="511"/>
      <c r="RNK133" s="511"/>
      <c r="RNL133" s="511"/>
      <c r="RNM133" s="511"/>
      <c r="RNN133" s="511"/>
      <c r="RNO133" s="511"/>
      <c r="RNP133" s="511"/>
      <c r="RNQ133" s="511"/>
      <c r="RNR133" s="511"/>
      <c r="RNS133" s="511"/>
      <c r="RNT133" s="511"/>
      <c r="RNU133" s="511"/>
      <c r="RNV133" s="511"/>
      <c r="RNW133" s="511"/>
      <c r="RNX133" s="511"/>
      <c r="RNY133" s="511"/>
      <c r="RNZ133" s="511"/>
      <c r="ROA133" s="511"/>
      <c r="ROB133" s="511"/>
      <c r="ROC133" s="511"/>
      <c r="ROD133" s="511"/>
      <c r="ROE133" s="511"/>
      <c r="ROF133" s="511"/>
      <c r="ROG133" s="511"/>
      <c r="ROH133" s="511"/>
      <c r="ROI133" s="511"/>
      <c r="ROJ133" s="511"/>
      <c r="ROK133" s="511"/>
      <c r="ROL133" s="511"/>
      <c r="ROM133" s="511"/>
      <c r="RON133" s="511"/>
      <c r="ROO133" s="511"/>
      <c r="ROP133" s="511"/>
      <c r="ROQ133" s="511"/>
      <c r="ROR133" s="511"/>
      <c r="ROS133" s="511"/>
      <c r="ROT133" s="511"/>
      <c r="ROU133" s="511"/>
      <c r="ROV133" s="511"/>
      <c r="ROW133" s="511"/>
      <c r="ROX133" s="511"/>
      <c r="ROY133" s="511"/>
      <c r="ROZ133" s="511"/>
      <c r="RPA133" s="511"/>
      <c r="RPB133" s="511"/>
      <c r="RPC133" s="511"/>
      <c r="RPD133" s="511"/>
      <c r="RPE133" s="511"/>
      <c r="RPF133" s="511"/>
      <c r="RPG133" s="511"/>
      <c r="RPH133" s="511"/>
      <c r="RPI133" s="511"/>
      <c r="RPJ133" s="511"/>
      <c r="RPK133" s="511"/>
      <c r="RPL133" s="511"/>
      <c r="RPM133" s="511"/>
      <c r="RPN133" s="511"/>
      <c r="RPO133" s="511"/>
      <c r="RPP133" s="511"/>
      <c r="RPQ133" s="511"/>
      <c r="RPR133" s="511"/>
      <c r="RPS133" s="511"/>
      <c r="RPT133" s="511"/>
      <c r="RPU133" s="511"/>
      <c r="RPV133" s="511"/>
      <c r="RPW133" s="511"/>
      <c r="RPX133" s="511"/>
      <c r="RPY133" s="511"/>
      <c r="RPZ133" s="511"/>
      <c r="RQA133" s="511"/>
      <c r="RQB133" s="511"/>
      <c r="RQC133" s="511"/>
      <c r="RQD133" s="511"/>
      <c r="RQE133" s="511"/>
      <c r="RQF133" s="511"/>
      <c r="RQG133" s="511"/>
      <c r="RQH133" s="511"/>
      <c r="RQI133" s="511"/>
      <c r="RQJ133" s="511"/>
      <c r="RQK133" s="511"/>
      <c r="RQL133" s="511"/>
      <c r="RQM133" s="511"/>
      <c r="RQN133" s="511"/>
      <c r="RQO133" s="511"/>
      <c r="RQP133" s="511"/>
      <c r="RQQ133" s="511"/>
      <c r="RQR133" s="511"/>
      <c r="RQS133" s="511"/>
      <c r="RQT133" s="511"/>
      <c r="RQU133" s="511"/>
      <c r="RQV133" s="511"/>
      <c r="RQW133" s="511"/>
      <c r="RQX133" s="511"/>
      <c r="RQY133" s="511"/>
      <c r="RQZ133" s="511"/>
      <c r="RRA133" s="511"/>
      <c r="RRB133" s="511"/>
      <c r="RRC133" s="511"/>
      <c r="RRD133" s="511"/>
      <c r="RRE133" s="511"/>
      <c r="RRF133" s="511"/>
      <c r="RRG133" s="511"/>
      <c r="RRH133" s="511"/>
      <c r="RRI133" s="511"/>
      <c r="RRJ133" s="511"/>
      <c r="RRK133" s="511"/>
      <c r="RRL133" s="511"/>
      <c r="RRM133" s="511"/>
      <c r="RRN133" s="511"/>
      <c r="RRO133" s="511"/>
      <c r="RRP133" s="511"/>
      <c r="RRQ133" s="511"/>
      <c r="RRR133" s="511"/>
      <c r="RRS133" s="511"/>
      <c r="RRT133" s="511"/>
      <c r="RRU133" s="511"/>
      <c r="RRV133" s="511"/>
      <c r="RRW133" s="511"/>
      <c r="RRX133" s="511"/>
      <c r="RRY133" s="511"/>
      <c r="RRZ133" s="511"/>
      <c r="RSA133" s="511"/>
      <c r="RSB133" s="511"/>
      <c r="RSC133" s="511"/>
      <c r="RSD133" s="511"/>
      <c r="RSE133" s="511"/>
      <c r="RSF133" s="511"/>
      <c r="RSG133" s="511"/>
      <c r="RSH133" s="511"/>
      <c r="RSI133" s="511"/>
      <c r="RSJ133" s="511"/>
      <c r="RSK133" s="511"/>
      <c r="RSL133" s="511"/>
      <c r="RSM133" s="511"/>
      <c r="RSN133" s="511"/>
      <c r="RSO133" s="511"/>
      <c r="RSP133" s="511"/>
      <c r="RSQ133" s="511"/>
      <c r="RSR133" s="511"/>
      <c r="RSS133" s="511"/>
      <c r="RST133" s="511"/>
      <c r="RSU133" s="511"/>
      <c r="RSV133" s="511"/>
      <c r="RSW133" s="511"/>
      <c r="RSX133" s="511"/>
      <c r="RSY133" s="511"/>
      <c r="RSZ133" s="511"/>
      <c r="RTA133" s="511"/>
      <c r="RTB133" s="511"/>
      <c r="RTC133" s="511"/>
      <c r="RTD133" s="511"/>
      <c r="RTE133" s="511"/>
      <c r="RTF133" s="511"/>
      <c r="RTG133" s="511"/>
      <c r="RTH133" s="511"/>
      <c r="RTI133" s="511"/>
      <c r="RTJ133" s="511"/>
      <c r="RTK133" s="511"/>
      <c r="RTL133" s="511"/>
      <c r="RTM133" s="511"/>
      <c r="RTN133" s="511"/>
      <c r="RTO133" s="511"/>
      <c r="RTP133" s="511"/>
      <c r="RTQ133" s="511"/>
      <c r="RTR133" s="511"/>
      <c r="RTS133" s="511"/>
      <c r="RTT133" s="511"/>
      <c r="RTU133" s="511"/>
      <c r="RTV133" s="511"/>
      <c r="RTW133" s="511"/>
      <c r="RTX133" s="511"/>
      <c r="RTY133" s="511"/>
      <c r="RTZ133" s="511"/>
      <c r="RUA133" s="511"/>
      <c r="RUB133" s="511"/>
      <c r="RUC133" s="511"/>
      <c r="RUD133" s="511"/>
      <c r="RUE133" s="511"/>
      <c r="RUF133" s="511"/>
      <c r="RUG133" s="511"/>
      <c r="RUH133" s="511"/>
      <c r="RUI133" s="511"/>
      <c r="RUJ133" s="511"/>
      <c r="RUK133" s="511"/>
      <c r="RUL133" s="511"/>
      <c r="RUM133" s="511"/>
      <c r="RUN133" s="511"/>
      <c r="RUO133" s="511"/>
      <c r="RUP133" s="511"/>
      <c r="RUQ133" s="511"/>
      <c r="RUR133" s="511"/>
      <c r="RUS133" s="511"/>
      <c r="RUT133" s="511"/>
      <c r="RUU133" s="511"/>
      <c r="RUV133" s="511"/>
      <c r="RUW133" s="511"/>
      <c r="RUX133" s="511"/>
      <c r="RUY133" s="511"/>
      <c r="RUZ133" s="511"/>
      <c r="RVA133" s="511"/>
      <c r="RVB133" s="511"/>
      <c r="RVC133" s="511"/>
      <c r="RVD133" s="511"/>
      <c r="RVE133" s="511"/>
      <c r="RVF133" s="511"/>
      <c r="RVG133" s="511"/>
      <c r="RVH133" s="511"/>
      <c r="RVI133" s="511"/>
      <c r="RVJ133" s="511"/>
      <c r="RVK133" s="511"/>
      <c r="RVL133" s="511"/>
      <c r="RVM133" s="511"/>
      <c r="RVN133" s="511"/>
      <c r="RVO133" s="511"/>
      <c r="RVP133" s="511"/>
      <c r="RVQ133" s="511"/>
      <c r="RVR133" s="511"/>
      <c r="RVS133" s="511"/>
      <c r="RVT133" s="511"/>
      <c r="RVU133" s="511"/>
      <c r="RVV133" s="511"/>
      <c r="RVW133" s="511"/>
      <c r="RVX133" s="511"/>
      <c r="RVY133" s="511"/>
      <c r="RVZ133" s="511"/>
      <c r="RWA133" s="511"/>
      <c r="RWB133" s="511"/>
      <c r="RWC133" s="511"/>
      <c r="RWD133" s="511"/>
      <c r="RWE133" s="511"/>
      <c r="RWF133" s="511"/>
      <c r="RWG133" s="511"/>
      <c r="RWH133" s="511"/>
      <c r="RWI133" s="511"/>
      <c r="RWJ133" s="511"/>
      <c r="RWK133" s="511"/>
      <c r="RWL133" s="511"/>
      <c r="RWM133" s="511"/>
      <c r="RWN133" s="511"/>
      <c r="RWO133" s="511"/>
      <c r="RWP133" s="511"/>
      <c r="RWQ133" s="511"/>
      <c r="RWR133" s="511"/>
      <c r="RWS133" s="511"/>
      <c r="RWT133" s="511"/>
      <c r="RWU133" s="511"/>
      <c r="RWV133" s="511"/>
      <c r="RWW133" s="511"/>
      <c r="RWX133" s="511"/>
      <c r="RWY133" s="511"/>
      <c r="RWZ133" s="511"/>
      <c r="RXA133" s="511"/>
      <c r="RXB133" s="511"/>
      <c r="RXC133" s="511"/>
      <c r="RXD133" s="511"/>
      <c r="RXE133" s="511"/>
      <c r="RXF133" s="511"/>
      <c r="RXG133" s="511"/>
      <c r="RXH133" s="511"/>
      <c r="RXI133" s="511"/>
      <c r="RXJ133" s="511"/>
      <c r="RXK133" s="511"/>
      <c r="RXL133" s="511"/>
      <c r="RXM133" s="511"/>
      <c r="RXN133" s="511"/>
      <c r="RXO133" s="511"/>
      <c r="RXP133" s="511"/>
      <c r="RXQ133" s="511"/>
      <c r="RXR133" s="511"/>
      <c r="RXS133" s="511"/>
      <c r="RXT133" s="511"/>
      <c r="RXU133" s="511"/>
      <c r="RXV133" s="511"/>
      <c r="RXW133" s="511"/>
      <c r="RXX133" s="511"/>
      <c r="RXY133" s="511"/>
      <c r="RXZ133" s="511"/>
      <c r="RYA133" s="511"/>
      <c r="RYB133" s="511"/>
      <c r="RYC133" s="511"/>
      <c r="RYD133" s="511"/>
      <c r="RYE133" s="511"/>
      <c r="RYF133" s="511"/>
      <c r="RYG133" s="511"/>
      <c r="RYH133" s="511"/>
      <c r="RYI133" s="511"/>
      <c r="RYJ133" s="511"/>
      <c r="RYK133" s="511"/>
      <c r="RYL133" s="511"/>
      <c r="RYM133" s="511"/>
      <c r="RYN133" s="511"/>
      <c r="RYO133" s="511"/>
      <c r="RYP133" s="511"/>
      <c r="RYQ133" s="511"/>
      <c r="RYR133" s="511"/>
      <c r="RYS133" s="511"/>
      <c r="RYT133" s="511"/>
      <c r="RYU133" s="511"/>
      <c r="RYV133" s="511"/>
      <c r="RYW133" s="511"/>
      <c r="RYX133" s="511"/>
      <c r="RYY133" s="511"/>
      <c r="RYZ133" s="511"/>
      <c r="RZA133" s="511"/>
      <c r="RZB133" s="511"/>
      <c r="RZC133" s="511"/>
      <c r="RZD133" s="511"/>
      <c r="RZE133" s="511"/>
      <c r="RZF133" s="511"/>
      <c r="RZG133" s="511"/>
      <c r="RZH133" s="511"/>
      <c r="RZI133" s="511"/>
      <c r="RZJ133" s="511"/>
      <c r="RZK133" s="511"/>
      <c r="RZL133" s="511"/>
      <c r="RZM133" s="511"/>
      <c r="RZN133" s="511"/>
      <c r="RZO133" s="511"/>
      <c r="RZP133" s="511"/>
      <c r="RZQ133" s="511"/>
      <c r="RZR133" s="511"/>
      <c r="RZS133" s="511"/>
      <c r="RZT133" s="511"/>
      <c r="RZU133" s="511"/>
      <c r="RZV133" s="511"/>
      <c r="RZW133" s="511"/>
      <c r="RZX133" s="511"/>
      <c r="RZY133" s="511"/>
      <c r="RZZ133" s="511"/>
      <c r="SAA133" s="511"/>
      <c r="SAB133" s="511"/>
      <c r="SAC133" s="511"/>
      <c r="SAD133" s="511"/>
      <c r="SAE133" s="511"/>
      <c r="SAF133" s="511"/>
      <c r="SAG133" s="511"/>
      <c r="SAH133" s="511"/>
      <c r="SAI133" s="511"/>
      <c r="SAJ133" s="511"/>
      <c r="SAK133" s="511"/>
      <c r="SAL133" s="511"/>
      <c r="SAM133" s="511"/>
      <c r="SAN133" s="511"/>
      <c r="SAO133" s="511"/>
      <c r="SAP133" s="511"/>
      <c r="SAQ133" s="511"/>
      <c r="SAR133" s="511"/>
      <c r="SAS133" s="511"/>
      <c r="SAT133" s="511"/>
      <c r="SAU133" s="511"/>
      <c r="SAV133" s="511"/>
      <c r="SAW133" s="511"/>
      <c r="SAX133" s="511"/>
      <c r="SAY133" s="511"/>
      <c r="SAZ133" s="511"/>
      <c r="SBA133" s="511"/>
      <c r="SBB133" s="511"/>
      <c r="SBC133" s="511"/>
      <c r="SBD133" s="511"/>
      <c r="SBE133" s="511"/>
      <c r="SBF133" s="511"/>
      <c r="SBG133" s="511"/>
      <c r="SBH133" s="511"/>
      <c r="SBI133" s="511"/>
      <c r="SBJ133" s="511"/>
      <c r="SBK133" s="511"/>
      <c r="SBL133" s="511"/>
      <c r="SBM133" s="511"/>
      <c r="SBN133" s="511"/>
      <c r="SBO133" s="511"/>
      <c r="SBP133" s="511"/>
      <c r="SBQ133" s="511"/>
      <c r="SBR133" s="511"/>
      <c r="SBS133" s="511"/>
      <c r="SBT133" s="511"/>
      <c r="SBU133" s="511"/>
      <c r="SBV133" s="511"/>
      <c r="SBW133" s="511"/>
      <c r="SBX133" s="511"/>
      <c r="SBY133" s="511"/>
      <c r="SBZ133" s="511"/>
      <c r="SCA133" s="511"/>
      <c r="SCB133" s="511"/>
      <c r="SCC133" s="511"/>
      <c r="SCD133" s="511"/>
      <c r="SCE133" s="511"/>
      <c r="SCF133" s="511"/>
      <c r="SCG133" s="511"/>
      <c r="SCH133" s="511"/>
      <c r="SCI133" s="511"/>
      <c r="SCJ133" s="511"/>
      <c r="SCK133" s="511"/>
      <c r="SCL133" s="511"/>
      <c r="SCM133" s="511"/>
      <c r="SCN133" s="511"/>
      <c r="SCO133" s="511"/>
      <c r="SCP133" s="511"/>
      <c r="SCQ133" s="511"/>
      <c r="SCR133" s="511"/>
      <c r="SCS133" s="511"/>
      <c r="SCT133" s="511"/>
      <c r="SCU133" s="511"/>
      <c r="SCV133" s="511"/>
      <c r="SCW133" s="511"/>
      <c r="SCX133" s="511"/>
      <c r="SCY133" s="511"/>
      <c r="SCZ133" s="511"/>
      <c r="SDA133" s="511"/>
      <c r="SDB133" s="511"/>
      <c r="SDC133" s="511"/>
      <c r="SDD133" s="511"/>
      <c r="SDE133" s="511"/>
      <c r="SDF133" s="511"/>
      <c r="SDG133" s="511"/>
      <c r="SDH133" s="511"/>
      <c r="SDI133" s="511"/>
      <c r="SDJ133" s="511"/>
      <c r="SDK133" s="511"/>
      <c r="SDL133" s="511"/>
      <c r="SDM133" s="511"/>
      <c r="SDN133" s="511"/>
      <c r="SDO133" s="511"/>
      <c r="SDP133" s="511"/>
      <c r="SDQ133" s="511"/>
      <c r="SDR133" s="511"/>
      <c r="SDS133" s="511"/>
      <c r="SDT133" s="511"/>
      <c r="SDU133" s="511"/>
      <c r="SDV133" s="511"/>
      <c r="SDW133" s="511"/>
      <c r="SDX133" s="511"/>
      <c r="SDY133" s="511"/>
      <c r="SDZ133" s="511"/>
      <c r="SEA133" s="511"/>
      <c r="SEB133" s="511"/>
      <c r="SEC133" s="511"/>
      <c r="SED133" s="511"/>
      <c r="SEE133" s="511"/>
      <c r="SEF133" s="511"/>
      <c r="SEG133" s="511"/>
      <c r="SEH133" s="511"/>
      <c r="SEI133" s="511"/>
      <c r="SEJ133" s="511"/>
      <c r="SEK133" s="511"/>
      <c r="SEL133" s="511"/>
      <c r="SEM133" s="511"/>
      <c r="SEN133" s="511"/>
      <c r="SEO133" s="511"/>
      <c r="SEP133" s="511"/>
      <c r="SEQ133" s="511"/>
      <c r="SER133" s="511"/>
      <c r="SES133" s="511"/>
      <c r="SET133" s="511"/>
      <c r="SEU133" s="511"/>
      <c r="SEV133" s="511"/>
      <c r="SEW133" s="511"/>
      <c r="SEX133" s="511"/>
      <c r="SEY133" s="511"/>
      <c r="SEZ133" s="511"/>
      <c r="SFA133" s="511"/>
      <c r="SFB133" s="511"/>
      <c r="SFC133" s="511"/>
      <c r="SFD133" s="511"/>
      <c r="SFE133" s="511"/>
      <c r="SFF133" s="511"/>
      <c r="SFG133" s="511"/>
      <c r="SFH133" s="511"/>
      <c r="SFI133" s="511"/>
      <c r="SFJ133" s="511"/>
      <c r="SFK133" s="511"/>
      <c r="SFL133" s="511"/>
      <c r="SFM133" s="511"/>
      <c r="SFN133" s="511"/>
      <c r="SFO133" s="511"/>
      <c r="SFP133" s="511"/>
      <c r="SFQ133" s="511"/>
      <c r="SFR133" s="511"/>
      <c r="SFS133" s="511"/>
      <c r="SFT133" s="511"/>
      <c r="SFU133" s="511"/>
      <c r="SFV133" s="511"/>
      <c r="SFW133" s="511"/>
      <c r="SFX133" s="511"/>
      <c r="SFY133" s="511"/>
      <c r="SFZ133" s="511"/>
      <c r="SGA133" s="511"/>
      <c r="SGB133" s="511"/>
      <c r="SGC133" s="511"/>
      <c r="SGD133" s="511"/>
      <c r="SGE133" s="511"/>
      <c r="SGF133" s="511"/>
      <c r="SGG133" s="511"/>
      <c r="SGH133" s="511"/>
      <c r="SGI133" s="511"/>
      <c r="SGJ133" s="511"/>
      <c r="SGK133" s="511"/>
      <c r="SGL133" s="511"/>
      <c r="SGM133" s="511"/>
      <c r="SGN133" s="511"/>
      <c r="SGO133" s="511"/>
      <c r="SGP133" s="511"/>
      <c r="SGQ133" s="511"/>
      <c r="SGR133" s="511"/>
      <c r="SGS133" s="511"/>
      <c r="SGT133" s="511"/>
      <c r="SGU133" s="511"/>
      <c r="SGV133" s="511"/>
      <c r="SGW133" s="511"/>
      <c r="SGX133" s="511"/>
      <c r="SGY133" s="511"/>
      <c r="SGZ133" s="511"/>
      <c r="SHA133" s="511"/>
      <c r="SHB133" s="511"/>
      <c r="SHC133" s="511"/>
      <c r="SHD133" s="511"/>
      <c r="SHE133" s="511"/>
      <c r="SHF133" s="511"/>
      <c r="SHG133" s="511"/>
      <c r="SHH133" s="511"/>
      <c r="SHI133" s="511"/>
      <c r="SHJ133" s="511"/>
      <c r="SHK133" s="511"/>
      <c r="SHL133" s="511"/>
      <c r="SHM133" s="511"/>
      <c r="SHN133" s="511"/>
      <c r="SHO133" s="511"/>
      <c r="SHP133" s="511"/>
      <c r="SHQ133" s="511"/>
      <c r="SHR133" s="511"/>
      <c r="SHS133" s="511"/>
      <c r="SHT133" s="511"/>
      <c r="SHU133" s="511"/>
      <c r="SHV133" s="511"/>
      <c r="SHW133" s="511"/>
      <c r="SHX133" s="511"/>
      <c r="SHY133" s="511"/>
      <c r="SHZ133" s="511"/>
      <c r="SIA133" s="511"/>
      <c r="SIB133" s="511"/>
      <c r="SIC133" s="511"/>
      <c r="SID133" s="511"/>
      <c r="SIE133" s="511"/>
      <c r="SIF133" s="511"/>
      <c r="SIG133" s="511"/>
      <c r="SIH133" s="511"/>
      <c r="SII133" s="511"/>
      <c r="SIJ133" s="511"/>
      <c r="SIK133" s="511"/>
      <c r="SIL133" s="511"/>
      <c r="SIM133" s="511"/>
      <c r="SIN133" s="511"/>
      <c r="SIO133" s="511"/>
      <c r="SIP133" s="511"/>
      <c r="SIQ133" s="511"/>
      <c r="SIR133" s="511"/>
      <c r="SIS133" s="511"/>
      <c r="SIT133" s="511"/>
      <c r="SIU133" s="511"/>
      <c r="SIV133" s="511"/>
      <c r="SIW133" s="511"/>
      <c r="SIX133" s="511"/>
      <c r="SIY133" s="511"/>
      <c r="SIZ133" s="511"/>
      <c r="SJA133" s="511"/>
      <c r="SJB133" s="511"/>
      <c r="SJC133" s="511"/>
      <c r="SJD133" s="511"/>
      <c r="SJE133" s="511"/>
      <c r="SJF133" s="511"/>
      <c r="SJG133" s="511"/>
      <c r="SJH133" s="511"/>
      <c r="SJI133" s="511"/>
      <c r="SJJ133" s="511"/>
      <c r="SJK133" s="511"/>
      <c r="SJL133" s="511"/>
      <c r="SJM133" s="511"/>
      <c r="SJN133" s="511"/>
      <c r="SJO133" s="511"/>
      <c r="SJP133" s="511"/>
      <c r="SJQ133" s="511"/>
      <c r="SJR133" s="511"/>
      <c r="SJS133" s="511"/>
      <c r="SJT133" s="511"/>
      <c r="SJU133" s="511"/>
      <c r="SJV133" s="511"/>
      <c r="SJW133" s="511"/>
      <c r="SJX133" s="511"/>
      <c r="SJY133" s="511"/>
      <c r="SJZ133" s="511"/>
      <c r="SKA133" s="511"/>
      <c r="SKB133" s="511"/>
      <c r="SKC133" s="511"/>
      <c r="SKD133" s="511"/>
      <c r="SKE133" s="511"/>
      <c r="SKF133" s="511"/>
      <c r="SKG133" s="511"/>
      <c r="SKH133" s="511"/>
      <c r="SKI133" s="511"/>
      <c r="SKJ133" s="511"/>
      <c r="SKK133" s="511"/>
      <c r="SKL133" s="511"/>
      <c r="SKM133" s="511"/>
      <c r="SKN133" s="511"/>
      <c r="SKO133" s="511"/>
      <c r="SKP133" s="511"/>
      <c r="SKQ133" s="511"/>
      <c r="SKR133" s="511"/>
      <c r="SKS133" s="511"/>
      <c r="SKT133" s="511"/>
      <c r="SKU133" s="511"/>
      <c r="SKV133" s="511"/>
      <c r="SKW133" s="511"/>
      <c r="SKX133" s="511"/>
      <c r="SKY133" s="511"/>
      <c r="SKZ133" s="511"/>
      <c r="SLA133" s="511"/>
      <c r="SLB133" s="511"/>
      <c r="SLC133" s="511"/>
      <c r="SLD133" s="511"/>
      <c r="SLE133" s="511"/>
      <c r="SLF133" s="511"/>
      <c r="SLG133" s="511"/>
      <c r="SLH133" s="511"/>
      <c r="SLI133" s="511"/>
      <c r="SLJ133" s="511"/>
      <c r="SLK133" s="511"/>
      <c r="SLL133" s="511"/>
      <c r="SLM133" s="511"/>
      <c r="SLN133" s="511"/>
      <c r="SLO133" s="511"/>
      <c r="SLP133" s="511"/>
      <c r="SLQ133" s="511"/>
      <c r="SLR133" s="511"/>
      <c r="SLS133" s="511"/>
      <c r="SLT133" s="511"/>
      <c r="SLU133" s="511"/>
      <c r="SLV133" s="511"/>
      <c r="SLW133" s="511"/>
      <c r="SLX133" s="511"/>
      <c r="SLY133" s="511"/>
      <c r="SLZ133" s="511"/>
      <c r="SMA133" s="511"/>
      <c r="SMB133" s="511"/>
      <c r="SMC133" s="511"/>
      <c r="SMD133" s="511"/>
      <c r="SME133" s="511"/>
      <c r="SMF133" s="511"/>
      <c r="SMG133" s="511"/>
      <c r="SMH133" s="511"/>
      <c r="SMI133" s="511"/>
      <c r="SMJ133" s="511"/>
      <c r="SMK133" s="511"/>
      <c r="SML133" s="511"/>
      <c r="SMM133" s="511"/>
      <c r="SMN133" s="511"/>
      <c r="SMO133" s="511"/>
      <c r="SMP133" s="511"/>
      <c r="SMQ133" s="511"/>
      <c r="SMR133" s="511"/>
      <c r="SMS133" s="511"/>
      <c r="SMT133" s="511"/>
      <c r="SMU133" s="511"/>
      <c r="SMV133" s="511"/>
      <c r="SMW133" s="511"/>
      <c r="SMX133" s="511"/>
      <c r="SMY133" s="511"/>
      <c r="SMZ133" s="511"/>
      <c r="SNA133" s="511"/>
      <c r="SNB133" s="511"/>
      <c r="SNC133" s="511"/>
      <c r="SND133" s="511"/>
      <c r="SNE133" s="511"/>
      <c r="SNF133" s="511"/>
      <c r="SNG133" s="511"/>
      <c r="SNH133" s="511"/>
      <c r="SNI133" s="511"/>
      <c r="SNJ133" s="511"/>
      <c r="SNK133" s="511"/>
      <c r="SNL133" s="511"/>
      <c r="SNM133" s="511"/>
      <c r="SNN133" s="511"/>
      <c r="SNO133" s="511"/>
      <c r="SNP133" s="511"/>
      <c r="SNQ133" s="511"/>
      <c r="SNR133" s="511"/>
      <c r="SNS133" s="511"/>
      <c r="SNT133" s="511"/>
      <c r="SNU133" s="511"/>
      <c r="SNV133" s="511"/>
      <c r="SNW133" s="511"/>
      <c r="SNX133" s="511"/>
      <c r="SNY133" s="511"/>
      <c r="SNZ133" s="511"/>
      <c r="SOA133" s="511"/>
      <c r="SOB133" s="511"/>
      <c r="SOC133" s="511"/>
      <c r="SOD133" s="511"/>
      <c r="SOE133" s="511"/>
      <c r="SOF133" s="511"/>
      <c r="SOG133" s="511"/>
      <c r="SOH133" s="511"/>
      <c r="SOI133" s="511"/>
      <c r="SOJ133" s="511"/>
      <c r="SOK133" s="511"/>
      <c r="SOL133" s="511"/>
      <c r="SOM133" s="511"/>
      <c r="SON133" s="511"/>
      <c r="SOO133" s="511"/>
      <c r="SOP133" s="511"/>
      <c r="SOQ133" s="511"/>
      <c r="SOR133" s="511"/>
      <c r="SOS133" s="511"/>
      <c r="SOT133" s="511"/>
      <c r="SOU133" s="511"/>
      <c r="SOV133" s="511"/>
      <c r="SOW133" s="511"/>
      <c r="SOX133" s="511"/>
      <c r="SOY133" s="511"/>
      <c r="SOZ133" s="511"/>
      <c r="SPA133" s="511"/>
      <c r="SPB133" s="511"/>
      <c r="SPC133" s="511"/>
      <c r="SPD133" s="511"/>
      <c r="SPE133" s="511"/>
      <c r="SPF133" s="511"/>
      <c r="SPG133" s="511"/>
      <c r="SPH133" s="511"/>
      <c r="SPI133" s="511"/>
      <c r="SPJ133" s="511"/>
      <c r="SPK133" s="511"/>
      <c r="SPL133" s="511"/>
      <c r="SPM133" s="511"/>
      <c r="SPN133" s="511"/>
      <c r="SPO133" s="511"/>
      <c r="SPP133" s="511"/>
      <c r="SPQ133" s="511"/>
      <c r="SPR133" s="511"/>
      <c r="SPS133" s="511"/>
      <c r="SPT133" s="511"/>
      <c r="SPU133" s="511"/>
      <c r="SPV133" s="511"/>
      <c r="SPW133" s="511"/>
      <c r="SPX133" s="511"/>
      <c r="SPY133" s="511"/>
      <c r="SPZ133" s="511"/>
      <c r="SQA133" s="511"/>
      <c r="SQB133" s="511"/>
      <c r="SQC133" s="511"/>
      <c r="SQD133" s="511"/>
      <c r="SQE133" s="511"/>
      <c r="SQF133" s="511"/>
      <c r="SQG133" s="511"/>
      <c r="SQH133" s="511"/>
      <c r="SQI133" s="511"/>
      <c r="SQJ133" s="511"/>
      <c r="SQK133" s="511"/>
      <c r="SQL133" s="511"/>
      <c r="SQM133" s="511"/>
      <c r="SQN133" s="511"/>
      <c r="SQO133" s="511"/>
      <c r="SQP133" s="511"/>
      <c r="SQQ133" s="511"/>
      <c r="SQR133" s="511"/>
      <c r="SQS133" s="511"/>
      <c r="SQT133" s="511"/>
      <c r="SQU133" s="511"/>
      <c r="SQV133" s="511"/>
      <c r="SQW133" s="511"/>
      <c r="SQX133" s="511"/>
      <c r="SQY133" s="511"/>
      <c r="SQZ133" s="511"/>
      <c r="SRA133" s="511"/>
      <c r="SRB133" s="511"/>
      <c r="SRC133" s="511"/>
      <c r="SRD133" s="511"/>
      <c r="SRE133" s="511"/>
      <c r="SRF133" s="511"/>
      <c r="SRG133" s="511"/>
      <c r="SRH133" s="511"/>
      <c r="SRI133" s="511"/>
      <c r="SRJ133" s="511"/>
      <c r="SRK133" s="511"/>
      <c r="SRL133" s="511"/>
      <c r="SRM133" s="511"/>
      <c r="SRN133" s="511"/>
      <c r="SRO133" s="511"/>
      <c r="SRP133" s="511"/>
      <c r="SRQ133" s="511"/>
      <c r="SRR133" s="511"/>
      <c r="SRS133" s="511"/>
      <c r="SRT133" s="511"/>
      <c r="SRU133" s="511"/>
      <c r="SRV133" s="511"/>
      <c r="SRW133" s="511"/>
      <c r="SRX133" s="511"/>
      <c r="SRY133" s="511"/>
      <c r="SRZ133" s="511"/>
      <c r="SSA133" s="511"/>
      <c r="SSB133" s="511"/>
      <c r="SSC133" s="511"/>
      <c r="SSD133" s="511"/>
      <c r="SSE133" s="511"/>
      <c r="SSF133" s="511"/>
      <c r="SSG133" s="511"/>
      <c r="SSH133" s="511"/>
      <c r="SSI133" s="511"/>
      <c r="SSJ133" s="511"/>
      <c r="SSK133" s="511"/>
      <c r="SSL133" s="511"/>
      <c r="SSM133" s="511"/>
      <c r="SSN133" s="511"/>
      <c r="SSO133" s="511"/>
      <c r="SSP133" s="511"/>
      <c r="SSQ133" s="511"/>
      <c r="SSR133" s="511"/>
      <c r="SSS133" s="511"/>
      <c r="SST133" s="511"/>
      <c r="SSU133" s="511"/>
      <c r="SSV133" s="511"/>
      <c r="SSW133" s="511"/>
      <c r="SSX133" s="511"/>
      <c r="SSY133" s="511"/>
      <c r="SSZ133" s="511"/>
      <c r="STA133" s="511"/>
      <c r="STB133" s="511"/>
      <c r="STC133" s="511"/>
      <c r="STD133" s="511"/>
      <c r="STE133" s="511"/>
      <c r="STF133" s="511"/>
      <c r="STG133" s="511"/>
      <c r="STH133" s="511"/>
      <c r="STI133" s="511"/>
      <c r="STJ133" s="511"/>
      <c r="STK133" s="511"/>
      <c r="STL133" s="511"/>
      <c r="STM133" s="511"/>
      <c r="STN133" s="511"/>
      <c r="STO133" s="511"/>
      <c r="STP133" s="511"/>
      <c r="STQ133" s="511"/>
      <c r="STR133" s="511"/>
      <c r="STS133" s="511"/>
      <c r="STT133" s="511"/>
      <c r="STU133" s="511"/>
      <c r="STV133" s="511"/>
      <c r="STW133" s="511"/>
      <c r="STX133" s="511"/>
      <c r="STY133" s="511"/>
      <c r="STZ133" s="511"/>
      <c r="SUA133" s="511"/>
      <c r="SUB133" s="511"/>
      <c r="SUC133" s="511"/>
      <c r="SUD133" s="511"/>
      <c r="SUE133" s="511"/>
      <c r="SUF133" s="511"/>
      <c r="SUG133" s="511"/>
      <c r="SUH133" s="511"/>
      <c r="SUI133" s="511"/>
      <c r="SUJ133" s="511"/>
      <c r="SUK133" s="511"/>
      <c r="SUL133" s="511"/>
      <c r="SUM133" s="511"/>
      <c r="SUN133" s="511"/>
      <c r="SUO133" s="511"/>
      <c r="SUP133" s="511"/>
      <c r="SUQ133" s="511"/>
      <c r="SUR133" s="511"/>
      <c r="SUS133" s="511"/>
      <c r="SUT133" s="511"/>
      <c r="SUU133" s="511"/>
      <c r="SUV133" s="511"/>
      <c r="SUW133" s="511"/>
      <c r="SUX133" s="511"/>
      <c r="SUY133" s="511"/>
      <c r="SUZ133" s="511"/>
      <c r="SVA133" s="511"/>
      <c r="SVB133" s="511"/>
      <c r="SVC133" s="511"/>
      <c r="SVD133" s="511"/>
      <c r="SVE133" s="511"/>
      <c r="SVF133" s="511"/>
      <c r="SVG133" s="511"/>
      <c r="SVH133" s="511"/>
      <c r="SVI133" s="511"/>
      <c r="SVJ133" s="511"/>
      <c r="SVK133" s="511"/>
      <c r="SVL133" s="511"/>
      <c r="SVM133" s="511"/>
      <c r="SVN133" s="511"/>
      <c r="SVO133" s="511"/>
      <c r="SVP133" s="511"/>
      <c r="SVQ133" s="511"/>
      <c r="SVR133" s="511"/>
      <c r="SVS133" s="511"/>
      <c r="SVT133" s="511"/>
      <c r="SVU133" s="511"/>
      <c r="SVV133" s="511"/>
      <c r="SVW133" s="511"/>
      <c r="SVX133" s="511"/>
      <c r="SVY133" s="511"/>
      <c r="SVZ133" s="511"/>
      <c r="SWA133" s="511"/>
      <c r="SWB133" s="511"/>
      <c r="SWC133" s="511"/>
      <c r="SWD133" s="511"/>
      <c r="SWE133" s="511"/>
      <c r="SWF133" s="511"/>
      <c r="SWG133" s="511"/>
      <c r="SWH133" s="511"/>
      <c r="SWI133" s="511"/>
      <c r="SWJ133" s="511"/>
      <c r="SWK133" s="511"/>
      <c r="SWL133" s="511"/>
      <c r="SWM133" s="511"/>
      <c r="SWN133" s="511"/>
      <c r="SWO133" s="511"/>
      <c r="SWP133" s="511"/>
      <c r="SWQ133" s="511"/>
      <c r="SWR133" s="511"/>
      <c r="SWS133" s="511"/>
      <c r="SWT133" s="511"/>
      <c r="SWU133" s="511"/>
      <c r="SWV133" s="511"/>
      <c r="SWW133" s="511"/>
      <c r="SWX133" s="511"/>
      <c r="SWY133" s="511"/>
      <c r="SWZ133" s="511"/>
      <c r="SXA133" s="511"/>
      <c r="SXB133" s="511"/>
      <c r="SXC133" s="511"/>
      <c r="SXD133" s="511"/>
      <c r="SXE133" s="511"/>
      <c r="SXF133" s="511"/>
      <c r="SXG133" s="511"/>
      <c r="SXH133" s="511"/>
      <c r="SXI133" s="511"/>
      <c r="SXJ133" s="511"/>
      <c r="SXK133" s="511"/>
      <c r="SXL133" s="511"/>
      <c r="SXM133" s="511"/>
      <c r="SXN133" s="511"/>
      <c r="SXO133" s="511"/>
      <c r="SXP133" s="511"/>
      <c r="SXQ133" s="511"/>
      <c r="SXR133" s="511"/>
      <c r="SXS133" s="511"/>
      <c r="SXT133" s="511"/>
      <c r="SXU133" s="511"/>
      <c r="SXV133" s="511"/>
      <c r="SXW133" s="511"/>
      <c r="SXX133" s="511"/>
      <c r="SXY133" s="511"/>
      <c r="SXZ133" s="511"/>
      <c r="SYA133" s="511"/>
      <c r="SYB133" s="511"/>
      <c r="SYC133" s="511"/>
      <c r="SYD133" s="511"/>
      <c r="SYE133" s="511"/>
      <c r="SYF133" s="511"/>
      <c r="SYG133" s="511"/>
      <c r="SYH133" s="511"/>
      <c r="SYI133" s="511"/>
      <c r="SYJ133" s="511"/>
      <c r="SYK133" s="511"/>
      <c r="SYL133" s="511"/>
      <c r="SYM133" s="511"/>
      <c r="SYN133" s="511"/>
      <c r="SYO133" s="511"/>
      <c r="SYP133" s="511"/>
      <c r="SYQ133" s="511"/>
      <c r="SYR133" s="511"/>
      <c r="SYS133" s="511"/>
      <c r="SYT133" s="511"/>
      <c r="SYU133" s="511"/>
      <c r="SYV133" s="511"/>
      <c r="SYW133" s="511"/>
      <c r="SYX133" s="511"/>
      <c r="SYY133" s="511"/>
      <c r="SYZ133" s="511"/>
      <c r="SZA133" s="511"/>
      <c r="SZB133" s="511"/>
      <c r="SZC133" s="511"/>
      <c r="SZD133" s="511"/>
      <c r="SZE133" s="511"/>
      <c r="SZF133" s="511"/>
      <c r="SZG133" s="511"/>
      <c r="SZH133" s="511"/>
      <c r="SZI133" s="511"/>
      <c r="SZJ133" s="511"/>
      <c r="SZK133" s="511"/>
      <c r="SZL133" s="511"/>
      <c r="SZM133" s="511"/>
      <c r="SZN133" s="511"/>
      <c r="SZO133" s="511"/>
      <c r="SZP133" s="511"/>
      <c r="SZQ133" s="511"/>
      <c r="SZR133" s="511"/>
      <c r="SZS133" s="511"/>
      <c r="SZT133" s="511"/>
      <c r="SZU133" s="511"/>
      <c r="SZV133" s="511"/>
      <c r="SZW133" s="511"/>
      <c r="SZX133" s="511"/>
      <c r="SZY133" s="511"/>
      <c r="SZZ133" s="511"/>
      <c r="TAA133" s="511"/>
      <c r="TAB133" s="511"/>
      <c r="TAC133" s="511"/>
      <c r="TAD133" s="511"/>
      <c r="TAE133" s="511"/>
      <c r="TAF133" s="511"/>
      <c r="TAG133" s="511"/>
      <c r="TAH133" s="511"/>
      <c r="TAI133" s="511"/>
      <c r="TAJ133" s="511"/>
      <c r="TAK133" s="511"/>
      <c r="TAL133" s="511"/>
      <c r="TAM133" s="511"/>
      <c r="TAN133" s="511"/>
      <c r="TAO133" s="511"/>
      <c r="TAP133" s="511"/>
      <c r="TAQ133" s="511"/>
      <c r="TAR133" s="511"/>
      <c r="TAS133" s="511"/>
      <c r="TAT133" s="511"/>
      <c r="TAU133" s="511"/>
      <c r="TAV133" s="511"/>
      <c r="TAW133" s="511"/>
      <c r="TAX133" s="511"/>
      <c r="TAY133" s="511"/>
      <c r="TAZ133" s="511"/>
      <c r="TBA133" s="511"/>
      <c r="TBB133" s="511"/>
      <c r="TBC133" s="511"/>
      <c r="TBD133" s="511"/>
      <c r="TBE133" s="511"/>
      <c r="TBF133" s="511"/>
      <c r="TBG133" s="511"/>
      <c r="TBH133" s="511"/>
      <c r="TBI133" s="511"/>
      <c r="TBJ133" s="511"/>
      <c r="TBK133" s="511"/>
      <c r="TBL133" s="511"/>
      <c r="TBM133" s="511"/>
      <c r="TBN133" s="511"/>
      <c r="TBO133" s="511"/>
      <c r="TBP133" s="511"/>
      <c r="TBQ133" s="511"/>
      <c r="TBR133" s="511"/>
      <c r="TBS133" s="511"/>
      <c r="TBT133" s="511"/>
      <c r="TBU133" s="511"/>
      <c r="TBV133" s="511"/>
      <c r="TBW133" s="511"/>
      <c r="TBX133" s="511"/>
      <c r="TBY133" s="511"/>
      <c r="TBZ133" s="511"/>
      <c r="TCA133" s="511"/>
      <c r="TCB133" s="511"/>
      <c r="TCC133" s="511"/>
      <c r="TCD133" s="511"/>
      <c r="TCE133" s="511"/>
      <c r="TCF133" s="511"/>
      <c r="TCG133" s="511"/>
      <c r="TCH133" s="511"/>
      <c r="TCI133" s="511"/>
      <c r="TCJ133" s="511"/>
      <c r="TCK133" s="511"/>
      <c r="TCL133" s="511"/>
      <c r="TCM133" s="511"/>
      <c r="TCN133" s="511"/>
      <c r="TCO133" s="511"/>
      <c r="TCP133" s="511"/>
      <c r="TCQ133" s="511"/>
      <c r="TCR133" s="511"/>
      <c r="TCS133" s="511"/>
      <c r="TCT133" s="511"/>
      <c r="TCU133" s="511"/>
      <c r="TCV133" s="511"/>
      <c r="TCW133" s="511"/>
      <c r="TCX133" s="511"/>
      <c r="TCY133" s="511"/>
      <c r="TCZ133" s="511"/>
      <c r="TDA133" s="511"/>
      <c r="TDB133" s="511"/>
      <c r="TDC133" s="511"/>
      <c r="TDD133" s="511"/>
      <c r="TDE133" s="511"/>
      <c r="TDF133" s="511"/>
      <c r="TDG133" s="511"/>
      <c r="TDH133" s="511"/>
      <c r="TDI133" s="511"/>
      <c r="TDJ133" s="511"/>
      <c r="TDK133" s="511"/>
      <c r="TDL133" s="511"/>
      <c r="TDM133" s="511"/>
      <c r="TDN133" s="511"/>
      <c r="TDO133" s="511"/>
      <c r="TDP133" s="511"/>
      <c r="TDQ133" s="511"/>
      <c r="TDR133" s="511"/>
      <c r="TDS133" s="511"/>
      <c r="TDT133" s="511"/>
      <c r="TDU133" s="511"/>
      <c r="TDV133" s="511"/>
      <c r="TDW133" s="511"/>
      <c r="TDX133" s="511"/>
      <c r="TDY133" s="511"/>
      <c r="TDZ133" s="511"/>
      <c r="TEA133" s="511"/>
      <c r="TEB133" s="511"/>
      <c r="TEC133" s="511"/>
      <c r="TED133" s="511"/>
      <c r="TEE133" s="511"/>
      <c r="TEF133" s="511"/>
      <c r="TEG133" s="511"/>
      <c r="TEH133" s="511"/>
      <c r="TEI133" s="511"/>
      <c r="TEJ133" s="511"/>
      <c r="TEK133" s="511"/>
      <c r="TEL133" s="511"/>
      <c r="TEM133" s="511"/>
      <c r="TEN133" s="511"/>
      <c r="TEO133" s="511"/>
      <c r="TEP133" s="511"/>
      <c r="TEQ133" s="511"/>
      <c r="TER133" s="511"/>
      <c r="TES133" s="511"/>
      <c r="TET133" s="511"/>
      <c r="TEU133" s="511"/>
      <c r="TEV133" s="511"/>
      <c r="TEW133" s="511"/>
      <c r="TEX133" s="511"/>
      <c r="TEY133" s="511"/>
      <c r="TEZ133" s="511"/>
      <c r="TFA133" s="511"/>
      <c r="TFB133" s="511"/>
      <c r="TFC133" s="511"/>
      <c r="TFD133" s="511"/>
      <c r="TFE133" s="511"/>
      <c r="TFF133" s="511"/>
      <c r="TFG133" s="511"/>
      <c r="TFH133" s="511"/>
      <c r="TFI133" s="511"/>
      <c r="TFJ133" s="511"/>
      <c r="TFK133" s="511"/>
      <c r="TFL133" s="511"/>
      <c r="TFM133" s="511"/>
      <c r="TFN133" s="511"/>
      <c r="TFO133" s="511"/>
      <c r="TFP133" s="511"/>
      <c r="TFQ133" s="511"/>
      <c r="TFR133" s="511"/>
      <c r="TFS133" s="511"/>
      <c r="TFT133" s="511"/>
      <c r="TFU133" s="511"/>
      <c r="TFV133" s="511"/>
      <c r="TFW133" s="511"/>
      <c r="TFX133" s="511"/>
      <c r="TFY133" s="511"/>
      <c r="TFZ133" s="511"/>
      <c r="TGA133" s="511"/>
      <c r="TGB133" s="511"/>
      <c r="TGC133" s="511"/>
      <c r="TGD133" s="511"/>
      <c r="TGE133" s="511"/>
      <c r="TGF133" s="511"/>
      <c r="TGG133" s="511"/>
      <c r="TGH133" s="511"/>
      <c r="TGI133" s="511"/>
      <c r="TGJ133" s="511"/>
      <c r="TGK133" s="511"/>
      <c r="TGL133" s="511"/>
      <c r="TGM133" s="511"/>
      <c r="TGN133" s="511"/>
      <c r="TGO133" s="511"/>
      <c r="TGP133" s="511"/>
      <c r="TGQ133" s="511"/>
      <c r="TGR133" s="511"/>
      <c r="TGS133" s="511"/>
      <c r="TGT133" s="511"/>
      <c r="TGU133" s="511"/>
      <c r="TGV133" s="511"/>
      <c r="TGW133" s="511"/>
      <c r="TGX133" s="511"/>
      <c r="TGY133" s="511"/>
      <c r="TGZ133" s="511"/>
      <c r="THA133" s="511"/>
      <c r="THB133" s="511"/>
      <c r="THC133" s="511"/>
      <c r="THD133" s="511"/>
      <c r="THE133" s="511"/>
      <c r="THF133" s="511"/>
      <c r="THG133" s="511"/>
      <c r="THH133" s="511"/>
      <c r="THI133" s="511"/>
      <c r="THJ133" s="511"/>
      <c r="THK133" s="511"/>
      <c r="THL133" s="511"/>
      <c r="THM133" s="511"/>
      <c r="THN133" s="511"/>
      <c r="THO133" s="511"/>
      <c r="THP133" s="511"/>
      <c r="THQ133" s="511"/>
      <c r="THR133" s="511"/>
      <c r="THS133" s="511"/>
      <c r="THT133" s="511"/>
      <c r="THU133" s="511"/>
      <c r="THV133" s="511"/>
      <c r="THW133" s="511"/>
      <c r="THX133" s="511"/>
      <c r="THY133" s="511"/>
      <c r="THZ133" s="511"/>
      <c r="TIA133" s="511"/>
      <c r="TIB133" s="511"/>
      <c r="TIC133" s="511"/>
      <c r="TID133" s="511"/>
      <c r="TIE133" s="511"/>
      <c r="TIF133" s="511"/>
      <c r="TIG133" s="511"/>
      <c r="TIH133" s="511"/>
      <c r="TII133" s="511"/>
      <c r="TIJ133" s="511"/>
      <c r="TIK133" s="511"/>
      <c r="TIL133" s="511"/>
      <c r="TIM133" s="511"/>
      <c r="TIN133" s="511"/>
      <c r="TIO133" s="511"/>
      <c r="TIP133" s="511"/>
      <c r="TIQ133" s="511"/>
      <c r="TIR133" s="511"/>
      <c r="TIS133" s="511"/>
      <c r="TIT133" s="511"/>
      <c r="TIU133" s="511"/>
      <c r="TIV133" s="511"/>
      <c r="TIW133" s="511"/>
      <c r="TIX133" s="511"/>
      <c r="TIY133" s="511"/>
      <c r="TIZ133" s="511"/>
      <c r="TJA133" s="511"/>
      <c r="TJB133" s="511"/>
      <c r="TJC133" s="511"/>
      <c r="TJD133" s="511"/>
      <c r="TJE133" s="511"/>
      <c r="TJF133" s="511"/>
      <c r="TJG133" s="511"/>
      <c r="TJH133" s="511"/>
      <c r="TJI133" s="511"/>
      <c r="TJJ133" s="511"/>
      <c r="TJK133" s="511"/>
      <c r="TJL133" s="511"/>
      <c r="TJM133" s="511"/>
      <c r="TJN133" s="511"/>
      <c r="TJO133" s="511"/>
      <c r="TJP133" s="511"/>
      <c r="TJQ133" s="511"/>
      <c r="TJR133" s="511"/>
      <c r="TJS133" s="511"/>
      <c r="TJT133" s="511"/>
      <c r="TJU133" s="511"/>
      <c r="TJV133" s="511"/>
      <c r="TJW133" s="511"/>
      <c r="TJX133" s="511"/>
      <c r="TJY133" s="511"/>
      <c r="TJZ133" s="511"/>
      <c r="TKA133" s="511"/>
      <c r="TKB133" s="511"/>
      <c r="TKC133" s="511"/>
      <c r="TKD133" s="511"/>
      <c r="TKE133" s="511"/>
      <c r="TKF133" s="511"/>
      <c r="TKG133" s="511"/>
      <c r="TKH133" s="511"/>
      <c r="TKI133" s="511"/>
      <c r="TKJ133" s="511"/>
      <c r="TKK133" s="511"/>
      <c r="TKL133" s="511"/>
      <c r="TKM133" s="511"/>
      <c r="TKN133" s="511"/>
      <c r="TKO133" s="511"/>
      <c r="TKP133" s="511"/>
      <c r="TKQ133" s="511"/>
      <c r="TKR133" s="511"/>
      <c r="TKS133" s="511"/>
      <c r="TKT133" s="511"/>
      <c r="TKU133" s="511"/>
      <c r="TKV133" s="511"/>
      <c r="TKW133" s="511"/>
      <c r="TKX133" s="511"/>
      <c r="TKY133" s="511"/>
      <c r="TKZ133" s="511"/>
      <c r="TLA133" s="511"/>
      <c r="TLB133" s="511"/>
      <c r="TLC133" s="511"/>
      <c r="TLD133" s="511"/>
      <c r="TLE133" s="511"/>
      <c r="TLF133" s="511"/>
      <c r="TLG133" s="511"/>
      <c r="TLH133" s="511"/>
      <c r="TLI133" s="511"/>
      <c r="TLJ133" s="511"/>
      <c r="TLK133" s="511"/>
      <c r="TLL133" s="511"/>
      <c r="TLM133" s="511"/>
      <c r="TLN133" s="511"/>
      <c r="TLO133" s="511"/>
      <c r="TLP133" s="511"/>
      <c r="TLQ133" s="511"/>
      <c r="TLR133" s="511"/>
      <c r="TLS133" s="511"/>
      <c r="TLT133" s="511"/>
      <c r="TLU133" s="511"/>
      <c r="TLV133" s="511"/>
      <c r="TLW133" s="511"/>
      <c r="TLX133" s="511"/>
      <c r="TLY133" s="511"/>
      <c r="TLZ133" s="511"/>
      <c r="TMA133" s="511"/>
      <c r="TMB133" s="511"/>
      <c r="TMC133" s="511"/>
      <c r="TMD133" s="511"/>
      <c r="TME133" s="511"/>
      <c r="TMF133" s="511"/>
      <c r="TMG133" s="511"/>
      <c r="TMH133" s="511"/>
      <c r="TMI133" s="511"/>
      <c r="TMJ133" s="511"/>
      <c r="TMK133" s="511"/>
      <c r="TML133" s="511"/>
      <c r="TMM133" s="511"/>
      <c r="TMN133" s="511"/>
      <c r="TMO133" s="511"/>
      <c r="TMP133" s="511"/>
      <c r="TMQ133" s="511"/>
      <c r="TMR133" s="511"/>
      <c r="TMS133" s="511"/>
      <c r="TMT133" s="511"/>
      <c r="TMU133" s="511"/>
      <c r="TMV133" s="511"/>
      <c r="TMW133" s="511"/>
      <c r="TMX133" s="511"/>
      <c r="TMY133" s="511"/>
      <c r="TMZ133" s="511"/>
      <c r="TNA133" s="511"/>
      <c r="TNB133" s="511"/>
      <c r="TNC133" s="511"/>
      <c r="TND133" s="511"/>
      <c r="TNE133" s="511"/>
      <c r="TNF133" s="511"/>
      <c r="TNG133" s="511"/>
      <c r="TNH133" s="511"/>
      <c r="TNI133" s="511"/>
      <c r="TNJ133" s="511"/>
      <c r="TNK133" s="511"/>
      <c r="TNL133" s="511"/>
      <c r="TNM133" s="511"/>
      <c r="TNN133" s="511"/>
      <c r="TNO133" s="511"/>
      <c r="TNP133" s="511"/>
      <c r="TNQ133" s="511"/>
      <c r="TNR133" s="511"/>
      <c r="TNS133" s="511"/>
      <c r="TNT133" s="511"/>
      <c r="TNU133" s="511"/>
      <c r="TNV133" s="511"/>
      <c r="TNW133" s="511"/>
      <c r="TNX133" s="511"/>
      <c r="TNY133" s="511"/>
      <c r="TNZ133" s="511"/>
      <c r="TOA133" s="511"/>
      <c r="TOB133" s="511"/>
      <c r="TOC133" s="511"/>
      <c r="TOD133" s="511"/>
      <c r="TOE133" s="511"/>
      <c r="TOF133" s="511"/>
      <c r="TOG133" s="511"/>
      <c r="TOH133" s="511"/>
      <c r="TOI133" s="511"/>
      <c r="TOJ133" s="511"/>
      <c r="TOK133" s="511"/>
      <c r="TOL133" s="511"/>
      <c r="TOM133" s="511"/>
      <c r="TON133" s="511"/>
      <c r="TOO133" s="511"/>
      <c r="TOP133" s="511"/>
      <c r="TOQ133" s="511"/>
      <c r="TOR133" s="511"/>
      <c r="TOS133" s="511"/>
      <c r="TOT133" s="511"/>
      <c r="TOU133" s="511"/>
      <c r="TOV133" s="511"/>
      <c r="TOW133" s="511"/>
      <c r="TOX133" s="511"/>
      <c r="TOY133" s="511"/>
      <c r="TOZ133" s="511"/>
      <c r="TPA133" s="511"/>
      <c r="TPB133" s="511"/>
      <c r="TPC133" s="511"/>
      <c r="TPD133" s="511"/>
      <c r="TPE133" s="511"/>
      <c r="TPF133" s="511"/>
      <c r="TPG133" s="511"/>
      <c r="TPH133" s="511"/>
      <c r="TPI133" s="511"/>
      <c r="TPJ133" s="511"/>
      <c r="TPK133" s="511"/>
      <c r="TPL133" s="511"/>
      <c r="TPM133" s="511"/>
      <c r="TPN133" s="511"/>
      <c r="TPO133" s="511"/>
      <c r="TPP133" s="511"/>
      <c r="TPQ133" s="511"/>
      <c r="TPR133" s="511"/>
      <c r="TPS133" s="511"/>
      <c r="TPT133" s="511"/>
      <c r="TPU133" s="511"/>
      <c r="TPV133" s="511"/>
      <c r="TPW133" s="511"/>
      <c r="TPX133" s="511"/>
      <c r="TPY133" s="511"/>
      <c r="TPZ133" s="511"/>
      <c r="TQA133" s="511"/>
      <c r="TQB133" s="511"/>
      <c r="TQC133" s="511"/>
      <c r="TQD133" s="511"/>
      <c r="TQE133" s="511"/>
      <c r="TQF133" s="511"/>
      <c r="TQG133" s="511"/>
      <c r="TQH133" s="511"/>
      <c r="TQI133" s="511"/>
      <c r="TQJ133" s="511"/>
      <c r="TQK133" s="511"/>
      <c r="TQL133" s="511"/>
      <c r="TQM133" s="511"/>
      <c r="TQN133" s="511"/>
      <c r="TQO133" s="511"/>
      <c r="TQP133" s="511"/>
      <c r="TQQ133" s="511"/>
      <c r="TQR133" s="511"/>
      <c r="TQS133" s="511"/>
      <c r="TQT133" s="511"/>
      <c r="TQU133" s="511"/>
      <c r="TQV133" s="511"/>
      <c r="TQW133" s="511"/>
      <c r="TQX133" s="511"/>
      <c r="TQY133" s="511"/>
      <c r="TQZ133" s="511"/>
      <c r="TRA133" s="511"/>
      <c r="TRB133" s="511"/>
      <c r="TRC133" s="511"/>
      <c r="TRD133" s="511"/>
      <c r="TRE133" s="511"/>
      <c r="TRF133" s="511"/>
      <c r="TRG133" s="511"/>
      <c r="TRH133" s="511"/>
      <c r="TRI133" s="511"/>
      <c r="TRJ133" s="511"/>
      <c r="TRK133" s="511"/>
      <c r="TRL133" s="511"/>
      <c r="TRM133" s="511"/>
      <c r="TRN133" s="511"/>
      <c r="TRO133" s="511"/>
      <c r="TRP133" s="511"/>
      <c r="TRQ133" s="511"/>
      <c r="TRR133" s="511"/>
      <c r="TRS133" s="511"/>
      <c r="TRT133" s="511"/>
      <c r="TRU133" s="511"/>
      <c r="TRV133" s="511"/>
      <c r="TRW133" s="511"/>
      <c r="TRX133" s="511"/>
      <c r="TRY133" s="511"/>
      <c r="TRZ133" s="511"/>
      <c r="TSA133" s="511"/>
      <c r="TSB133" s="511"/>
      <c r="TSC133" s="511"/>
      <c r="TSD133" s="511"/>
      <c r="TSE133" s="511"/>
      <c r="TSF133" s="511"/>
      <c r="TSG133" s="511"/>
      <c r="TSH133" s="511"/>
      <c r="TSI133" s="511"/>
      <c r="TSJ133" s="511"/>
      <c r="TSK133" s="511"/>
      <c r="TSL133" s="511"/>
      <c r="TSM133" s="511"/>
      <c r="TSN133" s="511"/>
      <c r="TSO133" s="511"/>
      <c r="TSP133" s="511"/>
      <c r="TSQ133" s="511"/>
      <c r="TSR133" s="511"/>
      <c r="TSS133" s="511"/>
      <c r="TST133" s="511"/>
      <c r="TSU133" s="511"/>
      <c r="TSV133" s="511"/>
      <c r="TSW133" s="511"/>
      <c r="TSX133" s="511"/>
      <c r="TSY133" s="511"/>
      <c r="TSZ133" s="511"/>
      <c r="TTA133" s="511"/>
      <c r="TTB133" s="511"/>
      <c r="TTC133" s="511"/>
      <c r="TTD133" s="511"/>
      <c r="TTE133" s="511"/>
      <c r="TTF133" s="511"/>
      <c r="TTG133" s="511"/>
      <c r="TTH133" s="511"/>
      <c r="TTI133" s="511"/>
      <c r="TTJ133" s="511"/>
      <c r="TTK133" s="511"/>
      <c r="TTL133" s="511"/>
      <c r="TTM133" s="511"/>
      <c r="TTN133" s="511"/>
      <c r="TTO133" s="511"/>
      <c r="TTP133" s="511"/>
      <c r="TTQ133" s="511"/>
      <c r="TTR133" s="511"/>
      <c r="TTS133" s="511"/>
      <c r="TTT133" s="511"/>
      <c r="TTU133" s="511"/>
      <c r="TTV133" s="511"/>
      <c r="TTW133" s="511"/>
      <c r="TTX133" s="511"/>
      <c r="TTY133" s="511"/>
      <c r="TTZ133" s="511"/>
      <c r="TUA133" s="511"/>
      <c r="TUB133" s="511"/>
      <c r="TUC133" s="511"/>
      <c r="TUD133" s="511"/>
      <c r="TUE133" s="511"/>
      <c r="TUF133" s="511"/>
      <c r="TUG133" s="511"/>
      <c r="TUH133" s="511"/>
      <c r="TUI133" s="511"/>
      <c r="TUJ133" s="511"/>
      <c r="TUK133" s="511"/>
      <c r="TUL133" s="511"/>
      <c r="TUM133" s="511"/>
      <c r="TUN133" s="511"/>
      <c r="TUO133" s="511"/>
      <c r="TUP133" s="511"/>
      <c r="TUQ133" s="511"/>
      <c r="TUR133" s="511"/>
      <c r="TUS133" s="511"/>
      <c r="TUT133" s="511"/>
      <c r="TUU133" s="511"/>
      <c r="TUV133" s="511"/>
      <c r="TUW133" s="511"/>
      <c r="TUX133" s="511"/>
      <c r="TUY133" s="511"/>
      <c r="TUZ133" s="511"/>
      <c r="TVA133" s="511"/>
      <c r="TVB133" s="511"/>
      <c r="TVC133" s="511"/>
      <c r="TVD133" s="511"/>
      <c r="TVE133" s="511"/>
      <c r="TVF133" s="511"/>
      <c r="TVG133" s="511"/>
      <c r="TVH133" s="511"/>
      <c r="TVI133" s="511"/>
      <c r="TVJ133" s="511"/>
      <c r="TVK133" s="511"/>
      <c r="TVL133" s="511"/>
      <c r="TVM133" s="511"/>
      <c r="TVN133" s="511"/>
      <c r="TVO133" s="511"/>
      <c r="TVP133" s="511"/>
      <c r="TVQ133" s="511"/>
      <c r="TVR133" s="511"/>
      <c r="TVS133" s="511"/>
      <c r="TVT133" s="511"/>
      <c r="TVU133" s="511"/>
      <c r="TVV133" s="511"/>
      <c r="TVW133" s="511"/>
      <c r="TVX133" s="511"/>
      <c r="TVY133" s="511"/>
      <c r="TVZ133" s="511"/>
      <c r="TWA133" s="511"/>
      <c r="TWB133" s="511"/>
      <c r="TWC133" s="511"/>
      <c r="TWD133" s="511"/>
      <c r="TWE133" s="511"/>
      <c r="TWF133" s="511"/>
      <c r="TWG133" s="511"/>
      <c r="TWH133" s="511"/>
      <c r="TWI133" s="511"/>
      <c r="TWJ133" s="511"/>
      <c r="TWK133" s="511"/>
      <c r="TWL133" s="511"/>
      <c r="TWM133" s="511"/>
      <c r="TWN133" s="511"/>
      <c r="TWO133" s="511"/>
      <c r="TWP133" s="511"/>
      <c r="TWQ133" s="511"/>
      <c r="TWR133" s="511"/>
      <c r="TWS133" s="511"/>
      <c r="TWT133" s="511"/>
      <c r="TWU133" s="511"/>
      <c r="TWV133" s="511"/>
      <c r="TWW133" s="511"/>
      <c r="TWX133" s="511"/>
      <c r="TWY133" s="511"/>
      <c r="TWZ133" s="511"/>
      <c r="TXA133" s="511"/>
      <c r="TXB133" s="511"/>
      <c r="TXC133" s="511"/>
      <c r="TXD133" s="511"/>
      <c r="TXE133" s="511"/>
      <c r="TXF133" s="511"/>
      <c r="TXG133" s="511"/>
      <c r="TXH133" s="511"/>
      <c r="TXI133" s="511"/>
      <c r="TXJ133" s="511"/>
      <c r="TXK133" s="511"/>
      <c r="TXL133" s="511"/>
      <c r="TXM133" s="511"/>
      <c r="TXN133" s="511"/>
      <c r="TXO133" s="511"/>
      <c r="TXP133" s="511"/>
      <c r="TXQ133" s="511"/>
      <c r="TXR133" s="511"/>
      <c r="TXS133" s="511"/>
      <c r="TXT133" s="511"/>
      <c r="TXU133" s="511"/>
      <c r="TXV133" s="511"/>
      <c r="TXW133" s="511"/>
      <c r="TXX133" s="511"/>
      <c r="TXY133" s="511"/>
      <c r="TXZ133" s="511"/>
      <c r="TYA133" s="511"/>
      <c r="TYB133" s="511"/>
      <c r="TYC133" s="511"/>
      <c r="TYD133" s="511"/>
      <c r="TYE133" s="511"/>
      <c r="TYF133" s="511"/>
      <c r="TYG133" s="511"/>
      <c r="TYH133" s="511"/>
      <c r="TYI133" s="511"/>
      <c r="TYJ133" s="511"/>
      <c r="TYK133" s="511"/>
      <c r="TYL133" s="511"/>
      <c r="TYM133" s="511"/>
      <c r="TYN133" s="511"/>
      <c r="TYO133" s="511"/>
      <c r="TYP133" s="511"/>
      <c r="TYQ133" s="511"/>
      <c r="TYR133" s="511"/>
      <c r="TYS133" s="511"/>
      <c r="TYT133" s="511"/>
      <c r="TYU133" s="511"/>
      <c r="TYV133" s="511"/>
      <c r="TYW133" s="511"/>
      <c r="TYX133" s="511"/>
      <c r="TYY133" s="511"/>
      <c r="TYZ133" s="511"/>
      <c r="TZA133" s="511"/>
      <c r="TZB133" s="511"/>
      <c r="TZC133" s="511"/>
      <c r="TZD133" s="511"/>
      <c r="TZE133" s="511"/>
      <c r="TZF133" s="511"/>
      <c r="TZG133" s="511"/>
      <c r="TZH133" s="511"/>
      <c r="TZI133" s="511"/>
      <c r="TZJ133" s="511"/>
      <c r="TZK133" s="511"/>
      <c r="TZL133" s="511"/>
      <c r="TZM133" s="511"/>
      <c r="TZN133" s="511"/>
      <c r="TZO133" s="511"/>
      <c r="TZP133" s="511"/>
      <c r="TZQ133" s="511"/>
      <c r="TZR133" s="511"/>
      <c r="TZS133" s="511"/>
      <c r="TZT133" s="511"/>
      <c r="TZU133" s="511"/>
      <c r="TZV133" s="511"/>
      <c r="TZW133" s="511"/>
      <c r="TZX133" s="511"/>
      <c r="TZY133" s="511"/>
      <c r="TZZ133" s="511"/>
      <c r="UAA133" s="511"/>
      <c r="UAB133" s="511"/>
      <c r="UAC133" s="511"/>
      <c r="UAD133" s="511"/>
      <c r="UAE133" s="511"/>
      <c r="UAF133" s="511"/>
      <c r="UAG133" s="511"/>
      <c r="UAH133" s="511"/>
      <c r="UAI133" s="511"/>
      <c r="UAJ133" s="511"/>
      <c r="UAK133" s="511"/>
      <c r="UAL133" s="511"/>
      <c r="UAM133" s="511"/>
      <c r="UAN133" s="511"/>
      <c r="UAO133" s="511"/>
      <c r="UAP133" s="511"/>
      <c r="UAQ133" s="511"/>
      <c r="UAR133" s="511"/>
      <c r="UAS133" s="511"/>
      <c r="UAT133" s="511"/>
      <c r="UAU133" s="511"/>
      <c r="UAV133" s="511"/>
      <c r="UAW133" s="511"/>
      <c r="UAX133" s="511"/>
      <c r="UAY133" s="511"/>
      <c r="UAZ133" s="511"/>
      <c r="UBA133" s="511"/>
      <c r="UBB133" s="511"/>
      <c r="UBC133" s="511"/>
      <c r="UBD133" s="511"/>
      <c r="UBE133" s="511"/>
      <c r="UBF133" s="511"/>
      <c r="UBG133" s="511"/>
      <c r="UBH133" s="511"/>
      <c r="UBI133" s="511"/>
      <c r="UBJ133" s="511"/>
      <c r="UBK133" s="511"/>
      <c r="UBL133" s="511"/>
      <c r="UBM133" s="511"/>
      <c r="UBN133" s="511"/>
      <c r="UBO133" s="511"/>
      <c r="UBP133" s="511"/>
      <c r="UBQ133" s="511"/>
      <c r="UBR133" s="511"/>
      <c r="UBS133" s="511"/>
      <c r="UBT133" s="511"/>
      <c r="UBU133" s="511"/>
      <c r="UBV133" s="511"/>
      <c r="UBW133" s="511"/>
      <c r="UBX133" s="511"/>
      <c r="UBY133" s="511"/>
      <c r="UBZ133" s="511"/>
      <c r="UCA133" s="511"/>
      <c r="UCB133" s="511"/>
      <c r="UCC133" s="511"/>
      <c r="UCD133" s="511"/>
      <c r="UCE133" s="511"/>
      <c r="UCF133" s="511"/>
      <c r="UCG133" s="511"/>
      <c r="UCH133" s="511"/>
      <c r="UCI133" s="511"/>
      <c r="UCJ133" s="511"/>
      <c r="UCK133" s="511"/>
      <c r="UCL133" s="511"/>
      <c r="UCM133" s="511"/>
      <c r="UCN133" s="511"/>
      <c r="UCO133" s="511"/>
      <c r="UCP133" s="511"/>
      <c r="UCQ133" s="511"/>
      <c r="UCR133" s="511"/>
      <c r="UCS133" s="511"/>
      <c r="UCT133" s="511"/>
      <c r="UCU133" s="511"/>
      <c r="UCV133" s="511"/>
      <c r="UCW133" s="511"/>
      <c r="UCX133" s="511"/>
      <c r="UCY133" s="511"/>
      <c r="UCZ133" s="511"/>
      <c r="UDA133" s="511"/>
      <c r="UDB133" s="511"/>
      <c r="UDC133" s="511"/>
      <c r="UDD133" s="511"/>
      <c r="UDE133" s="511"/>
      <c r="UDF133" s="511"/>
      <c r="UDG133" s="511"/>
      <c r="UDH133" s="511"/>
      <c r="UDI133" s="511"/>
      <c r="UDJ133" s="511"/>
      <c r="UDK133" s="511"/>
      <c r="UDL133" s="511"/>
      <c r="UDM133" s="511"/>
      <c r="UDN133" s="511"/>
      <c r="UDO133" s="511"/>
      <c r="UDP133" s="511"/>
      <c r="UDQ133" s="511"/>
      <c r="UDR133" s="511"/>
      <c r="UDS133" s="511"/>
      <c r="UDT133" s="511"/>
      <c r="UDU133" s="511"/>
      <c r="UDV133" s="511"/>
      <c r="UDW133" s="511"/>
      <c r="UDX133" s="511"/>
      <c r="UDY133" s="511"/>
      <c r="UDZ133" s="511"/>
      <c r="UEA133" s="511"/>
      <c r="UEB133" s="511"/>
      <c r="UEC133" s="511"/>
      <c r="UED133" s="511"/>
      <c r="UEE133" s="511"/>
      <c r="UEF133" s="511"/>
      <c r="UEG133" s="511"/>
      <c r="UEH133" s="511"/>
      <c r="UEI133" s="511"/>
      <c r="UEJ133" s="511"/>
      <c r="UEK133" s="511"/>
      <c r="UEL133" s="511"/>
      <c r="UEM133" s="511"/>
      <c r="UEN133" s="511"/>
      <c r="UEO133" s="511"/>
      <c r="UEP133" s="511"/>
      <c r="UEQ133" s="511"/>
      <c r="UER133" s="511"/>
      <c r="UES133" s="511"/>
      <c r="UET133" s="511"/>
      <c r="UEU133" s="511"/>
      <c r="UEV133" s="511"/>
      <c r="UEW133" s="511"/>
      <c r="UEX133" s="511"/>
      <c r="UEY133" s="511"/>
      <c r="UEZ133" s="511"/>
      <c r="UFA133" s="511"/>
      <c r="UFB133" s="511"/>
      <c r="UFC133" s="511"/>
      <c r="UFD133" s="511"/>
      <c r="UFE133" s="511"/>
      <c r="UFF133" s="511"/>
      <c r="UFG133" s="511"/>
      <c r="UFH133" s="511"/>
      <c r="UFI133" s="511"/>
      <c r="UFJ133" s="511"/>
      <c r="UFK133" s="511"/>
      <c r="UFL133" s="511"/>
      <c r="UFM133" s="511"/>
      <c r="UFN133" s="511"/>
      <c r="UFO133" s="511"/>
      <c r="UFP133" s="511"/>
      <c r="UFQ133" s="511"/>
      <c r="UFR133" s="511"/>
      <c r="UFS133" s="511"/>
      <c r="UFT133" s="511"/>
      <c r="UFU133" s="511"/>
      <c r="UFV133" s="511"/>
      <c r="UFW133" s="511"/>
      <c r="UFX133" s="511"/>
      <c r="UFY133" s="511"/>
      <c r="UFZ133" s="511"/>
      <c r="UGA133" s="511"/>
      <c r="UGB133" s="511"/>
      <c r="UGC133" s="511"/>
      <c r="UGD133" s="511"/>
      <c r="UGE133" s="511"/>
      <c r="UGF133" s="511"/>
      <c r="UGG133" s="511"/>
      <c r="UGH133" s="511"/>
      <c r="UGI133" s="511"/>
      <c r="UGJ133" s="511"/>
      <c r="UGK133" s="511"/>
      <c r="UGL133" s="511"/>
      <c r="UGM133" s="511"/>
      <c r="UGN133" s="511"/>
      <c r="UGO133" s="511"/>
      <c r="UGP133" s="511"/>
      <c r="UGQ133" s="511"/>
      <c r="UGR133" s="511"/>
      <c r="UGS133" s="511"/>
      <c r="UGT133" s="511"/>
      <c r="UGU133" s="511"/>
      <c r="UGV133" s="511"/>
      <c r="UGW133" s="511"/>
      <c r="UGX133" s="511"/>
      <c r="UGY133" s="511"/>
      <c r="UGZ133" s="511"/>
      <c r="UHA133" s="511"/>
      <c r="UHB133" s="511"/>
      <c r="UHC133" s="511"/>
      <c r="UHD133" s="511"/>
      <c r="UHE133" s="511"/>
      <c r="UHF133" s="511"/>
      <c r="UHG133" s="511"/>
      <c r="UHH133" s="511"/>
      <c r="UHI133" s="511"/>
      <c r="UHJ133" s="511"/>
      <c r="UHK133" s="511"/>
      <c r="UHL133" s="511"/>
      <c r="UHM133" s="511"/>
      <c r="UHN133" s="511"/>
      <c r="UHO133" s="511"/>
      <c r="UHP133" s="511"/>
      <c r="UHQ133" s="511"/>
      <c r="UHR133" s="511"/>
      <c r="UHS133" s="511"/>
      <c r="UHT133" s="511"/>
      <c r="UHU133" s="511"/>
      <c r="UHV133" s="511"/>
      <c r="UHW133" s="511"/>
      <c r="UHX133" s="511"/>
      <c r="UHY133" s="511"/>
      <c r="UHZ133" s="511"/>
      <c r="UIA133" s="511"/>
      <c r="UIB133" s="511"/>
      <c r="UIC133" s="511"/>
      <c r="UID133" s="511"/>
      <c r="UIE133" s="511"/>
      <c r="UIF133" s="511"/>
      <c r="UIG133" s="511"/>
      <c r="UIH133" s="511"/>
      <c r="UII133" s="511"/>
      <c r="UIJ133" s="511"/>
      <c r="UIK133" s="511"/>
      <c r="UIL133" s="511"/>
      <c r="UIM133" s="511"/>
      <c r="UIN133" s="511"/>
      <c r="UIO133" s="511"/>
      <c r="UIP133" s="511"/>
      <c r="UIQ133" s="511"/>
      <c r="UIR133" s="511"/>
      <c r="UIS133" s="511"/>
      <c r="UIT133" s="511"/>
      <c r="UIU133" s="511"/>
      <c r="UIV133" s="511"/>
      <c r="UIW133" s="511"/>
      <c r="UIX133" s="511"/>
      <c r="UIY133" s="511"/>
      <c r="UIZ133" s="511"/>
      <c r="UJA133" s="511"/>
      <c r="UJB133" s="511"/>
      <c r="UJC133" s="511"/>
      <c r="UJD133" s="511"/>
      <c r="UJE133" s="511"/>
      <c r="UJF133" s="511"/>
      <c r="UJG133" s="511"/>
      <c r="UJH133" s="511"/>
      <c r="UJI133" s="511"/>
      <c r="UJJ133" s="511"/>
      <c r="UJK133" s="511"/>
      <c r="UJL133" s="511"/>
      <c r="UJM133" s="511"/>
      <c r="UJN133" s="511"/>
      <c r="UJO133" s="511"/>
      <c r="UJP133" s="511"/>
      <c r="UJQ133" s="511"/>
      <c r="UJR133" s="511"/>
      <c r="UJS133" s="511"/>
      <c r="UJT133" s="511"/>
      <c r="UJU133" s="511"/>
      <c r="UJV133" s="511"/>
      <c r="UJW133" s="511"/>
      <c r="UJX133" s="511"/>
      <c r="UJY133" s="511"/>
      <c r="UJZ133" s="511"/>
      <c r="UKA133" s="511"/>
      <c r="UKB133" s="511"/>
      <c r="UKC133" s="511"/>
      <c r="UKD133" s="511"/>
      <c r="UKE133" s="511"/>
      <c r="UKF133" s="511"/>
      <c r="UKG133" s="511"/>
      <c r="UKH133" s="511"/>
      <c r="UKI133" s="511"/>
      <c r="UKJ133" s="511"/>
      <c r="UKK133" s="511"/>
      <c r="UKL133" s="511"/>
      <c r="UKM133" s="511"/>
      <c r="UKN133" s="511"/>
      <c r="UKO133" s="511"/>
      <c r="UKP133" s="511"/>
      <c r="UKQ133" s="511"/>
      <c r="UKR133" s="511"/>
      <c r="UKS133" s="511"/>
      <c r="UKT133" s="511"/>
      <c r="UKU133" s="511"/>
      <c r="UKV133" s="511"/>
      <c r="UKW133" s="511"/>
      <c r="UKX133" s="511"/>
      <c r="UKY133" s="511"/>
      <c r="UKZ133" s="511"/>
      <c r="ULA133" s="511"/>
      <c r="ULB133" s="511"/>
      <c r="ULC133" s="511"/>
      <c r="ULD133" s="511"/>
      <c r="ULE133" s="511"/>
      <c r="ULF133" s="511"/>
      <c r="ULG133" s="511"/>
      <c r="ULH133" s="511"/>
      <c r="ULI133" s="511"/>
      <c r="ULJ133" s="511"/>
      <c r="ULK133" s="511"/>
      <c r="ULL133" s="511"/>
      <c r="ULM133" s="511"/>
      <c r="ULN133" s="511"/>
      <c r="ULO133" s="511"/>
      <c r="ULP133" s="511"/>
      <c r="ULQ133" s="511"/>
      <c r="ULR133" s="511"/>
      <c r="ULS133" s="511"/>
      <c r="ULT133" s="511"/>
      <c r="ULU133" s="511"/>
      <c r="ULV133" s="511"/>
      <c r="ULW133" s="511"/>
      <c r="ULX133" s="511"/>
      <c r="ULY133" s="511"/>
      <c r="ULZ133" s="511"/>
      <c r="UMA133" s="511"/>
      <c r="UMB133" s="511"/>
      <c r="UMC133" s="511"/>
      <c r="UMD133" s="511"/>
      <c r="UME133" s="511"/>
      <c r="UMF133" s="511"/>
      <c r="UMG133" s="511"/>
      <c r="UMH133" s="511"/>
      <c r="UMI133" s="511"/>
      <c r="UMJ133" s="511"/>
      <c r="UMK133" s="511"/>
      <c r="UML133" s="511"/>
      <c r="UMM133" s="511"/>
      <c r="UMN133" s="511"/>
      <c r="UMO133" s="511"/>
      <c r="UMP133" s="511"/>
      <c r="UMQ133" s="511"/>
      <c r="UMR133" s="511"/>
      <c r="UMS133" s="511"/>
      <c r="UMT133" s="511"/>
      <c r="UMU133" s="511"/>
      <c r="UMV133" s="511"/>
      <c r="UMW133" s="511"/>
      <c r="UMX133" s="511"/>
      <c r="UMY133" s="511"/>
      <c r="UMZ133" s="511"/>
      <c r="UNA133" s="511"/>
      <c r="UNB133" s="511"/>
      <c r="UNC133" s="511"/>
      <c r="UND133" s="511"/>
      <c r="UNE133" s="511"/>
      <c r="UNF133" s="511"/>
      <c r="UNG133" s="511"/>
      <c r="UNH133" s="511"/>
      <c r="UNI133" s="511"/>
      <c r="UNJ133" s="511"/>
      <c r="UNK133" s="511"/>
      <c r="UNL133" s="511"/>
      <c r="UNM133" s="511"/>
      <c r="UNN133" s="511"/>
      <c r="UNO133" s="511"/>
      <c r="UNP133" s="511"/>
      <c r="UNQ133" s="511"/>
      <c r="UNR133" s="511"/>
      <c r="UNS133" s="511"/>
      <c r="UNT133" s="511"/>
      <c r="UNU133" s="511"/>
      <c r="UNV133" s="511"/>
      <c r="UNW133" s="511"/>
      <c r="UNX133" s="511"/>
      <c r="UNY133" s="511"/>
      <c r="UNZ133" s="511"/>
      <c r="UOA133" s="511"/>
      <c r="UOB133" s="511"/>
      <c r="UOC133" s="511"/>
      <c r="UOD133" s="511"/>
      <c r="UOE133" s="511"/>
      <c r="UOF133" s="511"/>
      <c r="UOG133" s="511"/>
      <c r="UOH133" s="511"/>
      <c r="UOI133" s="511"/>
      <c r="UOJ133" s="511"/>
      <c r="UOK133" s="511"/>
      <c r="UOL133" s="511"/>
      <c r="UOM133" s="511"/>
      <c r="UON133" s="511"/>
      <c r="UOO133" s="511"/>
      <c r="UOP133" s="511"/>
      <c r="UOQ133" s="511"/>
      <c r="UOR133" s="511"/>
      <c r="UOS133" s="511"/>
      <c r="UOT133" s="511"/>
      <c r="UOU133" s="511"/>
      <c r="UOV133" s="511"/>
      <c r="UOW133" s="511"/>
      <c r="UOX133" s="511"/>
      <c r="UOY133" s="511"/>
      <c r="UOZ133" s="511"/>
      <c r="UPA133" s="511"/>
      <c r="UPB133" s="511"/>
      <c r="UPC133" s="511"/>
      <c r="UPD133" s="511"/>
      <c r="UPE133" s="511"/>
      <c r="UPF133" s="511"/>
      <c r="UPG133" s="511"/>
      <c r="UPH133" s="511"/>
      <c r="UPI133" s="511"/>
      <c r="UPJ133" s="511"/>
      <c r="UPK133" s="511"/>
      <c r="UPL133" s="511"/>
      <c r="UPM133" s="511"/>
      <c r="UPN133" s="511"/>
      <c r="UPO133" s="511"/>
      <c r="UPP133" s="511"/>
      <c r="UPQ133" s="511"/>
      <c r="UPR133" s="511"/>
      <c r="UPS133" s="511"/>
      <c r="UPT133" s="511"/>
      <c r="UPU133" s="511"/>
      <c r="UPV133" s="511"/>
      <c r="UPW133" s="511"/>
      <c r="UPX133" s="511"/>
      <c r="UPY133" s="511"/>
      <c r="UPZ133" s="511"/>
      <c r="UQA133" s="511"/>
      <c r="UQB133" s="511"/>
      <c r="UQC133" s="511"/>
      <c r="UQD133" s="511"/>
      <c r="UQE133" s="511"/>
      <c r="UQF133" s="511"/>
      <c r="UQG133" s="511"/>
      <c r="UQH133" s="511"/>
      <c r="UQI133" s="511"/>
      <c r="UQJ133" s="511"/>
      <c r="UQK133" s="511"/>
      <c r="UQL133" s="511"/>
      <c r="UQM133" s="511"/>
      <c r="UQN133" s="511"/>
      <c r="UQO133" s="511"/>
      <c r="UQP133" s="511"/>
      <c r="UQQ133" s="511"/>
      <c r="UQR133" s="511"/>
      <c r="UQS133" s="511"/>
      <c r="UQT133" s="511"/>
      <c r="UQU133" s="511"/>
      <c r="UQV133" s="511"/>
      <c r="UQW133" s="511"/>
      <c r="UQX133" s="511"/>
      <c r="UQY133" s="511"/>
      <c r="UQZ133" s="511"/>
      <c r="URA133" s="511"/>
      <c r="URB133" s="511"/>
      <c r="URC133" s="511"/>
      <c r="URD133" s="511"/>
      <c r="URE133" s="511"/>
      <c r="URF133" s="511"/>
      <c r="URG133" s="511"/>
      <c r="URH133" s="511"/>
      <c r="URI133" s="511"/>
      <c r="URJ133" s="511"/>
      <c r="URK133" s="511"/>
      <c r="URL133" s="511"/>
      <c r="URM133" s="511"/>
      <c r="URN133" s="511"/>
      <c r="URO133" s="511"/>
      <c r="URP133" s="511"/>
      <c r="URQ133" s="511"/>
      <c r="URR133" s="511"/>
      <c r="URS133" s="511"/>
      <c r="URT133" s="511"/>
      <c r="URU133" s="511"/>
      <c r="URV133" s="511"/>
      <c r="URW133" s="511"/>
      <c r="URX133" s="511"/>
      <c r="URY133" s="511"/>
      <c r="URZ133" s="511"/>
      <c r="USA133" s="511"/>
      <c r="USB133" s="511"/>
      <c r="USC133" s="511"/>
      <c r="USD133" s="511"/>
      <c r="USE133" s="511"/>
      <c r="USF133" s="511"/>
      <c r="USG133" s="511"/>
      <c r="USH133" s="511"/>
      <c r="USI133" s="511"/>
      <c r="USJ133" s="511"/>
      <c r="USK133" s="511"/>
      <c r="USL133" s="511"/>
      <c r="USM133" s="511"/>
      <c r="USN133" s="511"/>
      <c r="USO133" s="511"/>
      <c r="USP133" s="511"/>
      <c r="USQ133" s="511"/>
      <c r="USR133" s="511"/>
      <c r="USS133" s="511"/>
      <c r="UST133" s="511"/>
      <c r="USU133" s="511"/>
      <c r="USV133" s="511"/>
      <c r="USW133" s="511"/>
      <c r="USX133" s="511"/>
      <c r="USY133" s="511"/>
      <c r="USZ133" s="511"/>
      <c r="UTA133" s="511"/>
      <c r="UTB133" s="511"/>
      <c r="UTC133" s="511"/>
      <c r="UTD133" s="511"/>
      <c r="UTE133" s="511"/>
      <c r="UTF133" s="511"/>
      <c r="UTG133" s="511"/>
      <c r="UTH133" s="511"/>
      <c r="UTI133" s="511"/>
      <c r="UTJ133" s="511"/>
      <c r="UTK133" s="511"/>
      <c r="UTL133" s="511"/>
      <c r="UTM133" s="511"/>
      <c r="UTN133" s="511"/>
      <c r="UTO133" s="511"/>
      <c r="UTP133" s="511"/>
      <c r="UTQ133" s="511"/>
      <c r="UTR133" s="511"/>
      <c r="UTS133" s="511"/>
      <c r="UTT133" s="511"/>
      <c r="UTU133" s="511"/>
      <c r="UTV133" s="511"/>
      <c r="UTW133" s="511"/>
      <c r="UTX133" s="511"/>
      <c r="UTY133" s="511"/>
      <c r="UTZ133" s="511"/>
      <c r="UUA133" s="511"/>
      <c r="UUB133" s="511"/>
      <c r="UUC133" s="511"/>
      <c r="UUD133" s="511"/>
      <c r="UUE133" s="511"/>
      <c r="UUF133" s="511"/>
      <c r="UUG133" s="511"/>
      <c r="UUH133" s="511"/>
      <c r="UUI133" s="511"/>
      <c r="UUJ133" s="511"/>
      <c r="UUK133" s="511"/>
      <c r="UUL133" s="511"/>
      <c r="UUM133" s="511"/>
      <c r="UUN133" s="511"/>
      <c r="UUO133" s="511"/>
      <c r="UUP133" s="511"/>
      <c r="UUQ133" s="511"/>
      <c r="UUR133" s="511"/>
      <c r="UUS133" s="511"/>
      <c r="UUT133" s="511"/>
      <c r="UUU133" s="511"/>
      <c r="UUV133" s="511"/>
      <c r="UUW133" s="511"/>
      <c r="UUX133" s="511"/>
      <c r="UUY133" s="511"/>
      <c r="UUZ133" s="511"/>
      <c r="UVA133" s="511"/>
      <c r="UVB133" s="511"/>
      <c r="UVC133" s="511"/>
      <c r="UVD133" s="511"/>
      <c r="UVE133" s="511"/>
      <c r="UVF133" s="511"/>
      <c r="UVG133" s="511"/>
      <c r="UVH133" s="511"/>
      <c r="UVI133" s="511"/>
      <c r="UVJ133" s="511"/>
      <c r="UVK133" s="511"/>
      <c r="UVL133" s="511"/>
      <c r="UVM133" s="511"/>
      <c r="UVN133" s="511"/>
      <c r="UVO133" s="511"/>
      <c r="UVP133" s="511"/>
      <c r="UVQ133" s="511"/>
      <c r="UVR133" s="511"/>
      <c r="UVS133" s="511"/>
      <c r="UVT133" s="511"/>
      <c r="UVU133" s="511"/>
      <c r="UVV133" s="511"/>
      <c r="UVW133" s="511"/>
      <c r="UVX133" s="511"/>
      <c r="UVY133" s="511"/>
      <c r="UVZ133" s="511"/>
      <c r="UWA133" s="511"/>
      <c r="UWB133" s="511"/>
      <c r="UWC133" s="511"/>
      <c r="UWD133" s="511"/>
      <c r="UWE133" s="511"/>
      <c r="UWF133" s="511"/>
      <c r="UWG133" s="511"/>
      <c r="UWH133" s="511"/>
      <c r="UWI133" s="511"/>
      <c r="UWJ133" s="511"/>
      <c r="UWK133" s="511"/>
      <c r="UWL133" s="511"/>
      <c r="UWM133" s="511"/>
      <c r="UWN133" s="511"/>
      <c r="UWO133" s="511"/>
      <c r="UWP133" s="511"/>
      <c r="UWQ133" s="511"/>
      <c r="UWR133" s="511"/>
      <c r="UWS133" s="511"/>
      <c r="UWT133" s="511"/>
      <c r="UWU133" s="511"/>
      <c r="UWV133" s="511"/>
      <c r="UWW133" s="511"/>
      <c r="UWX133" s="511"/>
      <c r="UWY133" s="511"/>
      <c r="UWZ133" s="511"/>
      <c r="UXA133" s="511"/>
      <c r="UXB133" s="511"/>
      <c r="UXC133" s="511"/>
      <c r="UXD133" s="511"/>
      <c r="UXE133" s="511"/>
      <c r="UXF133" s="511"/>
      <c r="UXG133" s="511"/>
      <c r="UXH133" s="511"/>
      <c r="UXI133" s="511"/>
      <c r="UXJ133" s="511"/>
      <c r="UXK133" s="511"/>
      <c r="UXL133" s="511"/>
      <c r="UXM133" s="511"/>
      <c r="UXN133" s="511"/>
      <c r="UXO133" s="511"/>
      <c r="UXP133" s="511"/>
      <c r="UXQ133" s="511"/>
      <c r="UXR133" s="511"/>
      <c r="UXS133" s="511"/>
      <c r="UXT133" s="511"/>
      <c r="UXU133" s="511"/>
      <c r="UXV133" s="511"/>
      <c r="UXW133" s="511"/>
      <c r="UXX133" s="511"/>
      <c r="UXY133" s="511"/>
      <c r="UXZ133" s="511"/>
      <c r="UYA133" s="511"/>
      <c r="UYB133" s="511"/>
      <c r="UYC133" s="511"/>
      <c r="UYD133" s="511"/>
      <c r="UYE133" s="511"/>
      <c r="UYF133" s="511"/>
      <c r="UYG133" s="511"/>
      <c r="UYH133" s="511"/>
      <c r="UYI133" s="511"/>
      <c r="UYJ133" s="511"/>
      <c r="UYK133" s="511"/>
      <c r="UYL133" s="511"/>
      <c r="UYM133" s="511"/>
      <c r="UYN133" s="511"/>
      <c r="UYO133" s="511"/>
      <c r="UYP133" s="511"/>
      <c r="UYQ133" s="511"/>
      <c r="UYR133" s="511"/>
      <c r="UYS133" s="511"/>
      <c r="UYT133" s="511"/>
      <c r="UYU133" s="511"/>
      <c r="UYV133" s="511"/>
      <c r="UYW133" s="511"/>
      <c r="UYX133" s="511"/>
      <c r="UYY133" s="511"/>
      <c r="UYZ133" s="511"/>
      <c r="UZA133" s="511"/>
      <c r="UZB133" s="511"/>
      <c r="UZC133" s="511"/>
      <c r="UZD133" s="511"/>
      <c r="UZE133" s="511"/>
      <c r="UZF133" s="511"/>
      <c r="UZG133" s="511"/>
      <c r="UZH133" s="511"/>
      <c r="UZI133" s="511"/>
      <c r="UZJ133" s="511"/>
      <c r="UZK133" s="511"/>
      <c r="UZL133" s="511"/>
      <c r="UZM133" s="511"/>
      <c r="UZN133" s="511"/>
      <c r="UZO133" s="511"/>
      <c r="UZP133" s="511"/>
      <c r="UZQ133" s="511"/>
      <c r="UZR133" s="511"/>
      <c r="UZS133" s="511"/>
      <c r="UZT133" s="511"/>
      <c r="UZU133" s="511"/>
      <c r="UZV133" s="511"/>
      <c r="UZW133" s="511"/>
      <c r="UZX133" s="511"/>
      <c r="UZY133" s="511"/>
      <c r="UZZ133" s="511"/>
      <c r="VAA133" s="511"/>
      <c r="VAB133" s="511"/>
      <c r="VAC133" s="511"/>
      <c r="VAD133" s="511"/>
      <c r="VAE133" s="511"/>
      <c r="VAF133" s="511"/>
      <c r="VAG133" s="511"/>
      <c r="VAH133" s="511"/>
      <c r="VAI133" s="511"/>
      <c r="VAJ133" s="511"/>
      <c r="VAK133" s="511"/>
      <c r="VAL133" s="511"/>
      <c r="VAM133" s="511"/>
      <c r="VAN133" s="511"/>
      <c r="VAO133" s="511"/>
      <c r="VAP133" s="511"/>
      <c r="VAQ133" s="511"/>
      <c r="VAR133" s="511"/>
      <c r="VAS133" s="511"/>
      <c r="VAT133" s="511"/>
      <c r="VAU133" s="511"/>
      <c r="VAV133" s="511"/>
      <c r="VAW133" s="511"/>
      <c r="VAX133" s="511"/>
      <c r="VAY133" s="511"/>
      <c r="VAZ133" s="511"/>
      <c r="VBA133" s="511"/>
      <c r="VBB133" s="511"/>
      <c r="VBC133" s="511"/>
      <c r="VBD133" s="511"/>
      <c r="VBE133" s="511"/>
      <c r="VBF133" s="511"/>
      <c r="VBG133" s="511"/>
      <c r="VBH133" s="511"/>
      <c r="VBI133" s="511"/>
      <c r="VBJ133" s="511"/>
      <c r="VBK133" s="511"/>
      <c r="VBL133" s="511"/>
      <c r="VBM133" s="511"/>
      <c r="VBN133" s="511"/>
      <c r="VBO133" s="511"/>
      <c r="VBP133" s="511"/>
      <c r="VBQ133" s="511"/>
      <c r="VBR133" s="511"/>
      <c r="VBS133" s="511"/>
      <c r="VBT133" s="511"/>
      <c r="VBU133" s="511"/>
      <c r="VBV133" s="511"/>
      <c r="VBW133" s="511"/>
      <c r="VBX133" s="511"/>
      <c r="VBY133" s="511"/>
      <c r="VBZ133" s="511"/>
      <c r="VCA133" s="511"/>
      <c r="VCB133" s="511"/>
      <c r="VCC133" s="511"/>
      <c r="VCD133" s="511"/>
      <c r="VCE133" s="511"/>
      <c r="VCF133" s="511"/>
      <c r="VCG133" s="511"/>
      <c r="VCH133" s="511"/>
      <c r="VCI133" s="511"/>
      <c r="VCJ133" s="511"/>
      <c r="VCK133" s="511"/>
      <c r="VCL133" s="511"/>
      <c r="VCM133" s="511"/>
      <c r="VCN133" s="511"/>
      <c r="VCO133" s="511"/>
      <c r="VCP133" s="511"/>
      <c r="VCQ133" s="511"/>
      <c r="VCR133" s="511"/>
      <c r="VCS133" s="511"/>
      <c r="VCT133" s="511"/>
      <c r="VCU133" s="511"/>
      <c r="VCV133" s="511"/>
      <c r="VCW133" s="511"/>
      <c r="VCX133" s="511"/>
      <c r="VCY133" s="511"/>
      <c r="VCZ133" s="511"/>
      <c r="VDA133" s="511"/>
      <c r="VDB133" s="511"/>
      <c r="VDC133" s="511"/>
      <c r="VDD133" s="511"/>
      <c r="VDE133" s="511"/>
      <c r="VDF133" s="511"/>
      <c r="VDG133" s="511"/>
      <c r="VDH133" s="511"/>
      <c r="VDI133" s="511"/>
      <c r="VDJ133" s="511"/>
      <c r="VDK133" s="511"/>
      <c r="VDL133" s="511"/>
      <c r="VDM133" s="511"/>
      <c r="VDN133" s="511"/>
      <c r="VDO133" s="511"/>
      <c r="VDP133" s="511"/>
      <c r="VDQ133" s="511"/>
      <c r="VDR133" s="511"/>
      <c r="VDS133" s="511"/>
      <c r="VDT133" s="511"/>
      <c r="VDU133" s="511"/>
      <c r="VDV133" s="511"/>
      <c r="VDW133" s="511"/>
      <c r="VDX133" s="511"/>
      <c r="VDY133" s="511"/>
      <c r="VDZ133" s="511"/>
      <c r="VEA133" s="511"/>
      <c r="VEB133" s="511"/>
      <c r="VEC133" s="511"/>
      <c r="VED133" s="511"/>
      <c r="VEE133" s="511"/>
      <c r="VEF133" s="511"/>
      <c r="VEG133" s="511"/>
      <c r="VEH133" s="511"/>
      <c r="VEI133" s="511"/>
      <c r="VEJ133" s="511"/>
      <c r="VEK133" s="511"/>
      <c r="VEL133" s="511"/>
      <c r="VEM133" s="511"/>
      <c r="VEN133" s="511"/>
      <c r="VEO133" s="511"/>
      <c r="VEP133" s="511"/>
      <c r="VEQ133" s="511"/>
      <c r="VER133" s="511"/>
      <c r="VES133" s="511"/>
      <c r="VET133" s="511"/>
      <c r="VEU133" s="511"/>
      <c r="VEV133" s="511"/>
      <c r="VEW133" s="511"/>
      <c r="VEX133" s="511"/>
      <c r="VEY133" s="511"/>
      <c r="VEZ133" s="511"/>
      <c r="VFA133" s="511"/>
      <c r="VFB133" s="511"/>
      <c r="VFC133" s="511"/>
      <c r="VFD133" s="511"/>
      <c r="VFE133" s="511"/>
      <c r="VFF133" s="511"/>
      <c r="VFG133" s="511"/>
      <c r="VFH133" s="511"/>
      <c r="VFI133" s="511"/>
      <c r="VFJ133" s="511"/>
      <c r="VFK133" s="511"/>
      <c r="VFL133" s="511"/>
      <c r="VFM133" s="511"/>
      <c r="VFN133" s="511"/>
      <c r="VFO133" s="511"/>
      <c r="VFP133" s="511"/>
      <c r="VFQ133" s="511"/>
      <c r="VFR133" s="511"/>
      <c r="VFS133" s="511"/>
      <c r="VFT133" s="511"/>
      <c r="VFU133" s="511"/>
      <c r="VFV133" s="511"/>
      <c r="VFW133" s="511"/>
      <c r="VFX133" s="511"/>
      <c r="VFY133" s="511"/>
      <c r="VFZ133" s="511"/>
      <c r="VGA133" s="511"/>
      <c r="VGB133" s="511"/>
      <c r="VGC133" s="511"/>
      <c r="VGD133" s="511"/>
      <c r="VGE133" s="511"/>
      <c r="VGF133" s="511"/>
      <c r="VGG133" s="511"/>
      <c r="VGH133" s="511"/>
      <c r="VGI133" s="511"/>
      <c r="VGJ133" s="511"/>
      <c r="VGK133" s="511"/>
      <c r="VGL133" s="511"/>
      <c r="VGM133" s="511"/>
      <c r="VGN133" s="511"/>
      <c r="VGO133" s="511"/>
      <c r="VGP133" s="511"/>
      <c r="VGQ133" s="511"/>
      <c r="VGR133" s="511"/>
      <c r="VGS133" s="511"/>
      <c r="VGT133" s="511"/>
      <c r="VGU133" s="511"/>
      <c r="VGV133" s="511"/>
      <c r="VGW133" s="511"/>
      <c r="VGX133" s="511"/>
      <c r="VGY133" s="511"/>
      <c r="VGZ133" s="511"/>
      <c r="VHA133" s="511"/>
      <c r="VHB133" s="511"/>
      <c r="VHC133" s="511"/>
      <c r="VHD133" s="511"/>
      <c r="VHE133" s="511"/>
      <c r="VHF133" s="511"/>
      <c r="VHG133" s="511"/>
      <c r="VHH133" s="511"/>
      <c r="VHI133" s="511"/>
      <c r="VHJ133" s="511"/>
      <c r="VHK133" s="511"/>
      <c r="VHL133" s="511"/>
      <c r="VHM133" s="511"/>
      <c r="VHN133" s="511"/>
      <c r="VHO133" s="511"/>
      <c r="VHP133" s="511"/>
      <c r="VHQ133" s="511"/>
      <c r="VHR133" s="511"/>
      <c r="VHS133" s="511"/>
      <c r="VHT133" s="511"/>
      <c r="VHU133" s="511"/>
      <c r="VHV133" s="511"/>
      <c r="VHW133" s="511"/>
      <c r="VHX133" s="511"/>
      <c r="VHY133" s="511"/>
      <c r="VHZ133" s="511"/>
      <c r="VIA133" s="511"/>
      <c r="VIB133" s="511"/>
      <c r="VIC133" s="511"/>
      <c r="VID133" s="511"/>
      <c r="VIE133" s="511"/>
      <c r="VIF133" s="511"/>
      <c r="VIG133" s="511"/>
      <c r="VIH133" s="511"/>
      <c r="VII133" s="511"/>
      <c r="VIJ133" s="511"/>
      <c r="VIK133" s="511"/>
      <c r="VIL133" s="511"/>
      <c r="VIM133" s="511"/>
      <c r="VIN133" s="511"/>
      <c r="VIO133" s="511"/>
      <c r="VIP133" s="511"/>
      <c r="VIQ133" s="511"/>
      <c r="VIR133" s="511"/>
      <c r="VIS133" s="511"/>
      <c r="VIT133" s="511"/>
      <c r="VIU133" s="511"/>
      <c r="VIV133" s="511"/>
      <c r="VIW133" s="511"/>
      <c r="VIX133" s="511"/>
      <c r="VIY133" s="511"/>
      <c r="VIZ133" s="511"/>
      <c r="VJA133" s="511"/>
      <c r="VJB133" s="511"/>
      <c r="VJC133" s="511"/>
      <c r="VJD133" s="511"/>
      <c r="VJE133" s="511"/>
      <c r="VJF133" s="511"/>
      <c r="VJG133" s="511"/>
      <c r="VJH133" s="511"/>
      <c r="VJI133" s="511"/>
      <c r="VJJ133" s="511"/>
      <c r="VJK133" s="511"/>
      <c r="VJL133" s="511"/>
      <c r="VJM133" s="511"/>
      <c r="VJN133" s="511"/>
      <c r="VJO133" s="511"/>
      <c r="VJP133" s="511"/>
      <c r="VJQ133" s="511"/>
      <c r="VJR133" s="511"/>
      <c r="VJS133" s="511"/>
      <c r="VJT133" s="511"/>
      <c r="VJU133" s="511"/>
      <c r="VJV133" s="511"/>
      <c r="VJW133" s="511"/>
      <c r="VJX133" s="511"/>
      <c r="VJY133" s="511"/>
      <c r="VJZ133" s="511"/>
      <c r="VKA133" s="511"/>
      <c r="VKB133" s="511"/>
      <c r="VKC133" s="511"/>
      <c r="VKD133" s="511"/>
      <c r="VKE133" s="511"/>
      <c r="VKF133" s="511"/>
      <c r="VKG133" s="511"/>
      <c r="VKH133" s="511"/>
      <c r="VKI133" s="511"/>
      <c r="VKJ133" s="511"/>
      <c r="VKK133" s="511"/>
      <c r="VKL133" s="511"/>
      <c r="VKM133" s="511"/>
      <c r="VKN133" s="511"/>
      <c r="VKO133" s="511"/>
      <c r="VKP133" s="511"/>
      <c r="VKQ133" s="511"/>
      <c r="VKR133" s="511"/>
      <c r="VKS133" s="511"/>
      <c r="VKT133" s="511"/>
      <c r="VKU133" s="511"/>
      <c r="VKV133" s="511"/>
      <c r="VKW133" s="511"/>
      <c r="VKX133" s="511"/>
      <c r="VKY133" s="511"/>
      <c r="VKZ133" s="511"/>
      <c r="VLA133" s="511"/>
      <c r="VLB133" s="511"/>
      <c r="VLC133" s="511"/>
      <c r="VLD133" s="511"/>
      <c r="VLE133" s="511"/>
      <c r="VLF133" s="511"/>
      <c r="VLG133" s="511"/>
      <c r="VLH133" s="511"/>
      <c r="VLI133" s="511"/>
      <c r="VLJ133" s="511"/>
      <c r="VLK133" s="511"/>
      <c r="VLL133" s="511"/>
      <c r="VLM133" s="511"/>
      <c r="VLN133" s="511"/>
      <c r="VLO133" s="511"/>
      <c r="VLP133" s="511"/>
      <c r="VLQ133" s="511"/>
      <c r="VLR133" s="511"/>
      <c r="VLS133" s="511"/>
      <c r="VLT133" s="511"/>
      <c r="VLU133" s="511"/>
      <c r="VLV133" s="511"/>
      <c r="VLW133" s="511"/>
      <c r="VLX133" s="511"/>
      <c r="VLY133" s="511"/>
      <c r="VLZ133" s="511"/>
      <c r="VMA133" s="511"/>
      <c r="VMB133" s="511"/>
      <c r="VMC133" s="511"/>
      <c r="VMD133" s="511"/>
      <c r="VME133" s="511"/>
      <c r="VMF133" s="511"/>
      <c r="VMG133" s="511"/>
      <c r="VMH133" s="511"/>
      <c r="VMI133" s="511"/>
      <c r="VMJ133" s="511"/>
      <c r="VMK133" s="511"/>
      <c r="VML133" s="511"/>
      <c r="VMM133" s="511"/>
      <c r="VMN133" s="511"/>
      <c r="VMO133" s="511"/>
      <c r="VMP133" s="511"/>
      <c r="VMQ133" s="511"/>
      <c r="VMR133" s="511"/>
      <c r="VMS133" s="511"/>
      <c r="VMT133" s="511"/>
      <c r="VMU133" s="511"/>
      <c r="VMV133" s="511"/>
      <c r="VMW133" s="511"/>
      <c r="VMX133" s="511"/>
      <c r="VMY133" s="511"/>
      <c r="VMZ133" s="511"/>
      <c r="VNA133" s="511"/>
      <c r="VNB133" s="511"/>
      <c r="VNC133" s="511"/>
      <c r="VND133" s="511"/>
      <c r="VNE133" s="511"/>
      <c r="VNF133" s="511"/>
      <c r="VNG133" s="511"/>
      <c r="VNH133" s="511"/>
      <c r="VNI133" s="511"/>
      <c r="VNJ133" s="511"/>
      <c r="VNK133" s="511"/>
      <c r="VNL133" s="511"/>
      <c r="VNM133" s="511"/>
      <c r="VNN133" s="511"/>
      <c r="VNO133" s="511"/>
      <c r="VNP133" s="511"/>
      <c r="VNQ133" s="511"/>
      <c r="VNR133" s="511"/>
      <c r="VNS133" s="511"/>
      <c r="VNT133" s="511"/>
      <c r="VNU133" s="511"/>
      <c r="VNV133" s="511"/>
      <c r="VNW133" s="511"/>
      <c r="VNX133" s="511"/>
      <c r="VNY133" s="511"/>
      <c r="VNZ133" s="511"/>
      <c r="VOA133" s="511"/>
      <c r="VOB133" s="511"/>
      <c r="VOC133" s="511"/>
      <c r="VOD133" s="511"/>
      <c r="VOE133" s="511"/>
      <c r="VOF133" s="511"/>
      <c r="VOG133" s="511"/>
      <c r="VOH133" s="511"/>
      <c r="VOI133" s="511"/>
      <c r="VOJ133" s="511"/>
      <c r="VOK133" s="511"/>
      <c r="VOL133" s="511"/>
      <c r="VOM133" s="511"/>
      <c r="VON133" s="511"/>
      <c r="VOO133" s="511"/>
      <c r="VOP133" s="511"/>
      <c r="VOQ133" s="511"/>
      <c r="VOR133" s="511"/>
      <c r="VOS133" s="511"/>
      <c r="VOT133" s="511"/>
      <c r="VOU133" s="511"/>
      <c r="VOV133" s="511"/>
      <c r="VOW133" s="511"/>
      <c r="VOX133" s="511"/>
      <c r="VOY133" s="511"/>
      <c r="VOZ133" s="511"/>
      <c r="VPA133" s="511"/>
      <c r="VPB133" s="511"/>
      <c r="VPC133" s="511"/>
      <c r="VPD133" s="511"/>
      <c r="VPE133" s="511"/>
      <c r="VPF133" s="511"/>
      <c r="VPG133" s="511"/>
      <c r="VPH133" s="511"/>
      <c r="VPI133" s="511"/>
      <c r="VPJ133" s="511"/>
      <c r="VPK133" s="511"/>
      <c r="VPL133" s="511"/>
      <c r="VPM133" s="511"/>
      <c r="VPN133" s="511"/>
      <c r="VPO133" s="511"/>
      <c r="VPP133" s="511"/>
      <c r="VPQ133" s="511"/>
      <c r="VPR133" s="511"/>
      <c r="VPS133" s="511"/>
      <c r="VPT133" s="511"/>
      <c r="VPU133" s="511"/>
      <c r="VPV133" s="511"/>
      <c r="VPW133" s="511"/>
      <c r="VPX133" s="511"/>
      <c r="VPY133" s="511"/>
      <c r="VPZ133" s="511"/>
      <c r="VQA133" s="511"/>
      <c r="VQB133" s="511"/>
      <c r="VQC133" s="511"/>
      <c r="VQD133" s="511"/>
      <c r="VQE133" s="511"/>
      <c r="VQF133" s="511"/>
      <c r="VQG133" s="511"/>
      <c r="VQH133" s="511"/>
      <c r="VQI133" s="511"/>
      <c r="VQJ133" s="511"/>
      <c r="VQK133" s="511"/>
      <c r="VQL133" s="511"/>
      <c r="VQM133" s="511"/>
      <c r="VQN133" s="511"/>
      <c r="VQO133" s="511"/>
      <c r="VQP133" s="511"/>
      <c r="VQQ133" s="511"/>
      <c r="VQR133" s="511"/>
      <c r="VQS133" s="511"/>
      <c r="VQT133" s="511"/>
      <c r="VQU133" s="511"/>
      <c r="VQV133" s="511"/>
      <c r="VQW133" s="511"/>
      <c r="VQX133" s="511"/>
      <c r="VQY133" s="511"/>
      <c r="VQZ133" s="511"/>
      <c r="VRA133" s="511"/>
      <c r="VRB133" s="511"/>
      <c r="VRC133" s="511"/>
      <c r="VRD133" s="511"/>
      <c r="VRE133" s="511"/>
      <c r="VRF133" s="511"/>
      <c r="VRG133" s="511"/>
      <c r="VRH133" s="511"/>
      <c r="VRI133" s="511"/>
      <c r="VRJ133" s="511"/>
      <c r="VRK133" s="511"/>
      <c r="VRL133" s="511"/>
      <c r="VRM133" s="511"/>
      <c r="VRN133" s="511"/>
      <c r="VRO133" s="511"/>
      <c r="VRP133" s="511"/>
      <c r="VRQ133" s="511"/>
      <c r="VRR133" s="511"/>
      <c r="VRS133" s="511"/>
      <c r="VRT133" s="511"/>
      <c r="VRU133" s="511"/>
      <c r="VRV133" s="511"/>
      <c r="VRW133" s="511"/>
      <c r="VRX133" s="511"/>
      <c r="VRY133" s="511"/>
      <c r="VRZ133" s="511"/>
      <c r="VSA133" s="511"/>
      <c r="VSB133" s="511"/>
      <c r="VSC133" s="511"/>
      <c r="VSD133" s="511"/>
      <c r="VSE133" s="511"/>
      <c r="VSF133" s="511"/>
      <c r="VSG133" s="511"/>
      <c r="VSH133" s="511"/>
      <c r="VSI133" s="511"/>
      <c r="VSJ133" s="511"/>
      <c r="VSK133" s="511"/>
      <c r="VSL133" s="511"/>
      <c r="VSM133" s="511"/>
      <c r="VSN133" s="511"/>
      <c r="VSO133" s="511"/>
      <c r="VSP133" s="511"/>
      <c r="VSQ133" s="511"/>
      <c r="VSR133" s="511"/>
      <c r="VSS133" s="511"/>
      <c r="VST133" s="511"/>
      <c r="VSU133" s="511"/>
      <c r="VSV133" s="511"/>
      <c r="VSW133" s="511"/>
      <c r="VSX133" s="511"/>
      <c r="VSY133" s="511"/>
      <c r="VSZ133" s="511"/>
      <c r="VTA133" s="511"/>
      <c r="VTB133" s="511"/>
      <c r="VTC133" s="511"/>
      <c r="VTD133" s="511"/>
      <c r="VTE133" s="511"/>
      <c r="VTF133" s="511"/>
      <c r="VTG133" s="511"/>
      <c r="VTH133" s="511"/>
      <c r="VTI133" s="511"/>
      <c r="VTJ133" s="511"/>
      <c r="VTK133" s="511"/>
      <c r="VTL133" s="511"/>
      <c r="VTM133" s="511"/>
      <c r="VTN133" s="511"/>
      <c r="VTO133" s="511"/>
      <c r="VTP133" s="511"/>
      <c r="VTQ133" s="511"/>
      <c r="VTR133" s="511"/>
      <c r="VTS133" s="511"/>
      <c r="VTT133" s="511"/>
      <c r="VTU133" s="511"/>
      <c r="VTV133" s="511"/>
      <c r="VTW133" s="511"/>
      <c r="VTX133" s="511"/>
      <c r="VTY133" s="511"/>
      <c r="VTZ133" s="511"/>
      <c r="VUA133" s="511"/>
      <c r="VUB133" s="511"/>
      <c r="VUC133" s="511"/>
      <c r="VUD133" s="511"/>
      <c r="VUE133" s="511"/>
      <c r="VUF133" s="511"/>
      <c r="VUG133" s="511"/>
      <c r="VUH133" s="511"/>
      <c r="VUI133" s="511"/>
      <c r="VUJ133" s="511"/>
      <c r="VUK133" s="511"/>
      <c r="VUL133" s="511"/>
      <c r="VUM133" s="511"/>
      <c r="VUN133" s="511"/>
      <c r="VUO133" s="511"/>
      <c r="VUP133" s="511"/>
      <c r="VUQ133" s="511"/>
      <c r="VUR133" s="511"/>
      <c r="VUS133" s="511"/>
      <c r="VUT133" s="511"/>
      <c r="VUU133" s="511"/>
      <c r="VUV133" s="511"/>
      <c r="VUW133" s="511"/>
      <c r="VUX133" s="511"/>
      <c r="VUY133" s="511"/>
      <c r="VUZ133" s="511"/>
      <c r="VVA133" s="511"/>
      <c r="VVB133" s="511"/>
      <c r="VVC133" s="511"/>
      <c r="VVD133" s="511"/>
      <c r="VVE133" s="511"/>
      <c r="VVF133" s="511"/>
      <c r="VVG133" s="511"/>
      <c r="VVH133" s="511"/>
      <c r="VVI133" s="511"/>
      <c r="VVJ133" s="511"/>
      <c r="VVK133" s="511"/>
      <c r="VVL133" s="511"/>
      <c r="VVM133" s="511"/>
      <c r="VVN133" s="511"/>
      <c r="VVO133" s="511"/>
      <c r="VVP133" s="511"/>
      <c r="VVQ133" s="511"/>
      <c r="VVR133" s="511"/>
      <c r="VVS133" s="511"/>
      <c r="VVT133" s="511"/>
      <c r="VVU133" s="511"/>
      <c r="VVV133" s="511"/>
      <c r="VVW133" s="511"/>
      <c r="VVX133" s="511"/>
      <c r="VVY133" s="511"/>
      <c r="VVZ133" s="511"/>
      <c r="VWA133" s="511"/>
      <c r="VWB133" s="511"/>
      <c r="VWC133" s="511"/>
      <c r="VWD133" s="511"/>
      <c r="VWE133" s="511"/>
      <c r="VWF133" s="511"/>
      <c r="VWG133" s="511"/>
      <c r="VWH133" s="511"/>
      <c r="VWI133" s="511"/>
      <c r="VWJ133" s="511"/>
      <c r="VWK133" s="511"/>
      <c r="VWL133" s="511"/>
      <c r="VWM133" s="511"/>
      <c r="VWN133" s="511"/>
      <c r="VWO133" s="511"/>
      <c r="VWP133" s="511"/>
      <c r="VWQ133" s="511"/>
      <c r="VWR133" s="511"/>
      <c r="VWS133" s="511"/>
      <c r="VWT133" s="511"/>
      <c r="VWU133" s="511"/>
      <c r="VWV133" s="511"/>
      <c r="VWW133" s="511"/>
      <c r="VWX133" s="511"/>
      <c r="VWY133" s="511"/>
      <c r="VWZ133" s="511"/>
      <c r="VXA133" s="511"/>
      <c r="VXB133" s="511"/>
      <c r="VXC133" s="511"/>
      <c r="VXD133" s="511"/>
      <c r="VXE133" s="511"/>
      <c r="VXF133" s="511"/>
      <c r="VXG133" s="511"/>
      <c r="VXH133" s="511"/>
      <c r="VXI133" s="511"/>
      <c r="VXJ133" s="511"/>
      <c r="VXK133" s="511"/>
      <c r="VXL133" s="511"/>
      <c r="VXM133" s="511"/>
      <c r="VXN133" s="511"/>
      <c r="VXO133" s="511"/>
      <c r="VXP133" s="511"/>
      <c r="VXQ133" s="511"/>
      <c r="VXR133" s="511"/>
      <c r="VXS133" s="511"/>
      <c r="VXT133" s="511"/>
      <c r="VXU133" s="511"/>
      <c r="VXV133" s="511"/>
      <c r="VXW133" s="511"/>
      <c r="VXX133" s="511"/>
      <c r="VXY133" s="511"/>
      <c r="VXZ133" s="511"/>
      <c r="VYA133" s="511"/>
      <c r="VYB133" s="511"/>
      <c r="VYC133" s="511"/>
      <c r="VYD133" s="511"/>
      <c r="VYE133" s="511"/>
      <c r="VYF133" s="511"/>
      <c r="VYG133" s="511"/>
      <c r="VYH133" s="511"/>
      <c r="VYI133" s="511"/>
      <c r="VYJ133" s="511"/>
      <c r="VYK133" s="511"/>
      <c r="VYL133" s="511"/>
      <c r="VYM133" s="511"/>
      <c r="VYN133" s="511"/>
      <c r="VYO133" s="511"/>
      <c r="VYP133" s="511"/>
      <c r="VYQ133" s="511"/>
      <c r="VYR133" s="511"/>
      <c r="VYS133" s="511"/>
      <c r="VYT133" s="511"/>
      <c r="VYU133" s="511"/>
      <c r="VYV133" s="511"/>
      <c r="VYW133" s="511"/>
      <c r="VYX133" s="511"/>
      <c r="VYY133" s="511"/>
      <c r="VYZ133" s="511"/>
      <c r="VZA133" s="511"/>
      <c r="VZB133" s="511"/>
      <c r="VZC133" s="511"/>
      <c r="VZD133" s="511"/>
      <c r="VZE133" s="511"/>
      <c r="VZF133" s="511"/>
      <c r="VZG133" s="511"/>
      <c r="VZH133" s="511"/>
      <c r="VZI133" s="511"/>
      <c r="VZJ133" s="511"/>
      <c r="VZK133" s="511"/>
      <c r="VZL133" s="511"/>
      <c r="VZM133" s="511"/>
      <c r="VZN133" s="511"/>
      <c r="VZO133" s="511"/>
      <c r="VZP133" s="511"/>
      <c r="VZQ133" s="511"/>
      <c r="VZR133" s="511"/>
      <c r="VZS133" s="511"/>
      <c r="VZT133" s="511"/>
      <c r="VZU133" s="511"/>
      <c r="VZV133" s="511"/>
      <c r="VZW133" s="511"/>
      <c r="VZX133" s="511"/>
      <c r="VZY133" s="511"/>
      <c r="VZZ133" s="511"/>
      <c r="WAA133" s="511"/>
      <c r="WAB133" s="511"/>
      <c r="WAC133" s="511"/>
      <c r="WAD133" s="511"/>
      <c r="WAE133" s="511"/>
      <c r="WAF133" s="511"/>
      <c r="WAG133" s="511"/>
      <c r="WAH133" s="511"/>
      <c r="WAI133" s="511"/>
      <c r="WAJ133" s="511"/>
      <c r="WAK133" s="511"/>
      <c r="WAL133" s="511"/>
      <c r="WAM133" s="511"/>
      <c r="WAN133" s="511"/>
      <c r="WAO133" s="511"/>
      <c r="WAP133" s="511"/>
      <c r="WAQ133" s="511"/>
      <c r="WAR133" s="511"/>
      <c r="WAS133" s="511"/>
      <c r="WAT133" s="511"/>
      <c r="WAU133" s="511"/>
      <c r="WAV133" s="511"/>
      <c r="WAW133" s="511"/>
      <c r="WAX133" s="511"/>
      <c r="WAY133" s="511"/>
      <c r="WAZ133" s="511"/>
      <c r="WBA133" s="511"/>
      <c r="WBB133" s="511"/>
      <c r="WBC133" s="511"/>
      <c r="WBD133" s="511"/>
      <c r="WBE133" s="511"/>
      <c r="WBF133" s="511"/>
      <c r="WBG133" s="511"/>
      <c r="WBH133" s="511"/>
      <c r="WBI133" s="511"/>
      <c r="WBJ133" s="511"/>
      <c r="WBK133" s="511"/>
      <c r="WBL133" s="511"/>
      <c r="WBM133" s="511"/>
      <c r="WBN133" s="511"/>
      <c r="WBO133" s="511"/>
      <c r="WBP133" s="511"/>
      <c r="WBQ133" s="511"/>
      <c r="WBR133" s="511"/>
      <c r="WBS133" s="511"/>
      <c r="WBT133" s="511"/>
      <c r="WBU133" s="511"/>
      <c r="WBV133" s="511"/>
      <c r="WBW133" s="511"/>
      <c r="WBX133" s="511"/>
      <c r="WBY133" s="511"/>
      <c r="WBZ133" s="511"/>
      <c r="WCA133" s="511"/>
      <c r="WCB133" s="511"/>
      <c r="WCC133" s="511"/>
      <c r="WCD133" s="511"/>
      <c r="WCE133" s="511"/>
      <c r="WCF133" s="511"/>
      <c r="WCG133" s="511"/>
      <c r="WCH133" s="511"/>
      <c r="WCI133" s="511"/>
      <c r="WCJ133" s="511"/>
      <c r="WCK133" s="511"/>
      <c r="WCL133" s="511"/>
      <c r="WCM133" s="511"/>
      <c r="WCN133" s="511"/>
      <c r="WCO133" s="511"/>
      <c r="WCP133" s="511"/>
      <c r="WCQ133" s="511"/>
      <c r="WCR133" s="511"/>
      <c r="WCS133" s="511"/>
      <c r="WCT133" s="511"/>
      <c r="WCU133" s="511"/>
      <c r="WCV133" s="511"/>
      <c r="WCW133" s="511"/>
      <c r="WCX133" s="511"/>
      <c r="WCY133" s="511"/>
      <c r="WCZ133" s="511"/>
      <c r="WDA133" s="511"/>
      <c r="WDB133" s="511"/>
      <c r="WDC133" s="511"/>
      <c r="WDD133" s="511"/>
      <c r="WDE133" s="511"/>
      <c r="WDF133" s="511"/>
      <c r="WDG133" s="511"/>
      <c r="WDH133" s="511"/>
      <c r="WDI133" s="511"/>
      <c r="WDJ133" s="511"/>
      <c r="WDK133" s="511"/>
      <c r="WDL133" s="511"/>
      <c r="WDM133" s="511"/>
      <c r="WDN133" s="511"/>
      <c r="WDO133" s="511"/>
      <c r="WDP133" s="511"/>
      <c r="WDQ133" s="511"/>
      <c r="WDR133" s="511"/>
      <c r="WDS133" s="511"/>
      <c r="WDT133" s="511"/>
      <c r="WDU133" s="511"/>
      <c r="WDV133" s="511"/>
      <c r="WDW133" s="511"/>
      <c r="WDX133" s="511"/>
      <c r="WDY133" s="511"/>
      <c r="WDZ133" s="511"/>
      <c r="WEA133" s="511"/>
      <c r="WEB133" s="511"/>
      <c r="WEC133" s="511"/>
      <c r="WED133" s="511"/>
      <c r="WEE133" s="511"/>
      <c r="WEF133" s="511"/>
      <c r="WEG133" s="511"/>
      <c r="WEH133" s="511"/>
      <c r="WEI133" s="511"/>
      <c r="WEJ133" s="511"/>
      <c r="WEK133" s="511"/>
      <c r="WEL133" s="511"/>
      <c r="WEM133" s="511"/>
      <c r="WEN133" s="511"/>
      <c r="WEO133" s="511"/>
      <c r="WEP133" s="511"/>
      <c r="WEQ133" s="511"/>
      <c r="WER133" s="511"/>
      <c r="WES133" s="511"/>
      <c r="WET133" s="511"/>
      <c r="WEU133" s="511"/>
      <c r="WEV133" s="511"/>
      <c r="WEW133" s="511"/>
      <c r="WEX133" s="511"/>
      <c r="WEY133" s="511"/>
      <c r="WEZ133" s="511"/>
      <c r="WFA133" s="511"/>
      <c r="WFB133" s="511"/>
      <c r="WFC133" s="511"/>
      <c r="WFD133" s="511"/>
      <c r="WFE133" s="511"/>
      <c r="WFF133" s="511"/>
      <c r="WFG133" s="511"/>
      <c r="WFH133" s="511"/>
      <c r="WFI133" s="511"/>
      <c r="WFJ133" s="511"/>
      <c r="WFK133" s="511"/>
      <c r="WFL133" s="511"/>
      <c r="WFM133" s="511"/>
      <c r="WFN133" s="511"/>
      <c r="WFO133" s="511"/>
      <c r="WFP133" s="511"/>
      <c r="WFQ133" s="511"/>
      <c r="WFR133" s="511"/>
      <c r="WFS133" s="511"/>
      <c r="WFT133" s="511"/>
      <c r="WFU133" s="511"/>
      <c r="WFV133" s="511"/>
      <c r="WFW133" s="511"/>
      <c r="WFX133" s="511"/>
      <c r="WFY133" s="511"/>
      <c r="WFZ133" s="511"/>
      <c r="WGA133" s="511"/>
      <c r="WGB133" s="511"/>
      <c r="WGC133" s="511"/>
      <c r="WGD133" s="511"/>
      <c r="WGE133" s="511"/>
      <c r="WGF133" s="511"/>
      <c r="WGG133" s="511"/>
      <c r="WGH133" s="511"/>
      <c r="WGI133" s="511"/>
      <c r="WGJ133" s="511"/>
      <c r="WGK133" s="511"/>
      <c r="WGL133" s="511"/>
      <c r="WGM133" s="511"/>
      <c r="WGN133" s="511"/>
      <c r="WGO133" s="511"/>
      <c r="WGP133" s="511"/>
      <c r="WGQ133" s="511"/>
      <c r="WGR133" s="511"/>
      <c r="WGS133" s="511"/>
      <c r="WGT133" s="511"/>
      <c r="WGU133" s="511"/>
      <c r="WGV133" s="511"/>
      <c r="WGW133" s="511"/>
      <c r="WGX133" s="511"/>
      <c r="WGY133" s="511"/>
      <c r="WGZ133" s="511"/>
      <c r="WHA133" s="511"/>
      <c r="WHB133" s="511"/>
      <c r="WHC133" s="511"/>
      <c r="WHD133" s="511"/>
      <c r="WHE133" s="511"/>
      <c r="WHF133" s="511"/>
      <c r="WHG133" s="511"/>
      <c r="WHH133" s="511"/>
      <c r="WHI133" s="511"/>
      <c r="WHJ133" s="511"/>
      <c r="WHK133" s="511"/>
      <c r="WHL133" s="511"/>
      <c r="WHM133" s="511"/>
      <c r="WHN133" s="511"/>
      <c r="WHO133" s="511"/>
      <c r="WHP133" s="511"/>
      <c r="WHQ133" s="511"/>
      <c r="WHR133" s="511"/>
      <c r="WHS133" s="511"/>
      <c r="WHT133" s="511"/>
      <c r="WHU133" s="511"/>
      <c r="WHV133" s="511"/>
      <c r="WHW133" s="511"/>
      <c r="WHX133" s="511"/>
      <c r="WHY133" s="511"/>
      <c r="WHZ133" s="511"/>
      <c r="WIA133" s="511"/>
      <c r="WIB133" s="511"/>
      <c r="WIC133" s="511"/>
      <c r="WID133" s="511"/>
      <c r="WIE133" s="511"/>
      <c r="WIF133" s="511"/>
      <c r="WIG133" s="511"/>
      <c r="WIH133" s="511"/>
      <c r="WII133" s="511"/>
      <c r="WIJ133" s="511"/>
      <c r="WIK133" s="511"/>
      <c r="WIL133" s="511"/>
      <c r="WIM133" s="511"/>
      <c r="WIN133" s="511"/>
      <c r="WIO133" s="511"/>
      <c r="WIP133" s="511"/>
      <c r="WIQ133" s="511"/>
      <c r="WIR133" s="511"/>
      <c r="WIS133" s="511"/>
      <c r="WIT133" s="511"/>
      <c r="WIU133" s="511"/>
      <c r="WIV133" s="511"/>
      <c r="WIW133" s="511"/>
      <c r="WIX133" s="511"/>
      <c r="WIY133" s="511"/>
      <c r="WIZ133" s="511"/>
      <c r="WJA133" s="511"/>
      <c r="WJB133" s="511"/>
      <c r="WJC133" s="511"/>
      <c r="WJD133" s="511"/>
      <c r="WJE133" s="511"/>
      <c r="WJF133" s="511"/>
      <c r="WJG133" s="511"/>
      <c r="WJH133" s="511"/>
      <c r="WJI133" s="511"/>
      <c r="WJJ133" s="511"/>
      <c r="WJK133" s="511"/>
      <c r="WJL133" s="511"/>
      <c r="WJM133" s="511"/>
      <c r="WJN133" s="511"/>
      <c r="WJO133" s="511"/>
      <c r="WJP133" s="511"/>
      <c r="WJQ133" s="511"/>
      <c r="WJR133" s="511"/>
      <c r="WJS133" s="511"/>
      <c r="WJT133" s="511"/>
      <c r="WJU133" s="511"/>
      <c r="WJV133" s="511"/>
      <c r="WJW133" s="511"/>
      <c r="WJX133" s="511"/>
      <c r="WJY133" s="511"/>
      <c r="WJZ133" s="511"/>
      <c r="WKA133" s="511"/>
      <c r="WKB133" s="511"/>
      <c r="WKC133" s="511"/>
      <c r="WKD133" s="511"/>
      <c r="WKE133" s="511"/>
      <c r="WKF133" s="511"/>
      <c r="WKG133" s="511"/>
      <c r="WKH133" s="511"/>
      <c r="WKI133" s="511"/>
      <c r="WKJ133" s="511"/>
      <c r="WKK133" s="511"/>
      <c r="WKL133" s="511"/>
      <c r="WKM133" s="511"/>
      <c r="WKN133" s="511"/>
      <c r="WKO133" s="511"/>
      <c r="WKP133" s="511"/>
      <c r="WKQ133" s="511"/>
      <c r="WKR133" s="511"/>
      <c r="WKS133" s="511"/>
      <c r="WKT133" s="511"/>
      <c r="WKU133" s="511"/>
      <c r="WKV133" s="511"/>
      <c r="WKW133" s="511"/>
      <c r="WKX133" s="511"/>
      <c r="WKY133" s="511"/>
      <c r="WKZ133" s="511"/>
      <c r="WLA133" s="511"/>
      <c r="WLB133" s="511"/>
      <c r="WLC133" s="511"/>
      <c r="WLD133" s="511"/>
      <c r="WLE133" s="511"/>
      <c r="WLF133" s="511"/>
      <c r="WLG133" s="511"/>
      <c r="WLH133" s="511"/>
      <c r="WLI133" s="511"/>
      <c r="WLJ133" s="511"/>
      <c r="WLK133" s="511"/>
      <c r="WLL133" s="511"/>
      <c r="WLM133" s="511"/>
      <c r="WLN133" s="511"/>
      <c r="WLO133" s="511"/>
      <c r="WLP133" s="511"/>
      <c r="WLQ133" s="511"/>
      <c r="WLR133" s="511"/>
      <c r="WLS133" s="511"/>
      <c r="WLT133" s="511"/>
      <c r="WLU133" s="511"/>
      <c r="WLV133" s="511"/>
      <c r="WLW133" s="511"/>
      <c r="WLX133" s="511"/>
      <c r="WLY133" s="511"/>
      <c r="WLZ133" s="511"/>
      <c r="WMA133" s="511"/>
      <c r="WMB133" s="511"/>
      <c r="WMC133" s="511"/>
      <c r="WMD133" s="511"/>
      <c r="WME133" s="511"/>
      <c r="WMF133" s="511"/>
      <c r="WMG133" s="511"/>
      <c r="WMH133" s="511"/>
      <c r="WMI133" s="511"/>
      <c r="WMJ133" s="511"/>
      <c r="WMK133" s="511"/>
      <c r="WML133" s="511"/>
      <c r="WMM133" s="511"/>
      <c r="WMN133" s="511"/>
      <c r="WMO133" s="511"/>
      <c r="WMP133" s="511"/>
      <c r="WMQ133" s="511"/>
      <c r="WMR133" s="511"/>
      <c r="WMS133" s="511"/>
      <c r="WMT133" s="511"/>
      <c r="WMU133" s="511"/>
      <c r="WMV133" s="511"/>
      <c r="WMW133" s="511"/>
      <c r="WMX133" s="511"/>
      <c r="WMY133" s="511"/>
      <c r="WMZ133" s="511"/>
      <c r="WNA133" s="511"/>
      <c r="WNB133" s="511"/>
      <c r="WNC133" s="511"/>
      <c r="WND133" s="511"/>
      <c r="WNE133" s="511"/>
      <c r="WNF133" s="511"/>
      <c r="WNG133" s="511"/>
      <c r="WNH133" s="511"/>
      <c r="WNI133" s="511"/>
      <c r="WNJ133" s="511"/>
      <c r="WNK133" s="511"/>
      <c r="WNL133" s="511"/>
      <c r="WNM133" s="511"/>
      <c r="WNN133" s="511"/>
      <c r="WNO133" s="511"/>
      <c r="WNP133" s="511"/>
      <c r="WNQ133" s="511"/>
      <c r="WNR133" s="511"/>
      <c r="WNS133" s="511"/>
      <c r="WNT133" s="511"/>
      <c r="WNU133" s="511"/>
      <c r="WNV133" s="511"/>
      <c r="WNW133" s="511"/>
      <c r="WNX133" s="511"/>
      <c r="WNY133" s="511"/>
      <c r="WNZ133" s="511"/>
      <c r="WOA133" s="511"/>
      <c r="WOB133" s="511"/>
      <c r="WOC133" s="511"/>
      <c r="WOD133" s="511"/>
      <c r="WOE133" s="511"/>
      <c r="WOF133" s="511"/>
      <c r="WOG133" s="511"/>
      <c r="WOH133" s="511"/>
      <c r="WOI133" s="511"/>
      <c r="WOJ133" s="511"/>
      <c r="WOK133" s="511"/>
      <c r="WOL133" s="511"/>
      <c r="WOM133" s="511"/>
      <c r="WON133" s="511"/>
      <c r="WOO133" s="511"/>
      <c r="WOP133" s="511"/>
      <c r="WOQ133" s="511"/>
      <c r="WOR133" s="511"/>
      <c r="WOS133" s="511"/>
      <c r="WOT133" s="511"/>
      <c r="WOU133" s="511"/>
      <c r="WOV133" s="511"/>
      <c r="WOW133" s="511"/>
      <c r="WOX133" s="511"/>
      <c r="WOY133" s="511"/>
      <c r="WOZ133" s="511"/>
      <c r="WPA133" s="511"/>
      <c r="WPB133" s="511"/>
      <c r="WPC133" s="511"/>
      <c r="WPD133" s="511"/>
      <c r="WPE133" s="511"/>
      <c r="WPF133" s="511"/>
      <c r="WPG133" s="511"/>
      <c r="WPH133" s="511"/>
      <c r="WPI133" s="511"/>
      <c r="WPJ133" s="511"/>
      <c r="WPK133" s="511"/>
      <c r="WPL133" s="511"/>
      <c r="WPM133" s="511"/>
      <c r="WPN133" s="511"/>
      <c r="WPO133" s="511"/>
      <c r="WPP133" s="511"/>
      <c r="WPQ133" s="511"/>
      <c r="WPR133" s="511"/>
      <c r="WPS133" s="511"/>
      <c r="WPT133" s="511"/>
      <c r="WPU133" s="511"/>
      <c r="WPV133" s="511"/>
      <c r="WPW133" s="511"/>
      <c r="WPX133" s="511"/>
      <c r="WPY133" s="511"/>
      <c r="WPZ133" s="511"/>
      <c r="WQA133" s="511"/>
      <c r="WQB133" s="511"/>
      <c r="WQC133" s="511"/>
      <c r="WQD133" s="511"/>
      <c r="WQE133" s="511"/>
      <c r="WQF133" s="511"/>
      <c r="WQG133" s="511"/>
      <c r="WQH133" s="511"/>
      <c r="WQI133" s="511"/>
      <c r="WQJ133" s="511"/>
      <c r="WQK133" s="511"/>
      <c r="WQL133" s="511"/>
      <c r="WQM133" s="511"/>
      <c r="WQN133" s="511"/>
      <c r="WQO133" s="511"/>
      <c r="WQP133" s="511"/>
      <c r="WQQ133" s="511"/>
      <c r="WQR133" s="511"/>
      <c r="WQS133" s="511"/>
      <c r="WQT133" s="511"/>
      <c r="WQU133" s="511"/>
      <c r="WQV133" s="511"/>
      <c r="WQW133" s="511"/>
      <c r="WQX133" s="511"/>
      <c r="WQY133" s="511"/>
      <c r="WQZ133" s="511"/>
      <c r="WRA133" s="511"/>
      <c r="WRB133" s="511"/>
      <c r="WRC133" s="511"/>
      <c r="WRD133" s="511"/>
      <c r="WRE133" s="511"/>
      <c r="WRF133" s="511"/>
      <c r="WRG133" s="511"/>
      <c r="WRH133" s="511"/>
      <c r="WRI133" s="511"/>
      <c r="WRJ133" s="511"/>
      <c r="WRK133" s="511"/>
      <c r="WRL133" s="511"/>
      <c r="WRM133" s="511"/>
      <c r="WRN133" s="511"/>
      <c r="WRO133" s="511"/>
      <c r="WRP133" s="511"/>
      <c r="WRQ133" s="511"/>
      <c r="WRR133" s="511"/>
      <c r="WRS133" s="511"/>
      <c r="WRT133" s="511"/>
      <c r="WRU133" s="511"/>
      <c r="WRV133" s="511"/>
      <c r="WRW133" s="511"/>
      <c r="WRX133" s="511"/>
      <c r="WRY133" s="511"/>
      <c r="WRZ133" s="511"/>
      <c r="WSA133" s="511"/>
      <c r="WSB133" s="511"/>
      <c r="WSC133" s="511"/>
      <c r="WSD133" s="511"/>
      <c r="WSE133" s="511"/>
      <c r="WSF133" s="511"/>
      <c r="WSG133" s="511"/>
      <c r="WSH133" s="511"/>
      <c r="WSI133" s="511"/>
      <c r="WSJ133" s="511"/>
      <c r="WSK133" s="511"/>
      <c r="WSL133" s="511"/>
      <c r="WSM133" s="511"/>
      <c r="WSN133" s="511"/>
      <c r="WSO133" s="511"/>
      <c r="WSP133" s="511"/>
      <c r="WSQ133" s="511"/>
      <c r="WSR133" s="511"/>
      <c r="WSS133" s="511"/>
      <c r="WST133" s="511"/>
      <c r="WSU133" s="511"/>
      <c r="WSV133" s="511"/>
      <c r="WSW133" s="511"/>
      <c r="WSX133" s="511"/>
      <c r="WSY133" s="511"/>
      <c r="WSZ133" s="511"/>
      <c r="WTA133" s="511"/>
      <c r="WTB133" s="511"/>
      <c r="WTC133" s="511"/>
      <c r="WTD133" s="511"/>
      <c r="WTE133" s="511"/>
      <c r="WTF133" s="511"/>
      <c r="WTG133" s="511"/>
      <c r="WTH133" s="511"/>
      <c r="WTI133" s="511"/>
      <c r="WTJ133" s="511"/>
      <c r="WTK133" s="511"/>
      <c r="WTL133" s="511"/>
      <c r="WTM133" s="511"/>
      <c r="WTN133" s="511"/>
      <c r="WTO133" s="511"/>
      <c r="WTP133" s="511"/>
      <c r="WTQ133" s="511"/>
      <c r="WTR133" s="511"/>
      <c r="WTS133" s="511"/>
      <c r="WTT133" s="511"/>
      <c r="WTU133" s="511"/>
      <c r="WTV133" s="511"/>
      <c r="WTW133" s="511"/>
      <c r="WTX133" s="511"/>
      <c r="WTY133" s="511"/>
      <c r="WTZ133" s="511"/>
      <c r="WUA133" s="511"/>
      <c r="WUB133" s="511"/>
      <c r="WUC133" s="511"/>
      <c r="WUD133" s="511"/>
      <c r="WUE133" s="511"/>
      <c r="WUF133" s="511"/>
      <c r="WUG133" s="511"/>
      <c r="WUH133" s="511"/>
      <c r="WUI133" s="511"/>
      <c r="WUJ133" s="511"/>
      <c r="WUK133" s="511"/>
      <c r="WUL133" s="511"/>
      <c r="WUM133" s="511"/>
      <c r="WUN133" s="511"/>
      <c r="WUO133" s="511"/>
      <c r="WUP133" s="511"/>
      <c r="WUQ133" s="511"/>
      <c r="WUR133" s="511"/>
      <c r="WUS133" s="511"/>
      <c r="WUT133" s="511"/>
      <c r="WUU133" s="511"/>
      <c r="WUV133" s="511"/>
      <c r="WUW133" s="511"/>
      <c r="WUX133" s="511"/>
      <c r="WUY133" s="511"/>
      <c r="WUZ133" s="511"/>
      <c r="WVA133" s="511"/>
      <c r="WVB133" s="511"/>
      <c r="WVC133" s="511"/>
      <c r="WVD133" s="511"/>
      <c r="WVE133" s="511"/>
      <c r="WVF133" s="511"/>
      <c r="WVG133" s="511"/>
      <c r="WVH133" s="511"/>
      <c r="WVI133" s="511"/>
      <c r="WVJ133" s="511"/>
      <c r="WVK133" s="511"/>
      <c r="WVL133" s="511"/>
      <c r="WVM133" s="511"/>
      <c r="WVN133" s="511"/>
      <c r="WVO133" s="511"/>
      <c r="WVP133" s="511"/>
      <c r="WVQ133" s="511"/>
      <c r="WVR133" s="511"/>
      <c r="WVS133" s="511"/>
      <c r="WVT133" s="511"/>
      <c r="WVU133" s="511"/>
      <c r="WVV133" s="511"/>
      <c r="WVW133" s="511"/>
      <c r="WVX133" s="511"/>
      <c r="WVY133" s="511"/>
      <c r="WVZ133" s="511"/>
      <c r="WWA133" s="511"/>
      <c r="WWB133" s="511"/>
      <c r="WWC133" s="511"/>
      <c r="WWD133" s="511"/>
      <c r="WWE133" s="511"/>
      <c r="WWF133" s="511"/>
      <c r="WWG133" s="511"/>
      <c r="WWH133" s="511"/>
      <c r="WWI133" s="511"/>
      <c r="WWJ133" s="511"/>
      <c r="WWK133" s="511"/>
      <c r="WWL133" s="511"/>
      <c r="WWM133" s="511"/>
      <c r="WWN133" s="511"/>
      <c r="WWO133" s="511"/>
      <c r="WWP133" s="511"/>
      <c r="WWQ133" s="511"/>
      <c r="WWR133" s="511"/>
      <c r="WWS133" s="511"/>
      <c r="WWT133" s="511"/>
      <c r="WWU133" s="511"/>
      <c r="WWV133" s="511"/>
      <c r="WWW133" s="511"/>
      <c r="WWX133" s="511"/>
      <c r="WWY133" s="511"/>
      <c r="WWZ133" s="511"/>
      <c r="WXA133" s="511"/>
      <c r="WXB133" s="511"/>
      <c r="WXC133" s="511"/>
      <c r="WXD133" s="511"/>
      <c r="WXE133" s="511"/>
      <c r="WXF133" s="511"/>
      <c r="WXG133" s="511"/>
      <c r="WXH133" s="511"/>
      <c r="WXI133" s="511"/>
      <c r="WXJ133" s="511"/>
      <c r="WXK133" s="511"/>
      <c r="WXL133" s="511"/>
      <c r="WXM133" s="511"/>
      <c r="WXN133" s="511"/>
      <c r="WXO133" s="511"/>
      <c r="WXP133" s="511"/>
      <c r="WXQ133" s="511"/>
      <c r="WXR133" s="511"/>
      <c r="WXS133" s="511"/>
      <c r="WXT133" s="511"/>
      <c r="WXU133" s="511"/>
      <c r="WXV133" s="511"/>
      <c r="WXW133" s="511"/>
      <c r="WXX133" s="511"/>
      <c r="WXY133" s="511"/>
      <c r="WXZ133" s="511"/>
      <c r="WYA133" s="511"/>
      <c r="WYB133" s="511"/>
      <c r="WYC133" s="511"/>
      <c r="WYD133" s="511"/>
      <c r="WYE133" s="511"/>
      <c r="WYF133" s="511"/>
      <c r="WYG133" s="511"/>
      <c r="WYH133" s="511"/>
      <c r="WYI133" s="511"/>
      <c r="WYJ133" s="511"/>
      <c r="WYK133" s="511"/>
      <c r="WYL133" s="511"/>
      <c r="WYM133" s="511"/>
      <c r="WYN133" s="511"/>
      <c r="WYO133" s="511"/>
      <c r="WYP133" s="511"/>
      <c r="WYQ133" s="511"/>
      <c r="WYR133" s="511"/>
      <c r="WYS133" s="511"/>
      <c r="WYT133" s="511"/>
      <c r="WYU133" s="511"/>
      <c r="WYV133" s="511"/>
      <c r="WYW133" s="511"/>
      <c r="WYX133" s="511"/>
      <c r="WYY133" s="511"/>
      <c r="WYZ133" s="511"/>
      <c r="WZA133" s="511"/>
      <c r="WZB133" s="511"/>
      <c r="WZC133" s="511"/>
      <c r="WZD133" s="511"/>
      <c r="WZE133" s="511"/>
      <c r="WZF133" s="511"/>
      <c r="WZG133" s="511"/>
      <c r="WZH133" s="511"/>
      <c r="WZI133" s="511"/>
      <c r="WZJ133" s="511"/>
      <c r="WZK133" s="511"/>
      <c r="WZL133" s="511"/>
      <c r="WZM133" s="511"/>
      <c r="WZN133" s="511"/>
      <c r="WZO133" s="511"/>
      <c r="WZP133" s="511"/>
      <c r="WZQ133" s="511"/>
      <c r="WZR133" s="511"/>
      <c r="WZS133" s="511"/>
      <c r="WZT133" s="511"/>
      <c r="WZU133" s="511"/>
      <c r="WZV133" s="511"/>
      <c r="WZW133" s="511"/>
      <c r="WZX133" s="511"/>
      <c r="WZY133" s="511"/>
      <c r="WZZ133" s="511"/>
      <c r="XAA133" s="511"/>
      <c r="XAB133" s="511"/>
      <c r="XAC133" s="511"/>
      <c r="XAD133" s="511"/>
      <c r="XAE133" s="511"/>
      <c r="XAF133" s="511"/>
      <c r="XAG133" s="511"/>
      <c r="XAH133" s="511"/>
      <c r="XAI133" s="511"/>
      <c r="XAJ133" s="511"/>
      <c r="XAK133" s="511"/>
      <c r="XAL133" s="511"/>
      <c r="XAM133" s="511"/>
      <c r="XAN133" s="511"/>
      <c r="XAO133" s="511"/>
      <c r="XAP133" s="511"/>
      <c r="XAQ133" s="511"/>
      <c r="XAR133" s="511"/>
      <c r="XAS133" s="511"/>
      <c r="XAT133" s="511"/>
      <c r="XAU133" s="511"/>
      <c r="XAV133" s="511"/>
      <c r="XAW133" s="511"/>
      <c r="XAX133" s="511"/>
      <c r="XAY133" s="511"/>
      <c r="XAZ133" s="511"/>
      <c r="XBA133" s="511"/>
      <c r="XBB133" s="511"/>
      <c r="XBC133" s="511"/>
      <c r="XBD133" s="511"/>
      <c r="XBE133" s="511"/>
      <c r="XBF133" s="511"/>
      <c r="XBG133" s="511"/>
      <c r="XBH133" s="511"/>
      <c r="XBI133" s="511"/>
      <c r="XBJ133" s="511"/>
      <c r="XBK133" s="511"/>
      <c r="XBL133" s="511"/>
      <c r="XBM133" s="511"/>
      <c r="XBN133" s="511"/>
      <c r="XBO133" s="511"/>
      <c r="XBP133" s="511"/>
      <c r="XBQ133" s="511"/>
      <c r="XBR133" s="511"/>
      <c r="XBS133" s="511"/>
      <c r="XBT133" s="511"/>
      <c r="XBU133" s="511"/>
      <c r="XBV133" s="511"/>
      <c r="XBW133" s="511"/>
      <c r="XBX133" s="511"/>
      <c r="XBY133" s="511"/>
      <c r="XBZ133" s="511"/>
      <c r="XCA133" s="511"/>
      <c r="XCB133" s="511"/>
      <c r="XCC133" s="511"/>
      <c r="XCD133" s="511"/>
      <c r="XCE133" s="511"/>
      <c r="XCF133" s="511"/>
      <c r="XCG133" s="511"/>
      <c r="XCH133" s="511"/>
      <c r="XCI133" s="511"/>
      <c r="XCJ133" s="511"/>
      <c r="XCK133" s="511"/>
      <c r="XCL133" s="511"/>
      <c r="XCM133" s="511"/>
      <c r="XCN133" s="511"/>
      <c r="XCO133" s="511"/>
      <c r="XCP133" s="511"/>
      <c r="XCQ133" s="511"/>
      <c r="XCR133" s="511"/>
      <c r="XCS133" s="511"/>
      <c r="XCT133" s="511"/>
      <c r="XCU133" s="511"/>
      <c r="XCV133" s="511"/>
      <c r="XCW133" s="511"/>
      <c r="XCX133" s="511"/>
      <c r="XCY133" s="511"/>
      <c r="XCZ133" s="511"/>
      <c r="XDA133" s="511"/>
      <c r="XDB133" s="511"/>
      <c r="XDC133" s="511"/>
      <c r="XDD133" s="511"/>
      <c r="XDE133" s="511"/>
      <c r="XDF133" s="511"/>
      <c r="XDG133" s="511"/>
      <c r="XDH133" s="511"/>
      <c r="XDI133" s="511"/>
      <c r="XDJ133" s="511"/>
      <c r="XDK133" s="511"/>
      <c r="XDL133" s="511"/>
      <c r="XDM133" s="511"/>
      <c r="XDN133" s="511"/>
      <c r="XDO133" s="511"/>
      <c r="XDP133" s="511"/>
      <c r="XDQ133" s="511"/>
      <c r="XDR133" s="511"/>
      <c r="XDS133" s="511"/>
      <c r="XDT133" s="511"/>
      <c r="XDU133" s="511"/>
      <c r="XDV133" s="511"/>
      <c r="XDW133" s="511"/>
      <c r="XDX133" s="511"/>
      <c r="XDY133" s="511"/>
      <c r="XDZ133" s="511"/>
      <c r="XEA133" s="511"/>
      <c r="XEB133" s="511"/>
      <c r="XEC133" s="511"/>
      <c r="XED133" s="511"/>
      <c r="XEE133" s="511"/>
      <c r="XEF133" s="511"/>
      <c r="XEG133" s="511"/>
      <c r="XEH133" s="511"/>
      <c r="XEI133" s="511"/>
      <c r="XEJ133" s="511"/>
      <c r="XEK133" s="511"/>
      <c r="XEL133" s="511"/>
      <c r="XEM133" s="511"/>
      <c r="XEN133" s="511"/>
      <c r="XEO133" s="511"/>
      <c r="XEP133" s="511"/>
      <c r="XEQ133" s="511"/>
      <c r="XER133" s="511"/>
      <c r="XES133" s="511"/>
      <c r="XET133" s="511"/>
      <c r="XEU133" s="511"/>
      <c r="XEV133" s="511"/>
      <c r="XEW133" s="511"/>
      <c r="XEX133" s="511"/>
      <c r="XEY133" s="511"/>
      <c r="XEZ133" s="511"/>
      <c r="XFA133" s="511"/>
      <c r="XFB133" s="511"/>
      <c r="XFC133" s="511"/>
      <c r="XFD133" s="511"/>
    </row>
    <row r="134" spans="1:16384" ht="30" customHeight="1">
      <c r="A134" s="330" t="s">
        <v>63</v>
      </c>
    </row>
    <row r="135" spans="1:16384" ht="30" customHeight="1">
      <c r="A135" s="330" t="s">
        <v>56</v>
      </c>
    </row>
    <row r="136" spans="1:16384" ht="30" customHeight="1">
      <c r="A136" s="330" t="s">
        <v>62</v>
      </c>
    </row>
    <row r="137" spans="1:16384" ht="30" customHeight="1">
      <c r="A137" s="330" t="s">
        <v>61</v>
      </c>
    </row>
    <row r="138" spans="1:16384" ht="30" customHeight="1">
      <c r="A138" s="330" t="s">
        <v>60</v>
      </c>
    </row>
    <row r="139" spans="1:16384" ht="30" customHeight="1">
      <c r="A139" s="330" t="s">
        <v>56</v>
      </c>
    </row>
    <row r="140" spans="1:16384" ht="30" customHeight="1">
      <c r="A140" s="330" t="s">
        <v>59</v>
      </c>
    </row>
    <row r="141" spans="1:16384" ht="30" customHeight="1">
      <c r="A141" s="330" t="s">
        <v>56</v>
      </c>
    </row>
    <row r="142" spans="1:16384" ht="30" customHeight="1">
      <c r="A142" s="330" t="s">
        <v>58</v>
      </c>
    </row>
    <row r="143" spans="1:16384" ht="30" customHeight="1">
      <c r="A143" s="330" t="s">
        <v>56</v>
      </c>
    </row>
    <row r="144" spans="1:16384" ht="30" customHeight="1">
      <c r="A144" s="330" t="s">
        <v>57</v>
      </c>
    </row>
    <row r="145" spans="1:1" ht="30" customHeight="1">
      <c r="A145" s="330" t="s">
        <v>56</v>
      </c>
    </row>
    <row r="146" spans="1:1" ht="30" customHeight="1"/>
    <row r="147" spans="1:1" ht="30" customHeight="1">
      <c r="A147" s="330" t="s">
        <v>55</v>
      </c>
    </row>
    <row r="148" spans="1:1" ht="30" customHeight="1">
      <c r="A148" s="330" t="s">
        <v>54</v>
      </c>
    </row>
    <row r="149" spans="1:1" ht="30" customHeight="1">
      <c r="A149" s="330" t="s">
        <v>53</v>
      </c>
    </row>
    <row r="150" spans="1:1" ht="30" customHeight="1">
      <c r="A150" s="330" t="s">
        <v>45</v>
      </c>
    </row>
    <row r="151" spans="1:1" ht="30" customHeight="1">
      <c r="A151" s="330" t="s">
        <v>52</v>
      </c>
    </row>
    <row r="152" spans="1:1" ht="30" customHeight="1">
      <c r="A152" s="330" t="s">
        <v>51</v>
      </c>
    </row>
    <row r="153" spans="1:1" ht="30" customHeight="1">
      <c r="A153" s="330" t="s">
        <v>50</v>
      </c>
    </row>
    <row r="154" spans="1:1" ht="30" customHeight="1">
      <c r="A154" s="330" t="s">
        <v>49</v>
      </c>
    </row>
    <row r="155" spans="1:1" ht="30" customHeight="1">
      <c r="A155" s="330" t="s">
        <v>48</v>
      </c>
    </row>
    <row r="156" spans="1:1" ht="30" customHeight="1">
      <c r="A156" s="330" t="s">
        <v>45</v>
      </c>
    </row>
    <row r="157" spans="1:1" ht="30" customHeight="1">
      <c r="A157" s="330" t="s">
        <v>47</v>
      </c>
    </row>
    <row r="158" spans="1:1" ht="30" customHeight="1">
      <c r="A158" s="330" t="s">
        <v>45</v>
      </c>
    </row>
    <row r="159" spans="1:1" ht="30" customHeight="1">
      <c r="A159" s="330" t="s">
        <v>46</v>
      </c>
    </row>
    <row r="160" spans="1:1" ht="30" customHeight="1">
      <c r="A160" s="330" t="s">
        <v>45</v>
      </c>
    </row>
    <row r="161" spans="1:1" ht="30" customHeight="1"/>
    <row r="162" spans="1:1" ht="30" customHeight="1">
      <c r="A162" s="330" t="s">
        <v>44</v>
      </c>
    </row>
    <row r="163" spans="1:1" ht="30" customHeight="1">
      <c r="A163" s="330" t="s">
        <v>40</v>
      </c>
    </row>
    <row r="164" spans="1:1" ht="30" customHeight="1">
      <c r="A164" s="330" t="s">
        <v>43</v>
      </c>
    </row>
    <row r="165" spans="1:1" ht="30" customHeight="1">
      <c r="A165" s="330" t="s">
        <v>42</v>
      </c>
    </row>
    <row r="166" spans="1:1" ht="30" customHeight="1">
      <c r="A166" s="330" t="s">
        <v>41</v>
      </c>
    </row>
    <row r="167" spans="1:1" ht="30" customHeight="1">
      <c r="A167" s="330" t="s">
        <v>40</v>
      </c>
    </row>
    <row r="168" spans="1:1" ht="30" customHeight="1">
      <c r="A168" s="330" t="s">
        <v>39</v>
      </c>
    </row>
    <row r="169" spans="1:1" ht="30" customHeight="1">
      <c r="A169" s="330" t="s">
        <v>38</v>
      </c>
    </row>
    <row r="170" spans="1:1" ht="30" customHeight="1">
      <c r="A170" s="330" t="s">
        <v>37</v>
      </c>
    </row>
    <row r="171" spans="1:1" ht="30" customHeight="1">
      <c r="A171" s="330" t="s">
        <v>36</v>
      </c>
    </row>
    <row r="172" spans="1:1" ht="30" customHeight="1">
      <c r="A172" s="330" t="s">
        <v>35</v>
      </c>
    </row>
    <row r="173" spans="1:1" ht="30" customHeight="1">
      <c r="A173" s="330" t="s">
        <v>34</v>
      </c>
    </row>
    <row r="174" spans="1:1" ht="30" customHeight="1"/>
    <row r="175" spans="1:1" ht="30" customHeight="1">
      <c r="A175" s="330" t="s">
        <v>33</v>
      </c>
    </row>
    <row r="176" spans="1:1" ht="30" customHeight="1">
      <c r="A176" s="330" t="s">
        <v>32</v>
      </c>
    </row>
    <row r="177" spans="1:1" ht="30" customHeight="1">
      <c r="A177" s="330" t="s">
        <v>23</v>
      </c>
    </row>
    <row r="178" spans="1:1" ht="30" customHeight="1">
      <c r="A178" s="330" t="s">
        <v>31</v>
      </c>
    </row>
    <row r="179" spans="1:1" ht="30" customHeight="1">
      <c r="A179" s="330" t="s">
        <v>30</v>
      </c>
    </row>
    <row r="180" spans="1:1" ht="30" customHeight="1">
      <c r="A180" s="330" t="s">
        <v>29</v>
      </c>
    </row>
    <row r="181" spans="1:1" ht="30" customHeight="1">
      <c r="A181" s="330" t="s">
        <v>28</v>
      </c>
    </row>
    <row r="182" spans="1:1" ht="30" customHeight="1"/>
    <row r="183" spans="1:1" ht="30" customHeight="1">
      <c r="A183" s="330" t="s">
        <v>27</v>
      </c>
    </row>
    <row r="184" spans="1:1" ht="30" customHeight="1">
      <c r="A184" s="330" t="s">
        <v>26</v>
      </c>
    </row>
    <row r="185" spans="1:1" ht="30" customHeight="1">
      <c r="A185" s="330" t="s">
        <v>25</v>
      </c>
    </row>
    <row r="186" spans="1:1" ht="30" customHeight="1">
      <c r="A186" s="330" t="s">
        <v>24</v>
      </c>
    </row>
    <row r="187" spans="1:1" ht="30" customHeight="1">
      <c r="A187" s="330" t="s">
        <v>23</v>
      </c>
    </row>
    <row r="188" spans="1:1" ht="30" customHeight="1">
      <c r="A188" s="330" t="s">
        <v>22</v>
      </c>
    </row>
    <row r="189" spans="1:1" ht="30" customHeight="1">
      <c r="A189" s="330" t="s">
        <v>21</v>
      </c>
    </row>
    <row r="190" spans="1:1" ht="30" customHeight="1">
      <c r="A190" s="330" t="s">
        <v>20</v>
      </c>
    </row>
    <row r="191" spans="1:1" ht="30" customHeight="1">
      <c r="A191" s="330" t="s">
        <v>19</v>
      </c>
    </row>
    <row r="192" spans="1:1" ht="30" customHeight="1">
      <c r="A192" s="330" t="s">
        <v>18</v>
      </c>
    </row>
    <row r="193" spans="1:1" ht="30" customHeight="1">
      <c r="A193" s="330" t="s">
        <v>17</v>
      </c>
    </row>
    <row r="194" spans="1:1" ht="30" customHeight="1">
      <c r="A194" s="330" t="s">
        <v>16</v>
      </c>
    </row>
    <row r="195" spans="1:1" ht="30" customHeight="1">
      <c r="A195" s="330" t="s">
        <v>15</v>
      </c>
    </row>
    <row r="196" spans="1:1" ht="30" customHeight="1"/>
    <row r="197" spans="1:1" ht="30" customHeight="1">
      <c r="A197" s="330" t="s">
        <v>14</v>
      </c>
    </row>
    <row r="198" spans="1:1" ht="30" customHeight="1">
      <c r="A198" s="330" t="s">
        <v>9</v>
      </c>
    </row>
    <row r="199" spans="1:1" ht="30" customHeight="1">
      <c r="A199" s="330" t="s">
        <v>13</v>
      </c>
    </row>
    <row r="200" spans="1:1" ht="30" customHeight="1">
      <c r="A200" s="330" t="s">
        <v>12</v>
      </c>
    </row>
    <row r="201" spans="1:1" ht="30" customHeight="1">
      <c r="A201" s="330" t="s">
        <v>11</v>
      </c>
    </row>
    <row r="202" spans="1:1" ht="30" customHeight="1">
      <c r="A202" s="330" t="s">
        <v>9</v>
      </c>
    </row>
    <row r="203" spans="1:1" ht="30" customHeight="1">
      <c r="A203" s="330" t="s">
        <v>10</v>
      </c>
    </row>
    <row r="204" spans="1:1" ht="30" customHeight="1">
      <c r="A204" s="330" t="s">
        <v>9</v>
      </c>
    </row>
    <row r="205" spans="1:1" ht="30" customHeight="1">
      <c r="A205" s="330" t="s">
        <v>8</v>
      </c>
    </row>
    <row r="206" spans="1:1" ht="30" customHeight="1">
      <c r="A206" s="330" t="s">
        <v>7</v>
      </c>
    </row>
    <row r="207" spans="1:1" ht="30" customHeight="1">
      <c r="A207" s="330" t="s">
        <v>6</v>
      </c>
    </row>
    <row r="208" spans="1:1" ht="30" customHeight="1">
      <c r="A208" s="330" t="s">
        <v>5</v>
      </c>
    </row>
    <row r="209" spans="1:1" ht="30" customHeight="1"/>
    <row r="210" spans="1:1" ht="30" customHeight="1">
      <c r="A210" s="330" t="s">
        <v>4</v>
      </c>
    </row>
    <row r="211" spans="1:1" ht="30" customHeight="1">
      <c r="A211" s="330" t="s">
        <v>2</v>
      </c>
    </row>
    <row r="212" spans="1:1" ht="30" customHeight="1">
      <c r="A212" s="330" t="s">
        <v>3</v>
      </c>
    </row>
    <row r="213" spans="1:1" ht="30" customHeight="1">
      <c r="A213" s="330" t="s">
        <v>2</v>
      </c>
    </row>
    <row r="214" spans="1:1" ht="30" customHeight="1">
      <c r="A214" s="330" t="s">
        <v>1</v>
      </c>
    </row>
    <row r="215" spans="1:1" ht="30" customHeight="1">
      <c r="A215" s="330" t="s">
        <v>0</v>
      </c>
    </row>
    <row r="216" spans="1:1" ht="30" customHeight="1"/>
    <row r="217" spans="1:1" ht="30" customHeight="1"/>
    <row r="218" spans="1:1" ht="30" customHeight="1"/>
    <row r="219" spans="1:1" ht="30" customHeight="1"/>
  </sheetData>
  <mergeCells count="64">
    <mergeCell ref="A92:J92"/>
    <mergeCell ref="B26:J26"/>
    <mergeCell ref="B25:J25"/>
    <mergeCell ref="B27:J27"/>
    <mergeCell ref="B28:J28"/>
    <mergeCell ref="A36:J36"/>
    <mergeCell ref="A38:J38"/>
    <mergeCell ref="A40:J40"/>
    <mergeCell ref="B31:J31"/>
    <mergeCell ref="A53:J53"/>
    <mergeCell ref="A55:J55"/>
    <mergeCell ref="A57:J57"/>
    <mergeCell ref="B47:J47"/>
    <mergeCell ref="B48:J48"/>
    <mergeCell ref="B88:J88"/>
    <mergeCell ref="B90:J90"/>
    <mergeCell ref="A94:J94"/>
    <mergeCell ref="B60:J60"/>
    <mergeCell ref="B62:J62"/>
    <mergeCell ref="B63:J63"/>
    <mergeCell ref="B64:J64"/>
    <mergeCell ref="B65:J65"/>
    <mergeCell ref="B66:J66"/>
    <mergeCell ref="A69:J69"/>
    <mergeCell ref="B67:J67"/>
    <mergeCell ref="B77:J77"/>
    <mergeCell ref="B76:J76"/>
    <mergeCell ref="B79:J79"/>
    <mergeCell ref="B80:J80"/>
    <mergeCell ref="A71:J71"/>
    <mergeCell ref="A75:J75"/>
    <mergeCell ref="A82:J82"/>
    <mergeCell ref="B15:J15"/>
    <mergeCell ref="B24:J24"/>
    <mergeCell ref="B16:J16"/>
    <mergeCell ref="B19:J19"/>
    <mergeCell ref="B23:J23"/>
    <mergeCell ref="B22:J22"/>
    <mergeCell ref="B5:J5"/>
    <mergeCell ref="B7:J7"/>
    <mergeCell ref="B6:J6"/>
    <mergeCell ref="B10:J10"/>
    <mergeCell ref="B14:J14"/>
    <mergeCell ref="A108:J108"/>
    <mergeCell ref="A110:J110"/>
    <mergeCell ref="A112:J112"/>
    <mergeCell ref="A114:J114"/>
    <mergeCell ref="B43:J43"/>
    <mergeCell ref="B84:J84"/>
    <mergeCell ref="B85:J85"/>
    <mergeCell ref="B86:J86"/>
    <mergeCell ref="B87:J87"/>
    <mergeCell ref="B73:J73"/>
    <mergeCell ref="B100:J100"/>
    <mergeCell ref="B101:J101"/>
    <mergeCell ref="B102:J102"/>
    <mergeCell ref="A104:J104"/>
    <mergeCell ref="B89:J89"/>
    <mergeCell ref="B99:J99"/>
    <mergeCell ref="B61:J61"/>
    <mergeCell ref="K79:N79"/>
    <mergeCell ref="B83:J83"/>
    <mergeCell ref="B49:J49"/>
    <mergeCell ref="A51:J51"/>
  </mergeCells>
  <pageMargins left="0.70866141732283472" right="0.70866141732283472" top="0.74803149606299213" bottom="0.74803149606299213" header="0.31496062992125984" footer="0.31496062992125984"/>
  <pageSetup scale="87" orientation="portrait" horizontalDpi="96" verticalDpi="96" r:id="rId1"/>
  <headerFooter alignWithMargins="0"/>
  <rowBreaks count="3" manualBreakCount="3">
    <brk id="29" max="9" man="1"/>
    <brk id="58" max="9" man="1"/>
    <brk id="91" max="9" man="1"/>
  </rowBreaks>
</worksheet>
</file>

<file path=xl/worksheets/sheet20.xml><?xml version="1.0" encoding="utf-8"?>
<worksheet xmlns="http://schemas.openxmlformats.org/spreadsheetml/2006/main" xmlns:r="http://schemas.openxmlformats.org/officeDocument/2006/relationships">
  <dimension ref="A1:O52"/>
  <sheetViews>
    <sheetView view="pageBreakPreview" zoomScale="60" zoomScaleNormal="100" workbookViewId="0"/>
  </sheetViews>
  <sheetFormatPr defaultRowHeight="15"/>
  <cols>
    <col min="1" max="1" width="9.140625" customWidth="1"/>
    <col min="2" max="15" width="12.7109375" customWidth="1"/>
  </cols>
  <sheetData>
    <row r="1" spans="1:15" ht="15.75">
      <c r="A1" s="511" t="s">
        <v>718</v>
      </c>
    </row>
    <row r="3" spans="1:15" s="479" customFormat="1" ht="75" customHeight="1">
      <c r="A3" s="481"/>
      <c r="B3" s="483" t="s">
        <v>658</v>
      </c>
      <c r="C3" s="483" t="s">
        <v>659</v>
      </c>
      <c r="D3" s="483" t="s">
        <v>660</v>
      </c>
      <c r="E3" s="483" t="s">
        <v>661</v>
      </c>
      <c r="F3" s="483" t="s">
        <v>662</v>
      </c>
      <c r="G3" s="483" t="s">
        <v>335</v>
      </c>
      <c r="H3" s="483" t="s">
        <v>382</v>
      </c>
      <c r="I3" s="483" t="s">
        <v>331</v>
      </c>
      <c r="J3" s="483" t="s">
        <v>332</v>
      </c>
      <c r="K3" s="483" t="s">
        <v>390</v>
      </c>
      <c r="L3" s="483" t="s">
        <v>381</v>
      </c>
      <c r="M3" s="483" t="s">
        <v>392</v>
      </c>
      <c r="N3" s="483" t="s">
        <v>663</v>
      </c>
      <c r="O3" s="483" t="s">
        <v>664</v>
      </c>
    </row>
    <row r="4" spans="1:15">
      <c r="A4" s="464">
        <v>1961</v>
      </c>
      <c r="B4" s="554">
        <v>12.824510304219823</v>
      </c>
      <c r="C4" s="555">
        <v>747.07268518518515</v>
      </c>
      <c r="D4" s="555">
        <v>27.636822916666667</v>
      </c>
      <c r="E4" s="555">
        <v>43.205345622119815</v>
      </c>
      <c r="F4" s="555">
        <v>64.246127999999999</v>
      </c>
      <c r="G4" s="555">
        <v>35.645496503496503</v>
      </c>
      <c r="H4" s="555">
        <v>11.133855303810503</v>
      </c>
      <c r="I4" s="555">
        <v>20.07223347013224</v>
      </c>
      <c r="J4" s="555">
        <v>15.064040078201369</v>
      </c>
      <c r="K4" s="555">
        <v>15.388822641509433</v>
      </c>
      <c r="L4" s="555">
        <v>16.428866795366794</v>
      </c>
      <c r="M4" s="555">
        <v>16.245344729344726</v>
      </c>
      <c r="N4" s="555" t="s">
        <v>164</v>
      </c>
      <c r="O4" s="556" t="s">
        <v>164</v>
      </c>
    </row>
    <row r="5" spans="1:15">
      <c r="A5" s="465">
        <v>1962</v>
      </c>
      <c r="B5" s="557">
        <v>12.733726040205704</v>
      </c>
      <c r="C5" s="558">
        <v>718.96500000000003</v>
      </c>
      <c r="D5" s="558">
        <v>27.294030006978367</v>
      </c>
      <c r="E5" s="558">
        <v>35.67479400749064</v>
      </c>
      <c r="F5" s="558">
        <v>65.183599999999998</v>
      </c>
      <c r="G5" s="558">
        <v>41.282529411764713</v>
      </c>
      <c r="H5" s="558">
        <v>12.115465568862279</v>
      </c>
      <c r="I5" s="558">
        <v>20.344163048294199</v>
      </c>
      <c r="J5" s="558">
        <v>16.389494515975201</v>
      </c>
      <c r="K5" s="558">
        <v>16.404741473059811</v>
      </c>
      <c r="L5" s="558">
        <v>18.259531992687386</v>
      </c>
      <c r="M5" s="558">
        <v>20.509803370786518</v>
      </c>
      <c r="N5" s="558" t="s">
        <v>164</v>
      </c>
      <c r="O5" s="559" t="s">
        <v>164</v>
      </c>
    </row>
    <row r="6" spans="1:15">
      <c r="A6" s="465">
        <v>1963</v>
      </c>
      <c r="B6" s="557">
        <v>13.874596774193549</v>
      </c>
      <c r="C6" s="558">
        <v>798.85</v>
      </c>
      <c r="D6" s="558">
        <v>29.706677536231883</v>
      </c>
      <c r="E6" s="558">
        <v>37.112558139534883</v>
      </c>
      <c r="F6" s="558">
        <v>69.167308411214947</v>
      </c>
      <c r="G6" s="558">
        <v>46.171250000000001</v>
      </c>
      <c r="H6" s="558">
        <v>13.05399855907781</v>
      </c>
      <c r="I6" s="558">
        <v>20.882466696074108</v>
      </c>
      <c r="J6" s="558">
        <v>17.048561371005096</v>
      </c>
      <c r="K6" s="558">
        <v>16.901361520190022</v>
      </c>
      <c r="L6" s="558">
        <v>18.615159817351596</v>
      </c>
      <c r="M6" s="558">
        <v>22.033843023255812</v>
      </c>
      <c r="N6" s="558" t="s">
        <v>164</v>
      </c>
      <c r="O6" s="559" t="s">
        <v>164</v>
      </c>
    </row>
    <row r="7" spans="1:15">
      <c r="A7" s="465">
        <v>1964</v>
      </c>
      <c r="B7" s="557">
        <v>13.856275994250121</v>
      </c>
      <c r="C7" s="558">
        <v>816.8691729323308</v>
      </c>
      <c r="D7" s="558">
        <v>35.455743193524647</v>
      </c>
      <c r="E7" s="558">
        <v>38.437351778656129</v>
      </c>
      <c r="F7" s="558">
        <v>76.963719101123601</v>
      </c>
      <c r="G7" s="558">
        <v>49.16614189189189</v>
      </c>
      <c r="H7" s="558">
        <v>13.59623534883721</v>
      </c>
      <c r="I7" s="558">
        <v>21.549845511482253</v>
      </c>
      <c r="J7" s="558">
        <v>17.643350537634408</v>
      </c>
      <c r="K7" s="558">
        <v>18.034929147982062</v>
      </c>
      <c r="L7" s="558">
        <v>19.296006884681585</v>
      </c>
      <c r="M7" s="558">
        <v>23.38089275362319</v>
      </c>
      <c r="N7" s="558" t="s">
        <v>164</v>
      </c>
      <c r="O7" s="559" t="s">
        <v>164</v>
      </c>
    </row>
    <row r="8" spans="1:15">
      <c r="A8" s="465">
        <v>1965</v>
      </c>
      <c r="B8" s="557">
        <v>13.766691322901849</v>
      </c>
      <c r="C8" s="558">
        <v>740.70585443037976</v>
      </c>
      <c r="D8" s="558">
        <v>33.2010775862069</v>
      </c>
      <c r="E8" s="558">
        <v>37.538509090909088</v>
      </c>
      <c r="F8" s="558">
        <v>83.812548387096768</v>
      </c>
      <c r="G8" s="558">
        <v>52.287441558441557</v>
      </c>
      <c r="H8" s="558">
        <v>13.944038479157124</v>
      </c>
      <c r="I8" s="558">
        <v>21.683104722792606</v>
      </c>
      <c r="J8" s="558">
        <v>18.500285135682468</v>
      </c>
      <c r="K8" s="558">
        <v>19.007587211655199</v>
      </c>
      <c r="L8" s="558">
        <v>19.976592502037491</v>
      </c>
      <c r="M8" s="558">
        <v>25.562255451713394</v>
      </c>
      <c r="N8" s="558" t="s">
        <v>164</v>
      </c>
      <c r="O8" s="559" t="s">
        <v>164</v>
      </c>
    </row>
    <row r="9" spans="1:15">
      <c r="A9" s="465">
        <v>1966</v>
      </c>
      <c r="B9" s="557">
        <v>13.915028248587571</v>
      </c>
      <c r="C9" s="558">
        <v>1061.8047916666667</v>
      </c>
      <c r="D9" s="558">
        <v>31.450569782330344</v>
      </c>
      <c r="E9" s="558">
        <v>40.660557491289197</v>
      </c>
      <c r="F9" s="558">
        <v>81.436743131868127</v>
      </c>
      <c r="G9" s="558">
        <v>55.897993333333332</v>
      </c>
      <c r="H9" s="558">
        <v>14.148927423059256</v>
      </c>
      <c r="I9" s="558">
        <v>21.780350173544157</v>
      </c>
      <c r="J9" s="558">
        <v>18.09810275300504</v>
      </c>
      <c r="K9" s="558">
        <v>19.34678854127403</v>
      </c>
      <c r="L9" s="558">
        <v>20.626261904761904</v>
      </c>
      <c r="M9" s="558">
        <v>25.975677325581394</v>
      </c>
      <c r="N9" s="558" t="s">
        <v>164</v>
      </c>
      <c r="O9" s="559" t="s">
        <v>164</v>
      </c>
    </row>
    <row r="10" spans="1:15">
      <c r="A10" s="465">
        <v>1967</v>
      </c>
      <c r="B10" s="557">
        <v>13.802263846928497</v>
      </c>
      <c r="C10" s="558">
        <v>1138.0442460317461</v>
      </c>
      <c r="D10" s="558">
        <v>34.571835526315787</v>
      </c>
      <c r="E10" s="558">
        <v>40.101649484536082</v>
      </c>
      <c r="F10" s="558">
        <v>82.182641752577325</v>
      </c>
      <c r="G10" s="558">
        <v>56.683194968553458</v>
      </c>
      <c r="H10" s="558">
        <v>14.798957466481738</v>
      </c>
      <c r="I10" s="558">
        <v>20.802799240986722</v>
      </c>
      <c r="J10" s="558">
        <v>17.625230709577355</v>
      </c>
      <c r="K10" s="558">
        <v>20.02632373540856</v>
      </c>
      <c r="L10" s="558">
        <v>19.599615384615383</v>
      </c>
      <c r="M10" s="558">
        <v>21.210753588516745</v>
      </c>
      <c r="N10" s="558" t="s">
        <v>164</v>
      </c>
      <c r="O10" s="559" t="s">
        <v>164</v>
      </c>
    </row>
    <row r="11" spans="1:15">
      <c r="A11" s="465">
        <v>1968</v>
      </c>
      <c r="B11" s="557">
        <v>14.990837310195229</v>
      </c>
      <c r="C11" s="558">
        <v>740.75181818181818</v>
      </c>
      <c r="D11" s="558">
        <v>39.278140096618358</v>
      </c>
      <c r="E11" s="558">
        <v>39.592736486486487</v>
      </c>
      <c r="F11" s="558">
        <v>85.811213054187192</v>
      </c>
      <c r="G11" s="558">
        <v>61.097050314465406</v>
      </c>
      <c r="H11" s="558">
        <v>16.049810648148149</v>
      </c>
      <c r="I11" s="558">
        <v>21.837330309901738</v>
      </c>
      <c r="J11" s="558">
        <v>19.258986933128366</v>
      </c>
      <c r="K11" s="558">
        <v>21.112295638749519</v>
      </c>
      <c r="L11" s="558">
        <v>21.40278</v>
      </c>
      <c r="M11" s="558">
        <v>23.09411519607843</v>
      </c>
      <c r="N11" s="558" t="s">
        <v>164</v>
      </c>
      <c r="O11" s="559" t="s">
        <v>164</v>
      </c>
    </row>
    <row r="12" spans="1:15">
      <c r="A12" s="465">
        <v>1969</v>
      </c>
      <c r="B12" s="557">
        <v>16.108163440860213</v>
      </c>
      <c r="C12" s="558">
        <v>707.92398373983735</v>
      </c>
      <c r="D12" s="558">
        <v>42.980461200585651</v>
      </c>
      <c r="E12" s="558">
        <v>41.099758620689656</v>
      </c>
      <c r="F12" s="558">
        <v>89.099978647686839</v>
      </c>
      <c r="G12" s="558">
        <v>64.467683229813659</v>
      </c>
      <c r="H12" s="558">
        <v>15.914173833485819</v>
      </c>
      <c r="I12" s="558">
        <v>23.01547498187092</v>
      </c>
      <c r="J12" s="558">
        <v>19.786830528375734</v>
      </c>
      <c r="K12" s="558">
        <v>21.723820648078373</v>
      </c>
      <c r="L12" s="558">
        <v>21.926581673306774</v>
      </c>
      <c r="M12" s="558">
        <v>23.09411519607843</v>
      </c>
      <c r="N12" s="558" t="s">
        <v>164</v>
      </c>
      <c r="O12" s="559" t="s">
        <v>164</v>
      </c>
    </row>
    <row r="13" spans="1:15">
      <c r="A13" s="465">
        <v>1970</v>
      </c>
      <c r="B13" s="557">
        <v>16.445837837837839</v>
      </c>
      <c r="C13" s="558">
        <v>752.64785447761199</v>
      </c>
      <c r="D13" s="558">
        <v>40.062249348958332</v>
      </c>
      <c r="E13" s="558">
        <v>44.937802197802199</v>
      </c>
      <c r="F13" s="558">
        <v>99.393432624113473</v>
      </c>
      <c r="G13" s="558">
        <v>72.956310559006212</v>
      </c>
      <c r="H13" s="558">
        <v>16.884421254188606</v>
      </c>
      <c r="I13" s="558">
        <v>22.887942091929062</v>
      </c>
      <c r="J13" s="558">
        <v>19.708782112624213</v>
      </c>
      <c r="K13" s="558">
        <v>21.328816710575836</v>
      </c>
      <c r="L13" s="558">
        <v>21.761098673300165</v>
      </c>
      <c r="M13" s="558">
        <v>22.952640586797067</v>
      </c>
      <c r="N13" s="558" t="s">
        <v>164</v>
      </c>
      <c r="O13" s="559" t="s">
        <v>164</v>
      </c>
    </row>
    <row r="14" spans="1:15">
      <c r="A14" s="465">
        <v>1971</v>
      </c>
      <c r="B14" s="557">
        <v>17.710466546112116</v>
      </c>
      <c r="C14" s="558">
        <v>700.97764900662253</v>
      </c>
      <c r="D14" s="558">
        <v>37.32194678780013</v>
      </c>
      <c r="E14" s="558">
        <v>41.120877192982455</v>
      </c>
      <c r="F14" s="558">
        <v>103.83895076201641</v>
      </c>
      <c r="G14" s="558">
        <v>88.598885135135134</v>
      </c>
      <c r="H14" s="558">
        <v>16.828240306582508</v>
      </c>
      <c r="I14" s="558">
        <v>23.093441057656996</v>
      </c>
      <c r="J14" s="558">
        <v>18.906264771877336</v>
      </c>
      <c r="K14" s="558">
        <v>22.256719424460432</v>
      </c>
      <c r="L14" s="558">
        <v>24.914186212361333</v>
      </c>
      <c r="M14" s="558">
        <v>25.03721882951654</v>
      </c>
      <c r="N14" s="558" t="s">
        <v>164</v>
      </c>
      <c r="O14" s="559" t="s">
        <v>164</v>
      </c>
    </row>
    <row r="15" spans="1:15">
      <c r="A15" s="465">
        <v>1972</v>
      </c>
      <c r="B15" s="557">
        <v>19.123797119599249</v>
      </c>
      <c r="C15" s="558">
        <v>755.83500000000004</v>
      </c>
      <c r="D15" s="558">
        <v>40.292394701086955</v>
      </c>
      <c r="E15" s="558">
        <v>37.941440922190203</v>
      </c>
      <c r="F15" s="558">
        <v>118.65921327014217</v>
      </c>
      <c r="G15" s="558">
        <v>100.40621126760563</v>
      </c>
      <c r="H15" s="558">
        <v>15.918457364341084</v>
      </c>
      <c r="I15" s="558">
        <v>24.736258158085569</v>
      </c>
      <c r="J15" s="558">
        <v>19.838923735119046</v>
      </c>
      <c r="K15" s="558">
        <v>23.066663656884877</v>
      </c>
      <c r="L15" s="558">
        <v>27.295280459770115</v>
      </c>
      <c r="M15" s="558">
        <v>27.002418181818182</v>
      </c>
      <c r="N15" s="558" t="s">
        <v>164</v>
      </c>
      <c r="O15" s="559" t="s">
        <v>164</v>
      </c>
    </row>
    <row r="16" spans="1:15">
      <c r="A16" s="465">
        <v>1973</v>
      </c>
      <c r="B16" s="557">
        <v>18.963840688912811</v>
      </c>
      <c r="C16" s="558">
        <v>861.26015625000002</v>
      </c>
      <c r="D16" s="558">
        <v>47.154427048634247</v>
      </c>
      <c r="E16" s="558">
        <v>42.61129380053908</v>
      </c>
      <c r="F16" s="558">
        <v>126.38249660633484</v>
      </c>
      <c r="G16" s="558">
        <v>95.849177215189869</v>
      </c>
      <c r="H16" s="558">
        <v>15.908210188679245</v>
      </c>
      <c r="I16" s="558">
        <v>25.947559725730784</v>
      </c>
      <c r="J16" s="558">
        <v>21.272630758070367</v>
      </c>
      <c r="K16" s="558">
        <v>24.245172413793103</v>
      </c>
      <c r="L16" s="558">
        <v>28.348052980132451</v>
      </c>
      <c r="M16" s="558">
        <v>30.652770780856422</v>
      </c>
      <c r="N16" s="558" t="s">
        <v>164</v>
      </c>
      <c r="O16" s="559" t="s">
        <v>164</v>
      </c>
    </row>
    <row r="17" spans="1:15">
      <c r="A17" s="465">
        <v>1974</v>
      </c>
      <c r="B17" s="557">
        <v>18.054504596527067</v>
      </c>
      <c r="C17" s="558">
        <v>701.69256756756761</v>
      </c>
      <c r="D17" s="558">
        <v>41.343297124600639</v>
      </c>
      <c r="E17" s="558">
        <v>38.420255102040819</v>
      </c>
      <c r="F17" s="558">
        <v>130.10961864406781</v>
      </c>
      <c r="G17" s="558">
        <v>101.75547741935483</v>
      </c>
      <c r="H17" s="558">
        <v>17.173445686900958</v>
      </c>
      <c r="I17" s="558">
        <v>27.339380476026214</v>
      </c>
      <c r="J17" s="558">
        <v>21.939585588752198</v>
      </c>
      <c r="K17" s="558">
        <v>25.636047805922225</v>
      </c>
      <c r="L17" s="558">
        <v>28.669073508005823</v>
      </c>
      <c r="M17" s="558">
        <v>30.851366197183093</v>
      </c>
      <c r="N17" s="558" t="s">
        <v>164</v>
      </c>
      <c r="O17" s="559" t="s">
        <v>164</v>
      </c>
    </row>
    <row r="18" spans="1:15">
      <c r="A18" s="465">
        <v>1975</v>
      </c>
      <c r="B18" s="557">
        <v>17.326571599760335</v>
      </c>
      <c r="C18" s="558">
        <v>629.56461218836569</v>
      </c>
      <c r="D18" s="558">
        <v>39.803003992015967</v>
      </c>
      <c r="E18" s="558">
        <v>39.011209677419352</v>
      </c>
      <c r="F18" s="558">
        <v>125.31535539714868</v>
      </c>
      <c r="G18" s="558">
        <v>108.02807534246575</v>
      </c>
      <c r="H18" s="558">
        <v>17.377986760812004</v>
      </c>
      <c r="I18" s="558">
        <v>23.48535233570863</v>
      </c>
      <c r="J18" s="558">
        <v>20.880780269058295</v>
      </c>
      <c r="K18" s="558">
        <v>24.260990213845595</v>
      </c>
      <c r="L18" s="558">
        <v>27.983486871717929</v>
      </c>
      <c r="M18" s="558">
        <v>30.688530562347189</v>
      </c>
      <c r="N18" s="558" t="s">
        <v>164</v>
      </c>
      <c r="O18" s="559" t="s">
        <v>164</v>
      </c>
    </row>
    <row r="19" spans="1:15">
      <c r="A19" s="465">
        <v>1976</v>
      </c>
      <c r="B19" s="557">
        <v>21.238952879581152</v>
      </c>
      <c r="C19" s="558">
        <v>583.00473537604455</v>
      </c>
      <c r="D19" s="558">
        <v>43.288391274710293</v>
      </c>
      <c r="E19" s="558">
        <v>40.479720101781169</v>
      </c>
      <c r="F19" s="558">
        <v>128.83581818181818</v>
      </c>
      <c r="G19" s="558">
        <v>106.75984516129033</v>
      </c>
      <c r="H19" s="558">
        <v>19.563002019386108</v>
      </c>
      <c r="I19" s="558">
        <v>25.682688905003626</v>
      </c>
      <c r="J19" s="558">
        <v>20.559244444444445</v>
      </c>
      <c r="K19" s="558">
        <v>25.47096362981635</v>
      </c>
      <c r="L19" s="558">
        <v>29.729377812257564</v>
      </c>
      <c r="M19" s="558">
        <v>35.949148825065272</v>
      </c>
      <c r="N19" s="558" t="s">
        <v>164</v>
      </c>
      <c r="O19" s="559" t="s">
        <v>164</v>
      </c>
    </row>
    <row r="20" spans="1:15">
      <c r="A20" s="465">
        <v>1977</v>
      </c>
      <c r="B20" s="557">
        <v>22.066338461538461</v>
      </c>
      <c r="C20" s="558">
        <v>546.21368749999999</v>
      </c>
      <c r="D20" s="558">
        <v>42.619717362045762</v>
      </c>
      <c r="E20" s="558">
        <v>40.386175213675216</v>
      </c>
      <c r="F20" s="558">
        <v>141.9025</v>
      </c>
      <c r="G20" s="558">
        <v>120.56794339622641</v>
      </c>
      <c r="H20" s="558">
        <v>20.824750977326037</v>
      </c>
      <c r="I20" s="558">
        <v>27.255757391963609</v>
      </c>
      <c r="J20" s="558">
        <v>21.512740037243947</v>
      </c>
      <c r="K20" s="558">
        <v>25.842353464246017</v>
      </c>
      <c r="L20" s="558">
        <v>30.592232039636663</v>
      </c>
      <c r="M20" s="558">
        <v>38.612809045226129</v>
      </c>
      <c r="N20" s="558" t="s">
        <v>164</v>
      </c>
      <c r="O20" s="559" t="s">
        <v>164</v>
      </c>
    </row>
    <row r="21" spans="1:15">
      <c r="A21" s="465">
        <v>1978</v>
      </c>
      <c r="B21" s="557">
        <v>21.028579216354345</v>
      </c>
      <c r="C21" s="558">
        <v>429.90321285140561</v>
      </c>
      <c r="D21" s="558">
        <v>44.612122434017593</v>
      </c>
      <c r="E21" s="558">
        <v>36.214090121317156</v>
      </c>
      <c r="F21" s="558">
        <v>140.98195592286501</v>
      </c>
      <c r="G21" s="558">
        <v>100.37681920903955</v>
      </c>
      <c r="H21" s="558">
        <v>20.169187936741448</v>
      </c>
      <c r="I21" s="558">
        <v>30.024669877732492</v>
      </c>
      <c r="J21" s="558">
        <v>22.069073470865003</v>
      </c>
      <c r="K21" s="558">
        <v>25.845942184154175</v>
      </c>
      <c r="L21" s="558">
        <v>31.473497246262784</v>
      </c>
      <c r="M21" s="558">
        <v>33.458416851441243</v>
      </c>
      <c r="N21" s="558" t="s">
        <v>164</v>
      </c>
      <c r="O21" s="559" t="s">
        <v>164</v>
      </c>
    </row>
    <row r="22" spans="1:15">
      <c r="A22" s="465">
        <v>1979</v>
      </c>
      <c r="B22" s="557">
        <v>19.743227296587929</v>
      </c>
      <c r="C22" s="558">
        <v>433.25018018018017</v>
      </c>
      <c r="D22" s="558">
        <v>42.941810886252618</v>
      </c>
      <c r="E22" s="558">
        <v>34.330325945241199</v>
      </c>
      <c r="F22" s="558">
        <v>131.28536650485438</v>
      </c>
      <c r="G22" s="558">
        <v>97.080492146596853</v>
      </c>
      <c r="H22" s="558">
        <v>19.873509279086367</v>
      </c>
      <c r="I22" s="558">
        <v>29.608049472535463</v>
      </c>
      <c r="J22" s="558">
        <v>20.488374784110537</v>
      </c>
      <c r="K22" s="558">
        <v>25.351708376421925</v>
      </c>
      <c r="L22" s="558">
        <v>31.946773700305812</v>
      </c>
      <c r="M22" s="558">
        <v>34.689618721461187</v>
      </c>
      <c r="N22" s="558" t="s">
        <v>164</v>
      </c>
      <c r="O22" s="559" t="s">
        <v>164</v>
      </c>
    </row>
    <row r="23" spans="1:15">
      <c r="A23" s="465">
        <v>1980</v>
      </c>
      <c r="B23" s="557">
        <v>21.158617614269787</v>
      </c>
      <c r="C23" s="558">
        <v>371.69632231404961</v>
      </c>
      <c r="D23" s="558">
        <v>41.042410949868071</v>
      </c>
      <c r="E23" s="558">
        <v>35.740166666666667</v>
      </c>
      <c r="F23" s="558">
        <v>138.13253311793216</v>
      </c>
      <c r="G23" s="558">
        <v>103.08438265306123</v>
      </c>
      <c r="H23" s="558">
        <v>22.125450495049506</v>
      </c>
      <c r="I23" s="558">
        <v>30.167663402248817</v>
      </c>
      <c r="J23" s="558">
        <v>20.474088116137743</v>
      </c>
      <c r="K23" s="558">
        <v>26.525092926490984</v>
      </c>
      <c r="L23" s="558">
        <v>28.533887084300076</v>
      </c>
      <c r="M23" s="558">
        <v>30.413647558386412</v>
      </c>
      <c r="N23" s="558" t="s">
        <v>164</v>
      </c>
      <c r="O23" s="559" t="s">
        <v>164</v>
      </c>
    </row>
    <row r="24" spans="1:15">
      <c r="A24" s="465">
        <v>1981</v>
      </c>
      <c r="B24" s="557">
        <v>23.348354494028911</v>
      </c>
      <c r="C24" s="558">
        <v>328.09910714285712</v>
      </c>
      <c r="D24" s="558">
        <v>38.678374754741661</v>
      </c>
      <c r="E24" s="558">
        <v>38.492409381663116</v>
      </c>
      <c r="F24" s="558">
        <v>128.64409821428572</v>
      </c>
      <c r="G24" s="558">
        <v>87.535630136986299</v>
      </c>
      <c r="H24" s="558">
        <v>20.448814983443707</v>
      </c>
      <c r="I24" s="558">
        <v>29.480417716960748</v>
      </c>
      <c r="J24" s="558">
        <v>20.811739706908583</v>
      </c>
      <c r="K24" s="558">
        <v>27.581807073954984</v>
      </c>
      <c r="L24" s="558">
        <v>28.199446624803766</v>
      </c>
      <c r="M24" s="558">
        <v>32.893215799614644</v>
      </c>
      <c r="N24" s="558" t="s">
        <v>164</v>
      </c>
      <c r="O24" s="559" t="s">
        <v>164</v>
      </c>
    </row>
    <row r="25" spans="1:15">
      <c r="A25" s="465">
        <v>1982</v>
      </c>
      <c r="B25" s="557">
        <v>23.653877551020408</v>
      </c>
      <c r="C25" s="558">
        <v>287.26857615894039</v>
      </c>
      <c r="D25" s="558">
        <v>40.557561443932414</v>
      </c>
      <c r="E25" s="558">
        <v>38.84900552486188</v>
      </c>
      <c r="F25" s="558">
        <v>127.45832830188679</v>
      </c>
      <c r="G25" s="558">
        <v>76.126256097560969</v>
      </c>
      <c r="H25" s="558">
        <v>20.580877662209016</v>
      </c>
      <c r="I25" s="558">
        <v>29.350776432606942</v>
      </c>
      <c r="J25" s="558">
        <v>20.026423108218065</v>
      </c>
      <c r="K25" s="558">
        <v>28.487069051580701</v>
      </c>
      <c r="L25" s="558">
        <v>26.574880373831775</v>
      </c>
      <c r="M25" s="558">
        <v>38.323164444444444</v>
      </c>
      <c r="N25" s="558" t="s">
        <v>164</v>
      </c>
      <c r="O25" s="559" t="s">
        <v>164</v>
      </c>
    </row>
    <row r="26" spans="1:15">
      <c r="A26" s="465">
        <v>1983</v>
      </c>
      <c r="B26" s="557">
        <v>28.473293546148508</v>
      </c>
      <c r="C26" s="558">
        <v>288.17411042944786</v>
      </c>
      <c r="D26" s="558">
        <v>45.108497085761869</v>
      </c>
      <c r="E26" s="558">
        <v>37.649813302217034</v>
      </c>
      <c r="F26" s="558">
        <v>135.04691134485347</v>
      </c>
      <c r="G26" s="558">
        <v>91.553247863247861</v>
      </c>
      <c r="H26" s="558">
        <v>24.50620575539568</v>
      </c>
      <c r="I26" s="558">
        <v>34.549980809345016</v>
      </c>
      <c r="J26" s="558">
        <v>23.169848603839441</v>
      </c>
      <c r="K26" s="558">
        <v>28.526536193029489</v>
      </c>
      <c r="L26" s="558">
        <v>29.388286931818183</v>
      </c>
      <c r="M26" s="558">
        <v>42.187578406169663</v>
      </c>
      <c r="N26" s="558" t="s">
        <v>164</v>
      </c>
      <c r="O26" s="559" t="s">
        <v>164</v>
      </c>
    </row>
    <row r="27" spans="1:15">
      <c r="A27" s="465">
        <v>1984</v>
      </c>
      <c r="B27" s="557">
        <v>29.663566101694915</v>
      </c>
      <c r="C27" s="558">
        <v>286.76666666666665</v>
      </c>
      <c r="D27" s="558">
        <v>58.561704724409452</v>
      </c>
      <c r="E27" s="558">
        <v>36.047071498530855</v>
      </c>
      <c r="F27" s="558">
        <v>157.65803170731704</v>
      </c>
      <c r="G27" s="558">
        <v>87.801065573770487</v>
      </c>
      <c r="H27" s="558">
        <v>28.065397467121286</v>
      </c>
      <c r="I27" s="558">
        <v>36.110260869565217</v>
      </c>
      <c r="J27" s="558">
        <v>28.085039434204887</v>
      </c>
      <c r="K27" s="558">
        <v>30.467061586176339</v>
      </c>
      <c r="L27" s="558">
        <v>31.867052728954672</v>
      </c>
      <c r="M27" s="558">
        <v>46.771449315068494</v>
      </c>
      <c r="N27" s="558" t="s">
        <v>164</v>
      </c>
      <c r="O27" s="559" t="s">
        <v>164</v>
      </c>
    </row>
    <row r="28" spans="1:15">
      <c r="A28" s="465">
        <v>1985</v>
      </c>
      <c r="B28" s="557">
        <v>30.166232294617565</v>
      </c>
      <c r="C28" s="558">
        <v>280.14930924548355</v>
      </c>
      <c r="D28" s="558">
        <v>60.869859735973598</v>
      </c>
      <c r="E28" s="558">
        <v>34.878134394341288</v>
      </c>
      <c r="F28" s="558">
        <v>164.56020434432821</v>
      </c>
      <c r="G28" s="558">
        <v>98.605730434782615</v>
      </c>
      <c r="H28" s="558">
        <v>30.774552480916032</v>
      </c>
      <c r="I28" s="558">
        <v>36.860045898852519</v>
      </c>
      <c r="J28" s="558">
        <v>29.830121822962315</v>
      </c>
      <c r="K28" s="558">
        <v>31.948647058823529</v>
      </c>
      <c r="L28" s="558">
        <v>33.773008137432186</v>
      </c>
      <c r="M28" s="558">
        <v>46.758310344827585</v>
      </c>
      <c r="N28" s="558" t="s">
        <v>164</v>
      </c>
      <c r="O28" s="559" t="s">
        <v>164</v>
      </c>
    </row>
    <row r="29" spans="1:15">
      <c r="A29" s="465">
        <v>1986</v>
      </c>
      <c r="B29" s="557">
        <v>29.058084985835695</v>
      </c>
      <c r="C29" s="558">
        <v>264.42620708154504</v>
      </c>
      <c r="D29" s="558">
        <v>58.356518784972025</v>
      </c>
      <c r="E29" s="558">
        <v>31.431578378378379</v>
      </c>
      <c r="F29" s="558">
        <v>165.13520031421839</v>
      </c>
      <c r="G29" s="558">
        <v>84.728955102040814</v>
      </c>
      <c r="H29" s="558">
        <v>29.676169244767969</v>
      </c>
      <c r="I29" s="558">
        <v>36.674779910167416</v>
      </c>
      <c r="J29" s="558">
        <v>30.240976222521311</v>
      </c>
      <c r="K29" s="558">
        <v>29.499567823343849</v>
      </c>
      <c r="L29" s="558">
        <v>32.814507575757574</v>
      </c>
      <c r="M29" s="558">
        <v>47.893073239436617</v>
      </c>
      <c r="N29" s="558" t="s">
        <v>164</v>
      </c>
      <c r="O29" s="559" t="s">
        <v>164</v>
      </c>
    </row>
    <row r="30" spans="1:15">
      <c r="A30" s="465">
        <v>1987</v>
      </c>
      <c r="B30" s="557">
        <v>32.37819525065963</v>
      </c>
      <c r="C30" s="558">
        <v>282.70413888888891</v>
      </c>
      <c r="D30" s="558">
        <v>66.765986257073564</v>
      </c>
      <c r="E30" s="558">
        <v>26.710219058050384</v>
      </c>
      <c r="F30" s="558">
        <v>168.42651044083527</v>
      </c>
      <c r="G30" s="558">
        <v>82.833187234042555</v>
      </c>
      <c r="H30" s="558">
        <v>31.180511676396996</v>
      </c>
      <c r="I30" s="558">
        <v>36.265119688109166</v>
      </c>
      <c r="J30" s="558">
        <v>31.935582743362829</v>
      </c>
      <c r="K30" s="558">
        <v>29.86846787968808</v>
      </c>
      <c r="L30" s="558">
        <v>33.865666141732284</v>
      </c>
      <c r="M30" s="558">
        <v>52.934825842696632</v>
      </c>
      <c r="N30" s="558" t="s">
        <v>164</v>
      </c>
      <c r="O30" s="559" t="s">
        <v>164</v>
      </c>
    </row>
    <row r="31" spans="1:15">
      <c r="A31" s="465">
        <v>1988</v>
      </c>
      <c r="B31" s="557">
        <v>33.344930358350233</v>
      </c>
      <c r="C31" s="558">
        <v>291.06364353312301</v>
      </c>
      <c r="D31" s="558">
        <v>69.542061159650515</v>
      </c>
      <c r="E31" s="558">
        <v>32.611270661157022</v>
      </c>
      <c r="F31" s="558">
        <v>164.36528350515465</v>
      </c>
      <c r="G31" s="558">
        <v>84.284814671814672</v>
      </c>
      <c r="H31" s="558">
        <v>31.977565975103733</v>
      </c>
      <c r="I31" s="558">
        <v>37.261355371900827</v>
      </c>
      <c r="J31" s="558">
        <v>31.557301335559266</v>
      </c>
      <c r="K31" s="558">
        <v>28.981673016972636</v>
      </c>
      <c r="L31" s="558">
        <v>34.235613003095978</v>
      </c>
      <c r="M31" s="558">
        <v>61.477030726256984</v>
      </c>
      <c r="N31" s="558" t="s">
        <v>164</v>
      </c>
      <c r="O31" s="559" t="s">
        <v>164</v>
      </c>
    </row>
    <row r="32" spans="1:15">
      <c r="A32" s="465">
        <v>1989</v>
      </c>
      <c r="B32" s="557">
        <v>32.970673839946194</v>
      </c>
      <c r="C32" s="558">
        <v>272.5972680412371</v>
      </c>
      <c r="D32" s="558">
        <v>62.028320867614063</v>
      </c>
      <c r="E32" s="558">
        <v>31.392763320941761</v>
      </c>
      <c r="F32" s="558">
        <v>143.20353810160427</v>
      </c>
      <c r="G32" s="558">
        <v>91.906236220472437</v>
      </c>
      <c r="H32" s="558">
        <v>31.585805346700084</v>
      </c>
      <c r="I32" s="558">
        <v>36.708773480662991</v>
      </c>
      <c r="J32" s="558">
        <v>34.090886304909567</v>
      </c>
      <c r="K32" s="558">
        <v>28.597156888595912</v>
      </c>
      <c r="L32" s="558">
        <v>33.477286262471218</v>
      </c>
      <c r="M32" s="558">
        <v>68.940252148997132</v>
      </c>
      <c r="N32" s="558" t="s">
        <v>164</v>
      </c>
      <c r="O32" s="559" t="s">
        <v>164</v>
      </c>
    </row>
    <row r="33" spans="1:15">
      <c r="A33" s="465">
        <v>1990</v>
      </c>
      <c r="B33" s="557">
        <v>32.344298062593154</v>
      </c>
      <c r="C33" s="558">
        <v>306.53546511627906</v>
      </c>
      <c r="D33" s="558">
        <v>61.804228162650602</v>
      </c>
      <c r="E33" s="558">
        <v>30.510703745743474</v>
      </c>
      <c r="F33" s="558">
        <v>134.54183343928796</v>
      </c>
      <c r="G33" s="558">
        <v>92.037235537190085</v>
      </c>
      <c r="H33" s="558">
        <v>32.831492578849719</v>
      </c>
      <c r="I33" s="558">
        <v>37.824845742492805</v>
      </c>
      <c r="J33" s="558">
        <v>34.977160611854686</v>
      </c>
      <c r="K33" s="558">
        <v>28.436027700831026</v>
      </c>
      <c r="L33" s="558">
        <v>32.564043902439025</v>
      </c>
      <c r="M33" s="558">
        <v>73.921484240687676</v>
      </c>
      <c r="N33" s="558" t="s">
        <v>164</v>
      </c>
      <c r="O33" s="559" t="s">
        <v>164</v>
      </c>
    </row>
    <row r="34" spans="1:15">
      <c r="A34" s="465">
        <v>1991</v>
      </c>
      <c r="B34" s="557">
        <v>29.548474164133737</v>
      </c>
      <c r="C34" s="558">
        <v>303.92928493449784</v>
      </c>
      <c r="D34" s="558">
        <v>66.550785656728451</v>
      </c>
      <c r="E34" s="558">
        <v>32.834030732860519</v>
      </c>
      <c r="F34" s="558">
        <v>140.07497658227848</v>
      </c>
      <c r="G34" s="558">
        <v>87.56974157303371</v>
      </c>
      <c r="H34" s="558">
        <v>35.052121898597626</v>
      </c>
      <c r="I34" s="558">
        <v>38.372574385510994</v>
      </c>
      <c r="J34" s="558">
        <v>36.438028514257127</v>
      </c>
      <c r="K34" s="558">
        <v>27.749407999999999</v>
      </c>
      <c r="L34" s="558">
        <v>30.659784728610855</v>
      </c>
      <c r="M34" s="558">
        <v>77.485200000000006</v>
      </c>
      <c r="N34" s="558" t="s">
        <v>164</v>
      </c>
      <c r="O34" s="559" t="s">
        <v>164</v>
      </c>
    </row>
    <row r="35" spans="1:15">
      <c r="A35" s="465">
        <v>1992</v>
      </c>
      <c r="B35" s="557">
        <v>31.792141365461848</v>
      </c>
      <c r="C35" s="558">
        <v>344.79512331838566</v>
      </c>
      <c r="D35" s="558">
        <v>65.552940436241613</v>
      </c>
      <c r="E35" s="558">
        <v>31.673160305343512</v>
      </c>
      <c r="F35" s="558">
        <v>139.97544365284975</v>
      </c>
      <c r="G35" s="558">
        <v>88.321682656826567</v>
      </c>
      <c r="H35" s="558">
        <v>35.146508422664624</v>
      </c>
      <c r="I35" s="558">
        <v>40.929578523489923</v>
      </c>
      <c r="J35" s="558">
        <v>40.412236237306253</v>
      </c>
      <c r="K35" s="558">
        <v>29.842014938488578</v>
      </c>
      <c r="L35" s="558">
        <v>32.881801223241588</v>
      </c>
      <c r="M35" s="558">
        <v>83.8281715210356</v>
      </c>
      <c r="N35" s="558" t="s">
        <v>164</v>
      </c>
      <c r="O35" s="559" t="s">
        <v>164</v>
      </c>
    </row>
    <row r="36" spans="1:15">
      <c r="A36" s="465">
        <v>1993</v>
      </c>
      <c r="B36" s="557">
        <v>32.570266462480859</v>
      </c>
      <c r="C36" s="558">
        <v>418.95929858429861</v>
      </c>
      <c r="D36" s="558">
        <v>70.181271808999085</v>
      </c>
      <c r="E36" s="558">
        <v>34.008040712468194</v>
      </c>
      <c r="F36" s="558">
        <v>138.58388415779586</v>
      </c>
      <c r="G36" s="558">
        <v>89.264416666666662</v>
      </c>
      <c r="H36" s="558">
        <v>33.140358915441176</v>
      </c>
      <c r="I36" s="558">
        <v>45.519390617742673</v>
      </c>
      <c r="J36" s="558">
        <v>43.26080462863294</v>
      </c>
      <c r="K36" s="558">
        <v>29.100363097757089</v>
      </c>
      <c r="L36" s="558">
        <v>34.008427368421053</v>
      </c>
      <c r="M36" s="558">
        <v>77.047281065088768</v>
      </c>
      <c r="N36" s="558" t="s">
        <v>164</v>
      </c>
      <c r="O36" s="559" t="s">
        <v>164</v>
      </c>
    </row>
    <row r="37" spans="1:15">
      <c r="A37" s="465">
        <v>1994</v>
      </c>
      <c r="B37" s="557">
        <v>32.95808187134503</v>
      </c>
      <c r="C37" s="558">
        <v>412.8671875</v>
      </c>
      <c r="D37" s="558">
        <v>69.654945255474459</v>
      </c>
      <c r="E37" s="558">
        <v>31.093783533765034</v>
      </c>
      <c r="F37" s="558">
        <v>150.69214824619456</v>
      </c>
      <c r="G37" s="558">
        <v>87.920464788732374</v>
      </c>
      <c r="H37" s="558">
        <v>31.232609440267336</v>
      </c>
      <c r="I37" s="558">
        <v>47.124524112829846</v>
      </c>
      <c r="J37" s="558">
        <v>43.987231351351355</v>
      </c>
      <c r="K37" s="558">
        <v>30.910892900120338</v>
      </c>
      <c r="L37" s="558">
        <v>33.86716149068323</v>
      </c>
      <c r="M37" s="558">
        <v>87.486931818181816</v>
      </c>
      <c r="N37" s="558" t="s">
        <v>164</v>
      </c>
      <c r="O37" s="559" t="s">
        <v>164</v>
      </c>
    </row>
    <row r="38" spans="1:15">
      <c r="A38" s="465">
        <v>1995</v>
      </c>
      <c r="B38" s="557">
        <v>31.064030341340075</v>
      </c>
      <c r="C38" s="558">
        <v>421.82711813842479</v>
      </c>
      <c r="D38" s="558">
        <v>68.1778813559322</v>
      </c>
      <c r="E38" s="558">
        <v>32.222987132352941</v>
      </c>
      <c r="F38" s="558">
        <v>155.46300782778866</v>
      </c>
      <c r="G38" s="558">
        <v>90.90258305084744</v>
      </c>
      <c r="H38" s="558">
        <v>31.989249999999998</v>
      </c>
      <c r="I38" s="558">
        <v>45.258014737754657</v>
      </c>
      <c r="J38" s="558">
        <v>43.864519937856038</v>
      </c>
      <c r="K38" s="558">
        <v>31.122115470022205</v>
      </c>
      <c r="L38" s="558">
        <v>34.307459543568463</v>
      </c>
      <c r="M38" s="558">
        <v>89.948470989761091</v>
      </c>
      <c r="N38" s="558" t="s">
        <v>164</v>
      </c>
      <c r="O38" s="559" t="s">
        <v>164</v>
      </c>
    </row>
    <row r="39" spans="1:15">
      <c r="A39" s="465">
        <v>1996</v>
      </c>
      <c r="B39" s="557">
        <v>35.080611832611837</v>
      </c>
      <c r="C39" s="558">
        <v>424.08683414043583</v>
      </c>
      <c r="D39" s="558">
        <v>70.197285958904104</v>
      </c>
      <c r="E39" s="558">
        <v>31.989780487804879</v>
      </c>
      <c r="F39" s="558">
        <v>160.56489726484324</v>
      </c>
      <c r="G39" s="558">
        <v>96.184939597315434</v>
      </c>
      <c r="H39" s="558">
        <v>32.137587155963303</v>
      </c>
      <c r="I39" s="558">
        <v>47.437831607384062</v>
      </c>
      <c r="J39" s="558">
        <v>46.262303141361258</v>
      </c>
      <c r="K39" s="558">
        <v>29.622552058111381</v>
      </c>
      <c r="L39" s="558">
        <v>33.473542180094789</v>
      </c>
      <c r="M39" s="558">
        <v>99.016065217391287</v>
      </c>
      <c r="N39" s="558" t="s">
        <v>164</v>
      </c>
      <c r="O39" s="559" t="s">
        <v>164</v>
      </c>
    </row>
    <row r="40" spans="1:15">
      <c r="A40" s="465">
        <v>1997</v>
      </c>
      <c r="B40" s="557">
        <v>36.140743982494527</v>
      </c>
      <c r="C40" s="558">
        <v>428.90636904761902</v>
      </c>
      <c r="D40" s="558">
        <v>66.691441515650737</v>
      </c>
      <c r="E40" s="558">
        <v>31.664058697208304</v>
      </c>
      <c r="F40" s="558">
        <v>163.70867122351333</v>
      </c>
      <c r="G40" s="558">
        <v>102.91606870229008</v>
      </c>
      <c r="H40" s="558">
        <v>34.571630492930844</v>
      </c>
      <c r="I40" s="558">
        <v>49.091970642201836</v>
      </c>
      <c r="J40" s="558">
        <v>46.056830848329049</v>
      </c>
      <c r="K40" s="558">
        <v>33.00549421487603</v>
      </c>
      <c r="L40" s="558">
        <v>38.458671612265086</v>
      </c>
      <c r="M40" s="558">
        <v>94.24228947368421</v>
      </c>
      <c r="N40" s="558">
        <v>32.5</v>
      </c>
      <c r="O40" s="559">
        <v>40.4</v>
      </c>
    </row>
    <row r="41" spans="1:15">
      <c r="A41" s="465">
        <v>1998</v>
      </c>
      <c r="B41" s="557">
        <v>38.634666666666661</v>
      </c>
      <c r="C41" s="558">
        <v>484.49733766233766</v>
      </c>
      <c r="D41" s="558">
        <v>70.33077549271637</v>
      </c>
      <c r="E41" s="558">
        <v>34.980907548770148</v>
      </c>
      <c r="F41" s="558">
        <v>156.78182286096256</v>
      </c>
      <c r="G41" s="558">
        <v>95.957330960854094</v>
      </c>
      <c r="H41" s="558">
        <v>37.753808975377282</v>
      </c>
      <c r="I41" s="558">
        <v>50.750166423357676</v>
      </c>
      <c r="J41" s="558">
        <v>49.790908439897699</v>
      </c>
      <c r="K41" s="558">
        <v>33.682724016629365</v>
      </c>
      <c r="L41" s="558">
        <v>41.191447241045502</v>
      </c>
      <c r="M41" s="558">
        <v>102.75183706070287</v>
      </c>
      <c r="N41" s="558">
        <v>33.1</v>
      </c>
      <c r="O41" s="559">
        <v>42.4</v>
      </c>
    </row>
    <row r="42" spans="1:15">
      <c r="A42" s="465">
        <v>1999</v>
      </c>
      <c r="B42" s="557">
        <v>37.376343593414454</v>
      </c>
      <c r="C42" s="558">
        <v>523.76391184573004</v>
      </c>
      <c r="D42" s="558">
        <v>77.585676043557172</v>
      </c>
      <c r="E42" s="558">
        <v>34.175344506517689</v>
      </c>
      <c r="F42" s="558">
        <v>169.39181694185211</v>
      </c>
      <c r="G42" s="558">
        <v>96.757528619528614</v>
      </c>
      <c r="H42" s="558">
        <v>37.082881841246831</v>
      </c>
      <c r="I42" s="558">
        <v>53.538318245450306</v>
      </c>
      <c r="J42" s="558">
        <v>51.563399383983565</v>
      </c>
      <c r="K42" s="558">
        <v>35.484056074766357</v>
      </c>
      <c r="L42" s="558">
        <v>39.839812441968434</v>
      </c>
      <c r="M42" s="558">
        <v>97.48523417721519</v>
      </c>
      <c r="N42" s="558">
        <v>34.299999999999997</v>
      </c>
      <c r="O42" s="559">
        <v>44.3</v>
      </c>
    </row>
    <row r="43" spans="1:15">
      <c r="A43" s="465">
        <v>2000</v>
      </c>
      <c r="B43" s="557">
        <v>42.075338867924529</v>
      </c>
      <c r="C43" s="558">
        <v>515.562160326087</v>
      </c>
      <c r="D43" s="558">
        <v>85.172740847784198</v>
      </c>
      <c r="E43" s="558">
        <v>33.477226074895981</v>
      </c>
      <c r="F43" s="558">
        <v>162.5721150627615</v>
      </c>
      <c r="G43" s="558">
        <v>117.80664393939394</v>
      </c>
      <c r="H43" s="558">
        <v>40.566423722758131</v>
      </c>
      <c r="I43" s="558">
        <v>56.671071360608941</v>
      </c>
      <c r="J43" s="558">
        <v>55.518131297709935</v>
      </c>
      <c r="K43" s="558">
        <v>36.963287392325761</v>
      </c>
      <c r="L43" s="558">
        <v>41.390279475982531</v>
      </c>
      <c r="M43" s="558">
        <v>89.07677521613833</v>
      </c>
      <c r="N43" s="558">
        <v>35.6</v>
      </c>
      <c r="O43" s="559">
        <v>46.8</v>
      </c>
    </row>
    <row r="44" spans="1:15">
      <c r="A44" s="465">
        <v>2001</v>
      </c>
      <c r="B44" s="557">
        <v>47.495979574468087</v>
      </c>
      <c r="C44" s="558">
        <v>377.16727456940225</v>
      </c>
      <c r="D44" s="558">
        <v>88.132172619047623</v>
      </c>
      <c r="E44" s="558">
        <v>33.822089743589743</v>
      </c>
      <c r="F44" s="558">
        <v>153.07386983471073</v>
      </c>
      <c r="G44" s="558">
        <v>148.02996183206108</v>
      </c>
      <c r="H44" s="558">
        <v>40.219495545657018</v>
      </c>
      <c r="I44" s="558">
        <v>53.84359238095238</v>
      </c>
      <c r="J44" s="558">
        <v>59.640506696428581</v>
      </c>
      <c r="K44" s="558">
        <v>36.240489053020312</v>
      </c>
      <c r="L44" s="558">
        <v>44.059241592920351</v>
      </c>
      <c r="M44" s="558">
        <v>108.88473667711598</v>
      </c>
      <c r="N44" s="558">
        <v>35.9</v>
      </c>
      <c r="O44" s="559">
        <v>45.7</v>
      </c>
    </row>
    <row r="45" spans="1:15">
      <c r="A45" s="465">
        <v>2002</v>
      </c>
      <c r="B45" s="557">
        <v>48.414369256474522</v>
      </c>
      <c r="C45" s="558">
        <v>417.80857740585776</v>
      </c>
      <c r="D45" s="558">
        <v>85.074552683896627</v>
      </c>
      <c r="E45" s="558">
        <v>35.243816254416963</v>
      </c>
      <c r="F45" s="558">
        <v>163.23358673116795</v>
      </c>
      <c r="G45" s="558">
        <v>131.44839857651246</v>
      </c>
      <c r="H45" s="558">
        <v>45.10567587752054</v>
      </c>
      <c r="I45" s="558">
        <v>57.345577573707104</v>
      </c>
      <c r="J45" s="558">
        <v>59.255478353821488</v>
      </c>
      <c r="K45" s="558">
        <v>36.947451392538099</v>
      </c>
      <c r="L45" s="558">
        <v>43.517506404782239</v>
      </c>
      <c r="M45" s="558">
        <v>111.08306709265176</v>
      </c>
      <c r="N45" s="558">
        <v>36.4</v>
      </c>
      <c r="O45" s="559">
        <v>46.7</v>
      </c>
    </row>
    <row r="46" spans="1:15">
      <c r="A46" s="465">
        <v>2003</v>
      </c>
      <c r="B46" s="557">
        <v>46.47588496302383</v>
      </c>
      <c r="C46" s="558">
        <v>393.61940406976743</v>
      </c>
      <c r="D46" s="558">
        <v>95.648392664509174</v>
      </c>
      <c r="E46" s="558">
        <v>33.527060240963856</v>
      </c>
      <c r="F46" s="558">
        <v>154.67224838709677</v>
      </c>
      <c r="G46" s="558">
        <v>115.91413815789474</v>
      </c>
      <c r="H46" s="558">
        <v>47.325790166473091</v>
      </c>
      <c r="I46" s="558">
        <v>56.668544761904762</v>
      </c>
      <c r="J46" s="558">
        <v>62.402282857142858</v>
      </c>
      <c r="K46" s="558">
        <v>36.281214173228349</v>
      </c>
      <c r="L46" s="558">
        <v>44.323061425061425</v>
      </c>
      <c r="M46" s="558">
        <v>88.41510858585859</v>
      </c>
      <c r="N46" s="558">
        <v>36.6</v>
      </c>
      <c r="O46" s="559">
        <v>46.6</v>
      </c>
    </row>
    <row r="47" spans="1:15">
      <c r="A47" s="465">
        <v>2004</v>
      </c>
      <c r="B47" s="557">
        <v>50.292508728179548</v>
      </c>
      <c r="C47" s="558">
        <v>361.28362068965515</v>
      </c>
      <c r="D47" s="558">
        <v>91.008207920792074</v>
      </c>
      <c r="E47" s="558">
        <v>36.260731407498461</v>
      </c>
      <c r="F47" s="558">
        <v>146.67079890310785</v>
      </c>
      <c r="G47" s="558">
        <v>102.37477160493827</v>
      </c>
      <c r="H47" s="558">
        <v>49.653116395978344</v>
      </c>
      <c r="I47" s="558">
        <v>55.776566697332107</v>
      </c>
      <c r="J47" s="558">
        <v>65.204828813559317</v>
      </c>
      <c r="K47" s="558">
        <v>35.011124229979465</v>
      </c>
      <c r="L47" s="558">
        <v>45.780239837398376</v>
      </c>
      <c r="M47" s="558">
        <v>79.84562389380531</v>
      </c>
      <c r="N47" s="558">
        <v>36.700000000000003</v>
      </c>
      <c r="O47" s="559">
        <v>46.9</v>
      </c>
    </row>
    <row r="48" spans="1:15">
      <c r="A48" s="465">
        <v>2005</v>
      </c>
      <c r="B48" s="557">
        <v>50.871671966527195</v>
      </c>
      <c r="C48" s="558">
        <v>292.22002164502163</v>
      </c>
      <c r="D48" s="558">
        <v>82.7372976618705</v>
      </c>
      <c r="E48" s="558">
        <v>42.719064837905236</v>
      </c>
      <c r="F48" s="558">
        <v>148.40942947976879</v>
      </c>
      <c r="G48" s="558">
        <v>99.764420560747666</v>
      </c>
      <c r="H48" s="558">
        <v>53.675296368606013</v>
      </c>
      <c r="I48" s="558">
        <v>56.933454377026401</v>
      </c>
      <c r="J48" s="558">
        <v>73.370848263254118</v>
      </c>
      <c r="K48" s="558">
        <v>36.239028749028748</v>
      </c>
      <c r="L48" s="558">
        <v>47.34546897663175</v>
      </c>
      <c r="M48" s="558">
        <v>80.309261958997723</v>
      </c>
      <c r="N48" s="558">
        <v>37.6</v>
      </c>
      <c r="O48" s="559">
        <v>48.6</v>
      </c>
    </row>
    <row r="49" spans="1:15">
      <c r="A49" s="465">
        <v>2006</v>
      </c>
      <c r="B49" s="557">
        <v>51.98024372759857</v>
      </c>
      <c r="C49" s="558">
        <v>280.00095959595961</v>
      </c>
      <c r="D49" s="558">
        <v>80.1633257918552</v>
      </c>
      <c r="E49" s="558">
        <v>38.722874572962418</v>
      </c>
      <c r="F49" s="558">
        <v>150.89709654350418</v>
      </c>
      <c r="G49" s="558">
        <v>103.49796979865772</v>
      </c>
      <c r="H49" s="558">
        <v>55.404244732576984</v>
      </c>
      <c r="I49" s="558">
        <v>51.731195499296767</v>
      </c>
      <c r="J49" s="558">
        <v>71.53354840649429</v>
      </c>
      <c r="K49" s="558">
        <v>36.754709329221278</v>
      </c>
      <c r="L49" s="558">
        <v>45.025417808219181</v>
      </c>
      <c r="M49" s="558">
        <v>73.85571895424836</v>
      </c>
      <c r="N49" s="558">
        <v>38</v>
      </c>
      <c r="O49" s="559">
        <v>49.9</v>
      </c>
    </row>
    <row r="50" spans="1:15">
      <c r="A50" s="466">
        <v>2007</v>
      </c>
      <c r="B50" s="560">
        <v>51.117504873294344</v>
      </c>
      <c r="C50" s="561">
        <v>261.12470787207872</v>
      </c>
      <c r="D50" s="561">
        <v>81.535482256596907</v>
      </c>
      <c r="E50" s="561">
        <v>34.722683163512855</v>
      </c>
      <c r="F50" s="561">
        <v>166.45696088328074</v>
      </c>
      <c r="G50" s="561">
        <v>109.36249019607843</v>
      </c>
      <c r="H50" s="561">
        <v>57.021320763289417</v>
      </c>
      <c r="I50" s="561">
        <v>54.787805362462763</v>
      </c>
      <c r="J50" s="561">
        <v>75.80711103896104</v>
      </c>
      <c r="K50" s="561">
        <v>37.673855156127004</v>
      </c>
      <c r="L50" s="561">
        <v>43.037722779369631</v>
      </c>
      <c r="M50" s="561">
        <v>71.077070422535215</v>
      </c>
      <c r="N50" s="561">
        <v>38</v>
      </c>
      <c r="O50" s="562">
        <v>50.2</v>
      </c>
    </row>
    <row r="52" spans="1:15">
      <c r="A52" s="482" t="s">
        <v>719</v>
      </c>
    </row>
  </sheetData>
  <pageMargins left="0.70866141732283472" right="0.70866141732283472" top="0.74803149606299213" bottom="0.74803149606299213" header="0.31496062992125984" footer="0.31496062992125984"/>
  <pageSetup scale="62" orientation="landscape" horizontalDpi="0" verticalDpi="0" r:id="rId1"/>
</worksheet>
</file>

<file path=xl/worksheets/sheet21.xml><?xml version="1.0" encoding="utf-8"?>
<worksheet xmlns="http://schemas.openxmlformats.org/spreadsheetml/2006/main" xmlns:r="http://schemas.openxmlformats.org/officeDocument/2006/relationships">
  <sheetPr>
    <tabColor rgb="FF92D050"/>
  </sheetPr>
  <dimension ref="A1:R45"/>
  <sheetViews>
    <sheetView view="pageBreakPreview" zoomScaleNormal="100" zoomScaleSheetLayoutView="100" workbookViewId="0">
      <selection sqref="A1:H1"/>
    </sheetView>
  </sheetViews>
  <sheetFormatPr defaultColWidth="9.140625" defaultRowHeight="12.75"/>
  <cols>
    <col min="1" max="1" width="20.28515625" style="270" customWidth="1"/>
    <col min="2" max="9" width="13.42578125" style="270" customWidth="1"/>
    <col min="10" max="10" width="9.140625" style="270"/>
    <col min="11" max="11" width="6.85546875" style="270" customWidth="1"/>
    <col min="12" max="12" width="18.5703125" style="270" customWidth="1"/>
    <col min="13" max="13" width="14.85546875" style="270" customWidth="1"/>
    <col min="14" max="14" width="14.7109375" style="270" customWidth="1"/>
    <col min="15" max="15" width="17.28515625" style="270" customWidth="1"/>
    <col min="16" max="16" width="14.7109375" style="270" customWidth="1"/>
    <col min="17" max="17" width="9.140625" style="270"/>
    <col min="18" max="18" width="18.7109375" style="270" customWidth="1"/>
    <col min="19" max="16384" width="9.140625" style="270"/>
  </cols>
  <sheetData>
    <row r="1" spans="1:18" ht="15.75">
      <c r="A1" s="1186" t="s">
        <v>65</v>
      </c>
      <c r="B1" s="1187"/>
      <c r="C1" s="1187"/>
      <c r="D1" s="1187"/>
      <c r="E1" s="1187"/>
      <c r="F1" s="1187"/>
      <c r="G1" s="1187"/>
      <c r="H1" s="1187"/>
      <c r="I1" s="269"/>
    </row>
    <row r="2" spans="1:18">
      <c r="A2" s="269"/>
      <c r="B2" s="269"/>
      <c r="C2" s="269"/>
      <c r="D2" s="269"/>
      <c r="E2" s="269"/>
      <c r="F2" s="269"/>
      <c r="G2" s="269"/>
      <c r="H2" s="269"/>
      <c r="I2" s="269"/>
    </row>
    <row r="3" spans="1:18">
      <c r="A3" s="269"/>
      <c r="B3" s="271"/>
      <c r="C3" s="272"/>
      <c r="D3" s="269"/>
      <c r="E3" s="269"/>
      <c r="F3" s="269"/>
      <c r="G3" s="269"/>
      <c r="H3" s="269"/>
      <c r="I3" s="269"/>
      <c r="K3" s="270" t="s">
        <v>327</v>
      </c>
    </row>
    <row r="4" spans="1:18" ht="67.5" customHeight="1">
      <c r="A4" s="188"/>
      <c r="B4" s="128" t="s">
        <v>157</v>
      </c>
      <c r="C4" s="128" t="s">
        <v>293</v>
      </c>
      <c r="D4" s="128" t="s">
        <v>326</v>
      </c>
      <c r="E4" s="128" t="s">
        <v>325</v>
      </c>
      <c r="F4" s="128" t="s">
        <v>290</v>
      </c>
      <c r="G4" s="128" t="s">
        <v>324</v>
      </c>
      <c r="H4" s="128" t="s">
        <v>323</v>
      </c>
      <c r="I4" s="273"/>
      <c r="L4" s="274" t="s">
        <v>322</v>
      </c>
      <c r="M4" s="274" t="s">
        <v>321</v>
      </c>
      <c r="N4" s="274" t="s">
        <v>320</v>
      </c>
      <c r="O4" s="274" t="s">
        <v>319</v>
      </c>
      <c r="P4" s="274" t="s">
        <v>318</v>
      </c>
      <c r="Q4" s="274" t="s">
        <v>317</v>
      </c>
      <c r="R4" s="274" t="s">
        <v>316</v>
      </c>
    </row>
    <row r="5" spans="1:18">
      <c r="A5" s="209" t="s">
        <v>315</v>
      </c>
      <c r="B5" s="130">
        <f>((L$6/L$5)^(1/($K$6-$K$5)) -1)*100</f>
        <v>1.286825053381957</v>
      </c>
      <c r="C5" s="131" t="s">
        <v>164</v>
      </c>
      <c r="D5" s="131" t="s">
        <v>164</v>
      </c>
      <c r="E5" s="131" t="s">
        <v>164</v>
      </c>
      <c r="F5" s="131">
        <f>((P$6/P$5)^(1/($K$6-$K$5)) -1)*100</f>
        <v>3.58452510552425</v>
      </c>
      <c r="G5" s="131" t="s">
        <v>164</v>
      </c>
      <c r="H5" s="157" t="s">
        <v>164</v>
      </c>
      <c r="I5" s="275"/>
      <c r="J5" s="270" t="str">
        <f>A5</f>
        <v>Australia**</v>
      </c>
      <c r="K5" s="270">
        <v>1989</v>
      </c>
      <c r="L5" s="276">
        <v>48.039172151000002</v>
      </c>
      <c r="M5" s="276" t="s">
        <v>164</v>
      </c>
      <c r="N5" s="276" t="s">
        <v>164</v>
      </c>
      <c r="O5" s="276" t="s">
        <v>164</v>
      </c>
      <c r="P5" s="270">
        <v>75.597022516999999</v>
      </c>
      <c r="Q5" s="270" t="s">
        <v>164</v>
      </c>
      <c r="R5" s="270" t="s">
        <v>164</v>
      </c>
    </row>
    <row r="6" spans="1:18">
      <c r="A6" s="210" t="s">
        <v>314</v>
      </c>
      <c r="B6" s="134">
        <f t="shared" ref="B6:H6" si="0">((L$8/L$7)^(1/($K$8-$K$7)) -1)*100</f>
        <v>2.3376708465647544</v>
      </c>
      <c r="C6" s="135">
        <f t="shared" si="0"/>
        <v>1.5070633621512508</v>
      </c>
      <c r="D6" s="135">
        <f t="shared" si="0"/>
        <v>4.0065539171057818</v>
      </c>
      <c r="E6" s="135">
        <f t="shared" si="0"/>
        <v>19.843822238572084</v>
      </c>
      <c r="F6" s="135">
        <f t="shared" si="0"/>
        <v>0.90630935544833147</v>
      </c>
      <c r="G6" s="135">
        <f t="shared" si="0"/>
        <v>0.93142749596712981</v>
      </c>
      <c r="H6" s="158">
        <f t="shared" si="0"/>
        <v>1.7865848912288707</v>
      </c>
      <c r="I6" s="275"/>
      <c r="K6" s="270">
        <v>2007</v>
      </c>
      <c r="L6" s="270">
        <v>60.471223694000003</v>
      </c>
      <c r="M6" s="270" t="s">
        <v>164</v>
      </c>
      <c r="N6" s="270" t="s">
        <v>164</v>
      </c>
      <c r="O6" s="270" t="s">
        <v>164</v>
      </c>
      <c r="P6" s="270">
        <v>142.49923021999999</v>
      </c>
      <c r="Q6" s="270" t="s">
        <v>164</v>
      </c>
      <c r="R6" s="270" t="s">
        <v>164</v>
      </c>
    </row>
    <row r="7" spans="1:18">
      <c r="A7" s="210" t="s">
        <v>312</v>
      </c>
      <c r="B7" s="134">
        <f>((L$10/L$9)^(1/($K$10-$K$9)) -1)*100</f>
        <v>6.0132582709863103</v>
      </c>
      <c r="C7" s="135">
        <f>((M$10/M$9)^(1/($K$10-$K$9)) -1)*100</f>
        <v>0.56019668674776035</v>
      </c>
      <c r="D7" s="135">
        <f>((N$10/N$9)^(1/($K$10-$K$9)) -1)*100</f>
        <v>2.8289083004056748</v>
      </c>
      <c r="E7" s="135">
        <f>((O$10/O$9)^(1/($K$10-$K$9)) -1)*100</f>
        <v>-1.5473025849700894</v>
      </c>
      <c r="F7" s="135">
        <f>((P$10/P$9)^(1/($K$10-$K$9)) -1)*100</f>
        <v>1.4805228688610672</v>
      </c>
      <c r="G7" s="135" t="s">
        <v>164</v>
      </c>
      <c r="H7" s="158" t="s">
        <v>164</v>
      </c>
      <c r="I7" s="275"/>
      <c r="J7" s="270" t="str">
        <f>A6</f>
        <v>Austria</v>
      </c>
      <c r="K7" s="270">
        <v>1989</v>
      </c>
      <c r="L7" s="270">
        <v>88.758280994000003</v>
      </c>
      <c r="M7" s="270">
        <v>83.800827585999997</v>
      </c>
      <c r="N7" s="270">
        <v>63.403982163999999</v>
      </c>
      <c r="O7" s="270">
        <v>12.843583533</v>
      </c>
      <c r="P7" s="270">
        <v>88.913346480000001</v>
      </c>
      <c r="Q7" s="270">
        <v>54.624319364999998</v>
      </c>
      <c r="R7" s="270">
        <v>76.600421097999998</v>
      </c>
    </row>
    <row r="8" spans="1:18">
      <c r="A8" s="210" t="s">
        <v>313</v>
      </c>
      <c r="B8" s="134">
        <f t="shared" ref="B8:H8" si="1">((L$12/L$11)^(1/($K$12-$K$11)) -1)*100</f>
        <v>-0.35505155900917851</v>
      </c>
      <c r="C8" s="135">
        <f t="shared" si="1"/>
        <v>1.5519511762559057</v>
      </c>
      <c r="D8" s="135">
        <f t="shared" si="1"/>
        <v>1.3975687717651342</v>
      </c>
      <c r="E8" s="135">
        <f t="shared" si="1"/>
        <v>1.424422370384093E-2</v>
      </c>
      <c r="F8" s="135">
        <f t="shared" si="1"/>
        <v>1.6950611788767445</v>
      </c>
      <c r="G8" s="135">
        <f t="shared" si="1"/>
        <v>4.6719737629556057</v>
      </c>
      <c r="H8" s="158">
        <f t="shared" si="1"/>
        <v>1.5422628368627622</v>
      </c>
      <c r="I8" s="275"/>
      <c r="K8" s="270">
        <v>2009</v>
      </c>
      <c r="L8" s="270">
        <v>140.90274407999999</v>
      </c>
      <c r="M8" s="270">
        <v>113.02475665</v>
      </c>
      <c r="N8" s="270">
        <v>139.10113544000001</v>
      </c>
      <c r="O8" s="270">
        <v>479.73261969999999</v>
      </c>
      <c r="P8" s="270">
        <v>106.49602539999999</v>
      </c>
      <c r="Q8" s="270">
        <v>65.752815075000001</v>
      </c>
      <c r="R8" s="270">
        <v>109.15459516999999</v>
      </c>
    </row>
    <row r="9" spans="1:18">
      <c r="A9" s="210" t="s">
        <v>166</v>
      </c>
      <c r="B9" s="134">
        <f>((L$14/L$13)^(1/($K$14-$K$13)) -1)*100</f>
        <v>4.431480488086903</v>
      </c>
      <c r="C9" s="135">
        <f>((M$14/M$13)^(1/($K$14-$K$13)) -1)*100</f>
        <v>-1.4443910692906958</v>
      </c>
      <c r="D9" s="135">
        <f>((N$14/N$13)^(1/($K$14-$K$13)) -1)*100</f>
        <v>1.7802620517052281</v>
      </c>
      <c r="E9" s="135" t="s">
        <v>164</v>
      </c>
      <c r="F9" s="135">
        <f>((P$14/P$13)^(1/($K$14-$K$13)) -1)*100</f>
        <v>-0.29083719564649835</v>
      </c>
      <c r="G9" s="135" t="s">
        <v>164</v>
      </c>
      <c r="H9" s="158" t="s">
        <v>164</v>
      </c>
      <c r="I9" s="275"/>
      <c r="J9" s="270" t="s">
        <v>312</v>
      </c>
      <c r="K9" s="270">
        <v>1989</v>
      </c>
      <c r="L9" s="270">
        <v>48.312495538</v>
      </c>
      <c r="M9" s="270">
        <v>99.720422958</v>
      </c>
      <c r="N9" s="270">
        <v>75.984069696999995</v>
      </c>
      <c r="O9" s="270">
        <v>197.79402937</v>
      </c>
      <c r="P9" s="270">
        <v>84.792744099999993</v>
      </c>
      <c r="Q9" s="270" t="s">
        <v>164</v>
      </c>
      <c r="R9" s="270" t="s">
        <v>164</v>
      </c>
    </row>
    <row r="10" spans="1:18">
      <c r="A10" s="210" t="s">
        <v>153</v>
      </c>
      <c r="B10" s="134">
        <f t="shared" ref="B10:H10" si="2">((L$16/L$15)^(1/($K$16-$K$15)) -1)*100</f>
        <v>3.4663073162577884</v>
      </c>
      <c r="C10" s="135">
        <f t="shared" si="2"/>
        <v>3.5309750836695963</v>
      </c>
      <c r="D10" s="135">
        <f t="shared" si="2"/>
        <v>3.2568911640713516</v>
      </c>
      <c r="E10" s="135">
        <f t="shared" si="2"/>
        <v>6.5599898839118875</v>
      </c>
      <c r="F10" s="135">
        <f t="shared" si="2"/>
        <v>1.1910364068841162</v>
      </c>
      <c r="G10" s="135">
        <f t="shared" si="2"/>
        <v>4.453143900733525</v>
      </c>
      <c r="H10" s="158">
        <f t="shared" si="2"/>
        <v>1.4679793371094263</v>
      </c>
      <c r="I10" s="275"/>
      <c r="K10" s="270">
        <v>2009</v>
      </c>
      <c r="L10" s="270">
        <v>155.3327827</v>
      </c>
      <c r="M10" s="270">
        <v>111.50809445</v>
      </c>
      <c r="N10" s="270">
        <v>132.74771432</v>
      </c>
      <c r="O10" s="270">
        <v>144.79900155999999</v>
      </c>
      <c r="P10" s="270">
        <v>113.76603301999999</v>
      </c>
      <c r="Q10" s="270" t="s">
        <v>164</v>
      </c>
      <c r="R10" s="270" t="s">
        <v>164</v>
      </c>
    </row>
    <row r="11" spans="1:18">
      <c r="A11" s="210" t="s">
        <v>311</v>
      </c>
      <c r="B11" s="134" t="s">
        <v>164</v>
      </c>
      <c r="C11" s="135">
        <f t="shared" ref="C11:H11" si="3">((M$18/M$17)^(1/($K$18-$K$17)) -1)*100</f>
        <v>3.0017871282026709</v>
      </c>
      <c r="D11" s="135">
        <f t="shared" si="3"/>
        <v>1.7919931084085183</v>
      </c>
      <c r="E11" s="135">
        <f t="shared" si="3"/>
        <v>3.1211880926127256</v>
      </c>
      <c r="F11" s="135">
        <f t="shared" si="3"/>
        <v>1.8860652865254179</v>
      </c>
      <c r="G11" s="135">
        <f t="shared" si="3"/>
        <v>6.533599221345554E-2</v>
      </c>
      <c r="H11" s="158">
        <f t="shared" si="3"/>
        <v>1.2110172129162766</v>
      </c>
      <c r="I11" s="275"/>
      <c r="J11" s="270" t="s">
        <v>154</v>
      </c>
      <c r="K11" s="270">
        <v>1989</v>
      </c>
      <c r="L11" s="270">
        <v>73.448469136</v>
      </c>
      <c r="M11" s="270">
        <v>81.550450536</v>
      </c>
      <c r="N11" s="270">
        <v>79.222277321000007</v>
      </c>
      <c r="O11" s="270">
        <v>80.954704672999995</v>
      </c>
      <c r="P11" s="270">
        <v>80.931629748000006</v>
      </c>
      <c r="Q11" s="270">
        <v>60.416741789</v>
      </c>
      <c r="R11" s="270">
        <v>74.005484086999999</v>
      </c>
    </row>
    <row r="12" spans="1:18">
      <c r="A12" s="210" t="s">
        <v>310</v>
      </c>
      <c r="B12" s="134">
        <f>((L$20/L$19)^(1/($K$20-$K$19)) -1)*100</f>
        <v>0.71610116440039562</v>
      </c>
      <c r="C12" s="135">
        <f>((M$20/M$19)^(1/($K$20-$K$19)) -1)*100</f>
        <v>2.2080704978783006</v>
      </c>
      <c r="D12" s="135">
        <f>((N$20/N$19)^(1/($K$20-$K$19)) -1)*100</f>
        <v>2.8772361873732111</v>
      </c>
      <c r="E12" s="135">
        <f>((O$20/O$19)^(1/($K$20-$K$19)) -1)*100</f>
        <v>-4.1276458485145167</v>
      </c>
      <c r="F12" s="135">
        <f>((P$20/P$19)^(1/($K$20-$K$19)) -1)*100</f>
        <v>1.7545459495926563</v>
      </c>
      <c r="G12" s="135" t="s">
        <v>164</v>
      </c>
      <c r="H12" s="158" t="s">
        <v>164</v>
      </c>
      <c r="I12" s="275"/>
      <c r="K12" s="270">
        <v>2008</v>
      </c>
      <c r="L12" s="270">
        <v>68.648839066999997</v>
      </c>
      <c r="M12" s="270">
        <v>109.27065238</v>
      </c>
      <c r="N12" s="270">
        <v>103.12658103</v>
      </c>
      <c r="O12" s="270">
        <v>81.174081791999996</v>
      </c>
      <c r="P12" s="269">
        <v>111.38216686</v>
      </c>
      <c r="Q12" s="270">
        <v>143.85837777</v>
      </c>
      <c r="R12" s="270">
        <v>98.981450162000002</v>
      </c>
    </row>
    <row r="13" spans="1:18">
      <c r="A13" s="210" t="s">
        <v>309</v>
      </c>
      <c r="B13" s="134">
        <f>((L$22/L$21)^(1/($K$22-$K$21)) -1)*100</f>
        <v>1.9050688650225078</v>
      </c>
      <c r="C13" s="135">
        <f>((M$22/M$21)^(1/($K$22-$K$21)) -1)*100</f>
        <v>0.457575875445837</v>
      </c>
      <c r="D13" s="135">
        <f>((N$22/N$21)^(1/($K$22-$K$21)) -1)*100</f>
        <v>0.53295948078875277</v>
      </c>
      <c r="E13" s="135">
        <f>((O$22/O$21)^(1/($K$22-$K$21)) -1)*100</f>
        <v>-2.981361879305422</v>
      </c>
      <c r="F13" s="135">
        <f>((P$22/P$21)^(1/($K$22-$K$21)) -1)*100</f>
        <v>-6.2180945267586996E-2</v>
      </c>
      <c r="G13" s="135" t="s">
        <v>164</v>
      </c>
      <c r="H13" s="158" t="s">
        <v>164</v>
      </c>
      <c r="I13" s="275"/>
      <c r="J13" s="270" t="s">
        <v>166</v>
      </c>
      <c r="K13" s="270">
        <v>1989</v>
      </c>
      <c r="L13" s="270">
        <v>29.098358274999999</v>
      </c>
      <c r="M13" s="270">
        <v>135.64609858</v>
      </c>
      <c r="N13" s="270">
        <v>88.170473942000001</v>
      </c>
      <c r="O13" s="270" t="s">
        <v>164</v>
      </c>
      <c r="P13" s="270">
        <v>94.703741776000001</v>
      </c>
      <c r="Q13" s="270">
        <v>86.593294569999998</v>
      </c>
      <c r="R13" s="270">
        <v>73.726792953</v>
      </c>
    </row>
    <row r="14" spans="1:18">
      <c r="A14" s="210" t="s">
        <v>149</v>
      </c>
      <c r="B14" s="134">
        <f>((L$24/L$23)^(1/($K$24-$K$23)) -1)*100</f>
        <v>-1.8856012839176151</v>
      </c>
      <c r="C14" s="135" t="s">
        <v>164</v>
      </c>
      <c r="D14" s="135" t="s">
        <v>164</v>
      </c>
      <c r="E14" s="135">
        <f>((O$24/O$23)^(1/($K$24-$K$23)) -1)*100</f>
        <v>0.50546406910125796</v>
      </c>
      <c r="F14" s="135">
        <f>((P$24/P$23)^(1/($K$24-$K$23)) -1)*100</f>
        <v>0.1435881136165662</v>
      </c>
      <c r="G14" s="135">
        <f>((Q$24/Q$23)^(1/($K$24-$K$23)) -1)*100</f>
        <v>-1.6463463051089144</v>
      </c>
      <c r="H14" s="158">
        <f>((R$24/R$23)^(1/($K$24-$K$23)) -1)*100</f>
        <v>-6.0421021868450886E-2</v>
      </c>
      <c r="I14" s="275"/>
      <c r="K14" s="270">
        <v>2009</v>
      </c>
      <c r="L14" s="270">
        <v>69.262343931999993</v>
      </c>
      <c r="M14" s="270">
        <v>101.39912774</v>
      </c>
      <c r="N14" s="270">
        <v>125.48576697</v>
      </c>
      <c r="O14" s="270" t="s">
        <v>164</v>
      </c>
      <c r="P14" s="270">
        <v>89.344646302000001</v>
      </c>
      <c r="Q14" s="270" t="s">
        <v>164</v>
      </c>
      <c r="R14" s="270" t="s">
        <v>164</v>
      </c>
    </row>
    <row r="15" spans="1:18">
      <c r="A15" s="210" t="s">
        <v>308</v>
      </c>
      <c r="B15" s="134">
        <f t="shared" ref="B15:H15" si="4">((L$27/L$26)^(1/($K$27-$K$26)) -1)*100</f>
        <v>8.4675456187864881</v>
      </c>
      <c r="C15" s="135">
        <f t="shared" si="4"/>
        <v>7.1524901420215059</v>
      </c>
      <c r="D15" s="135">
        <f t="shared" si="4"/>
        <v>4.7152118337357773</v>
      </c>
      <c r="E15" s="135">
        <f t="shared" si="4"/>
        <v>10.230922248087015</v>
      </c>
      <c r="F15" s="135">
        <f t="shared" si="4"/>
        <v>7.1889663419413941</v>
      </c>
      <c r="G15" s="135">
        <f t="shared" si="4"/>
        <v>7.0288747838557653</v>
      </c>
      <c r="H15" s="158">
        <f t="shared" si="4"/>
        <v>2.5680243847221229</v>
      </c>
      <c r="I15" s="275"/>
      <c r="J15" s="270" t="s">
        <v>153</v>
      </c>
      <c r="K15" s="270">
        <v>1989</v>
      </c>
      <c r="L15" s="270">
        <v>86.242942589999998</v>
      </c>
      <c r="M15" s="270">
        <v>58.938014580999997</v>
      </c>
      <c r="N15" s="269">
        <v>59.437752449000001</v>
      </c>
      <c r="O15" s="270">
        <v>65.923120089999998</v>
      </c>
      <c r="P15" s="270">
        <v>76.909871245000005</v>
      </c>
      <c r="Q15" s="270">
        <v>55.087145968999998</v>
      </c>
      <c r="R15" s="270">
        <v>81.285708639000006</v>
      </c>
    </row>
    <row r="16" spans="1:18">
      <c r="A16" s="210" t="s">
        <v>307</v>
      </c>
      <c r="B16" s="134">
        <f>((L$29/L$28)^(1/($K$29-$K$28)) -1)*100</f>
        <v>0.78524205705756689</v>
      </c>
      <c r="C16" s="135" t="s">
        <v>164</v>
      </c>
      <c r="D16" s="135">
        <f>((N$29/N$28)^(1/($K$29-$K$28)) -1)*100</f>
        <v>8.3422232179963807E-2</v>
      </c>
      <c r="E16" s="135" t="s">
        <v>164</v>
      </c>
      <c r="F16" s="135">
        <f>((P$29/P$28)^(1/($K$29-$K$28)) -1)*100</f>
        <v>1.392905160783986</v>
      </c>
      <c r="G16" s="135">
        <f>((Q$29/Q$28)^(1/($K$29-$K$28)) -1)*100</f>
        <v>4.6233723151399397</v>
      </c>
      <c r="H16" s="158">
        <f>((R$29/R$28)^(1/($K$29-$K$28)) -1)*100</f>
        <v>7.750277635902858E-2</v>
      </c>
      <c r="I16" s="275"/>
      <c r="K16" s="270">
        <v>2009</v>
      </c>
      <c r="L16" s="270">
        <v>170.49143117</v>
      </c>
      <c r="M16" s="270">
        <v>117.97815186</v>
      </c>
      <c r="N16" s="270">
        <v>112.83485734</v>
      </c>
      <c r="O16" s="270">
        <v>234.92063492</v>
      </c>
      <c r="P16" s="270">
        <v>97.459227467999995</v>
      </c>
      <c r="Q16" s="270">
        <v>131.66810842000001</v>
      </c>
      <c r="R16" s="270">
        <v>108.79136656</v>
      </c>
    </row>
    <row r="17" spans="1:18">
      <c r="A17" s="210" t="s">
        <v>306</v>
      </c>
      <c r="B17" s="134">
        <f>((L$31/L$30)^(1/($K$31-$K$30)) -1)*100</f>
        <v>0.24749982880643007</v>
      </c>
      <c r="C17" s="135" t="s">
        <v>164</v>
      </c>
      <c r="D17" s="135" t="s">
        <v>164</v>
      </c>
      <c r="E17" s="135" t="s">
        <v>164</v>
      </c>
      <c r="F17" s="135" t="s">
        <v>164</v>
      </c>
      <c r="G17" s="135" t="s">
        <v>164</v>
      </c>
      <c r="H17" s="158" t="s">
        <v>164</v>
      </c>
      <c r="I17" s="275"/>
      <c r="J17" s="270" t="s">
        <v>152</v>
      </c>
      <c r="K17" s="270">
        <v>1992</v>
      </c>
      <c r="L17" s="270" t="s">
        <v>164</v>
      </c>
      <c r="M17" s="270">
        <v>76.661720146999997</v>
      </c>
      <c r="N17" s="270">
        <v>89.269555342000004</v>
      </c>
      <c r="O17" s="270">
        <v>70.097415526000006</v>
      </c>
      <c r="P17" s="270">
        <v>81.552158633999994</v>
      </c>
      <c r="Q17" s="270">
        <v>88.170131057000006</v>
      </c>
      <c r="R17" s="270">
        <v>88.626825668999999</v>
      </c>
    </row>
    <row r="18" spans="1:18">
      <c r="A18" s="210" t="s">
        <v>305</v>
      </c>
      <c r="B18" s="134">
        <f t="shared" ref="B18:H18" si="5">((L$33/L$32)^(1/($K$33-$K$32)) -1)*100</f>
        <v>1.624923813136725</v>
      </c>
      <c r="C18" s="135">
        <f t="shared" si="5"/>
        <v>0.70935010251031994</v>
      </c>
      <c r="D18" s="135">
        <f t="shared" si="5"/>
        <v>2.2173947687104123</v>
      </c>
      <c r="E18" s="135">
        <f t="shared" si="5"/>
        <v>1.0373930403533516</v>
      </c>
      <c r="F18" s="135">
        <f t="shared" si="5"/>
        <v>0.52259420211258067</v>
      </c>
      <c r="G18" s="135">
        <f t="shared" si="5"/>
        <v>2.0852244155723287</v>
      </c>
      <c r="H18" s="158">
        <f t="shared" si="5"/>
        <v>2.0861694262284569</v>
      </c>
      <c r="I18" s="275"/>
      <c r="K18" s="270">
        <v>2008</v>
      </c>
      <c r="L18" s="270" t="s">
        <v>164</v>
      </c>
      <c r="M18" s="270">
        <v>123.05371212</v>
      </c>
      <c r="N18" s="270">
        <v>118.60998744</v>
      </c>
      <c r="O18" s="270">
        <v>114.62214575</v>
      </c>
      <c r="P18" s="270">
        <v>109.9694648</v>
      </c>
      <c r="Q18" s="270">
        <v>89.096370695999994</v>
      </c>
      <c r="R18" s="270">
        <v>107.45084374</v>
      </c>
    </row>
    <row r="19" spans="1:18">
      <c r="A19" s="210" t="s">
        <v>304</v>
      </c>
      <c r="B19" s="134">
        <f>((L$35/L$34)^(1/($K$35-$K$34)) -1)*100</f>
        <v>3.436808022557658</v>
      </c>
      <c r="C19" s="135" t="s">
        <v>164</v>
      </c>
      <c r="D19" s="135" t="s">
        <v>164</v>
      </c>
      <c r="E19" s="135" t="s">
        <v>164</v>
      </c>
      <c r="F19" s="135" t="s">
        <v>164</v>
      </c>
      <c r="G19" s="135" t="s">
        <v>164</v>
      </c>
      <c r="H19" s="158" t="s">
        <v>164</v>
      </c>
      <c r="I19" s="275"/>
      <c r="J19" s="270" t="s">
        <v>151</v>
      </c>
      <c r="K19" s="270">
        <v>1989</v>
      </c>
      <c r="L19" s="270">
        <v>95.902637881000004</v>
      </c>
      <c r="M19" s="270">
        <v>69.588157250999998</v>
      </c>
      <c r="N19" s="270">
        <v>70.290996179999993</v>
      </c>
      <c r="O19" s="270">
        <v>41.767440311999998</v>
      </c>
      <c r="P19" s="270">
        <v>86.854358469000005</v>
      </c>
      <c r="Q19" s="270" t="s">
        <v>164</v>
      </c>
      <c r="R19" s="270" t="s">
        <v>164</v>
      </c>
    </row>
    <row r="20" spans="1:18">
      <c r="A20" s="210" t="s">
        <v>147</v>
      </c>
      <c r="B20" s="134">
        <f>((L$37/L$36)^(1/($K$37-$K$36)) -1)*100</f>
        <v>0.31809651862499955</v>
      </c>
      <c r="C20" s="135">
        <f>((M$37/M$36)^(1/($K$37-$K$36)) -1)*100</f>
        <v>0.43345987212000114</v>
      </c>
      <c r="D20" s="135">
        <f>((N$37/N$36)^(1/($K$37-$K$36)) -1)*100</f>
        <v>1.8735976111909913</v>
      </c>
      <c r="E20" s="135" t="s">
        <v>164</v>
      </c>
      <c r="F20" s="135">
        <f>((P$37/P$36)^(1/($K$37-$K$36)) -1)*100</f>
        <v>0.62981358020581801</v>
      </c>
      <c r="G20" s="135">
        <f>((Q$37/Q$36)^(1/($K$37-$K$36)) -1)*100</f>
        <v>-1.7214959890570092</v>
      </c>
      <c r="H20" s="158" t="s">
        <v>164</v>
      </c>
      <c r="I20" s="275"/>
      <c r="K20" s="270">
        <v>2008</v>
      </c>
      <c r="L20" s="270">
        <v>109.82716049</v>
      </c>
      <c r="M20" s="270">
        <v>105.37896773999999</v>
      </c>
      <c r="N20" s="270">
        <v>120.49420952</v>
      </c>
      <c r="O20" s="270">
        <v>18.750476190000001</v>
      </c>
      <c r="P20" s="270">
        <v>120.86879999999999</v>
      </c>
      <c r="Q20" s="270">
        <v>92.638872727000006</v>
      </c>
      <c r="R20" s="270">
        <v>110.09748049</v>
      </c>
    </row>
    <row r="21" spans="1:18">
      <c r="A21" s="210" t="s">
        <v>146</v>
      </c>
      <c r="B21" s="134">
        <f t="shared" ref="B21:H21" si="6">((L$39/L$38)^(1/($K$39-$K$38)) -1)*100</f>
        <v>1.8495115658034189</v>
      </c>
      <c r="C21" s="135">
        <f t="shared" si="6"/>
        <v>-5.8217490150480611E-2</v>
      </c>
      <c r="D21" s="135">
        <f t="shared" si="6"/>
        <v>-0.21555704460047842</v>
      </c>
      <c r="E21" s="135">
        <f t="shared" si="6"/>
        <v>-1.7309158019250148</v>
      </c>
      <c r="F21" s="135">
        <f t="shared" si="6"/>
        <v>1.2038564758184878</v>
      </c>
      <c r="G21" s="135">
        <f t="shared" si="6"/>
        <v>0.1122369949367874</v>
      </c>
      <c r="H21" s="158">
        <f t="shared" si="6"/>
        <v>0.56493294642863123</v>
      </c>
      <c r="I21" s="275"/>
      <c r="J21" s="270" t="str">
        <f>A13</f>
        <v>Italy****</v>
      </c>
      <c r="K21" s="270">
        <v>1989</v>
      </c>
      <c r="L21" s="270">
        <v>57.862623438999996</v>
      </c>
      <c r="M21" s="270">
        <v>70.030966629000005</v>
      </c>
      <c r="N21" s="270">
        <v>81.170718922000006</v>
      </c>
      <c r="O21" s="270">
        <v>106.97371784000001</v>
      </c>
      <c r="P21" s="270">
        <v>75.985787787999996</v>
      </c>
      <c r="Q21" s="270" t="s">
        <v>164</v>
      </c>
      <c r="R21" s="270" t="s">
        <v>164</v>
      </c>
    </row>
    <row r="22" spans="1:18">
      <c r="A22" s="210" t="s">
        <v>303</v>
      </c>
      <c r="B22" s="134">
        <f t="shared" ref="B22:H22" si="7">((L$41/L$40)^(1/($K$41-$K$40)) -1)*100</f>
        <v>-7.5977811453586952E-2</v>
      </c>
      <c r="C22" s="135">
        <f t="shared" si="7"/>
        <v>3.532557161119021</v>
      </c>
      <c r="D22" s="135">
        <f t="shared" si="7"/>
        <v>2.4680957564772843</v>
      </c>
      <c r="E22" s="135">
        <f t="shared" si="7"/>
        <v>20.845025379998017</v>
      </c>
      <c r="F22" s="135">
        <f t="shared" si="7"/>
        <v>4.2031097881193968</v>
      </c>
      <c r="G22" s="135">
        <f t="shared" si="7"/>
        <v>2.3000249845326115</v>
      </c>
      <c r="H22" s="158">
        <f t="shared" si="7"/>
        <v>2.0257574082806373</v>
      </c>
      <c r="I22" s="275"/>
      <c r="K22" s="270">
        <v>2009</v>
      </c>
      <c r="L22" s="270">
        <v>84.394444012999998</v>
      </c>
      <c r="M22" s="270">
        <v>76.726255236</v>
      </c>
      <c r="N22" s="270">
        <v>90.275258739999998</v>
      </c>
      <c r="O22" s="270">
        <v>58.39565984</v>
      </c>
      <c r="P22" s="270">
        <v>75.046375533000003</v>
      </c>
      <c r="Q22" s="270">
        <v>66.636236947</v>
      </c>
      <c r="R22" s="270">
        <v>85.094225996999995</v>
      </c>
    </row>
    <row r="23" spans="1:18">
      <c r="A23" s="210" t="s">
        <v>302</v>
      </c>
      <c r="B23" s="134">
        <f>((L$43/L$42)^(1/($K$43-$K$42)) -1)*100</f>
        <v>4.2260298533028706</v>
      </c>
      <c r="C23" s="135">
        <f>((M$43/M$42)^(1/($K$43-$K$42)) -1)*100</f>
        <v>0.62213391938190643</v>
      </c>
      <c r="D23" s="135">
        <f>((N$43/N$42)^(1/($K$43-$K$42)) -1)*100</f>
        <v>1.3278159499644504</v>
      </c>
      <c r="E23" s="135">
        <f>((O$43/O$42)^(1/($K$43-$K$42)) -1)*100</f>
        <v>0.22166423223382026</v>
      </c>
      <c r="F23" s="135">
        <f>((P$43/P$42)^(1/($K$43-$K$42)) -1)*100</f>
        <v>3.4349279269045629</v>
      </c>
      <c r="G23" s="135" t="s">
        <v>164</v>
      </c>
      <c r="H23" s="158" t="s">
        <v>164</v>
      </c>
      <c r="I23" s="275"/>
      <c r="J23" s="270" t="str">
        <f>A14</f>
        <v>Japan</v>
      </c>
      <c r="K23" s="270">
        <v>1989</v>
      </c>
      <c r="L23" s="270">
        <v>87.222547219999996</v>
      </c>
      <c r="M23" s="270">
        <v>92.304572586999996</v>
      </c>
      <c r="N23" s="270">
        <v>102.96644105999999</v>
      </c>
      <c r="O23" s="270">
        <v>83.103515576999996</v>
      </c>
      <c r="P23" s="270">
        <v>87.414115577000004</v>
      </c>
      <c r="Q23" s="270">
        <v>83.247135872000001</v>
      </c>
      <c r="R23" s="270">
        <v>84.543874668000001</v>
      </c>
    </row>
    <row r="24" spans="1:18">
      <c r="A24" s="211" t="s">
        <v>143</v>
      </c>
      <c r="B24" s="137">
        <f t="shared" ref="B24:H24" si="8">((L$45/L$44)^(1/($K$45-$K$44)) -1)*100</f>
        <v>0.21644995349474616</v>
      </c>
      <c r="C24" s="138">
        <f t="shared" si="8"/>
        <v>0.41486345152128568</v>
      </c>
      <c r="D24" s="138">
        <f t="shared" si="8"/>
        <v>2.9704172081973734</v>
      </c>
      <c r="E24" s="138">
        <f t="shared" si="8"/>
        <v>6.4141115839653873</v>
      </c>
      <c r="F24" s="138">
        <f t="shared" si="8"/>
        <v>0.97499513426451134</v>
      </c>
      <c r="G24" s="138">
        <f t="shared" si="8"/>
        <v>2.7241113328118738</v>
      </c>
      <c r="H24" s="159">
        <f t="shared" si="8"/>
        <v>0.43438628786869327</v>
      </c>
      <c r="I24" s="275"/>
      <c r="K24" s="270">
        <v>2009</v>
      </c>
      <c r="L24" s="270">
        <v>59.605138144999998</v>
      </c>
      <c r="M24" s="270" t="s">
        <v>164</v>
      </c>
      <c r="N24" s="270" t="s">
        <v>164</v>
      </c>
      <c r="O24" s="270">
        <v>91.920602114999994</v>
      </c>
      <c r="P24" s="270">
        <v>89.958981018000003</v>
      </c>
      <c r="Q24" s="270">
        <v>59.728177019</v>
      </c>
      <c r="R24" s="270">
        <v>83.528072245000004</v>
      </c>
    </row>
    <row r="25" spans="1:18">
      <c r="A25" s="140"/>
      <c r="B25" s="135"/>
      <c r="C25" s="135"/>
      <c r="D25" s="135"/>
      <c r="E25" s="135"/>
      <c r="F25" s="135"/>
      <c r="G25" s="135"/>
      <c r="H25" s="135"/>
      <c r="I25" s="275"/>
    </row>
    <row r="26" spans="1:18">
      <c r="A26" s="269" t="s">
        <v>301</v>
      </c>
      <c r="B26" s="269"/>
      <c r="C26" s="269"/>
      <c r="D26" s="269"/>
      <c r="E26" s="269"/>
      <c r="F26" s="275"/>
      <c r="G26" s="275"/>
      <c r="H26" s="275"/>
      <c r="I26" s="275"/>
      <c r="J26" s="270" t="str">
        <f>A15</f>
        <v>Korea*</v>
      </c>
      <c r="K26" s="270">
        <v>1989</v>
      </c>
      <c r="L26" s="270">
        <v>24.123461186</v>
      </c>
      <c r="M26" s="270">
        <v>45.918563851999998</v>
      </c>
      <c r="N26" s="270">
        <v>42.599686130999999</v>
      </c>
      <c r="O26" s="270">
        <v>36.332895907999998</v>
      </c>
      <c r="P26" s="270">
        <v>40.360533183999998</v>
      </c>
      <c r="Q26" s="270">
        <v>38.961339506000002</v>
      </c>
      <c r="R26" s="270">
        <v>70.706149722000006</v>
      </c>
    </row>
    <row r="27" spans="1:18">
      <c r="A27" s="269" t="s">
        <v>300</v>
      </c>
      <c r="B27" s="269"/>
      <c r="C27" s="269"/>
      <c r="D27" s="269"/>
      <c r="E27" s="269"/>
      <c r="F27" s="277"/>
      <c r="G27" s="277"/>
      <c r="H27" s="277"/>
      <c r="I27" s="277"/>
      <c r="K27" s="270">
        <v>2006</v>
      </c>
      <c r="L27" s="270">
        <v>96.058642093000003</v>
      </c>
      <c r="M27" s="270">
        <v>148.60275308999999</v>
      </c>
      <c r="N27" s="270">
        <v>93.233628121999999</v>
      </c>
      <c r="O27" s="270">
        <v>190.30864228999999</v>
      </c>
      <c r="P27" s="270">
        <v>131.37366147</v>
      </c>
      <c r="Q27" s="270">
        <v>123.63749386000001</v>
      </c>
      <c r="R27" s="270">
        <v>108.80804965999999</v>
      </c>
    </row>
    <row r="28" spans="1:18">
      <c r="A28" s="269"/>
      <c r="B28" s="269"/>
      <c r="C28" s="269"/>
      <c r="D28" s="269"/>
      <c r="E28" s="269"/>
      <c r="F28" s="269"/>
      <c r="G28" s="269"/>
      <c r="H28" s="269"/>
      <c r="I28" s="269"/>
      <c r="J28" s="270" t="str">
        <f>A16</f>
        <v>Luxembourg***</v>
      </c>
      <c r="K28" s="270">
        <v>1989</v>
      </c>
      <c r="L28" s="270">
        <v>62.961663121000001</v>
      </c>
      <c r="M28" s="270">
        <v>35.873041487999998</v>
      </c>
      <c r="N28" s="270">
        <v>99.811047486999996</v>
      </c>
      <c r="O28" s="270" t="s">
        <v>164</v>
      </c>
      <c r="P28" s="270">
        <v>76.694439130000006</v>
      </c>
      <c r="Q28" s="270">
        <v>34.144677653999999</v>
      </c>
      <c r="R28" s="270">
        <v>65.583803727000003</v>
      </c>
    </row>
    <row r="29" spans="1:18">
      <c r="A29" s="269" t="s">
        <v>301</v>
      </c>
      <c r="B29" s="269"/>
      <c r="C29" s="269"/>
      <c r="D29" s="269"/>
      <c r="E29" s="269"/>
      <c r="F29" s="269"/>
      <c r="G29" s="269"/>
      <c r="H29" s="269"/>
      <c r="I29" s="269"/>
      <c r="K29" s="270">
        <v>2008</v>
      </c>
      <c r="L29" s="270">
        <v>73.049645389999995</v>
      </c>
      <c r="M29" s="270" t="s">
        <v>164</v>
      </c>
      <c r="N29" s="270">
        <v>101.40500916000001</v>
      </c>
      <c r="O29" s="270" t="s">
        <v>164</v>
      </c>
      <c r="P29" s="270">
        <v>99.748792270999999</v>
      </c>
      <c r="Q29" s="270">
        <v>80.587668703000006</v>
      </c>
      <c r="R29" s="270">
        <v>66.556325900000004</v>
      </c>
    </row>
    <row r="30" spans="1:18">
      <c r="A30" s="269" t="s">
        <v>300</v>
      </c>
      <c r="B30" s="269"/>
      <c r="C30" s="269"/>
      <c r="D30" s="269"/>
      <c r="E30" s="269"/>
      <c r="F30" s="269"/>
      <c r="G30" s="269"/>
      <c r="H30" s="269"/>
      <c r="I30" s="269"/>
      <c r="J30" s="270" t="str">
        <f>A17</f>
        <v>Mexico***</v>
      </c>
      <c r="K30" s="270">
        <v>1995</v>
      </c>
      <c r="L30" s="278">
        <v>79.913918214999995</v>
      </c>
    </row>
    <row r="31" spans="1:18">
      <c r="A31" s="269" t="s">
        <v>630</v>
      </c>
      <c r="B31" s="269"/>
      <c r="C31" s="269"/>
      <c r="D31" s="269"/>
      <c r="E31" s="269"/>
      <c r="F31" s="269"/>
      <c r="G31" s="269"/>
      <c r="H31" s="269"/>
      <c r="I31" s="269"/>
      <c r="K31" s="270">
        <v>2008</v>
      </c>
      <c r="L31" s="278">
        <v>82.523678133999994</v>
      </c>
    </row>
    <row r="32" spans="1:18">
      <c r="A32" s="269" t="s">
        <v>299</v>
      </c>
      <c r="B32" s="269"/>
      <c r="C32" s="269"/>
      <c r="D32" s="269"/>
      <c r="E32" s="269"/>
      <c r="F32" s="269"/>
      <c r="G32" s="269"/>
      <c r="H32" s="269"/>
      <c r="I32" s="269"/>
      <c r="J32" s="270" t="str">
        <f>A18</f>
        <v>Netherlands</v>
      </c>
      <c r="K32" s="270">
        <v>1989</v>
      </c>
      <c r="L32" s="270">
        <v>83.371166959000007</v>
      </c>
      <c r="M32" s="270">
        <v>83.409720328000006</v>
      </c>
      <c r="N32" s="270">
        <v>73.345829226999996</v>
      </c>
      <c r="O32" s="270">
        <v>109.13759185000001</v>
      </c>
      <c r="P32" s="270">
        <v>100.69048279</v>
      </c>
      <c r="Q32" s="270">
        <v>73.855003952000004</v>
      </c>
      <c r="R32" s="270">
        <v>76.869910240999999</v>
      </c>
    </row>
    <row r="33" spans="1:18">
      <c r="A33" s="269" t="s">
        <v>298</v>
      </c>
      <c r="B33" s="269"/>
      <c r="C33" s="269"/>
      <c r="D33" s="269"/>
      <c r="E33" s="269"/>
      <c r="F33" s="269"/>
      <c r="G33" s="269"/>
      <c r="H33" s="269"/>
      <c r="I33" s="269"/>
      <c r="K33" s="270">
        <v>2009</v>
      </c>
      <c r="L33" s="270">
        <v>115.08548195</v>
      </c>
      <c r="M33" s="270">
        <v>96.075473333000005</v>
      </c>
      <c r="N33" s="270">
        <v>113.72909401</v>
      </c>
      <c r="O33" s="270">
        <v>134.15813363000001</v>
      </c>
      <c r="P33" s="270">
        <v>111.75376992</v>
      </c>
      <c r="Q33" s="270">
        <v>111.59318741</v>
      </c>
      <c r="R33" s="270">
        <v>116.17014628</v>
      </c>
    </row>
    <row r="34" spans="1:18">
      <c r="A34" s="269"/>
      <c r="B34" s="269"/>
      <c r="C34" s="269"/>
      <c r="D34" s="269"/>
      <c r="E34" s="269"/>
      <c r="F34" s="269"/>
      <c r="G34" s="269"/>
      <c r="H34" s="269"/>
      <c r="J34" s="270" t="str">
        <f>A19</f>
        <v>New Zealand***</v>
      </c>
      <c r="K34" s="270">
        <v>1989</v>
      </c>
      <c r="L34" s="279">
        <v>62.2</v>
      </c>
    </row>
    <row r="35" spans="1:18">
      <c r="K35" s="270">
        <v>2008</v>
      </c>
      <c r="L35" s="279">
        <v>118.2</v>
      </c>
    </row>
    <row r="36" spans="1:18">
      <c r="J36" s="270" t="str">
        <f>A20</f>
        <v>Norway</v>
      </c>
      <c r="K36" s="270">
        <v>1989</v>
      </c>
      <c r="L36" s="270">
        <v>53.340399417</v>
      </c>
      <c r="M36" s="270">
        <v>86.390639858</v>
      </c>
      <c r="N36" s="270">
        <v>93.536689510000002</v>
      </c>
      <c r="O36" s="270" t="s">
        <v>164</v>
      </c>
      <c r="P36" s="270">
        <v>83.968864883999998</v>
      </c>
      <c r="Q36" s="270">
        <v>119.96580705</v>
      </c>
      <c r="R36" s="270">
        <v>87.572686437000002</v>
      </c>
    </row>
    <row r="37" spans="1:18">
      <c r="K37" s="270">
        <v>2009</v>
      </c>
      <c r="L37" s="270">
        <v>56.838410549999999</v>
      </c>
      <c r="M37" s="270">
        <v>94.196588281999993</v>
      </c>
      <c r="N37" s="270">
        <v>135.58600394999999</v>
      </c>
      <c r="O37" s="270" t="s">
        <v>164</v>
      </c>
      <c r="P37" s="270">
        <v>95.203221694999996</v>
      </c>
      <c r="Q37" s="270">
        <v>84.767274791000006</v>
      </c>
      <c r="R37" s="270" t="s">
        <v>164</v>
      </c>
    </row>
    <row r="38" spans="1:18">
      <c r="J38" s="270" t="str">
        <f>A21</f>
        <v>Spain</v>
      </c>
      <c r="K38" s="270">
        <v>1989</v>
      </c>
      <c r="L38" s="270">
        <v>64.063758102999998</v>
      </c>
      <c r="M38" s="270">
        <v>106.87379146000001</v>
      </c>
      <c r="N38" s="270">
        <v>101.75658262</v>
      </c>
      <c r="O38" s="270">
        <v>92.510855262000007</v>
      </c>
      <c r="P38" s="270">
        <v>79.354735430999995</v>
      </c>
      <c r="Q38" s="270">
        <v>94.423226615000004</v>
      </c>
      <c r="R38" s="270">
        <v>94.843816481999994</v>
      </c>
    </row>
    <row r="39" spans="1:18">
      <c r="K39" s="270">
        <v>2009</v>
      </c>
      <c r="L39" s="270">
        <v>92.425418132000004</v>
      </c>
      <c r="M39" s="270">
        <v>105.63626497</v>
      </c>
      <c r="N39" s="270">
        <v>97.458395648999996</v>
      </c>
      <c r="O39" s="270">
        <v>65.242541544000005</v>
      </c>
      <c r="P39" s="270">
        <v>100.81243137</v>
      </c>
      <c r="Q39" s="270">
        <v>96.565535171999997</v>
      </c>
      <c r="R39" s="270">
        <v>106.15498391</v>
      </c>
    </row>
    <row r="40" spans="1:18">
      <c r="J40" s="270" t="str">
        <f>A22</f>
        <v>Sweden***</v>
      </c>
      <c r="K40" s="270">
        <v>1993</v>
      </c>
      <c r="L40" s="270">
        <v>76.024717014000004</v>
      </c>
      <c r="M40" s="270">
        <v>67.580475571999997</v>
      </c>
      <c r="N40" s="270">
        <v>81.005295480000001</v>
      </c>
      <c r="O40" s="270">
        <v>46.288798917000001</v>
      </c>
      <c r="P40" s="270">
        <v>80.621450050000007</v>
      </c>
      <c r="Q40" s="270">
        <v>65.407849940999995</v>
      </c>
      <c r="R40" s="270">
        <v>79.568716988000006</v>
      </c>
    </row>
    <row r="41" spans="1:18">
      <c r="K41" s="270">
        <v>2008</v>
      </c>
      <c r="L41" s="270">
        <v>75.162881189999993</v>
      </c>
      <c r="M41" s="270">
        <v>113.75627332000001</v>
      </c>
      <c r="N41" s="270">
        <v>116.77325666</v>
      </c>
      <c r="O41" s="270">
        <v>792.33268356999997</v>
      </c>
      <c r="P41" s="270">
        <v>149.50675164</v>
      </c>
      <c r="Q41" s="270">
        <v>91.995369926999999</v>
      </c>
      <c r="R41" s="270">
        <v>107.49537230999999</v>
      </c>
    </row>
    <row r="42" spans="1:18">
      <c r="J42" s="270" t="str">
        <f>A23</f>
        <v>United Kingdom***</v>
      </c>
      <c r="K42" s="270">
        <v>1989</v>
      </c>
      <c r="L42" s="270">
        <v>34.337537509999997</v>
      </c>
      <c r="M42" s="270">
        <v>99.140194097999995</v>
      </c>
      <c r="N42" s="270">
        <v>90.977982045999994</v>
      </c>
      <c r="O42" s="270">
        <v>87.189764255</v>
      </c>
      <c r="P42" s="270">
        <v>78.580226883999998</v>
      </c>
    </row>
    <row r="43" spans="1:18">
      <c r="K43" s="270">
        <v>2008</v>
      </c>
      <c r="L43" s="270">
        <v>75.390539837000006</v>
      </c>
      <c r="M43" s="270">
        <v>111.5389899</v>
      </c>
      <c r="N43" s="270">
        <v>116.8910486</v>
      </c>
      <c r="O43" s="270">
        <v>90.936052192999995</v>
      </c>
      <c r="P43" s="270">
        <v>149.27613626999999</v>
      </c>
      <c r="Q43" s="270" t="s">
        <v>164</v>
      </c>
      <c r="R43" s="270" t="s">
        <v>164</v>
      </c>
    </row>
    <row r="44" spans="1:18">
      <c r="J44" s="270" t="str">
        <f>A24</f>
        <v>United States</v>
      </c>
      <c r="K44" s="270">
        <v>1989</v>
      </c>
      <c r="L44" s="270">
        <v>87.358332627999999</v>
      </c>
      <c r="M44" s="270">
        <v>129.69485148000001</v>
      </c>
      <c r="N44" s="270">
        <v>84.097288879999994</v>
      </c>
      <c r="O44" s="270">
        <v>53.372830970999999</v>
      </c>
      <c r="P44" s="270">
        <v>84.034701878000007</v>
      </c>
      <c r="Q44" s="270">
        <v>71.107866401999999</v>
      </c>
      <c r="R44" s="270">
        <v>88.247431754999994</v>
      </c>
    </row>
    <row r="45" spans="1:18">
      <c r="K45" s="270">
        <v>2009</v>
      </c>
      <c r="L45" s="270">
        <v>91.218856283999997</v>
      </c>
      <c r="M45" s="270">
        <v>140.89084591</v>
      </c>
      <c r="N45" s="270">
        <v>151.01894884000001</v>
      </c>
      <c r="O45" s="270">
        <v>185.05665640999999</v>
      </c>
      <c r="P45" s="270">
        <v>102.03178441</v>
      </c>
      <c r="Q45" s="270">
        <v>121.72099815999999</v>
      </c>
      <c r="R45" s="270">
        <v>96.238906005999993</v>
      </c>
    </row>
  </sheetData>
  <mergeCells count="1">
    <mergeCell ref="A1:H1"/>
  </mergeCells>
  <pageMargins left="0.75" right="0.75" top="1" bottom="1" header="0.5" footer="0.5"/>
  <pageSetup scale="77" orientation="portrait" r:id="rId1"/>
  <headerFooter alignWithMargins="0"/>
  <rowBreaks count="1" manualBreakCount="1">
    <brk id="34" max="7" man="1"/>
  </rowBreaks>
</worksheet>
</file>

<file path=xl/worksheets/sheet22.xml><?xml version="1.0" encoding="utf-8"?>
<worksheet xmlns="http://schemas.openxmlformats.org/spreadsheetml/2006/main" xmlns:r="http://schemas.openxmlformats.org/officeDocument/2006/relationships">
  <sheetPr>
    <tabColor rgb="FFFF0000"/>
  </sheetPr>
  <dimension ref="A1:P58"/>
  <sheetViews>
    <sheetView view="pageBreakPreview" zoomScale="60" zoomScaleNormal="100" workbookViewId="0"/>
  </sheetViews>
  <sheetFormatPr defaultRowHeight="12.75"/>
  <cols>
    <col min="1" max="1" width="12.140625" style="2" customWidth="1"/>
    <col min="2" max="2" width="12.7109375" style="2" customWidth="1"/>
    <col min="3" max="3" width="14.140625" style="2" customWidth="1"/>
    <col min="4" max="4" width="13.42578125" style="2" customWidth="1"/>
    <col min="5" max="5" width="12.7109375" style="2" customWidth="1"/>
    <col min="6" max="6" width="13.85546875" style="2" customWidth="1"/>
    <col min="7" max="8" width="12.7109375" style="2" customWidth="1"/>
    <col min="9" max="9" width="16.28515625" style="2" customWidth="1"/>
    <col min="10" max="10" width="12.7109375" style="2" customWidth="1"/>
    <col min="11" max="11" width="13.42578125" style="2" customWidth="1"/>
    <col min="12" max="15" width="12.7109375" style="2" customWidth="1"/>
    <col min="16" max="16384" width="9.140625" style="2"/>
  </cols>
  <sheetData>
    <row r="1" spans="1:16" ht="15.75">
      <c r="A1" s="539" t="s">
        <v>346</v>
      </c>
      <c r="C1" s="16"/>
    </row>
    <row r="3" spans="1:16" ht="80.099999999999994" customHeight="1">
      <c r="A3" s="106"/>
      <c r="B3" s="128" t="s">
        <v>343</v>
      </c>
      <c r="C3" s="128" t="s">
        <v>345</v>
      </c>
      <c r="D3" s="128" t="s">
        <v>344</v>
      </c>
      <c r="E3" s="128" t="s">
        <v>217</v>
      </c>
      <c r="F3" s="128" t="s">
        <v>342</v>
      </c>
      <c r="G3" s="128" t="s">
        <v>341</v>
      </c>
      <c r="H3" s="128" t="s">
        <v>340</v>
      </c>
      <c r="I3" s="128" t="s">
        <v>339</v>
      </c>
      <c r="J3" s="128" t="s">
        <v>338</v>
      </c>
      <c r="K3" s="128" t="s">
        <v>337</v>
      </c>
      <c r="L3" s="128" t="s">
        <v>336</v>
      </c>
      <c r="M3" s="128" t="s">
        <v>335</v>
      </c>
      <c r="N3" s="128" t="s">
        <v>334</v>
      </c>
      <c r="O3" s="128" t="s">
        <v>333</v>
      </c>
    </row>
    <row r="4" spans="1:16">
      <c r="A4" s="206">
        <v>1961</v>
      </c>
      <c r="B4" s="575">
        <v>26.5</v>
      </c>
      <c r="C4" s="576">
        <v>24.7</v>
      </c>
      <c r="D4" s="576">
        <v>25.5</v>
      </c>
      <c r="E4" s="576">
        <v>41.2</v>
      </c>
      <c r="F4" s="576">
        <v>30.3</v>
      </c>
      <c r="G4" s="576">
        <v>37.700000000000003</v>
      </c>
      <c r="H4" s="576">
        <v>122.2</v>
      </c>
      <c r="I4" s="576">
        <v>39.4</v>
      </c>
      <c r="J4" s="576">
        <v>41.6</v>
      </c>
      <c r="K4" s="576">
        <v>35</v>
      </c>
      <c r="L4" s="576">
        <v>32.5</v>
      </c>
      <c r="M4" s="576">
        <v>27.1</v>
      </c>
      <c r="N4" s="576">
        <v>14.7</v>
      </c>
      <c r="O4" s="577">
        <v>179.5</v>
      </c>
    </row>
    <row r="5" spans="1:16">
      <c r="A5" s="105">
        <v>1962</v>
      </c>
      <c r="B5" s="578">
        <v>26.3</v>
      </c>
      <c r="C5" s="579">
        <v>26.9</v>
      </c>
      <c r="D5" s="579">
        <v>27.6</v>
      </c>
      <c r="E5" s="579">
        <v>43.2</v>
      </c>
      <c r="F5" s="579">
        <v>38.299999999999997</v>
      </c>
      <c r="G5" s="579">
        <v>41.9</v>
      </c>
      <c r="H5" s="579">
        <v>101.1</v>
      </c>
      <c r="I5" s="579">
        <v>39.9</v>
      </c>
      <c r="J5" s="579">
        <v>44.5</v>
      </c>
      <c r="K5" s="579">
        <v>35.5</v>
      </c>
      <c r="L5" s="579">
        <v>32.1</v>
      </c>
      <c r="M5" s="579">
        <v>31.4</v>
      </c>
      <c r="N5" s="579">
        <v>18.5</v>
      </c>
      <c r="O5" s="580">
        <v>172.5</v>
      </c>
    </row>
    <row r="6" spans="1:16">
      <c r="A6" s="105">
        <v>1963</v>
      </c>
      <c r="B6" s="578">
        <v>28.6</v>
      </c>
      <c r="C6" s="579">
        <v>28.9</v>
      </c>
      <c r="D6" s="579">
        <v>28.7</v>
      </c>
      <c r="E6" s="579">
        <v>45.1</v>
      </c>
      <c r="F6" s="579">
        <v>42.4</v>
      </c>
      <c r="G6" s="579">
        <v>42.8</v>
      </c>
      <c r="H6" s="579">
        <v>105.3</v>
      </c>
      <c r="I6" s="579">
        <v>42.3</v>
      </c>
      <c r="J6" s="579">
        <v>45.8</v>
      </c>
      <c r="K6" s="579">
        <v>36.5</v>
      </c>
      <c r="L6" s="579">
        <v>34.9</v>
      </c>
      <c r="M6" s="579">
        <v>35</v>
      </c>
      <c r="N6" s="579">
        <v>19.8</v>
      </c>
      <c r="O6" s="580">
        <v>191.1</v>
      </c>
    </row>
    <row r="7" spans="1:16">
      <c r="A7" s="105">
        <v>1964</v>
      </c>
      <c r="B7" s="578">
        <v>28.6</v>
      </c>
      <c r="C7" s="579">
        <v>30.2</v>
      </c>
      <c r="D7" s="579">
        <v>29.8</v>
      </c>
      <c r="E7" s="579">
        <v>47</v>
      </c>
      <c r="F7" s="579">
        <v>47.4</v>
      </c>
      <c r="G7" s="579">
        <v>44.4</v>
      </c>
      <c r="H7" s="579">
        <v>109.1</v>
      </c>
      <c r="I7" s="579">
        <v>47.2</v>
      </c>
      <c r="J7" s="579">
        <v>48.9</v>
      </c>
      <c r="K7" s="579">
        <v>37.6</v>
      </c>
      <c r="L7" s="579">
        <v>41.7</v>
      </c>
      <c r="M7" s="579">
        <v>37.5</v>
      </c>
      <c r="N7" s="579">
        <v>21</v>
      </c>
      <c r="O7" s="580">
        <v>195.7</v>
      </c>
    </row>
    <row r="8" spans="1:16">
      <c r="A8" s="105">
        <v>1965</v>
      </c>
      <c r="B8" s="578">
        <v>28.5</v>
      </c>
      <c r="C8" s="579">
        <v>30.9</v>
      </c>
      <c r="D8" s="579">
        <v>31.2</v>
      </c>
      <c r="E8" s="579">
        <v>48.9</v>
      </c>
      <c r="F8" s="579">
        <v>52.3</v>
      </c>
      <c r="G8" s="579">
        <v>45.9</v>
      </c>
      <c r="H8" s="579">
        <v>106.1</v>
      </c>
      <c r="I8" s="579">
        <v>51.5</v>
      </c>
      <c r="J8" s="579">
        <v>51.4</v>
      </c>
      <c r="K8" s="579">
        <v>37.799999999999997</v>
      </c>
      <c r="L8" s="579">
        <v>39</v>
      </c>
      <c r="M8" s="579">
        <v>39.700000000000003</v>
      </c>
      <c r="N8" s="579">
        <v>23</v>
      </c>
      <c r="O8" s="580">
        <v>176.7</v>
      </c>
    </row>
    <row r="9" spans="1:16">
      <c r="A9" s="105">
        <v>1966</v>
      </c>
      <c r="B9" s="578">
        <v>28.7</v>
      </c>
      <c r="C9" s="579">
        <v>31.4</v>
      </c>
      <c r="D9" s="579">
        <v>30.6</v>
      </c>
      <c r="E9" s="579">
        <v>50.1</v>
      </c>
      <c r="F9" s="579">
        <v>42.2</v>
      </c>
      <c r="G9" s="579">
        <v>47.4</v>
      </c>
      <c r="H9" s="579">
        <v>115.4</v>
      </c>
      <c r="I9" s="579">
        <v>49.8</v>
      </c>
      <c r="J9" s="579">
        <v>52.3</v>
      </c>
      <c r="K9" s="579">
        <v>38</v>
      </c>
      <c r="L9" s="579">
        <v>37</v>
      </c>
      <c r="M9" s="579">
        <v>42.6</v>
      </c>
      <c r="N9" s="579">
        <v>23.4</v>
      </c>
      <c r="O9" s="580">
        <v>255.3</v>
      </c>
    </row>
    <row r="10" spans="1:16">
      <c r="A10" s="105">
        <v>1967</v>
      </c>
      <c r="B10" s="578">
        <v>28.5</v>
      </c>
      <c r="C10" s="579">
        <v>32.799999999999997</v>
      </c>
      <c r="D10" s="579">
        <v>29.8</v>
      </c>
      <c r="E10" s="579">
        <v>50.5</v>
      </c>
      <c r="F10" s="579">
        <v>45.7</v>
      </c>
      <c r="G10" s="579">
        <v>45.1</v>
      </c>
      <c r="H10" s="579">
        <v>113.6</v>
      </c>
      <c r="I10" s="579">
        <v>50.4</v>
      </c>
      <c r="J10" s="579">
        <v>54.2</v>
      </c>
      <c r="K10" s="579">
        <v>36.299999999999997</v>
      </c>
      <c r="L10" s="579">
        <v>40.6</v>
      </c>
      <c r="M10" s="579">
        <v>43</v>
      </c>
      <c r="N10" s="579">
        <v>19.100000000000001</v>
      </c>
      <c r="O10" s="580">
        <v>273.3</v>
      </c>
    </row>
    <row r="11" spans="1:16">
      <c r="A11" s="105">
        <v>1968</v>
      </c>
      <c r="B11" s="578">
        <v>31</v>
      </c>
      <c r="C11" s="579">
        <v>35.5</v>
      </c>
      <c r="D11" s="579">
        <v>32.5</v>
      </c>
      <c r="E11" s="579">
        <v>53.6</v>
      </c>
      <c r="F11" s="579">
        <v>49.7</v>
      </c>
      <c r="G11" s="579">
        <v>49.2</v>
      </c>
      <c r="H11" s="579">
        <v>112.3</v>
      </c>
      <c r="I11" s="579">
        <v>52.6</v>
      </c>
      <c r="J11" s="579">
        <v>57.1</v>
      </c>
      <c r="K11" s="579">
        <v>38.1</v>
      </c>
      <c r="L11" s="579">
        <v>46.2</v>
      </c>
      <c r="M11" s="579">
        <v>46.4</v>
      </c>
      <c r="N11" s="579">
        <v>20.8</v>
      </c>
      <c r="O11" s="580">
        <v>177.6</v>
      </c>
    </row>
    <row r="12" spans="1:16">
      <c r="A12" s="105">
        <v>1969</v>
      </c>
      <c r="B12" s="578">
        <v>33.299999999999997</v>
      </c>
      <c r="C12" s="579">
        <v>35.200000000000003</v>
      </c>
      <c r="D12" s="579">
        <v>33.4</v>
      </c>
      <c r="E12" s="579">
        <v>55.3</v>
      </c>
      <c r="F12" s="579">
        <v>61</v>
      </c>
      <c r="G12" s="579">
        <v>50.4</v>
      </c>
      <c r="H12" s="579">
        <v>116.7</v>
      </c>
      <c r="I12" s="579">
        <v>54.7</v>
      </c>
      <c r="J12" s="579">
        <v>58.8</v>
      </c>
      <c r="K12" s="579">
        <v>40.1</v>
      </c>
      <c r="L12" s="579">
        <v>50.5</v>
      </c>
      <c r="M12" s="579">
        <v>49</v>
      </c>
      <c r="N12" s="579">
        <v>20.8</v>
      </c>
      <c r="O12" s="580">
        <v>169.3</v>
      </c>
      <c r="P12" s="54"/>
    </row>
    <row r="13" spans="1:16">
      <c r="A13" s="105">
        <v>1970</v>
      </c>
      <c r="B13" s="578">
        <v>34</v>
      </c>
      <c r="C13" s="579">
        <v>37.4</v>
      </c>
      <c r="D13" s="579">
        <v>33.299999999999997</v>
      </c>
      <c r="E13" s="579">
        <v>57.2</v>
      </c>
      <c r="F13" s="579">
        <v>66.3</v>
      </c>
      <c r="G13" s="579">
        <v>50</v>
      </c>
      <c r="H13" s="579">
        <v>127.6</v>
      </c>
      <c r="I13" s="579">
        <v>60.9</v>
      </c>
      <c r="J13" s="579">
        <v>57.7</v>
      </c>
      <c r="K13" s="579">
        <v>39.9</v>
      </c>
      <c r="L13" s="579">
        <v>47.1</v>
      </c>
      <c r="M13" s="579">
        <v>55.6</v>
      </c>
      <c r="N13" s="579">
        <v>20.7</v>
      </c>
      <c r="O13" s="580">
        <v>179.9</v>
      </c>
    </row>
    <row r="14" spans="1:16">
      <c r="A14" s="105">
        <v>1971</v>
      </c>
      <c r="B14" s="578">
        <v>36.6</v>
      </c>
      <c r="C14" s="579">
        <v>37.200000000000003</v>
      </c>
      <c r="D14" s="579">
        <v>31.9</v>
      </c>
      <c r="E14" s="579">
        <v>58.6</v>
      </c>
      <c r="F14" s="579">
        <v>64.7</v>
      </c>
      <c r="G14" s="579">
        <v>57.2</v>
      </c>
      <c r="H14" s="579">
        <v>116.7</v>
      </c>
      <c r="I14" s="579">
        <v>63.5</v>
      </c>
      <c r="J14" s="579">
        <v>60.3</v>
      </c>
      <c r="K14" s="579">
        <v>40.299999999999997</v>
      </c>
      <c r="L14" s="579">
        <v>43.9</v>
      </c>
      <c r="M14" s="579">
        <v>67.2</v>
      </c>
      <c r="N14" s="579">
        <v>22.6</v>
      </c>
      <c r="O14" s="580">
        <v>167.7</v>
      </c>
    </row>
    <row r="15" spans="1:16">
      <c r="A15" s="105">
        <v>1972</v>
      </c>
      <c r="B15" s="578">
        <v>39.5</v>
      </c>
      <c r="C15" s="579">
        <v>35.299999999999997</v>
      </c>
      <c r="D15" s="579">
        <v>33.4</v>
      </c>
      <c r="E15" s="579">
        <v>61</v>
      </c>
      <c r="F15" s="579">
        <v>77.3</v>
      </c>
      <c r="G15" s="579">
        <v>62.7</v>
      </c>
      <c r="H15" s="579">
        <v>107.9</v>
      </c>
      <c r="I15" s="579">
        <v>72.7</v>
      </c>
      <c r="J15" s="579">
        <v>62.4</v>
      </c>
      <c r="K15" s="579">
        <v>43.1</v>
      </c>
      <c r="L15" s="579">
        <v>47.3</v>
      </c>
      <c r="M15" s="579">
        <v>76.099999999999994</v>
      </c>
      <c r="N15" s="579">
        <v>24.3</v>
      </c>
      <c r="O15" s="580">
        <v>181.2</v>
      </c>
    </row>
    <row r="16" spans="1:16">
      <c r="A16" s="105">
        <v>1973</v>
      </c>
      <c r="B16" s="578">
        <v>39.200000000000003</v>
      </c>
      <c r="C16" s="579">
        <v>35.299999999999997</v>
      </c>
      <c r="D16" s="579">
        <v>35.9</v>
      </c>
      <c r="E16" s="579">
        <v>62.7</v>
      </c>
      <c r="F16" s="579">
        <v>88.3</v>
      </c>
      <c r="G16" s="579">
        <v>65.2</v>
      </c>
      <c r="H16" s="579">
        <v>120.8</v>
      </c>
      <c r="I16" s="579">
        <v>77.400000000000006</v>
      </c>
      <c r="J16" s="579">
        <v>65.7</v>
      </c>
      <c r="K16" s="579">
        <v>45.2</v>
      </c>
      <c r="L16" s="579">
        <v>55.4</v>
      </c>
      <c r="M16" s="579">
        <v>72.8</v>
      </c>
      <c r="N16" s="579">
        <v>27.6</v>
      </c>
      <c r="O16" s="580">
        <v>205.9</v>
      </c>
    </row>
    <row r="17" spans="1:15">
      <c r="A17" s="105">
        <v>1974</v>
      </c>
      <c r="B17" s="578">
        <v>37.299999999999997</v>
      </c>
      <c r="C17" s="579">
        <v>38.1</v>
      </c>
      <c r="D17" s="579">
        <v>37</v>
      </c>
      <c r="E17" s="579">
        <v>63</v>
      </c>
      <c r="F17" s="579">
        <v>86.7</v>
      </c>
      <c r="G17" s="579">
        <v>65.900000000000006</v>
      </c>
      <c r="H17" s="579">
        <v>108.9</v>
      </c>
      <c r="I17" s="579">
        <v>79.7</v>
      </c>
      <c r="J17" s="579">
        <v>69.400000000000006</v>
      </c>
      <c r="K17" s="579">
        <v>47.7</v>
      </c>
      <c r="L17" s="579">
        <v>48.6</v>
      </c>
      <c r="M17" s="579">
        <v>77</v>
      </c>
      <c r="N17" s="579">
        <v>27.7</v>
      </c>
      <c r="O17" s="580">
        <v>168</v>
      </c>
    </row>
    <row r="18" spans="1:15">
      <c r="A18" s="105">
        <v>1975</v>
      </c>
      <c r="B18" s="578">
        <v>35.799999999999997</v>
      </c>
      <c r="C18" s="579">
        <v>38.5</v>
      </c>
      <c r="D18" s="579">
        <v>35.299999999999997</v>
      </c>
      <c r="E18" s="579">
        <v>63.9</v>
      </c>
      <c r="F18" s="579">
        <v>75.900000000000006</v>
      </c>
      <c r="G18" s="579">
        <v>64.3</v>
      </c>
      <c r="H18" s="579">
        <v>110.9</v>
      </c>
      <c r="I18" s="579">
        <v>76.7</v>
      </c>
      <c r="J18" s="579">
        <v>65.599999999999994</v>
      </c>
      <c r="K18" s="579">
        <v>40.9</v>
      </c>
      <c r="L18" s="579">
        <v>46.8</v>
      </c>
      <c r="M18" s="579">
        <v>81.8</v>
      </c>
      <c r="N18" s="579">
        <v>27.6</v>
      </c>
      <c r="O18" s="580">
        <v>150.69999999999999</v>
      </c>
    </row>
    <row r="19" spans="1:15">
      <c r="A19" s="105">
        <v>1976</v>
      </c>
      <c r="B19" s="578">
        <v>43.9</v>
      </c>
      <c r="C19" s="579">
        <v>43.4</v>
      </c>
      <c r="D19" s="579">
        <v>34.700000000000003</v>
      </c>
      <c r="E19" s="579">
        <v>68.400000000000006</v>
      </c>
      <c r="F19" s="579">
        <v>77</v>
      </c>
      <c r="G19" s="579">
        <v>68.3</v>
      </c>
      <c r="H19" s="579">
        <v>115</v>
      </c>
      <c r="I19" s="579">
        <v>78.900000000000006</v>
      </c>
      <c r="J19" s="579">
        <v>69</v>
      </c>
      <c r="K19" s="579">
        <v>44.8</v>
      </c>
      <c r="L19" s="579">
        <v>50.9</v>
      </c>
      <c r="M19" s="579">
        <v>80.900000000000006</v>
      </c>
      <c r="N19" s="579">
        <v>32.4</v>
      </c>
      <c r="O19" s="580">
        <v>139.6</v>
      </c>
    </row>
    <row r="20" spans="1:15">
      <c r="A20" s="105">
        <v>1977</v>
      </c>
      <c r="B20" s="578">
        <v>45.6</v>
      </c>
      <c r="C20" s="579">
        <v>46.2</v>
      </c>
      <c r="D20" s="579">
        <v>36.299999999999997</v>
      </c>
      <c r="E20" s="579">
        <v>71</v>
      </c>
      <c r="F20" s="579">
        <v>76.099999999999994</v>
      </c>
      <c r="G20" s="579">
        <v>70.3</v>
      </c>
      <c r="H20" s="579">
        <v>114.7</v>
      </c>
      <c r="I20" s="579">
        <v>86.9</v>
      </c>
      <c r="J20" s="579">
        <v>69.900000000000006</v>
      </c>
      <c r="K20" s="579">
        <v>47.5</v>
      </c>
      <c r="L20" s="579">
        <v>50.1</v>
      </c>
      <c r="M20" s="579">
        <v>91.4</v>
      </c>
      <c r="N20" s="579">
        <v>34.799999999999997</v>
      </c>
      <c r="O20" s="580">
        <v>130.80000000000001</v>
      </c>
    </row>
    <row r="21" spans="1:15">
      <c r="A21" s="105">
        <v>1978</v>
      </c>
      <c r="B21" s="578">
        <v>43.4</v>
      </c>
      <c r="C21" s="579">
        <v>44.7</v>
      </c>
      <c r="D21" s="579">
        <v>37.299999999999997</v>
      </c>
      <c r="E21" s="579">
        <v>71.5</v>
      </c>
      <c r="F21" s="579">
        <v>61.1</v>
      </c>
      <c r="G21" s="579">
        <v>72.3</v>
      </c>
      <c r="H21" s="579">
        <v>102.8</v>
      </c>
      <c r="I21" s="579">
        <v>86.4</v>
      </c>
      <c r="J21" s="579">
        <v>70</v>
      </c>
      <c r="K21" s="579">
        <v>52.4</v>
      </c>
      <c r="L21" s="579">
        <v>52.4</v>
      </c>
      <c r="M21" s="579">
        <v>76.3</v>
      </c>
      <c r="N21" s="579">
        <v>30.1</v>
      </c>
      <c r="O21" s="580">
        <v>102.8</v>
      </c>
    </row>
    <row r="22" spans="1:15">
      <c r="A22" s="105">
        <v>1979</v>
      </c>
      <c r="B22" s="578">
        <v>40.799999999999997</v>
      </c>
      <c r="C22" s="579">
        <v>44</v>
      </c>
      <c r="D22" s="579">
        <v>34.6</v>
      </c>
      <c r="E22" s="579">
        <v>70.8</v>
      </c>
      <c r="F22" s="579">
        <v>65</v>
      </c>
      <c r="G22" s="579">
        <v>73.400000000000006</v>
      </c>
      <c r="H22" s="579">
        <v>97.4</v>
      </c>
      <c r="I22" s="579">
        <v>80.5</v>
      </c>
      <c r="J22" s="579">
        <v>68.599999999999994</v>
      </c>
      <c r="K22" s="579">
        <v>51.6</v>
      </c>
      <c r="L22" s="579">
        <v>50.4</v>
      </c>
      <c r="M22" s="579">
        <v>73.900000000000006</v>
      </c>
      <c r="N22" s="579">
        <v>31.2</v>
      </c>
      <c r="O22" s="580">
        <v>103.7</v>
      </c>
    </row>
    <row r="23" spans="1:15">
      <c r="A23" s="105">
        <v>1980</v>
      </c>
      <c r="B23" s="578">
        <v>43.7</v>
      </c>
      <c r="C23" s="579">
        <v>49</v>
      </c>
      <c r="D23" s="579">
        <v>34.5</v>
      </c>
      <c r="E23" s="579">
        <v>70.7</v>
      </c>
      <c r="F23" s="579">
        <v>43.8</v>
      </c>
      <c r="G23" s="579">
        <v>65.599999999999994</v>
      </c>
      <c r="H23" s="579">
        <v>101.4</v>
      </c>
      <c r="I23" s="579">
        <v>84.6</v>
      </c>
      <c r="J23" s="579">
        <v>71.8</v>
      </c>
      <c r="K23" s="579">
        <v>52.6</v>
      </c>
      <c r="L23" s="579">
        <v>48.2</v>
      </c>
      <c r="M23" s="579">
        <v>78.099999999999994</v>
      </c>
      <c r="N23" s="579">
        <v>27.4</v>
      </c>
      <c r="O23" s="580">
        <v>89</v>
      </c>
    </row>
    <row r="24" spans="1:15">
      <c r="A24" s="105">
        <v>1981</v>
      </c>
      <c r="B24" s="578">
        <v>48.2</v>
      </c>
      <c r="C24" s="579">
        <v>45.3</v>
      </c>
      <c r="D24" s="579">
        <v>35.200000000000003</v>
      </c>
      <c r="E24" s="579">
        <v>72</v>
      </c>
      <c r="F24" s="579">
        <v>34.299999999999997</v>
      </c>
      <c r="G24" s="579">
        <v>64.8</v>
      </c>
      <c r="H24" s="579">
        <v>109.3</v>
      </c>
      <c r="I24" s="579">
        <v>78.8</v>
      </c>
      <c r="J24" s="579">
        <v>74.599999999999994</v>
      </c>
      <c r="K24" s="579">
        <v>51.4</v>
      </c>
      <c r="L24" s="579">
        <v>45.5</v>
      </c>
      <c r="M24" s="579">
        <v>66.400000000000006</v>
      </c>
      <c r="N24" s="579">
        <v>29.7</v>
      </c>
      <c r="O24" s="580">
        <v>78.5</v>
      </c>
    </row>
    <row r="25" spans="1:15">
      <c r="A25" s="105">
        <v>1982</v>
      </c>
      <c r="B25" s="578">
        <v>48.9</v>
      </c>
      <c r="C25" s="579">
        <v>45.6</v>
      </c>
      <c r="D25" s="579">
        <v>33.799999999999997</v>
      </c>
      <c r="E25" s="579">
        <v>73.400000000000006</v>
      </c>
      <c r="F25" s="579">
        <v>34.700000000000003</v>
      </c>
      <c r="G25" s="579">
        <v>61</v>
      </c>
      <c r="H25" s="579">
        <v>110.3</v>
      </c>
      <c r="I25" s="579">
        <v>78.099999999999994</v>
      </c>
      <c r="J25" s="579">
        <v>77.2</v>
      </c>
      <c r="K25" s="579">
        <v>51.2</v>
      </c>
      <c r="L25" s="579">
        <v>47.6</v>
      </c>
      <c r="M25" s="579">
        <v>57.9</v>
      </c>
      <c r="N25" s="579">
        <v>34.5</v>
      </c>
      <c r="O25" s="580">
        <v>68.8</v>
      </c>
    </row>
    <row r="26" spans="1:15">
      <c r="A26" s="105">
        <v>1983</v>
      </c>
      <c r="B26" s="578">
        <v>58.8</v>
      </c>
      <c r="C26" s="579">
        <v>54.3</v>
      </c>
      <c r="D26" s="579">
        <v>39.1</v>
      </c>
      <c r="E26" s="579">
        <v>75.5</v>
      </c>
      <c r="F26" s="579">
        <v>38</v>
      </c>
      <c r="G26" s="579">
        <v>67.599999999999994</v>
      </c>
      <c r="H26" s="579">
        <v>106.9</v>
      </c>
      <c r="I26" s="579">
        <v>82.7</v>
      </c>
      <c r="J26" s="579">
        <v>77.099999999999994</v>
      </c>
      <c r="K26" s="579">
        <v>60.3</v>
      </c>
      <c r="L26" s="579">
        <v>53</v>
      </c>
      <c r="M26" s="579">
        <v>69.5</v>
      </c>
      <c r="N26" s="579">
        <v>38</v>
      </c>
      <c r="O26" s="580">
        <v>69</v>
      </c>
    </row>
    <row r="27" spans="1:15">
      <c r="A27" s="105">
        <v>1984</v>
      </c>
      <c r="B27" s="578">
        <v>61.2</v>
      </c>
      <c r="C27" s="579">
        <v>62.2</v>
      </c>
      <c r="D27" s="579">
        <v>47.4</v>
      </c>
      <c r="E27" s="579">
        <v>78.2</v>
      </c>
      <c r="F27" s="579">
        <v>41.2</v>
      </c>
      <c r="G27" s="579">
        <v>73.2</v>
      </c>
      <c r="H27" s="579">
        <v>102.3</v>
      </c>
      <c r="I27" s="579">
        <v>96.5</v>
      </c>
      <c r="J27" s="579">
        <v>82.5</v>
      </c>
      <c r="K27" s="579">
        <v>63</v>
      </c>
      <c r="L27" s="579">
        <v>68.8</v>
      </c>
      <c r="M27" s="579">
        <v>66.599999999999994</v>
      </c>
      <c r="N27" s="579">
        <v>42.1</v>
      </c>
      <c r="O27" s="580">
        <v>68.599999999999994</v>
      </c>
    </row>
    <row r="28" spans="1:15">
      <c r="A28" s="105">
        <v>1985</v>
      </c>
      <c r="B28" s="578">
        <v>62.3</v>
      </c>
      <c r="C28" s="579">
        <v>68.2</v>
      </c>
      <c r="D28" s="579">
        <v>50.3</v>
      </c>
      <c r="E28" s="579">
        <v>79</v>
      </c>
      <c r="F28" s="579">
        <v>43.4</v>
      </c>
      <c r="G28" s="579">
        <v>77.599999999999994</v>
      </c>
      <c r="H28" s="579">
        <v>99.1</v>
      </c>
      <c r="I28" s="579">
        <v>100.7</v>
      </c>
      <c r="J28" s="579">
        <v>86.5</v>
      </c>
      <c r="K28" s="579">
        <v>64.3</v>
      </c>
      <c r="L28" s="579">
        <v>71.5</v>
      </c>
      <c r="M28" s="579">
        <v>74.900000000000006</v>
      </c>
      <c r="N28" s="579">
        <v>42.2</v>
      </c>
      <c r="O28" s="580">
        <v>67</v>
      </c>
    </row>
    <row r="29" spans="1:15">
      <c r="A29" s="105">
        <v>1986</v>
      </c>
      <c r="B29" s="578">
        <v>60</v>
      </c>
      <c r="C29" s="579">
        <v>65.7</v>
      </c>
      <c r="D29" s="579">
        <v>51</v>
      </c>
      <c r="E29" s="579">
        <v>78.5</v>
      </c>
      <c r="F29" s="579">
        <v>41</v>
      </c>
      <c r="G29" s="579">
        <v>75.400000000000006</v>
      </c>
      <c r="H29" s="579">
        <v>89.2</v>
      </c>
      <c r="I29" s="579">
        <v>101.1</v>
      </c>
      <c r="J29" s="579">
        <v>79.900000000000006</v>
      </c>
      <c r="K29" s="579">
        <v>63.9</v>
      </c>
      <c r="L29" s="579">
        <v>68.599999999999994</v>
      </c>
      <c r="M29" s="579">
        <v>64.400000000000006</v>
      </c>
      <c r="N29" s="579">
        <v>43.1</v>
      </c>
      <c r="O29" s="580">
        <v>63.2</v>
      </c>
    </row>
    <row r="30" spans="1:15">
      <c r="A30" s="105">
        <v>1987</v>
      </c>
      <c r="B30" s="578">
        <v>66.900000000000006</v>
      </c>
      <c r="C30" s="579">
        <v>69.099999999999994</v>
      </c>
      <c r="D30" s="579">
        <v>53.9</v>
      </c>
      <c r="E30" s="579">
        <v>79</v>
      </c>
      <c r="F30" s="579">
        <v>44</v>
      </c>
      <c r="G30" s="579">
        <v>77.8</v>
      </c>
      <c r="H30" s="579">
        <v>75.7</v>
      </c>
      <c r="I30" s="579">
        <v>103.2</v>
      </c>
      <c r="J30" s="579">
        <v>80.900000000000006</v>
      </c>
      <c r="K30" s="579">
        <v>63.3</v>
      </c>
      <c r="L30" s="579">
        <v>78.5</v>
      </c>
      <c r="M30" s="579">
        <v>63</v>
      </c>
      <c r="N30" s="579">
        <v>47.7</v>
      </c>
      <c r="O30" s="580">
        <v>67.599999999999994</v>
      </c>
    </row>
    <row r="31" spans="1:15">
      <c r="A31" s="105">
        <v>1988</v>
      </c>
      <c r="B31" s="578">
        <v>68.900000000000006</v>
      </c>
      <c r="C31" s="579">
        <v>70.900000000000006</v>
      </c>
      <c r="D31" s="579">
        <v>53.3</v>
      </c>
      <c r="E31" s="579">
        <v>80.2</v>
      </c>
      <c r="F31" s="579">
        <v>49.9</v>
      </c>
      <c r="G31" s="579">
        <v>78.7</v>
      </c>
      <c r="H31" s="579">
        <v>92.6</v>
      </c>
      <c r="I31" s="579">
        <v>100.7</v>
      </c>
      <c r="J31" s="579">
        <v>78.400000000000006</v>
      </c>
      <c r="K31" s="579">
        <v>65</v>
      </c>
      <c r="L31" s="579">
        <v>81.7</v>
      </c>
      <c r="M31" s="579">
        <v>64.099999999999994</v>
      </c>
      <c r="N31" s="579">
        <v>55.4</v>
      </c>
      <c r="O31" s="580">
        <v>69.599999999999994</v>
      </c>
    </row>
    <row r="32" spans="1:15">
      <c r="A32" s="105">
        <v>1989</v>
      </c>
      <c r="B32" s="578">
        <v>68.099999999999994</v>
      </c>
      <c r="C32" s="579">
        <v>70</v>
      </c>
      <c r="D32" s="579">
        <v>57.5</v>
      </c>
      <c r="E32" s="579">
        <v>80.599999999999994</v>
      </c>
      <c r="F32" s="579">
        <v>56.8</v>
      </c>
      <c r="G32" s="579">
        <v>76.900000000000006</v>
      </c>
      <c r="H32" s="579">
        <v>89.1</v>
      </c>
      <c r="I32" s="579">
        <v>87.7</v>
      </c>
      <c r="J32" s="579">
        <v>77.400000000000006</v>
      </c>
      <c r="K32" s="579">
        <v>64</v>
      </c>
      <c r="L32" s="579">
        <v>72.8</v>
      </c>
      <c r="M32" s="579">
        <v>69.7</v>
      </c>
      <c r="N32" s="579">
        <v>62.2</v>
      </c>
      <c r="O32" s="580">
        <v>65.3</v>
      </c>
    </row>
    <row r="33" spans="1:15">
      <c r="A33" s="105">
        <v>1990</v>
      </c>
      <c r="B33" s="578">
        <v>66.8</v>
      </c>
      <c r="C33" s="579">
        <v>72.8</v>
      </c>
      <c r="D33" s="579">
        <v>59</v>
      </c>
      <c r="E33" s="579">
        <v>80.599999999999994</v>
      </c>
      <c r="F33" s="579">
        <v>53.7</v>
      </c>
      <c r="G33" s="579">
        <v>74.8</v>
      </c>
      <c r="H33" s="579">
        <v>86.7</v>
      </c>
      <c r="I33" s="579">
        <v>82.4</v>
      </c>
      <c r="J33" s="579">
        <v>76.900000000000006</v>
      </c>
      <c r="K33" s="579">
        <v>66</v>
      </c>
      <c r="L33" s="579">
        <v>72.599999999999994</v>
      </c>
      <c r="M33" s="579">
        <v>69.8</v>
      </c>
      <c r="N33" s="579">
        <v>66.599999999999994</v>
      </c>
      <c r="O33" s="580">
        <v>73.3</v>
      </c>
    </row>
    <row r="34" spans="1:15">
      <c r="A34" s="105">
        <v>1991</v>
      </c>
      <c r="B34" s="578">
        <v>61</v>
      </c>
      <c r="C34" s="579">
        <v>77.7</v>
      </c>
      <c r="D34" s="579">
        <v>61.5</v>
      </c>
      <c r="E34" s="579">
        <v>80.599999999999994</v>
      </c>
      <c r="F34" s="579">
        <v>62.4</v>
      </c>
      <c r="G34" s="579">
        <v>70.400000000000006</v>
      </c>
      <c r="H34" s="579">
        <v>93.2</v>
      </c>
      <c r="I34" s="579">
        <v>85.8</v>
      </c>
      <c r="J34" s="579">
        <v>75.099999999999994</v>
      </c>
      <c r="K34" s="579">
        <v>66.900000000000006</v>
      </c>
      <c r="L34" s="579">
        <v>78.2</v>
      </c>
      <c r="M34" s="579">
        <v>66.5</v>
      </c>
      <c r="N34" s="579">
        <v>69.8</v>
      </c>
      <c r="O34" s="580">
        <v>72.7</v>
      </c>
    </row>
    <row r="35" spans="1:15">
      <c r="A35" s="105">
        <v>1992</v>
      </c>
      <c r="B35" s="578">
        <v>65.7</v>
      </c>
      <c r="C35" s="579">
        <v>77.900000000000006</v>
      </c>
      <c r="D35" s="579">
        <v>68.2</v>
      </c>
      <c r="E35" s="579">
        <v>82.4</v>
      </c>
      <c r="F35" s="579">
        <v>67.7</v>
      </c>
      <c r="G35" s="579">
        <v>75.5</v>
      </c>
      <c r="H35" s="579">
        <v>89.9</v>
      </c>
      <c r="I35" s="579">
        <v>85.7</v>
      </c>
      <c r="J35" s="579">
        <v>80.8</v>
      </c>
      <c r="K35" s="579">
        <v>71.400000000000006</v>
      </c>
      <c r="L35" s="579">
        <v>77</v>
      </c>
      <c r="M35" s="579">
        <v>67.2</v>
      </c>
      <c r="N35" s="579">
        <v>75.400000000000006</v>
      </c>
      <c r="O35" s="580">
        <v>82.6</v>
      </c>
    </row>
    <row r="36" spans="1:15">
      <c r="A36" s="105">
        <v>1993</v>
      </c>
      <c r="B36" s="578">
        <v>67.3</v>
      </c>
      <c r="C36" s="579">
        <v>73.5</v>
      </c>
      <c r="D36" s="579">
        <v>73</v>
      </c>
      <c r="E36" s="579">
        <v>83.8</v>
      </c>
      <c r="F36" s="579">
        <v>77.3</v>
      </c>
      <c r="G36" s="579">
        <v>78.2</v>
      </c>
      <c r="H36" s="579">
        <v>96.4</v>
      </c>
      <c r="I36" s="579">
        <v>84.9</v>
      </c>
      <c r="J36" s="579">
        <v>78.7</v>
      </c>
      <c r="K36" s="579">
        <v>79.400000000000006</v>
      </c>
      <c r="L36" s="579">
        <v>82.4</v>
      </c>
      <c r="M36" s="579">
        <v>67.8</v>
      </c>
      <c r="N36" s="579">
        <v>69.400000000000006</v>
      </c>
      <c r="O36" s="580">
        <v>100.3</v>
      </c>
    </row>
    <row r="37" spans="1:15">
      <c r="A37" s="105">
        <v>1994</v>
      </c>
      <c r="B37" s="578">
        <v>68.099999999999994</v>
      </c>
      <c r="C37" s="579">
        <v>69.2</v>
      </c>
      <c r="D37" s="579">
        <v>74.2</v>
      </c>
      <c r="E37" s="579">
        <v>86.1</v>
      </c>
      <c r="F37" s="579">
        <v>77.2</v>
      </c>
      <c r="G37" s="579">
        <v>77.900000000000006</v>
      </c>
      <c r="H37" s="579">
        <v>88.2</v>
      </c>
      <c r="I37" s="579">
        <v>92.3</v>
      </c>
      <c r="J37" s="579">
        <v>83.7</v>
      </c>
      <c r="K37" s="579">
        <v>82.2</v>
      </c>
      <c r="L37" s="579">
        <v>81.900000000000006</v>
      </c>
      <c r="M37" s="579">
        <v>66.7</v>
      </c>
      <c r="N37" s="579">
        <v>78.599999999999994</v>
      </c>
      <c r="O37" s="580">
        <v>98.8</v>
      </c>
    </row>
    <row r="38" spans="1:15">
      <c r="A38" s="105">
        <v>1995</v>
      </c>
      <c r="B38" s="578">
        <v>64.2</v>
      </c>
      <c r="C38" s="579">
        <v>70.900000000000006</v>
      </c>
      <c r="D38" s="579">
        <v>74.099999999999994</v>
      </c>
      <c r="E38" s="579">
        <v>87.2</v>
      </c>
      <c r="F38" s="579">
        <v>70.3</v>
      </c>
      <c r="G38" s="579">
        <v>78.8</v>
      </c>
      <c r="H38" s="579">
        <v>91.4</v>
      </c>
      <c r="I38" s="579">
        <v>95.3</v>
      </c>
      <c r="J38" s="579">
        <v>84.2</v>
      </c>
      <c r="K38" s="579">
        <v>78.900000000000006</v>
      </c>
      <c r="L38" s="579">
        <v>80.099999999999994</v>
      </c>
      <c r="M38" s="579">
        <v>69</v>
      </c>
      <c r="N38" s="579">
        <v>81</v>
      </c>
      <c r="O38" s="580">
        <v>100.9</v>
      </c>
    </row>
    <row r="39" spans="1:15">
      <c r="A39" s="105">
        <v>1996</v>
      </c>
      <c r="B39" s="578">
        <v>72.400000000000006</v>
      </c>
      <c r="C39" s="579">
        <v>71.2</v>
      </c>
      <c r="D39" s="579">
        <v>78.099999999999994</v>
      </c>
      <c r="E39" s="579">
        <v>86.8</v>
      </c>
      <c r="F39" s="579">
        <v>73.3</v>
      </c>
      <c r="G39" s="579">
        <v>76.900000000000006</v>
      </c>
      <c r="H39" s="579">
        <v>90.8</v>
      </c>
      <c r="I39" s="579">
        <v>98.3</v>
      </c>
      <c r="J39" s="579">
        <v>80.2</v>
      </c>
      <c r="K39" s="579">
        <v>82.7</v>
      </c>
      <c r="L39" s="579">
        <v>82.5</v>
      </c>
      <c r="M39" s="579">
        <v>73.099999999999994</v>
      </c>
      <c r="N39" s="579">
        <v>89.1</v>
      </c>
      <c r="O39" s="580">
        <v>101.6</v>
      </c>
    </row>
    <row r="40" spans="1:15">
      <c r="A40" s="105">
        <v>1997</v>
      </c>
      <c r="B40" s="578">
        <v>74.599999999999994</v>
      </c>
      <c r="C40" s="579">
        <v>76.599999999999994</v>
      </c>
      <c r="D40" s="579">
        <v>77.7</v>
      </c>
      <c r="E40" s="579">
        <v>89.4</v>
      </c>
      <c r="F40" s="579">
        <v>69.900000000000006</v>
      </c>
      <c r="G40" s="579">
        <v>88.4</v>
      </c>
      <c r="H40" s="579">
        <v>89.9</v>
      </c>
      <c r="I40" s="579">
        <v>100.3</v>
      </c>
      <c r="J40" s="579">
        <v>89.4</v>
      </c>
      <c r="K40" s="579">
        <v>85.6</v>
      </c>
      <c r="L40" s="579">
        <v>78.3</v>
      </c>
      <c r="M40" s="579">
        <v>78.3</v>
      </c>
      <c r="N40" s="579">
        <v>84.9</v>
      </c>
      <c r="O40" s="580">
        <v>102.6</v>
      </c>
    </row>
    <row r="41" spans="1:15">
      <c r="A41" s="105">
        <v>1998</v>
      </c>
      <c r="B41" s="578">
        <v>79.900000000000006</v>
      </c>
      <c r="C41" s="579">
        <v>83.7</v>
      </c>
      <c r="D41" s="579">
        <v>84</v>
      </c>
      <c r="E41" s="579">
        <v>91.3</v>
      </c>
      <c r="F41" s="579">
        <v>75.3</v>
      </c>
      <c r="G41" s="579">
        <v>94.6</v>
      </c>
      <c r="H41" s="579">
        <v>99.2</v>
      </c>
      <c r="I41" s="579">
        <v>96.1</v>
      </c>
      <c r="J41" s="579">
        <v>91.2</v>
      </c>
      <c r="K41" s="579">
        <v>88.5</v>
      </c>
      <c r="L41" s="579">
        <v>82.6</v>
      </c>
      <c r="M41" s="579">
        <v>72.900000000000006</v>
      </c>
      <c r="N41" s="579">
        <v>92.4</v>
      </c>
      <c r="O41" s="580">
        <v>115.9</v>
      </c>
    </row>
    <row r="42" spans="1:15">
      <c r="A42" s="105">
        <v>1999</v>
      </c>
      <c r="B42" s="578">
        <v>77.2</v>
      </c>
      <c r="C42" s="579">
        <v>82.2</v>
      </c>
      <c r="D42" s="579">
        <v>87</v>
      </c>
      <c r="E42" s="579">
        <v>94.3</v>
      </c>
      <c r="F42" s="579">
        <v>69.599999999999994</v>
      </c>
      <c r="G42" s="579">
        <v>91.5</v>
      </c>
      <c r="H42" s="579">
        <v>96.9</v>
      </c>
      <c r="I42" s="579">
        <v>103.7</v>
      </c>
      <c r="J42" s="579">
        <v>96.1</v>
      </c>
      <c r="K42" s="579">
        <v>93.4</v>
      </c>
      <c r="L42" s="579">
        <v>91.2</v>
      </c>
      <c r="M42" s="579">
        <v>73.5</v>
      </c>
      <c r="N42" s="579">
        <v>87.7</v>
      </c>
      <c r="O42" s="580">
        <v>125.4</v>
      </c>
    </row>
    <row r="43" spans="1:15">
      <c r="A43" s="105">
        <v>2000</v>
      </c>
      <c r="B43" s="578">
        <v>86.9</v>
      </c>
      <c r="C43" s="579">
        <v>90</v>
      </c>
      <c r="D43" s="579">
        <v>93.7</v>
      </c>
      <c r="E43" s="579">
        <v>97.9</v>
      </c>
      <c r="F43" s="579">
        <v>85.9</v>
      </c>
      <c r="G43" s="579">
        <v>95.1</v>
      </c>
      <c r="H43" s="579">
        <v>95</v>
      </c>
      <c r="I43" s="579">
        <v>99.6</v>
      </c>
      <c r="J43" s="579">
        <v>100</v>
      </c>
      <c r="K43" s="579">
        <v>98.8</v>
      </c>
      <c r="L43" s="579">
        <v>100.1</v>
      </c>
      <c r="M43" s="579">
        <v>89.4</v>
      </c>
      <c r="N43" s="579">
        <v>80.2</v>
      </c>
      <c r="O43" s="580">
        <v>123.4</v>
      </c>
    </row>
    <row r="44" spans="1:15">
      <c r="A44" s="105">
        <v>2001</v>
      </c>
      <c r="B44" s="578">
        <v>98.1</v>
      </c>
      <c r="C44" s="579">
        <v>89.2</v>
      </c>
      <c r="D44" s="579">
        <v>100.6</v>
      </c>
      <c r="E44" s="579">
        <v>99.1</v>
      </c>
      <c r="F44" s="579">
        <v>99.6</v>
      </c>
      <c r="G44" s="579">
        <v>101.2</v>
      </c>
      <c r="H44" s="579">
        <v>96</v>
      </c>
      <c r="I44" s="579">
        <v>93.8</v>
      </c>
      <c r="J44" s="579">
        <v>98</v>
      </c>
      <c r="K44" s="579">
        <v>93.9</v>
      </c>
      <c r="L44" s="579">
        <v>103.5</v>
      </c>
      <c r="M44" s="579">
        <v>112.3</v>
      </c>
      <c r="N44" s="579">
        <v>98.2</v>
      </c>
      <c r="O44" s="580">
        <v>90.4</v>
      </c>
    </row>
    <row r="45" spans="1:15">
      <c r="A45" s="105">
        <v>2002</v>
      </c>
      <c r="B45" s="578">
        <v>100</v>
      </c>
      <c r="C45" s="579">
        <v>100</v>
      </c>
      <c r="D45" s="579">
        <v>100</v>
      </c>
      <c r="E45" s="579">
        <v>100</v>
      </c>
      <c r="F45" s="579">
        <v>100</v>
      </c>
      <c r="G45" s="579">
        <v>100</v>
      </c>
      <c r="H45" s="579">
        <v>100</v>
      </c>
      <c r="I45" s="579">
        <v>100</v>
      </c>
      <c r="J45" s="579">
        <v>100</v>
      </c>
      <c r="K45" s="579">
        <v>100</v>
      </c>
      <c r="L45" s="579">
        <v>100</v>
      </c>
      <c r="M45" s="579">
        <v>100</v>
      </c>
      <c r="N45" s="579">
        <v>100</v>
      </c>
      <c r="O45" s="580">
        <v>100</v>
      </c>
    </row>
    <row r="46" spans="1:15">
      <c r="A46" s="105">
        <v>2003</v>
      </c>
      <c r="B46" s="578">
        <v>96</v>
      </c>
      <c r="C46" s="579">
        <v>105</v>
      </c>
      <c r="D46" s="579">
        <v>105.4</v>
      </c>
      <c r="E46" s="579">
        <v>100.7</v>
      </c>
      <c r="F46" s="579">
        <v>93.8</v>
      </c>
      <c r="G46" s="579">
        <v>101.8</v>
      </c>
      <c r="H46" s="579">
        <v>95.2</v>
      </c>
      <c r="I46" s="579">
        <v>94.8</v>
      </c>
      <c r="J46" s="579">
        <v>98.2</v>
      </c>
      <c r="K46" s="579">
        <v>98.8</v>
      </c>
      <c r="L46" s="579">
        <v>112.4</v>
      </c>
      <c r="M46" s="579">
        <v>88.1</v>
      </c>
      <c r="N46" s="579">
        <v>79.7</v>
      </c>
      <c r="O46" s="580">
        <v>94.2</v>
      </c>
    </row>
    <row r="47" spans="1:15">
      <c r="A47" s="105">
        <v>2004</v>
      </c>
      <c r="B47" s="578">
        <v>103.8</v>
      </c>
      <c r="C47" s="579">
        <v>110.1</v>
      </c>
      <c r="D47" s="579">
        <v>110.1</v>
      </c>
      <c r="E47" s="579">
        <v>101.1</v>
      </c>
      <c r="F47" s="579">
        <v>86.9</v>
      </c>
      <c r="G47" s="579">
        <v>105.2</v>
      </c>
      <c r="H47" s="579">
        <v>102.9</v>
      </c>
      <c r="I47" s="579">
        <v>89.8</v>
      </c>
      <c r="J47" s="579">
        <v>94.7</v>
      </c>
      <c r="K47" s="579">
        <v>97.3</v>
      </c>
      <c r="L47" s="579">
        <v>106.9</v>
      </c>
      <c r="M47" s="579">
        <v>77.7</v>
      </c>
      <c r="N47" s="579">
        <v>71.900000000000006</v>
      </c>
      <c r="O47" s="580">
        <v>86.4</v>
      </c>
    </row>
    <row r="48" spans="1:15">
      <c r="A48" s="105">
        <v>2005</v>
      </c>
      <c r="B48" s="578">
        <v>105.1</v>
      </c>
      <c r="C48" s="579">
        <v>119</v>
      </c>
      <c r="D48" s="579">
        <v>123.8</v>
      </c>
      <c r="E48" s="579">
        <v>103.5</v>
      </c>
      <c r="F48" s="579">
        <v>71</v>
      </c>
      <c r="G48" s="579">
        <v>108.8</v>
      </c>
      <c r="H48" s="579">
        <v>121.3</v>
      </c>
      <c r="I48" s="579">
        <v>90.9</v>
      </c>
      <c r="J48" s="579">
        <v>98</v>
      </c>
      <c r="K48" s="579">
        <v>99.3</v>
      </c>
      <c r="L48" s="579">
        <v>97.2</v>
      </c>
      <c r="M48" s="579">
        <v>75.8</v>
      </c>
      <c r="N48" s="579">
        <v>72.400000000000006</v>
      </c>
      <c r="O48" s="580">
        <v>70</v>
      </c>
    </row>
    <row r="49" spans="1:15">
      <c r="A49" s="105">
        <v>2006</v>
      </c>
      <c r="B49" s="578">
        <v>107.4</v>
      </c>
      <c r="C49" s="579">
        <v>122.8</v>
      </c>
      <c r="D49" s="579">
        <v>120.8</v>
      </c>
      <c r="E49" s="579">
        <v>104.8</v>
      </c>
      <c r="F49" s="579">
        <v>84.8</v>
      </c>
      <c r="G49" s="579">
        <v>103.5</v>
      </c>
      <c r="H49" s="579">
        <v>109.9</v>
      </c>
      <c r="I49" s="579">
        <v>92.4</v>
      </c>
      <c r="J49" s="579">
        <v>99.5</v>
      </c>
      <c r="K49" s="579">
        <v>90.2</v>
      </c>
      <c r="L49" s="579">
        <v>94.2</v>
      </c>
      <c r="M49" s="579">
        <v>78.599999999999994</v>
      </c>
      <c r="N49" s="579">
        <v>66.5</v>
      </c>
      <c r="O49" s="580">
        <v>67</v>
      </c>
    </row>
    <row r="50" spans="1:15">
      <c r="A50" s="207">
        <v>2007</v>
      </c>
      <c r="B50" s="581">
        <v>105.5</v>
      </c>
      <c r="C50" s="582">
        <v>126.3</v>
      </c>
      <c r="D50" s="582">
        <v>128</v>
      </c>
      <c r="E50" s="582">
        <v>105.5</v>
      </c>
      <c r="F50" s="582">
        <v>89.3</v>
      </c>
      <c r="G50" s="582">
        <v>98.8</v>
      </c>
      <c r="H50" s="582">
        <v>98.6</v>
      </c>
      <c r="I50" s="582">
        <v>102</v>
      </c>
      <c r="J50" s="582">
        <v>102</v>
      </c>
      <c r="K50" s="582">
        <v>95.5</v>
      </c>
      <c r="L50" s="582">
        <v>95.8</v>
      </c>
      <c r="M50" s="582">
        <v>83</v>
      </c>
      <c r="N50" s="582">
        <v>64</v>
      </c>
      <c r="O50" s="583">
        <v>62.5</v>
      </c>
    </row>
    <row r="51" spans="1:15">
      <c r="B51" s="32"/>
      <c r="C51" s="32"/>
      <c r="D51" s="32"/>
      <c r="E51" s="32"/>
      <c r="F51" s="32"/>
      <c r="G51" s="32"/>
      <c r="H51" s="32"/>
      <c r="I51" s="32"/>
      <c r="J51" s="32"/>
      <c r="K51" s="32"/>
      <c r="L51" s="32"/>
      <c r="M51" s="32"/>
      <c r="N51" s="32"/>
      <c r="O51" s="32"/>
    </row>
    <row r="52" spans="1:15" ht="15.75">
      <c r="A52" s="535" t="s">
        <v>87</v>
      </c>
      <c r="B52" s="288"/>
      <c r="C52" s="288"/>
      <c r="D52" s="288"/>
      <c r="E52" s="288"/>
      <c r="F52" s="288"/>
      <c r="G52" s="288"/>
      <c r="H52" s="288"/>
      <c r="I52" s="288"/>
      <c r="J52" s="288"/>
      <c r="K52" s="288"/>
      <c r="L52" s="288"/>
      <c r="M52" s="288"/>
      <c r="N52" s="288"/>
      <c r="O52" s="288"/>
    </row>
    <row r="53" spans="1:15">
      <c r="A53" s="386" t="s">
        <v>330</v>
      </c>
      <c r="B53" s="289">
        <f t="shared" ref="B53:O55" si="0">IF(ISERROR((POWER(VLOOKUP(VALUE(RIGHT($A53,4)),$A$4:$T$51,COLUMN(B$30),0)/VLOOKUP(VALUE(LEFT($A53,4)),$A$4:$T$51,COLUMN(B$30),0),1/(VALUE(RIGHT($A53,4))-VALUE(LEFT($A53,4))))-1)*100)=FALSE,(POWER(VLOOKUP(VALUE(RIGHT($A53,4)),$A$4:$T$51,COLUMN(B$30),0)/VLOOKUP(VALUE(LEFT($A53,4)),$A$4:$T$51,COLUMN(B$30),0),1/(VALUE(RIGHT($A53,4))-VALUE(LEFT($A53,4))))-1)*100,"n.a.")</f>
        <v>3.0489619733900852</v>
      </c>
      <c r="C53" s="289">
        <f t="shared" si="0"/>
        <v>3.6111897853419617</v>
      </c>
      <c r="D53" s="289">
        <f t="shared" si="0"/>
        <v>3.5695172468805492</v>
      </c>
      <c r="E53" s="289">
        <f t="shared" si="0"/>
        <v>2.0651052859542718</v>
      </c>
      <c r="F53" s="289">
        <f t="shared" si="0"/>
        <v>2.3775046369058916</v>
      </c>
      <c r="G53" s="289">
        <f t="shared" si="0"/>
        <v>2.1165164722264818</v>
      </c>
      <c r="H53" s="289">
        <f t="shared" si="0"/>
        <v>-0.46540878626362137</v>
      </c>
      <c r="I53" s="289">
        <f t="shared" si="0"/>
        <v>2.0893692679792242</v>
      </c>
      <c r="J53" s="289">
        <f t="shared" si="0"/>
        <v>1.9688543782893531</v>
      </c>
      <c r="K53" s="289">
        <f t="shared" si="0"/>
        <v>2.2061089966114888</v>
      </c>
      <c r="L53" s="289">
        <f t="shared" si="0"/>
        <v>2.3778803636471668</v>
      </c>
      <c r="M53" s="289">
        <f t="shared" si="0"/>
        <v>2.463121566857529</v>
      </c>
      <c r="N53" s="289">
        <f t="shared" si="0"/>
        <v>3.2495858344078865</v>
      </c>
      <c r="O53" s="290">
        <f t="shared" si="0"/>
        <v>-2.2673963443569312</v>
      </c>
    </row>
    <row r="54" spans="1:15">
      <c r="A54" s="387" t="s">
        <v>329</v>
      </c>
      <c r="B54" s="33">
        <f t="shared" si="0"/>
        <v>3.0920016085044688</v>
      </c>
      <c r="C54" s="33">
        <f t="shared" si="0"/>
        <v>3.3709729590567505</v>
      </c>
      <c r="D54" s="33">
        <f t="shared" si="0"/>
        <v>3.3932751614790035</v>
      </c>
      <c r="E54" s="33">
        <f t="shared" si="0"/>
        <v>2.2440606134795038</v>
      </c>
      <c r="F54" s="33">
        <f t="shared" si="0"/>
        <v>2.7079024358710457</v>
      </c>
      <c r="G54" s="33">
        <f t="shared" si="0"/>
        <v>2.4008515961323029</v>
      </c>
      <c r="H54" s="33">
        <f t="shared" si="0"/>
        <v>-0.64351578075507732</v>
      </c>
      <c r="I54" s="33">
        <f t="shared" si="0"/>
        <v>2.4064377758374444</v>
      </c>
      <c r="J54" s="33">
        <f t="shared" si="0"/>
        <v>2.2743758187687257</v>
      </c>
      <c r="K54" s="33">
        <f t="shared" si="0"/>
        <v>2.6966142115443015</v>
      </c>
      <c r="L54" s="33">
        <f t="shared" si="0"/>
        <v>2.9264375607121806</v>
      </c>
      <c r="M54" s="33">
        <f t="shared" si="0"/>
        <v>3.1077934859093048</v>
      </c>
      <c r="N54" s="33">
        <f t="shared" si="0"/>
        <v>4.4464708347903725</v>
      </c>
      <c r="O54" s="291">
        <f t="shared" si="0"/>
        <v>-0.95628057549105305</v>
      </c>
    </row>
    <row r="55" spans="1:15">
      <c r="A55" s="388" t="s">
        <v>83</v>
      </c>
      <c r="B55" s="292">
        <f t="shared" si="0"/>
        <v>2.8094984452677663</v>
      </c>
      <c r="C55" s="292">
        <f t="shared" si="0"/>
        <v>4.9597958465865011</v>
      </c>
      <c r="D55" s="292">
        <f t="shared" si="0"/>
        <v>4.5569512448349947</v>
      </c>
      <c r="E55" s="292">
        <f t="shared" si="0"/>
        <v>1.0737870583064524</v>
      </c>
      <c r="F55" s="292">
        <f t="shared" si="0"/>
        <v>0.55607839212046262</v>
      </c>
      <c r="G55" s="292">
        <f t="shared" si="0"/>
        <v>0.5467554990361112</v>
      </c>
      <c r="H55" s="292">
        <f t="shared" si="0"/>
        <v>0.53276230080834264</v>
      </c>
      <c r="I55" s="292">
        <f t="shared" si="0"/>
        <v>0.3407312980384658</v>
      </c>
      <c r="J55" s="292">
        <f t="shared" si="0"/>
        <v>0.28329520024581445</v>
      </c>
      <c r="K55" s="292">
        <f t="shared" si="0"/>
        <v>-0.48412940128103044</v>
      </c>
      <c r="L55" s="292">
        <f t="shared" si="0"/>
        <v>-0.62527981475083427</v>
      </c>
      <c r="M55" s="292">
        <f t="shared" si="0"/>
        <v>-1.0555336495458589</v>
      </c>
      <c r="N55" s="292">
        <f t="shared" si="0"/>
        <v>-3.1720358287982253</v>
      </c>
      <c r="O55" s="293">
        <f t="shared" si="0"/>
        <v>-9.2607929664343285</v>
      </c>
    </row>
    <row r="57" spans="1:15">
      <c r="A57" s="36" t="s">
        <v>328</v>
      </c>
    </row>
    <row r="58" spans="1:15">
      <c r="A58" s="36"/>
    </row>
  </sheetData>
  <pageMargins left="0.7" right="0.7" top="0.75" bottom="0.75" header="0.3" footer="0.3"/>
  <pageSetup scale="63" orientation="landscape" horizontalDpi="0" verticalDpi="0" r:id="rId1"/>
  <drawing r:id="rId2"/>
</worksheet>
</file>

<file path=xl/worksheets/sheet23.xml><?xml version="1.0" encoding="utf-8"?>
<worksheet xmlns="http://schemas.openxmlformats.org/spreadsheetml/2006/main" xmlns:r="http://schemas.openxmlformats.org/officeDocument/2006/relationships">
  <sheetPr>
    <tabColor rgb="FFFF0000"/>
  </sheetPr>
  <dimension ref="A1:P59"/>
  <sheetViews>
    <sheetView view="pageBreakPreview" zoomScale="60" zoomScaleNormal="100" workbookViewId="0"/>
  </sheetViews>
  <sheetFormatPr defaultRowHeight="12.75"/>
  <cols>
    <col min="1" max="1" width="9.140625" style="22"/>
    <col min="2" max="6" width="12.7109375" style="22" customWidth="1"/>
    <col min="7" max="7" width="15.42578125" style="22" customWidth="1"/>
    <col min="8" max="15" width="12.7109375" style="22" customWidth="1"/>
    <col min="16" max="16384" width="9.140625" style="22"/>
  </cols>
  <sheetData>
    <row r="1" spans="1:16" ht="15.75">
      <c r="A1" s="536" t="s">
        <v>865</v>
      </c>
      <c r="B1" s="23"/>
    </row>
    <row r="3" spans="1:16" ht="75" customHeight="1">
      <c r="A3" s="106"/>
      <c r="B3" s="128" t="s">
        <v>344</v>
      </c>
      <c r="C3" s="128" t="s">
        <v>342</v>
      </c>
      <c r="D3" s="128" t="s">
        <v>345</v>
      </c>
      <c r="E3" s="128" t="s">
        <v>343</v>
      </c>
      <c r="F3" s="128" t="s">
        <v>335</v>
      </c>
      <c r="G3" s="128" t="s">
        <v>339</v>
      </c>
      <c r="H3" s="128" t="s">
        <v>337</v>
      </c>
      <c r="I3" s="128" t="s">
        <v>341</v>
      </c>
      <c r="J3" s="128" t="s">
        <v>217</v>
      </c>
      <c r="K3" s="128" t="s">
        <v>338</v>
      </c>
      <c r="L3" s="128" t="s">
        <v>340</v>
      </c>
      <c r="M3" s="128" t="s">
        <v>336</v>
      </c>
      <c r="N3" s="128" t="s">
        <v>333</v>
      </c>
      <c r="O3" s="128" t="s">
        <v>334</v>
      </c>
    </row>
    <row r="4" spans="1:16">
      <c r="A4" s="206">
        <v>1961</v>
      </c>
      <c r="B4" s="575">
        <v>39.299999999999997</v>
      </c>
      <c r="C4" s="576">
        <v>35.299999999999997</v>
      </c>
      <c r="D4" s="576">
        <v>41</v>
      </c>
      <c r="E4" s="576">
        <v>37.9</v>
      </c>
      <c r="F4" s="576">
        <v>46.4</v>
      </c>
      <c r="G4" s="576">
        <v>65.099999999999994</v>
      </c>
      <c r="H4" s="576">
        <v>66.099999999999994</v>
      </c>
      <c r="I4" s="576">
        <v>48.5</v>
      </c>
      <c r="J4" s="576">
        <v>83.3</v>
      </c>
      <c r="K4" s="576">
        <v>51.4</v>
      </c>
      <c r="L4" s="576">
        <v>145.6</v>
      </c>
      <c r="M4" s="576">
        <v>84.9</v>
      </c>
      <c r="N4" s="576">
        <v>184.7</v>
      </c>
      <c r="O4" s="577">
        <v>24.7</v>
      </c>
    </row>
    <row r="5" spans="1:16">
      <c r="A5" s="105">
        <v>1962</v>
      </c>
      <c r="B5" s="578">
        <v>41.9</v>
      </c>
      <c r="C5" s="579">
        <v>42.2</v>
      </c>
      <c r="D5" s="579">
        <v>44.6</v>
      </c>
      <c r="E5" s="579">
        <v>38</v>
      </c>
      <c r="F5" s="579">
        <v>56.1</v>
      </c>
      <c r="G5" s="579">
        <v>66.400000000000006</v>
      </c>
      <c r="H5" s="579">
        <v>67.2</v>
      </c>
      <c r="I5" s="579">
        <v>54.6</v>
      </c>
      <c r="J5" s="579">
        <v>86.2</v>
      </c>
      <c r="K5" s="579">
        <v>55.4</v>
      </c>
      <c r="L5" s="579">
        <v>125.1</v>
      </c>
      <c r="M5" s="579">
        <v>81.8</v>
      </c>
      <c r="N5" s="579">
        <v>194.5</v>
      </c>
      <c r="O5" s="580">
        <v>31.1</v>
      </c>
    </row>
    <row r="6" spans="1:16">
      <c r="A6" s="105">
        <v>1963</v>
      </c>
      <c r="B6" s="578">
        <v>43.6</v>
      </c>
      <c r="C6" s="579">
        <v>46</v>
      </c>
      <c r="D6" s="579">
        <v>47.9</v>
      </c>
      <c r="E6" s="579">
        <v>40.4</v>
      </c>
      <c r="F6" s="579">
        <v>59</v>
      </c>
      <c r="G6" s="579">
        <v>68.900000000000006</v>
      </c>
      <c r="H6" s="579">
        <v>67.900000000000006</v>
      </c>
      <c r="I6" s="579">
        <v>55.3</v>
      </c>
      <c r="J6" s="579">
        <v>88.2</v>
      </c>
      <c r="K6" s="579">
        <v>56.7</v>
      </c>
      <c r="L6" s="579">
        <v>123.3</v>
      </c>
      <c r="M6" s="579">
        <v>84.5</v>
      </c>
      <c r="N6" s="579">
        <v>195.4</v>
      </c>
      <c r="O6" s="580">
        <v>32.700000000000003</v>
      </c>
    </row>
    <row r="7" spans="1:16">
      <c r="A7" s="105">
        <v>1964</v>
      </c>
      <c r="B7" s="578">
        <v>45.1</v>
      </c>
      <c r="C7" s="579">
        <v>48.9</v>
      </c>
      <c r="D7" s="579">
        <v>49.4</v>
      </c>
      <c r="E7" s="579">
        <v>40</v>
      </c>
      <c r="F7" s="579">
        <v>60.4</v>
      </c>
      <c r="G7" s="579">
        <v>73.2</v>
      </c>
      <c r="H7" s="579">
        <v>68.400000000000006</v>
      </c>
      <c r="I7" s="579">
        <v>56.3</v>
      </c>
      <c r="J7" s="579">
        <v>89.8</v>
      </c>
      <c r="K7" s="579">
        <v>60.2</v>
      </c>
      <c r="L7" s="579">
        <v>120.4</v>
      </c>
      <c r="M7" s="579">
        <v>95.3</v>
      </c>
      <c r="N7" s="579">
        <v>197.7</v>
      </c>
      <c r="O7" s="580">
        <v>35.4</v>
      </c>
    </row>
    <row r="8" spans="1:16">
      <c r="A8" s="105">
        <v>1965</v>
      </c>
      <c r="B8" s="578">
        <v>47.3</v>
      </c>
      <c r="C8" s="579">
        <v>52.8</v>
      </c>
      <c r="D8" s="579">
        <v>49.4</v>
      </c>
      <c r="E8" s="579">
        <v>38.9</v>
      </c>
      <c r="F8" s="579">
        <v>64.2</v>
      </c>
      <c r="G8" s="579">
        <v>76.2</v>
      </c>
      <c r="H8" s="579">
        <v>65.400000000000006</v>
      </c>
      <c r="I8" s="579">
        <v>56.5</v>
      </c>
      <c r="J8" s="579">
        <v>90.3</v>
      </c>
      <c r="K8" s="579">
        <v>62.3</v>
      </c>
      <c r="L8" s="579">
        <v>116.5</v>
      </c>
      <c r="M8" s="579">
        <v>93.6</v>
      </c>
      <c r="N8" s="579">
        <v>198.2</v>
      </c>
      <c r="O8" s="580">
        <v>37.200000000000003</v>
      </c>
    </row>
    <row r="9" spans="1:16">
      <c r="A9" s="105">
        <v>1966</v>
      </c>
      <c r="B9" s="578">
        <v>45.1</v>
      </c>
      <c r="C9" s="579">
        <v>55.4</v>
      </c>
      <c r="D9" s="579">
        <v>49.5</v>
      </c>
      <c r="E9" s="579">
        <v>39</v>
      </c>
      <c r="F9" s="579">
        <v>67.099999999999994</v>
      </c>
      <c r="G9" s="579">
        <v>78</v>
      </c>
      <c r="H9" s="579">
        <v>62.9</v>
      </c>
      <c r="I9" s="579">
        <v>55.4</v>
      </c>
      <c r="J9" s="579">
        <v>90</v>
      </c>
      <c r="K9" s="579">
        <v>62.5</v>
      </c>
      <c r="L9" s="579">
        <v>125.2</v>
      </c>
      <c r="M9" s="579">
        <v>84.3</v>
      </c>
      <c r="N9" s="579">
        <v>201.5</v>
      </c>
      <c r="O9" s="580">
        <v>38.799999999999997</v>
      </c>
    </row>
    <row r="10" spans="1:16">
      <c r="A10" s="105">
        <v>1967</v>
      </c>
      <c r="B10" s="578">
        <v>43.4</v>
      </c>
      <c r="C10" s="579">
        <v>59.7</v>
      </c>
      <c r="D10" s="579">
        <v>51.1</v>
      </c>
      <c r="E10" s="579">
        <v>38.1</v>
      </c>
      <c r="F10" s="579">
        <v>67.7</v>
      </c>
      <c r="G10" s="579">
        <v>77.599999999999994</v>
      </c>
      <c r="H10" s="579">
        <v>58.4</v>
      </c>
      <c r="I10" s="579">
        <v>51.3</v>
      </c>
      <c r="J10" s="579">
        <v>88.3</v>
      </c>
      <c r="K10" s="579">
        <v>62.7</v>
      </c>
      <c r="L10" s="579">
        <v>120</v>
      </c>
      <c r="M10" s="579">
        <v>86.1</v>
      </c>
      <c r="N10" s="579">
        <v>208.8</v>
      </c>
      <c r="O10" s="580">
        <v>33.4</v>
      </c>
    </row>
    <row r="11" spans="1:16">
      <c r="A11" s="105">
        <v>1968</v>
      </c>
      <c r="B11" s="578">
        <v>47.4</v>
      </c>
      <c r="C11" s="579">
        <v>63.2</v>
      </c>
      <c r="D11" s="579">
        <v>54.9</v>
      </c>
      <c r="E11" s="579">
        <v>40.9</v>
      </c>
      <c r="F11" s="579">
        <v>68.3</v>
      </c>
      <c r="G11" s="579">
        <v>78.2</v>
      </c>
      <c r="H11" s="579">
        <v>61.1</v>
      </c>
      <c r="I11" s="579">
        <v>56.3</v>
      </c>
      <c r="J11" s="579">
        <v>91.4</v>
      </c>
      <c r="K11" s="579">
        <v>65.400000000000006</v>
      </c>
      <c r="L11" s="579">
        <v>115.1</v>
      </c>
      <c r="M11" s="579">
        <v>89.8</v>
      </c>
      <c r="N11" s="579">
        <v>216</v>
      </c>
      <c r="O11" s="580">
        <v>35.1</v>
      </c>
    </row>
    <row r="12" spans="1:16">
      <c r="A12" s="105">
        <v>1969</v>
      </c>
      <c r="B12" s="578">
        <v>47.9</v>
      </c>
      <c r="C12" s="579">
        <v>67.5</v>
      </c>
      <c r="D12" s="579">
        <v>51.9</v>
      </c>
      <c r="E12" s="579">
        <v>43</v>
      </c>
      <c r="F12" s="579">
        <v>68.5</v>
      </c>
      <c r="G12" s="579">
        <v>77.8</v>
      </c>
      <c r="H12" s="579">
        <v>64.5</v>
      </c>
      <c r="I12" s="579">
        <v>57.1</v>
      </c>
      <c r="J12" s="579">
        <v>92.5</v>
      </c>
      <c r="K12" s="579">
        <v>66.7</v>
      </c>
      <c r="L12" s="579">
        <v>112.7</v>
      </c>
      <c r="M12" s="579">
        <v>89.7</v>
      </c>
      <c r="N12" s="579">
        <v>216.3</v>
      </c>
      <c r="O12" s="580">
        <v>34.5</v>
      </c>
      <c r="P12" s="17"/>
    </row>
    <row r="13" spans="1:16">
      <c r="A13" s="105">
        <v>1970</v>
      </c>
      <c r="B13" s="578">
        <v>47.5</v>
      </c>
      <c r="C13" s="579">
        <v>73.8</v>
      </c>
      <c r="D13" s="579">
        <v>53</v>
      </c>
      <c r="E13" s="579">
        <v>43.7</v>
      </c>
      <c r="F13" s="579">
        <v>72.8</v>
      </c>
      <c r="G13" s="579">
        <v>82.6</v>
      </c>
      <c r="H13" s="579">
        <v>62.8</v>
      </c>
      <c r="I13" s="579">
        <v>55.2</v>
      </c>
      <c r="J13" s="579">
        <v>93.1</v>
      </c>
      <c r="K13" s="579">
        <v>64.900000000000006</v>
      </c>
      <c r="L13" s="579">
        <v>113.6</v>
      </c>
      <c r="M13" s="579">
        <v>84.8</v>
      </c>
      <c r="N13" s="579">
        <v>235.1</v>
      </c>
      <c r="O13" s="580">
        <v>33.700000000000003</v>
      </c>
    </row>
    <row r="14" spans="1:16">
      <c r="A14" s="105">
        <v>1971</v>
      </c>
      <c r="B14" s="578">
        <v>44.6</v>
      </c>
      <c r="C14" s="579">
        <v>70.900000000000006</v>
      </c>
      <c r="D14" s="579">
        <v>52.3</v>
      </c>
      <c r="E14" s="579">
        <v>45.5</v>
      </c>
      <c r="F14" s="579">
        <v>79</v>
      </c>
      <c r="G14" s="579">
        <v>82.1</v>
      </c>
      <c r="H14" s="579">
        <v>62.1</v>
      </c>
      <c r="I14" s="579">
        <v>64.8</v>
      </c>
      <c r="J14" s="579">
        <v>93.7</v>
      </c>
      <c r="K14" s="579">
        <v>67.5</v>
      </c>
      <c r="L14" s="579">
        <v>101.9</v>
      </c>
      <c r="M14" s="579">
        <v>73.099999999999994</v>
      </c>
      <c r="N14" s="579">
        <v>230.9</v>
      </c>
      <c r="O14" s="580">
        <v>35.9</v>
      </c>
    </row>
    <row r="15" spans="1:16">
      <c r="A15" s="105">
        <v>1972</v>
      </c>
      <c r="B15" s="578">
        <v>46.5</v>
      </c>
      <c r="C15" s="579">
        <v>82</v>
      </c>
      <c r="D15" s="579">
        <v>49.6</v>
      </c>
      <c r="E15" s="579">
        <v>48.2</v>
      </c>
      <c r="F15" s="579">
        <v>84.4</v>
      </c>
      <c r="G15" s="579">
        <v>89.9</v>
      </c>
      <c r="H15" s="579">
        <v>66.099999999999994</v>
      </c>
      <c r="I15" s="579">
        <v>70.8</v>
      </c>
      <c r="J15" s="579">
        <v>95.4</v>
      </c>
      <c r="K15" s="579">
        <v>69.8</v>
      </c>
      <c r="L15" s="579">
        <v>101.9</v>
      </c>
      <c r="M15" s="579">
        <v>73.3</v>
      </c>
      <c r="N15" s="579">
        <v>254.5</v>
      </c>
      <c r="O15" s="580">
        <v>37.4</v>
      </c>
    </row>
    <row r="16" spans="1:16">
      <c r="A16" s="105">
        <v>1973</v>
      </c>
      <c r="B16" s="578">
        <v>49.7</v>
      </c>
      <c r="C16" s="579">
        <v>89.1</v>
      </c>
      <c r="D16" s="579">
        <v>48.1</v>
      </c>
      <c r="E16" s="579">
        <v>48.1</v>
      </c>
      <c r="F16" s="579">
        <v>84.2</v>
      </c>
      <c r="G16" s="579">
        <v>93.5</v>
      </c>
      <c r="H16" s="579">
        <v>69.099999999999994</v>
      </c>
      <c r="I16" s="579">
        <v>71.8</v>
      </c>
      <c r="J16" s="579">
        <v>96.1</v>
      </c>
      <c r="K16" s="579">
        <v>72.7</v>
      </c>
      <c r="L16" s="579">
        <v>116.2</v>
      </c>
      <c r="M16" s="579">
        <v>83.6</v>
      </c>
      <c r="N16" s="579">
        <v>275.3</v>
      </c>
      <c r="O16" s="580">
        <v>41.3</v>
      </c>
    </row>
    <row r="17" spans="1:15">
      <c r="A17" s="105">
        <v>1974</v>
      </c>
      <c r="B17" s="578">
        <v>50.5</v>
      </c>
      <c r="C17" s="579">
        <v>90.2</v>
      </c>
      <c r="D17" s="579">
        <v>49</v>
      </c>
      <c r="E17" s="579">
        <v>44.3</v>
      </c>
      <c r="F17" s="579">
        <v>83.3</v>
      </c>
      <c r="G17" s="579">
        <v>95</v>
      </c>
      <c r="H17" s="579">
        <v>73.3</v>
      </c>
      <c r="I17" s="579">
        <v>71.8</v>
      </c>
      <c r="J17" s="579">
        <v>94.6</v>
      </c>
      <c r="K17" s="579">
        <v>75.7</v>
      </c>
      <c r="L17" s="579">
        <v>106.6</v>
      </c>
      <c r="M17" s="579">
        <v>74.400000000000006</v>
      </c>
      <c r="N17" s="579">
        <v>243</v>
      </c>
      <c r="O17" s="580">
        <v>41.5</v>
      </c>
    </row>
    <row r="18" spans="1:15">
      <c r="A18" s="105">
        <v>1975</v>
      </c>
      <c r="B18" s="578">
        <v>46.3</v>
      </c>
      <c r="C18" s="579">
        <v>81.7</v>
      </c>
      <c r="D18" s="579">
        <v>48</v>
      </c>
      <c r="E18" s="579">
        <v>40.4</v>
      </c>
      <c r="F18" s="579">
        <v>77</v>
      </c>
      <c r="G18" s="579">
        <v>88.7</v>
      </c>
      <c r="H18" s="579">
        <v>59</v>
      </c>
      <c r="I18" s="579">
        <v>68.7</v>
      </c>
      <c r="J18" s="579">
        <v>93.3</v>
      </c>
      <c r="K18" s="579">
        <v>70.3</v>
      </c>
      <c r="L18" s="579">
        <v>105.3</v>
      </c>
      <c r="M18" s="579">
        <v>68.599999999999994</v>
      </c>
      <c r="N18" s="579">
        <v>200.1</v>
      </c>
      <c r="O18" s="580">
        <v>39.200000000000003</v>
      </c>
    </row>
    <row r="19" spans="1:15">
      <c r="A19" s="105">
        <v>1976</v>
      </c>
      <c r="B19" s="578">
        <v>45</v>
      </c>
      <c r="C19" s="579">
        <v>76.8</v>
      </c>
      <c r="D19" s="579">
        <v>54.4</v>
      </c>
      <c r="E19" s="579">
        <v>48.4</v>
      </c>
      <c r="F19" s="579">
        <v>74.7</v>
      </c>
      <c r="G19" s="579">
        <v>90.6</v>
      </c>
      <c r="H19" s="579">
        <v>66</v>
      </c>
      <c r="I19" s="579">
        <v>71.2</v>
      </c>
      <c r="J19" s="579">
        <v>97</v>
      </c>
      <c r="K19" s="579">
        <v>74.099999999999994</v>
      </c>
      <c r="L19" s="579">
        <v>110.4</v>
      </c>
      <c r="M19" s="579">
        <v>71.599999999999994</v>
      </c>
      <c r="N19" s="579">
        <v>171.9</v>
      </c>
      <c r="O19" s="580">
        <v>44.4</v>
      </c>
    </row>
    <row r="20" spans="1:15">
      <c r="A20" s="105">
        <v>1977</v>
      </c>
      <c r="B20" s="578">
        <v>47.1</v>
      </c>
      <c r="C20" s="579">
        <v>80.2</v>
      </c>
      <c r="D20" s="579">
        <v>58.2</v>
      </c>
      <c r="E20" s="579">
        <v>50.4</v>
      </c>
      <c r="F20" s="579">
        <v>82.2</v>
      </c>
      <c r="G20" s="579">
        <v>94.1</v>
      </c>
      <c r="H20" s="579">
        <v>68.3</v>
      </c>
      <c r="I20" s="579">
        <v>70.400000000000006</v>
      </c>
      <c r="J20" s="579">
        <v>98.5</v>
      </c>
      <c r="K20" s="579">
        <v>74.599999999999994</v>
      </c>
      <c r="L20" s="579">
        <v>119.2</v>
      </c>
      <c r="M20" s="579">
        <v>69.2</v>
      </c>
      <c r="N20" s="579">
        <v>168.1</v>
      </c>
      <c r="O20" s="580">
        <v>47.9</v>
      </c>
    </row>
    <row r="21" spans="1:15">
      <c r="A21" s="105">
        <v>1978</v>
      </c>
      <c r="B21" s="578">
        <v>48.8</v>
      </c>
      <c r="C21" s="579">
        <v>80</v>
      </c>
      <c r="D21" s="579">
        <v>56.9</v>
      </c>
      <c r="E21" s="579">
        <v>50</v>
      </c>
      <c r="F21" s="579">
        <v>70.400000000000006</v>
      </c>
      <c r="G21" s="579">
        <v>91.9</v>
      </c>
      <c r="H21" s="579">
        <v>76.099999999999994</v>
      </c>
      <c r="I21" s="579">
        <v>73.599999999999994</v>
      </c>
      <c r="J21" s="579">
        <v>98.4</v>
      </c>
      <c r="K21" s="579">
        <v>75</v>
      </c>
      <c r="L21" s="579">
        <v>118</v>
      </c>
      <c r="M21" s="579">
        <v>69.5</v>
      </c>
      <c r="N21" s="579">
        <v>152.9</v>
      </c>
      <c r="O21" s="580">
        <v>42.4</v>
      </c>
    </row>
    <row r="22" spans="1:15">
      <c r="A22" s="105">
        <v>1979</v>
      </c>
      <c r="B22" s="578">
        <v>45.9</v>
      </c>
      <c r="C22" s="579">
        <v>93.4</v>
      </c>
      <c r="D22" s="579">
        <v>55.9</v>
      </c>
      <c r="E22" s="579">
        <v>48</v>
      </c>
      <c r="F22" s="579">
        <v>69.2</v>
      </c>
      <c r="G22" s="579">
        <v>90</v>
      </c>
      <c r="H22" s="579">
        <v>75.7</v>
      </c>
      <c r="I22" s="579">
        <v>74.099999999999994</v>
      </c>
      <c r="J22" s="579">
        <v>96.8</v>
      </c>
      <c r="K22" s="579">
        <v>73.900000000000006</v>
      </c>
      <c r="L22" s="579">
        <v>126.9</v>
      </c>
      <c r="M22" s="579">
        <v>68.099999999999994</v>
      </c>
      <c r="N22" s="579">
        <v>155.6</v>
      </c>
      <c r="O22" s="580">
        <v>44.6</v>
      </c>
    </row>
    <row r="23" spans="1:15">
      <c r="A23" s="105">
        <v>1980</v>
      </c>
      <c r="B23" s="578">
        <v>45.2</v>
      </c>
      <c r="C23" s="579">
        <v>76.7</v>
      </c>
      <c r="D23" s="579">
        <v>60</v>
      </c>
      <c r="E23" s="579">
        <v>50.1</v>
      </c>
      <c r="F23" s="579">
        <v>71</v>
      </c>
      <c r="G23" s="579">
        <v>92.4</v>
      </c>
      <c r="H23" s="579">
        <v>75.099999999999994</v>
      </c>
      <c r="I23" s="579">
        <v>65.400000000000006</v>
      </c>
      <c r="J23" s="579">
        <v>94.5</v>
      </c>
      <c r="K23" s="579">
        <v>76</v>
      </c>
      <c r="L23" s="579">
        <v>142.6</v>
      </c>
      <c r="M23" s="579">
        <v>65.099999999999994</v>
      </c>
      <c r="N23" s="579">
        <v>127</v>
      </c>
      <c r="O23" s="580">
        <v>40.200000000000003</v>
      </c>
    </row>
    <row r="24" spans="1:15">
      <c r="A24" s="105">
        <v>1981</v>
      </c>
      <c r="B24" s="578">
        <v>44.5</v>
      </c>
      <c r="C24" s="579">
        <v>61.3</v>
      </c>
      <c r="D24" s="579">
        <v>54.6</v>
      </c>
      <c r="E24" s="579">
        <v>53.4</v>
      </c>
      <c r="F24" s="579">
        <v>63.5</v>
      </c>
      <c r="G24" s="579">
        <v>84.7</v>
      </c>
      <c r="H24" s="579">
        <v>70.099999999999994</v>
      </c>
      <c r="I24" s="579">
        <v>64.400000000000006</v>
      </c>
      <c r="J24" s="579">
        <v>94.2</v>
      </c>
      <c r="K24" s="579">
        <v>77.900000000000006</v>
      </c>
      <c r="L24" s="579">
        <v>132.4</v>
      </c>
      <c r="M24" s="579">
        <v>58.4</v>
      </c>
      <c r="N24" s="579">
        <v>107.5</v>
      </c>
      <c r="O24" s="580">
        <v>43.6</v>
      </c>
    </row>
    <row r="25" spans="1:15">
      <c r="A25" s="105">
        <v>1982</v>
      </c>
      <c r="B25" s="578">
        <v>41.4</v>
      </c>
      <c r="C25" s="579">
        <v>53.2</v>
      </c>
      <c r="D25" s="579">
        <v>53</v>
      </c>
      <c r="E25" s="579">
        <v>53.3</v>
      </c>
      <c r="F25" s="579">
        <v>58.4</v>
      </c>
      <c r="G25" s="579">
        <v>78.2</v>
      </c>
      <c r="H25" s="579">
        <v>65.900000000000006</v>
      </c>
      <c r="I25" s="579">
        <v>58.6</v>
      </c>
      <c r="J25" s="579">
        <v>92.4</v>
      </c>
      <c r="K25" s="579">
        <v>77.5</v>
      </c>
      <c r="L25" s="579">
        <v>127.3</v>
      </c>
      <c r="M25" s="579">
        <v>55.1</v>
      </c>
      <c r="N25" s="579">
        <v>101.9</v>
      </c>
      <c r="O25" s="580">
        <v>45.7</v>
      </c>
    </row>
    <row r="26" spans="1:15">
      <c r="A26" s="105">
        <v>1983</v>
      </c>
      <c r="B26" s="578">
        <v>47.4</v>
      </c>
      <c r="C26" s="579">
        <v>56.6</v>
      </c>
      <c r="D26" s="579">
        <v>63.5</v>
      </c>
      <c r="E26" s="579">
        <v>65.8</v>
      </c>
      <c r="F26" s="579">
        <v>66</v>
      </c>
      <c r="G26" s="579">
        <v>79</v>
      </c>
      <c r="H26" s="579">
        <v>77.2</v>
      </c>
      <c r="I26" s="579">
        <v>66.2</v>
      </c>
      <c r="J26" s="579">
        <v>93.7</v>
      </c>
      <c r="K26" s="579">
        <v>77.099999999999994</v>
      </c>
      <c r="L26" s="579">
        <v>118.6</v>
      </c>
      <c r="M26" s="579">
        <v>58.4</v>
      </c>
      <c r="N26" s="579">
        <v>105.6</v>
      </c>
      <c r="O26" s="580">
        <v>47.8</v>
      </c>
    </row>
    <row r="27" spans="1:15">
      <c r="A27" s="105">
        <v>1984</v>
      </c>
      <c r="B27" s="578">
        <v>57.4</v>
      </c>
      <c r="C27" s="579">
        <v>61.6</v>
      </c>
      <c r="D27" s="579">
        <v>72.3</v>
      </c>
      <c r="E27" s="579">
        <v>69.3</v>
      </c>
      <c r="F27" s="579">
        <v>64.3</v>
      </c>
      <c r="G27" s="579">
        <v>86.2</v>
      </c>
      <c r="H27" s="579">
        <v>81</v>
      </c>
      <c r="I27" s="579">
        <v>73.900000000000006</v>
      </c>
      <c r="J27" s="579">
        <v>96.8</v>
      </c>
      <c r="K27" s="579">
        <v>82.4</v>
      </c>
      <c r="L27" s="579">
        <v>124.9</v>
      </c>
      <c r="M27" s="579">
        <v>78</v>
      </c>
      <c r="N27" s="579">
        <v>106.1</v>
      </c>
      <c r="O27" s="580">
        <v>51.9</v>
      </c>
    </row>
    <row r="28" spans="1:15">
      <c r="A28" s="105">
        <v>1985</v>
      </c>
      <c r="B28" s="578">
        <v>59.3</v>
      </c>
      <c r="C28" s="579">
        <v>64.599999999999994</v>
      </c>
      <c r="D28" s="579">
        <v>79.599999999999994</v>
      </c>
      <c r="E28" s="579">
        <v>70.5</v>
      </c>
      <c r="F28" s="579">
        <v>69.2</v>
      </c>
      <c r="G28" s="579">
        <v>90.8</v>
      </c>
      <c r="H28" s="579">
        <v>80.3</v>
      </c>
      <c r="I28" s="579">
        <v>80</v>
      </c>
      <c r="J28" s="579">
        <v>98</v>
      </c>
      <c r="K28" s="579">
        <v>85.4</v>
      </c>
      <c r="L28" s="579">
        <v>127.3</v>
      </c>
      <c r="M28" s="579">
        <v>79.2</v>
      </c>
      <c r="N28" s="579">
        <v>107.4</v>
      </c>
      <c r="O28" s="580">
        <v>50.1</v>
      </c>
    </row>
    <row r="29" spans="1:15">
      <c r="A29" s="105">
        <v>1986</v>
      </c>
      <c r="B29" s="578">
        <v>59</v>
      </c>
      <c r="C29" s="579">
        <v>65.3</v>
      </c>
      <c r="D29" s="579">
        <v>77.099999999999994</v>
      </c>
      <c r="E29" s="579">
        <v>68.2</v>
      </c>
      <c r="F29" s="579">
        <v>62.8</v>
      </c>
      <c r="G29" s="579">
        <v>94.1</v>
      </c>
      <c r="H29" s="579">
        <v>80.099999999999994</v>
      </c>
      <c r="I29" s="579">
        <v>79.900000000000006</v>
      </c>
      <c r="J29" s="579">
        <v>96.5</v>
      </c>
      <c r="K29" s="579">
        <v>78.400000000000006</v>
      </c>
      <c r="L29" s="579">
        <v>108.3</v>
      </c>
      <c r="M29" s="579">
        <v>78.099999999999994</v>
      </c>
      <c r="N29" s="579">
        <v>101.4</v>
      </c>
      <c r="O29" s="580">
        <v>54</v>
      </c>
    </row>
    <row r="30" spans="1:15">
      <c r="A30" s="105">
        <v>1987</v>
      </c>
      <c r="B30" s="578">
        <v>62.2</v>
      </c>
      <c r="C30" s="579">
        <v>72.5</v>
      </c>
      <c r="D30" s="579">
        <v>81.099999999999994</v>
      </c>
      <c r="E30" s="579">
        <v>78.099999999999994</v>
      </c>
      <c r="F30" s="579">
        <v>58.9</v>
      </c>
      <c r="G30" s="579">
        <v>97.4</v>
      </c>
      <c r="H30" s="579">
        <v>78.5</v>
      </c>
      <c r="I30" s="579">
        <v>84.9</v>
      </c>
      <c r="J30" s="579">
        <v>96.4</v>
      </c>
      <c r="K30" s="579">
        <v>80.3</v>
      </c>
      <c r="L30" s="579">
        <v>91.6</v>
      </c>
      <c r="M30" s="579">
        <v>88.4</v>
      </c>
      <c r="N30" s="579">
        <v>107.4</v>
      </c>
      <c r="O30" s="580">
        <v>61.6</v>
      </c>
    </row>
    <row r="31" spans="1:15">
      <c r="A31" s="105">
        <v>1988</v>
      </c>
      <c r="B31" s="578">
        <v>62.4</v>
      </c>
      <c r="C31" s="579">
        <v>84</v>
      </c>
      <c r="D31" s="579">
        <v>80.5</v>
      </c>
      <c r="E31" s="579">
        <v>79.599999999999994</v>
      </c>
      <c r="F31" s="579">
        <v>60.5</v>
      </c>
      <c r="G31" s="579">
        <v>97.5</v>
      </c>
      <c r="H31" s="579">
        <v>75.2</v>
      </c>
      <c r="I31" s="579">
        <v>84.9</v>
      </c>
      <c r="J31" s="579">
        <v>96.5</v>
      </c>
      <c r="K31" s="579">
        <v>79.400000000000006</v>
      </c>
      <c r="L31" s="579">
        <v>112.7</v>
      </c>
      <c r="M31" s="579">
        <v>92.8</v>
      </c>
      <c r="N31" s="579">
        <v>114.7</v>
      </c>
      <c r="O31" s="580">
        <v>70.599999999999994</v>
      </c>
    </row>
    <row r="32" spans="1:15">
      <c r="A32" s="105">
        <v>1989</v>
      </c>
      <c r="B32" s="578">
        <v>64.400000000000006</v>
      </c>
      <c r="C32" s="579">
        <v>85.4</v>
      </c>
      <c r="D32" s="579">
        <v>78.599999999999994</v>
      </c>
      <c r="E32" s="579">
        <v>78</v>
      </c>
      <c r="F32" s="579">
        <v>62.6</v>
      </c>
      <c r="G32" s="579">
        <v>89.5</v>
      </c>
      <c r="H32" s="579">
        <v>67.2</v>
      </c>
      <c r="I32" s="579">
        <v>80.900000000000006</v>
      </c>
      <c r="J32" s="579">
        <v>95.3</v>
      </c>
      <c r="K32" s="579">
        <v>78.900000000000006</v>
      </c>
      <c r="L32" s="579">
        <v>102</v>
      </c>
      <c r="M32" s="579">
        <v>86.3</v>
      </c>
      <c r="N32" s="579">
        <v>111.8</v>
      </c>
      <c r="O32" s="580">
        <v>76.7</v>
      </c>
    </row>
    <row r="33" spans="1:15">
      <c r="A33" s="105">
        <v>1990</v>
      </c>
      <c r="B33" s="578">
        <v>62.1</v>
      </c>
      <c r="C33" s="579">
        <v>77</v>
      </c>
      <c r="D33" s="579">
        <v>79.7</v>
      </c>
      <c r="E33" s="579">
        <v>74.099999999999994</v>
      </c>
      <c r="F33" s="579">
        <v>57.1</v>
      </c>
      <c r="G33" s="579">
        <v>84.5</v>
      </c>
      <c r="H33" s="579">
        <v>65.400000000000006</v>
      </c>
      <c r="I33" s="579">
        <v>76.099999999999994</v>
      </c>
      <c r="J33" s="579">
        <v>93.6</v>
      </c>
      <c r="K33" s="579">
        <v>78.2</v>
      </c>
      <c r="L33" s="579">
        <v>102.2</v>
      </c>
      <c r="M33" s="579">
        <v>86.3</v>
      </c>
      <c r="N33" s="579">
        <v>114.4</v>
      </c>
      <c r="O33" s="580">
        <v>78.900000000000006</v>
      </c>
    </row>
    <row r="34" spans="1:15">
      <c r="A34" s="105">
        <v>1991</v>
      </c>
      <c r="B34" s="578">
        <v>63.4</v>
      </c>
      <c r="C34" s="579">
        <v>80.5</v>
      </c>
      <c r="D34" s="579">
        <v>83.7</v>
      </c>
      <c r="E34" s="579">
        <v>68.2</v>
      </c>
      <c r="F34" s="579">
        <v>58.1</v>
      </c>
      <c r="G34" s="579">
        <v>84.3</v>
      </c>
      <c r="H34" s="579">
        <v>64.7</v>
      </c>
      <c r="I34" s="579">
        <v>69.3</v>
      </c>
      <c r="J34" s="579">
        <v>91</v>
      </c>
      <c r="K34" s="579">
        <v>75.099999999999994</v>
      </c>
      <c r="L34" s="579">
        <v>109.9</v>
      </c>
      <c r="M34" s="579">
        <v>91.1</v>
      </c>
      <c r="N34" s="579">
        <v>120.4</v>
      </c>
      <c r="O34" s="580">
        <v>76.900000000000006</v>
      </c>
    </row>
    <row r="35" spans="1:15">
      <c r="A35" s="105">
        <v>1992</v>
      </c>
      <c r="B35" s="578">
        <v>69.8</v>
      </c>
      <c r="C35" s="579">
        <v>87.2</v>
      </c>
      <c r="D35" s="579">
        <v>85.2</v>
      </c>
      <c r="E35" s="579">
        <v>72.2</v>
      </c>
      <c r="F35" s="579">
        <v>58.2</v>
      </c>
      <c r="G35" s="579">
        <v>80.7</v>
      </c>
      <c r="H35" s="579">
        <v>68.5</v>
      </c>
      <c r="I35" s="579">
        <v>73.599999999999994</v>
      </c>
      <c r="J35" s="579">
        <v>91.5</v>
      </c>
      <c r="K35" s="579">
        <v>78.900000000000006</v>
      </c>
      <c r="L35" s="579">
        <v>101.5</v>
      </c>
      <c r="M35" s="579">
        <v>90.2</v>
      </c>
      <c r="N35" s="579">
        <v>137</v>
      </c>
      <c r="O35" s="580">
        <v>84.5</v>
      </c>
    </row>
    <row r="36" spans="1:15">
      <c r="A36" s="105">
        <v>1993</v>
      </c>
      <c r="B36" s="578">
        <v>74.900000000000006</v>
      </c>
      <c r="C36" s="579">
        <v>93</v>
      </c>
      <c r="D36" s="579">
        <v>82.3</v>
      </c>
      <c r="E36" s="579">
        <v>74.599999999999994</v>
      </c>
      <c r="F36" s="579">
        <v>62.3</v>
      </c>
      <c r="G36" s="579">
        <v>81.8</v>
      </c>
      <c r="H36" s="579">
        <v>75.2</v>
      </c>
      <c r="I36" s="579">
        <v>77</v>
      </c>
      <c r="J36" s="579">
        <v>92.4</v>
      </c>
      <c r="K36" s="579">
        <v>78.400000000000006</v>
      </c>
      <c r="L36" s="579">
        <v>113.4</v>
      </c>
      <c r="M36" s="579">
        <v>94</v>
      </c>
      <c r="N36" s="579">
        <v>145.6</v>
      </c>
      <c r="O36" s="580">
        <v>80.099999999999994</v>
      </c>
    </row>
    <row r="37" spans="1:15">
      <c r="A37" s="105">
        <v>1994</v>
      </c>
      <c r="B37" s="578">
        <v>77.5</v>
      </c>
      <c r="C37" s="579">
        <v>95.5</v>
      </c>
      <c r="D37" s="579">
        <v>77.5</v>
      </c>
      <c r="E37" s="579">
        <v>75.3</v>
      </c>
      <c r="F37" s="579">
        <v>60.3</v>
      </c>
      <c r="G37" s="579">
        <v>86.5</v>
      </c>
      <c r="H37" s="579">
        <v>78.3</v>
      </c>
      <c r="I37" s="579">
        <v>78.2</v>
      </c>
      <c r="J37" s="579">
        <v>94.6</v>
      </c>
      <c r="K37" s="579">
        <v>84.4</v>
      </c>
      <c r="L37" s="579">
        <v>109.2</v>
      </c>
      <c r="M37" s="579">
        <v>94.7</v>
      </c>
      <c r="N37" s="579">
        <v>140</v>
      </c>
      <c r="O37" s="580">
        <v>88</v>
      </c>
    </row>
    <row r="38" spans="1:15">
      <c r="A38" s="105">
        <v>1995</v>
      </c>
      <c r="B38" s="578">
        <v>79.3</v>
      </c>
      <c r="C38" s="579">
        <v>93.2</v>
      </c>
      <c r="D38" s="579">
        <v>75.2</v>
      </c>
      <c r="E38" s="579">
        <v>75.400000000000006</v>
      </c>
      <c r="F38" s="579">
        <v>61.7</v>
      </c>
      <c r="G38" s="579">
        <v>91.7</v>
      </c>
      <c r="H38" s="579">
        <v>75.099999999999994</v>
      </c>
      <c r="I38" s="579">
        <v>77.3</v>
      </c>
      <c r="J38" s="579">
        <v>94.8</v>
      </c>
      <c r="K38" s="579">
        <v>85.7</v>
      </c>
      <c r="L38" s="579">
        <v>113.4</v>
      </c>
      <c r="M38" s="579">
        <v>95.7</v>
      </c>
      <c r="N38" s="579">
        <v>134.6</v>
      </c>
      <c r="O38" s="580">
        <v>89.2</v>
      </c>
    </row>
    <row r="39" spans="1:15">
      <c r="A39" s="105">
        <v>1996</v>
      </c>
      <c r="B39" s="578">
        <v>83.1</v>
      </c>
      <c r="C39" s="579">
        <v>94.6</v>
      </c>
      <c r="D39" s="579">
        <v>75</v>
      </c>
      <c r="E39" s="579">
        <v>77.7</v>
      </c>
      <c r="F39" s="579">
        <v>64.900000000000006</v>
      </c>
      <c r="G39" s="579">
        <v>95</v>
      </c>
      <c r="H39" s="579">
        <v>76.5</v>
      </c>
      <c r="I39" s="579">
        <v>80.2</v>
      </c>
      <c r="J39" s="579">
        <v>93.9</v>
      </c>
      <c r="K39" s="579">
        <v>81.3</v>
      </c>
      <c r="L39" s="579">
        <v>105.3</v>
      </c>
      <c r="M39" s="579">
        <v>97.1</v>
      </c>
      <c r="N39" s="579">
        <v>127.8</v>
      </c>
      <c r="O39" s="580">
        <v>97.1</v>
      </c>
    </row>
    <row r="40" spans="1:15">
      <c r="A40" s="105">
        <v>1997</v>
      </c>
      <c r="B40" s="578">
        <v>81.599999999999994</v>
      </c>
      <c r="C40" s="579">
        <v>90</v>
      </c>
      <c r="D40" s="579">
        <v>78.599999999999994</v>
      </c>
      <c r="E40" s="579">
        <v>79.5</v>
      </c>
      <c r="F40" s="579">
        <v>60.7</v>
      </c>
      <c r="G40" s="579">
        <v>97.6</v>
      </c>
      <c r="H40" s="579">
        <v>79</v>
      </c>
      <c r="I40" s="579">
        <v>88</v>
      </c>
      <c r="J40" s="579">
        <v>95</v>
      </c>
      <c r="K40" s="579">
        <v>90.8</v>
      </c>
      <c r="L40" s="579">
        <v>99.1</v>
      </c>
      <c r="M40" s="579">
        <v>91.8</v>
      </c>
      <c r="N40" s="579">
        <v>120.8</v>
      </c>
      <c r="O40" s="580">
        <v>93.9</v>
      </c>
    </row>
    <row r="41" spans="1:15">
      <c r="A41" s="105">
        <v>1998</v>
      </c>
      <c r="B41" s="578">
        <v>86.1</v>
      </c>
      <c r="C41" s="579">
        <v>82.6</v>
      </c>
      <c r="D41" s="579">
        <v>83.6</v>
      </c>
      <c r="E41" s="579">
        <v>80.599999999999994</v>
      </c>
      <c r="F41" s="579">
        <v>57.7</v>
      </c>
      <c r="G41" s="579">
        <v>96</v>
      </c>
      <c r="H41" s="579">
        <v>81</v>
      </c>
      <c r="I41" s="579">
        <v>91.2</v>
      </c>
      <c r="J41" s="579">
        <v>95.7</v>
      </c>
      <c r="K41" s="579">
        <v>91.5</v>
      </c>
      <c r="L41" s="579">
        <v>101.5</v>
      </c>
      <c r="M41" s="579">
        <v>92.4</v>
      </c>
      <c r="N41" s="579">
        <v>121.1</v>
      </c>
      <c r="O41" s="580">
        <v>102.7</v>
      </c>
    </row>
    <row r="42" spans="1:15">
      <c r="A42" s="105">
        <v>1999</v>
      </c>
      <c r="B42" s="578">
        <v>88.1</v>
      </c>
      <c r="C42" s="579">
        <v>75</v>
      </c>
      <c r="D42" s="579">
        <v>85.6</v>
      </c>
      <c r="E42" s="579">
        <v>80.3</v>
      </c>
      <c r="F42" s="579">
        <v>63</v>
      </c>
      <c r="G42" s="579">
        <v>98.4</v>
      </c>
      <c r="H42" s="579">
        <v>89</v>
      </c>
      <c r="I42" s="579">
        <v>90.5</v>
      </c>
      <c r="J42" s="579">
        <v>97.6</v>
      </c>
      <c r="K42" s="579">
        <v>94.7</v>
      </c>
      <c r="L42" s="579">
        <v>96.3</v>
      </c>
      <c r="M42" s="579">
        <v>99.6</v>
      </c>
      <c r="N42" s="579">
        <v>121.1</v>
      </c>
      <c r="O42" s="580">
        <v>98</v>
      </c>
    </row>
    <row r="43" spans="1:15">
      <c r="A43" s="105">
        <v>2000</v>
      </c>
      <c r="B43" s="578">
        <v>92.4</v>
      </c>
      <c r="C43" s="579">
        <v>81</v>
      </c>
      <c r="D43" s="579">
        <v>88.6</v>
      </c>
      <c r="E43" s="579">
        <v>89.1</v>
      </c>
      <c r="F43" s="579">
        <v>77.3</v>
      </c>
      <c r="G43" s="579">
        <v>97.8</v>
      </c>
      <c r="H43" s="579">
        <v>95.2</v>
      </c>
      <c r="I43" s="579">
        <v>94.9</v>
      </c>
      <c r="J43" s="579">
        <v>99.8</v>
      </c>
      <c r="K43" s="579">
        <v>101.8</v>
      </c>
      <c r="L43" s="579">
        <v>100.5</v>
      </c>
      <c r="M43" s="579">
        <v>105</v>
      </c>
      <c r="N43" s="579">
        <v>112.3</v>
      </c>
      <c r="O43" s="580">
        <v>94.2</v>
      </c>
    </row>
    <row r="44" spans="1:15">
      <c r="A44" s="105">
        <v>2001</v>
      </c>
      <c r="B44" s="578">
        <v>96.4</v>
      </c>
      <c r="C44" s="579">
        <v>95.2</v>
      </c>
      <c r="D44" s="579">
        <v>88.5</v>
      </c>
      <c r="E44" s="579">
        <v>95.1</v>
      </c>
      <c r="F44" s="579">
        <v>99.1</v>
      </c>
      <c r="G44" s="579">
        <v>93.8</v>
      </c>
      <c r="H44" s="579">
        <v>92</v>
      </c>
      <c r="I44" s="579">
        <v>99.8</v>
      </c>
      <c r="J44" s="579">
        <v>99.5</v>
      </c>
      <c r="K44" s="579">
        <v>97.4</v>
      </c>
      <c r="L44" s="579">
        <v>101.3</v>
      </c>
      <c r="M44" s="579">
        <v>105.1</v>
      </c>
      <c r="N44" s="579">
        <v>98.1</v>
      </c>
      <c r="O44" s="580">
        <v>105.7</v>
      </c>
    </row>
    <row r="45" spans="1:15">
      <c r="A45" s="105">
        <v>2002</v>
      </c>
      <c r="B45" s="578">
        <v>100</v>
      </c>
      <c r="C45" s="579">
        <v>100</v>
      </c>
      <c r="D45" s="579">
        <v>100</v>
      </c>
      <c r="E45" s="579">
        <v>100</v>
      </c>
      <c r="F45" s="579">
        <v>100</v>
      </c>
      <c r="G45" s="579">
        <v>100</v>
      </c>
      <c r="H45" s="579">
        <v>100</v>
      </c>
      <c r="I45" s="579">
        <v>100</v>
      </c>
      <c r="J45" s="579">
        <v>100</v>
      </c>
      <c r="K45" s="579">
        <v>100</v>
      </c>
      <c r="L45" s="579">
        <v>100</v>
      </c>
      <c r="M45" s="579">
        <v>100</v>
      </c>
      <c r="N45" s="579">
        <v>100</v>
      </c>
      <c r="O45" s="580">
        <v>100</v>
      </c>
    </row>
    <row r="46" spans="1:15">
      <c r="A46" s="105">
        <v>2003</v>
      </c>
      <c r="B46" s="578">
        <v>103.6</v>
      </c>
      <c r="C46" s="579">
        <v>101.7</v>
      </c>
      <c r="D46" s="579">
        <v>102.4</v>
      </c>
      <c r="E46" s="579">
        <v>95.7</v>
      </c>
      <c r="F46" s="579">
        <v>100.5</v>
      </c>
      <c r="G46" s="579">
        <v>99.3</v>
      </c>
      <c r="H46" s="579">
        <v>99.7</v>
      </c>
      <c r="I46" s="579">
        <v>100.8</v>
      </c>
      <c r="J46" s="579">
        <v>99.5</v>
      </c>
      <c r="K46" s="579">
        <v>97</v>
      </c>
      <c r="L46" s="579">
        <v>98.2</v>
      </c>
      <c r="M46" s="579">
        <v>108.9</v>
      </c>
      <c r="N46" s="579">
        <v>94.6</v>
      </c>
      <c r="O46" s="580">
        <v>87.1</v>
      </c>
    </row>
    <row r="47" spans="1:15">
      <c r="A47" s="105">
        <v>2004</v>
      </c>
      <c r="B47" s="578">
        <v>107.6</v>
      </c>
      <c r="C47" s="579">
        <v>100.2</v>
      </c>
      <c r="D47" s="579">
        <v>106.4</v>
      </c>
      <c r="E47" s="579">
        <v>102.3</v>
      </c>
      <c r="F47" s="579">
        <v>92</v>
      </c>
      <c r="G47" s="579">
        <v>96.7</v>
      </c>
      <c r="H47" s="579">
        <v>101</v>
      </c>
      <c r="I47" s="579">
        <v>103.1</v>
      </c>
      <c r="J47" s="579">
        <v>98.8</v>
      </c>
      <c r="K47" s="579">
        <v>94.1</v>
      </c>
      <c r="L47" s="579">
        <v>104.4</v>
      </c>
      <c r="M47" s="579">
        <v>109.2</v>
      </c>
      <c r="N47" s="579">
        <v>87.8</v>
      </c>
      <c r="O47" s="580">
        <v>76.900000000000006</v>
      </c>
    </row>
    <row r="48" spans="1:15">
      <c r="A48" s="105">
        <v>2005</v>
      </c>
      <c r="B48" s="578">
        <v>116</v>
      </c>
      <c r="C48" s="579">
        <v>103.4</v>
      </c>
      <c r="D48" s="579">
        <v>111.9</v>
      </c>
      <c r="E48" s="579">
        <v>100.2</v>
      </c>
      <c r="F48" s="579">
        <v>84.7</v>
      </c>
      <c r="G48" s="579">
        <v>100.6</v>
      </c>
      <c r="H48" s="579">
        <v>104</v>
      </c>
      <c r="I48" s="579">
        <v>107.1</v>
      </c>
      <c r="J48" s="579">
        <v>99</v>
      </c>
      <c r="K48" s="579">
        <v>96.2</v>
      </c>
      <c r="L48" s="579">
        <v>115.9</v>
      </c>
      <c r="M48" s="579">
        <v>100.6</v>
      </c>
      <c r="N48" s="579">
        <v>77.400000000000006</v>
      </c>
      <c r="O48" s="580">
        <v>69</v>
      </c>
    </row>
    <row r="49" spans="1:15">
      <c r="A49" s="105">
        <v>2006</v>
      </c>
      <c r="B49" s="578">
        <v>116.9</v>
      </c>
      <c r="C49" s="579">
        <v>107.1</v>
      </c>
      <c r="D49" s="579">
        <v>112.7</v>
      </c>
      <c r="E49" s="579">
        <v>103.8</v>
      </c>
      <c r="F49" s="579">
        <v>81.5</v>
      </c>
      <c r="G49" s="579">
        <v>98.4</v>
      </c>
      <c r="H49" s="579">
        <v>95.9</v>
      </c>
      <c r="I49" s="579">
        <v>101.1</v>
      </c>
      <c r="J49" s="579">
        <v>98.3</v>
      </c>
      <c r="K49" s="579">
        <v>97</v>
      </c>
      <c r="L49" s="579">
        <v>104.6</v>
      </c>
      <c r="M49" s="579">
        <v>91.1</v>
      </c>
      <c r="N49" s="579">
        <v>72.2</v>
      </c>
      <c r="O49" s="580">
        <v>59.2</v>
      </c>
    </row>
    <row r="50" spans="1:15">
      <c r="A50" s="207">
        <v>2007</v>
      </c>
      <c r="B50" s="581">
        <v>120.5</v>
      </c>
      <c r="C50" s="582">
        <v>101.8</v>
      </c>
      <c r="D50" s="582">
        <v>110.6</v>
      </c>
      <c r="E50" s="582">
        <v>100.4</v>
      </c>
      <c r="F50" s="582">
        <v>85.8</v>
      </c>
      <c r="G50" s="582">
        <v>102</v>
      </c>
      <c r="H50" s="582">
        <v>99.2</v>
      </c>
      <c r="I50" s="582">
        <v>94.1</v>
      </c>
      <c r="J50" s="582">
        <v>97.7</v>
      </c>
      <c r="K50" s="582">
        <v>97.5</v>
      </c>
      <c r="L50" s="582">
        <v>88.8</v>
      </c>
      <c r="M50" s="582">
        <v>86.8</v>
      </c>
      <c r="N50" s="582">
        <v>68.900000000000006</v>
      </c>
      <c r="O50" s="583">
        <v>56.5</v>
      </c>
    </row>
    <row r="52" spans="1:15" ht="15.75">
      <c r="A52" s="542" t="s">
        <v>87</v>
      </c>
      <c r="B52" s="280"/>
      <c r="C52" s="280"/>
      <c r="D52" s="280"/>
      <c r="E52" s="280"/>
      <c r="F52" s="280"/>
      <c r="G52" s="280"/>
      <c r="H52" s="280"/>
      <c r="I52" s="280"/>
      <c r="J52" s="280"/>
      <c r="K52" s="280"/>
      <c r="L52" s="280"/>
      <c r="M52" s="280"/>
      <c r="N52" s="280"/>
      <c r="O52" s="280"/>
    </row>
    <row r="53" spans="1:15">
      <c r="A53" s="381" t="s">
        <v>330</v>
      </c>
      <c r="B53" s="281">
        <f t="shared" ref="B53:O55" si="0">IF(ISERROR((POWER(VLOOKUP(VALUE(RIGHT($A53,4)),$A$4:$T$51,COLUMN(B$30),0)/VLOOKUP(VALUE(LEFT($A53,4)),$A$4:$T$51,COLUMN(B$30),0),1/(VALUE(RIGHT($A53,4))-VALUE(LEFT($A53,4))))-1)*100)=FALSE,(POWER(VLOOKUP(VALUE(RIGHT($A53,4)),$A$4:$T$51,COLUMN(B$30),0)/VLOOKUP(VALUE(LEFT($A53,4)),$A$4:$T$51,COLUMN(B$30),0),1/(VALUE(RIGHT($A53,4))-VALUE(LEFT($A53,4))))-1)*100,"n.a.")</f>
        <v>2.4656126853279225</v>
      </c>
      <c r="C53" s="281">
        <f t="shared" si="0"/>
        <v>2.3291613002853762</v>
      </c>
      <c r="D53" s="281">
        <f t="shared" si="0"/>
        <v>2.1807157918753539</v>
      </c>
      <c r="E53" s="281">
        <f t="shared" si="0"/>
        <v>2.140435815711017</v>
      </c>
      <c r="F53" s="281">
        <f t="shared" si="0"/>
        <v>1.3453158641660856</v>
      </c>
      <c r="G53" s="281">
        <f t="shared" si="0"/>
        <v>0.98097217361901023</v>
      </c>
      <c r="H53" s="281">
        <f t="shared" si="0"/>
        <v>0.88644776851960483</v>
      </c>
      <c r="I53" s="281">
        <f t="shared" si="0"/>
        <v>1.451287443065441</v>
      </c>
      <c r="J53" s="281">
        <f t="shared" si="0"/>
        <v>0.34723845874782278</v>
      </c>
      <c r="K53" s="281">
        <f t="shared" si="0"/>
        <v>1.4015002191800852</v>
      </c>
      <c r="L53" s="281">
        <f t="shared" si="0"/>
        <v>-1.0691919530808836</v>
      </c>
      <c r="M53" s="281">
        <f t="shared" si="0"/>
        <v>4.8125768797047108E-2</v>
      </c>
      <c r="N53" s="281">
        <f t="shared" si="0"/>
        <v>-2.1208322491619302</v>
      </c>
      <c r="O53" s="282">
        <f t="shared" si="0"/>
        <v>1.8150523768736049</v>
      </c>
    </row>
    <row r="54" spans="1:15">
      <c r="A54" s="208" t="s">
        <v>329</v>
      </c>
      <c r="B54" s="283">
        <f t="shared" si="0"/>
        <v>2.2162596893458009</v>
      </c>
      <c r="C54" s="283">
        <f t="shared" si="0"/>
        <v>2.152495934747134</v>
      </c>
      <c r="D54" s="283">
        <f t="shared" si="0"/>
        <v>1.995442339988962</v>
      </c>
      <c r="E54" s="283">
        <f t="shared" si="0"/>
        <v>2.2160127000821594</v>
      </c>
      <c r="F54" s="283">
        <f t="shared" si="0"/>
        <v>1.3173048451061264</v>
      </c>
      <c r="G54" s="283">
        <f t="shared" si="0"/>
        <v>1.0490542055136665</v>
      </c>
      <c r="H54" s="283">
        <f t="shared" si="0"/>
        <v>0.93980198413265992</v>
      </c>
      <c r="I54" s="283">
        <f t="shared" si="0"/>
        <v>1.7360768894595591</v>
      </c>
      <c r="J54" s="283">
        <f t="shared" si="0"/>
        <v>0.46445895970865791</v>
      </c>
      <c r="K54" s="283">
        <f t="shared" si="0"/>
        <v>1.7676774321920607</v>
      </c>
      <c r="L54" s="283">
        <f t="shared" si="0"/>
        <v>-0.9460234623481667</v>
      </c>
      <c r="M54" s="283">
        <f t="shared" si="0"/>
        <v>0.54632348959040566</v>
      </c>
      <c r="N54" s="283">
        <f t="shared" si="0"/>
        <v>-1.2676886409544119</v>
      </c>
      <c r="O54" s="284">
        <f t="shared" si="0"/>
        <v>3.491936061160672</v>
      </c>
    </row>
    <row r="55" spans="1:15">
      <c r="A55" s="1088" t="s">
        <v>83</v>
      </c>
      <c r="B55" s="285">
        <f t="shared" si="0"/>
        <v>3.8660419684186875</v>
      </c>
      <c r="C55" s="285">
        <f t="shared" si="0"/>
        <v>3.3190475971927036</v>
      </c>
      <c r="D55" s="285">
        <f t="shared" si="0"/>
        <v>3.2191315452225089</v>
      </c>
      <c r="E55" s="285">
        <f t="shared" si="0"/>
        <v>1.7203864033364491</v>
      </c>
      <c r="F55" s="285">
        <f t="shared" si="0"/>
        <v>1.5015190813095547</v>
      </c>
      <c r="G55" s="285">
        <f t="shared" si="0"/>
        <v>0.60249684395146108</v>
      </c>
      <c r="H55" s="285">
        <f t="shared" si="0"/>
        <v>0.58970441508712224</v>
      </c>
      <c r="I55" s="285">
        <f t="shared" si="0"/>
        <v>-0.12086488555433927</v>
      </c>
      <c r="J55" s="285">
        <f t="shared" si="0"/>
        <v>-0.30334788583427086</v>
      </c>
      <c r="K55" s="285">
        <f t="shared" si="0"/>
        <v>-0.6146422430852394</v>
      </c>
      <c r="L55" s="285">
        <f t="shared" si="0"/>
        <v>-1.7526180585526019</v>
      </c>
      <c r="M55" s="285">
        <f t="shared" si="0"/>
        <v>-2.682697839587167</v>
      </c>
      <c r="N55" s="285">
        <f t="shared" si="0"/>
        <v>-6.7408715968175219</v>
      </c>
      <c r="O55" s="286">
        <f t="shared" si="0"/>
        <v>-7.0423013057212653</v>
      </c>
    </row>
    <row r="57" spans="1:15">
      <c r="A57" s="302" t="s">
        <v>328</v>
      </c>
    </row>
    <row r="59" spans="1:15">
      <c r="B59" s="287"/>
      <c r="C59" s="287"/>
      <c r="D59" s="287"/>
      <c r="E59" s="287"/>
      <c r="F59" s="287"/>
      <c r="G59" s="287"/>
      <c r="H59" s="287"/>
      <c r="I59" s="287"/>
      <c r="J59" s="287"/>
      <c r="K59" s="287"/>
      <c r="L59" s="287"/>
      <c r="M59" s="287"/>
      <c r="N59" s="287"/>
      <c r="O59" s="287"/>
    </row>
  </sheetData>
  <pageMargins left="0.7" right="0.7" top="0.75" bottom="0.75" header="0.3" footer="0.3"/>
  <pageSetup scale="64" orientation="landscape" horizontalDpi="0" verticalDpi="0" r:id="rId1"/>
  <rowBreaks count="1" manualBreakCount="1">
    <brk id="57" max="16383" man="1"/>
  </rowBreaks>
  <drawing r:id="rId2"/>
</worksheet>
</file>

<file path=xl/worksheets/sheet24.xml><?xml version="1.0" encoding="utf-8"?>
<worksheet xmlns="http://schemas.openxmlformats.org/spreadsheetml/2006/main" xmlns:r="http://schemas.openxmlformats.org/officeDocument/2006/relationships">
  <sheetPr>
    <tabColor rgb="FF92D050"/>
  </sheetPr>
  <dimension ref="A1:T54"/>
  <sheetViews>
    <sheetView view="pageBreakPreview" zoomScaleNormal="100" zoomScaleSheetLayoutView="100" workbookViewId="0">
      <selection sqref="A1:I1"/>
    </sheetView>
  </sheetViews>
  <sheetFormatPr defaultRowHeight="12.75"/>
  <cols>
    <col min="1" max="1" width="9.140625" style="2"/>
    <col min="2" max="6" width="15.7109375" style="2" customWidth="1"/>
    <col min="7" max="10" width="9.140625" style="6"/>
    <col min="11" max="11" width="9.140625" style="2"/>
    <col min="12" max="13" width="8.140625" style="2" bestFit="1" customWidth="1"/>
    <col min="14" max="15" width="8.42578125" style="2" bestFit="1" customWidth="1"/>
    <col min="16" max="16384" width="9.140625" style="2"/>
  </cols>
  <sheetData>
    <row r="1" spans="1:19" ht="15" customHeight="1">
      <c r="A1" s="1103" t="s">
        <v>64</v>
      </c>
      <c r="B1" s="1103"/>
      <c r="C1" s="1103"/>
      <c r="D1" s="1103"/>
      <c r="E1" s="1103"/>
      <c r="F1" s="1103"/>
      <c r="G1" s="1103"/>
      <c r="H1" s="1103"/>
      <c r="I1" s="1103"/>
      <c r="J1" s="596"/>
    </row>
    <row r="2" spans="1:19">
      <c r="A2" s="190" t="s">
        <v>632</v>
      </c>
    </row>
    <row r="4" spans="1:19" ht="45" customHeight="1">
      <c r="A4" s="188"/>
      <c r="B4" s="128" t="s">
        <v>175</v>
      </c>
      <c r="C4" s="128" t="s">
        <v>356</v>
      </c>
      <c r="D4" s="128" t="s">
        <v>355</v>
      </c>
      <c r="E4" s="128" t="s">
        <v>354</v>
      </c>
      <c r="F4" s="128" t="s">
        <v>353</v>
      </c>
      <c r="G4" s="43"/>
      <c r="H4" s="43"/>
      <c r="I4" s="43"/>
      <c r="J4" s="43"/>
      <c r="L4" s="37" t="s">
        <v>356</v>
      </c>
      <c r="M4" s="37" t="s">
        <v>355</v>
      </c>
      <c r="N4" s="37" t="s">
        <v>354</v>
      </c>
      <c r="O4" s="37" t="s">
        <v>353</v>
      </c>
    </row>
    <row r="5" spans="1:19">
      <c r="A5" s="206">
        <v>1983</v>
      </c>
      <c r="B5" s="633">
        <v>79669</v>
      </c>
      <c r="C5" s="634">
        <v>3262</v>
      </c>
      <c r="D5" s="634">
        <v>25649</v>
      </c>
      <c r="E5" s="634" t="s">
        <v>164</v>
      </c>
      <c r="F5" s="637" t="s">
        <v>164</v>
      </c>
      <c r="G5" s="42"/>
      <c r="H5" s="42"/>
      <c r="I5" s="42"/>
      <c r="J5" s="42"/>
      <c r="K5" s="2">
        <v>1983</v>
      </c>
      <c r="L5" s="41">
        <f t="shared" ref="L5:L32" si="0">C5/$B5*100</f>
        <v>4.0944407485973215</v>
      </c>
      <c r="M5" s="41">
        <f t="shared" ref="M5:M32" si="1">D5/$B5*100</f>
        <v>32.194454555724313</v>
      </c>
      <c r="N5" s="41" t="e">
        <f t="shared" ref="N5:N32" si="2">E5/$B5*100</f>
        <v>#VALUE!</v>
      </c>
      <c r="O5" s="41" t="e">
        <f t="shared" ref="O5:O32" si="3">F5/$B5*100</f>
        <v>#VALUE!</v>
      </c>
    </row>
    <row r="6" spans="1:19">
      <c r="A6" s="105">
        <v>1984</v>
      </c>
      <c r="B6" s="445">
        <v>85984</v>
      </c>
      <c r="C6" s="446">
        <v>3390</v>
      </c>
      <c r="D6" s="446">
        <v>26360</v>
      </c>
      <c r="E6" s="446" t="s">
        <v>164</v>
      </c>
      <c r="F6" s="635" t="s">
        <v>164</v>
      </c>
      <c r="G6" s="42"/>
      <c r="H6" s="42"/>
      <c r="I6" s="42"/>
      <c r="J6" s="42"/>
      <c r="K6" s="2">
        <v>1984</v>
      </c>
      <c r="L6" s="41">
        <f t="shared" si="0"/>
        <v>3.9425939709713433</v>
      </c>
      <c r="M6" s="41">
        <f t="shared" si="1"/>
        <v>30.656866393747674</v>
      </c>
      <c r="N6" s="41" t="e">
        <f t="shared" si="2"/>
        <v>#VALUE!</v>
      </c>
      <c r="O6" s="41" t="e">
        <f t="shared" si="3"/>
        <v>#VALUE!</v>
      </c>
    </row>
    <row r="7" spans="1:19">
      <c r="A7" s="105">
        <v>1985</v>
      </c>
      <c r="B7" s="445">
        <v>90358</v>
      </c>
      <c r="C7" s="446">
        <v>3558</v>
      </c>
      <c r="D7" s="446">
        <v>25726</v>
      </c>
      <c r="E7" s="446" t="s">
        <v>164</v>
      </c>
      <c r="F7" s="635" t="s">
        <v>164</v>
      </c>
      <c r="G7" s="42"/>
      <c r="H7" s="42"/>
      <c r="I7" s="42"/>
      <c r="J7" s="42"/>
      <c r="K7" s="2">
        <v>1985</v>
      </c>
      <c r="L7" s="41">
        <f t="shared" si="0"/>
        <v>3.9376701564886338</v>
      </c>
      <c r="M7" s="41">
        <f t="shared" si="1"/>
        <v>28.47119236813564</v>
      </c>
      <c r="N7" s="41" t="e">
        <f t="shared" si="2"/>
        <v>#VALUE!</v>
      </c>
      <c r="O7" s="41" t="e">
        <f t="shared" si="3"/>
        <v>#VALUE!</v>
      </c>
    </row>
    <row r="8" spans="1:19">
      <c r="A8" s="105">
        <v>1986</v>
      </c>
      <c r="B8" s="445">
        <v>96054</v>
      </c>
      <c r="C8" s="446">
        <v>3526</v>
      </c>
      <c r="D8" s="446">
        <v>24814</v>
      </c>
      <c r="E8" s="446" t="s">
        <v>164</v>
      </c>
      <c r="F8" s="635" t="s">
        <v>164</v>
      </c>
      <c r="G8" s="42"/>
      <c r="H8" s="42"/>
      <c r="I8" s="42"/>
      <c r="J8" s="42"/>
      <c r="K8" s="2">
        <v>1986</v>
      </c>
      <c r="L8" s="41">
        <f t="shared" si="0"/>
        <v>3.6708518125221232</v>
      </c>
      <c r="M8" s="41">
        <f t="shared" si="1"/>
        <v>25.833385387386258</v>
      </c>
      <c r="N8" s="41" t="e">
        <f t="shared" si="2"/>
        <v>#VALUE!</v>
      </c>
      <c r="O8" s="41" t="e">
        <f t="shared" si="3"/>
        <v>#VALUE!</v>
      </c>
    </row>
    <row r="9" spans="1:19">
      <c r="A9" s="105">
        <v>1987</v>
      </c>
      <c r="B9" s="445">
        <v>105937</v>
      </c>
      <c r="C9" s="446">
        <v>5310</v>
      </c>
      <c r="D9" s="446">
        <v>26822</v>
      </c>
      <c r="E9" s="446">
        <v>20927</v>
      </c>
      <c r="F9" s="635">
        <v>5895</v>
      </c>
      <c r="G9" s="42"/>
      <c r="H9" s="42"/>
      <c r="I9" s="42"/>
      <c r="J9" s="42"/>
      <c r="K9" s="2">
        <v>1987</v>
      </c>
      <c r="L9" s="41">
        <f t="shared" si="0"/>
        <v>5.0124130379376419</v>
      </c>
      <c r="M9" s="41">
        <f t="shared" si="1"/>
        <v>25.318821563759592</v>
      </c>
      <c r="N9" s="41">
        <f t="shared" si="2"/>
        <v>19.754193530116957</v>
      </c>
      <c r="O9" s="41">
        <f t="shared" si="3"/>
        <v>5.5646280336426361</v>
      </c>
    </row>
    <row r="10" spans="1:19">
      <c r="A10" s="105">
        <v>1988</v>
      </c>
      <c r="B10" s="445">
        <v>114175</v>
      </c>
      <c r="C10" s="446">
        <v>5452</v>
      </c>
      <c r="D10" s="446">
        <v>29773</v>
      </c>
      <c r="E10" s="446">
        <v>21873</v>
      </c>
      <c r="F10" s="635">
        <v>7899</v>
      </c>
      <c r="G10" s="42"/>
      <c r="H10" s="42"/>
      <c r="I10" s="42"/>
      <c r="J10" s="42"/>
      <c r="K10" s="2">
        <v>1988</v>
      </c>
      <c r="L10" s="41">
        <f t="shared" si="0"/>
        <v>4.7751259032187434</v>
      </c>
      <c r="M10" s="41">
        <f t="shared" si="1"/>
        <v>26.076636741843661</v>
      </c>
      <c r="N10" s="41">
        <f t="shared" si="2"/>
        <v>19.157433763958835</v>
      </c>
      <c r="O10" s="41">
        <f t="shared" si="3"/>
        <v>6.9183271294066122</v>
      </c>
      <c r="S10" s="54"/>
    </row>
    <row r="11" spans="1:19">
      <c r="A11" s="105">
        <v>1989</v>
      </c>
      <c r="B11" s="445">
        <v>122664</v>
      </c>
      <c r="C11" s="446">
        <v>7308</v>
      </c>
      <c r="D11" s="446">
        <v>29298</v>
      </c>
      <c r="E11" s="446">
        <v>20852</v>
      </c>
      <c r="F11" s="635">
        <v>8446</v>
      </c>
      <c r="G11" s="42"/>
      <c r="H11" s="42"/>
      <c r="I11" s="42"/>
      <c r="J11" s="42"/>
      <c r="K11" s="2">
        <v>1989</v>
      </c>
      <c r="L11" s="41">
        <f t="shared" si="0"/>
        <v>5.9577382117002546</v>
      </c>
      <c r="M11" s="41">
        <f t="shared" si="1"/>
        <v>23.884758364312265</v>
      </c>
      <c r="N11" s="41">
        <f t="shared" si="2"/>
        <v>16.999282593099849</v>
      </c>
      <c r="O11" s="41">
        <f t="shared" si="3"/>
        <v>6.8854757712124179</v>
      </c>
    </row>
    <row r="12" spans="1:19">
      <c r="A12" s="105">
        <v>1990</v>
      </c>
      <c r="B12" s="445">
        <v>130932</v>
      </c>
      <c r="C12" s="446">
        <v>7599</v>
      </c>
      <c r="D12" s="446">
        <v>31581</v>
      </c>
      <c r="E12" s="446">
        <v>21752</v>
      </c>
      <c r="F12" s="635">
        <v>9829</v>
      </c>
      <c r="G12" s="42"/>
      <c r="H12" s="42"/>
      <c r="I12" s="42"/>
      <c r="J12" s="42"/>
      <c r="K12" s="2">
        <v>1990</v>
      </c>
      <c r="L12" s="41">
        <f t="shared" si="0"/>
        <v>5.8037760058656396</v>
      </c>
      <c r="M12" s="41">
        <f t="shared" si="1"/>
        <v>24.120153973054713</v>
      </c>
      <c r="N12" s="41">
        <f t="shared" si="2"/>
        <v>16.613203800446033</v>
      </c>
      <c r="O12" s="41">
        <f t="shared" si="3"/>
        <v>7.5069501726086827</v>
      </c>
    </row>
    <row r="13" spans="1:19">
      <c r="A13" s="105">
        <v>1991</v>
      </c>
      <c r="B13" s="445">
        <v>135234</v>
      </c>
      <c r="C13" s="446">
        <v>7902</v>
      </c>
      <c r="D13" s="446">
        <v>31706</v>
      </c>
      <c r="E13" s="446">
        <v>21847</v>
      </c>
      <c r="F13" s="635">
        <v>9859</v>
      </c>
      <c r="G13" s="42"/>
      <c r="H13" s="42"/>
      <c r="I13" s="42"/>
      <c r="J13" s="42"/>
      <c r="K13" s="2">
        <v>1991</v>
      </c>
      <c r="L13" s="41">
        <f t="shared" si="0"/>
        <v>5.8432051111406897</v>
      </c>
      <c r="M13" s="41">
        <f t="shared" si="1"/>
        <v>23.445287427717883</v>
      </c>
      <c r="N13" s="41">
        <f t="shared" si="2"/>
        <v>16.15496103051008</v>
      </c>
      <c r="O13" s="41">
        <f t="shared" si="3"/>
        <v>7.290326397207803</v>
      </c>
      <c r="Q13" s="54"/>
    </row>
    <row r="14" spans="1:19">
      <c r="A14" s="105">
        <v>1992</v>
      </c>
      <c r="B14" s="445">
        <v>137918</v>
      </c>
      <c r="C14" s="446">
        <v>8895</v>
      </c>
      <c r="D14" s="446">
        <v>30062</v>
      </c>
      <c r="E14" s="446">
        <v>20566</v>
      </c>
      <c r="F14" s="635">
        <v>9496</v>
      </c>
      <c r="G14" s="42"/>
      <c r="H14" s="42"/>
      <c r="I14" s="42"/>
      <c r="J14" s="42"/>
      <c r="K14" s="2">
        <v>1992</v>
      </c>
      <c r="L14" s="41">
        <f t="shared" si="0"/>
        <v>6.4494844762830086</v>
      </c>
      <c r="M14" s="41">
        <f t="shared" si="1"/>
        <v>21.79700981742775</v>
      </c>
      <c r="N14" s="41">
        <f t="shared" si="2"/>
        <v>14.911759161240736</v>
      </c>
      <c r="O14" s="41">
        <f t="shared" si="3"/>
        <v>6.8852506561870097</v>
      </c>
    </row>
    <row r="15" spans="1:19">
      <c r="A15" s="105">
        <v>1993</v>
      </c>
      <c r="B15" s="445">
        <v>141493</v>
      </c>
      <c r="C15" s="446">
        <v>9109</v>
      </c>
      <c r="D15" s="446">
        <v>30846</v>
      </c>
      <c r="E15" s="446">
        <v>20919</v>
      </c>
      <c r="F15" s="635">
        <v>9926</v>
      </c>
      <c r="G15" s="42"/>
      <c r="H15" s="42"/>
      <c r="I15" s="42"/>
      <c r="J15" s="42"/>
      <c r="K15" s="2">
        <v>1993</v>
      </c>
      <c r="L15" s="41">
        <f t="shared" si="0"/>
        <v>6.4377743068561699</v>
      </c>
      <c r="M15" s="41">
        <f t="shared" si="1"/>
        <v>21.800371749839215</v>
      </c>
      <c r="N15" s="41">
        <f t="shared" si="2"/>
        <v>14.784476970592184</v>
      </c>
      <c r="O15" s="41">
        <f t="shared" si="3"/>
        <v>7.0151880305032766</v>
      </c>
    </row>
    <row r="16" spans="1:19">
      <c r="A16" s="105">
        <v>1994</v>
      </c>
      <c r="B16" s="445">
        <v>154594</v>
      </c>
      <c r="C16" s="446">
        <v>9598</v>
      </c>
      <c r="D16" s="446">
        <v>29959</v>
      </c>
      <c r="E16" s="446">
        <v>20269</v>
      </c>
      <c r="F16" s="635">
        <v>9690</v>
      </c>
      <c r="G16" s="42"/>
      <c r="H16" s="42"/>
      <c r="I16" s="42"/>
      <c r="J16" s="42"/>
      <c r="K16" s="2">
        <v>1994</v>
      </c>
      <c r="L16" s="41">
        <f t="shared" si="0"/>
        <v>6.2085203824210513</v>
      </c>
      <c r="M16" s="41">
        <f t="shared" si="1"/>
        <v>19.379147961757894</v>
      </c>
      <c r="N16" s="41">
        <f t="shared" si="2"/>
        <v>13.111116860938976</v>
      </c>
      <c r="O16" s="41">
        <f t="shared" si="3"/>
        <v>6.2680311008189191</v>
      </c>
    </row>
    <row r="17" spans="1:15">
      <c r="A17" s="105">
        <v>1995</v>
      </c>
      <c r="B17" s="445">
        <v>168167</v>
      </c>
      <c r="C17" s="446">
        <v>10010</v>
      </c>
      <c r="D17" s="446">
        <v>29061</v>
      </c>
      <c r="E17" s="446">
        <v>19509</v>
      </c>
      <c r="F17" s="635">
        <v>9553</v>
      </c>
      <c r="G17" s="42"/>
      <c r="H17" s="42"/>
      <c r="I17" s="42"/>
      <c r="J17" s="42"/>
      <c r="K17" s="2">
        <v>1995</v>
      </c>
      <c r="L17" s="41">
        <f t="shared" si="0"/>
        <v>5.9524163480349888</v>
      </c>
      <c r="M17" s="41">
        <f t="shared" si="1"/>
        <v>17.281036112911572</v>
      </c>
      <c r="N17" s="41">
        <f t="shared" si="2"/>
        <v>11.600968085296163</v>
      </c>
      <c r="O17" s="41">
        <f t="shared" si="3"/>
        <v>5.6806626746032221</v>
      </c>
    </row>
    <row r="18" spans="1:15">
      <c r="A18" s="105">
        <v>1996</v>
      </c>
      <c r="B18" s="445">
        <v>182126</v>
      </c>
      <c r="C18" s="446">
        <v>10206</v>
      </c>
      <c r="D18" s="446">
        <v>31799</v>
      </c>
      <c r="E18" s="446">
        <v>21059</v>
      </c>
      <c r="F18" s="635">
        <v>10739</v>
      </c>
      <c r="G18" s="42"/>
      <c r="H18" s="42"/>
      <c r="I18" s="42"/>
      <c r="J18" s="42"/>
      <c r="K18" s="2">
        <v>1996</v>
      </c>
      <c r="L18" s="41">
        <f t="shared" si="0"/>
        <v>5.6038127450226769</v>
      </c>
      <c r="M18" s="41">
        <f t="shared" si="1"/>
        <v>17.459890405543415</v>
      </c>
      <c r="N18" s="41">
        <f t="shared" si="2"/>
        <v>11.562874054226196</v>
      </c>
      <c r="O18" s="41">
        <f t="shared" si="3"/>
        <v>5.8964672808934466</v>
      </c>
    </row>
    <row r="19" spans="1:15">
      <c r="A19" s="105">
        <v>1997</v>
      </c>
      <c r="B19" s="445">
        <v>194277</v>
      </c>
      <c r="C19" s="446">
        <v>12595</v>
      </c>
      <c r="D19" s="446">
        <v>33923</v>
      </c>
      <c r="E19" s="446">
        <v>22498</v>
      </c>
      <c r="F19" s="635">
        <v>11425</v>
      </c>
      <c r="G19" s="42"/>
      <c r="H19" s="42"/>
      <c r="I19" s="42"/>
      <c r="J19" s="42"/>
      <c r="K19" s="2">
        <v>1997</v>
      </c>
      <c r="L19" s="41">
        <f t="shared" si="0"/>
        <v>6.4830113703629362</v>
      </c>
      <c r="M19" s="41">
        <f t="shared" si="1"/>
        <v>17.461150831029919</v>
      </c>
      <c r="N19" s="41">
        <f t="shared" si="2"/>
        <v>11.580372354936507</v>
      </c>
      <c r="O19" s="41">
        <f t="shared" si="3"/>
        <v>5.880778476093413</v>
      </c>
    </row>
    <row r="20" spans="1:15">
      <c r="A20" s="105">
        <v>1998</v>
      </c>
      <c r="B20" s="445">
        <v>219389</v>
      </c>
      <c r="C20" s="446">
        <v>13487</v>
      </c>
      <c r="D20" s="446">
        <v>38651</v>
      </c>
      <c r="E20" s="446">
        <v>25614</v>
      </c>
      <c r="F20" s="635">
        <v>13037</v>
      </c>
      <c r="G20" s="42"/>
      <c r="H20" s="42"/>
      <c r="I20" s="42"/>
      <c r="J20" s="42"/>
      <c r="K20" s="2">
        <v>1998</v>
      </c>
      <c r="L20" s="41">
        <f t="shared" si="0"/>
        <v>6.1475279070509457</v>
      </c>
      <c r="M20" s="41">
        <f t="shared" si="1"/>
        <v>17.617565146839631</v>
      </c>
      <c r="N20" s="41">
        <f t="shared" si="2"/>
        <v>11.675152354949429</v>
      </c>
      <c r="O20" s="41">
        <f t="shared" si="3"/>
        <v>5.9424127918902041</v>
      </c>
    </row>
    <row r="21" spans="1:15">
      <c r="A21" s="105">
        <v>1999</v>
      </c>
      <c r="B21" s="445">
        <v>252563</v>
      </c>
      <c r="C21" s="446">
        <v>15345</v>
      </c>
      <c r="D21" s="446">
        <v>42884</v>
      </c>
      <c r="E21" s="446">
        <v>28456</v>
      </c>
      <c r="F21" s="635">
        <v>14428</v>
      </c>
      <c r="G21" s="42"/>
      <c r="H21" s="42"/>
      <c r="I21" s="42"/>
      <c r="J21" s="42"/>
      <c r="K21" s="2">
        <v>1999</v>
      </c>
      <c r="L21" s="41">
        <f t="shared" si="0"/>
        <v>6.0757118025997476</v>
      </c>
      <c r="M21" s="41">
        <f t="shared" si="1"/>
        <v>16.979525900468399</v>
      </c>
      <c r="N21" s="41">
        <f t="shared" si="2"/>
        <v>11.266891825009997</v>
      </c>
      <c r="O21" s="41">
        <f t="shared" si="3"/>
        <v>5.7126340754584</v>
      </c>
    </row>
    <row r="22" spans="1:15">
      <c r="A22" s="105">
        <v>2000</v>
      </c>
      <c r="B22" s="445">
        <v>319116</v>
      </c>
      <c r="C22" s="446">
        <v>16384</v>
      </c>
      <c r="D22" s="446">
        <v>56305</v>
      </c>
      <c r="E22" s="446">
        <v>38880</v>
      </c>
      <c r="F22" s="635">
        <v>17425</v>
      </c>
      <c r="G22" s="42"/>
      <c r="H22" s="42"/>
      <c r="I22" s="42"/>
      <c r="J22" s="42"/>
      <c r="K22" s="2">
        <v>2000</v>
      </c>
      <c r="L22" s="41">
        <f t="shared" si="0"/>
        <v>5.1341831810376171</v>
      </c>
      <c r="M22" s="41">
        <f t="shared" si="1"/>
        <v>17.644054199726746</v>
      </c>
      <c r="N22" s="41">
        <f t="shared" si="2"/>
        <v>12.183657353438875</v>
      </c>
      <c r="O22" s="41">
        <f t="shared" si="3"/>
        <v>5.4603968462878703</v>
      </c>
    </row>
    <row r="23" spans="1:15">
      <c r="A23" s="105">
        <v>2001</v>
      </c>
      <c r="B23" s="445">
        <v>340429</v>
      </c>
      <c r="C23" s="446">
        <v>14898</v>
      </c>
      <c r="D23" s="446">
        <v>75402</v>
      </c>
      <c r="E23" s="446">
        <v>54534</v>
      </c>
      <c r="F23" s="635">
        <v>20868</v>
      </c>
      <c r="G23" s="42"/>
      <c r="H23" s="42"/>
      <c r="I23" s="42"/>
      <c r="J23" s="42"/>
      <c r="K23" s="5">
        <v>2001</v>
      </c>
      <c r="L23" s="41">
        <f t="shared" si="0"/>
        <v>4.3762429170252828</v>
      </c>
      <c r="M23" s="41">
        <f t="shared" si="1"/>
        <v>22.149111855922968</v>
      </c>
      <c r="N23" s="41">
        <f t="shared" si="2"/>
        <v>16.019199304407085</v>
      </c>
      <c r="O23" s="41">
        <f t="shared" si="3"/>
        <v>6.129912551515881</v>
      </c>
    </row>
    <row r="24" spans="1:15">
      <c r="A24" s="105">
        <v>2002</v>
      </c>
      <c r="B24" s="445">
        <v>356819</v>
      </c>
      <c r="C24" s="446">
        <v>15066</v>
      </c>
      <c r="D24" s="446">
        <v>83821</v>
      </c>
      <c r="E24" s="446">
        <v>62382</v>
      </c>
      <c r="F24" s="635">
        <v>21439</v>
      </c>
      <c r="G24" s="42"/>
      <c r="H24" s="42"/>
      <c r="I24" s="42"/>
      <c r="J24" s="42"/>
      <c r="K24" s="5">
        <v>2002</v>
      </c>
      <c r="L24" s="41">
        <f t="shared" si="0"/>
        <v>4.2223087896104188</v>
      </c>
      <c r="M24" s="41">
        <f t="shared" si="1"/>
        <v>23.491181803659558</v>
      </c>
      <c r="N24" s="41">
        <f t="shared" si="2"/>
        <v>17.482813415204909</v>
      </c>
      <c r="O24" s="41">
        <f t="shared" si="3"/>
        <v>6.0083683884546506</v>
      </c>
    </row>
    <row r="25" spans="1:15">
      <c r="A25" s="105">
        <v>2003</v>
      </c>
      <c r="B25" s="445">
        <v>373685</v>
      </c>
      <c r="C25" s="446">
        <v>15113</v>
      </c>
      <c r="D25" s="446">
        <v>85367</v>
      </c>
      <c r="E25" s="446">
        <v>64589</v>
      </c>
      <c r="F25" s="635">
        <v>20778</v>
      </c>
      <c r="G25" s="42"/>
      <c r="H25" s="42"/>
      <c r="I25" s="42"/>
      <c r="J25" s="42"/>
      <c r="K25" s="5">
        <v>2003</v>
      </c>
      <c r="L25" s="41">
        <f t="shared" si="0"/>
        <v>4.0443153993336631</v>
      </c>
      <c r="M25" s="41">
        <f t="shared" si="1"/>
        <v>22.844641877517162</v>
      </c>
      <c r="N25" s="41">
        <f t="shared" si="2"/>
        <v>17.284343765470918</v>
      </c>
      <c r="O25" s="41">
        <f t="shared" si="3"/>
        <v>5.560298112046242</v>
      </c>
    </row>
    <row r="26" spans="1:15">
      <c r="A26" s="105">
        <v>2004</v>
      </c>
      <c r="B26" s="445">
        <v>379450</v>
      </c>
      <c r="C26" s="446">
        <v>13095</v>
      </c>
      <c r="D26" s="446">
        <v>85097</v>
      </c>
      <c r="E26" s="446">
        <v>64109</v>
      </c>
      <c r="F26" s="635">
        <v>20988</v>
      </c>
      <c r="G26" s="42"/>
      <c r="H26" s="42"/>
      <c r="I26" s="42"/>
      <c r="J26" s="42"/>
      <c r="K26" s="5">
        <v>2004</v>
      </c>
      <c r="L26" s="41">
        <f t="shared" si="0"/>
        <v>3.4510475688496509</v>
      </c>
      <c r="M26" s="41">
        <f t="shared" si="1"/>
        <v>22.4264066411912</v>
      </c>
      <c r="N26" s="41">
        <f t="shared" si="2"/>
        <v>16.895243115034919</v>
      </c>
      <c r="O26" s="41">
        <f t="shared" si="3"/>
        <v>5.5311635261562788</v>
      </c>
    </row>
    <row r="27" spans="1:15">
      <c r="A27" s="105">
        <v>2005</v>
      </c>
      <c r="B27" s="445">
        <v>397828</v>
      </c>
      <c r="C27" s="446">
        <v>14122</v>
      </c>
      <c r="D27" s="446">
        <v>98504</v>
      </c>
      <c r="E27" s="446">
        <v>77330</v>
      </c>
      <c r="F27" s="635">
        <v>21174</v>
      </c>
      <c r="G27" s="42"/>
      <c r="H27" s="42"/>
      <c r="I27" s="42"/>
      <c r="J27" s="42"/>
      <c r="K27" s="5">
        <v>2005</v>
      </c>
      <c r="L27" s="41">
        <f t="shared" si="0"/>
        <v>3.549775279769146</v>
      </c>
      <c r="M27" s="41">
        <f t="shared" si="1"/>
        <v>24.760449239369777</v>
      </c>
      <c r="N27" s="41">
        <f t="shared" si="2"/>
        <v>19.438048603919281</v>
      </c>
      <c r="O27" s="41">
        <f t="shared" si="3"/>
        <v>5.3224006354504967</v>
      </c>
    </row>
    <row r="28" spans="1:15">
      <c r="A28" s="105">
        <v>2006</v>
      </c>
      <c r="B28" s="445">
        <v>437171</v>
      </c>
      <c r="C28" s="446">
        <v>15371</v>
      </c>
      <c r="D28" s="446">
        <v>120513</v>
      </c>
      <c r="E28" s="446">
        <v>82214</v>
      </c>
      <c r="F28" s="635">
        <v>38299</v>
      </c>
      <c r="G28" s="42"/>
      <c r="H28" s="42"/>
      <c r="I28" s="42"/>
      <c r="J28" s="42"/>
      <c r="K28" s="5">
        <v>2006</v>
      </c>
      <c r="L28" s="41">
        <f t="shared" si="0"/>
        <v>3.516015472206528</v>
      </c>
      <c r="M28" s="41">
        <f t="shared" si="1"/>
        <v>27.566558623513455</v>
      </c>
      <c r="N28" s="41">
        <f t="shared" si="2"/>
        <v>18.805913475505008</v>
      </c>
      <c r="O28" s="41">
        <f t="shared" si="3"/>
        <v>8.7606451480084448</v>
      </c>
    </row>
    <row r="29" spans="1:15">
      <c r="A29" s="105">
        <v>2007</v>
      </c>
      <c r="B29" s="445">
        <v>510139</v>
      </c>
      <c r="C29" s="446">
        <v>15577</v>
      </c>
      <c r="D29" s="446">
        <v>168052</v>
      </c>
      <c r="E29" s="446">
        <v>106430</v>
      </c>
      <c r="F29" s="635">
        <v>61622</v>
      </c>
      <c r="G29" s="42"/>
      <c r="H29" s="42"/>
      <c r="I29" s="42"/>
      <c r="J29" s="42"/>
      <c r="K29" s="5">
        <v>2007</v>
      </c>
      <c r="L29" s="41">
        <f t="shared" si="0"/>
        <v>3.053481502100408</v>
      </c>
      <c r="M29" s="41">
        <f t="shared" si="1"/>
        <v>32.942394131795453</v>
      </c>
      <c r="N29" s="41">
        <f t="shared" si="2"/>
        <v>20.862941276789268</v>
      </c>
      <c r="O29" s="41">
        <f t="shared" si="3"/>
        <v>12.079452855006185</v>
      </c>
    </row>
    <row r="30" spans="1:15">
      <c r="A30" s="105">
        <v>2008</v>
      </c>
      <c r="B30" s="445">
        <v>542732</v>
      </c>
      <c r="C30" s="446">
        <v>10237</v>
      </c>
      <c r="D30" s="446">
        <v>190575</v>
      </c>
      <c r="E30" s="446">
        <v>125476</v>
      </c>
      <c r="F30" s="635">
        <v>65099</v>
      </c>
      <c r="G30" s="42"/>
      <c r="H30" s="42"/>
      <c r="I30" s="42"/>
      <c r="J30" s="42"/>
      <c r="K30" s="5">
        <v>2008</v>
      </c>
      <c r="L30" s="41">
        <f t="shared" si="0"/>
        <v>1.8861979761650316</v>
      </c>
      <c r="M30" s="41">
        <f t="shared" si="1"/>
        <v>35.114015757316686</v>
      </c>
      <c r="N30" s="41">
        <f t="shared" si="2"/>
        <v>23.119329613879412</v>
      </c>
      <c r="O30" s="41">
        <f t="shared" si="3"/>
        <v>11.994686143437276</v>
      </c>
    </row>
    <row r="31" spans="1:15">
      <c r="A31" s="105">
        <v>2009</v>
      </c>
      <c r="B31" s="445">
        <v>547578</v>
      </c>
      <c r="C31" s="446">
        <v>14217</v>
      </c>
      <c r="D31" s="446">
        <v>187592</v>
      </c>
      <c r="E31" s="446">
        <v>127778</v>
      </c>
      <c r="F31" s="635">
        <v>59814</v>
      </c>
      <c r="G31" s="42"/>
      <c r="H31" s="42"/>
      <c r="I31" s="42"/>
      <c r="J31" s="42"/>
      <c r="K31" s="5">
        <v>2009</v>
      </c>
      <c r="L31" s="41">
        <f t="shared" si="0"/>
        <v>2.596342438885419</v>
      </c>
      <c r="M31" s="41">
        <f t="shared" si="1"/>
        <v>34.258498332657631</v>
      </c>
      <c r="N31" s="41">
        <f t="shared" si="2"/>
        <v>23.335123032700363</v>
      </c>
      <c r="O31" s="41">
        <f t="shared" si="3"/>
        <v>10.923375299957266</v>
      </c>
    </row>
    <row r="32" spans="1:15">
      <c r="A32" s="207">
        <v>2010</v>
      </c>
      <c r="B32" s="639">
        <v>561616</v>
      </c>
      <c r="C32" s="640">
        <v>14383</v>
      </c>
      <c r="D32" s="640">
        <v>192851</v>
      </c>
      <c r="E32" s="640">
        <v>134896</v>
      </c>
      <c r="F32" s="641">
        <v>57955</v>
      </c>
      <c r="G32" s="42"/>
      <c r="H32" s="42"/>
      <c r="I32" s="42"/>
      <c r="J32" s="42"/>
      <c r="K32" s="5">
        <v>2010</v>
      </c>
      <c r="L32" s="41">
        <f t="shared" si="0"/>
        <v>2.5610025355402981</v>
      </c>
      <c r="M32" s="41">
        <f t="shared" si="1"/>
        <v>34.338587219737335</v>
      </c>
      <c r="N32" s="41">
        <f t="shared" si="2"/>
        <v>24.019258710578047</v>
      </c>
      <c r="O32" s="41">
        <f t="shared" si="3"/>
        <v>10.319328509159282</v>
      </c>
    </row>
    <row r="33" spans="1:20">
      <c r="B33" s="20"/>
      <c r="C33" s="20"/>
      <c r="D33" s="20"/>
      <c r="E33" s="20"/>
      <c r="F33" s="20"/>
    </row>
    <row r="34" spans="1:20">
      <c r="A34" s="15" t="s">
        <v>952</v>
      </c>
    </row>
    <row r="35" spans="1:20">
      <c r="A35" s="15"/>
    </row>
    <row r="36" spans="1:20" s="684" customFormat="1" ht="14.25">
      <c r="A36" s="684" t="s">
        <v>945</v>
      </c>
      <c r="G36" s="685"/>
      <c r="H36" s="685"/>
      <c r="I36" s="685"/>
      <c r="J36" s="685"/>
      <c r="R36" s="1188" t="s">
        <v>352</v>
      </c>
      <c r="S36" s="1188"/>
      <c r="T36" s="1188"/>
    </row>
    <row r="37" spans="1:20">
      <c r="A37" s="190" t="s">
        <v>631</v>
      </c>
      <c r="B37" s="1"/>
    </row>
    <row r="38" spans="1:20" s="684" customFormat="1" ht="14.25">
      <c r="G38" s="685"/>
      <c r="H38" s="685"/>
      <c r="I38" s="685"/>
      <c r="J38" s="685"/>
      <c r="R38" s="686"/>
      <c r="S38" s="686"/>
      <c r="T38" s="686"/>
    </row>
    <row r="39" spans="1:20" ht="45" customHeight="1">
      <c r="A39" s="40"/>
      <c r="B39" s="34" t="s">
        <v>175</v>
      </c>
      <c r="C39" s="34" t="s">
        <v>351</v>
      </c>
      <c r="D39" s="34" t="s">
        <v>350</v>
      </c>
      <c r="E39" s="34" t="s">
        <v>349</v>
      </c>
      <c r="L39" s="40"/>
      <c r="M39" s="37" t="s">
        <v>351</v>
      </c>
      <c r="N39" s="37" t="s">
        <v>350</v>
      </c>
      <c r="O39" s="37" t="s">
        <v>349</v>
      </c>
      <c r="P39" s="37"/>
      <c r="R39" s="37" t="s">
        <v>351</v>
      </c>
      <c r="S39" s="37" t="s">
        <v>350</v>
      </c>
      <c r="T39" s="37" t="s">
        <v>349</v>
      </c>
    </row>
    <row r="40" spans="1:20">
      <c r="A40" s="1095">
        <v>1999</v>
      </c>
      <c r="B40" s="299">
        <v>252563</v>
      </c>
      <c r="C40" s="294">
        <v>21420</v>
      </c>
      <c r="D40" s="294">
        <v>14150</v>
      </c>
      <c r="E40" s="295">
        <v>25426</v>
      </c>
      <c r="L40" s="2">
        <v>1999</v>
      </c>
      <c r="M40" s="39">
        <f t="shared" ref="M40:M51" si="4">C40/$B40*100</f>
        <v>8.4810522523093255</v>
      </c>
      <c r="N40" s="39">
        <f t="shared" ref="N40:N51" si="5">D40/$B40*100</f>
        <v>5.6025625289531717</v>
      </c>
      <c r="O40" s="39">
        <f t="shared" ref="O40:O51" si="6">E40/$B40*100</f>
        <v>10.067191156265961</v>
      </c>
      <c r="P40" s="35"/>
    </row>
    <row r="41" spans="1:20">
      <c r="A41" s="1096">
        <v>2000</v>
      </c>
      <c r="B41" s="300">
        <v>319116</v>
      </c>
      <c r="C41" s="20">
        <v>28776</v>
      </c>
      <c r="D41" s="20">
        <v>13082</v>
      </c>
      <c r="E41" s="297">
        <v>28982</v>
      </c>
      <c r="L41" s="2">
        <v>2000</v>
      </c>
      <c r="M41" s="39">
        <f t="shared" si="4"/>
        <v>9.0174105967735869</v>
      </c>
      <c r="N41" s="39">
        <f t="shared" si="5"/>
        <v>4.0994497298787902</v>
      </c>
      <c r="O41" s="39">
        <f t="shared" si="6"/>
        <v>9.0819639253437625</v>
      </c>
      <c r="P41" s="35"/>
      <c r="R41" s="38">
        <f t="shared" ref="R41:R51" si="7">(M41-M40)/M40</f>
        <v>6.3241957307622429E-2</v>
      </c>
      <c r="S41" s="38">
        <f t="shared" ref="S41:S51" si="8">(N41-N40)/N40</f>
        <v>-0.26829023171210109</v>
      </c>
      <c r="T41" s="38">
        <f t="shared" ref="T41:T51" si="9">(O41-O40)/O40</f>
        <v>-9.7865155794620975E-2</v>
      </c>
    </row>
    <row r="42" spans="1:20">
      <c r="A42" s="1096">
        <v>2001</v>
      </c>
      <c r="B42" s="300">
        <v>340429</v>
      </c>
      <c r="C42" s="20">
        <v>43688</v>
      </c>
      <c r="D42" s="20">
        <v>14061</v>
      </c>
      <c r="E42" s="297">
        <v>32863</v>
      </c>
      <c r="L42" s="2">
        <v>2001</v>
      </c>
      <c r="M42" s="39">
        <f t="shared" si="4"/>
        <v>12.833219261578774</v>
      </c>
      <c r="N42" s="39">
        <f t="shared" si="5"/>
        <v>4.1303766717876567</v>
      </c>
      <c r="O42" s="39">
        <f t="shared" si="6"/>
        <v>9.6534079059069597</v>
      </c>
      <c r="P42" s="35"/>
      <c r="R42" s="38">
        <f t="shared" si="7"/>
        <v>0.42316013270710739</v>
      </c>
      <c r="S42" s="38">
        <f t="shared" si="8"/>
        <v>7.5441690828541748E-3</v>
      </c>
      <c r="T42" s="38">
        <f t="shared" si="9"/>
        <v>6.2920749879720253E-2</v>
      </c>
    </row>
    <row r="43" spans="1:20">
      <c r="A43" s="1096">
        <v>2002</v>
      </c>
      <c r="B43" s="300">
        <v>356819</v>
      </c>
      <c r="C43" s="20">
        <v>45685</v>
      </c>
      <c r="D43" s="20">
        <v>13614</v>
      </c>
      <c r="E43" s="297">
        <v>33274</v>
      </c>
      <c r="F43" s="5"/>
      <c r="L43" s="5">
        <v>2002</v>
      </c>
      <c r="M43" s="39">
        <f t="shared" si="4"/>
        <v>12.803410132307977</v>
      </c>
      <c r="N43" s="39">
        <f t="shared" si="5"/>
        <v>3.8153797863902987</v>
      </c>
      <c r="O43" s="39">
        <f t="shared" si="6"/>
        <v>9.3251760696599675</v>
      </c>
      <c r="P43" s="35"/>
      <c r="R43" s="38">
        <f t="shared" si="7"/>
        <v>-2.3228099406079764E-3</v>
      </c>
      <c r="S43" s="38">
        <f t="shared" si="8"/>
        <v>-7.6263476778989508E-2</v>
      </c>
      <c r="T43" s="38">
        <f t="shared" si="9"/>
        <v>-3.4001654073495209E-2</v>
      </c>
    </row>
    <row r="44" spans="1:20">
      <c r="A44" s="1096">
        <v>2003</v>
      </c>
      <c r="B44" s="300">
        <v>373685</v>
      </c>
      <c r="C44" s="20">
        <v>46230</v>
      </c>
      <c r="D44" s="20">
        <v>13983</v>
      </c>
      <c r="E44" s="297">
        <v>35199</v>
      </c>
      <c r="F44" s="5"/>
      <c r="L44" s="5">
        <v>2003</v>
      </c>
      <c r="M44" s="39">
        <f t="shared" si="4"/>
        <v>12.371382313981027</v>
      </c>
      <c r="N44" s="39">
        <f t="shared" si="5"/>
        <v>3.7419216719964679</v>
      </c>
      <c r="O44" s="39">
        <f t="shared" si="6"/>
        <v>9.419430804019429</v>
      </c>
      <c r="P44" s="35"/>
      <c r="R44" s="38">
        <f t="shared" si="7"/>
        <v>-3.3743183563008483E-2</v>
      </c>
      <c r="S44" s="38">
        <f t="shared" si="8"/>
        <v>-1.9253159188990995E-2</v>
      </c>
      <c r="T44" s="38">
        <f t="shared" si="9"/>
        <v>1.0107555466553075E-2</v>
      </c>
    </row>
    <row r="45" spans="1:20">
      <c r="A45" s="1096">
        <v>2004</v>
      </c>
      <c r="B45" s="300">
        <v>379450</v>
      </c>
      <c r="C45" s="20">
        <v>51498</v>
      </c>
      <c r="D45" s="20">
        <v>11908</v>
      </c>
      <c r="E45" s="297">
        <v>38626</v>
      </c>
      <c r="F45" s="5"/>
      <c r="L45" s="5">
        <v>2004</v>
      </c>
      <c r="M45" s="39">
        <f t="shared" si="4"/>
        <v>13.571748583476085</v>
      </c>
      <c r="N45" s="39">
        <f t="shared" si="5"/>
        <v>3.1382263802872581</v>
      </c>
      <c r="O45" s="39">
        <f t="shared" si="6"/>
        <v>10.179470285940177</v>
      </c>
      <c r="P45" s="35"/>
      <c r="R45" s="38">
        <f t="shared" si="7"/>
        <v>9.7027659402176253E-2</v>
      </c>
      <c r="S45" s="38">
        <f t="shared" si="8"/>
        <v>-0.16133295793631985</v>
      </c>
      <c r="T45" s="38">
        <f t="shared" si="9"/>
        <v>8.068847234340594E-2</v>
      </c>
    </row>
    <row r="46" spans="1:20">
      <c r="A46" s="1096">
        <v>2005</v>
      </c>
      <c r="B46" s="300">
        <v>397828</v>
      </c>
      <c r="C46" s="20">
        <v>64124</v>
      </c>
      <c r="D46" s="20">
        <v>12806</v>
      </c>
      <c r="E46" s="297">
        <v>40526</v>
      </c>
      <c r="F46" s="5"/>
      <c r="L46" s="5">
        <v>2005</v>
      </c>
      <c r="M46" s="39">
        <f t="shared" si="4"/>
        <v>16.118523583055993</v>
      </c>
      <c r="N46" s="39">
        <f t="shared" si="5"/>
        <v>3.2189790562755762</v>
      </c>
      <c r="O46" s="39">
        <f t="shared" si="6"/>
        <v>10.186814402203966</v>
      </c>
      <c r="P46" s="35"/>
      <c r="R46" s="38">
        <f t="shared" si="7"/>
        <v>0.1876526804129473</v>
      </c>
      <c r="S46" s="38">
        <f t="shared" si="8"/>
        <v>2.5731947349485487E-2</v>
      </c>
      <c r="T46" s="38">
        <f t="shared" si="9"/>
        <v>7.2146350030935806E-4</v>
      </c>
    </row>
    <row r="47" spans="1:20">
      <c r="A47" s="1096">
        <v>2006</v>
      </c>
      <c r="B47" s="300">
        <v>437171</v>
      </c>
      <c r="C47" s="20">
        <v>78051</v>
      </c>
      <c r="D47" s="20">
        <v>14172</v>
      </c>
      <c r="E47" s="297">
        <v>44978</v>
      </c>
      <c r="F47" s="5"/>
      <c r="L47" s="5">
        <v>2006</v>
      </c>
      <c r="M47" s="39">
        <f t="shared" si="4"/>
        <v>17.853654519627334</v>
      </c>
      <c r="N47" s="39">
        <f t="shared" si="5"/>
        <v>3.2417520832809132</v>
      </c>
      <c r="O47" s="39">
        <f t="shared" si="6"/>
        <v>10.288422608086996</v>
      </c>
      <c r="P47" s="35"/>
      <c r="R47" s="38">
        <f t="shared" si="7"/>
        <v>0.10764825498008603</v>
      </c>
      <c r="S47" s="38">
        <f t="shared" si="8"/>
        <v>7.0746117347174862E-3</v>
      </c>
      <c r="T47" s="38">
        <f t="shared" si="9"/>
        <v>9.9744828826023278E-3</v>
      </c>
    </row>
    <row r="48" spans="1:20">
      <c r="A48" s="1096">
        <v>2007</v>
      </c>
      <c r="B48" s="300">
        <v>510139</v>
      </c>
      <c r="C48" s="20">
        <v>94733</v>
      </c>
      <c r="D48" s="20">
        <v>14828</v>
      </c>
      <c r="E48" s="297">
        <v>53470</v>
      </c>
      <c r="F48" s="5"/>
      <c r="L48" s="5">
        <v>2007</v>
      </c>
      <c r="M48" s="39">
        <f t="shared" si="4"/>
        <v>18.570036793893429</v>
      </c>
      <c r="N48" s="39">
        <f t="shared" si="5"/>
        <v>2.9066587733931342</v>
      </c>
      <c r="O48" s="39">
        <f t="shared" si="6"/>
        <v>10.481457014656788</v>
      </c>
      <c r="P48" s="35"/>
      <c r="R48" s="38">
        <f t="shared" si="7"/>
        <v>4.0125245701295713E-2</v>
      </c>
      <c r="S48" s="38">
        <f t="shared" si="8"/>
        <v>-0.1033679631505435</v>
      </c>
      <c r="T48" s="38">
        <f t="shared" si="9"/>
        <v>1.8762293689030755E-2</v>
      </c>
    </row>
    <row r="49" spans="1:20">
      <c r="A49" s="1096">
        <v>2008</v>
      </c>
      <c r="B49" s="300">
        <v>542732</v>
      </c>
      <c r="C49" s="20">
        <v>90247</v>
      </c>
      <c r="D49" s="20">
        <v>9590</v>
      </c>
      <c r="E49" s="297">
        <v>63729</v>
      </c>
      <c r="F49" s="5"/>
      <c r="L49" s="5">
        <v>2008</v>
      </c>
      <c r="M49" s="39">
        <f t="shared" si="4"/>
        <v>16.628280624691378</v>
      </c>
      <c r="N49" s="39">
        <f t="shared" si="5"/>
        <v>1.7669862842065696</v>
      </c>
      <c r="O49" s="39">
        <f t="shared" si="6"/>
        <v>11.742259531407766</v>
      </c>
      <c r="P49" s="35"/>
      <c r="R49" s="38">
        <f t="shared" si="7"/>
        <v>-0.1045639376353082</v>
      </c>
      <c r="S49" s="38">
        <f t="shared" si="8"/>
        <v>-0.39209022387452447</v>
      </c>
      <c r="T49" s="38">
        <f t="shared" si="9"/>
        <v>0.12028886012583266</v>
      </c>
    </row>
    <row r="50" spans="1:20">
      <c r="A50" s="1096">
        <v>2009</v>
      </c>
      <c r="B50" s="300">
        <v>547578</v>
      </c>
      <c r="C50" s="20">
        <v>87354</v>
      </c>
      <c r="D50" s="20">
        <v>13636</v>
      </c>
      <c r="E50" s="297">
        <v>68676</v>
      </c>
      <c r="F50" s="5"/>
      <c r="L50" s="5">
        <v>2009</v>
      </c>
      <c r="M50" s="39">
        <f t="shared" si="4"/>
        <v>15.952795766082639</v>
      </c>
      <c r="N50" s="39">
        <f t="shared" si="5"/>
        <v>2.4902388335543062</v>
      </c>
      <c r="O50" s="39">
        <f t="shared" si="6"/>
        <v>12.541774870429418</v>
      </c>
      <c r="P50" s="35"/>
      <c r="R50" s="38">
        <f t="shared" si="7"/>
        <v>-4.062265208621206E-2</v>
      </c>
      <c r="S50" s="38">
        <f t="shared" si="8"/>
        <v>0.40931418416329074</v>
      </c>
      <c r="T50" s="38">
        <f t="shared" si="9"/>
        <v>6.8088712984339744E-2</v>
      </c>
    </row>
    <row r="51" spans="1:20">
      <c r="A51" s="1097">
        <v>2010</v>
      </c>
      <c r="B51" s="301">
        <v>561616</v>
      </c>
      <c r="C51" s="44">
        <v>92205</v>
      </c>
      <c r="D51" s="44">
        <v>13945</v>
      </c>
      <c r="E51" s="298">
        <v>68402</v>
      </c>
      <c r="L51" s="2">
        <v>2010</v>
      </c>
      <c r="M51" s="39">
        <f t="shared" si="4"/>
        <v>16.417801487137119</v>
      </c>
      <c r="N51" s="39">
        <f t="shared" si="5"/>
        <v>2.4830133044642602</v>
      </c>
      <c r="O51" s="39">
        <f t="shared" si="6"/>
        <v>12.179496310646421</v>
      </c>
      <c r="P51" s="35"/>
      <c r="R51" s="38">
        <f t="shared" si="7"/>
        <v>2.9148854399749291E-2</v>
      </c>
      <c r="S51" s="38">
        <f t="shared" si="8"/>
        <v>-2.9015406043335491E-3</v>
      </c>
      <c r="T51" s="38">
        <f t="shared" si="9"/>
        <v>-2.8885748909204641E-2</v>
      </c>
    </row>
    <row r="52" spans="1:20">
      <c r="A52" s="5"/>
      <c r="B52" s="20"/>
      <c r="C52" s="20"/>
      <c r="D52" s="20"/>
      <c r="E52" s="20"/>
      <c r="M52" s="39"/>
      <c r="N52" s="39"/>
      <c r="O52" s="39"/>
      <c r="P52" s="35"/>
      <c r="R52" s="38"/>
      <c r="S52" s="38"/>
      <c r="T52" s="38"/>
    </row>
    <row r="53" spans="1:20">
      <c r="A53" s="15" t="s">
        <v>953</v>
      </c>
      <c r="B53" s="20"/>
      <c r="C53" s="20"/>
      <c r="D53" s="20"/>
      <c r="E53" s="20"/>
      <c r="Q53" s="1" t="s">
        <v>348</v>
      </c>
      <c r="R53" s="38">
        <f>AVERAGE(R41:R51)</f>
        <v>6.9704745607804333E-2</v>
      </c>
      <c r="S53" s="38">
        <f>AVERAGE(S41:S51)</f>
        <v>-5.2166785537768649E-2</v>
      </c>
      <c r="T53" s="38">
        <f>AVERAGE(T41:T51)</f>
        <v>1.9163639281315755E-2</v>
      </c>
    </row>
    <row r="54" spans="1:20">
      <c r="A54" s="5"/>
      <c r="B54" s="20"/>
      <c r="C54" s="20"/>
      <c r="D54" s="20"/>
      <c r="E54" s="20"/>
    </row>
  </sheetData>
  <mergeCells count="2">
    <mergeCell ref="R36:T36"/>
    <mergeCell ref="A1:I1"/>
  </mergeCells>
  <pageMargins left="0.75" right="0.75" top="1" bottom="1" header="0.5" footer="0.5"/>
  <pageSetup paperSize="9" scale="83" orientation="portrait" horizontalDpi="96" verticalDpi="96" r:id="rId1"/>
  <headerFooter alignWithMargins="0"/>
  <drawing r:id="rId2"/>
</worksheet>
</file>

<file path=xl/worksheets/sheet25.xml><?xml version="1.0" encoding="utf-8"?>
<worksheet xmlns="http://schemas.openxmlformats.org/spreadsheetml/2006/main" xmlns:r="http://schemas.openxmlformats.org/officeDocument/2006/relationships">
  <sheetPr>
    <tabColor rgb="FFC00000"/>
  </sheetPr>
  <dimension ref="A1:P36"/>
  <sheetViews>
    <sheetView view="pageBreakPreview" zoomScaleNormal="100" zoomScaleSheetLayoutView="100" workbookViewId="0">
      <selection sqref="A1:G1"/>
    </sheetView>
  </sheetViews>
  <sheetFormatPr defaultRowHeight="12.75"/>
  <cols>
    <col min="1" max="1" width="8.140625" style="22" bestFit="1" customWidth="1"/>
    <col min="2" max="4" width="13.7109375" style="22" customWidth="1"/>
    <col min="5" max="8" width="9.140625" style="22"/>
    <col min="9" max="10" width="8.140625" style="22" bestFit="1" customWidth="1"/>
    <col min="11" max="11" width="9.140625" style="22"/>
    <col min="12" max="12" width="9" style="22" bestFit="1" customWidth="1"/>
    <col min="13" max="16384" width="9.140625" style="22"/>
  </cols>
  <sheetData>
    <row r="1" spans="1:16" s="304" customFormat="1" ht="30" customHeight="1">
      <c r="A1" s="1137" t="s">
        <v>946</v>
      </c>
      <c r="B1" s="1105"/>
      <c r="C1" s="1105"/>
      <c r="D1" s="1105"/>
      <c r="E1" s="1105"/>
      <c r="F1" s="1105"/>
      <c r="G1" s="1105"/>
    </row>
    <row r="2" spans="1:16">
      <c r="A2" s="601" t="s">
        <v>632</v>
      </c>
    </row>
    <row r="3" spans="1:16">
      <c r="I3" s="1189"/>
      <c r="J3" s="1190"/>
      <c r="K3" s="1190"/>
    </row>
    <row r="4" spans="1:16" ht="38.25">
      <c r="A4" s="188"/>
      <c r="B4" s="128" t="s">
        <v>175</v>
      </c>
      <c r="C4" s="128" t="s">
        <v>356</v>
      </c>
      <c r="D4" s="128" t="s">
        <v>355</v>
      </c>
      <c r="I4" s="303"/>
      <c r="J4" s="303"/>
    </row>
    <row r="5" spans="1:16">
      <c r="A5" s="206">
        <v>1983</v>
      </c>
      <c r="B5" s="633">
        <v>2467</v>
      </c>
      <c r="C5" s="634">
        <v>-117</v>
      </c>
      <c r="D5" s="637">
        <v>-1446</v>
      </c>
      <c r="H5" s="217"/>
    </row>
    <row r="6" spans="1:16">
      <c r="A6" s="105">
        <v>1984</v>
      </c>
      <c r="B6" s="445">
        <v>6156</v>
      </c>
      <c r="C6" s="446">
        <v>244</v>
      </c>
      <c r="D6" s="635">
        <v>1193</v>
      </c>
      <c r="H6" s="217"/>
    </row>
    <row r="7" spans="1:16">
      <c r="A7" s="105">
        <v>1985</v>
      </c>
      <c r="B7" s="445">
        <v>1874</v>
      </c>
      <c r="C7" s="446">
        <v>274</v>
      </c>
      <c r="D7" s="635">
        <v>-2283</v>
      </c>
      <c r="H7" s="217"/>
    </row>
    <row r="8" spans="1:16">
      <c r="A8" s="105">
        <v>1986</v>
      </c>
      <c r="B8" s="445">
        <v>3964</v>
      </c>
      <c r="C8" s="446">
        <v>116</v>
      </c>
      <c r="D8" s="635">
        <v>-759</v>
      </c>
      <c r="H8" s="217"/>
    </row>
    <row r="9" spans="1:16">
      <c r="A9" s="105">
        <v>1987</v>
      </c>
      <c r="B9" s="445">
        <v>10760</v>
      </c>
      <c r="C9" s="446">
        <v>1562</v>
      </c>
      <c r="D9" s="635">
        <v>2390</v>
      </c>
      <c r="H9" s="217"/>
      <c r="P9" s="17"/>
    </row>
    <row r="10" spans="1:16">
      <c r="A10" s="105">
        <v>1988</v>
      </c>
      <c r="B10" s="445">
        <v>7538</v>
      </c>
      <c r="C10" s="446">
        <v>359</v>
      </c>
      <c r="D10" s="635">
        <v>2955</v>
      </c>
      <c r="H10" s="217"/>
    </row>
    <row r="11" spans="1:16">
      <c r="A11" s="105">
        <v>1989</v>
      </c>
      <c r="B11" s="445">
        <v>7116</v>
      </c>
      <c r="C11" s="446">
        <v>1395</v>
      </c>
      <c r="D11" s="635">
        <v>-2624</v>
      </c>
      <c r="H11" s="217"/>
    </row>
    <row r="12" spans="1:16">
      <c r="A12" s="105">
        <v>1990</v>
      </c>
      <c r="B12" s="445">
        <v>8847</v>
      </c>
      <c r="C12" s="446">
        <v>-334</v>
      </c>
      <c r="D12" s="635">
        <v>1818</v>
      </c>
      <c r="H12" s="217"/>
      <c r="N12" s="17"/>
    </row>
    <row r="13" spans="1:16">
      <c r="A13" s="105">
        <v>1991</v>
      </c>
      <c r="B13" s="445">
        <v>3301</v>
      </c>
      <c r="C13" s="446">
        <v>-234</v>
      </c>
      <c r="D13" s="635">
        <v>229</v>
      </c>
      <c r="H13" s="217"/>
    </row>
    <row r="14" spans="1:16">
      <c r="A14" s="105">
        <v>1992</v>
      </c>
      <c r="B14" s="445">
        <v>5708</v>
      </c>
      <c r="C14" s="446">
        <v>451</v>
      </c>
      <c r="D14" s="635">
        <v>503</v>
      </c>
      <c r="H14" s="217"/>
    </row>
    <row r="15" spans="1:16">
      <c r="A15" s="105">
        <v>1993</v>
      </c>
      <c r="B15" s="445">
        <v>6103</v>
      </c>
      <c r="C15" s="446">
        <v>-240</v>
      </c>
      <c r="D15" s="635">
        <v>1208</v>
      </c>
      <c r="H15" s="217"/>
    </row>
    <row r="16" spans="1:16">
      <c r="A16" s="105">
        <v>1994</v>
      </c>
      <c r="B16" s="445">
        <v>11206</v>
      </c>
      <c r="C16" s="446">
        <v>745</v>
      </c>
      <c r="D16" s="635">
        <v>-101</v>
      </c>
      <c r="H16" s="217"/>
    </row>
    <row r="17" spans="1:12">
      <c r="A17" s="105">
        <v>1995</v>
      </c>
      <c r="B17" s="445">
        <v>12703</v>
      </c>
      <c r="C17" s="446">
        <v>647</v>
      </c>
      <c r="D17" s="635">
        <v>-441</v>
      </c>
      <c r="H17" s="217"/>
    </row>
    <row r="18" spans="1:12">
      <c r="A18" s="105">
        <v>1996</v>
      </c>
      <c r="B18" s="445">
        <v>13137</v>
      </c>
      <c r="C18" s="446">
        <v>15</v>
      </c>
      <c r="D18" s="635">
        <v>3249</v>
      </c>
      <c r="H18" s="217"/>
    </row>
    <row r="19" spans="1:12">
      <c r="A19" s="105">
        <v>1997</v>
      </c>
      <c r="B19" s="445">
        <v>15958</v>
      </c>
      <c r="C19" s="446">
        <v>282</v>
      </c>
      <c r="D19" s="635">
        <v>3566</v>
      </c>
      <c r="H19" s="217"/>
    </row>
    <row r="20" spans="1:12">
      <c r="A20" s="105">
        <v>1998</v>
      </c>
      <c r="B20" s="445">
        <v>33828</v>
      </c>
      <c r="C20" s="446">
        <v>2847</v>
      </c>
      <c r="D20" s="635">
        <v>9104</v>
      </c>
      <c r="H20" s="217"/>
    </row>
    <row r="21" spans="1:12">
      <c r="A21" s="105">
        <v>1999</v>
      </c>
      <c r="B21" s="445">
        <v>36762</v>
      </c>
      <c r="C21" s="446">
        <v>2280</v>
      </c>
      <c r="D21" s="635">
        <v>4362</v>
      </c>
      <c r="H21" s="217"/>
    </row>
    <row r="22" spans="1:12">
      <c r="A22" s="105">
        <v>2000</v>
      </c>
      <c r="B22" s="445">
        <v>99198</v>
      </c>
      <c r="C22" s="446">
        <v>4286</v>
      </c>
      <c r="D22" s="635">
        <v>13492</v>
      </c>
      <c r="H22" s="217"/>
    </row>
    <row r="23" spans="1:12">
      <c r="A23" s="105">
        <v>2001</v>
      </c>
      <c r="B23" s="445">
        <v>42844</v>
      </c>
      <c r="C23" s="446">
        <v>442</v>
      </c>
      <c r="D23" s="635">
        <v>23940</v>
      </c>
      <c r="H23" s="217"/>
    </row>
    <row r="24" spans="1:12">
      <c r="A24" s="105">
        <v>2002</v>
      </c>
      <c r="B24" s="445">
        <v>34769</v>
      </c>
      <c r="C24" s="446">
        <v>889</v>
      </c>
      <c r="D24" s="635">
        <v>16207</v>
      </c>
      <c r="H24" s="217"/>
    </row>
    <row r="25" spans="1:12">
      <c r="A25" s="105">
        <v>2003</v>
      </c>
      <c r="B25" s="445">
        <v>10483</v>
      </c>
      <c r="C25" s="446">
        <v>-45</v>
      </c>
      <c r="D25" s="635">
        <v>2782</v>
      </c>
      <c r="H25" s="217"/>
    </row>
    <row r="26" spans="1:12">
      <c r="A26" s="105">
        <v>2004</v>
      </c>
      <c r="B26" s="445">
        <v>-579</v>
      </c>
      <c r="C26" s="446">
        <v>-1010</v>
      </c>
      <c r="D26" s="635">
        <v>3392</v>
      </c>
      <c r="H26" s="187"/>
    </row>
    <row r="27" spans="1:12">
      <c r="A27" s="105">
        <f t="shared" ref="A27:A32" si="0">A26+1</f>
        <v>2005</v>
      </c>
      <c r="B27" s="445">
        <v>31132</v>
      </c>
      <c r="C27" s="446">
        <v>62</v>
      </c>
      <c r="D27" s="635">
        <v>22157</v>
      </c>
      <c r="H27" s="187"/>
      <c r="I27" s="251">
        <f>SUM(C27:C32)</f>
        <v>2950</v>
      </c>
      <c r="J27" s="251">
        <f>SUM(D27:D32)</f>
        <v>197770</v>
      </c>
      <c r="L27" s="251">
        <f>SUM(B27:B32)</f>
        <v>332273</v>
      </c>
    </row>
    <row r="28" spans="1:12">
      <c r="A28" s="105">
        <f t="shared" si="0"/>
        <v>2006</v>
      </c>
      <c r="B28" s="445">
        <v>68395</v>
      </c>
      <c r="C28" s="446">
        <v>850</v>
      </c>
      <c r="D28" s="635">
        <v>45166</v>
      </c>
      <c r="H28" s="187"/>
      <c r="I28" s="22">
        <f>I27/L27</f>
        <v>8.8782416868057289E-3</v>
      </c>
      <c r="J28" s="22">
        <f>J27/L27</f>
        <v>0.59520334183036239</v>
      </c>
    </row>
    <row r="29" spans="1:12">
      <c r="A29" s="105">
        <f t="shared" si="0"/>
        <v>2007</v>
      </c>
      <c r="B29" s="445">
        <v>123148</v>
      </c>
      <c r="C29" s="446">
        <v>3241</v>
      </c>
      <c r="D29" s="635">
        <v>69236</v>
      </c>
      <c r="H29" s="187"/>
    </row>
    <row r="30" spans="1:12">
      <c r="A30" s="105">
        <f t="shared" si="0"/>
        <v>2008</v>
      </c>
      <c r="B30" s="445">
        <v>61010</v>
      </c>
      <c r="C30" s="446">
        <v>-1392</v>
      </c>
      <c r="D30" s="635">
        <v>38120</v>
      </c>
      <c r="H30" s="187"/>
    </row>
    <row r="31" spans="1:12">
      <c r="A31" s="105">
        <f t="shared" si="0"/>
        <v>2009</v>
      </c>
      <c r="B31" s="445">
        <v>24469</v>
      </c>
      <c r="C31" s="446">
        <v>-473</v>
      </c>
      <c r="D31" s="635">
        <v>11464</v>
      </c>
      <c r="H31" s="187"/>
    </row>
    <row r="32" spans="1:12">
      <c r="A32" s="207">
        <f t="shared" si="0"/>
        <v>2010</v>
      </c>
      <c r="B32" s="639">
        <v>24119</v>
      </c>
      <c r="C32" s="640">
        <v>662</v>
      </c>
      <c r="D32" s="641">
        <v>11627</v>
      </c>
      <c r="H32" s="199"/>
    </row>
    <row r="33" spans="1:8">
      <c r="A33" s="42"/>
      <c r="B33" s="42"/>
      <c r="C33" s="42"/>
      <c r="D33" s="42"/>
      <c r="H33" s="187"/>
    </row>
    <row r="34" spans="1:8">
      <c r="A34" s="118" t="s">
        <v>357</v>
      </c>
    </row>
    <row r="35" spans="1:8" ht="35.1" customHeight="1">
      <c r="A35" s="1191" t="s">
        <v>633</v>
      </c>
      <c r="B35" s="1191"/>
      <c r="C35" s="1191"/>
      <c r="D35" s="1191"/>
      <c r="E35" s="1191"/>
      <c r="F35" s="1191"/>
      <c r="G35" s="1191"/>
    </row>
    <row r="36" spans="1:8">
      <c r="A36" s="118"/>
    </row>
  </sheetData>
  <mergeCells count="3">
    <mergeCell ref="I3:K3"/>
    <mergeCell ref="A1:G1"/>
    <mergeCell ref="A35:G35"/>
  </mergeCells>
  <pageMargins left="0.75" right="0.75" top="1" bottom="1" header="0.5" footer="0.5"/>
  <pageSetup orientation="portrait" r:id="rId1"/>
  <headerFooter alignWithMargins="0"/>
  <colBreaks count="1" manualBreakCount="1">
    <brk id="7" max="1048575" man="1"/>
  </colBreaks>
</worksheet>
</file>

<file path=xl/worksheets/sheet26.xml><?xml version="1.0" encoding="utf-8"?>
<worksheet xmlns="http://schemas.openxmlformats.org/spreadsheetml/2006/main" xmlns:r="http://schemas.openxmlformats.org/officeDocument/2006/relationships">
  <sheetPr>
    <tabColor rgb="FFC00000"/>
  </sheetPr>
  <dimension ref="A1:P37"/>
  <sheetViews>
    <sheetView view="pageBreakPreview" zoomScale="60" zoomScaleNormal="100" workbookViewId="0">
      <selection sqref="A1:H1"/>
    </sheetView>
  </sheetViews>
  <sheetFormatPr defaultRowHeight="12.75"/>
  <cols>
    <col min="1" max="1" width="9.140625" style="2"/>
    <col min="2" max="4" width="13.7109375" style="2" customWidth="1"/>
    <col min="5" max="16384" width="9.140625" style="2"/>
  </cols>
  <sheetData>
    <row r="1" spans="1:16" ht="30" customHeight="1">
      <c r="A1" s="1103" t="s">
        <v>947</v>
      </c>
      <c r="B1" s="1109"/>
      <c r="C1" s="1109"/>
      <c r="D1" s="1109"/>
      <c r="E1" s="1109"/>
      <c r="F1" s="1109"/>
      <c r="G1" s="1109"/>
      <c r="H1" s="1109"/>
    </row>
    <row r="2" spans="1:16">
      <c r="A2" s="190" t="s">
        <v>632</v>
      </c>
    </row>
    <row r="3" spans="1:16">
      <c r="A3" s="22"/>
      <c r="B3" s="22"/>
      <c r="C3" s="22"/>
      <c r="D3" s="22"/>
    </row>
    <row r="4" spans="1:16" ht="38.25">
      <c r="A4" s="113"/>
      <c r="B4" s="103" t="s">
        <v>175</v>
      </c>
      <c r="C4" s="103" t="s">
        <v>356</v>
      </c>
      <c r="D4" s="103" t="s">
        <v>355</v>
      </c>
    </row>
    <row r="5" spans="1:16">
      <c r="A5" s="108">
        <v>1983</v>
      </c>
      <c r="B5" s="730">
        <v>300</v>
      </c>
      <c r="C5" s="731">
        <v>23</v>
      </c>
      <c r="D5" s="732">
        <v>-164</v>
      </c>
    </row>
    <row r="6" spans="1:16">
      <c r="A6" s="104">
        <v>1984</v>
      </c>
      <c r="B6" s="733">
        <v>1700</v>
      </c>
      <c r="C6" s="734">
        <v>118</v>
      </c>
      <c r="D6" s="735">
        <v>-7</v>
      </c>
    </row>
    <row r="7" spans="1:16">
      <c r="A7" s="104">
        <v>1985</v>
      </c>
      <c r="B7" s="733">
        <v>-2700</v>
      </c>
      <c r="C7" s="734">
        <v>74</v>
      </c>
      <c r="D7" s="735">
        <v>-3713</v>
      </c>
    </row>
    <row r="8" spans="1:16">
      <c r="A8" s="104">
        <v>1986</v>
      </c>
      <c r="B8" s="733">
        <v>1475</v>
      </c>
      <c r="C8" s="734">
        <v>-231</v>
      </c>
      <c r="D8" s="735">
        <v>-1845</v>
      </c>
    </row>
    <row r="9" spans="1:16">
      <c r="A9" s="104">
        <v>1987</v>
      </c>
      <c r="B9" s="733">
        <v>4700</v>
      </c>
      <c r="C9" s="734">
        <v>765</v>
      </c>
      <c r="D9" s="735">
        <v>933</v>
      </c>
      <c r="P9" s="54"/>
    </row>
    <row r="10" spans="1:16">
      <c r="A10" s="104">
        <v>1988</v>
      </c>
      <c r="B10" s="733">
        <v>5650</v>
      </c>
      <c r="C10" s="734">
        <v>39</v>
      </c>
      <c r="D10" s="735">
        <v>1952</v>
      </c>
    </row>
    <row r="11" spans="1:16">
      <c r="A11" s="104">
        <v>1989</v>
      </c>
      <c r="B11" s="733">
        <v>4000</v>
      </c>
      <c r="C11" s="734">
        <v>654</v>
      </c>
      <c r="D11" s="735">
        <v>-2467</v>
      </c>
    </row>
    <row r="12" spans="1:16">
      <c r="A12" s="104">
        <v>1990</v>
      </c>
      <c r="B12" s="733">
        <v>9150</v>
      </c>
      <c r="C12" s="734">
        <v>18</v>
      </c>
      <c r="D12" s="735">
        <v>1166</v>
      </c>
      <c r="N12" s="54"/>
    </row>
    <row r="13" spans="1:16">
      <c r="A13" s="104">
        <v>1991</v>
      </c>
      <c r="B13" s="733">
        <v>7600</v>
      </c>
      <c r="C13" s="734">
        <v>862</v>
      </c>
      <c r="D13" s="735">
        <v>1603</v>
      </c>
    </row>
    <row r="14" spans="1:16">
      <c r="A14" s="104">
        <v>1992</v>
      </c>
      <c r="B14" s="733">
        <v>8000</v>
      </c>
      <c r="C14" s="734">
        <v>1444</v>
      </c>
      <c r="D14" s="735">
        <v>1261</v>
      </c>
    </row>
    <row r="15" spans="1:16">
      <c r="A15" s="104">
        <v>1993</v>
      </c>
      <c r="B15" s="733">
        <v>3300</v>
      </c>
      <c r="C15" s="734">
        <v>-159</v>
      </c>
      <c r="D15" s="735">
        <v>284</v>
      </c>
    </row>
    <row r="16" spans="1:16">
      <c r="A16" s="104">
        <v>1994</v>
      </c>
      <c r="B16" s="733">
        <v>5800</v>
      </c>
      <c r="C16" s="734">
        <v>-36</v>
      </c>
      <c r="D16" s="735">
        <v>-92</v>
      </c>
    </row>
    <row r="17" spans="1:4">
      <c r="A17" s="104">
        <v>1995</v>
      </c>
      <c r="B17" s="733">
        <v>7900</v>
      </c>
      <c r="C17" s="734">
        <v>-507</v>
      </c>
      <c r="D17" s="735">
        <v>-226</v>
      </c>
    </row>
    <row r="18" spans="1:4">
      <c r="A18" s="104">
        <v>1996</v>
      </c>
      <c r="B18" s="733">
        <v>6939</v>
      </c>
      <c r="C18" s="734">
        <v>260</v>
      </c>
      <c r="D18" s="735">
        <v>-291</v>
      </c>
    </row>
    <row r="19" spans="1:4">
      <c r="A19" s="104">
        <v>1997</v>
      </c>
      <c r="B19" s="733">
        <v>10428</v>
      </c>
      <c r="C19" s="734">
        <v>555</v>
      </c>
      <c r="D19" s="735">
        <v>212</v>
      </c>
    </row>
    <row r="20" spans="1:4">
      <c r="A20" s="104">
        <v>1998</v>
      </c>
      <c r="B20" s="733">
        <v>27963</v>
      </c>
      <c r="C20" s="734">
        <v>3157</v>
      </c>
      <c r="D20" s="735">
        <v>8034</v>
      </c>
    </row>
    <row r="21" spans="1:4">
      <c r="A21" s="104">
        <v>1999</v>
      </c>
      <c r="B21" s="733">
        <v>27621</v>
      </c>
      <c r="C21" s="734">
        <v>1757</v>
      </c>
      <c r="D21" s="735">
        <v>4028</v>
      </c>
    </row>
    <row r="22" spans="1:4">
      <c r="A22" s="104">
        <v>2000</v>
      </c>
      <c r="B22" s="733">
        <v>74519</v>
      </c>
      <c r="C22" s="734">
        <v>124</v>
      </c>
      <c r="D22" s="735">
        <v>6213</v>
      </c>
    </row>
    <row r="23" spans="1:4">
      <c r="A23" s="104">
        <v>2001</v>
      </c>
      <c r="B23" s="733">
        <v>27532</v>
      </c>
      <c r="C23" s="734">
        <v>-90</v>
      </c>
      <c r="D23" s="735">
        <v>14168</v>
      </c>
    </row>
    <row r="24" spans="1:4">
      <c r="A24" s="104">
        <v>2002</v>
      </c>
      <c r="B24" s="733">
        <v>22321</v>
      </c>
      <c r="C24" s="734">
        <v>997</v>
      </c>
      <c r="D24" s="735">
        <v>12959</v>
      </c>
    </row>
    <row r="25" spans="1:4">
      <c r="A25" s="104">
        <v>2003</v>
      </c>
      <c r="B25" s="733">
        <v>4336</v>
      </c>
      <c r="C25" s="734">
        <v>354</v>
      </c>
      <c r="D25" s="735">
        <v>-1963</v>
      </c>
    </row>
    <row r="26" spans="1:4">
      <c r="A26" s="104">
        <v>2004</v>
      </c>
      <c r="B26" s="733">
        <v>-8615</v>
      </c>
      <c r="C26" s="734">
        <v>-1440</v>
      </c>
      <c r="D26" s="735">
        <v>-1936</v>
      </c>
    </row>
    <row r="27" spans="1:4">
      <c r="A27" s="104">
        <f t="shared" ref="A27:A32" si="0">A26+1</f>
        <v>2005</v>
      </c>
      <c r="B27" s="733">
        <v>17175</v>
      </c>
      <c r="C27" s="734">
        <v>-371</v>
      </c>
      <c r="D27" s="735">
        <v>11205</v>
      </c>
    </row>
    <row r="28" spans="1:4">
      <c r="A28" s="104">
        <f t="shared" si="0"/>
        <v>2006</v>
      </c>
      <c r="B28" s="733">
        <v>51243</v>
      </c>
      <c r="C28" s="734">
        <v>790</v>
      </c>
      <c r="D28" s="735">
        <v>39791</v>
      </c>
    </row>
    <row r="29" spans="1:4">
      <c r="A29" s="104">
        <f t="shared" si="0"/>
        <v>2007</v>
      </c>
      <c r="B29" s="733">
        <v>98511</v>
      </c>
      <c r="C29" s="734">
        <v>4203</v>
      </c>
      <c r="D29" s="735">
        <v>57870</v>
      </c>
    </row>
    <row r="30" spans="1:4">
      <c r="A30" s="104">
        <f t="shared" si="0"/>
        <v>2008</v>
      </c>
      <c r="B30" s="733">
        <v>40393</v>
      </c>
      <c r="C30" s="734">
        <v>-383</v>
      </c>
      <c r="D30" s="735">
        <v>20868</v>
      </c>
    </row>
    <row r="31" spans="1:4">
      <c r="A31" s="104">
        <f t="shared" si="0"/>
        <v>2009</v>
      </c>
      <c r="B31" s="733">
        <v>23032</v>
      </c>
      <c r="C31" s="734">
        <v>-3</v>
      </c>
      <c r="D31" s="735">
        <v>14434</v>
      </c>
    </row>
    <row r="32" spans="1:4">
      <c r="A32" s="112">
        <f t="shared" si="0"/>
        <v>2010</v>
      </c>
      <c r="B32" s="736">
        <v>22912</v>
      </c>
      <c r="C32" s="737">
        <v>271</v>
      </c>
      <c r="D32" s="738">
        <v>15683</v>
      </c>
    </row>
    <row r="33" spans="1:8">
      <c r="A33" s="42"/>
      <c r="B33" s="42"/>
      <c r="C33" s="42"/>
      <c r="D33" s="42"/>
    </row>
    <row r="34" spans="1:8">
      <c r="A34" s="15" t="s">
        <v>357</v>
      </c>
    </row>
    <row r="35" spans="1:8" ht="24.95" customHeight="1">
      <c r="A35" s="1192" t="s">
        <v>633</v>
      </c>
      <c r="B35" s="1192"/>
      <c r="C35" s="1192"/>
      <c r="D35" s="1192"/>
      <c r="E35" s="1192"/>
      <c r="F35" s="1192"/>
      <c r="G35" s="1192"/>
      <c r="H35" s="1192"/>
    </row>
    <row r="36" spans="1:8">
      <c r="A36" s="15"/>
    </row>
    <row r="37" spans="1:8">
      <c r="A37" s="15"/>
    </row>
  </sheetData>
  <mergeCells count="2">
    <mergeCell ref="A1:H1"/>
    <mergeCell ref="A35:H35"/>
  </mergeCells>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C00000"/>
  </sheetPr>
  <dimension ref="A1:H35"/>
  <sheetViews>
    <sheetView view="pageBreakPreview" zoomScale="60" zoomScaleNormal="100" workbookViewId="0">
      <selection sqref="A1:H1"/>
    </sheetView>
  </sheetViews>
  <sheetFormatPr defaultRowHeight="12.75"/>
  <cols>
    <col min="1" max="1" width="9.140625" style="190"/>
    <col min="2" max="4" width="15.7109375" style="190" customWidth="1"/>
    <col min="5" max="16384" width="9.140625" style="190"/>
  </cols>
  <sheetData>
    <row r="1" spans="1:8" s="49" customFormat="1" ht="30" customHeight="1">
      <c r="A1" s="1103" t="s">
        <v>948</v>
      </c>
      <c r="B1" s="1109"/>
      <c r="C1" s="1109"/>
      <c r="D1" s="1109"/>
      <c r="E1" s="1109"/>
      <c r="F1" s="1109"/>
      <c r="G1" s="1109"/>
      <c r="H1" s="1109"/>
    </row>
    <row r="2" spans="1:8">
      <c r="A2" s="190" t="s">
        <v>632</v>
      </c>
    </row>
    <row r="4" spans="1:8" ht="38.25">
      <c r="A4" s="188"/>
      <c r="B4" s="128" t="s">
        <v>175</v>
      </c>
      <c r="C4" s="128" t="s">
        <v>356</v>
      </c>
      <c r="D4" s="128" t="s">
        <v>355</v>
      </c>
    </row>
    <row r="5" spans="1:8">
      <c r="A5" s="206">
        <v>1983</v>
      </c>
      <c r="B5" s="633">
        <v>-1415</v>
      </c>
      <c r="C5" s="634">
        <v>-264</v>
      </c>
      <c r="D5" s="637">
        <v>-2264</v>
      </c>
    </row>
    <row r="6" spans="1:8">
      <c r="A6" s="105">
        <v>1984</v>
      </c>
      <c r="B6" s="445">
        <v>343</v>
      </c>
      <c r="C6" s="446">
        <v>-50</v>
      </c>
      <c r="D6" s="635">
        <v>-247</v>
      </c>
    </row>
    <row r="7" spans="1:8">
      <c r="A7" s="105">
        <v>1985</v>
      </c>
      <c r="B7" s="445">
        <v>534</v>
      </c>
      <c r="C7" s="446">
        <v>-38</v>
      </c>
      <c r="D7" s="635">
        <v>-43</v>
      </c>
    </row>
    <row r="8" spans="1:8">
      <c r="A8" s="105">
        <v>1986</v>
      </c>
      <c r="B8" s="445">
        <v>520</v>
      </c>
      <c r="C8" s="446">
        <v>-9</v>
      </c>
      <c r="D8" s="635">
        <v>497</v>
      </c>
    </row>
    <row r="9" spans="1:8">
      <c r="A9" s="105">
        <v>1987</v>
      </c>
      <c r="B9" s="445">
        <v>325</v>
      </c>
      <c r="C9" s="446">
        <v>-107</v>
      </c>
      <c r="D9" s="635">
        <v>-103</v>
      </c>
    </row>
    <row r="10" spans="1:8">
      <c r="A10" s="105">
        <v>1988</v>
      </c>
      <c r="B10" s="445">
        <v>-1023</v>
      </c>
      <c r="C10" s="446">
        <v>-368</v>
      </c>
      <c r="D10" s="635">
        <v>460</v>
      </c>
    </row>
    <row r="11" spans="1:8">
      <c r="A11" s="105">
        <v>1989</v>
      </c>
      <c r="B11" s="445">
        <v>-408</v>
      </c>
      <c r="C11" s="446">
        <v>-104</v>
      </c>
      <c r="D11" s="635">
        <v>-722</v>
      </c>
    </row>
    <row r="12" spans="1:8">
      <c r="A12" s="105">
        <v>1990</v>
      </c>
      <c r="B12" s="445">
        <v>156</v>
      </c>
      <c r="C12" s="446">
        <v>-222</v>
      </c>
      <c r="D12" s="635">
        <v>242</v>
      </c>
    </row>
    <row r="13" spans="1:8">
      <c r="A13" s="105">
        <v>1991</v>
      </c>
      <c r="B13" s="445">
        <v>-1058</v>
      </c>
      <c r="C13" s="446">
        <v>-37</v>
      </c>
      <c r="D13" s="635">
        <v>-40</v>
      </c>
    </row>
    <row r="14" spans="1:8">
      <c r="A14" s="105">
        <v>1992</v>
      </c>
      <c r="B14" s="445">
        <v>1220</v>
      </c>
      <c r="C14" s="446">
        <v>-186</v>
      </c>
      <c r="D14" s="635">
        <v>-155</v>
      </c>
    </row>
    <row r="15" spans="1:8">
      <c r="A15" s="105">
        <v>1993</v>
      </c>
      <c r="B15" s="445">
        <v>1336</v>
      </c>
      <c r="C15" s="446">
        <v>209</v>
      </c>
      <c r="D15" s="635">
        <v>182</v>
      </c>
    </row>
    <row r="16" spans="1:8">
      <c r="A16" s="105">
        <v>1994</v>
      </c>
      <c r="B16" s="445">
        <v>2714</v>
      </c>
      <c r="C16" s="446">
        <v>279</v>
      </c>
      <c r="D16" s="635">
        <v>-438</v>
      </c>
    </row>
    <row r="17" spans="1:4">
      <c r="A17" s="105">
        <v>1995</v>
      </c>
      <c r="B17" s="445">
        <v>-3127</v>
      </c>
      <c r="C17" s="446">
        <v>-933</v>
      </c>
      <c r="D17" s="635">
        <v>-1185</v>
      </c>
    </row>
    <row r="18" spans="1:4">
      <c r="A18" s="105">
        <v>1996</v>
      </c>
      <c r="B18" s="445">
        <v>80</v>
      </c>
      <c r="C18" s="446">
        <v>126</v>
      </c>
      <c r="D18" s="635">
        <v>1109</v>
      </c>
    </row>
    <row r="19" spans="1:4">
      <c r="A19" s="105">
        <v>1997</v>
      </c>
      <c r="B19" s="445">
        <v>-2391</v>
      </c>
      <c r="C19" s="446">
        <v>-567</v>
      </c>
      <c r="D19" s="635">
        <v>408</v>
      </c>
    </row>
    <row r="20" spans="1:4">
      <c r="A20" s="105">
        <v>1998</v>
      </c>
      <c r="B20" s="445">
        <v>681</v>
      </c>
      <c r="C20" s="446">
        <v>-258</v>
      </c>
      <c r="D20" s="635">
        <v>-382</v>
      </c>
    </row>
    <row r="21" spans="1:4">
      <c r="A21" s="105">
        <v>1999</v>
      </c>
      <c r="B21" s="445">
        <v>415</v>
      </c>
      <c r="C21" s="446">
        <v>-278</v>
      </c>
      <c r="D21" s="635">
        <v>-1053</v>
      </c>
    </row>
    <row r="22" spans="1:4">
      <c r="A22" s="105">
        <v>2000</v>
      </c>
      <c r="B22" s="445">
        <v>11168</v>
      </c>
      <c r="C22" s="446">
        <v>2558</v>
      </c>
      <c r="D22" s="635">
        <v>2869</v>
      </c>
    </row>
    <row r="23" spans="1:4">
      <c r="A23" s="105">
        <v>2001</v>
      </c>
      <c r="B23" s="445">
        <v>4310</v>
      </c>
      <c r="C23" s="446">
        <v>-131</v>
      </c>
      <c r="D23" s="635">
        <v>3729</v>
      </c>
    </row>
    <row r="24" spans="1:4">
      <c r="A24" s="105">
        <v>2002</v>
      </c>
      <c r="B24" s="445">
        <v>3108</v>
      </c>
      <c r="C24" s="446">
        <v>-237</v>
      </c>
      <c r="D24" s="635">
        <v>760</v>
      </c>
    </row>
    <row r="25" spans="1:4">
      <c r="A25" s="105">
        <v>2003</v>
      </c>
      <c r="B25" s="445">
        <v>-4488</v>
      </c>
      <c r="C25" s="446">
        <v>-267</v>
      </c>
      <c r="D25" s="635">
        <v>-1582</v>
      </c>
    </row>
    <row r="26" spans="1:4">
      <c r="A26" s="105">
        <v>2004</v>
      </c>
      <c r="B26" s="445">
        <v>-5158</v>
      </c>
      <c r="C26" s="446">
        <v>-410</v>
      </c>
      <c r="D26" s="635">
        <v>-555</v>
      </c>
    </row>
    <row r="27" spans="1:4">
      <c r="A27" s="105">
        <f t="shared" ref="A27:A32" si="0">A26+1</f>
        <v>2005</v>
      </c>
      <c r="B27" s="445">
        <v>-287</v>
      </c>
      <c r="C27" s="446">
        <v>686</v>
      </c>
      <c r="D27" s="635">
        <v>-887</v>
      </c>
    </row>
    <row r="28" spans="1:4">
      <c r="A28" s="105">
        <f t="shared" si="0"/>
        <v>2006</v>
      </c>
      <c r="B28" s="445">
        <v>4354</v>
      </c>
      <c r="C28" s="446">
        <v>292</v>
      </c>
      <c r="D28" s="635">
        <v>-529</v>
      </c>
    </row>
    <row r="29" spans="1:4">
      <c r="A29" s="105">
        <f t="shared" si="0"/>
        <v>2007</v>
      </c>
      <c r="B29" s="445">
        <v>5677</v>
      </c>
      <c r="C29" s="446">
        <v>197</v>
      </c>
      <c r="D29" s="635">
        <v>757</v>
      </c>
    </row>
    <row r="30" spans="1:4">
      <c r="A30" s="105">
        <f t="shared" si="0"/>
        <v>2008</v>
      </c>
      <c r="B30" s="445">
        <v>4824</v>
      </c>
      <c r="C30" s="446">
        <v>-39</v>
      </c>
      <c r="D30" s="635">
        <v>2944</v>
      </c>
    </row>
    <row r="31" spans="1:4">
      <c r="A31" s="105">
        <f t="shared" si="0"/>
        <v>2009</v>
      </c>
      <c r="B31" s="445">
        <v>-6574</v>
      </c>
      <c r="C31" s="446">
        <v>173</v>
      </c>
      <c r="D31" s="635">
        <v>-3490</v>
      </c>
    </row>
    <row r="32" spans="1:4">
      <c r="A32" s="207">
        <f t="shared" si="0"/>
        <v>2010</v>
      </c>
      <c r="B32" s="639">
        <v>-9276</v>
      </c>
      <c r="C32" s="640">
        <v>-1</v>
      </c>
      <c r="D32" s="641">
        <v>-5956</v>
      </c>
    </row>
    <row r="33" spans="1:8">
      <c r="A33" s="141"/>
      <c r="B33" s="141"/>
      <c r="C33" s="141"/>
      <c r="D33" s="141"/>
    </row>
    <row r="34" spans="1:8">
      <c r="A34" s="15" t="s">
        <v>357</v>
      </c>
      <c r="B34" s="15"/>
      <c r="C34" s="15"/>
      <c r="D34" s="15"/>
      <c r="E34" s="15"/>
      <c r="F34" s="15"/>
      <c r="G34" s="15"/>
      <c r="H34" s="15"/>
    </row>
    <row r="35" spans="1:8" s="49" customFormat="1" ht="27.95" customHeight="1">
      <c r="A35" s="1192" t="s">
        <v>633</v>
      </c>
      <c r="B35" s="1192"/>
      <c r="C35" s="1192"/>
      <c r="D35" s="1192"/>
      <c r="E35" s="1192"/>
      <c r="F35" s="1192"/>
      <c r="G35" s="1192"/>
      <c r="H35" s="1192"/>
    </row>
  </sheetData>
  <mergeCells count="2">
    <mergeCell ref="A1:H1"/>
    <mergeCell ref="A35:H35"/>
  </mergeCells>
  <pageMargins left="0.75" right="0.75" top="1" bottom="1" header="0.5" footer="0.5"/>
  <pageSetup scale="96" orientation="portrait" r:id="rId1"/>
  <headerFooter alignWithMargins="0"/>
</worksheet>
</file>

<file path=xl/worksheets/sheet28.xml><?xml version="1.0" encoding="utf-8"?>
<worksheet xmlns="http://schemas.openxmlformats.org/spreadsheetml/2006/main" xmlns:r="http://schemas.openxmlformats.org/officeDocument/2006/relationships">
  <sheetPr>
    <tabColor rgb="FFC00000"/>
  </sheetPr>
  <dimension ref="A1:H35"/>
  <sheetViews>
    <sheetView view="pageBreakPreview" zoomScale="60" zoomScaleNormal="100" workbookViewId="0">
      <selection sqref="A1:G1"/>
    </sheetView>
  </sheetViews>
  <sheetFormatPr defaultRowHeight="12.75"/>
  <cols>
    <col min="1" max="1" width="9.140625" style="17"/>
    <col min="2" max="4" width="15.7109375" style="17" customWidth="1"/>
    <col min="5" max="16384" width="9.140625" style="17"/>
  </cols>
  <sheetData>
    <row r="1" spans="1:8" ht="30" customHeight="1">
      <c r="A1" s="1137" t="s">
        <v>949</v>
      </c>
      <c r="B1" s="1137"/>
      <c r="C1" s="1137"/>
      <c r="D1" s="1137"/>
      <c r="E1" s="1137"/>
      <c r="F1" s="1137"/>
      <c r="G1" s="1137"/>
      <c r="H1" s="597"/>
    </row>
    <row r="2" spans="1:8">
      <c r="A2" s="17" t="s">
        <v>632</v>
      </c>
    </row>
    <row r="4" spans="1:8" ht="38.25">
      <c r="A4" s="188"/>
      <c r="B4" s="128" t="s">
        <v>175</v>
      </c>
      <c r="C4" s="128" t="s">
        <v>356</v>
      </c>
      <c r="D4" s="128" t="s">
        <v>355</v>
      </c>
    </row>
    <row r="5" spans="1:8">
      <c r="A5" s="206">
        <v>1983</v>
      </c>
      <c r="B5" s="633">
        <v>3583</v>
      </c>
      <c r="C5" s="634">
        <v>124</v>
      </c>
      <c r="D5" s="637">
        <v>982</v>
      </c>
    </row>
    <row r="6" spans="1:8">
      <c r="A6" s="105">
        <v>1984</v>
      </c>
      <c r="B6" s="445">
        <v>4113</v>
      </c>
      <c r="C6" s="446">
        <v>176</v>
      </c>
      <c r="D6" s="635">
        <v>1447</v>
      </c>
    </row>
    <row r="7" spans="1:8">
      <c r="A7" s="105">
        <v>1985</v>
      </c>
      <c r="B7" s="445">
        <v>4040</v>
      </c>
      <c r="C7" s="446">
        <v>238</v>
      </c>
      <c r="D7" s="635">
        <v>1473</v>
      </c>
    </row>
    <row r="8" spans="1:8">
      <c r="A8" s="105">
        <v>1986</v>
      </c>
      <c r="B8" s="445">
        <v>1969</v>
      </c>
      <c r="C8" s="446">
        <v>356</v>
      </c>
      <c r="D8" s="635">
        <v>589</v>
      </c>
    </row>
    <row r="9" spans="1:8">
      <c r="A9" s="105">
        <v>1987</v>
      </c>
      <c r="B9" s="445">
        <v>5734</v>
      </c>
      <c r="C9" s="446">
        <v>904</v>
      </c>
      <c r="D9" s="635">
        <v>1561</v>
      </c>
    </row>
    <row r="10" spans="1:8">
      <c r="A10" s="105">
        <v>1988</v>
      </c>
      <c r="B10" s="445">
        <v>2911</v>
      </c>
      <c r="C10" s="446">
        <v>688</v>
      </c>
      <c r="D10" s="635">
        <v>544</v>
      </c>
    </row>
    <row r="11" spans="1:8">
      <c r="A11" s="105">
        <v>1989</v>
      </c>
      <c r="B11" s="445">
        <v>3524</v>
      </c>
      <c r="C11" s="446">
        <v>845</v>
      </c>
      <c r="D11" s="635">
        <v>566</v>
      </c>
    </row>
    <row r="12" spans="1:8">
      <c r="A12" s="105">
        <v>1990</v>
      </c>
      <c r="B12" s="445">
        <v>-459</v>
      </c>
      <c r="C12" s="446">
        <v>-130</v>
      </c>
      <c r="D12" s="635">
        <v>409</v>
      </c>
    </row>
    <row r="13" spans="1:8">
      <c r="A13" s="105">
        <v>1991</v>
      </c>
      <c r="B13" s="445">
        <v>-3241</v>
      </c>
      <c r="C13" s="446">
        <v>-1059</v>
      </c>
      <c r="D13" s="635">
        <v>-1334</v>
      </c>
    </row>
    <row r="14" spans="1:8">
      <c r="A14" s="105">
        <v>1992</v>
      </c>
      <c r="B14" s="445">
        <v>-3512</v>
      </c>
      <c r="C14" s="446">
        <v>-808</v>
      </c>
      <c r="D14" s="635">
        <v>-602</v>
      </c>
    </row>
    <row r="15" spans="1:8">
      <c r="A15" s="105">
        <v>1993</v>
      </c>
      <c r="B15" s="445">
        <v>1467</v>
      </c>
      <c r="C15" s="446">
        <v>-290</v>
      </c>
      <c r="D15" s="635">
        <v>743</v>
      </c>
    </row>
    <row r="16" spans="1:8">
      <c r="A16" s="105">
        <v>1994</v>
      </c>
      <c r="B16" s="445">
        <v>2692</v>
      </c>
      <c r="C16" s="446">
        <v>502</v>
      </c>
      <c r="D16" s="635">
        <v>429</v>
      </c>
    </row>
    <row r="17" spans="1:4">
      <c r="A17" s="105">
        <v>1995</v>
      </c>
      <c r="B17" s="445">
        <v>7930</v>
      </c>
      <c r="C17" s="446">
        <v>2087</v>
      </c>
      <c r="D17" s="635">
        <v>971</v>
      </c>
    </row>
    <row r="18" spans="1:4">
      <c r="A18" s="105">
        <v>1996</v>
      </c>
      <c r="B18" s="445">
        <v>6118</v>
      </c>
      <c r="C18" s="446">
        <v>-371</v>
      </c>
      <c r="D18" s="635">
        <v>2432</v>
      </c>
    </row>
    <row r="19" spans="1:4">
      <c r="A19" s="105">
        <v>1997</v>
      </c>
      <c r="B19" s="445">
        <v>7920</v>
      </c>
      <c r="C19" s="446">
        <v>294</v>
      </c>
      <c r="D19" s="635">
        <v>2946</v>
      </c>
    </row>
    <row r="20" spans="1:4">
      <c r="A20" s="105">
        <v>1998</v>
      </c>
      <c r="B20" s="445">
        <v>5185</v>
      </c>
      <c r="C20" s="446">
        <v>-51</v>
      </c>
      <c r="D20" s="635">
        <v>1452</v>
      </c>
    </row>
    <row r="21" spans="1:4">
      <c r="A21" s="105">
        <v>1999</v>
      </c>
      <c r="B21" s="445">
        <v>8726</v>
      </c>
      <c r="C21" s="446">
        <v>800</v>
      </c>
      <c r="D21" s="635">
        <v>1387</v>
      </c>
    </row>
    <row r="22" spans="1:4">
      <c r="A22" s="105">
        <v>2000</v>
      </c>
      <c r="B22" s="445">
        <v>13511</v>
      </c>
      <c r="C22" s="446">
        <v>1604</v>
      </c>
      <c r="D22" s="635">
        <v>4410</v>
      </c>
    </row>
    <row r="23" spans="1:4">
      <c r="A23" s="105">
        <v>2001</v>
      </c>
      <c r="B23" s="445">
        <v>11002</v>
      </c>
      <c r="C23" s="446">
        <v>663</v>
      </c>
      <c r="D23" s="635">
        <v>6044</v>
      </c>
    </row>
    <row r="24" spans="1:4">
      <c r="A24" s="105">
        <v>2002</v>
      </c>
      <c r="B24" s="445">
        <v>9340</v>
      </c>
      <c r="C24" s="446">
        <v>129</v>
      </c>
      <c r="D24" s="635">
        <v>2488</v>
      </c>
    </row>
    <row r="25" spans="1:4">
      <c r="A25" s="105">
        <v>2003</v>
      </c>
      <c r="B25" s="445">
        <v>10635</v>
      </c>
      <c r="C25" s="446">
        <v>-133</v>
      </c>
      <c r="D25" s="635">
        <v>6328</v>
      </c>
    </row>
    <row r="26" spans="1:4">
      <c r="A26" s="105">
        <v>2004</v>
      </c>
      <c r="B26" s="445">
        <v>13193</v>
      </c>
      <c r="C26" s="446">
        <v>840</v>
      </c>
      <c r="D26" s="635">
        <v>5883</v>
      </c>
    </row>
    <row r="27" spans="1:4">
      <c r="A27" s="105">
        <f t="shared" ref="A27:A32" si="0">A26+1</f>
        <v>2005</v>
      </c>
      <c r="B27" s="445">
        <v>14244</v>
      </c>
      <c r="C27" s="446">
        <v>-253</v>
      </c>
      <c r="D27" s="635">
        <v>11839</v>
      </c>
    </row>
    <row r="28" spans="1:4">
      <c r="A28" s="105">
        <f t="shared" si="0"/>
        <v>2006</v>
      </c>
      <c r="B28" s="445">
        <v>12797</v>
      </c>
      <c r="C28" s="446">
        <v>-232</v>
      </c>
      <c r="D28" s="635">
        <v>5904</v>
      </c>
    </row>
    <row r="29" spans="1:4">
      <c r="A29" s="105">
        <f t="shared" si="0"/>
        <v>2007</v>
      </c>
      <c r="B29" s="445">
        <v>18960</v>
      </c>
      <c r="C29" s="446">
        <v>-1159</v>
      </c>
      <c r="D29" s="635">
        <v>10608</v>
      </c>
    </row>
    <row r="30" spans="1:4">
      <c r="A30" s="105">
        <f t="shared" si="0"/>
        <v>2008</v>
      </c>
      <c r="B30" s="445">
        <v>15793</v>
      </c>
      <c r="C30" s="446">
        <v>-970</v>
      </c>
      <c r="D30" s="635">
        <v>14308</v>
      </c>
    </row>
    <row r="31" spans="1:4">
      <c r="A31" s="105">
        <f t="shared" si="0"/>
        <v>2009</v>
      </c>
      <c r="B31" s="445">
        <v>8011</v>
      </c>
      <c r="C31" s="446">
        <v>-643</v>
      </c>
      <c r="D31" s="635">
        <v>521</v>
      </c>
    </row>
    <row r="32" spans="1:4">
      <c r="A32" s="207">
        <f t="shared" si="0"/>
        <v>2010</v>
      </c>
      <c r="B32" s="639">
        <v>10484</v>
      </c>
      <c r="C32" s="640">
        <v>392</v>
      </c>
      <c r="D32" s="641">
        <v>1900</v>
      </c>
    </row>
    <row r="33" spans="1:8">
      <c r="A33" s="141"/>
      <c r="B33" s="141"/>
      <c r="C33" s="141"/>
      <c r="D33" s="141"/>
    </row>
    <row r="34" spans="1:8">
      <c r="A34" s="118" t="s">
        <v>357</v>
      </c>
      <c r="B34" s="118"/>
      <c r="C34" s="118"/>
      <c r="D34" s="118"/>
      <c r="E34" s="118"/>
      <c r="F34" s="118"/>
      <c r="G34" s="118"/>
      <c r="H34" s="118"/>
    </row>
    <row r="35" spans="1:8" ht="24.95" customHeight="1">
      <c r="A35" s="1191" t="s">
        <v>633</v>
      </c>
      <c r="B35" s="1191"/>
      <c r="C35" s="1191"/>
      <c r="D35" s="1191"/>
      <c r="E35" s="1191"/>
      <c r="F35" s="1191"/>
      <c r="G35" s="1191"/>
      <c r="H35" s="739"/>
    </row>
  </sheetData>
  <mergeCells count="2">
    <mergeCell ref="A1:G1"/>
    <mergeCell ref="A35:G35"/>
  </mergeCells>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sheetPr>
    <tabColor rgb="FFC00000"/>
  </sheetPr>
  <dimension ref="A1:P35"/>
  <sheetViews>
    <sheetView view="pageBreakPreview" zoomScale="60" zoomScaleNormal="100" workbookViewId="0">
      <selection sqref="A1:G1"/>
    </sheetView>
  </sheetViews>
  <sheetFormatPr defaultRowHeight="12.75"/>
  <cols>
    <col min="1" max="1" width="9.140625" style="2"/>
    <col min="2" max="4" width="15.7109375" style="2" customWidth="1"/>
    <col min="5" max="16384" width="9.140625" style="2"/>
  </cols>
  <sheetData>
    <row r="1" spans="1:16" ht="30" customHeight="1">
      <c r="A1" s="1103" t="s">
        <v>950</v>
      </c>
      <c r="B1" s="1103"/>
      <c r="C1" s="1103"/>
      <c r="D1" s="1103"/>
      <c r="E1" s="1103"/>
      <c r="F1" s="1103"/>
      <c r="G1" s="1103"/>
      <c r="H1" s="599"/>
    </row>
    <row r="2" spans="1:16">
      <c r="A2" s="190" t="s">
        <v>632</v>
      </c>
    </row>
    <row r="4" spans="1:16" ht="38.25">
      <c r="A4" s="192"/>
      <c r="B4" s="128" t="s">
        <v>175</v>
      </c>
      <c r="C4" s="128" t="s">
        <v>356</v>
      </c>
      <c r="D4" s="128" t="s">
        <v>355</v>
      </c>
    </row>
    <row r="5" spans="1:16">
      <c r="A5" s="206">
        <v>1983</v>
      </c>
      <c r="B5" s="446">
        <v>4012</v>
      </c>
      <c r="C5" s="446">
        <v>246</v>
      </c>
      <c r="D5" s="635">
        <v>1432</v>
      </c>
    </row>
    <row r="6" spans="1:16">
      <c r="A6" s="105">
        <v>1984</v>
      </c>
      <c r="B6" s="446">
        <v>3743</v>
      </c>
      <c r="C6" s="446">
        <v>241</v>
      </c>
      <c r="D6" s="635">
        <v>693</v>
      </c>
    </row>
    <row r="7" spans="1:16">
      <c r="A7" s="105">
        <v>1985</v>
      </c>
      <c r="B7" s="446">
        <v>4010</v>
      </c>
      <c r="C7" s="446">
        <v>201</v>
      </c>
      <c r="D7" s="635">
        <v>1210</v>
      </c>
    </row>
    <row r="8" spans="1:16">
      <c r="A8" s="105">
        <v>1986</v>
      </c>
      <c r="B8" s="446">
        <v>8149</v>
      </c>
      <c r="C8" s="446">
        <v>138</v>
      </c>
      <c r="D8" s="635">
        <v>2128</v>
      </c>
    </row>
    <row r="9" spans="1:16">
      <c r="A9" s="105">
        <v>1987</v>
      </c>
      <c r="B9" s="446">
        <v>10696</v>
      </c>
      <c r="C9" s="446">
        <v>1209</v>
      </c>
      <c r="D9" s="635">
        <v>2840</v>
      </c>
      <c r="P9" s="54"/>
    </row>
    <row r="10" spans="1:16">
      <c r="A10" s="105">
        <v>1988</v>
      </c>
      <c r="B10" s="446">
        <v>10465</v>
      </c>
      <c r="C10" s="446">
        <v>1235</v>
      </c>
      <c r="D10" s="635">
        <v>3107</v>
      </c>
    </row>
    <row r="11" spans="1:16">
      <c r="A11" s="105">
        <v>1989</v>
      </c>
      <c r="B11" s="446">
        <v>15075</v>
      </c>
      <c r="C11" s="446">
        <v>2846</v>
      </c>
      <c r="D11" s="635">
        <v>3533</v>
      </c>
    </row>
    <row r="12" spans="1:16">
      <c r="A12" s="105">
        <v>1990</v>
      </c>
      <c r="B12" s="446">
        <v>13080</v>
      </c>
      <c r="C12" s="446">
        <v>364</v>
      </c>
      <c r="D12" s="635">
        <v>1712</v>
      </c>
      <c r="N12" s="54"/>
    </row>
    <row r="13" spans="1:16">
      <c r="A13" s="105">
        <v>1991</v>
      </c>
      <c r="B13" s="446">
        <v>11855</v>
      </c>
      <c r="C13" s="446">
        <v>1043</v>
      </c>
      <c r="D13" s="635">
        <v>2311</v>
      </c>
    </row>
    <row r="14" spans="1:16">
      <c r="A14" s="105">
        <v>1992</v>
      </c>
      <c r="B14" s="446">
        <v>14470</v>
      </c>
      <c r="C14" s="446">
        <v>1926</v>
      </c>
      <c r="D14" s="635">
        <v>3241</v>
      </c>
    </row>
    <row r="15" spans="1:16">
      <c r="A15" s="105">
        <v>1993</v>
      </c>
      <c r="B15" s="446">
        <v>11425</v>
      </c>
      <c r="C15" s="446">
        <v>1352</v>
      </c>
      <c r="D15" s="635">
        <v>1704</v>
      </c>
    </row>
    <row r="16" spans="1:16">
      <c r="A16" s="105">
        <v>1994</v>
      </c>
      <c r="B16" s="446">
        <v>15691</v>
      </c>
      <c r="C16" s="446">
        <v>2250</v>
      </c>
      <c r="D16" s="635">
        <v>2043</v>
      </c>
    </row>
    <row r="17" spans="1:4">
      <c r="A17" s="105">
        <v>1995</v>
      </c>
      <c r="B17" s="446">
        <v>18440</v>
      </c>
      <c r="C17" s="446">
        <v>475</v>
      </c>
      <c r="D17" s="635">
        <v>2164</v>
      </c>
    </row>
    <row r="18" spans="1:4">
      <c r="A18" s="105">
        <v>1996</v>
      </c>
      <c r="B18" s="446">
        <v>18513</v>
      </c>
      <c r="C18" s="446">
        <v>1961</v>
      </c>
      <c r="D18" s="635">
        <v>4608</v>
      </c>
    </row>
    <row r="19" spans="1:4">
      <c r="A19" s="105">
        <v>1997</v>
      </c>
      <c r="B19" s="446">
        <v>22743</v>
      </c>
      <c r="C19" s="446">
        <v>2045</v>
      </c>
      <c r="D19" s="635">
        <v>3941</v>
      </c>
    </row>
    <row r="20" spans="1:4">
      <c r="A20" s="105">
        <v>1998</v>
      </c>
      <c r="B20" s="446">
        <v>37214</v>
      </c>
      <c r="C20" s="446">
        <v>4123</v>
      </c>
      <c r="D20" s="635">
        <v>10088</v>
      </c>
    </row>
    <row r="21" spans="1:4">
      <c r="A21" s="105">
        <v>1999</v>
      </c>
      <c r="B21" s="446">
        <v>52146</v>
      </c>
      <c r="C21" s="446">
        <v>3694</v>
      </c>
      <c r="D21" s="635">
        <v>5830</v>
      </c>
    </row>
    <row r="22" spans="1:4">
      <c r="A22" s="105">
        <v>2000</v>
      </c>
      <c r="B22" s="446">
        <v>111013</v>
      </c>
      <c r="C22" s="446">
        <v>2914</v>
      </c>
      <c r="D22" s="635">
        <v>10786</v>
      </c>
    </row>
    <row r="23" spans="1:4">
      <c r="A23" s="105">
        <v>2001</v>
      </c>
      <c r="B23" s="446">
        <v>51233</v>
      </c>
      <c r="C23" s="446">
        <v>1212</v>
      </c>
      <c r="D23" s="635">
        <v>20450</v>
      </c>
    </row>
    <row r="24" spans="1:4">
      <c r="A24" s="105">
        <v>2002</v>
      </c>
      <c r="B24" s="446">
        <v>40592</v>
      </c>
      <c r="C24" s="446">
        <v>1126</v>
      </c>
      <c r="D24" s="635">
        <v>17015</v>
      </c>
    </row>
    <row r="25" spans="1:4">
      <c r="A25" s="105">
        <v>2003</v>
      </c>
      <c r="B25" s="446">
        <v>21878</v>
      </c>
      <c r="C25" s="446">
        <v>456</v>
      </c>
      <c r="D25" s="635">
        <v>5462</v>
      </c>
    </row>
    <row r="26" spans="1:4">
      <c r="A26" s="105">
        <v>2004</v>
      </c>
      <c r="B26" s="446">
        <v>34663</v>
      </c>
      <c r="C26" s="446">
        <v>67</v>
      </c>
      <c r="D26" s="635">
        <v>5447</v>
      </c>
    </row>
    <row r="27" spans="1:4">
      <c r="A27" s="105">
        <v>2005</v>
      </c>
      <c r="B27" s="446">
        <v>45765</v>
      </c>
      <c r="C27" s="446">
        <v>1120</v>
      </c>
      <c r="D27" s="635">
        <v>19446</v>
      </c>
    </row>
    <row r="28" spans="1:4">
      <c r="A28" s="105">
        <v>2006</v>
      </c>
      <c r="B28" s="446">
        <v>88162</v>
      </c>
      <c r="C28" s="446">
        <v>1117</v>
      </c>
      <c r="D28" s="635">
        <v>49958</v>
      </c>
    </row>
    <row r="29" spans="1:4">
      <c r="A29" s="105">
        <v>2007</v>
      </c>
      <c r="B29" s="446">
        <v>125817</v>
      </c>
      <c r="C29" s="446">
        <v>6017</v>
      </c>
      <c r="D29" s="635">
        <v>70973</v>
      </c>
    </row>
    <row r="30" spans="1:4">
      <c r="A30" s="105">
        <v>2008</v>
      </c>
      <c r="B30" s="446">
        <v>71551</v>
      </c>
      <c r="C30" s="446">
        <v>581</v>
      </c>
      <c r="D30" s="635">
        <v>35348</v>
      </c>
    </row>
    <row r="31" spans="1:4">
      <c r="A31" s="105">
        <v>2009</v>
      </c>
      <c r="B31" s="446">
        <v>52119</v>
      </c>
      <c r="C31" s="446">
        <v>122</v>
      </c>
      <c r="D31" s="635">
        <v>23522</v>
      </c>
    </row>
    <row r="32" spans="1:4">
      <c r="A32" s="207">
        <v>2010</v>
      </c>
      <c r="B32" s="640">
        <v>37509</v>
      </c>
      <c r="C32" s="640">
        <v>458</v>
      </c>
      <c r="D32" s="641">
        <v>20437</v>
      </c>
    </row>
    <row r="33" spans="1:8">
      <c r="A33" s="42"/>
      <c r="B33" s="42"/>
      <c r="C33" s="42"/>
      <c r="D33" s="42"/>
    </row>
    <row r="34" spans="1:8">
      <c r="A34" s="15" t="s">
        <v>357</v>
      </c>
    </row>
    <row r="35" spans="1:8" ht="24.95" customHeight="1">
      <c r="A35" s="1192" t="s">
        <v>633</v>
      </c>
      <c r="B35" s="1192"/>
      <c r="C35" s="1192"/>
      <c r="D35" s="1192"/>
      <c r="E35" s="1192"/>
      <c r="F35" s="1192"/>
      <c r="G35" s="1192"/>
      <c r="H35" s="740"/>
    </row>
  </sheetData>
  <mergeCells count="2">
    <mergeCell ref="A1:G1"/>
    <mergeCell ref="A35:G3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C00000"/>
  </sheetPr>
  <dimension ref="A1:AW147"/>
  <sheetViews>
    <sheetView view="pageBreakPreview" zoomScale="75" zoomScaleNormal="100" zoomScaleSheetLayoutView="75" workbookViewId="0">
      <pane ySplit="5" topLeftCell="A6" activePane="bottomLeft" state="frozen"/>
      <selection activeCell="B147" sqref="B147"/>
      <selection pane="bottomLeft"/>
    </sheetView>
  </sheetViews>
  <sheetFormatPr defaultRowHeight="12.75"/>
  <cols>
    <col min="1" max="1" width="11.85546875" style="3" customWidth="1"/>
    <col min="2" max="17" width="11.7109375" style="3" customWidth="1"/>
    <col min="18" max="20" width="9.140625" style="3"/>
    <col min="21" max="21" width="12.7109375" style="3" customWidth="1"/>
    <col min="22" max="16384" width="9.140625" style="3"/>
  </cols>
  <sheetData>
    <row r="1" spans="1:49" ht="15.75">
      <c r="A1" s="535" t="s">
        <v>119</v>
      </c>
    </row>
    <row r="2" spans="1:49" ht="15.75">
      <c r="A2" s="18"/>
    </row>
    <row r="3" spans="1:49" ht="15" customHeight="1">
      <c r="A3" s="172"/>
      <c r="B3" s="1125" t="s">
        <v>118</v>
      </c>
      <c r="C3" s="1126"/>
      <c r="D3" s="1126"/>
      <c r="E3" s="1126"/>
      <c r="F3" s="603" t="s">
        <v>219</v>
      </c>
      <c r="G3" s="1125" t="s">
        <v>117</v>
      </c>
      <c r="H3" s="1126"/>
      <c r="I3" s="1126"/>
      <c r="J3" s="1126"/>
      <c r="K3" s="1126"/>
      <c r="L3" s="1128"/>
      <c r="M3" s="1125" t="s">
        <v>116</v>
      </c>
      <c r="N3" s="1126"/>
      <c r="O3" s="1126"/>
      <c r="P3" s="1126"/>
      <c r="Q3" s="1128"/>
      <c r="R3" s="667"/>
    </row>
    <row r="4" spans="1:49" ht="66.75" customHeight="1">
      <c r="A4" s="172"/>
      <c r="B4" s="255" t="s">
        <v>79</v>
      </c>
      <c r="C4" s="255" t="s">
        <v>72</v>
      </c>
      <c r="D4" s="255" t="s">
        <v>75</v>
      </c>
      <c r="E4" s="572" t="s">
        <v>115</v>
      </c>
      <c r="F4" s="255" t="s">
        <v>71</v>
      </c>
      <c r="G4" s="255" t="s">
        <v>77</v>
      </c>
      <c r="H4" s="255" t="s">
        <v>81</v>
      </c>
      <c r="I4" s="255" t="s">
        <v>74</v>
      </c>
      <c r="J4" s="255" t="s">
        <v>78</v>
      </c>
      <c r="K4" s="255" t="s">
        <v>76</v>
      </c>
      <c r="L4" s="255" t="s">
        <v>70</v>
      </c>
      <c r="M4" s="255" t="s">
        <v>114</v>
      </c>
      <c r="N4" s="255" t="s">
        <v>113</v>
      </c>
      <c r="O4" s="255" t="s">
        <v>112</v>
      </c>
      <c r="P4" s="255" t="s">
        <v>111</v>
      </c>
      <c r="Q4" s="255" t="s">
        <v>110</v>
      </c>
      <c r="S4" s="3" t="s">
        <v>109</v>
      </c>
      <c r="W4" s="3" t="s">
        <v>108</v>
      </c>
      <c r="Z4" s="3" t="s">
        <v>620</v>
      </c>
      <c r="AF4" s="3" t="s">
        <v>107</v>
      </c>
      <c r="AL4" s="3" t="s">
        <v>106</v>
      </c>
      <c r="AT4" s="3" t="s">
        <v>105</v>
      </c>
    </row>
    <row r="5" spans="1:49" ht="30" customHeight="1">
      <c r="A5" s="175"/>
      <c r="B5" s="235" t="s">
        <v>104</v>
      </c>
      <c r="C5" s="235" t="s">
        <v>103</v>
      </c>
      <c r="D5" s="235" t="s">
        <v>102</v>
      </c>
      <c r="E5" s="573" t="s">
        <v>101</v>
      </c>
      <c r="F5" s="235" t="s">
        <v>100</v>
      </c>
      <c r="G5" s="571" t="s">
        <v>99</v>
      </c>
      <c r="H5" s="235" t="s">
        <v>98</v>
      </c>
      <c r="I5" s="235" t="s">
        <v>97</v>
      </c>
      <c r="J5" s="235" t="s">
        <v>96</v>
      </c>
      <c r="K5" s="235" t="s">
        <v>95</v>
      </c>
      <c r="L5" s="235" t="s">
        <v>94</v>
      </c>
      <c r="M5" s="235" t="s">
        <v>93</v>
      </c>
      <c r="N5" s="255" t="s">
        <v>92</v>
      </c>
      <c r="O5" s="255" t="s">
        <v>91</v>
      </c>
      <c r="P5" s="255" t="s">
        <v>90</v>
      </c>
      <c r="Q5" s="255" t="s">
        <v>89</v>
      </c>
      <c r="T5" s="12" t="s">
        <v>88</v>
      </c>
      <c r="U5" s="12" t="str">
        <f>Q4</f>
        <v>Natural Resource Industries</v>
      </c>
      <c r="AA5" s="3" t="str">
        <f>N4</f>
        <v>Mining and Manufactured Mineral Industries</v>
      </c>
      <c r="AB5" s="3" t="str">
        <f>O4</f>
        <v>Forest Products Industries</v>
      </c>
      <c r="AC5" s="3" t="str">
        <f>P4</f>
        <v>Energy Industries</v>
      </c>
      <c r="AG5" s="3" t="str">
        <f>B4</f>
        <v>Logging and forestry</v>
      </c>
      <c r="AH5" s="3" t="str">
        <f>G4</f>
        <v>Wood industries</v>
      </c>
      <c r="AI5" s="3" t="str">
        <f>H4</f>
        <v>Paper and allied products</v>
      </c>
      <c r="AM5" s="3" t="str">
        <f>C4</f>
        <v>Mining industries</v>
      </c>
      <c r="AN5" s="3" t="str">
        <f>I4</f>
        <v>Primary metal</v>
      </c>
      <c r="AO5" s="3" t="str">
        <f>J4</f>
        <v>Fabricated metal</v>
      </c>
      <c r="AP5" s="3" t="str">
        <f>K4</f>
        <v>Non-metallic mineral</v>
      </c>
      <c r="AQ5" s="3" t="str">
        <f>E4</f>
        <v>Services industries incidental to mineral extraction</v>
      </c>
      <c r="AU5" s="3" t="str">
        <f>D4</f>
        <v>Petroleum and natural gas industries</v>
      </c>
      <c r="AV5" s="3" t="str">
        <f>F4</f>
        <v>Electric Power</v>
      </c>
      <c r="AW5" s="3" t="str">
        <f>L4</f>
        <v>Refined petroleum and coal products</v>
      </c>
    </row>
    <row r="6" spans="1:49">
      <c r="A6" s="206">
        <v>1974</v>
      </c>
      <c r="B6" s="610">
        <v>1.5826827537260467E-2</v>
      </c>
      <c r="C6" s="610">
        <v>0.32997775305895438</v>
      </c>
      <c r="D6" s="610">
        <v>0.3664482602801627</v>
      </c>
      <c r="E6" s="610" t="s">
        <v>480</v>
      </c>
      <c r="F6" s="609">
        <v>1.2344911147011308</v>
      </c>
      <c r="G6" s="610">
        <v>8.7195902688860433E-2</v>
      </c>
      <c r="H6" s="610">
        <v>0.76504089669797026</v>
      </c>
      <c r="I6" s="610">
        <v>2.0767461669505964</v>
      </c>
      <c r="J6" s="610">
        <v>0.27896290050590217</v>
      </c>
      <c r="K6" s="610">
        <v>0.4788781770376862</v>
      </c>
      <c r="L6" s="610">
        <v>11.803133159268929</v>
      </c>
      <c r="M6" s="611">
        <v>0.55591142095178681</v>
      </c>
      <c r="N6" s="610">
        <v>0.76883789785344192</v>
      </c>
      <c r="O6" s="610">
        <v>0.42791772959183672</v>
      </c>
      <c r="P6" s="610">
        <v>1.2627453671928621</v>
      </c>
      <c r="Q6" s="612">
        <v>0.81843780711874548</v>
      </c>
      <c r="R6" s="163"/>
      <c r="S6" s="3">
        <f t="shared" ref="S6:S40" si="0">A6</f>
        <v>1974</v>
      </c>
      <c r="T6" s="163">
        <f t="shared" ref="T6:T40" si="1">M6</f>
        <v>0.55591142095178681</v>
      </c>
      <c r="U6" s="163">
        <f t="shared" ref="U6:U40" si="2">Q6</f>
        <v>0.81843780711874548</v>
      </c>
      <c r="W6" s="3">
        <f t="shared" ref="W6:W40" si="3">S6</f>
        <v>1974</v>
      </c>
      <c r="X6" s="568">
        <f t="shared" ref="X6:X40" si="4">U6/T6*1*100</f>
        <v>147.22449949264978</v>
      </c>
      <c r="Z6" s="3">
        <f t="shared" ref="Z6:Z40" si="5">W6</f>
        <v>1974</v>
      </c>
      <c r="AA6" s="568">
        <f t="shared" ref="AA6:AA40" si="6">N6</f>
        <v>0.76883789785344192</v>
      </c>
      <c r="AB6" s="568">
        <f t="shared" ref="AB6:AB40" si="7">O6</f>
        <v>0.42791772959183672</v>
      </c>
      <c r="AC6" s="568">
        <f t="shared" ref="AC6:AC40" si="8">P6</f>
        <v>1.2627453671928621</v>
      </c>
      <c r="AF6" s="3">
        <f t="shared" ref="AF6:AF40" si="9">Z6</f>
        <v>1974</v>
      </c>
      <c r="AG6" s="163">
        <f t="shared" ref="AG6:AG40" si="10">B6</f>
        <v>1.5826827537260467E-2</v>
      </c>
      <c r="AH6" s="163">
        <f t="shared" ref="AH6:AH40" si="11">G6</f>
        <v>8.7195902688860433E-2</v>
      </c>
      <c r="AI6" s="163">
        <f t="shared" ref="AI6:AI40" si="12">H6</f>
        <v>0.76504089669797026</v>
      </c>
      <c r="AL6" s="3">
        <f t="shared" ref="AL6:AL40" si="13">AF6</f>
        <v>1974</v>
      </c>
      <c r="AM6" s="163">
        <f t="shared" ref="AM6:AM40" si="14">C6</f>
        <v>0.32997775305895438</v>
      </c>
      <c r="AN6" s="163">
        <f t="shared" ref="AN6:AN40" si="15">I6</f>
        <v>2.0767461669505964</v>
      </c>
      <c r="AO6" s="163">
        <f t="shared" ref="AO6:AO40" si="16">J6</f>
        <v>0.27896290050590217</v>
      </c>
      <c r="AP6" s="163">
        <f t="shared" ref="AP6:AP40" si="17">K6</f>
        <v>0.4788781770376862</v>
      </c>
      <c r="AQ6" s="163"/>
      <c r="AT6" s="3">
        <f t="shared" ref="AT6:AT40" si="18">AL6</f>
        <v>1974</v>
      </c>
      <c r="AU6" s="163">
        <f t="shared" ref="AU6:AU40" si="19">D6</f>
        <v>0.3664482602801627</v>
      </c>
      <c r="AV6" s="163">
        <f t="shared" ref="AV6:AV40" si="20">F6</f>
        <v>1.2344911147011308</v>
      </c>
      <c r="AW6" s="163">
        <f t="shared" ref="AW6:AW40" si="21">L6</f>
        <v>11.803133159268929</v>
      </c>
    </row>
    <row r="7" spans="1:49">
      <c r="A7" s="105">
        <v>1975</v>
      </c>
      <c r="B7" s="614">
        <v>8.581030619865572E-2</v>
      </c>
      <c r="C7" s="614">
        <v>0.37826086956521737</v>
      </c>
      <c r="D7" s="614">
        <v>0.51578094037110422</v>
      </c>
      <c r="E7" s="614" t="s">
        <v>480</v>
      </c>
      <c r="F7" s="613">
        <v>1.5262192885955261</v>
      </c>
      <c r="G7" s="614">
        <v>0.15095759233926129</v>
      </c>
      <c r="H7" s="614">
        <v>0.95828307910606603</v>
      </c>
      <c r="I7" s="614">
        <v>2.47935667752443</v>
      </c>
      <c r="J7" s="614">
        <v>0.381847519160952</v>
      </c>
      <c r="K7" s="614">
        <v>0.36687354538401862</v>
      </c>
      <c r="L7" s="614">
        <v>6.622407170294494</v>
      </c>
      <c r="M7" s="615">
        <v>0.55894816439003703</v>
      </c>
      <c r="N7" s="614">
        <v>0.90606184722506655</v>
      </c>
      <c r="O7" s="614">
        <v>0.54039145907473318</v>
      </c>
      <c r="P7" s="614">
        <v>1.3464179269235015</v>
      </c>
      <c r="Q7" s="607">
        <v>0.96838634444489124</v>
      </c>
      <c r="R7" s="163"/>
      <c r="S7" s="3">
        <f t="shared" si="0"/>
        <v>1975</v>
      </c>
      <c r="T7" s="163">
        <f t="shared" si="1"/>
        <v>0.55894816439003703</v>
      </c>
      <c r="U7" s="163">
        <f t="shared" si="2"/>
        <v>0.96838634444489124</v>
      </c>
      <c r="W7" s="3">
        <f t="shared" si="3"/>
        <v>1975</v>
      </c>
      <c r="X7" s="568">
        <f t="shared" si="4"/>
        <v>173.25154748502692</v>
      </c>
      <c r="Z7" s="3">
        <f t="shared" si="5"/>
        <v>1975</v>
      </c>
      <c r="AA7" s="568">
        <f t="shared" si="6"/>
        <v>0.90606184722506655</v>
      </c>
      <c r="AB7" s="568">
        <f t="shared" si="7"/>
        <v>0.54039145907473318</v>
      </c>
      <c r="AC7" s="568">
        <f t="shared" si="8"/>
        <v>1.3464179269235015</v>
      </c>
      <c r="AF7" s="3">
        <f t="shared" si="9"/>
        <v>1975</v>
      </c>
      <c r="AG7" s="163">
        <f t="shared" si="10"/>
        <v>8.581030619865572E-2</v>
      </c>
      <c r="AH7" s="163">
        <f t="shared" si="11"/>
        <v>0.15095759233926129</v>
      </c>
      <c r="AI7" s="163">
        <f t="shared" si="12"/>
        <v>0.95828307910606603</v>
      </c>
      <c r="AL7" s="3">
        <f t="shared" si="13"/>
        <v>1975</v>
      </c>
      <c r="AM7" s="163">
        <f t="shared" si="14"/>
        <v>0.37826086956521737</v>
      </c>
      <c r="AN7" s="163">
        <f t="shared" si="15"/>
        <v>2.47935667752443</v>
      </c>
      <c r="AO7" s="163">
        <f t="shared" si="16"/>
        <v>0.381847519160952</v>
      </c>
      <c r="AP7" s="163">
        <f t="shared" si="17"/>
        <v>0.36687354538401862</v>
      </c>
      <c r="AQ7" s="163"/>
      <c r="AT7" s="3">
        <f t="shared" si="18"/>
        <v>1975</v>
      </c>
      <c r="AU7" s="163">
        <f t="shared" si="19"/>
        <v>0.51578094037110422</v>
      </c>
      <c r="AV7" s="163">
        <f t="shared" si="20"/>
        <v>1.5262192885955261</v>
      </c>
      <c r="AW7" s="163">
        <f t="shared" si="21"/>
        <v>6.622407170294494</v>
      </c>
    </row>
    <row r="8" spans="1:49">
      <c r="A8" s="105">
        <v>1976</v>
      </c>
      <c r="B8" s="614">
        <v>0.15588785046728973</v>
      </c>
      <c r="C8" s="614">
        <v>0.37332988089073021</v>
      </c>
      <c r="D8" s="614">
        <v>0.3527373956077946</v>
      </c>
      <c r="E8" s="614" t="s">
        <v>480</v>
      </c>
      <c r="F8" s="613">
        <v>1.364660077867625</v>
      </c>
      <c r="G8" s="614">
        <v>0.14878678368611256</v>
      </c>
      <c r="H8" s="614">
        <v>0.92722513089005232</v>
      </c>
      <c r="I8" s="614">
        <v>2.571876239587465</v>
      </c>
      <c r="J8" s="614">
        <v>0.36428313470566992</v>
      </c>
      <c r="K8" s="614">
        <v>0.32487526728439059</v>
      </c>
      <c r="L8" s="614">
        <v>9.9772222222222222</v>
      </c>
      <c r="M8" s="615">
        <v>0.53019730907074136</v>
      </c>
      <c r="N8" s="614">
        <v>0.88962576977735675</v>
      </c>
      <c r="O8" s="614">
        <v>0.52277213138901168</v>
      </c>
      <c r="P8" s="614">
        <v>1.1817399710004834</v>
      </c>
      <c r="Q8" s="607">
        <v>0.89187311713627504</v>
      </c>
      <c r="R8" s="163"/>
      <c r="S8" s="3">
        <f t="shared" si="0"/>
        <v>1976</v>
      </c>
      <c r="T8" s="163">
        <f t="shared" si="1"/>
        <v>0.53019730907074136</v>
      </c>
      <c r="U8" s="163">
        <f t="shared" si="2"/>
        <v>0.89187311713627504</v>
      </c>
      <c r="W8" s="3">
        <f t="shared" si="3"/>
        <v>1976</v>
      </c>
      <c r="X8" s="568">
        <f t="shared" si="4"/>
        <v>168.2153232160741</v>
      </c>
      <c r="Z8" s="3">
        <f t="shared" si="5"/>
        <v>1976</v>
      </c>
      <c r="AA8" s="568">
        <f t="shared" si="6"/>
        <v>0.88962576977735675</v>
      </c>
      <c r="AB8" s="568">
        <f t="shared" si="7"/>
        <v>0.52277213138901168</v>
      </c>
      <c r="AC8" s="568">
        <f t="shared" si="8"/>
        <v>1.1817399710004834</v>
      </c>
      <c r="AF8" s="3">
        <f t="shared" si="9"/>
        <v>1976</v>
      </c>
      <c r="AG8" s="163">
        <f t="shared" si="10"/>
        <v>0.15588785046728973</v>
      </c>
      <c r="AH8" s="163">
        <f t="shared" si="11"/>
        <v>0.14878678368611256</v>
      </c>
      <c r="AI8" s="163">
        <f t="shared" si="12"/>
        <v>0.92722513089005232</v>
      </c>
      <c r="AL8" s="3">
        <f t="shared" si="13"/>
        <v>1976</v>
      </c>
      <c r="AM8" s="163">
        <f t="shared" si="14"/>
        <v>0.37332988089073021</v>
      </c>
      <c r="AN8" s="163">
        <f t="shared" si="15"/>
        <v>2.571876239587465</v>
      </c>
      <c r="AO8" s="163">
        <f t="shared" si="16"/>
        <v>0.36428313470566992</v>
      </c>
      <c r="AP8" s="163">
        <f t="shared" si="17"/>
        <v>0.32487526728439059</v>
      </c>
      <c r="AQ8" s="163"/>
      <c r="AT8" s="3">
        <f t="shared" si="18"/>
        <v>1976</v>
      </c>
      <c r="AU8" s="163">
        <f t="shared" si="19"/>
        <v>0.3527373956077946</v>
      </c>
      <c r="AV8" s="163">
        <f t="shared" si="20"/>
        <v>1.364660077867625</v>
      </c>
      <c r="AW8" s="163">
        <f t="shared" si="21"/>
        <v>9.9772222222222222</v>
      </c>
    </row>
    <row r="9" spans="1:49">
      <c r="A9" s="105">
        <v>1977</v>
      </c>
      <c r="B9" s="614">
        <v>0.11380617217108827</v>
      </c>
      <c r="C9" s="614">
        <v>0.33332517140058765</v>
      </c>
      <c r="D9" s="614">
        <v>0.447489539748954</v>
      </c>
      <c r="E9" s="614" t="s">
        <v>480</v>
      </c>
      <c r="F9" s="613">
        <v>1.0037968892955169</v>
      </c>
      <c r="G9" s="614">
        <v>7.870182555780933E-2</v>
      </c>
      <c r="H9" s="614">
        <v>0.9336363636363636</v>
      </c>
      <c r="I9" s="614">
        <v>1.8739897370109044</v>
      </c>
      <c r="J9" s="614">
        <v>0.33640827779726412</v>
      </c>
      <c r="K9" s="614">
        <v>0.37128099173553719</v>
      </c>
      <c r="L9" s="614">
        <v>9.20876747141042</v>
      </c>
      <c r="M9" s="615">
        <v>0.54786432297378795</v>
      </c>
      <c r="N9" s="614">
        <v>0.7564189482833551</v>
      </c>
      <c r="O9" s="614">
        <v>0.46463351463351465</v>
      </c>
      <c r="P9" s="614">
        <v>1.1495822356040648</v>
      </c>
      <c r="Q9" s="607">
        <v>0.83027683224387749</v>
      </c>
      <c r="R9" s="163"/>
      <c r="S9" s="3">
        <f t="shared" si="0"/>
        <v>1977</v>
      </c>
      <c r="T9" s="163">
        <f t="shared" si="1"/>
        <v>0.54786432297378795</v>
      </c>
      <c r="U9" s="163">
        <f t="shared" si="2"/>
        <v>0.83027683224387749</v>
      </c>
      <c r="W9" s="3">
        <f t="shared" si="3"/>
        <v>1977</v>
      </c>
      <c r="X9" s="568">
        <f t="shared" si="4"/>
        <v>151.54789195565147</v>
      </c>
      <c r="Z9" s="3">
        <f t="shared" si="5"/>
        <v>1977</v>
      </c>
      <c r="AA9" s="568">
        <f t="shared" si="6"/>
        <v>0.7564189482833551</v>
      </c>
      <c r="AB9" s="568">
        <f t="shared" si="7"/>
        <v>0.46463351463351465</v>
      </c>
      <c r="AC9" s="568">
        <f t="shared" si="8"/>
        <v>1.1495822356040648</v>
      </c>
      <c r="AF9" s="3">
        <f t="shared" si="9"/>
        <v>1977</v>
      </c>
      <c r="AG9" s="163">
        <f t="shared" si="10"/>
        <v>0.11380617217108827</v>
      </c>
      <c r="AH9" s="163">
        <f t="shared" si="11"/>
        <v>7.870182555780933E-2</v>
      </c>
      <c r="AI9" s="163">
        <f t="shared" si="12"/>
        <v>0.9336363636363636</v>
      </c>
      <c r="AL9" s="3">
        <f t="shared" si="13"/>
        <v>1977</v>
      </c>
      <c r="AM9" s="163">
        <f t="shared" si="14"/>
        <v>0.33332517140058765</v>
      </c>
      <c r="AN9" s="163">
        <f t="shared" si="15"/>
        <v>1.8739897370109044</v>
      </c>
      <c r="AO9" s="163">
        <f t="shared" si="16"/>
        <v>0.33640827779726412</v>
      </c>
      <c r="AP9" s="163">
        <f t="shared" si="17"/>
        <v>0.37128099173553719</v>
      </c>
      <c r="AQ9" s="163"/>
      <c r="AT9" s="3">
        <f t="shared" si="18"/>
        <v>1977</v>
      </c>
      <c r="AU9" s="163">
        <f t="shared" si="19"/>
        <v>0.447489539748954</v>
      </c>
      <c r="AV9" s="163">
        <f t="shared" si="20"/>
        <v>1.0037968892955169</v>
      </c>
      <c r="AW9" s="163">
        <f t="shared" si="21"/>
        <v>9.20876747141042</v>
      </c>
    </row>
    <row r="10" spans="1:49">
      <c r="A10" s="105">
        <v>1978</v>
      </c>
      <c r="B10" s="614">
        <v>0.11902796882164143</v>
      </c>
      <c r="C10" s="614">
        <v>0.40581053583540588</v>
      </c>
      <c r="D10" s="614">
        <v>0.36573185201164921</v>
      </c>
      <c r="E10" s="614" t="s">
        <v>480</v>
      </c>
      <c r="F10" s="613">
        <v>1.0974464741701042</v>
      </c>
      <c r="G10" s="614">
        <v>1.8094011590470058E-2</v>
      </c>
      <c r="H10" s="614">
        <v>0.85219524793388435</v>
      </c>
      <c r="I10" s="614">
        <v>1.8049198452183528</v>
      </c>
      <c r="J10" s="614">
        <v>0.32585076490789888</v>
      </c>
      <c r="K10" s="614">
        <v>0.34203247143716176</v>
      </c>
      <c r="L10" s="614">
        <v>19.131647940074906</v>
      </c>
      <c r="M10" s="615">
        <v>0.57732717952367862</v>
      </c>
      <c r="N10" s="614">
        <v>0.76993879290307587</v>
      </c>
      <c r="O10" s="614">
        <v>0.39474833497106671</v>
      </c>
      <c r="P10" s="614">
        <v>1.2885405477980665</v>
      </c>
      <c r="Q10" s="607">
        <v>0.86458971380293581</v>
      </c>
      <c r="R10" s="163"/>
      <c r="S10" s="3">
        <f t="shared" si="0"/>
        <v>1978</v>
      </c>
      <c r="T10" s="163">
        <f t="shared" si="1"/>
        <v>0.57732717952367862</v>
      </c>
      <c r="U10" s="163">
        <f t="shared" si="2"/>
        <v>0.86458971380293581</v>
      </c>
      <c r="W10" s="3">
        <f t="shared" si="3"/>
        <v>1978</v>
      </c>
      <c r="X10" s="568">
        <f t="shared" si="4"/>
        <v>149.75732036663544</v>
      </c>
      <c r="Z10" s="3">
        <f t="shared" si="5"/>
        <v>1978</v>
      </c>
      <c r="AA10" s="568">
        <f t="shared" si="6"/>
        <v>0.76993879290307587</v>
      </c>
      <c r="AB10" s="568">
        <f t="shared" si="7"/>
        <v>0.39474833497106671</v>
      </c>
      <c r="AC10" s="568">
        <f t="shared" si="8"/>
        <v>1.2885405477980665</v>
      </c>
      <c r="AF10" s="3">
        <f t="shared" si="9"/>
        <v>1978</v>
      </c>
      <c r="AG10" s="163">
        <f t="shared" si="10"/>
        <v>0.11902796882164143</v>
      </c>
      <c r="AH10" s="163">
        <f t="shared" si="11"/>
        <v>1.8094011590470058E-2</v>
      </c>
      <c r="AI10" s="163">
        <f t="shared" si="12"/>
        <v>0.85219524793388435</v>
      </c>
      <c r="AL10" s="3">
        <f t="shared" si="13"/>
        <v>1978</v>
      </c>
      <c r="AM10" s="163">
        <f t="shared" si="14"/>
        <v>0.40581053583540588</v>
      </c>
      <c r="AN10" s="163">
        <f t="shared" si="15"/>
        <v>1.8049198452183528</v>
      </c>
      <c r="AO10" s="163">
        <f t="shared" si="16"/>
        <v>0.32585076490789888</v>
      </c>
      <c r="AP10" s="163">
        <f t="shared" si="17"/>
        <v>0.34203247143716176</v>
      </c>
      <c r="AQ10" s="163"/>
      <c r="AT10" s="3">
        <f t="shared" si="18"/>
        <v>1978</v>
      </c>
      <c r="AU10" s="163">
        <f t="shared" si="19"/>
        <v>0.36573185201164921</v>
      </c>
      <c r="AV10" s="163">
        <f t="shared" si="20"/>
        <v>1.0974464741701042</v>
      </c>
      <c r="AW10" s="163">
        <f t="shared" si="21"/>
        <v>19.131647940074906</v>
      </c>
    </row>
    <row r="11" spans="1:49">
      <c r="A11" s="105">
        <v>1979</v>
      </c>
      <c r="B11" s="614">
        <v>0.11177117711771176</v>
      </c>
      <c r="C11" s="614">
        <v>0.31684341859014348</v>
      </c>
      <c r="D11" s="614">
        <v>0.59239727166860756</v>
      </c>
      <c r="E11" s="614" t="s">
        <v>480</v>
      </c>
      <c r="F11" s="613">
        <v>1.1339597973525086</v>
      </c>
      <c r="G11" s="614">
        <v>0.19991484530229917</v>
      </c>
      <c r="H11" s="614">
        <v>0.87477092241905918</v>
      </c>
      <c r="I11" s="614">
        <v>1.8782902680511953</v>
      </c>
      <c r="J11" s="614">
        <v>0.38359966358284275</v>
      </c>
      <c r="K11" s="614">
        <v>0.34671689989235738</v>
      </c>
      <c r="L11" s="614">
        <v>16.627272727272729</v>
      </c>
      <c r="M11" s="615">
        <v>0.62532643720077108</v>
      </c>
      <c r="N11" s="614">
        <v>0.73989861058956063</v>
      </c>
      <c r="O11" s="614">
        <v>0.47532479168533281</v>
      </c>
      <c r="P11" s="614">
        <v>1.4470122466216215</v>
      </c>
      <c r="Q11" s="607">
        <v>0.9405228482135316</v>
      </c>
      <c r="R11" s="163"/>
      <c r="S11" s="3">
        <f t="shared" si="0"/>
        <v>1979</v>
      </c>
      <c r="T11" s="163">
        <f t="shared" si="1"/>
        <v>0.62532643720077108</v>
      </c>
      <c r="U11" s="163">
        <f t="shared" si="2"/>
        <v>0.9405228482135316</v>
      </c>
      <c r="W11" s="3">
        <f t="shared" si="3"/>
        <v>1979</v>
      </c>
      <c r="X11" s="568">
        <f t="shared" si="4"/>
        <v>150.4050992028603</v>
      </c>
      <c r="Z11" s="3">
        <f t="shared" si="5"/>
        <v>1979</v>
      </c>
      <c r="AA11" s="568">
        <f t="shared" si="6"/>
        <v>0.73989861058956063</v>
      </c>
      <c r="AB11" s="568">
        <f t="shared" si="7"/>
        <v>0.47532479168533281</v>
      </c>
      <c r="AC11" s="568">
        <f t="shared" si="8"/>
        <v>1.4470122466216215</v>
      </c>
      <c r="AF11" s="3">
        <f t="shared" si="9"/>
        <v>1979</v>
      </c>
      <c r="AG11" s="163">
        <f t="shared" si="10"/>
        <v>0.11177117711771176</v>
      </c>
      <c r="AH11" s="163">
        <f t="shared" si="11"/>
        <v>0.19991484530229917</v>
      </c>
      <c r="AI11" s="163">
        <f t="shared" si="12"/>
        <v>0.87477092241905918</v>
      </c>
      <c r="AL11" s="3">
        <f t="shared" si="13"/>
        <v>1979</v>
      </c>
      <c r="AM11" s="163">
        <f t="shared" si="14"/>
        <v>0.31684341859014348</v>
      </c>
      <c r="AN11" s="163">
        <f t="shared" si="15"/>
        <v>1.8782902680511953</v>
      </c>
      <c r="AO11" s="163">
        <f t="shared" si="16"/>
        <v>0.38359966358284275</v>
      </c>
      <c r="AP11" s="163">
        <f t="shared" si="17"/>
        <v>0.34671689989235738</v>
      </c>
      <c r="AQ11" s="163"/>
      <c r="AT11" s="3">
        <f t="shared" si="18"/>
        <v>1979</v>
      </c>
      <c r="AU11" s="163">
        <f t="shared" si="19"/>
        <v>0.59239727166860756</v>
      </c>
      <c r="AV11" s="163">
        <f t="shared" si="20"/>
        <v>1.1339597973525086</v>
      </c>
      <c r="AW11" s="163">
        <f t="shared" si="21"/>
        <v>16.627272727272729</v>
      </c>
    </row>
    <row r="12" spans="1:49">
      <c r="A12" s="105">
        <v>1980</v>
      </c>
      <c r="B12" s="614">
        <v>0.12582828642679017</v>
      </c>
      <c r="C12" s="614">
        <v>0.35718119090212114</v>
      </c>
      <c r="D12" s="614">
        <v>0.48301025471386039</v>
      </c>
      <c r="E12" s="614">
        <v>2.0831084727468967E-2</v>
      </c>
      <c r="F12" s="613">
        <v>1.0557566476402616</v>
      </c>
      <c r="G12" s="614">
        <v>0.33600902643455838</v>
      </c>
      <c r="H12" s="614">
        <v>0.91522619257173032</v>
      </c>
      <c r="I12" s="614">
        <v>2.2279899286613514</v>
      </c>
      <c r="J12" s="614">
        <v>0.3763218390804598</v>
      </c>
      <c r="K12" s="614">
        <v>0.413562091503268</v>
      </c>
      <c r="L12" s="614">
        <v>14.40742397137746</v>
      </c>
      <c r="M12" s="615">
        <v>0.68323125355017567</v>
      </c>
      <c r="N12" s="614">
        <v>0.77664388987918398</v>
      </c>
      <c r="O12" s="614">
        <v>0.569016393442623</v>
      </c>
      <c r="P12" s="614">
        <v>1.3235266484455073</v>
      </c>
      <c r="Q12" s="607">
        <v>0.96503206405565012</v>
      </c>
      <c r="R12" s="163"/>
      <c r="S12" s="3">
        <f t="shared" si="0"/>
        <v>1980</v>
      </c>
      <c r="T12" s="163">
        <f t="shared" si="1"/>
        <v>0.68323125355017567</v>
      </c>
      <c r="U12" s="163">
        <f t="shared" si="2"/>
        <v>0.96503206405565012</v>
      </c>
      <c r="W12" s="3">
        <f t="shared" si="3"/>
        <v>1980</v>
      </c>
      <c r="X12" s="568">
        <f t="shared" si="4"/>
        <v>141.24530443260517</v>
      </c>
      <c r="Z12" s="3">
        <f t="shared" si="5"/>
        <v>1980</v>
      </c>
      <c r="AA12" s="568">
        <f t="shared" si="6"/>
        <v>0.77664388987918398</v>
      </c>
      <c r="AB12" s="568">
        <f t="shared" si="7"/>
        <v>0.569016393442623</v>
      </c>
      <c r="AC12" s="568">
        <f t="shared" si="8"/>
        <v>1.3235266484455073</v>
      </c>
      <c r="AF12" s="3">
        <f t="shared" si="9"/>
        <v>1980</v>
      </c>
      <c r="AG12" s="163">
        <f t="shared" si="10"/>
        <v>0.12582828642679017</v>
      </c>
      <c r="AH12" s="163">
        <f t="shared" si="11"/>
        <v>0.33600902643455838</v>
      </c>
      <c r="AI12" s="163">
        <f t="shared" si="12"/>
        <v>0.91522619257173032</v>
      </c>
      <c r="AL12" s="3">
        <f t="shared" si="13"/>
        <v>1980</v>
      </c>
      <c r="AM12" s="163">
        <f t="shared" si="14"/>
        <v>0.35718119090212114</v>
      </c>
      <c r="AN12" s="163">
        <f t="shared" si="15"/>
        <v>2.2279899286613514</v>
      </c>
      <c r="AO12" s="163">
        <f t="shared" si="16"/>
        <v>0.3763218390804598</v>
      </c>
      <c r="AP12" s="163">
        <f t="shared" si="17"/>
        <v>0.413562091503268</v>
      </c>
      <c r="AQ12" s="163">
        <f t="shared" ref="AQ12:AQ25" si="22">E12</f>
        <v>2.0831084727468967E-2</v>
      </c>
      <c r="AT12" s="3">
        <f t="shared" si="18"/>
        <v>1980</v>
      </c>
      <c r="AU12" s="163">
        <f t="shared" si="19"/>
        <v>0.48301025471386039</v>
      </c>
      <c r="AV12" s="163">
        <f t="shared" si="20"/>
        <v>1.0557566476402616</v>
      </c>
      <c r="AW12" s="163">
        <f t="shared" si="21"/>
        <v>14.40742397137746</v>
      </c>
    </row>
    <row r="13" spans="1:49">
      <c r="A13" s="105">
        <v>1981</v>
      </c>
      <c r="B13" s="614">
        <v>0.14556213017751479</v>
      </c>
      <c r="C13" s="614">
        <v>0.71591726618705032</v>
      </c>
      <c r="D13" s="614">
        <v>0.52207364341085272</v>
      </c>
      <c r="E13" s="614">
        <v>0.15104826913700634</v>
      </c>
      <c r="F13" s="613">
        <v>1.14342530449913</v>
      </c>
      <c r="G13" s="614">
        <v>0.41888720666161994</v>
      </c>
      <c r="H13" s="614">
        <v>1.1849720083974806</v>
      </c>
      <c r="I13" s="614">
        <v>2.2474821610601428</v>
      </c>
      <c r="J13" s="614">
        <v>0.48428571428571426</v>
      </c>
      <c r="K13" s="614">
        <v>0.45800000000000002</v>
      </c>
      <c r="L13" s="614">
        <v>38.496322489391801</v>
      </c>
      <c r="M13" s="615">
        <v>0.82378594979504904</v>
      </c>
      <c r="N13" s="614">
        <v>0.95793770032051273</v>
      </c>
      <c r="O13" s="614">
        <v>0.76691533010070867</v>
      </c>
      <c r="P13" s="614">
        <v>1.8362811042792884</v>
      </c>
      <c r="Q13" s="607">
        <v>1.3081675011379155</v>
      </c>
      <c r="R13" s="163"/>
      <c r="S13" s="3">
        <f t="shared" si="0"/>
        <v>1981</v>
      </c>
      <c r="T13" s="163">
        <f t="shared" si="1"/>
        <v>0.82378594979504904</v>
      </c>
      <c r="U13" s="163">
        <f t="shared" si="2"/>
        <v>1.3081675011379155</v>
      </c>
      <c r="W13" s="3">
        <f t="shared" si="3"/>
        <v>1981</v>
      </c>
      <c r="X13" s="568">
        <f t="shared" si="4"/>
        <v>158.79944316401321</v>
      </c>
      <c r="Z13" s="3">
        <f t="shared" si="5"/>
        <v>1981</v>
      </c>
      <c r="AA13" s="568">
        <f t="shared" si="6"/>
        <v>0.95793770032051273</v>
      </c>
      <c r="AB13" s="568">
        <f t="shared" si="7"/>
        <v>0.76691533010070867</v>
      </c>
      <c r="AC13" s="568">
        <f t="shared" si="8"/>
        <v>1.8362811042792884</v>
      </c>
      <c r="AF13" s="3">
        <f t="shared" si="9"/>
        <v>1981</v>
      </c>
      <c r="AG13" s="163">
        <f t="shared" si="10"/>
        <v>0.14556213017751479</v>
      </c>
      <c r="AH13" s="163">
        <f t="shared" si="11"/>
        <v>0.41888720666161994</v>
      </c>
      <c r="AI13" s="163">
        <f t="shared" si="12"/>
        <v>1.1849720083974806</v>
      </c>
      <c r="AL13" s="3">
        <f t="shared" si="13"/>
        <v>1981</v>
      </c>
      <c r="AM13" s="163">
        <f t="shared" si="14"/>
        <v>0.71591726618705032</v>
      </c>
      <c r="AN13" s="163">
        <f t="shared" si="15"/>
        <v>2.2474821610601428</v>
      </c>
      <c r="AO13" s="163">
        <f t="shared" si="16"/>
        <v>0.48428571428571426</v>
      </c>
      <c r="AP13" s="163">
        <f t="shared" si="17"/>
        <v>0.45800000000000002</v>
      </c>
      <c r="AQ13" s="163">
        <f t="shared" si="22"/>
        <v>0.15104826913700634</v>
      </c>
      <c r="AT13" s="3">
        <f t="shared" si="18"/>
        <v>1981</v>
      </c>
      <c r="AU13" s="163">
        <f t="shared" si="19"/>
        <v>0.52207364341085272</v>
      </c>
      <c r="AV13" s="163">
        <f t="shared" si="20"/>
        <v>1.14342530449913</v>
      </c>
      <c r="AW13" s="163">
        <f t="shared" si="21"/>
        <v>38.496322489391801</v>
      </c>
    </row>
    <row r="14" spans="1:49">
      <c r="A14" s="105">
        <v>1982</v>
      </c>
      <c r="B14" s="614">
        <v>0.16707257671699952</v>
      </c>
      <c r="C14" s="614">
        <v>0.87086131963650737</v>
      </c>
      <c r="D14" s="614">
        <v>0.45104983423669942</v>
      </c>
      <c r="E14" s="614">
        <v>0.17006835937500001</v>
      </c>
      <c r="F14" s="613">
        <v>1.3363516916675793</v>
      </c>
      <c r="G14" s="614">
        <v>0.52427716849451644</v>
      </c>
      <c r="H14" s="614">
        <v>1.2963412084465815</v>
      </c>
      <c r="I14" s="614">
        <v>2.7509054325955735</v>
      </c>
      <c r="J14" s="614">
        <v>0.70637490513534029</v>
      </c>
      <c r="K14" s="614">
        <v>0.50524261015058558</v>
      </c>
      <c r="L14" s="614">
        <v>31.729610389610389</v>
      </c>
      <c r="M14" s="615">
        <v>0.93717299767151196</v>
      </c>
      <c r="N14" s="614">
        <v>1.1521150190114069</v>
      </c>
      <c r="O14" s="614">
        <v>0.85897986880796195</v>
      </c>
      <c r="P14" s="614">
        <v>1.5639659586245069</v>
      </c>
      <c r="Q14" s="607">
        <v>1.3227464272627336</v>
      </c>
      <c r="R14" s="163"/>
      <c r="S14" s="3">
        <f t="shared" si="0"/>
        <v>1982</v>
      </c>
      <c r="T14" s="163">
        <f t="shared" si="1"/>
        <v>0.93717299767151196</v>
      </c>
      <c r="U14" s="163">
        <f t="shared" si="2"/>
        <v>1.3227464272627336</v>
      </c>
      <c r="W14" s="3">
        <f t="shared" si="3"/>
        <v>1982</v>
      </c>
      <c r="X14" s="568">
        <f t="shared" si="4"/>
        <v>141.14218298534129</v>
      </c>
      <c r="Z14" s="3">
        <f t="shared" si="5"/>
        <v>1982</v>
      </c>
      <c r="AA14" s="568">
        <f t="shared" si="6"/>
        <v>1.1521150190114069</v>
      </c>
      <c r="AB14" s="568">
        <f t="shared" si="7"/>
        <v>0.85897986880796195</v>
      </c>
      <c r="AC14" s="568">
        <f t="shared" si="8"/>
        <v>1.5639659586245069</v>
      </c>
      <c r="AF14" s="3">
        <f t="shared" si="9"/>
        <v>1982</v>
      </c>
      <c r="AG14" s="163">
        <f t="shared" si="10"/>
        <v>0.16707257671699952</v>
      </c>
      <c r="AH14" s="163">
        <f t="shared" si="11"/>
        <v>0.52427716849451644</v>
      </c>
      <c r="AI14" s="163">
        <f t="shared" si="12"/>
        <v>1.2963412084465815</v>
      </c>
      <c r="AL14" s="3">
        <f t="shared" si="13"/>
        <v>1982</v>
      </c>
      <c r="AM14" s="163">
        <f t="shared" si="14"/>
        <v>0.87086131963650737</v>
      </c>
      <c r="AN14" s="163">
        <f t="shared" si="15"/>
        <v>2.7509054325955735</v>
      </c>
      <c r="AO14" s="163">
        <f t="shared" si="16"/>
        <v>0.70637490513534029</v>
      </c>
      <c r="AP14" s="163">
        <f t="shared" si="17"/>
        <v>0.50524261015058558</v>
      </c>
      <c r="AQ14" s="163">
        <f t="shared" si="22"/>
        <v>0.17006835937500001</v>
      </c>
      <c r="AT14" s="3">
        <f t="shared" si="18"/>
        <v>1982</v>
      </c>
      <c r="AU14" s="163">
        <f t="shared" si="19"/>
        <v>0.45104983423669942</v>
      </c>
      <c r="AV14" s="163">
        <f t="shared" si="20"/>
        <v>1.3363516916675793</v>
      </c>
      <c r="AW14" s="163">
        <f t="shared" si="21"/>
        <v>31.729610389610389</v>
      </c>
    </row>
    <row r="15" spans="1:49">
      <c r="A15" s="105">
        <v>1983</v>
      </c>
      <c r="B15" s="614">
        <v>0.13585476550680786</v>
      </c>
      <c r="C15" s="614">
        <v>0.74227239353891339</v>
      </c>
      <c r="D15" s="614">
        <v>0.22233920198177476</v>
      </c>
      <c r="E15" s="614">
        <v>0.12533202164289228</v>
      </c>
      <c r="F15" s="613">
        <v>1.134850219423774</v>
      </c>
      <c r="G15" s="614">
        <v>0.36732705423838907</v>
      </c>
      <c r="H15" s="614">
        <v>1.1240249296340974</v>
      </c>
      <c r="I15" s="614">
        <v>2.1768907563025208</v>
      </c>
      <c r="J15" s="614">
        <v>0.6946492575524833</v>
      </c>
      <c r="K15" s="614">
        <v>0.50370189965903556</v>
      </c>
      <c r="L15" s="614">
        <v>13.631333333333334</v>
      </c>
      <c r="M15" s="615">
        <v>0.89891568932708199</v>
      </c>
      <c r="N15" s="614">
        <v>1.0114340659340659</v>
      </c>
      <c r="O15" s="614">
        <v>0.66197064597550714</v>
      </c>
      <c r="P15" s="614">
        <v>1.0257273941576166</v>
      </c>
      <c r="Q15" s="607">
        <v>0.96018315307491908</v>
      </c>
      <c r="R15" s="163"/>
      <c r="S15" s="3">
        <f t="shared" si="0"/>
        <v>1983</v>
      </c>
      <c r="T15" s="163">
        <f t="shared" si="1"/>
        <v>0.89891568932708199</v>
      </c>
      <c r="U15" s="163">
        <f t="shared" si="2"/>
        <v>0.96018315307491908</v>
      </c>
      <c r="W15" s="3">
        <f t="shared" si="3"/>
        <v>1983</v>
      </c>
      <c r="X15" s="568">
        <f t="shared" si="4"/>
        <v>106.8157074657025</v>
      </c>
      <c r="Z15" s="3">
        <f t="shared" si="5"/>
        <v>1983</v>
      </c>
      <c r="AA15" s="568">
        <f t="shared" si="6"/>
        <v>1.0114340659340659</v>
      </c>
      <c r="AB15" s="568">
        <f t="shared" si="7"/>
        <v>0.66197064597550714</v>
      </c>
      <c r="AC15" s="568">
        <f t="shared" si="8"/>
        <v>1.0257273941576166</v>
      </c>
      <c r="AF15" s="3">
        <f t="shared" si="9"/>
        <v>1983</v>
      </c>
      <c r="AG15" s="163">
        <f t="shared" si="10"/>
        <v>0.13585476550680786</v>
      </c>
      <c r="AH15" s="163">
        <f t="shared" si="11"/>
        <v>0.36732705423838907</v>
      </c>
      <c r="AI15" s="163">
        <f t="shared" si="12"/>
        <v>1.1240249296340974</v>
      </c>
      <c r="AL15" s="3">
        <f t="shared" si="13"/>
        <v>1983</v>
      </c>
      <c r="AM15" s="163">
        <f t="shared" si="14"/>
        <v>0.74227239353891339</v>
      </c>
      <c r="AN15" s="163">
        <f t="shared" si="15"/>
        <v>2.1768907563025208</v>
      </c>
      <c r="AO15" s="163">
        <f t="shared" si="16"/>
        <v>0.6946492575524833</v>
      </c>
      <c r="AP15" s="163">
        <f t="shared" si="17"/>
        <v>0.50370189965903556</v>
      </c>
      <c r="AQ15" s="163">
        <f t="shared" si="22"/>
        <v>0.12533202164289228</v>
      </c>
      <c r="AT15" s="3">
        <f t="shared" si="18"/>
        <v>1983</v>
      </c>
      <c r="AU15" s="163">
        <f t="shared" si="19"/>
        <v>0.22233920198177476</v>
      </c>
      <c r="AV15" s="163">
        <f t="shared" si="20"/>
        <v>1.134850219423774</v>
      </c>
      <c r="AW15" s="163">
        <f t="shared" si="21"/>
        <v>13.631333333333334</v>
      </c>
    </row>
    <row r="16" spans="1:49">
      <c r="A16" s="105">
        <v>1984</v>
      </c>
      <c r="B16" s="614">
        <v>0.16956521739130434</v>
      </c>
      <c r="C16" s="614">
        <v>0.61998298113742734</v>
      </c>
      <c r="D16" s="614">
        <v>0.27584163206063783</v>
      </c>
      <c r="E16" s="614">
        <v>0.15620675620675623</v>
      </c>
      <c r="F16" s="613">
        <v>1.2484741488020177</v>
      </c>
      <c r="G16" s="614">
        <v>0.40018714909544606</v>
      </c>
      <c r="H16" s="614">
        <v>1.0433572126343211</v>
      </c>
      <c r="I16" s="614">
        <v>2.0644770516976623</v>
      </c>
      <c r="J16" s="614">
        <v>0.56028551369061552</v>
      </c>
      <c r="K16" s="614">
        <v>0.73200350723366947</v>
      </c>
      <c r="L16" s="614">
        <v>14.014955070603339</v>
      </c>
      <c r="M16" s="615">
        <v>0.94706162913714709</v>
      </c>
      <c r="N16" s="614">
        <v>0.9542033480819232</v>
      </c>
      <c r="O16" s="614">
        <v>0.6738767756854972</v>
      </c>
      <c r="P16" s="614">
        <v>1.1377979924717692</v>
      </c>
      <c r="Q16" s="607">
        <v>1.0044115816121848</v>
      </c>
      <c r="R16" s="163"/>
      <c r="S16" s="3">
        <f t="shared" si="0"/>
        <v>1984</v>
      </c>
      <c r="T16" s="163">
        <f t="shared" si="1"/>
        <v>0.94706162913714709</v>
      </c>
      <c r="U16" s="163">
        <f t="shared" si="2"/>
        <v>1.0044115816121848</v>
      </c>
      <c r="W16" s="3">
        <f t="shared" si="3"/>
        <v>1984</v>
      </c>
      <c r="X16" s="568">
        <f t="shared" si="4"/>
        <v>106.055567104676</v>
      </c>
      <c r="Z16" s="3">
        <f t="shared" si="5"/>
        <v>1984</v>
      </c>
      <c r="AA16" s="568">
        <f t="shared" si="6"/>
        <v>0.9542033480819232</v>
      </c>
      <c r="AB16" s="568">
        <f t="shared" si="7"/>
        <v>0.6738767756854972</v>
      </c>
      <c r="AC16" s="568">
        <f t="shared" si="8"/>
        <v>1.1377979924717692</v>
      </c>
      <c r="AF16" s="3">
        <f t="shared" si="9"/>
        <v>1984</v>
      </c>
      <c r="AG16" s="163">
        <f t="shared" si="10"/>
        <v>0.16956521739130434</v>
      </c>
      <c r="AH16" s="163">
        <f t="shared" si="11"/>
        <v>0.40018714909544606</v>
      </c>
      <c r="AI16" s="163">
        <f t="shared" si="12"/>
        <v>1.0433572126343211</v>
      </c>
      <c r="AL16" s="3">
        <f t="shared" si="13"/>
        <v>1984</v>
      </c>
      <c r="AM16" s="163">
        <f t="shared" si="14"/>
        <v>0.61998298113742734</v>
      </c>
      <c r="AN16" s="163">
        <f t="shared" si="15"/>
        <v>2.0644770516976623</v>
      </c>
      <c r="AO16" s="163">
        <f t="shared" si="16"/>
        <v>0.56028551369061552</v>
      </c>
      <c r="AP16" s="163">
        <f t="shared" si="17"/>
        <v>0.73200350723366947</v>
      </c>
      <c r="AQ16" s="163">
        <f t="shared" si="22"/>
        <v>0.15620675620675623</v>
      </c>
      <c r="AT16" s="3">
        <f t="shared" si="18"/>
        <v>1984</v>
      </c>
      <c r="AU16" s="163">
        <f t="shared" si="19"/>
        <v>0.27584163206063783</v>
      </c>
      <c r="AV16" s="163">
        <f t="shared" si="20"/>
        <v>1.2484741488020177</v>
      </c>
      <c r="AW16" s="163">
        <f t="shared" si="21"/>
        <v>14.014955070603339</v>
      </c>
    </row>
    <row r="17" spans="1:49">
      <c r="A17" s="105">
        <v>1985</v>
      </c>
      <c r="B17" s="614">
        <v>0.1837551945598791</v>
      </c>
      <c r="C17" s="614">
        <v>0.73334370623930289</v>
      </c>
      <c r="D17" s="614">
        <v>0.26580071717402914</v>
      </c>
      <c r="E17" s="614">
        <v>0.12958815028901732</v>
      </c>
      <c r="F17" s="613">
        <v>1.3757545579898882</v>
      </c>
      <c r="G17" s="614">
        <v>0.41558759521218719</v>
      </c>
      <c r="H17" s="614">
        <v>1.2019141064822261</v>
      </c>
      <c r="I17" s="614">
        <v>1.9603020850435069</v>
      </c>
      <c r="J17" s="614">
        <v>0.61135201472693801</v>
      </c>
      <c r="K17" s="614">
        <v>0.74792626728110601</v>
      </c>
      <c r="L17" s="614">
        <v>13.411052975801178</v>
      </c>
      <c r="M17" s="615">
        <v>1.0508265919846624</v>
      </c>
      <c r="N17" s="614">
        <v>0.9635453707362045</v>
      </c>
      <c r="O17" s="614">
        <v>0.75649122807017544</v>
      </c>
      <c r="P17" s="614">
        <v>1.1136186484300317</v>
      </c>
      <c r="Q17" s="607">
        <v>1.0098704608755058</v>
      </c>
      <c r="R17" s="163"/>
      <c r="S17" s="3">
        <f t="shared" si="0"/>
        <v>1985</v>
      </c>
      <c r="T17" s="163">
        <f t="shared" si="1"/>
        <v>1.0508265919846624</v>
      </c>
      <c r="U17" s="163">
        <f t="shared" si="2"/>
        <v>1.0098704608755058</v>
      </c>
      <c r="W17" s="3">
        <f t="shared" si="3"/>
        <v>1985</v>
      </c>
      <c r="X17" s="568">
        <f t="shared" si="4"/>
        <v>96.102484327903795</v>
      </c>
      <c r="Z17" s="3">
        <f t="shared" si="5"/>
        <v>1985</v>
      </c>
      <c r="AA17" s="568">
        <f t="shared" si="6"/>
        <v>0.9635453707362045</v>
      </c>
      <c r="AB17" s="568">
        <f t="shared" si="7"/>
        <v>0.75649122807017544</v>
      </c>
      <c r="AC17" s="568">
        <f t="shared" si="8"/>
        <v>1.1136186484300317</v>
      </c>
      <c r="AF17" s="3">
        <f t="shared" si="9"/>
        <v>1985</v>
      </c>
      <c r="AG17" s="163">
        <f t="shared" si="10"/>
        <v>0.1837551945598791</v>
      </c>
      <c r="AH17" s="163">
        <f t="shared" si="11"/>
        <v>0.41558759521218719</v>
      </c>
      <c r="AI17" s="163">
        <f t="shared" si="12"/>
        <v>1.2019141064822261</v>
      </c>
      <c r="AL17" s="3">
        <f t="shared" si="13"/>
        <v>1985</v>
      </c>
      <c r="AM17" s="163">
        <f t="shared" si="14"/>
        <v>0.73334370623930289</v>
      </c>
      <c r="AN17" s="163">
        <f t="shared" si="15"/>
        <v>1.9603020850435069</v>
      </c>
      <c r="AO17" s="163">
        <f t="shared" si="16"/>
        <v>0.61135201472693801</v>
      </c>
      <c r="AP17" s="163">
        <f t="shared" si="17"/>
        <v>0.74792626728110601</v>
      </c>
      <c r="AQ17" s="163">
        <f t="shared" si="22"/>
        <v>0.12958815028901732</v>
      </c>
      <c r="AT17" s="3">
        <f t="shared" si="18"/>
        <v>1985</v>
      </c>
      <c r="AU17" s="163">
        <f t="shared" si="19"/>
        <v>0.26580071717402914</v>
      </c>
      <c r="AV17" s="163">
        <f t="shared" si="20"/>
        <v>1.3757545579898882</v>
      </c>
      <c r="AW17" s="163">
        <f t="shared" si="21"/>
        <v>13.411052975801178</v>
      </c>
    </row>
    <row r="18" spans="1:49">
      <c r="A18" s="105">
        <v>1986</v>
      </c>
      <c r="B18" s="614">
        <v>0.18970260223048327</v>
      </c>
      <c r="C18" s="614">
        <v>0.75384615384615383</v>
      </c>
      <c r="D18" s="614">
        <v>0.28045390070921983</v>
      </c>
      <c r="E18" s="614">
        <v>0.11110565110565111</v>
      </c>
      <c r="F18" s="613">
        <v>1.5073052180128663</v>
      </c>
      <c r="G18" s="614">
        <v>0.39240207645115621</v>
      </c>
      <c r="H18" s="614">
        <v>1.2228692792545903</v>
      </c>
      <c r="I18" s="614">
        <v>1.872253864930838</v>
      </c>
      <c r="J18" s="614">
        <v>0.66369439071566727</v>
      </c>
      <c r="K18" s="614">
        <v>0.53187772925764187</v>
      </c>
      <c r="L18" s="614">
        <v>7.0929773929773932</v>
      </c>
      <c r="M18" s="615">
        <v>1.1186432994450215</v>
      </c>
      <c r="N18" s="614">
        <v>0.94803308099593053</v>
      </c>
      <c r="O18" s="614">
        <v>0.78010684661886687</v>
      </c>
      <c r="P18" s="614">
        <v>1.3188339023500943</v>
      </c>
      <c r="Q18" s="607">
        <v>1.0788588508208421</v>
      </c>
      <c r="R18" s="163"/>
      <c r="S18" s="3">
        <f t="shared" si="0"/>
        <v>1986</v>
      </c>
      <c r="T18" s="163">
        <f t="shared" si="1"/>
        <v>1.1186432994450215</v>
      </c>
      <c r="U18" s="163">
        <f t="shared" si="2"/>
        <v>1.0788588508208421</v>
      </c>
      <c r="W18" s="3">
        <f t="shared" si="3"/>
        <v>1986</v>
      </c>
      <c r="X18" s="568">
        <f t="shared" si="4"/>
        <v>96.443508968058254</v>
      </c>
      <c r="Z18" s="3">
        <f t="shared" si="5"/>
        <v>1986</v>
      </c>
      <c r="AA18" s="568">
        <f t="shared" si="6"/>
        <v>0.94803308099593053</v>
      </c>
      <c r="AB18" s="568">
        <f t="shared" si="7"/>
        <v>0.78010684661886687</v>
      </c>
      <c r="AC18" s="568">
        <f t="shared" si="8"/>
        <v>1.3188339023500943</v>
      </c>
      <c r="AF18" s="3">
        <f t="shared" si="9"/>
        <v>1986</v>
      </c>
      <c r="AG18" s="163">
        <f t="shared" si="10"/>
        <v>0.18970260223048327</v>
      </c>
      <c r="AH18" s="163">
        <f t="shared" si="11"/>
        <v>0.39240207645115621</v>
      </c>
      <c r="AI18" s="163">
        <f t="shared" si="12"/>
        <v>1.2228692792545903</v>
      </c>
      <c r="AL18" s="3">
        <f t="shared" si="13"/>
        <v>1986</v>
      </c>
      <c r="AM18" s="163">
        <f t="shared" si="14"/>
        <v>0.75384615384615383</v>
      </c>
      <c r="AN18" s="163">
        <f t="shared" si="15"/>
        <v>1.872253864930838</v>
      </c>
      <c r="AO18" s="163">
        <f t="shared" si="16"/>
        <v>0.66369439071566727</v>
      </c>
      <c r="AP18" s="163">
        <f t="shared" si="17"/>
        <v>0.53187772925764187</v>
      </c>
      <c r="AQ18" s="163">
        <f t="shared" si="22"/>
        <v>0.11110565110565111</v>
      </c>
      <c r="AT18" s="3">
        <f t="shared" si="18"/>
        <v>1986</v>
      </c>
      <c r="AU18" s="163">
        <f t="shared" si="19"/>
        <v>0.28045390070921983</v>
      </c>
      <c r="AV18" s="163">
        <f t="shared" si="20"/>
        <v>1.5073052180128663</v>
      </c>
      <c r="AW18" s="163">
        <f t="shared" si="21"/>
        <v>7.0929773929773932</v>
      </c>
    </row>
    <row r="19" spans="1:49">
      <c r="A19" s="105">
        <v>1987</v>
      </c>
      <c r="B19" s="614">
        <v>0.16371271358239212</v>
      </c>
      <c r="C19" s="614">
        <v>0.51020977325087913</v>
      </c>
      <c r="D19" s="614">
        <v>0.31188743013128817</v>
      </c>
      <c r="E19" s="614">
        <v>0.2253272623790552</v>
      </c>
      <c r="F19" s="613">
        <v>1.4625936876847967</v>
      </c>
      <c r="G19" s="614">
        <v>0.36999014778325123</v>
      </c>
      <c r="H19" s="614">
        <v>0.95692137320044302</v>
      </c>
      <c r="I19" s="614">
        <v>1.9420076901950014</v>
      </c>
      <c r="J19" s="614">
        <v>0.59732418524871356</v>
      </c>
      <c r="K19" s="614">
        <v>0.43100885967419267</v>
      </c>
      <c r="L19" s="614">
        <v>7.8259259259259251</v>
      </c>
      <c r="M19" s="615">
        <v>1.1052214760759695</v>
      </c>
      <c r="N19" s="614">
        <v>0.89182040202893109</v>
      </c>
      <c r="O19" s="614">
        <v>0.63127918897368729</v>
      </c>
      <c r="P19" s="614">
        <v>1.1596989591673339</v>
      </c>
      <c r="Q19" s="607">
        <v>0.94208599697604711</v>
      </c>
      <c r="R19" s="163"/>
      <c r="S19" s="3">
        <f t="shared" si="0"/>
        <v>1987</v>
      </c>
      <c r="T19" s="163">
        <f t="shared" si="1"/>
        <v>1.1052214760759695</v>
      </c>
      <c r="U19" s="163">
        <f t="shared" si="2"/>
        <v>0.94208599697604711</v>
      </c>
      <c r="W19" s="3">
        <f t="shared" si="3"/>
        <v>1987</v>
      </c>
      <c r="X19" s="568">
        <f t="shared" si="4"/>
        <v>85.239566672272204</v>
      </c>
      <c r="Z19" s="3">
        <f t="shared" si="5"/>
        <v>1987</v>
      </c>
      <c r="AA19" s="568">
        <f t="shared" si="6"/>
        <v>0.89182040202893109</v>
      </c>
      <c r="AB19" s="568">
        <f t="shared" si="7"/>
        <v>0.63127918897368729</v>
      </c>
      <c r="AC19" s="568">
        <f t="shared" si="8"/>
        <v>1.1596989591673339</v>
      </c>
      <c r="AF19" s="3">
        <f t="shared" si="9"/>
        <v>1987</v>
      </c>
      <c r="AG19" s="163">
        <f t="shared" si="10"/>
        <v>0.16371271358239212</v>
      </c>
      <c r="AH19" s="163">
        <f t="shared" si="11"/>
        <v>0.36999014778325123</v>
      </c>
      <c r="AI19" s="163">
        <f t="shared" si="12"/>
        <v>0.95692137320044302</v>
      </c>
      <c r="AL19" s="3">
        <f t="shared" si="13"/>
        <v>1987</v>
      </c>
      <c r="AM19" s="163">
        <f t="shared" si="14"/>
        <v>0.51020977325087913</v>
      </c>
      <c r="AN19" s="163">
        <f t="shared" si="15"/>
        <v>1.9420076901950014</v>
      </c>
      <c r="AO19" s="163">
        <f t="shared" si="16"/>
        <v>0.59732418524871356</v>
      </c>
      <c r="AP19" s="163">
        <f t="shared" si="17"/>
        <v>0.43100885967419267</v>
      </c>
      <c r="AQ19" s="163">
        <f t="shared" si="22"/>
        <v>0.2253272623790552</v>
      </c>
      <c r="AT19" s="3">
        <f t="shared" si="18"/>
        <v>1987</v>
      </c>
      <c r="AU19" s="163">
        <f t="shared" si="19"/>
        <v>0.31188743013128817</v>
      </c>
      <c r="AV19" s="163">
        <f t="shared" si="20"/>
        <v>1.4625936876847967</v>
      </c>
      <c r="AW19" s="163">
        <f t="shared" si="21"/>
        <v>7.8259259259259251</v>
      </c>
    </row>
    <row r="20" spans="1:49">
      <c r="A20" s="105">
        <v>1988</v>
      </c>
      <c r="B20" s="614">
        <v>0.17613488975356678</v>
      </c>
      <c r="C20" s="614">
        <v>0.38927398759576798</v>
      </c>
      <c r="D20" s="614">
        <v>0.42864838787488946</v>
      </c>
      <c r="E20" s="614">
        <v>0.17384682332463011</v>
      </c>
      <c r="F20" s="613">
        <v>1.4019349894629287</v>
      </c>
      <c r="G20" s="614">
        <v>0.42804903825829632</v>
      </c>
      <c r="H20" s="614">
        <v>1.3989658838310621</v>
      </c>
      <c r="I20" s="614">
        <v>1.8167063627084041</v>
      </c>
      <c r="J20" s="614">
        <v>0.62470851301708996</v>
      </c>
      <c r="K20" s="614">
        <v>0.54348762109795479</v>
      </c>
      <c r="L20" s="614">
        <v>6.9583778014941302</v>
      </c>
      <c r="M20" s="615">
        <v>1.0727803706331709</v>
      </c>
      <c r="N20" s="614">
        <v>0.83030633890691286</v>
      </c>
      <c r="O20" s="614">
        <v>0.90736808746632869</v>
      </c>
      <c r="P20" s="614">
        <v>1.3454788121454788</v>
      </c>
      <c r="Q20" s="607">
        <v>1.0390382786348646</v>
      </c>
      <c r="R20" s="163"/>
      <c r="S20" s="3">
        <f t="shared" si="0"/>
        <v>1988</v>
      </c>
      <c r="T20" s="163">
        <f t="shared" si="1"/>
        <v>1.0727803706331709</v>
      </c>
      <c r="U20" s="163">
        <f t="shared" si="2"/>
        <v>1.0390382786348646</v>
      </c>
      <c r="W20" s="3">
        <f t="shared" si="3"/>
        <v>1988</v>
      </c>
      <c r="X20" s="568">
        <f t="shared" si="4"/>
        <v>96.854706431812204</v>
      </c>
      <c r="Z20" s="3">
        <f t="shared" si="5"/>
        <v>1988</v>
      </c>
      <c r="AA20" s="568">
        <f t="shared" si="6"/>
        <v>0.83030633890691286</v>
      </c>
      <c r="AB20" s="568">
        <f t="shared" si="7"/>
        <v>0.90736808746632869</v>
      </c>
      <c r="AC20" s="568">
        <f t="shared" si="8"/>
        <v>1.3454788121454788</v>
      </c>
      <c r="AF20" s="3">
        <f t="shared" si="9"/>
        <v>1988</v>
      </c>
      <c r="AG20" s="163">
        <f t="shared" si="10"/>
        <v>0.17613488975356678</v>
      </c>
      <c r="AH20" s="163">
        <f t="shared" si="11"/>
        <v>0.42804903825829632</v>
      </c>
      <c r="AI20" s="163">
        <f t="shared" si="12"/>
        <v>1.3989658838310621</v>
      </c>
      <c r="AL20" s="3">
        <f t="shared" si="13"/>
        <v>1988</v>
      </c>
      <c r="AM20" s="163">
        <f t="shared" si="14"/>
        <v>0.38927398759576798</v>
      </c>
      <c r="AN20" s="163">
        <f t="shared" si="15"/>
        <v>1.8167063627084041</v>
      </c>
      <c r="AO20" s="163">
        <f t="shared" si="16"/>
        <v>0.62470851301708996</v>
      </c>
      <c r="AP20" s="163">
        <f t="shared" si="17"/>
        <v>0.54348762109795479</v>
      </c>
      <c r="AQ20" s="163">
        <f t="shared" si="22"/>
        <v>0.17384682332463011</v>
      </c>
      <c r="AT20" s="3">
        <f t="shared" si="18"/>
        <v>1988</v>
      </c>
      <c r="AU20" s="163">
        <f t="shared" si="19"/>
        <v>0.42864838787488946</v>
      </c>
      <c r="AV20" s="163">
        <f t="shared" si="20"/>
        <v>1.4019349894629287</v>
      </c>
      <c r="AW20" s="163">
        <f t="shared" si="21"/>
        <v>6.9583778014941302</v>
      </c>
    </row>
    <row r="21" spans="1:49">
      <c r="A21" s="105">
        <v>1989</v>
      </c>
      <c r="B21" s="614">
        <v>0.20035569105691056</v>
      </c>
      <c r="C21" s="614">
        <v>0.41285389167045972</v>
      </c>
      <c r="D21" s="614">
        <v>0.38999459584652202</v>
      </c>
      <c r="E21" s="614">
        <v>0.23448275862068962</v>
      </c>
      <c r="F21" s="613">
        <v>1.404297958154777</v>
      </c>
      <c r="G21" s="614">
        <v>0.36478960396039606</v>
      </c>
      <c r="H21" s="614">
        <v>1.5361099837662338</v>
      </c>
      <c r="I21" s="614">
        <v>1.9920906738942961</v>
      </c>
      <c r="J21" s="614">
        <v>0.61038518518518514</v>
      </c>
      <c r="K21" s="614">
        <v>0.53609183128670579</v>
      </c>
      <c r="L21" s="614">
        <v>23.391718750000003</v>
      </c>
      <c r="M21" s="615">
        <v>1.0449557550761239</v>
      </c>
      <c r="N21" s="614">
        <v>0.86751630867143992</v>
      </c>
      <c r="O21" s="614">
        <v>0.94940987124463516</v>
      </c>
      <c r="P21" s="614">
        <v>1.435989952818981</v>
      </c>
      <c r="Q21" s="607">
        <v>1.0973065412569474</v>
      </c>
      <c r="R21" s="163"/>
      <c r="S21" s="3">
        <f t="shared" si="0"/>
        <v>1989</v>
      </c>
      <c r="T21" s="163">
        <f t="shared" si="1"/>
        <v>1.0449557550761239</v>
      </c>
      <c r="U21" s="163">
        <f t="shared" si="2"/>
        <v>1.0973065412569474</v>
      </c>
      <c r="W21" s="3">
        <f t="shared" si="3"/>
        <v>1989</v>
      </c>
      <c r="X21" s="568">
        <f t="shared" si="4"/>
        <v>105.00985672613572</v>
      </c>
      <c r="Z21" s="3">
        <f t="shared" si="5"/>
        <v>1989</v>
      </c>
      <c r="AA21" s="568">
        <f t="shared" si="6"/>
        <v>0.86751630867143992</v>
      </c>
      <c r="AB21" s="568">
        <f t="shared" si="7"/>
        <v>0.94940987124463516</v>
      </c>
      <c r="AC21" s="568">
        <f t="shared" si="8"/>
        <v>1.435989952818981</v>
      </c>
      <c r="AF21" s="3">
        <f t="shared" si="9"/>
        <v>1989</v>
      </c>
      <c r="AG21" s="163">
        <f t="shared" si="10"/>
        <v>0.20035569105691056</v>
      </c>
      <c r="AH21" s="163">
        <f t="shared" si="11"/>
        <v>0.36478960396039606</v>
      </c>
      <c r="AI21" s="163">
        <f t="shared" si="12"/>
        <v>1.5361099837662338</v>
      </c>
      <c r="AL21" s="3">
        <f t="shared" si="13"/>
        <v>1989</v>
      </c>
      <c r="AM21" s="163">
        <f t="shared" si="14"/>
        <v>0.41285389167045972</v>
      </c>
      <c r="AN21" s="163">
        <f t="shared" si="15"/>
        <v>1.9920906738942961</v>
      </c>
      <c r="AO21" s="163">
        <f t="shared" si="16"/>
        <v>0.61038518518518514</v>
      </c>
      <c r="AP21" s="163">
        <f t="shared" si="17"/>
        <v>0.53609183128670579</v>
      </c>
      <c r="AQ21" s="163">
        <f t="shared" si="22"/>
        <v>0.23448275862068962</v>
      </c>
      <c r="AT21" s="3">
        <f t="shared" si="18"/>
        <v>1989</v>
      </c>
      <c r="AU21" s="163">
        <f t="shared" si="19"/>
        <v>0.38999459584652202</v>
      </c>
      <c r="AV21" s="163">
        <f t="shared" si="20"/>
        <v>1.404297958154777</v>
      </c>
      <c r="AW21" s="163">
        <f t="shared" si="21"/>
        <v>23.391718750000003</v>
      </c>
    </row>
    <row r="22" spans="1:49">
      <c r="A22" s="105">
        <v>1990</v>
      </c>
      <c r="B22" s="614">
        <v>0.21978922716627633</v>
      </c>
      <c r="C22" s="614">
        <v>0.66373143693787917</v>
      </c>
      <c r="D22" s="614">
        <v>0.35356111041326466</v>
      </c>
      <c r="E22" s="614">
        <v>0.24049796747967478</v>
      </c>
      <c r="F22" s="613">
        <v>1.3519213146801881</v>
      </c>
      <c r="G22" s="614">
        <v>0.98199811498586231</v>
      </c>
      <c r="H22" s="614">
        <v>1.3505002942907594</v>
      </c>
      <c r="I22" s="614">
        <v>2.8521443998765816</v>
      </c>
      <c r="J22" s="614">
        <v>0.58154499924115943</v>
      </c>
      <c r="K22" s="614">
        <v>0.48904469763365466</v>
      </c>
      <c r="L22" s="614">
        <v>14.077191621411947</v>
      </c>
      <c r="M22" s="615">
        <v>1.1070857116177502</v>
      </c>
      <c r="N22" s="614">
        <v>1.0995325435341137</v>
      </c>
      <c r="O22" s="614">
        <v>1.0146022903125966</v>
      </c>
      <c r="P22" s="614">
        <v>1.3670190589636688</v>
      </c>
      <c r="Q22" s="607">
        <v>1.1974009439421802</v>
      </c>
      <c r="R22" s="163"/>
      <c r="S22" s="3">
        <f t="shared" si="0"/>
        <v>1990</v>
      </c>
      <c r="T22" s="163">
        <f t="shared" si="1"/>
        <v>1.1070857116177502</v>
      </c>
      <c r="U22" s="163">
        <f t="shared" si="2"/>
        <v>1.1974009439421802</v>
      </c>
      <c r="W22" s="3">
        <f t="shared" si="3"/>
        <v>1990</v>
      </c>
      <c r="X22" s="568">
        <f t="shared" si="4"/>
        <v>108.15792592901006</v>
      </c>
      <c r="Z22" s="3">
        <f t="shared" si="5"/>
        <v>1990</v>
      </c>
      <c r="AA22" s="568">
        <f t="shared" si="6"/>
        <v>1.0995325435341137</v>
      </c>
      <c r="AB22" s="568">
        <f t="shared" si="7"/>
        <v>1.0146022903125966</v>
      </c>
      <c r="AC22" s="568">
        <f t="shared" si="8"/>
        <v>1.3670190589636688</v>
      </c>
      <c r="AF22" s="3">
        <f t="shared" si="9"/>
        <v>1990</v>
      </c>
      <c r="AG22" s="163">
        <f t="shared" si="10"/>
        <v>0.21978922716627633</v>
      </c>
      <c r="AH22" s="163">
        <f t="shared" si="11"/>
        <v>0.98199811498586231</v>
      </c>
      <c r="AI22" s="163">
        <f t="shared" si="12"/>
        <v>1.3505002942907594</v>
      </c>
      <c r="AL22" s="3">
        <f t="shared" si="13"/>
        <v>1990</v>
      </c>
      <c r="AM22" s="163">
        <f t="shared" si="14"/>
        <v>0.66373143693787917</v>
      </c>
      <c r="AN22" s="163">
        <f t="shared" si="15"/>
        <v>2.8521443998765816</v>
      </c>
      <c r="AO22" s="163">
        <f t="shared" si="16"/>
        <v>0.58154499924115943</v>
      </c>
      <c r="AP22" s="163">
        <f t="shared" si="17"/>
        <v>0.48904469763365466</v>
      </c>
      <c r="AQ22" s="163">
        <f t="shared" si="22"/>
        <v>0.24049796747967478</v>
      </c>
      <c r="AT22" s="3">
        <f t="shared" si="18"/>
        <v>1990</v>
      </c>
      <c r="AU22" s="163">
        <f t="shared" si="19"/>
        <v>0.35356111041326466</v>
      </c>
      <c r="AV22" s="163">
        <f t="shared" si="20"/>
        <v>1.3519213146801881</v>
      </c>
      <c r="AW22" s="163">
        <f t="shared" si="21"/>
        <v>14.077191621411947</v>
      </c>
    </row>
    <row r="23" spans="1:49">
      <c r="A23" s="105">
        <v>1991</v>
      </c>
      <c r="B23" s="614">
        <v>0.36731852833940998</v>
      </c>
      <c r="C23" s="614">
        <v>0.8720254870726627</v>
      </c>
      <c r="D23" s="614">
        <v>0.3726962457337884</v>
      </c>
      <c r="E23" s="614">
        <v>0.24187992125984251</v>
      </c>
      <c r="F23" s="613">
        <v>1.2634428455063806</v>
      </c>
      <c r="G23" s="614">
        <v>0.50642351660315732</v>
      </c>
      <c r="H23" s="614">
        <v>1.4913448328499466</v>
      </c>
      <c r="I23" s="614">
        <v>3.1957142857142857</v>
      </c>
      <c r="J23" s="614">
        <v>0.72668014148559879</v>
      </c>
      <c r="K23" s="614">
        <v>0.52355046528274873</v>
      </c>
      <c r="L23" s="614">
        <v>5.8031627576403695</v>
      </c>
      <c r="M23" s="615">
        <v>1.1655975780288137</v>
      </c>
      <c r="N23" s="614">
        <v>1.291837147246705</v>
      </c>
      <c r="O23" s="614">
        <v>0.96198459447213414</v>
      </c>
      <c r="P23" s="614">
        <v>1.3012865976964334</v>
      </c>
      <c r="Q23" s="607">
        <v>1.2357254809492768</v>
      </c>
      <c r="R23" s="163"/>
      <c r="S23" s="3">
        <f t="shared" si="0"/>
        <v>1991</v>
      </c>
      <c r="T23" s="163">
        <f t="shared" si="1"/>
        <v>1.1655975780288137</v>
      </c>
      <c r="U23" s="163">
        <f t="shared" si="2"/>
        <v>1.2357254809492768</v>
      </c>
      <c r="W23" s="3">
        <f t="shared" si="3"/>
        <v>1991</v>
      </c>
      <c r="X23" s="568">
        <f t="shared" si="4"/>
        <v>106.01647637592548</v>
      </c>
      <c r="Z23" s="3">
        <f t="shared" si="5"/>
        <v>1991</v>
      </c>
      <c r="AA23" s="568">
        <f t="shared" si="6"/>
        <v>1.291837147246705</v>
      </c>
      <c r="AB23" s="568">
        <f t="shared" si="7"/>
        <v>0.96198459447213414</v>
      </c>
      <c r="AC23" s="568">
        <f t="shared" si="8"/>
        <v>1.3012865976964334</v>
      </c>
      <c r="AF23" s="3">
        <f t="shared" si="9"/>
        <v>1991</v>
      </c>
      <c r="AG23" s="163">
        <f t="shared" si="10"/>
        <v>0.36731852833940998</v>
      </c>
      <c r="AH23" s="163">
        <f t="shared" si="11"/>
        <v>0.50642351660315732</v>
      </c>
      <c r="AI23" s="163">
        <f t="shared" si="12"/>
        <v>1.4913448328499466</v>
      </c>
      <c r="AL23" s="3">
        <f t="shared" si="13"/>
        <v>1991</v>
      </c>
      <c r="AM23" s="163">
        <f t="shared" si="14"/>
        <v>0.8720254870726627</v>
      </c>
      <c r="AN23" s="163">
        <f t="shared" si="15"/>
        <v>3.1957142857142857</v>
      </c>
      <c r="AO23" s="163">
        <f t="shared" si="16"/>
        <v>0.72668014148559879</v>
      </c>
      <c r="AP23" s="163">
        <f t="shared" si="17"/>
        <v>0.52355046528274873</v>
      </c>
      <c r="AQ23" s="163">
        <f t="shared" si="22"/>
        <v>0.24187992125984251</v>
      </c>
      <c r="AT23" s="3">
        <f t="shared" si="18"/>
        <v>1991</v>
      </c>
      <c r="AU23" s="163">
        <f t="shared" si="19"/>
        <v>0.3726962457337884</v>
      </c>
      <c r="AV23" s="163">
        <f t="shared" si="20"/>
        <v>1.2634428455063806</v>
      </c>
      <c r="AW23" s="163">
        <f t="shared" si="21"/>
        <v>5.8031627576403695</v>
      </c>
    </row>
    <row r="24" spans="1:49">
      <c r="A24" s="105">
        <v>1992</v>
      </c>
      <c r="B24" s="614">
        <v>0.22894428152492668</v>
      </c>
      <c r="C24" s="614">
        <v>0.8880695832792419</v>
      </c>
      <c r="D24" s="614">
        <v>0.48522807513063126</v>
      </c>
      <c r="E24" s="614">
        <v>0.3247863247863248</v>
      </c>
      <c r="F24" s="613">
        <v>1.200535889112176</v>
      </c>
      <c r="G24" s="614">
        <v>0.45290957923008063</v>
      </c>
      <c r="H24" s="614">
        <v>1.5897652423577098</v>
      </c>
      <c r="I24" s="614">
        <v>3.2674783836244927</v>
      </c>
      <c r="J24" s="614">
        <v>0.95325432999088433</v>
      </c>
      <c r="K24" s="614">
        <v>0.50212369597615503</v>
      </c>
      <c r="L24" s="614">
        <v>8.1328304597701155</v>
      </c>
      <c r="M24" s="615">
        <v>1.2409115456353053</v>
      </c>
      <c r="N24" s="614">
        <v>1.4062402428447529</v>
      </c>
      <c r="O24" s="614">
        <v>0.88537575186607731</v>
      </c>
      <c r="P24" s="614">
        <v>1.1867938560109836</v>
      </c>
      <c r="Q24" s="607">
        <v>1.1993414090782513</v>
      </c>
      <c r="R24" s="163"/>
      <c r="S24" s="3">
        <f t="shared" si="0"/>
        <v>1992</v>
      </c>
      <c r="T24" s="163">
        <f t="shared" si="1"/>
        <v>1.2409115456353053</v>
      </c>
      <c r="U24" s="163">
        <f t="shared" si="2"/>
        <v>1.1993414090782513</v>
      </c>
      <c r="W24" s="3">
        <f t="shared" si="3"/>
        <v>1992</v>
      </c>
      <c r="X24" s="568">
        <f t="shared" si="4"/>
        <v>96.650032252236684</v>
      </c>
      <c r="Z24" s="3">
        <f t="shared" si="5"/>
        <v>1992</v>
      </c>
      <c r="AA24" s="568">
        <f t="shared" si="6"/>
        <v>1.4062402428447529</v>
      </c>
      <c r="AB24" s="568">
        <f t="shared" si="7"/>
        <v>0.88537575186607731</v>
      </c>
      <c r="AC24" s="568">
        <f t="shared" si="8"/>
        <v>1.1867938560109836</v>
      </c>
      <c r="AF24" s="3">
        <f t="shared" si="9"/>
        <v>1992</v>
      </c>
      <c r="AG24" s="163">
        <f t="shared" si="10"/>
        <v>0.22894428152492668</v>
      </c>
      <c r="AH24" s="163">
        <f t="shared" si="11"/>
        <v>0.45290957923008063</v>
      </c>
      <c r="AI24" s="163">
        <f t="shared" si="12"/>
        <v>1.5897652423577098</v>
      </c>
      <c r="AL24" s="3">
        <f t="shared" si="13"/>
        <v>1992</v>
      </c>
      <c r="AM24" s="163">
        <f t="shared" si="14"/>
        <v>0.8880695832792419</v>
      </c>
      <c r="AN24" s="163">
        <f t="shared" si="15"/>
        <v>3.2674783836244927</v>
      </c>
      <c r="AO24" s="163">
        <f t="shared" si="16"/>
        <v>0.95325432999088433</v>
      </c>
      <c r="AP24" s="163">
        <f t="shared" si="17"/>
        <v>0.50212369597615503</v>
      </c>
      <c r="AQ24" s="163">
        <f t="shared" si="22"/>
        <v>0.3247863247863248</v>
      </c>
      <c r="AT24" s="3">
        <f t="shared" si="18"/>
        <v>1992</v>
      </c>
      <c r="AU24" s="163">
        <f t="shared" si="19"/>
        <v>0.48522807513063126</v>
      </c>
      <c r="AV24" s="163">
        <f t="shared" si="20"/>
        <v>1.200535889112176</v>
      </c>
      <c r="AW24" s="163">
        <f t="shared" si="21"/>
        <v>8.1328304597701155</v>
      </c>
    </row>
    <row r="25" spans="1:49">
      <c r="A25" s="105">
        <v>1993</v>
      </c>
      <c r="B25" s="614">
        <v>0.19962902851843264</v>
      </c>
      <c r="C25" s="614">
        <v>0.99608897935446339</v>
      </c>
      <c r="D25" s="614">
        <v>0.55333502088343245</v>
      </c>
      <c r="E25" s="614">
        <v>0.48307291666666669</v>
      </c>
      <c r="F25" s="613">
        <v>1.1234496411779262</v>
      </c>
      <c r="G25" s="614">
        <v>0.36150162212266335</v>
      </c>
      <c r="H25" s="614">
        <v>1.6164847334282553</v>
      </c>
      <c r="I25" s="614">
        <v>2.830421216848674</v>
      </c>
      <c r="J25" s="614">
        <v>1.2536224028906955</v>
      </c>
      <c r="K25" s="614">
        <v>0.46299592139414159</v>
      </c>
      <c r="L25" s="614">
        <v>8.5820368885324783</v>
      </c>
      <c r="M25" s="615">
        <v>1.3354157285805577</v>
      </c>
      <c r="N25" s="614">
        <v>1.4551663822525598</v>
      </c>
      <c r="O25" s="614">
        <v>0.78440404512772555</v>
      </c>
      <c r="P25" s="614">
        <v>1.1312852311161217</v>
      </c>
      <c r="Q25" s="607">
        <v>1.1525918689991133</v>
      </c>
      <c r="R25" s="163"/>
      <c r="S25" s="3">
        <f t="shared" si="0"/>
        <v>1993</v>
      </c>
      <c r="T25" s="163">
        <f t="shared" si="1"/>
        <v>1.3354157285805577</v>
      </c>
      <c r="U25" s="163">
        <f t="shared" si="2"/>
        <v>1.1525918689991133</v>
      </c>
      <c r="W25" s="3">
        <f t="shared" si="3"/>
        <v>1993</v>
      </c>
      <c r="X25" s="568">
        <f t="shared" si="4"/>
        <v>86.309592161553169</v>
      </c>
      <c r="Z25" s="3">
        <f t="shared" si="5"/>
        <v>1993</v>
      </c>
      <c r="AA25" s="568">
        <f t="shared" si="6"/>
        <v>1.4551663822525598</v>
      </c>
      <c r="AB25" s="568">
        <f t="shared" si="7"/>
        <v>0.78440404512772555</v>
      </c>
      <c r="AC25" s="568">
        <f t="shared" si="8"/>
        <v>1.1312852311161217</v>
      </c>
      <c r="AF25" s="3">
        <f t="shared" si="9"/>
        <v>1993</v>
      </c>
      <c r="AG25" s="163">
        <f t="shared" si="10"/>
        <v>0.19962902851843264</v>
      </c>
      <c r="AH25" s="163">
        <f t="shared" si="11"/>
        <v>0.36150162212266335</v>
      </c>
      <c r="AI25" s="163">
        <f t="shared" si="12"/>
        <v>1.6164847334282553</v>
      </c>
      <c r="AL25" s="3">
        <f t="shared" si="13"/>
        <v>1993</v>
      </c>
      <c r="AM25" s="163">
        <f t="shared" si="14"/>
        <v>0.99608897935446339</v>
      </c>
      <c r="AN25" s="163">
        <f t="shared" si="15"/>
        <v>2.830421216848674</v>
      </c>
      <c r="AO25" s="163">
        <f t="shared" si="16"/>
        <v>1.2536224028906955</v>
      </c>
      <c r="AP25" s="163">
        <f t="shared" si="17"/>
        <v>0.46299592139414159</v>
      </c>
      <c r="AQ25" s="163">
        <f t="shared" si="22"/>
        <v>0.48307291666666669</v>
      </c>
      <c r="AT25" s="3">
        <f t="shared" si="18"/>
        <v>1993</v>
      </c>
      <c r="AU25" s="163">
        <f t="shared" si="19"/>
        <v>0.55333502088343245</v>
      </c>
      <c r="AV25" s="163">
        <f t="shared" si="20"/>
        <v>1.1234496411779262</v>
      </c>
      <c r="AW25" s="163">
        <f t="shared" si="21"/>
        <v>8.5820368885324783</v>
      </c>
    </row>
    <row r="26" spans="1:49">
      <c r="A26" s="105">
        <v>1994</v>
      </c>
      <c r="B26" s="614">
        <v>0.34224598930481281</v>
      </c>
      <c r="C26" s="614">
        <v>1.0486794407042983</v>
      </c>
      <c r="D26" s="614">
        <v>0.63873863505581774</v>
      </c>
      <c r="E26" s="614" t="s">
        <v>480</v>
      </c>
      <c r="F26" s="613">
        <v>1.0688204284954297</v>
      </c>
      <c r="G26" s="614">
        <v>0.33969778610753193</v>
      </c>
      <c r="H26" s="614">
        <v>1.2871287128712872</v>
      </c>
      <c r="I26" s="614">
        <v>2.153682531241691</v>
      </c>
      <c r="J26" s="614">
        <v>1.3427109974424554</v>
      </c>
      <c r="K26" s="614">
        <v>0.55807464248343219</v>
      </c>
      <c r="L26" s="614">
        <v>5.6875</v>
      </c>
      <c r="M26" s="615">
        <v>1.4616991175332035</v>
      </c>
      <c r="N26" s="614">
        <v>1.4075259551068982</v>
      </c>
      <c r="O26" s="614">
        <v>0.69979334961487882</v>
      </c>
      <c r="P26" s="614">
        <v>1.0667002900012608</v>
      </c>
      <c r="Q26" s="607">
        <v>1.0416785254841243</v>
      </c>
      <c r="R26" s="163"/>
      <c r="S26" s="3">
        <f t="shared" si="0"/>
        <v>1994</v>
      </c>
      <c r="T26" s="163">
        <f t="shared" si="1"/>
        <v>1.4616991175332035</v>
      </c>
      <c r="U26" s="163">
        <f t="shared" si="2"/>
        <v>1.0416785254841243</v>
      </c>
      <c r="W26" s="3">
        <f t="shared" si="3"/>
        <v>1994</v>
      </c>
      <c r="X26" s="568">
        <f t="shared" si="4"/>
        <v>71.26490759891027</v>
      </c>
      <c r="Z26" s="3">
        <f t="shared" si="5"/>
        <v>1994</v>
      </c>
      <c r="AA26" s="568">
        <f t="shared" si="6"/>
        <v>1.4075259551068982</v>
      </c>
      <c r="AB26" s="568">
        <f t="shared" si="7"/>
        <v>0.69979334961487882</v>
      </c>
      <c r="AC26" s="568">
        <f t="shared" si="8"/>
        <v>1.0667002900012608</v>
      </c>
      <c r="AF26" s="3">
        <f t="shared" si="9"/>
        <v>1994</v>
      </c>
      <c r="AG26" s="163">
        <f t="shared" si="10"/>
        <v>0.34224598930481281</v>
      </c>
      <c r="AH26" s="163">
        <f t="shared" si="11"/>
        <v>0.33969778610753193</v>
      </c>
      <c r="AI26" s="163">
        <f t="shared" si="12"/>
        <v>1.2871287128712872</v>
      </c>
      <c r="AL26" s="3">
        <f t="shared" si="13"/>
        <v>1994</v>
      </c>
      <c r="AM26" s="163">
        <f t="shared" si="14"/>
        <v>1.0486794407042983</v>
      </c>
      <c r="AN26" s="163">
        <f t="shared" si="15"/>
        <v>2.153682531241691</v>
      </c>
      <c r="AO26" s="163">
        <f t="shared" si="16"/>
        <v>1.3427109974424554</v>
      </c>
      <c r="AP26" s="163">
        <f t="shared" si="17"/>
        <v>0.55807464248343219</v>
      </c>
      <c r="AQ26" s="163"/>
      <c r="AT26" s="3">
        <f t="shared" si="18"/>
        <v>1994</v>
      </c>
      <c r="AU26" s="163">
        <f t="shared" si="19"/>
        <v>0.63873863505581774</v>
      </c>
      <c r="AV26" s="163">
        <f t="shared" si="20"/>
        <v>1.0688204284954297</v>
      </c>
      <c r="AW26" s="163">
        <f t="shared" si="21"/>
        <v>5.6875</v>
      </c>
    </row>
    <row r="27" spans="1:49">
      <c r="A27" s="105">
        <v>1995</v>
      </c>
      <c r="B27" s="614">
        <v>0.25389916575988392</v>
      </c>
      <c r="C27" s="614">
        <v>0.97087378640776689</v>
      </c>
      <c r="D27" s="614">
        <v>0.6523040095751047</v>
      </c>
      <c r="E27" s="614" t="s">
        <v>480</v>
      </c>
      <c r="F27" s="613">
        <v>0.93180659218395068</v>
      </c>
      <c r="G27" s="614">
        <v>0.44141252006420545</v>
      </c>
      <c r="H27" s="614">
        <v>0.87761730357266254</v>
      </c>
      <c r="I27" s="614">
        <v>1.6943447037701975</v>
      </c>
      <c r="J27" s="614">
        <v>0.99904201450663754</v>
      </c>
      <c r="K27" s="614">
        <v>0.45117628101836937</v>
      </c>
      <c r="L27" s="614">
        <v>5.4202192448233859</v>
      </c>
      <c r="M27" s="615">
        <v>1.4537242337339702</v>
      </c>
      <c r="N27" s="614">
        <v>1.1452890903428947</v>
      </c>
      <c r="O27" s="614">
        <v>0.63362586941480648</v>
      </c>
      <c r="P27" s="614">
        <v>0.99942389099015616</v>
      </c>
      <c r="Q27" s="607">
        <v>0.91385131719940971</v>
      </c>
      <c r="R27" s="163"/>
      <c r="S27" s="3">
        <f t="shared" si="0"/>
        <v>1995</v>
      </c>
      <c r="T27" s="163">
        <f t="shared" si="1"/>
        <v>1.4537242337339702</v>
      </c>
      <c r="U27" s="163">
        <f t="shared" si="2"/>
        <v>0.91385131719940971</v>
      </c>
      <c r="W27" s="3">
        <f t="shared" si="3"/>
        <v>1995</v>
      </c>
      <c r="X27" s="568">
        <f t="shared" si="4"/>
        <v>62.862769705099609</v>
      </c>
      <c r="Z27" s="3">
        <f t="shared" si="5"/>
        <v>1995</v>
      </c>
      <c r="AA27" s="568">
        <f t="shared" si="6"/>
        <v>1.1452890903428947</v>
      </c>
      <c r="AB27" s="568">
        <f t="shared" si="7"/>
        <v>0.63362586941480648</v>
      </c>
      <c r="AC27" s="568">
        <f t="shared" si="8"/>
        <v>0.99942389099015616</v>
      </c>
      <c r="AF27" s="3">
        <f t="shared" si="9"/>
        <v>1995</v>
      </c>
      <c r="AG27" s="163">
        <f t="shared" si="10"/>
        <v>0.25389916575988392</v>
      </c>
      <c r="AH27" s="163">
        <f t="shared" si="11"/>
        <v>0.44141252006420545</v>
      </c>
      <c r="AI27" s="163">
        <f t="shared" si="12"/>
        <v>0.87761730357266254</v>
      </c>
      <c r="AL27" s="3">
        <f t="shared" si="13"/>
        <v>1995</v>
      </c>
      <c r="AM27" s="163">
        <f t="shared" si="14"/>
        <v>0.97087378640776689</v>
      </c>
      <c r="AN27" s="163">
        <f t="shared" si="15"/>
        <v>1.6943447037701975</v>
      </c>
      <c r="AO27" s="163">
        <f t="shared" si="16"/>
        <v>0.99904201450663754</v>
      </c>
      <c r="AP27" s="163">
        <f t="shared" si="17"/>
        <v>0.45117628101836937</v>
      </c>
      <c r="AQ27" s="163"/>
      <c r="AT27" s="3">
        <f t="shared" si="18"/>
        <v>1995</v>
      </c>
      <c r="AU27" s="163">
        <f t="shared" si="19"/>
        <v>0.6523040095751047</v>
      </c>
      <c r="AV27" s="163">
        <f t="shared" si="20"/>
        <v>0.93180659218395068</v>
      </c>
      <c r="AW27" s="163">
        <f t="shared" si="21"/>
        <v>5.4202192448233859</v>
      </c>
    </row>
    <row r="28" spans="1:49">
      <c r="A28" s="105">
        <v>1996</v>
      </c>
      <c r="B28" s="614">
        <v>0.25688073394495414</v>
      </c>
      <c r="C28" s="614">
        <v>1.0328954754687323</v>
      </c>
      <c r="D28" s="614">
        <v>0.47688255064038521</v>
      </c>
      <c r="E28" s="614" t="s">
        <v>480</v>
      </c>
      <c r="F28" s="613">
        <v>1.0300390235048553</v>
      </c>
      <c r="G28" s="614">
        <v>0.36432160804020103</v>
      </c>
      <c r="H28" s="614">
        <v>0.98977505112474451</v>
      </c>
      <c r="I28" s="614">
        <v>1.8431056329915907</v>
      </c>
      <c r="J28" s="614">
        <v>0.79223102478916441</v>
      </c>
      <c r="K28" s="614">
        <v>0.37550548815713458</v>
      </c>
      <c r="L28" s="614">
        <v>7.9745942131263234</v>
      </c>
      <c r="M28" s="615">
        <v>1.3932679564224391</v>
      </c>
      <c r="N28" s="614">
        <v>1.1324283141709377</v>
      </c>
      <c r="O28" s="614">
        <v>0.63975034133021258</v>
      </c>
      <c r="P28" s="614">
        <v>0.97860268730895261</v>
      </c>
      <c r="Q28" s="607">
        <v>0.90546763146693487</v>
      </c>
      <c r="R28" s="163"/>
      <c r="S28" s="3">
        <f t="shared" si="0"/>
        <v>1996</v>
      </c>
      <c r="T28" s="163">
        <f t="shared" si="1"/>
        <v>1.3932679564224391</v>
      </c>
      <c r="U28" s="163">
        <f t="shared" si="2"/>
        <v>0.90546763146693487</v>
      </c>
      <c r="W28" s="3">
        <f t="shared" si="3"/>
        <v>1996</v>
      </c>
      <c r="X28" s="568">
        <f t="shared" si="4"/>
        <v>64.988764529685128</v>
      </c>
      <c r="Z28" s="3">
        <f t="shared" si="5"/>
        <v>1996</v>
      </c>
      <c r="AA28" s="568">
        <f t="shared" si="6"/>
        <v>1.1324283141709377</v>
      </c>
      <c r="AB28" s="568">
        <f t="shared" si="7"/>
        <v>0.63975034133021258</v>
      </c>
      <c r="AC28" s="568">
        <f t="shared" si="8"/>
        <v>0.97860268730895261</v>
      </c>
      <c r="AF28" s="3">
        <f t="shared" si="9"/>
        <v>1996</v>
      </c>
      <c r="AG28" s="163">
        <f t="shared" si="10"/>
        <v>0.25688073394495414</v>
      </c>
      <c r="AH28" s="163">
        <f t="shared" si="11"/>
        <v>0.36432160804020103</v>
      </c>
      <c r="AI28" s="163">
        <f t="shared" si="12"/>
        <v>0.98977505112474451</v>
      </c>
      <c r="AL28" s="3">
        <f t="shared" si="13"/>
        <v>1996</v>
      </c>
      <c r="AM28" s="163">
        <f t="shared" si="14"/>
        <v>1.0328954754687323</v>
      </c>
      <c r="AN28" s="163">
        <f t="shared" si="15"/>
        <v>1.8431056329915907</v>
      </c>
      <c r="AO28" s="163">
        <f t="shared" si="16"/>
        <v>0.79223102478916441</v>
      </c>
      <c r="AP28" s="163">
        <f t="shared" si="17"/>
        <v>0.37550548815713458</v>
      </c>
      <c r="AQ28" s="163"/>
      <c r="AT28" s="3">
        <f t="shared" si="18"/>
        <v>1996</v>
      </c>
      <c r="AU28" s="163">
        <f t="shared" si="19"/>
        <v>0.47688255064038521</v>
      </c>
      <c r="AV28" s="163">
        <f t="shared" si="20"/>
        <v>1.0300390235048553</v>
      </c>
      <c r="AW28" s="163">
        <f t="shared" si="21"/>
        <v>7.9745942131263234</v>
      </c>
    </row>
    <row r="29" spans="1:49">
      <c r="A29" s="105">
        <v>1997</v>
      </c>
      <c r="B29" s="614">
        <v>0.30553558590941765</v>
      </c>
      <c r="C29" s="614">
        <v>0.59770114942528729</v>
      </c>
      <c r="D29" s="614">
        <v>0.6461349808989294</v>
      </c>
      <c r="E29" s="614" t="s">
        <v>480</v>
      </c>
      <c r="F29" s="613">
        <v>0.81188383815854037</v>
      </c>
      <c r="G29" s="614">
        <v>0.38051750380517502</v>
      </c>
      <c r="H29" s="614">
        <v>1.1995939835747902</v>
      </c>
      <c r="I29" s="614">
        <v>1.7003964114333403</v>
      </c>
      <c r="J29" s="614">
        <v>0.61119450997212099</v>
      </c>
      <c r="K29" s="614">
        <v>0.31687351465540003</v>
      </c>
      <c r="L29" s="614">
        <v>6.0953530476765234</v>
      </c>
      <c r="M29" s="615">
        <v>1.427666374021471</v>
      </c>
      <c r="N29" s="614">
        <v>0.90448740405745409</v>
      </c>
      <c r="O29" s="614">
        <v>0.71096527208094062</v>
      </c>
      <c r="P29" s="614">
        <v>0.92762329659650589</v>
      </c>
      <c r="Q29" s="607">
        <v>0.83343523944801379</v>
      </c>
      <c r="R29" s="163"/>
      <c r="S29" s="3">
        <f t="shared" si="0"/>
        <v>1997</v>
      </c>
      <c r="T29" s="163">
        <f t="shared" si="1"/>
        <v>1.427666374021471</v>
      </c>
      <c r="U29" s="163">
        <f t="shared" si="2"/>
        <v>0.83343523944801379</v>
      </c>
      <c r="W29" s="3">
        <f t="shared" si="3"/>
        <v>1997</v>
      </c>
      <c r="X29" s="568">
        <f t="shared" si="4"/>
        <v>58.377451105777709</v>
      </c>
      <c r="Z29" s="3">
        <f t="shared" si="5"/>
        <v>1997</v>
      </c>
      <c r="AA29" s="568">
        <f t="shared" si="6"/>
        <v>0.90448740405745409</v>
      </c>
      <c r="AB29" s="568">
        <f t="shared" si="7"/>
        <v>0.71096527208094062</v>
      </c>
      <c r="AC29" s="568">
        <f t="shared" si="8"/>
        <v>0.92762329659650589</v>
      </c>
      <c r="AF29" s="3">
        <f t="shared" si="9"/>
        <v>1997</v>
      </c>
      <c r="AG29" s="163">
        <f t="shared" si="10"/>
        <v>0.30553558590941765</v>
      </c>
      <c r="AH29" s="163">
        <f t="shared" si="11"/>
        <v>0.38051750380517502</v>
      </c>
      <c r="AI29" s="163">
        <f t="shared" si="12"/>
        <v>1.1995939835747902</v>
      </c>
      <c r="AL29" s="3">
        <f t="shared" si="13"/>
        <v>1997</v>
      </c>
      <c r="AM29" s="163">
        <f t="shared" si="14"/>
        <v>0.59770114942528729</v>
      </c>
      <c r="AN29" s="163">
        <f t="shared" si="15"/>
        <v>1.7003964114333403</v>
      </c>
      <c r="AO29" s="163">
        <f t="shared" si="16"/>
        <v>0.61119450997212099</v>
      </c>
      <c r="AP29" s="163">
        <f t="shared" si="17"/>
        <v>0.31687351465540003</v>
      </c>
      <c r="AQ29" s="163"/>
      <c r="AT29" s="3">
        <f t="shared" si="18"/>
        <v>1997</v>
      </c>
      <c r="AU29" s="163">
        <f t="shared" si="19"/>
        <v>0.6461349808989294</v>
      </c>
      <c r="AV29" s="163">
        <f t="shared" si="20"/>
        <v>0.81188383815854037</v>
      </c>
      <c r="AW29" s="163">
        <f t="shared" si="21"/>
        <v>6.0953530476765234</v>
      </c>
    </row>
    <row r="30" spans="1:49">
      <c r="A30" s="105">
        <v>1998</v>
      </c>
      <c r="B30" s="614">
        <v>0.24129610479145119</v>
      </c>
      <c r="C30" s="614">
        <v>0.60024009603841533</v>
      </c>
      <c r="D30" s="614">
        <v>0.67039833376724811</v>
      </c>
      <c r="E30" s="614" t="s">
        <v>480</v>
      </c>
      <c r="F30" s="613">
        <v>0.97614377594307344</v>
      </c>
      <c r="G30" s="614">
        <v>0.427022884046863</v>
      </c>
      <c r="H30" s="614">
        <v>1.2772285889248534</v>
      </c>
      <c r="I30" s="614">
        <v>1.6008642702808877</v>
      </c>
      <c r="J30" s="614">
        <v>0.69811508925900068</v>
      </c>
      <c r="K30" s="614">
        <v>0.34263338228095941</v>
      </c>
      <c r="L30" s="614">
        <v>4.4930875576036868</v>
      </c>
      <c r="M30" s="615">
        <v>1.520513902918281</v>
      </c>
      <c r="N30" s="614">
        <v>0.91034482758620694</v>
      </c>
      <c r="O30" s="614">
        <v>0.75475991807631038</v>
      </c>
      <c r="P30" s="614">
        <v>1.0122235604643417</v>
      </c>
      <c r="Q30" s="607">
        <v>0.87564125243233681</v>
      </c>
      <c r="R30" s="163"/>
      <c r="S30" s="3">
        <f t="shared" si="0"/>
        <v>1998</v>
      </c>
      <c r="T30" s="163">
        <f t="shared" si="1"/>
        <v>1.520513902918281</v>
      </c>
      <c r="U30" s="163">
        <f t="shared" si="2"/>
        <v>0.87564125243233681</v>
      </c>
      <c r="W30" s="3">
        <f t="shared" si="3"/>
        <v>1998</v>
      </c>
      <c r="X30" s="568">
        <f t="shared" si="4"/>
        <v>57.58850680363674</v>
      </c>
      <c r="Z30" s="3">
        <f t="shared" si="5"/>
        <v>1998</v>
      </c>
      <c r="AA30" s="568">
        <f t="shared" si="6"/>
        <v>0.91034482758620694</v>
      </c>
      <c r="AB30" s="568">
        <f t="shared" si="7"/>
        <v>0.75475991807631038</v>
      </c>
      <c r="AC30" s="568">
        <f t="shared" si="8"/>
        <v>1.0122235604643417</v>
      </c>
      <c r="AF30" s="3">
        <f t="shared" si="9"/>
        <v>1998</v>
      </c>
      <c r="AG30" s="163">
        <f t="shared" si="10"/>
        <v>0.24129610479145119</v>
      </c>
      <c r="AH30" s="163">
        <f t="shared" si="11"/>
        <v>0.427022884046863</v>
      </c>
      <c r="AI30" s="163">
        <f t="shared" si="12"/>
        <v>1.2772285889248534</v>
      </c>
      <c r="AL30" s="3">
        <f t="shared" si="13"/>
        <v>1998</v>
      </c>
      <c r="AM30" s="163">
        <f t="shared" si="14"/>
        <v>0.60024009603841533</v>
      </c>
      <c r="AN30" s="163">
        <f t="shared" si="15"/>
        <v>1.6008642702808877</v>
      </c>
      <c r="AO30" s="163">
        <f t="shared" si="16"/>
        <v>0.69811508925900068</v>
      </c>
      <c r="AP30" s="163">
        <f t="shared" si="17"/>
        <v>0.34263338228095941</v>
      </c>
      <c r="AQ30" s="163"/>
      <c r="AT30" s="3">
        <f t="shared" si="18"/>
        <v>1998</v>
      </c>
      <c r="AU30" s="163">
        <f t="shared" si="19"/>
        <v>0.67039833376724811</v>
      </c>
      <c r="AV30" s="163">
        <f t="shared" si="20"/>
        <v>0.97614377594307344</v>
      </c>
      <c r="AW30" s="163">
        <f t="shared" si="21"/>
        <v>4.4930875576036868</v>
      </c>
    </row>
    <row r="31" spans="1:49">
      <c r="A31" s="105">
        <v>1999</v>
      </c>
      <c r="B31" s="614">
        <v>0.35790980672870437</v>
      </c>
      <c r="C31" s="614">
        <v>0.55737307645704592</v>
      </c>
      <c r="D31" s="614">
        <v>0.38397765948163015</v>
      </c>
      <c r="E31" s="614" t="s">
        <v>480</v>
      </c>
      <c r="F31" s="613">
        <v>0.96815056098443719</v>
      </c>
      <c r="G31" s="614">
        <v>0.39241880270518492</v>
      </c>
      <c r="H31" s="614">
        <v>0.99279564224213668</v>
      </c>
      <c r="I31" s="614">
        <v>1.5543053304090779</v>
      </c>
      <c r="J31" s="614">
        <v>0.7586576222777579</v>
      </c>
      <c r="K31" s="614">
        <v>0.40855563566450376</v>
      </c>
      <c r="L31" s="614">
        <v>2.8992878942014242</v>
      </c>
      <c r="M31" s="615">
        <v>1.5033104923815306</v>
      </c>
      <c r="N31" s="614">
        <v>0.91188975223574253</v>
      </c>
      <c r="O31" s="614">
        <v>0.62182609596849414</v>
      </c>
      <c r="P31" s="614">
        <v>0.7640248574104026</v>
      </c>
      <c r="Q31" s="607">
        <v>0.74997573607912682</v>
      </c>
      <c r="R31" s="163"/>
      <c r="S31" s="3">
        <f t="shared" si="0"/>
        <v>1999</v>
      </c>
      <c r="T31" s="163">
        <f t="shared" si="1"/>
        <v>1.5033104923815306</v>
      </c>
      <c r="U31" s="163">
        <f t="shared" si="2"/>
        <v>0.74997573607912682</v>
      </c>
      <c r="W31" s="3">
        <f t="shared" si="3"/>
        <v>1999</v>
      </c>
      <c r="X31" s="568">
        <f t="shared" si="4"/>
        <v>49.888279226404002</v>
      </c>
      <c r="Z31" s="3">
        <f t="shared" si="5"/>
        <v>1999</v>
      </c>
      <c r="AA31" s="568">
        <f t="shared" si="6"/>
        <v>0.91188975223574253</v>
      </c>
      <c r="AB31" s="568">
        <f t="shared" si="7"/>
        <v>0.62182609596849414</v>
      </c>
      <c r="AC31" s="568">
        <f t="shared" si="8"/>
        <v>0.7640248574104026</v>
      </c>
      <c r="AF31" s="3">
        <f t="shared" si="9"/>
        <v>1999</v>
      </c>
      <c r="AG31" s="163">
        <f t="shared" si="10"/>
        <v>0.35790980672870437</v>
      </c>
      <c r="AH31" s="163">
        <f t="shared" si="11"/>
        <v>0.39241880270518492</v>
      </c>
      <c r="AI31" s="163">
        <f t="shared" si="12"/>
        <v>0.99279564224213668</v>
      </c>
      <c r="AL31" s="3">
        <f t="shared" si="13"/>
        <v>1999</v>
      </c>
      <c r="AM31" s="163">
        <f t="shared" si="14"/>
        <v>0.55737307645704592</v>
      </c>
      <c r="AN31" s="163">
        <f t="shared" si="15"/>
        <v>1.5543053304090779</v>
      </c>
      <c r="AO31" s="163">
        <f t="shared" si="16"/>
        <v>0.7586576222777579</v>
      </c>
      <c r="AP31" s="163">
        <f t="shared" si="17"/>
        <v>0.40855563566450376</v>
      </c>
      <c r="AQ31" s="163"/>
      <c r="AT31" s="3">
        <f t="shared" si="18"/>
        <v>1999</v>
      </c>
      <c r="AU31" s="163">
        <f t="shared" si="19"/>
        <v>0.38397765948163015</v>
      </c>
      <c r="AV31" s="163">
        <f t="shared" si="20"/>
        <v>0.96815056098443719</v>
      </c>
      <c r="AW31" s="163">
        <f t="shared" si="21"/>
        <v>2.8992878942014242</v>
      </c>
    </row>
    <row r="32" spans="1:49">
      <c r="A32" s="105">
        <v>2000</v>
      </c>
      <c r="B32" s="614">
        <v>0.36123348017621149</v>
      </c>
      <c r="C32" s="614">
        <v>0.5646106317247257</v>
      </c>
      <c r="D32" s="614">
        <v>0.27449728694541975</v>
      </c>
      <c r="E32" s="614" t="s">
        <v>480</v>
      </c>
      <c r="F32" s="613">
        <v>0.9271695333824358</v>
      </c>
      <c r="G32" s="614">
        <v>0.34542314335060448</v>
      </c>
      <c r="H32" s="614">
        <v>1.5823873409012728</v>
      </c>
      <c r="I32" s="614">
        <v>1.6171701655572623</v>
      </c>
      <c r="J32" s="614">
        <v>0.68429013901894398</v>
      </c>
      <c r="K32" s="614">
        <v>0.52915766738660908</v>
      </c>
      <c r="L32" s="614">
        <v>1.5684774292272379</v>
      </c>
      <c r="M32" s="615">
        <v>1.6102208165501861</v>
      </c>
      <c r="N32" s="614">
        <v>0.91372608410318534</v>
      </c>
      <c r="O32" s="614">
        <v>0.90364237387623958</v>
      </c>
      <c r="P32" s="614">
        <v>0.52827073875361119</v>
      </c>
      <c r="Q32" s="607">
        <v>0.69604091125394596</v>
      </c>
      <c r="R32" s="163"/>
      <c r="S32" s="3">
        <f t="shared" si="0"/>
        <v>2000</v>
      </c>
      <c r="T32" s="163">
        <f t="shared" si="1"/>
        <v>1.6102208165501861</v>
      </c>
      <c r="U32" s="163">
        <f t="shared" si="2"/>
        <v>0.69604091125394596</v>
      </c>
      <c r="W32" s="3">
        <f t="shared" si="3"/>
        <v>2000</v>
      </c>
      <c r="X32" s="568">
        <f t="shared" si="4"/>
        <v>43.226426096339829</v>
      </c>
      <c r="Z32" s="3">
        <f t="shared" si="5"/>
        <v>2000</v>
      </c>
      <c r="AA32" s="568">
        <f t="shared" si="6"/>
        <v>0.91372608410318534</v>
      </c>
      <c r="AB32" s="568">
        <f t="shared" si="7"/>
        <v>0.90364237387623958</v>
      </c>
      <c r="AC32" s="568">
        <f t="shared" si="8"/>
        <v>0.52827073875361119</v>
      </c>
      <c r="AF32" s="3">
        <f t="shared" si="9"/>
        <v>2000</v>
      </c>
      <c r="AG32" s="163">
        <f t="shared" si="10"/>
        <v>0.36123348017621149</v>
      </c>
      <c r="AH32" s="163">
        <f t="shared" si="11"/>
        <v>0.34542314335060448</v>
      </c>
      <c r="AI32" s="163">
        <f t="shared" si="12"/>
        <v>1.5823873409012728</v>
      </c>
      <c r="AL32" s="3">
        <f t="shared" si="13"/>
        <v>2000</v>
      </c>
      <c r="AM32" s="163">
        <f t="shared" si="14"/>
        <v>0.5646106317247257</v>
      </c>
      <c r="AN32" s="163">
        <f t="shared" si="15"/>
        <v>1.6171701655572623</v>
      </c>
      <c r="AO32" s="163">
        <f t="shared" si="16"/>
        <v>0.68429013901894398</v>
      </c>
      <c r="AP32" s="163">
        <f t="shared" si="17"/>
        <v>0.52915766738660908</v>
      </c>
      <c r="AQ32" s="163"/>
      <c r="AT32" s="3">
        <f t="shared" si="18"/>
        <v>2000</v>
      </c>
      <c r="AU32" s="163">
        <f t="shared" si="19"/>
        <v>0.27449728694541975</v>
      </c>
      <c r="AV32" s="163">
        <f t="shared" si="20"/>
        <v>0.9271695333824358</v>
      </c>
      <c r="AW32" s="163">
        <f t="shared" si="21"/>
        <v>1.5684774292272379</v>
      </c>
    </row>
    <row r="33" spans="1:49">
      <c r="A33" s="105">
        <v>2001</v>
      </c>
      <c r="B33" s="614">
        <v>0.28702640642939153</v>
      </c>
      <c r="C33" s="614">
        <v>0.57260650480989461</v>
      </c>
      <c r="D33" s="614">
        <v>0.36853419909621377</v>
      </c>
      <c r="E33" s="614" t="s">
        <v>480</v>
      </c>
      <c r="F33" s="613">
        <v>0.90166006572849078</v>
      </c>
      <c r="G33" s="614">
        <v>0.41150442477876109</v>
      </c>
      <c r="H33" s="614">
        <v>3.0987162461266045</v>
      </c>
      <c r="I33" s="614">
        <v>2.2047565581300397</v>
      </c>
      <c r="J33" s="614">
        <v>0.83647938411429423</v>
      </c>
      <c r="K33" s="614">
        <v>0.58162855996791019</v>
      </c>
      <c r="L33" s="614">
        <v>1.2851023322227511</v>
      </c>
      <c r="M33" s="615">
        <v>1.7977637965706641</v>
      </c>
      <c r="N33" s="614">
        <v>1.1019878997407087</v>
      </c>
      <c r="O33" s="614">
        <v>1.6007313829787233</v>
      </c>
      <c r="P33" s="614">
        <v>0.59301977639346037</v>
      </c>
      <c r="Q33" s="607">
        <v>0.90942772262282934</v>
      </c>
      <c r="R33" s="163"/>
      <c r="S33" s="3">
        <f t="shared" si="0"/>
        <v>2001</v>
      </c>
      <c r="T33" s="163">
        <f t="shared" si="1"/>
        <v>1.7977637965706641</v>
      </c>
      <c r="U33" s="163">
        <f t="shared" si="2"/>
        <v>0.90942772262282934</v>
      </c>
      <c r="W33" s="3">
        <f t="shared" si="3"/>
        <v>2001</v>
      </c>
      <c r="X33" s="568">
        <f t="shared" si="4"/>
        <v>50.586607893518277</v>
      </c>
      <c r="Z33" s="3">
        <f t="shared" si="5"/>
        <v>2001</v>
      </c>
      <c r="AA33" s="568">
        <f t="shared" si="6"/>
        <v>1.1019878997407087</v>
      </c>
      <c r="AB33" s="568">
        <f t="shared" si="7"/>
        <v>1.6007313829787233</v>
      </c>
      <c r="AC33" s="568">
        <f t="shared" si="8"/>
        <v>0.59301977639346037</v>
      </c>
      <c r="AF33" s="3">
        <f t="shared" si="9"/>
        <v>2001</v>
      </c>
      <c r="AG33" s="163">
        <f t="shared" si="10"/>
        <v>0.28702640642939153</v>
      </c>
      <c r="AH33" s="163">
        <f t="shared" si="11"/>
        <v>0.41150442477876109</v>
      </c>
      <c r="AI33" s="163">
        <f t="shared" si="12"/>
        <v>3.0987162461266045</v>
      </c>
      <c r="AL33" s="3">
        <f t="shared" si="13"/>
        <v>2001</v>
      </c>
      <c r="AM33" s="163">
        <f t="shared" si="14"/>
        <v>0.57260650480989461</v>
      </c>
      <c r="AN33" s="163">
        <f t="shared" si="15"/>
        <v>2.2047565581300397</v>
      </c>
      <c r="AO33" s="163">
        <f t="shared" si="16"/>
        <v>0.83647938411429423</v>
      </c>
      <c r="AP33" s="163">
        <f t="shared" si="17"/>
        <v>0.58162855996791019</v>
      </c>
      <c r="AQ33" s="163"/>
      <c r="AT33" s="3">
        <f t="shared" si="18"/>
        <v>2001</v>
      </c>
      <c r="AU33" s="163">
        <f t="shared" si="19"/>
        <v>0.36853419909621377</v>
      </c>
      <c r="AV33" s="163">
        <f t="shared" si="20"/>
        <v>0.90166006572849078</v>
      </c>
      <c r="AW33" s="163">
        <f t="shared" si="21"/>
        <v>1.2851023322227511</v>
      </c>
    </row>
    <row r="34" spans="1:49">
      <c r="A34" s="105">
        <v>2002</v>
      </c>
      <c r="B34" s="614">
        <v>0.288477855082301</v>
      </c>
      <c r="C34" s="614">
        <v>0.52576235541535232</v>
      </c>
      <c r="D34" s="614">
        <v>0.52574919259945418</v>
      </c>
      <c r="E34" s="614" t="s">
        <v>480</v>
      </c>
      <c r="F34" s="613">
        <v>0.52921253175275196</v>
      </c>
      <c r="G34" s="614">
        <v>0.46361453762728705</v>
      </c>
      <c r="H34" s="614">
        <v>3.413400758533502</v>
      </c>
      <c r="I34" s="614">
        <v>1.9482276540091998</v>
      </c>
      <c r="J34" s="614">
        <v>1.1093727776987625</v>
      </c>
      <c r="K34" s="614">
        <v>0.90266875981161687</v>
      </c>
      <c r="L34" s="614">
        <v>2.9623238423928675</v>
      </c>
      <c r="M34" s="615">
        <v>1.6605477515055571</v>
      </c>
      <c r="N34" s="614">
        <v>1.1931759612411093</v>
      </c>
      <c r="O34" s="614">
        <v>1.6020377383785234</v>
      </c>
      <c r="P34" s="614">
        <v>0.65334128878281628</v>
      </c>
      <c r="Q34" s="607">
        <v>0.98032246139847012</v>
      </c>
      <c r="R34" s="163"/>
      <c r="S34" s="3">
        <f t="shared" si="0"/>
        <v>2002</v>
      </c>
      <c r="T34" s="163">
        <f t="shared" si="1"/>
        <v>1.6605477515055571</v>
      </c>
      <c r="U34" s="163">
        <f t="shared" si="2"/>
        <v>0.98032246139847012</v>
      </c>
      <c r="W34" s="3">
        <f t="shared" si="3"/>
        <v>2002</v>
      </c>
      <c r="X34" s="568">
        <f t="shared" si="4"/>
        <v>59.036089778788238</v>
      </c>
      <c r="Z34" s="3">
        <f t="shared" si="5"/>
        <v>2002</v>
      </c>
      <c r="AA34" s="568">
        <f t="shared" si="6"/>
        <v>1.1931759612411093</v>
      </c>
      <c r="AB34" s="568">
        <f t="shared" si="7"/>
        <v>1.6020377383785234</v>
      </c>
      <c r="AC34" s="568">
        <f t="shared" si="8"/>
        <v>0.65334128878281628</v>
      </c>
      <c r="AF34" s="3">
        <f t="shared" si="9"/>
        <v>2002</v>
      </c>
      <c r="AG34" s="163">
        <f t="shared" si="10"/>
        <v>0.288477855082301</v>
      </c>
      <c r="AH34" s="163">
        <f t="shared" si="11"/>
        <v>0.46361453762728705</v>
      </c>
      <c r="AI34" s="163">
        <f t="shared" si="12"/>
        <v>3.413400758533502</v>
      </c>
      <c r="AL34" s="3">
        <f t="shared" si="13"/>
        <v>2002</v>
      </c>
      <c r="AM34" s="163">
        <f t="shared" si="14"/>
        <v>0.52576235541535232</v>
      </c>
      <c r="AN34" s="163">
        <f t="shared" si="15"/>
        <v>1.9482276540091998</v>
      </c>
      <c r="AO34" s="163">
        <f t="shared" si="16"/>
        <v>1.1093727776987625</v>
      </c>
      <c r="AP34" s="163">
        <f t="shared" si="17"/>
        <v>0.90266875981161687</v>
      </c>
      <c r="AQ34" s="163"/>
      <c r="AT34" s="3">
        <f t="shared" si="18"/>
        <v>2002</v>
      </c>
      <c r="AU34" s="163">
        <f t="shared" si="19"/>
        <v>0.52574919259945418</v>
      </c>
      <c r="AV34" s="163">
        <f t="shared" si="20"/>
        <v>0.52921253175275196</v>
      </c>
      <c r="AW34" s="163">
        <f t="shared" si="21"/>
        <v>2.9623238423928675</v>
      </c>
    </row>
    <row r="35" spans="1:49">
      <c r="A35" s="105">
        <v>2003</v>
      </c>
      <c r="B35" s="614">
        <v>0.38681156750782836</v>
      </c>
      <c r="C35" s="614">
        <v>0.6361871899935303</v>
      </c>
      <c r="D35" s="614">
        <v>0.4253141324297614</v>
      </c>
      <c r="E35" s="614" t="s">
        <v>480</v>
      </c>
      <c r="F35" s="613">
        <v>0.51236612990214969</v>
      </c>
      <c r="G35" s="614">
        <v>0.56901457022157076</v>
      </c>
      <c r="H35" s="614">
        <v>3.9230338128152438</v>
      </c>
      <c r="I35" s="614">
        <v>2.0448736154501566</v>
      </c>
      <c r="J35" s="614">
        <v>1.3448744545389513</v>
      </c>
      <c r="K35" s="614">
        <v>0.89595904187237152</v>
      </c>
      <c r="L35" s="614">
        <v>3.5083291267036847</v>
      </c>
      <c r="M35" s="615">
        <v>1.6357267320918676</v>
      </c>
      <c r="N35" s="614">
        <v>1.3032964235713378</v>
      </c>
      <c r="O35" s="614">
        <v>1.8280810557438525</v>
      </c>
      <c r="P35" s="614">
        <v>0.59248821953247721</v>
      </c>
      <c r="Q35" s="607">
        <v>0.96225111487971859</v>
      </c>
      <c r="R35" s="163"/>
      <c r="S35" s="3">
        <f t="shared" si="0"/>
        <v>2003</v>
      </c>
      <c r="T35" s="163">
        <f t="shared" si="1"/>
        <v>1.6357267320918676</v>
      </c>
      <c r="U35" s="163">
        <f t="shared" si="2"/>
        <v>0.96225111487971859</v>
      </c>
      <c r="W35" s="3">
        <f t="shared" si="3"/>
        <v>2003</v>
      </c>
      <c r="X35" s="568">
        <f t="shared" si="4"/>
        <v>58.82713145178797</v>
      </c>
      <c r="Z35" s="3">
        <f t="shared" si="5"/>
        <v>2003</v>
      </c>
      <c r="AA35" s="568">
        <f t="shared" si="6"/>
        <v>1.3032964235713378</v>
      </c>
      <c r="AB35" s="568">
        <f t="shared" si="7"/>
        <v>1.8280810557438525</v>
      </c>
      <c r="AC35" s="568">
        <f t="shared" si="8"/>
        <v>0.59248821953247721</v>
      </c>
      <c r="AF35" s="3">
        <f t="shared" si="9"/>
        <v>2003</v>
      </c>
      <c r="AG35" s="163">
        <f t="shared" si="10"/>
        <v>0.38681156750782836</v>
      </c>
      <c r="AH35" s="163">
        <f t="shared" si="11"/>
        <v>0.56901457022157076</v>
      </c>
      <c r="AI35" s="163">
        <f t="shared" si="12"/>
        <v>3.9230338128152438</v>
      </c>
      <c r="AL35" s="3">
        <f t="shared" si="13"/>
        <v>2003</v>
      </c>
      <c r="AM35" s="163">
        <f t="shared" si="14"/>
        <v>0.6361871899935303</v>
      </c>
      <c r="AN35" s="163">
        <f t="shared" si="15"/>
        <v>2.0448736154501566</v>
      </c>
      <c r="AO35" s="163">
        <f t="shared" si="16"/>
        <v>1.3448744545389513</v>
      </c>
      <c r="AP35" s="163">
        <f t="shared" si="17"/>
        <v>0.89595904187237152</v>
      </c>
      <c r="AQ35" s="163"/>
      <c r="AT35" s="3">
        <f t="shared" si="18"/>
        <v>2003</v>
      </c>
      <c r="AU35" s="163">
        <f t="shared" si="19"/>
        <v>0.4253141324297614</v>
      </c>
      <c r="AV35" s="163">
        <f t="shared" si="20"/>
        <v>0.51236612990214969</v>
      </c>
      <c r="AW35" s="163">
        <f t="shared" si="21"/>
        <v>3.5083291267036847</v>
      </c>
    </row>
    <row r="36" spans="1:49">
      <c r="A36" s="105">
        <v>2004</v>
      </c>
      <c r="B36" s="614">
        <v>0.31420539110302631</v>
      </c>
      <c r="C36" s="614">
        <v>0.45889706464118996</v>
      </c>
      <c r="D36" s="614">
        <v>0.50061253194996902</v>
      </c>
      <c r="E36" s="614" t="s">
        <v>480</v>
      </c>
      <c r="F36" s="613">
        <v>0.89913995308835015</v>
      </c>
      <c r="G36" s="614">
        <v>0.56577086280056577</v>
      </c>
      <c r="H36" s="614">
        <v>3.8064165307232196</v>
      </c>
      <c r="I36" s="614">
        <v>2.1034722759260691</v>
      </c>
      <c r="J36" s="614">
        <v>1.4109101068659635</v>
      </c>
      <c r="K36" s="614">
        <v>0.76481835564053535</v>
      </c>
      <c r="L36" s="614">
        <v>4.1232638888888884</v>
      </c>
      <c r="M36" s="615">
        <v>1.6395952287172548</v>
      </c>
      <c r="N36" s="614">
        <v>1.2620508326029798</v>
      </c>
      <c r="O36" s="614">
        <v>1.6623426539828963</v>
      </c>
      <c r="P36" s="614">
        <v>0.77979793784460116</v>
      </c>
      <c r="Q36" s="607">
        <v>1.026713460180092</v>
      </c>
      <c r="R36" s="163"/>
      <c r="S36" s="3">
        <f t="shared" si="0"/>
        <v>2004</v>
      </c>
      <c r="T36" s="163">
        <f t="shared" si="1"/>
        <v>1.6395952287172548</v>
      </c>
      <c r="U36" s="163">
        <f t="shared" si="2"/>
        <v>1.026713460180092</v>
      </c>
      <c r="W36" s="3">
        <f t="shared" si="3"/>
        <v>2004</v>
      </c>
      <c r="X36" s="568">
        <f t="shared" si="4"/>
        <v>62.619934615407871</v>
      </c>
      <c r="Z36" s="3">
        <f t="shared" si="5"/>
        <v>2004</v>
      </c>
      <c r="AA36" s="568">
        <f t="shared" si="6"/>
        <v>1.2620508326029798</v>
      </c>
      <c r="AB36" s="568">
        <f t="shared" si="7"/>
        <v>1.6623426539828963</v>
      </c>
      <c r="AC36" s="568">
        <f t="shared" si="8"/>
        <v>0.77979793784460116</v>
      </c>
      <c r="AF36" s="3">
        <f t="shared" si="9"/>
        <v>2004</v>
      </c>
      <c r="AG36" s="163">
        <f t="shared" si="10"/>
        <v>0.31420539110302631</v>
      </c>
      <c r="AH36" s="163">
        <f t="shared" si="11"/>
        <v>0.56577086280056577</v>
      </c>
      <c r="AI36" s="163">
        <f t="shared" si="12"/>
        <v>3.8064165307232196</v>
      </c>
      <c r="AL36" s="3">
        <f t="shared" si="13"/>
        <v>2004</v>
      </c>
      <c r="AM36" s="163">
        <f t="shared" si="14"/>
        <v>0.45889706464118996</v>
      </c>
      <c r="AN36" s="163">
        <f t="shared" si="15"/>
        <v>2.1034722759260691</v>
      </c>
      <c r="AO36" s="163">
        <f t="shared" si="16"/>
        <v>1.4109101068659635</v>
      </c>
      <c r="AP36" s="163">
        <f t="shared" si="17"/>
        <v>0.76481835564053535</v>
      </c>
      <c r="AQ36" s="163"/>
      <c r="AT36" s="3">
        <f t="shared" si="18"/>
        <v>2004</v>
      </c>
      <c r="AU36" s="163">
        <f t="shared" si="19"/>
        <v>0.50061253194996902</v>
      </c>
      <c r="AV36" s="163">
        <f t="shared" si="20"/>
        <v>0.89913995308835015</v>
      </c>
      <c r="AW36" s="163">
        <f t="shared" si="21"/>
        <v>4.1232638888888884</v>
      </c>
    </row>
    <row r="37" spans="1:49">
      <c r="A37" s="105">
        <v>2005</v>
      </c>
      <c r="B37" s="614">
        <v>0.31379025598678778</v>
      </c>
      <c r="C37" s="614">
        <v>0.25633010315723664</v>
      </c>
      <c r="D37" s="614">
        <v>0.50398702060823641</v>
      </c>
      <c r="E37" s="614" t="s">
        <v>480</v>
      </c>
      <c r="F37" s="613">
        <v>0.92522590632537705</v>
      </c>
      <c r="G37" s="614">
        <v>1.0568341944574917</v>
      </c>
      <c r="H37" s="614">
        <v>2.8262826282628266</v>
      </c>
      <c r="I37" s="614">
        <v>2.31948832549896</v>
      </c>
      <c r="J37" s="614">
        <v>1.4122214041898133</v>
      </c>
      <c r="K37" s="614">
        <v>1.1971138078058379</v>
      </c>
      <c r="L37" s="614">
        <v>4.6041308089500861</v>
      </c>
      <c r="M37" s="615">
        <v>1.5820891083008688</v>
      </c>
      <c r="N37" s="614">
        <v>1.2517246205834716</v>
      </c>
      <c r="O37" s="614">
        <v>1.5631784628745113</v>
      </c>
      <c r="P37" s="614">
        <v>0.76174035464083389</v>
      </c>
      <c r="Q37" s="607">
        <v>0.96728238560907887</v>
      </c>
      <c r="R37" s="163"/>
      <c r="S37" s="3">
        <f t="shared" si="0"/>
        <v>2005</v>
      </c>
      <c r="T37" s="163">
        <f t="shared" si="1"/>
        <v>1.5820891083008688</v>
      </c>
      <c r="U37" s="163">
        <f t="shared" si="2"/>
        <v>0.96728238560907887</v>
      </c>
      <c r="W37" s="3">
        <f t="shared" si="3"/>
        <v>2005</v>
      </c>
      <c r="X37" s="568">
        <f t="shared" si="4"/>
        <v>61.139564170814644</v>
      </c>
      <c r="Z37" s="3">
        <f t="shared" si="5"/>
        <v>2005</v>
      </c>
      <c r="AA37" s="568">
        <f t="shared" si="6"/>
        <v>1.2517246205834716</v>
      </c>
      <c r="AB37" s="568">
        <f t="shared" si="7"/>
        <v>1.5631784628745113</v>
      </c>
      <c r="AC37" s="568">
        <f t="shared" si="8"/>
        <v>0.76174035464083389</v>
      </c>
      <c r="AF37" s="3">
        <f t="shared" si="9"/>
        <v>2005</v>
      </c>
      <c r="AG37" s="163">
        <f t="shared" si="10"/>
        <v>0.31379025598678778</v>
      </c>
      <c r="AH37" s="163">
        <f t="shared" si="11"/>
        <v>1.0568341944574917</v>
      </c>
      <c r="AI37" s="163">
        <f t="shared" si="12"/>
        <v>2.8262826282628266</v>
      </c>
      <c r="AL37" s="3">
        <f t="shared" si="13"/>
        <v>2005</v>
      </c>
      <c r="AM37" s="163">
        <f t="shared" si="14"/>
        <v>0.25633010315723664</v>
      </c>
      <c r="AN37" s="163">
        <f t="shared" si="15"/>
        <v>2.31948832549896</v>
      </c>
      <c r="AO37" s="163">
        <f t="shared" si="16"/>
        <v>1.4122214041898133</v>
      </c>
      <c r="AP37" s="163">
        <f t="shared" si="17"/>
        <v>1.1971138078058379</v>
      </c>
      <c r="AQ37" s="163"/>
      <c r="AT37" s="3">
        <f t="shared" si="18"/>
        <v>2005</v>
      </c>
      <c r="AU37" s="163">
        <f t="shared" si="19"/>
        <v>0.50398702060823641</v>
      </c>
      <c r="AV37" s="163">
        <f t="shared" si="20"/>
        <v>0.92522590632537705</v>
      </c>
      <c r="AW37" s="163">
        <f t="shared" si="21"/>
        <v>4.6041308089500861</v>
      </c>
    </row>
    <row r="38" spans="1:49">
      <c r="A38" s="105">
        <v>2006</v>
      </c>
      <c r="B38" s="614">
        <v>0.34602076124567477</v>
      </c>
      <c r="C38" s="614">
        <v>0.33705080545229243</v>
      </c>
      <c r="D38" s="614">
        <v>0.76702376269696193</v>
      </c>
      <c r="E38" s="614" t="s">
        <v>480</v>
      </c>
      <c r="F38" s="613">
        <v>1.073280394503064</v>
      </c>
      <c r="G38" s="614">
        <v>1.1347262247838616</v>
      </c>
      <c r="H38" s="614">
        <v>5.3141459744168547</v>
      </c>
      <c r="I38" s="614">
        <v>2.0727126375100617</v>
      </c>
      <c r="J38" s="614">
        <v>1.5143534369238874</v>
      </c>
      <c r="K38" s="614">
        <v>1.182327317983821</v>
      </c>
      <c r="L38" s="614">
        <v>4.6881540393470065</v>
      </c>
      <c r="M38" s="615">
        <v>1.5793509782072765</v>
      </c>
      <c r="N38" s="614">
        <v>1.204606783188416</v>
      </c>
      <c r="O38" s="614">
        <v>2.583951155691234</v>
      </c>
      <c r="P38" s="614">
        <v>0.99583315796119365</v>
      </c>
      <c r="Q38" s="607">
        <v>1.2098875560459166</v>
      </c>
      <c r="R38" s="163"/>
      <c r="S38" s="3">
        <f t="shared" si="0"/>
        <v>2006</v>
      </c>
      <c r="T38" s="163">
        <f t="shared" si="1"/>
        <v>1.5793509782072765</v>
      </c>
      <c r="U38" s="163">
        <f t="shared" si="2"/>
        <v>1.2098875560459166</v>
      </c>
      <c r="W38" s="3">
        <f t="shared" si="3"/>
        <v>2006</v>
      </c>
      <c r="X38" s="568">
        <f t="shared" si="4"/>
        <v>76.606629732123352</v>
      </c>
      <c r="Z38" s="3">
        <f t="shared" si="5"/>
        <v>2006</v>
      </c>
      <c r="AA38" s="568">
        <f t="shared" si="6"/>
        <v>1.204606783188416</v>
      </c>
      <c r="AB38" s="568">
        <f t="shared" si="7"/>
        <v>2.583951155691234</v>
      </c>
      <c r="AC38" s="568">
        <f t="shared" si="8"/>
        <v>0.99583315796119365</v>
      </c>
      <c r="AF38" s="3">
        <f t="shared" si="9"/>
        <v>2006</v>
      </c>
      <c r="AG38" s="163">
        <f t="shared" si="10"/>
        <v>0.34602076124567477</v>
      </c>
      <c r="AH38" s="163">
        <f t="shared" si="11"/>
        <v>1.1347262247838616</v>
      </c>
      <c r="AI38" s="163">
        <f t="shared" si="12"/>
        <v>5.3141459744168547</v>
      </c>
      <c r="AL38" s="3">
        <f t="shared" si="13"/>
        <v>2006</v>
      </c>
      <c r="AM38" s="163">
        <f t="shared" si="14"/>
        <v>0.33705080545229243</v>
      </c>
      <c r="AN38" s="163">
        <f t="shared" si="15"/>
        <v>2.0727126375100617</v>
      </c>
      <c r="AO38" s="163">
        <f t="shared" si="16"/>
        <v>1.5143534369238874</v>
      </c>
      <c r="AP38" s="163">
        <f t="shared" si="17"/>
        <v>1.182327317983821</v>
      </c>
      <c r="AQ38" s="163"/>
      <c r="AT38" s="3">
        <f t="shared" si="18"/>
        <v>2006</v>
      </c>
      <c r="AU38" s="163">
        <f t="shared" si="19"/>
        <v>0.76702376269696193</v>
      </c>
      <c r="AV38" s="163">
        <f t="shared" si="20"/>
        <v>1.073280394503064</v>
      </c>
      <c r="AW38" s="163">
        <f t="shared" si="21"/>
        <v>4.6881540393470065</v>
      </c>
    </row>
    <row r="39" spans="1:49">
      <c r="A39" s="105">
        <v>2007</v>
      </c>
      <c r="B39" s="614">
        <v>1.3365509560051978</v>
      </c>
      <c r="C39" s="614">
        <v>0.25338200558299334</v>
      </c>
      <c r="D39" s="614">
        <v>0.68001894580147515</v>
      </c>
      <c r="E39" s="614" t="s">
        <v>480</v>
      </c>
      <c r="F39" s="613">
        <v>0.82902632765617956</v>
      </c>
      <c r="G39" s="614">
        <v>1.1737337422015437</v>
      </c>
      <c r="H39" s="614">
        <v>2.6903553299492389</v>
      </c>
      <c r="I39" s="614">
        <v>2.2617747220972819</v>
      </c>
      <c r="J39" s="614">
        <v>1.5862944162436547</v>
      </c>
      <c r="K39" s="614">
        <v>1.1409097644095421</v>
      </c>
      <c r="L39" s="614">
        <v>3.1343924431086303</v>
      </c>
      <c r="M39" s="615">
        <v>1.5956487605488596</v>
      </c>
      <c r="N39" s="614">
        <v>1.2027967469074432</v>
      </c>
      <c r="O39" s="614">
        <v>1.8142058799708429</v>
      </c>
      <c r="P39" s="614">
        <v>0.85227729134870267</v>
      </c>
      <c r="Q39" s="607">
        <v>1.0186826488468985</v>
      </c>
      <c r="R39" s="163"/>
      <c r="S39" s="3">
        <f t="shared" si="0"/>
        <v>2007</v>
      </c>
      <c r="T39" s="163">
        <f t="shared" si="1"/>
        <v>1.5956487605488596</v>
      </c>
      <c r="U39" s="163">
        <f t="shared" si="2"/>
        <v>1.0186826488468985</v>
      </c>
      <c r="W39" s="3">
        <f t="shared" si="3"/>
        <v>2007</v>
      </c>
      <c r="X39" s="568">
        <f t="shared" si="4"/>
        <v>63.841283497534853</v>
      </c>
      <c r="Z39" s="3">
        <f t="shared" si="5"/>
        <v>2007</v>
      </c>
      <c r="AA39" s="568">
        <f t="shared" si="6"/>
        <v>1.2027967469074432</v>
      </c>
      <c r="AB39" s="568">
        <f t="shared" si="7"/>
        <v>1.8142058799708429</v>
      </c>
      <c r="AC39" s="568">
        <f t="shared" si="8"/>
        <v>0.85227729134870267</v>
      </c>
      <c r="AF39" s="3">
        <f t="shared" si="9"/>
        <v>2007</v>
      </c>
      <c r="AG39" s="163">
        <f t="shared" si="10"/>
        <v>1.3365509560051978</v>
      </c>
      <c r="AH39" s="163">
        <f t="shared" si="11"/>
        <v>1.1737337422015437</v>
      </c>
      <c r="AI39" s="163">
        <f t="shared" si="12"/>
        <v>2.6903553299492389</v>
      </c>
      <c r="AL39" s="3">
        <f t="shared" si="13"/>
        <v>2007</v>
      </c>
      <c r="AM39" s="163">
        <f t="shared" si="14"/>
        <v>0.25338200558299334</v>
      </c>
      <c r="AN39" s="163">
        <f t="shared" si="15"/>
        <v>2.2617747220972819</v>
      </c>
      <c r="AO39" s="163">
        <f t="shared" si="16"/>
        <v>1.5862944162436547</v>
      </c>
      <c r="AP39" s="163">
        <f t="shared" si="17"/>
        <v>1.1409097644095421</v>
      </c>
      <c r="AQ39" s="163"/>
      <c r="AT39" s="3">
        <f t="shared" si="18"/>
        <v>2007</v>
      </c>
      <c r="AU39" s="163">
        <f t="shared" si="19"/>
        <v>0.68001894580147515</v>
      </c>
      <c r="AV39" s="163">
        <f t="shared" si="20"/>
        <v>0.82902632765617956</v>
      </c>
      <c r="AW39" s="163">
        <f t="shared" si="21"/>
        <v>3.1343924431086303</v>
      </c>
    </row>
    <row r="40" spans="1:49">
      <c r="A40" s="207">
        <v>2008</v>
      </c>
      <c r="B40" s="617">
        <v>0.13250883392226148</v>
      </c>
      <c r="C40" s="617">
        <v>0.16240196466767012</v>
      </c>
      <c r="D40" s="617">
        <v>0.84160260100924567</v>
      </c>
      <c r="E40" s="617" t="s">
        <v>480</v>
      </c>
      <c r="F40" s="616">
        <v>0.55060995713814709</v>
      </c>
      <c r="G40" s="617">
        <v>2.43871935967984</v>
      </c>
      <c r="H40" s="617">
        <v>1.4236780132733888</v>
      </c>
      <c r="I40" s="617">
        <v>2.2268568353067812</v>
      </c>
      <c r="J40" s="617">
        <v>1.5771184175354183</v>
      </c>
      <c r="K40" s="617">
        <v>0.94324791699418342</v>
      </c>
      <c r="L40" s="617">
        <v>2.4920020205421789</v>
      </c>
      <c r="M40" s="618">
        <v>1.2467906509649365</v>
      </c>
      <c r="N40" s="617">
        <v>1.0873280703182224</v>
      </c>
      <c r="O40" s="617">
        <v>1.5274855940729899</v>
      </c>
      <c r="P40" s="617">
        <v>0.84792423741878642</v>
      </c>
      <c r="Q40" s="608">
        <v>0.92780690696236578</v>
      </c>
      <c r="S40" s="19">
        <f t="shared" si="0"/>
        <v>2008</v>
      </c>
      <c r="T40" s="569">
        <f t="shared" si="1"/>
        <v>1.2467906509649365</v>
      </c>
      <c r="U40" s="163">
        <f t="shared" si="2"/>
        <v>0.92780690696236578</v>
      </c>
      <c r="W40" s="19">
        <f t="shared" si="3"/>
        <v>2008</v>
      </c>
      <c r="X40" s="568">
        <f t="shared" si="4"/>
        <v>74.415613097860685</v>
      </c>
      <c r="Z40" s="19">
        <f t="shared" si="5"/>
        <v>2008</v>
      </c>
      <c r="AA40" s="568">
        <f t="shared" si="6"/>
        <v>1.0873280703182224</v>
      </c>
      <c r="AB40" s="568">
        <f t="shared" si="7"/>
        <v>1.5274855940729899</v>
      </c>
      <c r="AC40" s="568">
        <f t="shared" si="8"/>
        <v>0.84792423741878642</v>
      </c>
      <c r="AF40" s="19">
        <f t="shared" si="9"/>
        <v>2008</v>
      </c>
      <c r="AG40" s="163">
        <f t="shared" si="10"/>
        <v>0.13250883392226148</v>
      </c>
      <c r="AH40" s="163">
        <f t="shared" si="11"/>
        <v>2.43871935967984</v>
      </c>
      <c r="AI40" s="163">
        <f t="shared" si="12"/>
        <v>1.4236780132733888</v>
      </c>
      <c r="AL40" s="19">
        <f t="shared" si="13"/>
        <v>2008</v>
      </c>
      <c r="AM40" s="163">
        <f t="shared" si="14"/>
        <v>0.16240196466767012</v>
      </c>
      <c r="AN40" s="163">
        <f t="shared" si="15"/>
        <v>2.2268568353067812</v>
      </c>
      <c r="AO40" s="163">
        <f t="shared" si="16"/>
        <v>1.5771184175354183</v>
      </c>
      <c r="AP40" s="163">
        <f t="shared" si="17"/>
        <v>0.94324791699418342</v>
      </c>
      <c r="AT40" s="19">
        <f t="shared" si="18"/>
        <v>2008</v>
      </c>
      <c r="AU40" s="163">
        <f t="shared" si="19"/>
        <v>0.84160260100924567</v>
      </c>
      <c r="AV40" s="163">
        <f t="shared" si="20"/>
        <v>0.55060995713814709</v>
      </c>
      <c r="AW40" s="163">
        <f t="shared" si="21"/>
        <v>2.4920020205421789</v>
      </c>
    </row>
    <row r="41" spans="1:49">
      <c r="B41" s="11"/>
      <c r="C41" s="11"/>
      <c r="D41" s="11"/>
      <c r="E41" s="11"/>
      <c r="F41" s="11"/>
      <c r="G41" s="11"/>
      <c r="H41" s="11"/>
      <c r="I41" s="11"/>
      <c r="J41" s="11"/>
      <c r="K41" s="11"/>
      <c r="L41" s="11"/>
      <c r="M41" s="11"/>
      <c r="N41" s="11"/>
      <c r="O41" s="11"/>
      <c r="P41" s="11"/>
      <c r="Q41" s="11"/>
      <c r="R41" s="19"/>
      <c r="S41" s="570">
        <f>$B$40</f>
        <v>0.13250883392226148</v>
      </c>
      <c r="T41" s="570">
        <f>$C$40</f>
        <v>0.16240196466767012</v>
      </c>
      <c r="U41" s="570">
        <f>$D$40</f>
        <v>0.84160260100924567</v>
      </c>
      <c r="V41" s="570"/>
      <c r="W41" s="570">
        <f>$F$40</f>
        <v>0.55060995713814709</v>
      </c>
      <c r="X41" s="570">
        <f>$G$40</f>
        <v>2.43871935967984</v>
      </c>
      <c r="Y41" s="570">
        <f>$H$40</f>
        <v>1.4236780132733888</v>
      </c>
      <c r="Z41" s="570">
        <f>$I$40</f>
        <v>2.2268568353067812</v>
      </c>
      <c r="AA41" s="570">
        <f>$J$40</f>
        <v>1.5771184175354183</v>
      </c>
      <c r="AB41" s="570">
        <f>$K$40</f>
        <v>0.94324791699418342</v>
      </c>
      <c r="AC41" s="570">
        <f>$L$40</f>
        <v>2.4920020205421789</v>
      </c>
      <c r="AD41" s="570"/>
      <c r="AE41" s="570"/>
      <c r="AF41" s="570"/>
      <c r="AG41" s="570"/>
      <c r="AH41" s="570"/>
    </row>
    <row r="42" spans="1:49">
      <c r="B42" s="11"/>
      <c r="C42" s="11"/>
      <c r="D42" s="11"/>
      <c r="E42" s="11"/>
      <c r="F42" s="11"/>
      <c r="G42" s="11"/>
      <c r="H42" s="11"/>
      <c r="I42" s="11"/>
      <c r="J42" s="11"/>
      <c r="K42" s="11"/>
      <c r="L42" s="11"/>
      <c r="M42" s="11"/>
      <c r="N42" s="11"/>
      <c r="O42" s="11"/>
      <c r="P42" s="11"/>
      <c r="Q42" s="11"/>
      <c r="S42" s="3" t="str">
        <f>$B$4</f>
        <v>Logging and forestry</v>
      </c>
      <c r="T42" s="3" t="str">
        <f>$C$4</f>
        <v>Mining industries</v>
      </c>
      <c r="U42" s="3" t="str">
        <f>$D$4</f>
        <v>Petroleum and natural gas industries</v>
      </c>
      <c r="V42" s="3" t="str">
        <f>$E$4</f>
        <v>Services industries incidental to mineral extraction</v>
      </c>
      <c r="W42" s="3" t="str">
        <f>$F$4</f>
        <v>Electric Power</v>
      </c>
      <c r="X42" s="3" t="str">
        <f>$G$4</f>
        <v>Wood industries</v>
      </c>
      <c r="Y42" s="3" t="str">
        <f>$H$4</f>
        <v>Paper and allied products</v>
      </c>
      <c r="Z42" s="3" t="str">
        <f>$I$4</f>
        <v>Primary metal</v>
      </c>
      <c r="AA42" s="3" t="str">
        <f>$J$4</f>
        <v>Fabricated metal</v>
      </c>
      <c r="AB42" s="3" t="str">
        <f>$K$4</f>
        <v>Non-metallic mineral</v>
      </c>
      <c r="AC42" s="3" t="str">
        <f>$L$4</f>
        <v>Refined petroleum and coal products</v>
      </c>
    </row>
    <row r="43" spans="1:49" ht="15.75">
      <c r="A43" s="535" t="s">
        <v>87</v>
      </c>
      <c r="B43" s="619"/>
      <c r="C43" s="11"/>
      <c r="D43" s="11"/>
      <c r="E43" s="11"/>
      <c r="F43" s="11"/>
      <c r="G43" s="11"/>
      <c r="H43" s="11"/>
      <c r="I43" s="11"/>
      <c r="J43" s="11"/>
      <c r="K43" s="11"/>
      <c r="L43" s="11"/>
      <c r="M43" s="11"/>
      <c r="N43" s="11"/>
      <c r="O43" s="11"/>
      <c r="P43" s="11"/>
      <c r="Q43" s="11"/>
    </row>
    <row r="44" spans="1:49">
      <c r="A44" s="386" t="s">
        <v>86</v>
      </c>
      <c r="B44" s="620">
        <f t="shared" ref="B44:Q46" si="23">IF(ISERROR((POWER(VLOOKUP(VALUE(RIGHT($A44,4)),$A$6:$Q$43,COLUMN(B$31),0)/VLOOKUP(VALUE(LEFT($A44,4)),$A$6:$Q$43,COLUMN(B$31),0),1/(VALUE(RIGHT($A44,4))-VALUE(LEFT($A44,4))))-1)*100)=FALSE,(POWER(VLOOKUP(VALUE(RIGHT($A44,4)),$A$6:$Q$43,COLUMN(B$31),0)/VLOOKUP(VALUE(LEFT($A44,4)),$A$6:$Q$43,COLUMN(B$31),0),1/(VALUE(RIGHT($A44,4))-VALUE(LEFT($A44,4))))-1)*100,"...")</f>
        <v>14.388289326366577</v>
      </c>
      <c r="C44" s="621">
        <f t="shared" si="23"/>
        <v>-0.79719024870590349</v>
      </c>
      <c r="D44" s="621">
        <f t="shared" si="23"/>
        <v>1.8911858164681217</v>
      </c>
      <c r="E44" s="622" t="str">
        <f t="shared" si="23"/>
        <v>...</v>
      </c>
      <c r="F44" s="628">
        <f t="shared" si="23"/>
        <v>-1.1993024622886095</v>
      </c>
      <c r="G44" s="621">
        <f t="shared" si="23"/>
        <v>8.1967831731860841</v>
      </c>
      <c r="H44" s="621">
        <f t="shared" si="23"/>
        <v>3.8841384036429227</v>
      </c>
      <c r="I44" s="621">
        <f t="shared" si="23"/>
        <v>0.25896338192192836</v>
      </c>
      <c r="J44" s="621">
        <f t="shared" si="23"/>
        <v>5.4080693675081726</v>
      </c>
      <c r="K44" s="621">
        <f t="shared" si="23"/>
        <v>2.6656208727103392</v>
      </c>
      <c r="L44" s="621">
        <f t="shared" si="23"/>
        <v>-3.9383186417206062</v>
      </c>
      <c r="M44" s="620">
        <f t="shared" si="23"/>
        <v>3.2468280806655869</v>
      </c>
      <c r="N44" s="621">
        <f t="shared" si="23"/>
        <v>1.365372358859207</v>
      </c>
      <c r="O44" s="621">
        <f t="shared" si="23"/>
        <v>4.4744004586929398</v>
      </c>
      <c r="P44" s="621">
        <f t="shared" si="23"/>
        <v>-1.1842397795981063</v>
      </c>
      <c r="Q44" s="622">
        <f t="shared" si="23"/>
        <v>0.66544107619128656</v>
      </c>
    </row>
    <row r="45" spans="1:49">
      <c r="A45" s="387" t="s">
        <v>85</v>
      </c>
      <c r="B45" s="623">
        <f t="shared" si="23"/>
        <v>12.783593492868262</v>
      </c>
      <c r="C45" s="11">
        <f t="shared" si="23"/>
        <v>2.0872975483840372</v>
      </c>
      <c r="D45" s="11">
        <f t="shared" si="23"/>
        <v>-1.1050640457680783</v>
      </c>
      <c r="E45" s="624" t="str">
        <f t="shared" si="23"/>
        <v>...</v>
      </c>
      <c r="F45" s="629">
        <f t="shared" si="23"/>
        <v>-1.0950284275665911</v>
      </c>
      <c r="G45" s="11">
        <f t="shared" si="23"/>
        <v>5.4373389783606063</v>
      </c>
      <c r="H45" s="11">
        <f t="shared" si="23"/>
        <v>2.83466654784994</v>
      </c>
      <c r="I45" s="11">
        <f t="shared" si="23"/>
        <v>-0.95740478387728034</v>
      </c>
      <c r="J45" s="11">
        <f t="shared" si="23"/>
        <v>3.5114099633311691</v>
      </c>
      <c r="K45" s="11">
        <f t="shared" si="23"/>
        <v>0.3847389893405051</v>
      </c>
      <c r="L45" s="11">
        <f t="shared" si="23"/>
        <v>-7.4688990529497286</v>
      </c>
      <c r="M45" s="623">
        <f t="shared" si="23"/>
        <v>4.1752638862505354</v>
      </c>
      <c r="N45" s="11">
        <f t="shared" si="23"/>
        <v>0.66625074163553233</v>
      </c>
      <c r="O45" s="11">
        <f t="shared" si="23"/>
        <v>2.9167378218502016</v>
      </c>
      <c r="P45" s="11">
        <f t="shared" si="23"/>
        <v>-3.2961252489133952</v>
      </c>
      <c r="Q45" s="624">
        <f t="shared" si="23"/>
        <v>-0.62109766761883067</v>
      </c>
      <c r="T45" s="570"/>
      <c r="AD45" s="3" t="str">
        <f>$C$4</f>
        <v>Mining industries</v>
      </c>
      <c r="AE45" s="3" t="s">
        <v>73</v>
      </c>
      <c r="AF45" s="568">
        <f>$C$39</f>
        <v>0.25338200558299334</v>
      </c>
      <c r="AG45" s="3" t="s">
        <v>82</v>
      </c>
      <c r="AH45" s="3" t="s">
        <v>84</v>
      </c>
    </row>
    <row r="46" spans="1:49">
      <c r="A46" s="388" t="s">
        <v>83</v>
      </c>
      <c r="B46" s="625">
        <f t="shared" si="23"/>
        <v>20.551071557647305</v>
      </c>
      <c r="C46" s="626">
        <f t="shared" si="23"/>
        <v>-10.815469352423868</v>
      </c>
      <c r="D46" s="626">
        <f t="shared" si="23"/>
        <v>13.836957380804682</v>
      </c>
      <c r="E46" s="627" t="str">
        <f t="shared" si="23"/>
        <v>...</v>
      </c>
      <c r="F46" s="630">
        <f t="shared" si="23"/>
        <v>-1.5856444492365562</v>
      </c>
      <c r="G46" s="626">
        <f t="shared" si="23"/>
        <v>19.093568411221341</v>
      </c>
      <c r="H46" s="626">
        <f t="shared" si="23"/>
        <v>7.8768161985015128</v>
      </c>
      <c r="I46" s="626">
        <f t="shared" si="23"/>
        <v>4.9091516365489474</v>
      </c>
      <c r="J46" s="626">
        <f t="shared" si="23"/>
        <v>12.762152932411187</v>
      </c>
      <c r="K46" s="626">
        <f t="shared" si="23"/>
        <v>11.600618248590532</v>
      </c>
      <c r="L46" s="626">
        <f t="shared" si="23"/>
        <v>10.39606295006803</v>
      </c>
      <c r="M46" s="625">
        <f t="shared" si="23"/>
        <v>-0.12978603020248336</v>
      </c>
      <c r="N46" s="626">
        <f t="shared" si="23"/>
        <v>4.0048868826294548</v>
      </c>
      <c r="O46" s="626">
        <f t="shared" si="23"/>
        <v>10.46925522929727</v>
      </c>
      <c r="P46" s="626">
        <f t="shared" si="23"/>
        <v>7.0717519373344473</v>
      </c>
      <c r="Q46" s="627">
        <f t="shared" si="23"/>
        <v>5.5915495423837669</v>
      </c>
      <c r="T46" s="570"/>
      <c r="AD46" s="3" t="str">
        <f>$D$4</f>
        <v>Petroleum and natural gas industries</v>
      </c>
      <c r="AE46" s="3" t="s">
        <v>73</v>
      </c>
      <c r="AF46" s="568">
        <f>$D$39</f>
        <v>0.68001894580147515</v>
      </c>
      <c r="AG46" s="3" t="s">
        <v>82</v>
      </c>
    </row>
    <row r="47" spans="1:49">
      <c r="B47" s="98"/>
      <c r="C47" s="98"/>
      <c r="D47" s="98"/>
      <c r="E47" s="98"/>
      <c r="F47" s="98"/>
      <c r="G47" s="98"/>
      <c r="H47" s="98"/>
      <c r="I47" s="98"/>
      <c r="J47" s="98"/>
      <c r="K47" s="98"/>
      <c r="L47" s="98"/>
      <c r="M47" s="98"/>
      <c r="N47" s="98"/>
      <c r="O47" s="98"/>
      <c r="P47" s="98"/>
      <c r="Q47" s="98"/>
      <c r="T47" s="570"/>
      <c r="AF47" s="568"/>
    </row>
    <row r="48" spans="1:49">
      <c r="A48" s="3" t="s">
        <v>918</v>
      </c>
      <c r="T48" s="570"/>
      <c r="AD48" s="3" t="str">
        <f>$F$4</f>
        <v>Electric Power</v>
      </c>
      <c r="AE48" s="3" t="s">
        <v>73</v>
      </c>
      <c r="AF48" s="568">
        <f>$F$39</f>
        <v>0.82902632765617956</v>
      </c>
      <c r="AG48" s="3" t="s">
        <v>82</v>
      </c>
    </row>
    <row r="49" spans="1:33" ht="12.75" customHeight="1">
      <c r="A49" s="1127" t="s">
        <v>919</v>
      </c>
      <c r="B49" s="1127"/>
      <c r="C49" s="1127"/>
      <c r="D49" s="1127"/>
      <c r="E49" s="1127"/>
      <c r="F49" s="1127"/>
      <c r="G49" s="1127"/>
      <c r="H49" s="1127"/>
      <c r="I49" s="1127"/>
      <c r="J49" s="1127"/>
      <c r="K49" s="1127"/>
      <c r="L49" s="1127"/>
      <c r="M49" s="1127"/>
      <c r="N49" s="1127"/>
      <c r="O49" s="1127"/>
      <c r="P49" s="1127"/>
      <c r="Q49" s="1127"/>
      <c r="T49" s="570"/>
      <c r="AD49" s="3" t="str">
        <f>$K$4</f>
        <v>Non-metallic mineral</v>
      </c>
      <c r="AE49" s="3" t="s">
        <v>73</v>
      </c>
      <c r="AF49" s="568">
        <f>$K$39</f>
        <v>1.1409097644095421</v>
      </c>
      <c r="AG49" s="3" t="s">
        <v>82</v>
      </c>
    </row>
    <row r="50" spans="1:33">
      <c r="A50" s="1127"/>
      <c r="B50" s="1127"/>
      <c r="C50" s="1127"/>
      <c r="D50" s="1127"/>
      <c r="E50" s="1127"/>
      <c r="F50" s="1127"/>
      <c r="G50" s="1127"/>
      <c r="H50" s="1127"/>
      <c r="I50" s="1127"/>
      <c r="J50" s="1127"/>
      <c r="K50" s="1127"/>
      <c r="L50" s="1127"/>
      <c r="M50" s="1127"/>
      <c r="N50" s="1127"/>
      <c r="O50" s="1127"/>
      <c r="P50" s="1127"/>
      <c r="Q50" s="1127"/>
      <c r="T50" s="570"/>
      <c r="AD50" s="3" t="str">
        <f>$G$4</f>
        <v>Wood industries</v>
      </c>
      <c r="AE50" s="3" t="s">
        <v>73</v>
      </c>
      <c r="AF50" s="568">
        <f>$G$39</f>
        <v>1.1737337422015437</v>
      </c>
      <c r="AG50" s="3" t="s">
        <v>82</v>
      </c>
    </row>
    <row r="51" spans="1:33" ht="15" customHeight="1">
      <c r="A51" s="1127"/>
      <c r="B51" s="1127"/>
      <c r="C51" s="1127"/>
      <c r="D51" s="1127"/>
      <c r="E51" s="1127"/>
      <c r="F51" s="1127"/>
      <c r="G51" s="1127"/>
      <c r="H51" s="1127"/>
      <c r="I51" s="1127"/>
      <c r="J51" s="1127"/>
      <c r="K51" s="1127"/>
      <c r="L51" s="1127"/>
      <c r="M51" s="1127"/>
      <c r="N51" s="1127"/>
      <c r="O51" s="1127"/>
      <c r="P51" s="1127"/>
      <c r="Q51" s="1127"/>
      <c r="T51" s="570"/>
      <c r="AD51" s="3" t="str">
        <f>$B$4</f>
        <v>Logging and forestry</v>
      </c>
      <c r="AE51" s="3" t="s">
        <v>73</v>
      </c>
      <c r="AF51" s="568">
        <f>$B$39</f>
        <v>1.3365509560051978</v>
      </c>
      <c r="AG51" s="3" t="s">
        <v>82</v>
      </c>
    </row>
    <row r="52" spans="1:33">
      <c r="A52" s="1127"/>
      <c r="B52" s="1127"/>
      <c r="C52" s="1127"/>
      <c r="D52" s="1127"/>
      <c r="E52" s="1127"/>
      <c r="F52" s="1127"/>
      <c r="G52" s="1127"/>
      <c r="H52" s="1127"/>
      <c r="I52" s="1127"/>
      <c r="J52" s="1127"/>
      <c r="K52" s="1127"/>
      <c r="L52" s="1127"/>
      <c r="M52" s="1127"/>
      <c r="N52" s="1127"/>
      <c r="O52" s="1127"/>
      <c r="P52" s="1127"/>
      <c r="Q52" s="1127"/>
      <c r="T52" s="570"/>
      <c r="AD52" s="3" t="str">
        <f>$J$4</f>
        <v>Fabricated metal</v>
      </c>
      <c r="AE52" s="3" t="s">
        <v>73</v>
      </c>
      <c r="AF52" s="568">
        <f>$J$39</f>
        <v>1.5862944162436547</v>
      </c>
      <c r="AG52" s="3" t="s">
        <v>82</v>
      </c>
    </row>
    <row r="53" spans="1:33" ht="12.75" customHeight="1">
      <c r="T53" s="570"/>
      <c r="Y53" s="568"/>
    </row>
    <row r="54" spans="1:33">
      <c r="T54" s="570"/>
      <c r="Y54" s="568"/>
      <c r="AD54" s="3" t="str">
        <f>CONCATENATE(AD45,AE45,ROUND(AF45,2),AG45,AH45)</f>
        <v xml:space="preserve">Mining industries (0.25 per cent), followed by </v>
      </c>
    </row>
    <row r="55" spans="1:33">
      <c r="T55" s="570"/>
      <c r="Y55" s="568"/>
      <c r="AD55" s="3" t="str">
        <f>CONCATENATE(AD46,AE46,ROUND(AF46,2),AG46)</f>
        <v xml:space="preserve">Petroleum and natural gas industries (0.68 per cent), </v>
      </c>
    </row>
    <row r="56" spans="1:33">
      <c r="B56" s="3" t="str">
        <f>$B$4</f>
        <v>Logging and forestry</v>
      </c>
      <c r="C56" s="3" t="str">
        <f>$C$4</f>
        <v>Mining industries</v>
      </c>
      <c r="D56" s="3" t="str">
        <f>$D$4</f>
        <v>Petroleum and natural gas industries</v>
      </c>
      <c r="F56" s="3" t="str">
        <f>$F$4</f>
        <v>Electric Power</v>
      </c>
      <c r="G56" s="3" t="str">
        <f>$G$4</f>
        <v>Wood industries</v>
      </c>
      <c r="H56" s="3" t="str">
        <f>$H$4</f>
        <v>Paper and allied products</v>
      </c>
      <c r="I56" s="3" t="str">
        <f>$I$4</f>
        <v>Primary metal</v>
      </c>
      <c r="J56" s="3" t="str">
        <f>$J$4</f>
        <v>Fabricated metal</v>
      </c>
      <c r="K56" s="3" t="str">
        <f>$K$4</f>
        <v>Non-metallic mineral</v>
      </c>
      <c r="L56" s="3" t="str">
        <f>$L$4</f>
        <v>Refined petroleum and coal products</v>
      </c>
      <c r="AD56" s="3" t="str">
        <f>CONCATENATE(AD48,AE48,ROUND(AF48,2),AG48)</f>
        <v xml:space="preserve">Electric Power (0.83 per cent), </v>
      </c>
    </row>
    <row r="57" spans="1:33">
      <c r="B57" s="163">
        <f>ROUND($B$6,2)</f>
        <v>0.02</v>
      </c>
      <c r="C57" s="163">
        <f>ROUND($C$6,2)</f>
        <v>0.33</v>
      </c>
      <c r="D57" s="163">
        <f>ROUND($D$6,2)</f>
        <v>0.37</v>
      </c>
      <c r="E57" s="163"/>
      <c r="F57" s="163">
        <f>ROUND($F$6,2)</f>
        <v>1.23</v>
      </c>
      <c r="G57" s="163">
        <f>ROUND($G$6,2)</f>
        <v>0.09</v>
      </c>
      <c r="H57" s="163">
        <f>ROUND($H$6,2)</f>
        <v>0.77</v>
      </c>
      <c r="I57" s="163">
        <f>ROUND($I$6,2)</f>
        <v>2.08</v>
      </c>
      <c r="J57" s="163">
        <f>ROUND($J$6,2)</f>
        <v>0.28000000000000003</v>
      </c>
      <c r="K57" s="163">
        <f>ROUND($K$6,2)</f>
        <v>0.48</v>
      </c>
      <c r="L57" s="163">
        <f>ROUND($L$6,2)</f>
        <v>11.8</v>
      </c>
      <c r="AD57" s="3" t="str">
        <f>CONCATENATE(AD49,AE49,ROUND(AF49,2),AG49)</f>
        <v xml:space="preserve">Non-metallic mineral (1.14 per cent), </v>
      </c>
    </row>
    <row r="58" spans="1:33">
      <c r="B58" s="163">
        <f>ROUND($B$39,2)</f>
        <v>1.34</v>
      </c>
      <c r="C58" s="163">
        <f>ROUND($C$39,2)</f>
        <v>0.25</v>
      </c>
      <c r="D58" s="163">
        <f>ROUND($D$39,2)</f>
        <v>0.68</v>
      </c>
      <c r="E58" s="163"/>
      <c r="F58" s="163">
        <f>ROUND($F$39,2)</f>
        <v>0.83</v>
      </c>
      <c r="G58" s="163">
        <f>ROUND($G$39,2)</f>
        <v>1.17</v>
      </c>
      <c r="H58" s="163">
        <f>ROUND($H$39,2)</f>
        <v>2.69</v>
      </c>
      <c r="I58" s="163">
        <f>ROUND($I$39,2)</f>
        <v>2.2599999999999998</v>
      </c>
      <c r="J58" s="163">
        <f>ROUND($J$39,2)</f>
        <v>1.59</v>
      </c>
      <c r="K58" s="163">
        <f>ROUND($K$39,2)</f>
        <v>1.1399999999999999</v>
      </c>
      <c r="L58" s="163">
        <f>ROUND($L$39,2)</f>
        <v>3.13</v>
      </c>
      <c r="AD58" s="3" t="str">
        <f>CONCATENATE(AD50,AE50,ROUND(AF50,2),AG50)</f>
        <v xml:space="preserve">Wood industries (1.17 per cent), </v>
      </c>
    </row>
    <row r="59" spans="1:33">
      <c r="AD59" s="3" t="str">
        <f>CONCATENATE(AD51,AE51,ROUND(AF51,2),AG51)</f>
        <v xml:space="preserve">Logging and forestry (1.34 per cent), </v>
      </c>
    </row>
    <row r="60" spans="1:33">
      <c r="C60" s="3">
        <v>1974</v>
      </c>
      <c r="D60" s="3">
        <v>2007</v>
      </c>
      <c r="AD60" s="3" t="str">
        <f>CONCATENATE(AD52,AE52,ROUND(AF52,2),AG52)</f>
        <v xml:space="preserve">Fabricated metal (1.59 per cent), </v>
      </c>
    </row>
    <row r="61" spans="1:33">
      <c r="B61" s="3" t="s">
        <v>81</v>
      </c>
      <c r="C61" s="163">
        <v>0.77</v>
      </c>
      <c r="D61" s="163">
        <v>2.69</v>
      </c>
      <c r="E61" s="163">
        <f t="shared" ref="E61:E67" si="24">D61-C61</f>
        <v>1.92</v>
      </c>
      <c r="G61" s="3" t="str">
        <f t="shared" ref="G61:G67" si="25">B61</f>
        <v>Paper and allied products</v>
      </c>
      <c r="H61" s="3" t="s">
        <v>73</v>
      </c>
      <c r="I61" s="568">
        <f t="shared" ref="I61:I67" si="26">ROUND(E61,2)</f>
        <v>1.92</v>
      </c>
      <c r="J61" s="3" t="s">
        <v>80</v>
      </c>
      <c r="K61" s="3" t="str">
        <f t="shared" ref="K61:K67" si="27">CONCATENATE(G61,H61,I61,J61," from ",ROUND(C61,2)," per cent to ",ROUND(D61,2), " per cent), ")</f>
        <v xml:space="preserve">Paper and allied products (1.92 percentage points  from 0.77 per cent to 2.69 per cent), </v>
      </c>
    </row>
    <row r="62" spans="1:33">
      <c r="B62" s="3" t="s">
        <v>79</v>
      </c>
      <c r="C62" s="163">
        <v>0.02</v>
      </c>
      <c r="D62" s="163">
        <v>1.34</v>
      </c>
      <c r="E62" s="163">
        <f t="shared" si="24"/>
        <v>1.32</v>
      </c>
      <c r="G62" s="3" t="str">
        <f t="shared" si="25"/>
        <v>Logging and forestry</v>
      </c>
      <c r="H62" s="3" t="s">
        <v>73</v>
      </c>
      <c r="I62" s="568">
        <f t="shared" si="26"/>
        <v>1.32</v>
      </c>
      <c r="J62" s="3" t="s">
        <v>68</v>
      </c>
      <c r="K62" s="3" t="str">
        <f t="shared" si="27"/>
        <v xml:space="preserve">Logging and forestry (1.32 points from 0.02 per cent to 1.34 per cent), </v>
      </c>
      <c r="AD62" s="19" t="str">
        <f>CONCATENATE(AD54,AD55,AD56,AD57,AD58,AD59,AD60)</f>
        <v xml:space="preserve">Mining industries (0.25 per cent), followed by Petroleum and natural gas industries (0.68 per cent), Electric Power (0.83 per cent), Non-metallic mineral (1.14 per cent), Wood industries (1.17 per cent), Logging and forestry (1.34 per cent), Fabricated metal (1.59 per cent), </v>
      </c>
    </row>
    <row r="63" spans="1:33">
      <c r="B63" s="3" t="s">
        <v>78</v>
      </c>
      <c r="C63" s="163">
        <v>0.28000000000000003</v>
      </c>
      <c r="D63" s="163">
        <v>1.59</v>
      </c>
      <c r="E63" s="163">
        <f t="shared" si="24"/>
        <v>1.31</v>
      </c>
      <c r="G63" s="3" t="str">
        <f t="shared" si="25"/>
        <v>Fabricated metal</v>
      </c>
      <c r="H63" s="3" t="s">
        <v>73</v>
      </c>
      <c r="I63" s="568">
        <f t="shared" si="26"/>
        <v>1.31</v>
      </c>
      <c r="J63" s="3" t="s">
        <v>68</v>
      </c>
      <c r="K63" s="3" t="str">
        <f t="shared" si="27"/>
        <v xml:space="preserve">Fabricated metal (1.31 points from 0.28 per cent to 1.59 per cent), </v>
      </c>
    </row>
    <row r="64" spans="1:33">
      <c r="B64" s="3" t="s">
        <v>77</v>
      </c>
      <c r="C64" s="163">
        <v>0.09</v>
      </c>
      <c r="D64" s="163">
        <v>1.17</v>
      </c>
      <c r="E64" s="163">
        <f t="shared" si="24"/>
        <v>1.0799999999999998</v>
      </c>
      <c r="G64" s="3" t="str">
        <f t="shared" si="25"/>
        <v>Wood industries</v>
      </c>
      <c r="H64" s="3" t="s">
        <v>73</v>
      </c>
      <c r="I64" s="568">
        <f t="shared" si="26"/>
        <v>1.08</v>
      </c>
      <c r="J64" s="3" t="s">
        <v>68</v>
      </c>
      <c r="K64" s="3" t="str">
        <f t="shared" si="27"/>
        <v xml:space="preserve">Wood industries (1.08 points from 0.09 per cent to 1.17 per cent), </v>
      </c>
    </row>
    <row r="65" spans="2:16">
      <c r="B65" s="3" t="s">
        <v>76</v>
      </c>
      <c r="C65" s="163">
        <v>0.48</v>
      </c>
      <c r="D65" s="163">
        <v>1.1399999999999999</v>
      </c>
      <c r="E65" s="163">
        <f t="shared" si="24"/>
        <v>0.65999999999999992</v>
      </c>
      <c r="G65" s="3" t="str">
        <f t="shared" si="25"/>
        <v>Non-metallic mineral</v>
      </c>
      <c r="H65" s="3" t="s">
        <v>73</v>
      </c>
      <c r="I65" s="568">
        <f t="shared" si="26"/>
        <v>0.66</v>
      </c>
      <c r="J65" s="3" t="s">
        <v>68</v>
      </c>
      <c r="K65" s="3" t="str">
        <f t="shared" si="27"/>
        <v xml:space="preserve">Non-metallic mineral (0.66 points from 0.48 per cent to 1.14 per cent), </v>
      </c>
    </row>
    <row r="66" spans="2:16">
      <c r="B66" s="3" t="s">
        <v>75</v>
      </c>
      <c r="C66" s="163">
        <v>0.37</v>
      </c>
      <c r="D66" s="163">
        <v>0.68</v>
      </c>
      <c r="E66" s="163">
        <f t="shared" si="24"/>
        <v>0.31000000000000005</v>
      </c>
      <c r="G66" s="3" t="str">
        <f t="shared" si="25"/>
        <v>Petroleum and natural gas industries</v>
      </c>
      <c r="H66" s="3" t="s">
        <v>73</v>
      </c>
      <c r="I66" s="568">
        <f t="shared" si="26"/>
        <v>0.31</v>
      </c>
      <c r="J66" s="3" t="s">
        <v>68</v>
      </c>
      <c r="K66" s="3" t="str">
        <f t="shared" si="27"/>
        <v xml:space="preserve">Petroleum and natural gas industries (0.31 points from 0.37 per cent to 0.68 per cent), </v>
      </c>
      <c r="P66" s="3" t="str">
        <f>CONCATENATE(K61,K62,K63,K64,K65,K66,K67)</f>
        <v xml:space="preserve">Paper and allied products (1.92 percentage points  from 0.77 per cent to 2.69 per cent), Logging and forestry (1.32 points from 0.02 per cent to 1.34 per cent), Fabricated metal (1.31 points from 0.28 per cent to 1.59 per cent), Wood industries (1.08 points from 0.09 per cent to 1.17 per cent), Non-metallic mineral (0.66 points from 0.48 per cent to 1.14 per cent), Petroleum and natural gas industries (0.31 points from 0.37 per cent to 0.68 per cent), Primary metal (0.18 points from 2.08 per cent to 2.26 per cent), </v>
      </c>
    </row>
    <row r="67" spans="2:16">
      <c r="B67" s="3" t="s">
        <v>74</v>
      </c>
      <c r="C67" s="163">
        <v>2.08</v>
      </c>
      <c r="D67" s="163">
        <v>2.2599999999999998</v>
      </c>
      <c r="E67" s="163">
        <f t="shared" si="24"/>
        <v>0.17999999999999972</v>
      </c>
      <c r="G67" s="3" t="str">
        <f t="shared" si="25"/>
        <v>Primary metal</v>
      </c>
      <c r="H67" s="3" t="s">
        <v>73</v>
      </c>
      <c r="I67" s="568">
        <f t="shared" si="26"/>
        <v>0.18</v>
      </c>
      <c r="J67" s="3" t="s">
        <v>68</v>
      </c>
      <c r="K67" s="3" t="str">
        <f t="shared" si="27"/>
        <v xml:space="preserve">Primary metal (0.18 points from 2.08 per cent to 2.26 per cent), </v>
      </c>
    </row>
    <row r="69" spans="2:16">
      <c r="B69" s="3" t="s">
        <v>72</v>
      </c>
      <c r="C69" s="163">
        <v>0.33</v>
      </c>
      <c r="D69" s="163">
        <v>0.25</v>
      </c>
      <c r="E69" s="163">
        <f>D69-C69</f>
        <v>-8.0000000000000016E-2</v>
      </c>
      <c r="F69" s="3">
        <f>E69*(-1)</f>
        <v>8.0000000000000016E-2</v>
      </c>
      <c r="G69" s="3" t="str">
        <f>B69</f>
        <v>Mining industries</v>
      </c>
      <c r="H69" s="3" t="s">
        <v>69</v>
      </c>
      <c r="I69" s="568">
        <f>ROUND(F69,2)</f>
        <v>0.08</v>
      </c>
      <c r="J69" s="3" t="s">
        <v>68</v>
      </c>
      <c r="K69" s="3" t="str">
        <f>CONCATENATE(G69,H69,I69,J69," from ",ROUND(C69,2)," per cent to ",ROUND(D69,2), " per cent), ")</f>
        <v xml:space="preserve">Mining industries (down 0.08 points from 0.33 per cent to 0.25 per cent), </v>
      </c>
    </row>
    <row r="70" spans="2:16">
      <c r="B70" s="3" t="s">
        <v>71</v>
      </c>
      <c r="C70" s="163">
        <v>1.23</v>
      </c>
      <c r="D70" s="163">
        <v>0.83</v>
      </c>
      <c r="E70" s="163">
        <f>D70-C70</f>
        <v>-0.4</v>
      </c>
      <c r="F70" s="3">
        <f>E70*(-1)</f>
        <v>0.4</v>
      </c>
      <c r="G70" s="3" t="str">
        <f>B70</f>
        <v>Electric Power</v>
      </c>
      <c r="H70" s="3" t="s">
        <v>69</v>
      </c>
      <c r="I70" s="568">
        <f>ROUND(F70,2)</f>
        <v>0.4</v>
      </c>
      <c r="J70" s="3" t="s">
        <v>68</v>
      </c>
      <c r="K70" s="3" t="str">
        <f>CONCATENATE(G70,H70,I70,J70," from ",ROUND(C70,2)," per cent to ",ROUND(D70,2), " per cent), ")</f>
        <v xml:space="preserve">Electric Power (down 0.4 points from 1.23 per cent to 0.83 per cent), </v>
      </c>
    </row>
    <row r="71" spans="2:16">
      <c r="B71" s="3" t="s">
        <v>70</v>
      </c>
      <c r="C71" s="163">
        <v>11.8</v>
      </c>
      <c r="D71" s="163">
        <v>3.13</v>
      </c>
      <c r="E71" s="163">
        <f>D71-C71</f>
        <v>-8.6700000000000017</v>
      </c>
      <c r="F71" s="3">
        <f>E71*(-1)</f>
        <v>8.6700000000000017</v>
      </c>
      <c r="G71" s="3" t="str">
        <f>B71</f>
        <v>Refined petroleum and coal products</v>
      </c>
      <c r="H71" s="3" t="s">
        <v>69</v>
      </c>
      <c r="I71" s="568">
        <f>ROUND(F71,2)</f>
        <v>8.67</v>
      </c>
      <c r="J71" s="3" t="s">
        <v>68</v>
      </c>
      <c r="K71" s="3" t="str">
        <f>CONCATENATE(G71,H71,I71,J71," from ",ROUND(C71,2)," per cent to ",ROUND(D71,2), " per cent), ")</f>
        <v xml:space="preserve">Refined petroleum and coal products (down 8.67 points from 11.8 per cent to 3.13 per cent), </v>
      </c>
    </row>
    <row r="73" spans="2:16">
      <c r="K73" s="3" t="str">
        <f>CONCATENATE(K71,"followed by ",K70," and ",K69)</f>
        <v xml:space="preserve">Refined petroleum and coal products (down 8.67 points from 11.8 per cent to 3.13 per cent), followed by Electric Power (down 0.4 points from 1.23 per cent to 0.83 per cent),  and Mining industries (down 0.08 points from 0.33 per cent to 0.25 per cent), </v>
      </c>
    </row>
    <row r="146" spans="2:2" ht="15.75">
      <c r="B146" s="511" t="s">
        <v>1109</v>
      </c>
    </row>
    <row r="147" spans="2:2" ht="15.75">
      <c r="B147" s="511" t="s">
        <v>1113</v>
      </c>
    </row>
  </sheetData>
  <mergeCells count="4">
    <mergeCell ref="B3:E3"/>
    <mergeCell ref="A49:Q52"/>
    <mergeCell ref="G3:L3"/>
    <mergeCell ref="M3:Q3"/>
  </mergeCells>
  <pageMargins left="0.74803149606299213" right="0.74803149606299213" top="0.98425196850393704" bottom="0.98425196850393704" header="0" footer="0"/>
  <pageSetup paperSize="9" scale="63" orientation="landscape" horizontalDpi="96" verticalDpi="96" r:id="rId1"/>
  <headerFooter alignWithMargins="0"/>
</worksheet>
</file>

<file path=xl/worksheets/sheet30.xml><?xml version="1.0" encoding="utf-8"?>
<worksheet xmlns="http://schemas.openxmlformats.org/spreadsheetml/2006/main" xmlns:r="http://schemas.openxmlformats.org/officeDocument/2006/relationships">
  <sheetPr>
    <tabColor rgb="FFC00000"/>
  </sheetPr>
  <dimension ref="A1:P35"/>
  <sheetViews>
    <sheetView view="pageBreakPreview" zoomScale="60" zoomScaleNormal="100" workbookViewId="0">
      <selection sqref="A1:G1"/>
    </sheetView>
  </sheetViews>
  <sheetFormatPr defaultRowHeight="12.75"/>
  <cols>
    <col min="1" max="1" width="9.140625" style="2"/>
    <col min="2" max="4" width="15.7109375" style="2" customWidth="1"/>
    <col min="5" max="16384" width="9.140625" style="2"/>
  </cols>
  <sheetData>
    <row r="1" spans="1:16" ht="30" customHeight="1">
      <c r="A1" s="1103" t="s">
        <v>951</v>
      </c>
      <c r="B1" s="1103"/>
      <c r="C1" s="1103"/>
      <c r="D1" s="1103"/>
      <c r="E1" s="1103"/>
      <c r="F1" s="1103"/>
      <c r="G1" s="1103"/>
      <c r="H1" s="599"/>
    </row>
    <row r="2" spans="1:16">
      <c r="A2" s="190" t="s">
        <v>632</v>
      </c>
    </row>
    <row r="4" spans="1:16" ht="38.25">
      <c r="A4" s="192"/>
      <c r="B4" s="128" t="s">
        <v>175</v>
      </c>
      <c r="C4" s="128" t="s">
        <v>356</v>
      </c>
      <c r="D4" s="128" t="s">
        <v>355</v>
      </c>
    </row>
    <row r="5" spans="1:16">
      <c r="A5" s="206">
        <v>1983</v>
      </c>
      <c r="B5" s="633">
        <v>-3712</v>
      </c>
      <c r="C5" s="634">
        <v>-223</v>
      </c>
      <c r="D5" s="637">
        <v>-1596</v>
      </c>
    </row>
    <row r="6" spans="1:16">
      <c r="A6" s="105">
        <v>1984</v>
      </c>
      <c r="B6" s="445">
        <v>-2043</v>
      </c>
      <c r="C6" s="446">
        <v>-122</v>
      </c>
      <c r="D6" s="635">
        <v>-700</v>
      </c>
    </row>
    <row r="7" spans="1:16">
      <c r="A7" s="105">
        <v>1985</v>
      </c>
      <c r="B7" s="445">
        <v>-6710</v>
      </c>
      <c r="C7" s="446">
        <v>-127</v>
      </c>
      <c r="D7" s="635">
        <v>-4923</v>
      </c>
    </row>
    <row r="8" spans="1:16">
      <c r="A8" s="105">
        <v>1986</v>
      </c>
      <c r="B8" s="445">
        <v>-6674</v>
      </c>
      <c r="C8" s="446">
        <v>-369</v>
      </c>
      <c r="D8" s="635">
        <v>-3973</v>
      </c>
    </row>
    <row r="9" spans="1:16">
      <c r="A9" s="105">
        <v>1987</v>
      </c>
      <c r="B9" s="445">
        <v>-5995</v>
      </c>
      <c r="C9" s="446">
        <v>-444</v>
      </c>
      <c r="D9" s="635">
        <v>-1908</v>
      </c>
      <c r="P9" s="54"/>
    </row>
    <row r="10" spans="1:16">
      <c r="A10" s="105">
        <v>1988</v>
      </c>
      <c r="B10" s="445">
        <v>-4815</v>
      </c>
      <c r="C10" s="446">
        <v>-1196</v>
      </c>
      <c r="D10" s="635">
        <v>-1156</v>
      </c>
    </row>
    <row r="11" spans="1:16">
      <c r="A11" s="105">
        <v>1989</v>
      </c>
      <c r="B11" s="445">
        <v>-11075</v>
      </c>
      <c r="C11" s="446">
        <v>-2193</v>
      </c>
      <c r="D11" s="635">
        <v>-6001</v>
      </c>
    </row>
    <row r="12" spans="1:16">
      <c r="A12" s="105">
        <v>1990</v>
      </c>
      <c r="B12" s="445">
        <v>-3930</v>
      </c>
      <c r="C12" s="446">
        <v>-346</v>
      </c>
      <c r="D12" s="635">
        <v>-546</v>
      </c>
      <c r="N12" s="54"/>
    </row>
    <row r="13" spans="1:16">
      <c r="A13" s="105">
        <v>1991</v>
      </c>
      <c r="B13" s="445">
        <v>-4255</v>
      </c>
      <c r="C13" s="446">
        <v>-181</v>
      </c>
      <c r="D13" s="635">
        <v>-707</v>
      </c>
    </row>
    <row r="14" spans="1:16">
      <c r="A14" s="105">
        <v>1992</v>
      </c>
      <c r="B14" s="445">
        <v>-6470</v>
      </c>
      <c r="C14" s="446">
        <v>-482</v>
      </c>
      <c r="D14" s="635">
        <v>-1980</v>
      </c>
    </row>
    <row r="15" spans="1:16">
      <c r="A15" s="105">
        <v>1993</v>
      </c>
      <c r="B15" s="445">
        <v>-8125</v>
      </c>
      <c r="C15" s="446">
        <v>-1512</v>
      </c>
      <c r="D15" s="635">
        <v>-1420</v>
      </c>
    </row>
    <row r="16" spans="1:16">
      <c r="A16" s="105">
        <v>1994</v>
      </c>
      <c r="B16" s="445">
        <v>-9891</v>
      </c>
      <c r="C16" s="446">
        <v>-2286</v>
      </c>
      <c r="D16" s="635">
        <v>-2135</v>
      </c>
    </row>
    <row r="17" spans="1:4">
      <c r="A17" s="105">
        <v>1995</v>
      </c>
      <c r="B17" s="445">
        <v>-10540</v>
      </c>
      <c r="C17" s="446">
        <v>-982</v>
      </c>
      <c r="D17" s="635">
        <v>-2390</v>
      </c>
    </row>
    <row r="18" spans="1:4">
      <c r="A18" s="105">
        <v>1996</v>
      </c>
      <c r="B18" s="445">
        <v>-11574</v>
      </c>
      <c r="C18" s="446">
        <v>-1701</v>
      </c>
      <c r="D18" s="635">
        <v>-4899</v>
      </c>
    </row>
    <row r="19" spans="1:4">
      <c r="A19" s="105">
        <v>1997</v>
      </c>
      <c r="B19" s="445">
        <v>-12315</v>
      </c>
      <c r="C19" s="446">
        <v>-1489</v>
      </c>
      <c r="D19" s="635">
        <v>-3729</v>
      </c>
    </row>
    <row r="20" spans="1:4">
      <c r="A20" s="105">
        <v>1998</v>
      </c>
      <c r="B20" s="445">
        <v>-9252</v>
      </c>
      <c r="C20" s="446">
        <v>-966</v>
      </c>
      <c r="D20" s="635">
        <v>-2054</v>
      </c>
    </row>
    <row r="21" spans="1:4">
      <c r="A21" s="105">
        <v>1999</v>
      </c>
      <c r="B21" s="445">
        <v>-24525</v>
      </c>
      <c r="C21" s="446">
        <v>-1937</v>
      </c>
      <c r="D21" s="635">
        <v>-1803</v>
      </c>
    </row>
    <row r="22" spans="1:4">
      <c r="A22" s="105">
        <v>2000</v>
      </c>
      <c r="B22" s="445">
        <v>-36494</v>
      </c>
      <c r="C22" s="446">
        <v>-2790</v>
      </c>
      <c r="D22" s="635">
        <v>-4573</v>
      </c>
    </row>
    <row r="23" spans="1:4">
      <c r="A23" s="105">
        <v>2001</v>
      </c>
      <c r="B23" s="445">
        <v>-23701</v>
      </c>
      <c r="C23" s="446">
        <v>-1302</v>
      </c>
      <c r="D23" s="635">
        <v>-6283</v>
      </c>
    </row>
    <row r="24" spans="1:4">
      <c r="A24" s="105">
        <v>2002</v>
      </c>
      <c r="B24" s="445">
        <v>-18272</v>
      </c>
      <c r="C24" s="446">
        <v>-129</v>
      </c>
      <c r="D24" s="635">
        <v>-4055</v>
      </c>
    </row>
    <row r="25" spans="1:4">
      <c r="A25" s="105">
        <v>2003</v>
      </c>
      <c r="B25" s="445">
        <v>-17542</v>
      </c>
      <c r="C25" s="446">
        <v>-102</v>
      </c>
      <c r="D25" s="635">
        <v>-7425</v>
      </c>
    </row>
    <row r="26" spans="1:4">
      <c r="A26" s="105">
        <v>2004</v>
      </c>
      <c r="B26" s="445">
        <v>-43278</v>
      </c>
      <c r="C26" s="446">
        <v>-1507</v>
      </c>
      <c r="D26" s="635">
        <v>-7383</v>
      </c>
    </row>
    <row r="27" spans="1:4">
      <c r="A27" s="105">
        <v>2005</v>
      </c>
      <c r="B27" s="445">
        <v>-28589</v>
      </c>
      <c r="C27" s="446">
        <v>-1492</v>
      </c>
      <c r="D27" s="635">
        <v>-8241</v>
      </c>
    </row>
    <row r="28" spans="1:4">
      <c r="A28" s="105">
        <v>2006</v>
      </c>
      <c r="B28" s="445">
        <v>-36919</v>
      </c>
      <c r="C28" s="446">
        <v>-327</v>
      </c>
      <c r="D28" s="635">
        <v>-10167</v>
      </c>
    </row>
    <row r="29" spans="1:4">
      <c r="A29" s="105">
        <v>2007</v>
      </c>
      <c r="B29" s="445">
        <v>-27306</v>
      </c>
      <c r="C29" s="446">
        <v>-1814</v>
      </c>
      <c r="D29" s="635">
        <v>-13102</v>
      </c>
    </row>
    <row r="30" spans="1:4">
      <c r="A30" s="105">
        <v>2008</v>
      </c>
      <c r="B30" s="445">
        <v>-31158</v>
      </c>
      <c r="C30" s="446">
        <v>-964</v>
      </c>
      <c r="D30" s="635">
        <v>-14480</v>
      </c>
    </row>
    <row r="31" spans="1:4">
      <c r="A31" s="105">
        <v>2009</v>
      </c>
      <c r="B31" s="445">
        <v>-29087</v>
      </c>
      <c r="C31" s="446">
        <v>-124</v>
      </c>
      <c r="D31" s="635">
        <v>-9088</v>
      </c>
    </row>
    <row r="32" spans="1:4">
      <c r="A32" s="207">
        <v>2010</v>
      </c>
      <c r="B32" s="639">
        <v>-14597</v>
      </c>
      <c r="C32" s="640">
        <v>-187</v>
      </c>
      <c r="D32" s="641">
        <v>-4754</v>
      </c>
    </row>
    <row r="33" spans="1:8">
      <c r="A33" s="42"/>
      <c r="B33" s="42"/>
      <c r="C33" s="42"/>
      <c r="D33" s="42"/>
    </row>
    <row r="34" spans="1:8">
      <c r="A34" s="15" t="s">
        <v>357</v>
      </c>
      <c r="B34" s="15"/>
      <c r="C34" s="15"/>
      <c r="D34" s="15"/>
      <c r="E34" s="15"/>
      <c r="F34" s="15"/>
      <c r="G34" s="15"/>
      <c r="H34" s="15"/>
    </row>
    <row r="35" spans="1:8" ht="24.95" customHeight="1">
      <c r="A35" s="1193" t="s">
        <v>634</v>
      </c>
      <c r="B35" s="1193"/>
      <c r="C35" s="1193"/>
      <c r="D35" s="1193"/>
      <c r="E35" s="1193"/>
      <c r="F35" s="1193"/>
      <c r="G35" s="1193"/>
      <c r="H35" s="740"/>
    </row>
  </sheetData>
  <mergeCells count="2">
    <mergeCell ref="A1:G1"/>
    <mergeCell ref="A35:G35"/>
  </mergeCells>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dimension ref="A1:AA55"/>
  <sheetViews>
    <sheetView showGridLines="0" view="pageBreakPreview" zoomScaleNormal="100" zoomScaleSheetLayoutView="100" workbookViewId="0"/>
  </sheetViews>
  <sheetFormatPr defaultRowHeight="12.75"/>
  <cols>
    <col min="1" max="1" width="6.140625" style="310" customWidth="1"/>
    <col min="2" max="16" width="9.28515625" style="2" customWidth="1"/>
    <col min="17" max="16384" width="9.140625" style="2"/>
  </cols>
  <sheetData>
    <row r="1" spans="1:27" ht="15.75">
      <c r="A1" s="540" t="s">
        <v>961</v>
      </c>
    </row>
    <row r="2" spans="1:27" ht="15.75">
      <c r="A2" s="18"/>
      <c r="B2" s="40"/>
    </row>
    <row r="3" spans="1:27" ht="30" customHeight="1">
      <c r="A3" s="311"/>
      <c r="B3" s="1203" t="s">
        <v>365</v>
      </c>
      <c r="C3" s="1204"/>
      <c r="D3" s="1205"/>
      <c r="E3" s="1203" t="s">
        <v>364</v>
      </c>
      <c r="F3" s="1204"/>
      <c r="G3" s="1205"/>
      <c r="H3" s="1203" t="s">
        <v>363</v>
      </c>
      <c r="I3" s="1204"/>
      <c r="J3" s="1205"/>
      <c r="K3" s="1203" t="s">
        <v>362</v>
      </c>
      <c r="L3" s="1204"/>
      <c r="M3" s="1205"/>
      <c r="N3" s="1204" t="s">
        <v>361</v>
      </c>
      <c r="O3" s="1204"/>
      <c r="P3" s="1205"/>
    </row>
    <row r="4" spans="1:27">
      <c r="B4" s="644" t="s">
        <v>360</v>
      </c>
      <c r="C4" s="645" t="s">
        <v>359</v>
      </c>
      <c r="D4" s="646" t="s">
        <v>358</v>
      </c>
      <c r="E4" s="644" t="s">
        <v>360</v>
      </c>
      <c r="F4" s="645" t="s">
        <v>359</v>
      </c>
      <c r="G4" s="646" t="s">
        <v>358</v>
      </c>
      <c r="H4" s="644" t="s">
        <v>360</v>
      </c>
      <c r="I4" s="645" t="s">
        <v>359</v>
      </c>
      <c r="J4" s="646" t="s">
        <v>358</v>
      </c>
      <c r="K4" s="644" t="s">
        <v>360</v>
      </c>
      <c r="L4" s="645" t="s">
        <v>359</v>
      </c>
      <c r="M4" s="646" t="s">
        <v>358</v>
      </c>
      <c r="N4" s="644" t="s">
        <v>360</v>
      </c>
      <c r="O4" s="645" t="s">
        <v>359</v>
      </c>
      <c r="P4" s="646" t="s">
        <v>358</v>
      </c>
    </row>
    <row r="5" spans="1:27" s="305" customFormat="1" ht="15" customHeight="1">
      <c r="A5" s="1200" t="s">
        <v>367</v>
      </c>
      <c r="B5" s="1201"/>
      <c r="C5" s="1201"/>
      <c r="D5" s="1201"/>
      <c r="E5" s="1201"/>
      <c r="F5" s="1201"/>
      <c r="G5" s="1201"/>
      <c r="H5" s="1201"/>
      <c r="I5" s="1201"/>
      <c r="J5" s="1201"/>
      <c r="K5" s="1201"/>
      <c r="L5" s="1201"/>
      <c r="M5" s="1201"/>
      <c r="N5" s="1201"/>
      <c r="O5" s="1201"/>
      <c r="P5" s="1202"/>
    </row>
    <row r="6" spans="1:27">
      <c r="A6" s="306">
        <v>1990</v>
      </c>
      <c r="B6" s="20">
        <v>49</v>
      </c>
      <c r="C6" s="20">
        <v>208</v>
      </c>
      <c r="D6" s="297">
        <f t="shared" ref="D6:D17" si="0">B6-C6</f>
        <v>-159</v>
      </c>
      <c r="E6" s="300">
        <v>3</v>
      </c>
      <c r="F6" s="20">
        <v>3</v>
      </c>
      <c r="G6" s="297">
        <f t="shared" ref="G6:G17" si="1">E6-F6</f>
        <v>0</v>
      </c>
      <c r="H6" s="300">
        <v>0</v>
      </c>
      <c r="I6" s="20">
        <v>34</v>
      </c>
      <c r="J6" s="297">
        <f t="shared" ref="J6:J17" si="2">H6-I6</f>
        <v>-34</v>
      </c>
      <c r="K6" s="300">
        <v>0</v>
      </c>
      <c r="L6" s="20">
        <v>10</v>
      </c>
      <c r="M6" s="297">
        <f t="shared" ref="M6:M17" si="3">K6-L6</f>
        <v>-10</v>
      </c>
      <c r="N6" s="20">
        <v>4</v>
      </c>
      <c r="O6" s="20">
        <v>6</v>
      </c>
      <c r="P6" s="297">
        <f t="shared" ref="P6:P17" si="4">N6-O6</f>
        <v>-2</v>
      </c>
      <c r="AA6" s="45"/>
    </row>
    <row r="7" spans="1:27">
      <c r="A7" s="306">
        <v>1991</v>
      </c>
      <c r="B7" s="20">
        <v>52</v>
      </c>
      <c r="C7" s="20">
        <v>194</v>
      </c>
      <c r="D7" s="297">
        <f t="shared" si="0"/>
        <v>-142</v>
      </c>
      <c r="E7" s="300">
        <v>2</v>
      </c>
      <c r="F7" s="20">
        <v>3</v>
      </c>
      <c r="G7" s="297">
        <f t="shared" si="1"/>
        <v>-1</v>
      </c>
      <c r="H7" s="300">
        <v>2</v>
      </c>
      <c r="I7" s="20">
        <v>32</v>
      </c>
      <c r="J7" s="297">
        <f t="shared" si="2"/>
        <v>-30</v>
      </c>
      <c r="K7" s="300">
        <v>1</v>
      </c>
      <c r="L7" s="20">
        <v>13</v>
      </c>
      <c r="M7" s="297">
        <f t="shared" si="3"/>
        <v>-12</v>
      </c>
      <c r="N7" s="20">
        <v>10</v>
      </c>
      <c r="O7" s="20">
        <v>4</v>
      </c>
      <c r="P7" s="297">
        <f t="shared" si="4"/>
        <v>6</v>
      </c>
      <c r="AA7" s="45"/>
    </row>
    <row r="8" spans="1:27">
      <c r="A8" s="306">
        <v>1992</v>
      </c>
      <c r="B8" s="20">
        <v>54</v>
      </c>
      <c r="C8" s="20">
        <v>191</v>
      </c>
      <c r="D8" s="297">
        <f t="shared" si="0"/>
        <v>-137</v>
      </c>
      <c r="E8" s="300">
        <v>3</v>
      </c>
      <c r="F8" s="20">
        <v>4</v>
      </c>
      <c r="G8" s="297">
        <f t="shared" si="1"/>
        <v>-1</v>
      </c>
      <c r="H8" s="300">
        <v>2</v>
      </c>
      <c r="I8" s="20">
        <v>31</v>
      </c>
      <c r="J8" s="297">
        <f t="shared" si="2"/>
        <v>-29</v>
      </c>
      <c r="K8" s="300">
        <v>0</v>
      </c>
      <c r="L8" s="20">
        <v>8</v>
      </c>
      <c r="M8" s="297">
        <f t="shared" si="3"/>
        <v>-8</v>
      </c>
      <c r="N8" s="20">
        <v>1</v>
      </c>
      <c r="O8" s="20">
        <v>4</v>
      </c>
      <c r="P8" s="297">
        <f t="shared" si="4"/>
        <v>-3</v>
      </c>
      <c r="AA8" s="45"/>
    </row>
    <row r="9" spans="1:27">
      <c r="A9" s="306">
        <v>1993</v>
      </c>
      <c r="B9" s="20">
        <v>46</v>
      </c>
      <c r="C9" s="20">
        <v>209</v>
      </c>
      <c r="D9" s="297">
        <f t="shared" si="0"/>
        <v>-163</v>
      </c>
      <c r="E9" s="300">
        <v>0</v>
      </c>
      <c r="F9" s="20">
        <v>4</v>
      </c>
      <c r="G9" s="297">
        <f t="shared" si="1"/>
        <v>-4</v>
      </c>
      <c r="H9" s="300">
        <v>2</v>
      </c>
      <c r="I9" s="20">
        <v>29</v>
      </c>
      <c r="J9" s="297">
        <f t="shared" si="2"/>
        <v>-27</v>
      </c>
      <c r="K9" s="300">
        <v>1</v>
      </c>
      <c r="L9" s="20">
        <v>7</v>
      </c>
      <c r="M9" s="297">
        <f t="shared" si="3"/>
        <v>-6</v>
      </c>
      <c r="N9" s="20">
        <v>2</v>
      </c>
      <c r="O9" s="20">
        <v>29</v>
      </c>
      <c r="P9" s="297">
        <f t="shared" si="4"/>
        <v>-27</v>
      </c>
      <c r="AA9" s="45"/>
    </row>
    <row r="10" spans="1:27">
      <c r="A10" s="306">
        <v>1994</v>
      </c>
      <c r="B10" s="20">
        <v>71</v>
      </c>
      <c r="C10" s="20">
        <v>224</v>
      </c>
      <c r="D10" s="297">
        <f t="shared" si="0"/>
        <v>-153</v>
      </c>
      <c r="E10" s="300">
        <v>0</v>
      </c>
      <c r="F10" s="20">
        <v>6</v>
      </c>
      <c r="G10" s="297">
        <f t="shared" si="1"/>
        <v>-6</v>
      </c>
      <c r="H10" s="300">
        <v>3</v>
      </c>
      <c r="I10" s="20">
        <v>23</v>
      </c>
      <c r="J10" s="297">
        <f t="shared" si="2"/>
        <v>-20</v>
      </c>
      <c r="K10" s="300">
        <v>1</v>
      </c>
      <c r="L10" s="20">
        <v>7</v>
      </c>
      <c r="M10" s="297">
        <f t="shared" si="3"/>
        <v>-6</v>
      </c>
      <c r="N10" s="20">
        <v>11</v>
      </c>
      <c r="O10" s="20">
        <v>5</v>
      </c>
      <c r="P10" s="297">
        <f t="shared" si="4"/>
        <v>6</v>
      </c>
      <c r="AA10" s="45"/>
    </row>
    <row r="11" spans="1:27">
      <c r="A11" s="306">
        <v>1995</v>
      </c>
      <c r="B11" s="20">
        <v>82</v>
      </c>
      <c r="C11" s="20">
        <v>302</v>
      </c>
      <c r="D11" s="297">
        <f t="shared" si="0"/>
        <v>-220</v>
      </c>
      <c r="E11" s="300">
        <v>1</v>
      </c>
      <c r="F11" s="20">
        <v>7</v>
      </c>
      <c r="G11" s="297">
        <f t="shared" si="1"/>
        <v>-6</v>
      </c>
      <c r="H11" s="300">
        <v>3</v>
      </c>
      <c r="I11" s="20">
        <v>24</v>
      </c>
      <c r="J11" s="297">
        <f t="shared" si="2"/>
        <v>-21</v>
      </c>
      <c r="K11" s="300">
        <v>1</v>
      </c>
      <c r="L11" s="20">
        <v>5</v>
      </c>
      <c r="M11" s="297">
        <f t="shared" si="3"/>
        <v>-4</v>
      </c>
      <c r="N11" s="20">
        <v>11</v>
      </c>
      <c r="O11" s="20">
        <v>12</v>
      </c>
      <c r="P11" s="297">
        <f t="shared" si="4"/>
        <v>-1</v>
      </c>
      <c r="AA11" s="45"/>
    </row>
    <row r="12" spans="1:27">
      <c r="A12" s="306">
        <v>1996</v>
      </c>
      <c r="B12" s="20">
        <v>80</v>
      </c>
      <c r="C12" s="20">
        <v>252</v>
      </c>
      <c r="D12" s="297">
        <f t="shared" si="0"/>
        <v>-172</v>
      </c>
      <c r="E12" s="300">
        <v>2</v>
      </c>
      <c r="F12" s="20">
        <v>5</v>
      </c>
      <c r="G12" s="297">
        <f t="shared" si="1"/>
        <v>-3</v>
      </c>
      <c r="H12" s="300">
        <v>3</v>
      </c>
      <c r="I12" s="20">
        <v>37</v>
      </c>
      <c r="J12" s="297">
        <f t="shared" si="2"/>
        <v>-34</v>
      </c>
      <c r="K12" s="300">
        <v>1</v>
      </c>
      <c r="L12" s="20">
        <v>0</v>
      </c>
      <c r="M12" s="297">
        <f t="shared" si="3"/>
        <v>1</v>
      </c>
      <c r="N12" s="20">
        <v>12</v>
      </c>
      <c r="O12" s="20">
        <v>17</v>
      </c>
      <c r="P12" s="309">
        <f t="shared" si="4"/>
        <v>-5</v>
      </c>
      <c r="AA12" s="45"/>
    </row>
    <row r="13" spans="1:27">
      <c r="A13" s="306">
        <v>1997</v>
      </c>
      <c r="B13" s="20">
        <v>77</v>
      </c>
      <c r="C13" s="20">
        <v>256</v>
      </c>
      <c r="D13" s="297">
        <f t="shared" si="0"/>
        <v>-179</v>
      </c>
      <c r="E13" s="300">
        <v>3</v>
      </c>
      <c r="F13" s="20">
        <v>6</v>
      </c>
      <c r="G13" s="297">
        <f t="shared" si="1"/>
        <v>-3</v>
      </c>
      <c r="H13" s="300">
        <v>4</v>
      </c>
      <c r="I13" s="20">
        <v>38</v>
      </c>
      <c r="J13" s="297">
        <f t="shared" si="2"/>
        <v>-34</v>
      </c>
      <c r="K13" s="300">
        <v>5</v>
      </c>
      <c r="L13" s="20">
        <v>0</v>
      </c>
      <c r="M13" s="297">
        <f t="shared" si="3"/>
        <v>5</v>
      </c>
      <c r="N13" s="20">
        <v>8</v>
      </c>
      <c r="O13" s="20">
        <v>33</v>
      </c>
      <c r="P13" s="297">
        <f t="shared" si="4"/>
        <v>-25</v>
      </c>
      <c r="AA13" s="45"/>
    </row>
    <row r="14" spans="1:27">
      <c r="A14" s="306">
        <v>1998</v>
      </c>
      <c r="B14" s="20">
        <v>88</v>
      </c>
      <c r="C14" s="20">
        <v>290</v>
      </c>
      <c r="D14" s="297">
        <f t="shared" si="0"/>
        <v>-202</v>
      </c>
      <c r="E14" s="300">
        <v>3</v>
      </c>
      <c r="F14" s="20">
        <v>7</v>
      </c>
      <c r="G14" s="297">
        <f t="shared" si="1"/>
        <v>-4</v>
      </c>
      <c r="H14" s="300">
        <v>5</v>
      </c>
      <c r="I14" s="20">
        <v>38</v>
      </c>
      <c r="J14" s="297">
        <f t="shared" si="2"/>
        <v>-33</v>
      </c>
      <c r="K14" s="300">
        <v>4</v>
      </c>
      <c r="L14" s="20">
        <v>1</v>
      </c>
      <c r="M14" s="297">
        <f t="shared" si="3"/>
        <v>3</v>
      </c>
      <c r="N14" s="20">
        <v>6</v>
      </c>
      <c r="O14" s="20">
        <v>25</v>
      </c>
      <c r="P14" s="297">
        <f t="shared" si="4"/>
        <v>-19</v>
      </c>
      <c r="AA14" s="45"/>
    </row>
    <row r="15" spans="1:27">
      <c r="A15" s="306">
        <v>1999</v>
      </c>
      <c r="B15" s="20">
        <v>95</v>
      </c>
      <c r="C15" s="20">
        <v>320</v>
      </c>
      <c r="D15" s="297">
        <f t="shared" si="0"/>
        <v>-225</v>
      </c>
      <c r="E15" s="300">
        <v>3</v>
      </c>
      <c r="F15" s="20">
        <v>8</v>
      </c>
      <c r="G15" s="297">
        <f t="shared" si="1"/>
        <v>-5</v>
      </c>
      <c r="H15" s="300">
        <v>6</v>
      </c>
      <c r="I15" s="20">
        <v>48</v>
      </c>
      <c r="J15" s="297">
        <f t="shared" si="2"/>
        <v>-42</v>
      </c>
      <c r="K15" s="300">
        <v>10</v>
      </c>
      <c r="L15" s="20">
        <v>0</v>
      </c>
      <c r="M15" s="297">
        <f t="shared" si="3"/>
        <v>10</v>
      </c>
      <c r="N15" s="258">
        <v>6</v>
      </c>
      <c r="O15" s="20">
        <v>23</v>
      </c>
      <c r="P15" s="297">
        <f t="shared" si="4"/>
        <v>-17</v>
      </c>
      <c r="AA15" s="45"/>
    </row>
    <row r="16" spans="1:27">
      <c r="A16" s="306">
        <v>2000</v>
      </c>
      <c r="B16" s="20">
        <v>88</v>
      </c>
      <c r="C16" s="20">
        <v>334</v>
      </c>
      <c r="D16" s="297">
        <f t="shared" si="0"/>
        <v>-246</v>
      </c>
      <c r="E16" s="300">
        <v>4</v>
      </c>
      <c r="F16" s="20">
        <v>9</v>
      </c>
      <c r="G16" s="297">
        <f t="shared" si="1"/>
        <v>-5</v>
      </c>
      <c r="H16" s="300">
        <v>0</v>
      </c>
      <c r="I16" s="20">
        <v>56</v>
      </c>
      <c r="J16" s="297">
        <f t="shared" si="2"/>
        <v>-56</v>
      </c>
      <c r="K16" s="300">
        <v>14</v>
      </c>
      <c r="L16" s="20">
        <v>1</v>
      </c>
      <c r="M16" s="297">
        <f t="shared" si="3"/>
        <v>13</v>
      </c>
      <c r="N16" s="20">
        <v>7</v>
      </c>
      <c r="O16" s="20">
        <v>26</v>
      </c>
      <c r="P16" s="297">
        <f t="shared" si="4"/>
        <v>-19</v>
      </c>
      <c r="AA16" s="45"/>
    </row>
    <row r="17" spans="1:27">
      <c r="A17" s="306">
        <v>2001</v>
      </c>
      <c r="B17" s="20">
        <v>86</v>
      </c>
      <c r="C17" s="20">
        <v>351</v>
      </c>
      <c r="D17" s="297">
        <f t="shared" si="0"/>
        <v>-265</v>
      </c>
      <c r="E17" s="300">
        <v>4</v>
      </c>
      <c r="F17" s="20">
        <v>10</v>
      </c>
      <c r="G17" s="297">
        <f t="shared" si="1"/>
        <v>-6</v>
      </c>
      <c r="H17" s="300">
        <v>2</v>
      </c>
      <c r="I17" s="20">
        <v>44</v>
      </c>
      <c r="J17" s="297">
        <f t="shared" si="2"/>
        <v>-42</v>
      </c>
      <c r="K17" s="300">
        <v>15</v>
      </c>
      <c r="L17" s="20">
        <v>0</v>
      </c>
      <c r="M17" s="297">
        <f t="shared" si="3"/>
        <v>15</v>
      </c>
      <c r="N17" s="20">
        <v>0</v>
      </c>
      <c r="O17" s="20">
        <v>22</v>
      </c>
      <c r="P17" s="297">
        <f t="shared" si="4"/>
        <v>-22</v>
      </c>
      <c r="AA17" s="45"/>
    </row>
    <row r="18" spans="1:27" ht="15" customHeight="1">
      <c r="A18" s="1197" t="s">
        <v>366</v>
      </c>
      <c r="B18" s="1198"/>
      <c r="C18" s="1198"/>
      <c r="D18" s="1198"/>
      <c r="E18" s="1198"/>
      <c r="F18" s="1198"/>
      <c r="G18" s="1198"/>
      <c r="H18" s="1198"/>
      <c r="I18" s="1198"/>
      <c r="J18" s="1198"/>
      <c r="K18" s="1198"/>
      <c r="L18" s="1198"/>
      <c r="M18" s="1198"/>
      <c r="N18" s="1198"/>
      <c r="O18" s="1198"/>
      <c r="P18" s="1199"/>
      <c r="AA18" s="45"/>
    </row>
    <row r="19" spans="1:27">
      <c r="A19" s="306">
        <v>1990</v>
      </c>
      <c r="B19" s="20">
        <v>206</v>
      </c>
      <c r="C19" s="20">
        <v>726</v>
      </c>
      <c r="D19" s="297">
        <f t="shared" ref="D19:D30" si="5">B19-C19</f>
        <v>-520</v>
      </c>
      <c r="E19" s="300">
        <v>1</v>
      </c>
      <c r="F19" s="20">
        <v>41</v>
      </c>
      <c r="G19" s="297">
        <f t="shared" ref="G19:G30" si="6">E19-F19</f>
        <v>-40</v>
      </c>
      <c r="H19" s="20">
        <v>19</v>
      </c>
      <c r="I19" s="20">
        <v>55</v>
      </c>
      <c r="J19" s="297">
        <f t="shared" ref="J19:J30" si="7">H19-I19</f>
        <v>-36</v>
      </c>
      <c r="K19" s="300">
        <v>73</v>
      </c>
      <c r="L19" s="20">
        <v>119</v>
      </c>
      <c r="M19" s="297">
        <f t="shared" ref="M19:M30" si="8">K19-L19</f>
        <v>-46</v>
      </c>
      <c r="N19" s="20">
        <v>13</v>
      </c>
      <c r="O19" s="20">
        <v>96</v>
      </c>
      <c r="P19" s="297">
        <f t="shared" ref="P19:P30" si="9">N19-O19</f>
        <v>-83</v>
      </c>
      <c r="AA19" s="45"/>
    </row>
    <row r="20" spans="1:27">
      <c r="A20" s="306">
        <v>1991</v>
      </c>
      <c r="B20" s="20">
        <v>218</v>
      </c>
      <c r="C20" s="20">
        <v>770</v>
      </c>
      <c r="D20" s="297">
        <f t="shared" si="5"/>
        <v>-552</v>
      </c>
      <c r="E20" s="300">
        <v>1</v>
      </c>
      <c r="F20" s="20">
        <v>53</v>
      </c>
      <c r="G20" s="297">
        <f t="shared" si="6"/>
        <v>-52</v>
      </c>
      <c r="H20" s="20">
        <v>22</v>
      </c>
      <c r="I20" s="20">
        <v>49</v>
      </c>
      <c r="J20" s="297">
        <f t="shared" si="7"/>
        <v>-27</v>
      </c>
      <c r="K20" s="300">
        <v>56</v>
      </c>
      <c r="L20" s="20">
        <v>136</v>
      </c>
      <c r="M20" s="297">
        <f t="shared" si="8"/>
        <v>-80</v>
      </c>
      <c r="N20" s="20">
        <v>39</v>
      </c>
      <c r="O20" s="20">
        <v>83</v>
      </c>
      <c r="P20" s="297">
        <f t="shared" si="9"/>
        <v>-44</v>
      </c>
      <c r="AA20" s="45"/>
    </row>
    <row r="21" spans="1:27">
      <c r="A21" s="306">
        <v>1992</v>
      </c>
      <c r="B21" s="20">
        <v>207</v>
      </c>
      <c r="C21" s="20">
        <v>773</v>
      </c>
      <c r="D21" s="297">
        <f t="shared" si="5"/>
        <v>-566</v>
      </c>
      <c r="E21" s="300">
        <v>4</v>
      </c>
      <c r="F21" s="20">
        <v>38</v>
      </c>
      <c r="G21" s="297">
        <f t="shared" si="6"/>
        <v>-34</v>
      </c>
      <c r="H21" s="20">
        <v>26</v>
      </c>
      <c r="I21" s="20">
        <v>60</v>
      </c>
      <c r="J21" s="297">
        <f t="shared" si="7"/>
        <v>-34</v>
      </c>
      <c r="K21" s="300">
        <v>30</v>
      </c>
      <c r="L21" s="20">
        <v>122</v>
      </c>
      <c r="M21" s="297">
        <f t="shared" si="8"/>
        <v>-92</v>
      </c>
      <c r="N21" s="20">
        <v>42</v>
      </c>
      <c r="O21" s="20">
        <v>120</v>
      </c>
      <c r="P21" s="297">
        <f t="shared" si="9"/>
        <v>-78</v>
      </c>
      <c r="AA21" s="45"/>
    </row>
    <row r="22" spans="1:27">
      <c r="A22" s="306">
        <v>1993</v>
      </c>
      <c r="B22" s="20">
        <v>209</v>
      </c>
      <c r="C22" s="20">
        <v>838</v>
      </c>
      <c r="D22" s="297">
        <f t="shared" si="5"/>
        <v>-629</v>
      </c>
      <c r="E22" s="300">
        <v>5</v>
      </c>
      <c r="F22" s="20">
        <v>36</v>
      </c>
      <c r="G22" s="297">
        <f t="shared" si="6"/>
        <v>-31</v>
      </c>
      <c r="H22" s="20">
        <v>25</v>
      </c>
      <c r="I22" s="20">
        <v>64</v>
      </c>
      <c r="J22" s="297">
        <f t="shared" si="7"/>
        <v>-39</v>
      </c>
      <c r="K22" s="300">
        <v>22</v>
      </c>
      <c r="L22" s="20">
        <v>125</v>
      </c>
      <c r="M22" s="297">
        <f t="shared" si="8"/>
        <v>-103</v>
      </c>
      <c r="N22" s="20">
        <v>49</v>
      </c>
      <c r="O22" s="20">
        <v>149</v>
      </c>
      <c r="P22" s="297">
        <f t="shared" si="9"/>
        <v>-100</v>
      </c>
    </row>
    <row r="23" spans="1:27">
      <c r="A23" s="306">
        <v>1994</v>
      </c>
      <c r="B23" s="20">
        <v>241</v>
      </c>
      <c r="C23" s="20">
        <v>1113</v>
      </c>
      <c r="D23" s="297">
        <f t="shared" si="5"/>
        <v>-872</v>
      </c>
      <c r="E23" s="300">
        <v>7</v>
      </c>
      <c r="F23" s="20">
        <v>44</v>
      </c>
      <c r="G23" s="297">
        <f t="shared" si="6"/>
        <v>-37</v>
      </c>
      <c r="H23" s="20">
        <v>30</v>
      </c>
      <c r="I23" s="20">
        <v>72</v>
      </c>
      <c r="J23" s="297">
        <f t="shared" si="7"/>
        <v>-42</v>
      </c>
      <c r="K23" s="300">
        <v>32</v>
      </c>
      <c r="L23" s="20">
        <v>141</v>
      </c>
      <c r="M23" s="297">
        <f t="shared" si="8"/>
        <v>-109</v>
      </c>
      <c r="N23" s="20">
        <v>42</v>
      </c>
      <c r="O23" s="20">
        <v>155</v>
      </c>
      <c r="P23" s="297">
        <f t="shared" si="9"/>
        <v>-113</v>
      </c>
    </row>
    <row r="24" spans="1:27">
      <c r="A24" s="306">
        <v>1995</v>
      </c>
      <c r="B24" s="20">
        <v>262</v>
      </c>
      <c r="C24" s="20">
        <v>1098</v>
      </c>
      <c r="D24" s="297">
        <f t="shared" si="5"/>
        <v>-836</v>
      </c>
      <c r="E24" s="300">
        <v>7</v>
      </c>
      <c r="F24" s="20">
        <v>39</v>
      </c>
      <c r="G24" s="297">
        <f t="shared" si="6"/>
        <v>-32</v>
      </c>
      <c r="H24" s="20">
        <v>30</v>
      </c>
      <c r="I24" s="20">
        <v>89</v>
      </c>
      <c r="J24" s="297">
        <f t="shared" si="7"/>
        <v>-59</v>
      </c>
      <c r="K24" s="300">
        <v>36</v>
      </c>
      <c r="L24" s="20">
        <v>123</v>
      </c>
      <c r="M24" s="297">
        <f t="shared" si="8"/>
        <v>-87</v>
      </c>
      <c r="N24" s="20">
        <v>60</v>
      </c>
      <c r="O24" s="20">
        <v>102</v>
      </c>
      <c r="P24" s="297">
        <f t="shared" si="9"/>
        <v>-42</v>
      </c>
    </row>
    <row r="25" spans="1:27">
      <c r="A25" s="306">
        <v>1996</v>
      </c>
      <c r="B25" s="20">
        <v>301</v>
      </c>
      <c r="C25" s="20">
        <v>918</v>
      </c>
      <c r="D25" s="297">
        <f t="shared" si="5"/>
        <v>-617</v>
      </c>
      <c r="E25" s="300">
        <v>7</v>
      </c>
      <c r="F25" s="20">
        <v>42</v>
      </c>
      <c r="G25" s="297">
        <f t="shared" si="6"/>
        <v>-35</v>
      </c>
      <c r="H25" s="20">
        <v>34</v>
      </c>
      <c r="I25" s="20">
        <v>106</v>
      </c>
      <c r="J25" s="297">
        <f t="shared" si="7"/>
        <v>-72</v>
      </c>
      <c r="K25" s="300">
        <v>26</v>
      </c>
      <c r="L25" s="20">
        <v>117</v>
      </c>
      <c r="M25" s="297">
        <f t="shared" si="8"/>
        <v>-91</v>
      </c>
      <c r="N25" s="20">
        <v>77</v>
      </c>
      <c r="O25" s="20">
        <v>85</v>
      </c>
      <c r="P25" s="297">
        <f t="shared" si="9"/>
        <v>-8</v>
      </c>
    </row>
    <row r="26" spans="1:27">
      <c r="A26" s="306">
        <v>1997</v>
      </c>
      <c r="B26" s="20">
        <v>487</v>
      </c>
      <c r="C26" s="20">
        <v>1129</v>
      </c>
      <c r="D26" s="297">
        <f t="shared" si="5"/>
        <v>-642</v>
      </c>
      <c r="E26" s="300">
        <v>6</v>
      </c>
      <c r="F26" s="20">
        <v>46</v>
      </c>
      <c r="G26" s="297">
        <f t="shared" si="6"/>
        <v>-40</v>
      </c>
      <c r="H26" s="20">
        <v>33</v>
      </c>
      <c r="I26" s="20">
        <v>101</v>
      </c>
      <c r="J26" s="297">
        <f t="shared" si="7"/>
        <v>-68</v>
      </c>
      <c r="K26" s="300">
        <v>27</v>
      </c>
      <c r="L26" s="20">
        <v>135</v>
      </c>
      <c r="M26" s="297">
        <f t="shared" si="8"/>
        <v>-108</v>
      </c>
      <c r="N26" s="20">
        <v>195</v>
      </c>
      <c r="O26" s="20">
        <v>90</v>
      </c>
      <c r="P26" s="297">
        <f t="shared" si="9"/>
        <v>105</v>
      </c>
    </row>
    <row r="27" spans="1:27">
      <c r="A27" s="306">
        <v>1998</v>
      </c>
      <c r="B27" s="20">
        <v>703</v>
      </c>
      <c r="C27" s="20">
        <v>1303</v>
      </c>
      <c r="D27" s="297">
        <f t="shared" si="5"/>
        <v>-600</v>
      </c>
      <c r="E27" s="300">
        <v>5</v>
      </c>
      <c r="F27" s="20">
        <v>35</v>
      </c>
      <c r="G27" s="297">
        <f t="shared" si="6"/>
        <v>-30</v>
      </c>
      <c r="H27" s="20">
        <v>57</v>
      </c>
      <c r="I27" s="20">
        <v>144</v>
      </c>
      <c r="J27" s="297">
        <f t="shared" si="7"/>
        <v>-87</v>
      </c>
      <c r="K27" s="300">
        <v>28</v>
      </c>
      <c r="L27" s="20">
        <v>249</v>
      </c>
      <c r="M27" s="297">
        <f t="shared" si="8"/>
        <v>-221</v>
      </c>
      <c r="N27" s="20">
        <v>280</v>
      </c>
      <c r="O27" s="20">
        <v>140</v>
      </c>
      <c r="P27" s="297">
        <f t="shared" si="9"/>
        <v>140</v>
      </c>
    </row>
    <row r="28" spans="1:27">
      <c r="A28" s="306">
        <v>1999</v>
      </c>
      <c r="B28" s="20">
        <v>604</v>
      </c>
      <c r="C28" s="20">
        <v>1484</v>
      </c>
      <c r="D28" s="297">
        <f t="shared" si="5"/>
        <v>-880</v>
      </c>
      <c r="E28" s="300">
        <v>2</v>
      </c>
      <c r="F28" s="20">
        <v>54</v>
      </c>
      <c r="G28" s="297">
        <f t="shared" si="6"/>
        <v>-52</v>
      </c>
      <c r="H28" s="20">
        <v>57</v>
      </c>
      <c r="I28" s="20">
        <v>134</v>
      </c>
      <c r="J28" s="297">
        <f t="shared" si="7"/>
        <v>-77</v>
      </c>
      <c r="K28" s="300">
        <v>39</v>
      </c>
      <c r="L28" s="20">
        <v>82</v>
      </c>
      <c r="M28" s="297">
        <f t="shared" si="8"/>
        <v>-43</v>
      </c>
      <c r="N28" s="20">
        <v>189</v>
      </c>
      <c r="O28" s="20">
        <v>127</v>
      </c>
      <c r="P28" s="297">
        <f t="shared" si="9"/>
        <v>62</v>
      </c>
    </row>
    <row r="29" spans="1:27">
      <c r="A29" s="306">
        <v>2000</v>
      </c>
      <c r="B29" s="20">
        <v>690</v>
      </c>
      <c r="C29" s="20">
        <v>1254</v>
      </c>
      <c r="D29" s="297">
        <f t="shared" si="5"/>
        <v>-564</v>
      </c>
      <c r="E29" s="300">
        <v>6</v>
      </c>
      <c r="F29" s="20">
        <v>74</v>
      </c>
      <c r="G29" s="297">
        <f t="shared" si="6"/>
        <v>-68</v>
      </c>
      <c r="H29" s="20">
        <v>63</v>
      </c>
      <c r="I29" s="20">
        <v>135</v>
      </c>
      <c r="J29" s="297">
        <f t="shared" si="7"/>
        <v>-72</v>
      </c>
      <c r="K29" s="300">
        <v>50</v>
      </c>
      <c r="L29" s="20">
        <v>92</v>
      </c>
      <c r="M29" s="297">
        <f t="shared" si="8"/>
        <v>-42</v>
      </c>
      <c r="N29" s="20">
        <v>234</v>
      </c>
      <c r="O29" s="20">
        <v>160</v>
      </c>
      <c r="P29" s="297">
        <f t="shared" si="9"/>
        <v>74</v>
      </c>
    </row>
    <row r="30" spans="1:27">
      <c r="A30" s="307">
        <v>2001</v>
      </c>
      <c r="B30" s="44">
        <v>861</v>
      </c>
      <c r="C30" s="44">
        <v>1252</v>
      </c>
      <c r="D30" s="298">
        <f t="shared" si="5"/>
        <v>-391</v>
      </c>
      <c r="E30" s="44">
        <v>11</v>
      </c>
      <c r="F30" s="44">
        <v>61</v>
      </c>
      <c r="G30" s="44">
        <f t="shared" si="6"/>
        <v>-50</v>
      </c>
      <c r="H30" s="44">
        <v>64</v>
      </c>
      <c r="I30" s="44">
        <v>140</v>
      </c>
      <c r="J30" s="298">
        <f t="shared" si="7"/>
        <v>-76</v>
      </c>
      <c r="K30" s="301">
        <v>49</v>
      </c>
      <c r="L30" s="44">
        <v>75</v>
      </c>
      <c r="M30" s="298">
        <f t="shared" si="8"/>
        <v>-26</v>
      </c>
      <c r="N30" s="44">
        <v>331</v>
      </c>
      <c r="O30" s="44">
        <v>207</v>
      </c>
      <c r="P30" s="298">
        <f t="shared" si="9"/>
        <v>124</v>
      </c>
    </row>
    <row r="31" spans="1:27" ht="15" customHeight="1">
      <c r="A31" s="1194" t="s">
        <v>175</v>
      </c>
      <c r="B31" s="1195"/>
      <c r="C31" s="1195"/>
      <c r="D31" s="1195"/>
      <c r="E31" s="1195"/>
      <c r="F31" s="1195"/>
      <c r="G31" s="1195"/>
      <c r="H31" s="1195"/>
      <c r="I31" s="1195"/>
      <c r="J31" s="1195"/>
      <c r="K31" s="1195"/>
      <c r="L31" s="1195"/>
      <c r="M31" s="1195"/>
      <c r="N31" s="1195"/>
      <c r="O31" s="1195"/>
      <c r="P31" s="1196"/>
    </row>
    <row r="32" spans="1:27">
      <c r="A32" s="306">
        <v>1990</v>
      </c>
      <c r="B32" s="300">
        <v>9061</v>
      </c>
      <c r="C32" s="20">
        <v>12554</v>
      </c>
      <c r="D32" s="297">
        <f t="shared" ref="D32:D43" si="10">B32-C32</f>
        <v>-3493</v>
      </c>
      <c r="E32" s="20">
        <v>546</v>
      </c>
      <c r="F32" s="20">
        <v>344</v>
      </c>
      <c r="G32" s="20">
        <f t="shared" ref="G32:G43" si="11">E32-F32</f>
        <v>202</v>
      </c>
      <c r="H32" s="300">
        <v>173</v>
      </c>
      <c r="I32" s="20">
        <v>1941</v>
      </c>
      <c r="J32" s="297">
        <f t="shared" ref="J32:J43" si="12">H32-I32</f>
        <v>-1768</v>
      </c>
      <c r="K32" s="20">
        <v>700</v>
      </c>
      <c r="L32" s="20">
        <v>483</v>
      </c>
      <c r="M32" s="20">
        <f t="shared" ref="M32:M43" si="13">K32-L32</f>
        <v>217</v>
      </c>
      <c r="N32" s="300">
        <v>549</v>
      </c>
      <c r="O32" s="20">
        <v>439</v>
      </c>
      <c r="P32" s="297">
        <f t="shared" ref="P32:P43" si="14">N32-O32</f>
        <v>110</v>
      </c>
      <c r="Q32" s="296"/>
    </row>
    <row r="33" spans="1:27">
      <c r="A33" s="306">
        <v>1991</v>
      </c>
      <c r="B33" s="300">
        <v>9814</v>
      </c>
      <c r="C33" s="20">
        <v>13208</v>
      </c>
      <c r="D33" s="297">
        <f t="shared" si="10"/>
        <v>-3394</v>
      </c>
      <c r="E33" s="20">
        <v>636</v>
      </c>
      <c r="F33" s="20">
        <v>488</v>
      </c>
      <c r="G33" s="20">
        <f t="shared" si="11"/>
        <v>148</v>
      </c>
      <c r="H33" s="300">
        <v>210</v>
      </c>
      <c r="I33" s="20">
        <v>2049</v>
      </c>
      <c r="J33" s="297">
        <f t="shared" si="12"/>
        <v>-1839</v>
      </c>
      <c r="K33" s="20">
        <v>803</v>
      </c>
      <c r="L33" s="20">
        <v>496</v>
      </c>
      <c r="M33" s="20">
        <f t="shared" si="13"/>
        <v>307</v>
      </c>
      <c r="N33" s="300">
        <v>890</v>
      </c>
      <c r="O33" s="20">
        <v>599</v>
      </c>
      <c r="P33" s="297">
        <f t="shared" si="14"/>
        <v>291</v>
      </c>
      <c r="Q33" s="296"/>
    </row>
    <row r="34" spans="1:27">
      <c r="A34" s="306">
        <v>1992</v>
      </c>
      <c r="B34" s="300">
        <v>11080</v>
      </c>
      <c r="C34" s="20">
        <v>14050</v>
      </c>
      <c r="D34" s="297">
        <f t="shared" si="10"/>
        <v>-2970</v>
      </c>
      <c r="E34" s="20">
        <v>826</v>
      </c>
      <c r="F34" s="20">
        <v>527</v>
      </c>
      <c r="G34" s="20">
        <f t="shared" si="11"/>
        <v>299</v>
      </c>
      <c r="H34" s="300">
        <v>263</v>
      </c>
      <c r="I34" s="20">
        <v>2070</v>
      </c>
      <c r="J34" s="297">
        <f t="shared" si="12"/>
        <v>-1807</v>
      </c>
      <c r="K34" s="20">
        <v>741</v>
      </c>
      <c r="L34" s="20">
        <v>549</v>
      </c>
      <c r="M34" s="20">
        <f t="shared" si="13"/>
        <v>192</v>
      </c>
      <c r="N34" s="300">
        <v>1171</v>
      </c>
      <c r="O34" s="20">
        <v>703</v>
      </c>
      <c r="P34" s="297">
        <f t="shared" si="14"/>
        <v>468</v>
      </c>
      <c r="Q34" s="296"/>
    </row>
    <row r="35" spans="1:27">
      <c r="A35" s="306">
        <v>1993</v>
      </c>
      <c r="B35" s="300">
        <v>13113</v>
      </c>
      <c r="C35" s="20">
        <v>16859</v>
      </c>
      <c r="D35" s="297">
        <f t="shared" si="10"/>
        <v>-3746</v>
      </c>
      <c r="E35" s="20">
        <v>1043</v>
      </c>
      <c r="F35" s="20">
        <v>520</v>
      </c>
      <c r="G35" s="20">
        <f t="shared" si="11"/>
        <v>523</v>
      </c>
      <c r="H35" s="300">
        <v>308</v>
      </c>
      <c r="I35" s="20">
        <v>2175</v>
      </c>
      <c r="J35" s="297">
        <f t="shared" si="12"/>
        <v>-1867</v>
      </c>
      <c r="K35" s="20">
        <v>997</v>
      </c>
      <c r="L35" s="20">
        <v>615</v>
      </c>
      <c r="M35" s="20">
        <f t="shared" si="13"/>
        <v>382</v>
      </c>
      <c r="N35" s="300">
        <v>1398</v>
      </c>
      <c r="O35" s="20">
        <v>820</v>
      </c>
      <c r="P35" s="297">
        <f t="shared" si="14"/>
        <v>578</v>
      </c>
      <c r="Q35" s="296"/>
    </row>
    <row r="36" spans="1:27">
      <c r="A36" s="306">
        <v>1994</v>
      </c>
      <c r="B36" s="300">
        <v>15492</v>
      </c>
      <c r="C36" s="20">
        <v>19602</v>
      </c>
      <c r="D36" s="297">
        <f t="shared" si="10"/>
        <v>-4110</v>
      </c>
      <c r="E36" s="20">
        <v>1129</v>
      </c>
      <c r="F36" s="20">
        <v>685</v>
      </c>
      <c r="G36" s="20">
        <f t="shared" si="11"/>
        <v>444</v>
      </c>
      <c r="H36" s="300">
        <v>440</v>
      </c>
      <c r="I36" s="20">
        <v>2409</v>
      </c>
      <c r="J36" s="297">
        <f t="shared" si="12"/>
        <v>-1969</v>
      </c>
      <c r="K36" s="20">
        <v>1332</v>
      </c>
      <c r="L36" s="20">
        <v>769</v>
      </c>
      <c r="M36" s="20">
        <f t="shared" si="13"/>
        <v>563</v>
      </c>
      <c r="N36" s="300">
        <v>1515</v>
      </c>
      <c r="O36" s="20">
        <v>819</v>
      </c>
      <c r="P36" s="297">
        <f t="shared" si="14"/>
        <v>696</v>
      </c>
      <c r="Q36" s="296"/>
    </row>
    <row r="37" spans="1:27">
      <c r="A37" s="306">
        <v>1995</v>
      </c>
      <c r="B37" s="300">
        <v>16805</v>
      </c>
      <c r="C37" s="20">
        <v>20260</v>
      </c>
      <c r="D37" s="297">
        <f t="shared" si="10"/>
        <v>-3455</v>
      </c>
      <c r="E37" s="20">
        <v>1387</v>
      </c>
      <c r="F37" s="20">
        <v>678</v>
      </c>
      <c r="G37" s="20">
        <f t="shared" si="11"/>
        <v>709</v>
      </c>
      <c r="H37" s="300">
        <v>513</v>
      </c>
      <c r="I37" s="20">
        <v>2584</v>
      </c>
      <c r="J37" s="297">
        <f t="shared" si="12"/>
        <v>-2071</v>
      </c>
      <c r="K37" s="20">
        <v>1463</v>
      </c>
      <c r="L37" s="20">
        <v>861</v>
      </c>
      <c r="M37" s="20">
        <f t="shared" si="13"/>
        <v>602</v>
      </c>
      <c r="N37" s="300">
        <v>2000</v>
      </c>
      <c r="O37" s="20">
        <v>848</v>
      </c>
      <c r="P37" s="297">
        <f t="shared" si="14"/>
        <v>1152</v>
      </c>
      <c r="Q37" s="296"/>
    </row>
    <row r="38" spans="1:27">
      <c r="A38" s="306">
        <v>1996</v>
      </c>
      <c r="B38" s="300">
        <v>19357</v>
      </c>
      <c r="C38" s="20">
        <v>22381</v>
      </c>
      <c r="D38" s="297">
        <f t="shared" si="10"/>
        <v>-3024</v>
      </c>
      <c r="E38" s="20">
        <v>1074</v>
      </c>
      <c r="F38" s="20">
        <v>721</v>
      </c>
      <c r="G38" s="20">
        <f t="shared" si="11"/>
        <v>353</v>
      </c>
      <c r="H38" s="300">
        <v>1196</v>
      </c>
      <c r="I38" s="20">
        <v>2659</v>
      </c>
      <c r="J38" s="297">
        <f t="shared" si="12"/>
        <v>-1463</v>
      </c>
      <c r="K38" s="20">
        <v>1703</v>
      </c>
      <c r="L38" s="20">
        <v>767</v>
      </c>
      <c r="M38" s="20">
        <f t="shared" si="13"/>
        <v>936</v>
      </c>
      <c r="N38" s="300">
        <v>2896</v>
      </c>
      <c r="O38" s="20">
        <v>1194</v>
      </c>
      <c r="P38" s="297">
        <f t="shared" si="14"/>
        <v>1702</v>
      </c>
      <c r="Q38" s="296"/>
    </row>
    <row r="39" spans="1:27">
      <c r="A39" s="306">
        <v>1997</v>
      </c>
      <c r="B39" s="300">
        <v>21921</v>
      </c>
      <c r="C39" s="20">
        <v>24658</v>
      </c>
      <c r="D39" s="297">
        <f t="shared" si="10"/>
        <v>-2737</v>
      </c>
      <c r="E39" s="20">
        <v>1499</v>
      </c>
      <c r="F39" s="20">
        <v>954</v>
      </c>
      <c r="G39" s="20">
        <f t="shared" si="11"/>
        <v>545</v>
      </c>
      <c r="H39" s="300">
        <v>1611</v>
      </c>
      <c r="I39" s="20">
        <v>3224</v>
      </c>
      <c r="J39" s="297">
        <f t="shared" si="12"/>
        <v>-1613</v>
      </c>
      <c r="K39" s="20">
        <v>1812</v>
      </c>
      <c r="L39" s="20">
        <v>962</v>
      </c>
      <c r="M39" s="20">
        <f t="shared" si="13"/>
        <v>850</v>
      </c>
      <c r="N39" s="300">
        <v>3045</v>
      </c>
      <c r="O39" s="20">
        <v>1174</v>
      </c>
      <c r="P39" s="297">
        <f t="shared" si="14"/>
        <v>1871</v>
      </c>
      <c r="Q39" s="296"/>
    </row>
    <row r="40" spans="1:27">
      <c r="A40" s="306">
        <v>1998</v>
      </c>
      <c r="B40" s="300">
        <v>25882</v>
      </c>
      <c r="C40" s="20">
        <v>28041</v>
      </c>
      <c r="D40" s="297">
        <f t="shared" si="10"/>
        <v>-2159</v>
      </c>
      <c r="E40" s="20">
        <v>2053</v>
      </c>
      <c r="F40" s="20">
        <v>1111</v>
      </c>
      <c r="G40" s="20">
        <f t="shared" si="11"/>
        <v>942</v>
      </c>
      <c r="H40" s="300">
        <v>2077</v>
      </c>
      <c r="I40" s="20">
        <v>4024</v>
      </c>
      <c r="J40" s="297">
        <f t="shared" si="12"/>
        <v>-1947</v>
      </c>
      <c r="K40" s="20">
        <v>2741</v>
      </c>
      <c r="L40" s="20">
        <v>1276</v>
      </c>
      <c r="M40" s="20">
        <f t="shared" si="13"/>
        <v>1465</v>
      </c>
      <c r="N40" s="300">
        <v>3201</v>
      </c>
      <c r="O40" s="20">
        <v>1532</v>
      </c>
      <c r="P40" s="297">
        <f t="shared" si="14"/>
        <v>1669</v>
      </c>
      <c r="Q40" s="296"/>
    </row>
    <row r="41" spans="1:27">
      <c r="A41" s="306">
        <v>1999</v>
      </c>
      <c r="B41" s="300">
        <v>27483</v>
      </c>
      <c r="C41" s="20">
        <v>30110</v>
      </c>
      <c r="D41" s="297">
        <f t="shared" si="10"/>
        <v>-2627</v>
      </c>
      <c r="E41" s="20">
        <v>2963</v>
      </c>
      <c r="F41" s="20">
        <v>1294</v>
      </c>
      <c r="G41" s="20">
        <f t="shared" si="11"/>
        <v>1669</v>
      </c>
      <c r="H41" s="300">
        <v>2294</v>
      </c>
      <c r="I41" s="20">
        <v>4958</v>
      </c>
      <c r="J41" s="297">
        <f t="shared" si="12"/>
        <v>-2664</v>
      </c>
      <c r="K41" s="20">
        <v>3208</v>
      </c>
      <c r="L41" s="20">
        <v>1561</v>
      </c>
      <c r="M41" s="20">
        <f t="shared" si="13"/>
        <v>1647</v>
      </c>
      <c r="N41" s="300">
        <v>2326</v>
      </c>
      <c r="O41" s="20">
        <v>1369</v>
      </c>
      <c r="P41" s="297">
        <f t="shared" si="14"/>
        <v>957</v>
      </c>
      <c r="Q41" s="296"/>
    </row>
    <row r="42" spans="1:27">
      <c r="A42" s="306">
        <v>2000</v>
      </c>
      <c r="B42" s="300">
        <v>31101</v>
      </c>
      <c r="C42" s="20">
        <v>32366</v>
      </c>
      <c r="D42" s="297">
        <f t="shared" si="10"/>
        <v>-1265</v>
      </c>
      <c r="E42" s="20">
        <v>3604</v>
      </c>
      <c r="F42" s="20">
        <v>1335</v>
      </c>
      <c r="G42" s="20">
        <f t="shared" si="11"/>
        <v>2269</v>
      </c>
      <c r="H42" s="300">
        <v>3353</v>
      </c>
      <c r="I42" s="20">
        <v>5600</v>
      </c>
      <c r="J42" s="297">
        <f t="shared" si="12"/>
        <v>-2247</v>
      </c>
      <c r="K42" s="20">
        <v>4230</v>
      </c>
      <c r="L42" s="20">
        <v>1711</v>
      </c>
      <c r="M42" s="20">
        <f t="shared" si="13"/>
        <v>2519</v>
      </c>
      <c r="N42" s="300">
        <v>2654</v>
      </c>
      <c r="O42" s="20">
        <v>1546</v>
      </c>
      <c r="P42" s="297">
        <f t="shared" si="14"/>
        <v>1108</v>
      </c>
      <c r="Q42" s="296"/>
    </row>
    <row r="43" spans="1:27">
      <c r="A43" s="306">
        <v>2001</v>
      </c>
      <c r="B43" s="300">
        <v>32274</v>
      </c>
      <c r="C43" s="20">
        <v>34592</v>
      </c>
      <c r="D43" s="297">
        <f t="shared" si="10"/>
        <v>-2318</v>
      </c>
      <c r="E43" s="20">
        <v>3602</v>
      </c>
      <c r="F43" s="20">
        <v>1434</v>
      </c>
      <c r="G43" s="20">
        <f t="shared" si="11"/>
        <v>2168</v>
      </c>
      <c r="H43" s="300">
        <v>3749</v>
      </c>
      <c r="I43" s="20">
        <v>5740</v>
      </c>
      <c r="J43" s="297">
        <f t="shared" si="12"/>
        <v>-1991</v>
      </c>
      <c r="K43" s="20">
        <v>3033</v>
      </c>
      <c r="L43" s="20">
        <v>1449</v>
      </c>
      <c r="M43" s="20">
        <f t="shared" si="13"/>
        <v>1584</v>
      </c>
      <c r="N43" s="300">
        <v>2920</v>
      </c>
      <c r="O43" s="20">
        <v>1664</v>
      </c>
      <c r="P43" s="297">
        <f t="shared" si="14"/>
        <v>1256</v>
      </c>
      <c r="Q43" s="296"/>
    </row>
    <row r="44" spans="1:27">
      <c r="A44" s="306">
        <v>2002</v>
      </c>
      <c r="B44" s="85">
        <v>34246</v>
      </c>
      <c r="C44" s="83">
        <v>36903</v>
      </c>
      <c r="D44" s="518">
        <v>-2657</v>
      </c>
      <c r="E44" s="83">
        <v>3557</v>
      </c>
      <c r="F44" s="83">
        <v>2045</v>
      </c>
      <c r="G44" s="83">
        <v>1512</v>
      </c>
      <c r="H44" s="85">
        <v>3917</v>
      </c>
      <c r="I44" s="83">
        <v>7038</v>
      </c>
      <c r="J44" s="518">
        <v>-3121</v>
      </c>
      <c r="K44" s="83">
        <v>2519</v>
      </c>
      <c r="L44" s="83">
        <v>989</v>
      </c>
      <c r="M44" s="83">
        <v>1530</v>
      </c>
      <c r="N44" s="85">
        <v>4075</v>
      </c>
      <c r="O44" s="83">
        <v>2151</v>
      </c>
      <c r="P44" s="518">
        <v>1924</v>
      </c>
      <c r="Q44" s="296"/>
      <c r="AA44" s="45"/>
    </row>
    <row r="45" spans="1:27">
      <c r="A45" s="306">
        <v>2003</v>
      </c>
      <c r="B45" s="85">
        <v>35513</v>
      </c>
      <c r="C45" s="83">
        <v>39109</v>
      </c>
      <c r="D45" s="518">
        <v>-3596</v>
      </c>
      <c r="E45" s="83">
        <v>3910</v>
      </c>
      <c r="F45" s="83">
        <v>2278</v>
      </c>
      <c r="G45" s="83">
        <v>1632</v>
      </c>
      <c r="H45" s="85">
        <v>3930</v>
      </c>
      <c r="I45" s="83">
        <v>7830</v>
      </c>
      <c r="J45" s="518">
        <v>-3900</v>
      </c>
      <c r="K45" s="83">
        <v>3249</v>
      </c>
      <c r="L45" s="83">
        <v>1148</v>
      </c>
      <c r="M45" s="83">
        <v>2101</v>
      </c>
      <c r="N45" s="85">
        <v>3916</v>
      </c>
      <c r="O45" s="83">
        <v>2522</v>
      </c>
      <c r="P45" s="518">
        <v>1394</v>
      </c>
      <c r="Q45" s="296"/>
      <c r="AA45" s="45"/>
    </row>
    <row r="46" spans="1:27">
      <c r="A46" s="306">
        <v>2004</v>
      </c>
      <c r="B46" s="85">
        <v>35765</v>
      </c>
      <c r="C46" s="83">
        <v>39284</v>
      </c>
      <c r="D46" s="518">
        <v>-3518</v>
      </c>
      <c r="E46" s="83">
        <v>3912</v>
      </c>
      <c r="F46" s="83">
        <v>2210</v>
      </c>
      <c r="G46" s="83">
        <v>1701</v>
      </c>
      <c r="H46" s="85">
        <v>3907</v>
      </c>
      <c r="I46" s="83">
        <v>8548</v>
      </c>
      <c r="J46" s="518">
        <v>-4640</v>
      </c>
      <c r="K46" s="83">
        <v>3297</v>
      </c>
      <c r="L46" s="83">
        <v>1375</v>
      </c>
      <c r="M46" s="83">
        <v>1921</v>
      </c>
      <c r="N46" s="85">
        <v>4410</v>
      </c>
      <c r="O46" s="83">
        <v>2409</v>
      </c>
      <c r="P46" s="518">
        <v>2001</v>
      </c>
      <c r="Q46" s="296"/>
      <c r="AA46" s="45"/>
    </row>
    <row r="47" spans="1:27">
      <c r="A47" s="306">
        <v>2005</v>
      </c>
      <c r="B47" s="85">
        <v>37439</v>
      </c>
      <c r="C47" s="83">
        <v>39231</v>
      </c>
      <c r="D47" s="518">
        <v>-1792</v>
      </c>
      <c r="E47" s="83">
        <v>4358</v>
      </c>
      <c r="F47" s="83">
        <v>2180</v>
      </c>
      <c r="G47" s="83">
        <v>2178</v>
      </c>
      <c r="H47" s="85">
        <v>3348</v>
      </c>
      <c r="I47" s="83">
        <v>8360</v>
      </c>
      <c r="J47" s="518">
        <v>-5011</v>
      </c>
      <c r="K47" s="83">
        <v>3192</v>
      </c>
      <c r="L47" s="83">
        <v>1313</v>
      </c>
      <c r="M47" s="83">
        <v>1879</v>
      </c>
      <c r="N47" s="85">
        <v>4917</v>
      </c>
      <c r="O47" s="83">
        <v>2319</v>
      </c>
      <c r="P47" s="518">
        <v>2598</v>
      </c>
      <c r="Q47" s="296"/>
      <c r="AA47" s="45"/>
    </row>
    <row r="48" spans="1:27">
      <c r="A48" s="306">
        <v>2006</v>
      </c>
      <c r="B48" s="85">
        <v>38395</v>
      </c>
      <c r="C48" s="83">
        <v>39653</v>
      </c>
      <c r="D48" s="518">
        <v>-1258</v>
      </c>
      <c r="E48" s="83">
        <v>4871</v>
      </c>
      <c r="F48" s="83">
        <v>2306</v>
      </c>
      <c r="G48" s="83">
        <v>2565</v>
      </c>
      <c r="H48" s="85">
        <v>3599</v>
      </c>
      <c r="I48" s="83">
        <v>7914</v>
      </c>
      <c r="J48" s="518">
        <v>-4316</v>
      </c>
      <c r="K48" s="83">
        <v>3251</v>
      </c>
      <c r="L48" s="83">
        <v>1257</v>
      </c>
      <c r="M48" s="83">
        <v>1994</v>
      </c>
      <c r="N48" s="85">
        <v>4220</v>
      </c>
      <c r="O48" s="83">
        <v>2565</v>
      </c>
      <c r="P48" s="518">
        <v>1656</v>
      </c>
      <c r="Q48" s="296"/>
      <c r="AA48" s="45"/>
    </row>
    <row r="49" spans="1:27">
      <c r="A49" s="306">
        <v>2007</v>
      </c>
      <c r="B49" s="85">
        <v>39677</v>
      </c>
      <c r="C49" s="83">
        <v>41100</v>
      </c>
      <c r="D49" s="518">
        <v>-1423</v>
      </c>
      <c r="E49" s="83">
        <v>4918</v>
      </c>
      <c r="F49" s="83">
        <v>2674</v>
      </c>
      <c r="G49" s="83">
        <v>2245</v>
      </c>
      <c r="H49" s="85">
        <v>3746</v>
      </c>
      <c r="I49" s="83">
        <v>8768</v>
      </c>
      <c r="J49" s="518">
        <v>-5022</v>
      </c>
      <c r="K49" s="83">
        <v>3315</v>
      </c>
      <c r="L49" s="83">
        <v>1217</v>
      </c>
      <c r="M49" s="83">
        <v>2097</v>
      </c>
      <c r="N49" s="85">
        <v>4571</v>
      </c>
      <c r="O49" s="83">
        <v>2824</v>
      </c>
      <c r="P49" s="518">
        <v>1747</v>
      </c>
      <c r="Q49" s="296"/>
      <c r="AA49" s="45"/>
    </row>
    <row r="50" spans="1:27">
      <c r="A50" s="306">
        <v>2008</v>
      </c>
      <c r="B50" s="85">
        <v>42017</v>
      </c>
      <c r="C50" s="83">
        <v>42393</v>
      </c>
      <c r="D50" s="518">
        <v>-376</v>
      </c>
      <c r="E50" s="83">
        <v>5312</v>
      </c>
      <c r="F50" s="83">
        <v>2833</v>
      </c>
      <c r="G50" s="83">
        <v>2480</v>
      </c>
      <c r="H50" s="85">
        <v>3821</v>
      </c>
      <c r="I50" s="83">
        <v>9236</v>
      </c>
      <c r="J50" s="518">
        <v>-5415</v>
      </c>
      <c r="K50" s="83">
        <v>3697</v>
      </c>
      <c r="L50" s="83">
        <v>1407</v>
      </c>
      <c r="M50" s="83">
        <v>2290</v>
      </c>
      <c r="N50" s="85">
        <v>5079</v>
      </c>
      <c r="O50" s="83">
        <v>3220</v>
      </c>
      <c r="P50" s="518">
        <v>1859</v>
      </c>
      <c r="Q50" s="296"/>
      <c r="AA50" s="45"/>
    </row>
    <row r="51" spans="1:27">
      <c r="A51" s="306">
        <v>2009</v>
      </c>
      <c r="B51" s="85">
        <v>40324</v>
      </c>
      <c r="C51" s="83">
        <v>42175</v>
      </c>
      <c r="D51" s="518">
        <v>-1851</v>
      </c>
      <c r="E51" s="83">
        <v>4808</v>
      </c>
      <c r="F51" s="83">
        <v>3066</v>
      </c>
      <c r="G51" s="83">
        <v>1742</v>
      </c>
      <c r="H51" s="85">
        <v>3900</v>
      </c>
      <c r="I51" s="83">
        <v>9269</v>
      </c>
      <c r="J51" s="518">
        <v>-5368</v>
      </c>
      <c r="K51" s="83">
        <v>3662</v>
      </c>
      <c r="L51" s="83">
        <v>1270</v>
      </c>
      <c r="M51" s="83">
        <v>2392</v>
      </c>
      <c r="N51" s="85">
        <v>4376</v>
      </c>
      <c r="O51" s="83">
        <v>2925</v>
      </c>
      <c r="P51" s="518">
        <v>1451</v>
      </c>
      <c r="Q51" s="296"/>
      <c r="AA51" s="45"/>
    </row>
    <row r="52" spans="1:27">
      <c r="A52" s="307">
        <v>2010</v>
      </c>
      <c r="B52" s="474">
        <v>41263</v>
      </c>
      <c r="C52" s="475">
        <v>41182</v>
      </c>
      <c r="D52" s="516">
        <v>81</v>
      </c>
      <c r="E52" s="475">
        <v>5042</v>
      </c>
      <c r="F52" s="475">
        <v>2991</v>
      </c>
      <c r="G52" s="475">
        <v>2051</v>
      </c>
      <c r="H52" s="474">
        <v>3928</v>
      </c>
      <c r="I52" s="475">
        <v>8926</v>
      </c>
      <c r="J52" s="516">
        <v>-4999</v>
      </c>
      <c r="K52" s="475">
        <v>3901</v>
      </c>
      <c r="L52" s="475">
        <v>1157</v>
      </c>
      <c r="M52" s="475">
        <v>2744</v>
      </c>
      <c r="N52" s="474">
        <v>4963</v>
      </c>
      <c r="O52" s="475">
        <v>2803</v>
      </c>
      <c r="P52" s="516">
        <v>2161</v>
      </c>
      <c r="Q52" s="296"/>
      <c r="AA52" s="45"/>
    </row>
    <row r="53" spans="1:27" ht="6.95" customHeight="1">
      <c r="A53" s="313"/>
      <c r="B53" s="20"/>
      <c r="C53" s="20"/>
      <c r="D53" s="20"/>
      <c r="E53" s="20"/>
      <c r="F53" s="20"/>
      <c r="G53" s="20"/>
      <c r="H53" s="20"/>
      <c r="I53" s="20"/>
      <c r="J53" s="20"/>
      <c r="K53" s="20"/>
      <c r="L53" s="20"/>
      <c r="M53" s="20"/>
      <c r="N53" s="20"/>
      <c r="O53" s="20"/>
      <c r="P53" s="20"/>
    </row>
    <row r="54" spans="1:27">
      <c r="A54" s="312" t="s">
        <v>959</v>
      </c>
    </row>
    <row r="55" spans="1:27">
      <c r="A55" s="5"/>
    </row>
  </sheetData>
  <mergeCells count="8">
    <mergeCell ref="A31:P31"/>
    <mergeCell ref="A18:P18"/>
    <mergeCell ref="A5:P5"/>
    <mergeCell ref="B3:D3"/>
    <mergeCell ref="N3:P3"/>
    <mergeCell ref="K3:M3"/>
    <mergeCell ref="H3:J3"/>
    <mergeCell ref="E3:G3"/>
  </mergeCells>
  <pageMargins left="0.74803149606299213" right="0.74803149606299213" top="0.98425196850393704" bottom="0.98425196850393704" header="0.51181102362204722" footer="0.51181102362204722"/>
  <pageSetup paperSize="9" scale="66" orientation="landscape" horizontalDpi="96" verticalDpi="96" r:id="rId1"/>
  <headerFooter alignWithMargins="0"/>
</worksheet>
</file>

<file path=xl/worksheets/sheet32.xml><?xml version="1.0" encoding="utf-8"?>
<worksheet xmlns="http://schemas.openxmlformats.org/spreadsheetml/2006/main" xmlns:r="http://schemas.openxmlformats.org/officeDocument/2006/relationships">
  <sheetPr>
    <tabColor rgb="FFC00000"/>
  </sheetPr>
  <dimension ref="A1:P33"/>
  <sheetViews>
    <sheetView view="pageBreakPreview" zoomScaleNormal="100" zoomScaleSheetLayoutView="100" workbookViewId="0"/>
  </sheetViews>
  <sheetFormatPr defaultRowHeight="12.75"/>
  <cols>
    <col min="1" max="1" width="7.28515625" style="2" customWidth="1"/>
    <col min="2" max="2" width="8.85546875" style="2" customWidth="1"/>
    <col min="3" max="3" width="13.5703125" style="2" customWidth="1"/>
    <col min="4" max="4" width="10.85546875" style="2" customWidth="1"/>
    <col min="5" max="5" width="7.7109375" style="2" customWidth="1"/>
    <col min="6" max="6" width="13.140625" style="2" customWidth="1"/>
    <col min="7" max="11" width="13.5703125" style="2" customWidth="1"/>
    <col min="12" max="12" width="12" style="2" customWidth="1"/>
    <col min="13" max="13" width="7.7109375" style="2" customWidth="1"/>
    <col min="14" max="16384" width="9.140625" style="2"/>
  </cols>
  <sheetData>
    <row r="1" spans="1:16" ht="15.75">
      <c r="A1" s="539" t="s">
        <v>866</v>
      </c>
      <c r="B1" s="16"/>
      <c r="C1" s="16"/>
      <c r="D1" s="16"/>
      <c r="E1" s="16"/>
      <c r="F1" s="16"/>
      <c r="G1" s="16"/>
      <c r="H1" s="16"/>
      <c r="I1" s="16"/>
      <c r="J1" s="16"/>
      <c r="K1" s="16"/>
      <c r="L1" s="16"/>
      <c r="M1" s="16"/>
    </row>
    <row r="2" spans="1:16">
      <c r="A2" s="1"/>
      <c r="B2" s="1"/>
      <c r="C2" s="1"/>
      <c r="D2" s="1"/>
      <c r="E2" s="1"/>
      <c r="F2" s="1"/>
      <c r="G2" s="1"/>
      <c r="H2" s="1"/>
      <c r="I2" s="1"/>
      <c r="J2" s="1"/>
      <c r="K2" s="1"/>
      <c r="L2" s="1"/>
      <c r="M2" s="1"/>
    </row>
    <row r="3" spans="1:16" ht="60" customHeight="1">
      <c r="A3" s="175"/>
      <c r="B3" s="255" t="s">
        <v>378</v>
      </c>
      <c r="C3" s="255" t="s">
        <v>377</v>
      </c>
      <c r="D3" s="255" t="s">
        <v>376</v>
      </c>
      <c r="E3" s="255" t="s">
        <v>219</v>
      </c>
      <c r="F3" s="255" t="s">
        <v>181</v>
      </c>
      <c r="G3" s="255" t="s">
        <v>180</v>
      </c>
      <c r="H3" s="255" t="s">
        <v>375</v>
      </c>
      <c r="I3" s="255" t="s">
        <v>374</v>
      </c>
      <c r="J3" s="255" t="s">
        <v>373</v>
      </c>
      <c r="K3" s="255" t="s">
        <v>372</v>
      </c>
      <c r="L3" s="255" t="s">
        <v>371</v>
      </c>
      <c r="M3" s="255" t="s">
        <v>370</v>
      </c>
    </row>
    <row r="4" spans="1:16">
      <c r="A4" s="206">
        <v>2000</v>
      </c>
      <c r="B4" s="168">
        <v>63.4</v>
      </c>
      <c r="C4" s="168">
        <v>43.15</v>
      </c>
      <c r="D4" s="168">
        <v>77.819999999999993</v>
      </c>
      <c r="E4" s="168">
        <v>80.72</v>
      </c>
      <c r="F4" s="168">
        <v>65.95</v>
      </c>
      <c r="G4" s="168">
        <v>84.96</v>
      </c>
      <c r="H4" s="168">
        <v>98.02</v>
      </c>
      <c r="I4" s="168">
        <v>75.08</v>
      </c>
      <c r="J4" s="168">
        <v>88.01</v>
      </c>
      <c r="K4" s="168">
        <v>75.97</v>
      </c>
      <c r="L4" s="168">
        <v>91.69</v>
      </c>
      <c r="M4" s="169">
        <v>99.16</v>
      </c>
    </row>
    <row r="5" spans="1:16">
      <c r="A5" s="105">
        <v>2001</v>
      </c>
      <c r="B5" s="171">
        <v>70.84</v>
      </c>
      <c r="C5" s="171">
        <v>68.900000000000006</v>
      </c>
      <c r="D5" s="171">
        <v>77.760000000000005</v>
      </c>
      <c r="E5" s="171">
        <v>94.35</v>
      </c>
      <c r="F5" s="171">
        <v>61.84</v>
      </c>
      <c r="G5" s="171">
        <v>74.13</v>
      </c>
      <c r="H5" s="171">
        <v>100</v>
      </c>
      <c r="I5" s="171">
        <v>94.97</v>
      </c>
      <c r="J5" s="171">
        <v>100</v>
      </c>
      <c r="K5" s="171">
        <v>81.290000000000006</v>
      </c>
      <c r="L5" s="171">
        <v>86.63</v>
      </c>
      <c r="M5" s="172">
        <v>99.71</v>
      </c>
    </row>
    <row r="6" spans="1:16">
      <c r="A6" s="105">
        <v>2002</v>
      </c>
      <c r="B6" s="171">
        <v>75.67</v>
      </c>
      <c r="C6" s="171">
        <v>63.99</v>
      </c>
      <c r="D6" s="171">
        <v>81.709999999999994</v>
      </c>
      <c r="E6" s="171">
        <v>93.04</v>
      </c>
      <c r="F6" s="171">
        <v>88.35</v>
      </c>
      <c r="G6" s="171">
        <v>87.83</v>
      </c>
      <c r="H6" s="171">
        <v>100</v>
      </c>
      <c r="I6" s="171">
        <v>81.86</v>
      </c>
      <c r="J6" s="171">
        <v>77.959999999999994</v>
      </c>
      <c r="K6" s="171">
        <v>82.77</v>
      </c>
      <c r="L6" s="171">
        <v>100</v>
      </c>
      <c r="M6" s="172">
        <v>99.59</v>
      </c>
    </row>
    <row r="7" spans="1:16">
      <c r="A7" s="105">
        <v>2003</v>
      </c>
      <c r="B7" s="171">
        <v>78.27</v>
      </c>
      <c r="C7" s="171">
        <v>71.5</v>
      </c>
      <c r="D7" s="171">
        <v>89.66</v>
      </c>
      <c r="E7" s="171">
        <v>95.1</v>
      </c>
      <c r="F7" s="171">
        <v>92.26</v>
      </c>
      <c r="G7" s="171">
        <v>97.14</v>
      </c>
      <c r="H7" s="171">
        <v>100</v>
      </c>
      <c r="I7" s="171">
        <v>68.81</v>
      </c>
      <c r="J7" s="171">
        <v>78.88</v>
      </c>
      <c r="K7" s="171">
        <v>83.39</v>
      </c>
      <c r="L7" s="171">
        <v>94.53</v>
      </c>
      <c r="M7" s="172">
        <v>100</v>
      </c>
    </row>
    <row r="8" spans="1:16">
      <c r="A8" s="105">
        <v>2004</v>
      </c>
      <c r="B8" s="171">
        <v>81.62</v>
      </c>
      <c r="C8" s="171">
        <v>77.7</v>
      </c>
      <c r="D8" s="171">
        <v>87.28</v>
      </c>
      <c r="E8" s="171">
        <v>99.76</v>
      </c>
      <c r="F8" s="171">
        <v>95.16</v>
      </c>
      <c r="G8" s="171">
        <v>96.61</v>
      </c>
      <c r="H8" s="171">
        <v>75.540000000000006</v>
      </c>
      <c r="I8" s="171">
        <v>70.41</v>
      </c>
      <c r="J8" s="171">
        <v>81.540000000000006</v>
      </c>
      <c r="K8" s="171">
        <v>86.14</v>
      </c>
      <c r="L8" s="171">
        <v>94.6</v>
      </c>
      <c r="M8" s="172">
        <v>99.89</v>
      </c>
    </row>
    <row r="9" spans="1:16">
      <c r="A9" s="105">
        <v>2005</v>
      </c>
      <c r="B9" s="171">
        <v>81.569999999999993</v>
      </c>
      <c r="C9" s="171">
        <v>81.92</v>
      </c>
      <c r="D9" s="171">
        <v>93.96</v>
      </c>
      <c r="E9" s="171">
        <v>95.59</v>
      </c>
      <c r="F9" s="171">
        <v>91.81</v>
      </c>
      <c r="G9" s="171">
        <v>94.12</v>
      </c>
      <c r="H9" s="171">
        <v>100</v>
      </c>
      <c r="I9" s="171">
        <v>65.23</v>
      </c>
      <c r="J9" s="171">
        <v>94.64</v>
      </c>
      <c r="K9" s="171">
        <v>88.72</v>
      </c>
      <c r="L9" s="171">
        <v>52.959999999999994</v>
      </c>
      <c r="M9" s="172">
        <v>99.6</v>
      </c>
    </row>
    <row r="10" spans="1:16">
      <c r="A10" s="105">
        <v>2006</v>
      </c>
      <c r="B10" s="171">
        <v>82.78</v>
      </c>
      <c r="C10" s="171">
        <v>63.519999999999996</v>
      </c>
      <c r="D10" s="171">
        <v>89.81</v>
      </c>
      <c r="E10" s="171">
        <v>99.11</v>
      </c>
      <c r="F10" s="171">
        <v>100</v>
      </c>
      <c r="G10" s="171">
        <v>93.17</v>
      </c>
      <c r="H10" s="171">
        <v>79.27</v>
      </c>
      <c r="I10" s="171">
        <v>64.75</v>
      </c>
      <c r="J10" s="171">
        <v>100</v>
      </c>
      <c r="K10" s="171">
        <v>88.71</v>
      </c>
      <c r="L10" s="171">
        <v>83.36</v>
      </c>
      <c r="M10" s="172">
        <v>99.88</v>
      </c>
    </row>
    <row r="11" spans="1:16">
      <c r="A11" s="207">
        <v>2007</v>
      </c>
      <c r="B11" s="174">
        <v>86.66</v>
      </c>
      <c r="C11" s="174">
        <v>73.42</v>
      </c>
      <c r="D11" s="174">
        <v>93.08</v>
      </c>
      <c r="E11" s="174">
        <v>99.47</v>
      </c>
      <c r="F11" s="174">
        <v>90.08</v>
      </c>
      <c r="G11" s="174">
        <v>96.3</v>
      </c>
      <c r="H11" s="174">
        <v>100</v>
      </c>
      <c r="I11" s="174">
        <v>82.35</v>
      </c>
      <c r="J11" s="174">
        <v>96.25</v>
      </c>
      <c r="K11" s="174">
        <v>92.48</v>
      </c>
      <c r="L11" s="174">
        <v>99.02</v>
      </c>
      <c r="M11" s="175">
        <v>99.87</v>
      </c>
    </row>
    <row r="12" spans="1:16">
      <c r="A12" s="3"/>
      <c r="B12" s="48"/>
      <c r="C12" s="48"/>
      <c r="D12" s="48"/>
      <c r="E12" s="48"/>
      <c r="F12" s="48"/>
      <c r="G12" s="48"/>
      <c r="H12" s="48"/>
      <c r="I12" s="48"/>
      <c r="J12" s="48"/>
      <c r="K12" s="48"/>
      <c r="L12" s="48"/>
      <c r="M12" s="47"/>
      <c r="P12" s="54"/>
    </row>
    <row r="13" spans="1:16">
      <c r="A13" s="15" t="s">
        <v>369</v>
      </c>
      <c r="B13" s="1"/>
      <c r="C13" s="1"/>
      <c r="D13" s="1"/>
      <c r="E13" s="1"/>
      <c r="F13" s="1"/>
      <c r="G13" s="1"/>
      <c r="H13" s="1"/>
      <c r="I13" s="1"/>
      <c r="J13" s="1"/>
      <c r="K13" s="1"/>
      <c r="L13" s="1"/>
      <c r="M13" s="1"/>
    </row>
    <row r="14" spans="1:16">
      <c r="A14" s="15"/>
      <c r="B14" s="190"/>
      <c r="C14" s="190"/>
      <c r="D14" s="190"/>
      <c r="E14" s="190"/>
      <c r="F14" s="190"/>
      <c r="G14" s="190"/>
      <c r="H14" s="190"/>
      <c r="I14" s="190"/>
      <c r="J14" s="190"/>
      <c r="K14" s="190"/>
      <c r="L14" s="190"/>
      <c r="M14" s="190"/>
    </row>
    <row r="15" spans="1:16">
      <c r="A15" s="15"/>
      <c r="B15" s="190"/>
      <c r="C15" s="190"/>
      <c r="D15" s="190"/>
      <c r="E15" s="190"/>
      <c r="F15" s="190"/>
      <c r="G15" s="190"/>
      <c r="H15" s="190"/>
      <c r="I15" s="190"/>
      <c r="J15" s="190"/>
      <c r="K15" s="190"/>
      <c r="L15" s="190"/>
      <c r="M15" s="190"/>
    </row>
    <row r="16" spans="1:16" ht="15.75">
      <c r="A16" s="539" t="s">
        <v>867</v>
      </c>
      <c r="B16" s="16"/>
      <c r="C16" s="16"/>
      <c r="D16" s="16"/>
      <c r="E16" s="16"/>
      <c r="F16" s="16"/>
      <c r="G16" s="16"/>
      <c r="H16" s="16"/>
      <c r="I16" s="16"/>
      <c r="J16" s="16"/>
      <c r="K16" s="16"/>
      <c r="L16" s="16"/>
      <c r="M16" s="16"/>
    </row>
    <row r="17" spans="1:14">
      <c r="A17" s="1"/>
      <c r="B17" s="1"/>
      <c r="C17" s="1"/>
      <c r="D17" s="1"/>
      <c r="E17" s="1"/>
      <c r="F17" s="1"/>
      <c r="G17" s="1"/>
      <c r="H17" s="1"/>
      <c r="I17" s="1"/>
      <c r="J17" s="1"/>
      <c r="K17" s="1"/>
      <c r="L17" s="1"/>
      <c r="M17" s="1"/>
      <c r="N17" s="54"/>
    </row>
    <row r="18" spans="1:14" ht="51">
      <c r="A18" s="175"/>
      <c r="B18" s="255" t="s">
        <v>378</v>
      </c>
      <c r="C18" s="255" t="s">
        <v>377</v>
      </c>
      <c r="D18" s="255" t="s">
        <v>376</v>
      </c>
      <c r="E18" s="255" t="s">
        <v>219</v>
      </c>
      <c r="F18" s="255" t="s">
        <v>181</v>
      </c>
      <c r="G18" s="255" t="s">
        <v>180</v>
      </c>
      <c r="H18" s="255" t="s">
        <v>375</v>
      </c>
      <c r="I18" s="255" t="s">
        <v>374</v>
      </c>
      <c r="J18" s="255" t="s">
        <v>373</v>
      </c>
      <c r="K18" s="255" t="s">
        <v>372</v>
      </c>
      <c r="L18" s="255" t="s">
        <v>371</v>
      </c>
      <c r="M18" s="255" t="s">
        <v>370</v>
      </c>
    </row>
    <row r="19" spans="1:14">
      <c r="A19" s="206">
        <v>2000</v>
      </c>
      <c r="B19" s="168">
        <v>39</v>
      </c>
      <c r="C19" s="168">
        <v>17.63</v>
      </c>
      <c r="D19" s="168">
        <v>38.68</v>
      </c>
      <c r="E19" s="168">
        <v>53.079999999999991</v>
      </c>
      <c r="F19" s="168">
        <v>16.37</v>
      </c>
      <c r="G19" s="168">
        <v>29.909999999999997</v>
      </c>
      <c r="H19" s="168">
        <v>60.140000000000008</v>
      </c>
      <c r="I19" s="168">
        <v>19.86</v>
      </c>
      <c r="J19" s="168">
        <v>24.08</v>
      </c>
      <c r="K19" s="168">
        <v>18.53</v>
      </c>
      <c r="L19" s="168">
        <v>87.55</v>
      </c>
      <c r="M19" s="169">
        <v>46.4</v>
      </c>
    </row>
    <row r="20" spans="1:14">
      <c r="A20" s="105">
        <v>2001</v>
      </c>
      <c r="B20" s="171">
        <v>47.53</v>
      </c>
      <c r="C20" s="171">
        <v>40.96</v>
      </c>
      <c r="D20" s="171">
        <v>36.549999999999997</v>
      </c>
      <c r="E20" s="171">
        <v>74.75</v>
      </c>
      <c r="F20" s="171">
        <v>11.57</v>
      </c>
      <c r="G20" s="171">
        <v>25.39</v>
      </c>
      <c r="H20" s="171">
        <v>54.55</v>
      </c>
      <c r="I20" s="171">
        <v>30.659999999999997</v>
      </c>
      <c r="J20" s="171">
        <v>23.45</v>
      </c>
      <c r="K20" s="171">
        <v>25.22</v>
      </c>
      <c r="L20" s="171">
        <v>56.35</v>
      </c>
      <c r="M20" s="172">
        <v>65.84</v>
      </c>
    </row>
    <row r="21" spans="1:14">
      <c r="A21" s="105">
        <v>2002</v>
      </c>
      <c r="B21" s="171">
        <v>52.45000000000001</v>
      </c>
      <c r="C21" s="171">
        <v>37.340000000000003</v>
      </c>
      <c r="D21" s="171">
        <v>49.66</v>
      </c>
      <c r="E21" s="171">
        <v>71.89</v>
      </c>
      <c r="F21" s="171">
        <v>19.079999999999998</v>
      </c>
      <c r="G21" s="171">
        <v>26.86</v>
      </c>
      <c r="H21" s="171">
        <v>50.54</v>
      </c>
      <c r="I21" s="171">
        <v>27.63</v>
      </c>
      <c r="J21" s="171">
        <v>25.09</v>
      </c>
      <c r="K21" s="171">
        <v>31.42</v>
      </c>
      <c r="L21" s="171">
        <v>90.09</v>
      </c>
      <c r="M21" s="172">
        <v>75.19</v>
      </c>
    </row>
    <row r="22" spans="1:14">
      <c r="A22" s="105">
        <v>2003</v>
      </c>
      <c r="B22" s="171">
        <v>55.600000000000009</v>
      </c>
      <c r="C22" s="171">
        <v>35.020000000000003</v>
      </c>
      <c r="D22" s="171">
        <v>57.81</v>
      </c>
      <c r="E22" s="171">
        <v>75.37</v>
      </c>
      <c r="F22" s="171">
        <v>21.48</v>
      </c>
      <c r="G22" s="171">
        <v>26.890000000000004</v>
      </c>
      <c r="H22" s="171">
        <v>56.399999999999991</v>
      </c>
      <c r="I22" s="171">
        <v>37.880000000000003</v>
      </c>
      <c r="J22" s="171">
        <v>36.43</v>
      </c>
      <c r="K22" s="171">
        <v>28.17</v>
      </c>
      <c r="L22" s="171">
        <v>93.26</v>
      </c>
      <c r="M22" s="172">
        <v>79.209999999999994</v>
      </c>
    </row>
    <row r="23" spans="1:14">
      <c r="A23" s="105">
        <v>2004</v>
      </c>
      <c r="B23" s="171">
        <v>58.930000000000007</v>
      </c>
      <c r="C23" s="171">
        <v>33.75</v>
      </c>
      <c r="D23" s="171">
        <v>60.870000000000005</v>
      </c>
      <c r="E23" s="171">
        <v>76.66</v>
      </c>
      <c r="F23" s="171">
        <v>23.87</v>
      </c>
      <c r="G23" s="171">
        <v>30.45</v>
      </c>
      <c r="H23" s="171">
        <v>34.99</v>
      </c>
      <c r="I23" s="171">
        <v>24.22</v>
      </c>
      <c r="J23" s="171">
        <v>29.439999999999998</v>
      </c>
      <c r="K23" s="171">
        <v>30</v>
      </c>
      <c r="L23" s="171">
        <v>73.55</v>
      </c>
      <c r="M23" s="172">
        <v>77</v>
      </c>
    </row>
    <row r="24" spans="1:14">
      <c r="A24" s="105">
        <v>2005</v>
      </c>
      <c r="B24" s="171">
        <v>50.12</v>
      </c>
      <c r="C24" s="171">
        <v>33.619999999999997</v>
      </c>
      <c r="D24" s="171">
        <v>61.99</v>
      </c>
      <c r="E24" s="171">
        <v>64.92</v>
      </c>
      <c r="F24" s="171">
        <v>24.86</v>
      </c>
      <c r="G24" s="171">
        <v>30.620000000000005</v>
      </c>
      <c r="H24" s="171">
        <v>46.37</v>
      </c>
      <c r="I24" s="171">
        <v>13.200000000000001</v>
      </c>
      <c r="J24" s="171">
        <v>27.169999999999998</v>
      </c>
      <c r="K24" s="171">
        <v>25.540000000000003</v>
      </c>
      <c r="L24" s="171">
        <v>34.6</v>
      </c>
      <c r="M24" s="172">
        <v>82.1</v>
      </c>
    </row>
    <row r="25" spans="1:14">
      <c r="A25" s="105">
        <v>2006</v>
      </c>
      <c r="B25" s="171">
        <v>53.64</v>
      </c>
      <c r="C25" s="171">
        <v>22.5</v>
      </c>
      <c r="D25" s="171">
        <v>57.72999999999999</v>
      </c>
      <c r="E25" s="171">
        <v>80.2</v>
      </c>
      <c r="F25" s="171">
        <v>34.53</v>
      </c>
      <c r="G25" s="171">
        <v>35.25</v>
      </c>
      <c r="H25" s="171">
        <v>35.69</v>
      </c>
      <c r="I25" s="171">
        <v>21.02</v>
      </c>
      <c r="J25" s="171">
        <v>33.11</v>
      </c>
      <c r="K25" s="171">
        <v>25.619999999999997</v>
      </c>
      <c r="L25" s="171">
        <v>70.78</v>
      </c>
      <c r="M25" s="172">
        <v>81.63</v>
      </c>
    </row>
    <row r="26" spans="1:14">
      <c r="A26" s="207">
        <v>2007</v>
      </c>
      <c r="B26" s="174">
        <v>56.59</v>
      </c>
      <c r="C26" s="174">
        <v>19.62</v>
      </c>
      <c r="D26" s="174">
        <v>62.2</v>
      </c>
      <c r="E26" s="174">
        <v>73.209999999999994</v>
      </c>
      <c r="F26" s="174">
        <v>31.35</v>
      </c>
      <c r="G26" s="174">
        <v>26.74</v>
      </c>
      <c r="H26" s="174">
        <v>49.35</v>
      </c>
      <c r="I26" s="174">
        <v>25.69</v>
      </c>
      <c r="J26" s="174">
        <v>26.25</v>
      </c>
      <c r="K26" s="174">
        <v>28.110000000000003</v>
      </c>
      <c r="L26" s="174">
        <v>73.58</v>
      </c>
      <c r="M26" s="175">
        <v>81.12</v>
      </c>
    </row>
    <row r="27" spans="1:14">
      <c r="A27" s="3"/>
      <c r="B27" s="48"/>
      <c r="C27" s="48"/>
      <c r="D27" s="48"/>
      <c r="E27" s="48"/>
      <c r="F27" s="48"/>
      <c r="G27" s="48"/>
      <c r="H27" s="48"/>
      <c r="I27" s="48"/>
      <c r="J27" s="48"/>
      <c r="K27" s="48"/>
      <c r="L27" s="48"/>
      <c r="M27" s="47"/>
    </row>
    <row r="28" spans="1:14">
      <c r="A28" s="15" t="s">
        <v>369</v>
      </c>
      <c r="B28" s="1"/>
      <c r="C28" s="1"/>
      <c r="D28" s="1"/>
      <c r="E28" s="1"/>
      <c r="F28" s="1"/>
      <c r="G28" s="1"/>
      <c r="H28" s="1"/>
      <c r="I28" s="1"/>
      <c r="J28" s="1"/>
      <c r="K28" s="1"/>
      <c r="L28" s="1"/>
      <c r="M28" s="1"/>
    </row>
    <row r="30" spans="1:14">
      <c r="A30" s="1" t="s">
        <v>368</v>
      </c>
      <c r="B30" s="46">
        <f t="shared" ref="B30:M30" si="0">(B11-B7)/B7</f>
        <v>0.10719304969975726</v>
      </c>
      <c r="C30" s="46">
        <f t="shared" si="0"/>
        <v>2.6853146853146877E-2</v>
      </c>
      <c r="D30" s="46">
        <f t="shared" si="0"/>
        <v>3.8144099933080544E-2</v>
      </c>
      <c r="E30" s="46">
        <f t="shared" si="0"/>
        <v>4.5951629863301841E-2</v>
      </c>
      <c r="F30" s="46">
        <f t="shared" si="0"/>
        <v>-2.3628874918708073E-2</v>
      </c>
      <c r="G30" s="46">
        <f t="shared" si="0"/>
        <v>-8.6473131562693362E-3</v>
      </c>
      <c r="H30" s="46">
        <f t="shared" si="0"/>
        <v>0</v>
      </c>
      <c r="I30" s="46">
        <f t="shared" si="0"/>
        <v>0.19677372474930957</v>
      </c>
      <c r="J30" s="46">
        <f t="shared" si="0"/>
        <v>0.22020791075050716</v>
      </c>
      <c r="K30" s="46">
        <f t="shared" si="0"/>
        <v>0.1090058760043171</v>
      </c>
      <c r="L30" s="46">
        <f t="shared" si="0"/>
        <v>4.7498148735850995E-2</v>
      </c>
      <c r="M30" s="46">
        <f t="shared" si="0"/>
        <v>-1.2999999999999546E-3</v>
      </c>
    </row>
    <row r="33" spans="2:2">
      <c r="B33" s="2">
        <v>100</v>
      </c>
    </row>
  </sheetData>
  <pageMargins left="0.74803149606299213" right="0.74803149606299213" top="0.98425196850393704" bottom="0.98425196850393704" header="0.51181102362204722" footer="0.51181102362204722"/>
  <pageSetup paperSize="9" scale="88" orientation="landscape" horizontalDpi="96" verticalDpi="96" r:id="rId1"/>
  <headerFooter alignWithMargins="0"/>
  <drawing r:id="rId2"/>
</worksheet>
</file>

<file path=xl/worksheets/sheet33.xml><?xml version="1.0" encoding="utf-8"?>
<worksheet xmlns="http://schemas.openxmlformats.org/spreadsheetml/2006/main" xmlns:r="http://schemas.openxmlformats.org/officeDocument/2006/relationships">
  <sheetPr>
    <tabColor rgb="FFC00000"/>
  </sheetPr>
  <dimension ref="A1:E36"/>
  <sheetViews>
    <sheetView view="pageBreakPreview" zoomScaleNormal="100" zoomScaleSheetLayoutView="100" workbookViewId="0">
      <selection sqref="A1:E1"/>
    </sheetView>
  </sheetViews>
  <sheetFormatPr defaultRowHeight="12.75"/>
  <cols>
    <col min="1" max="1" width="40.5703125" style="190" customWidth="1"/>
    <col min="2" max="5" width="15.7109375" style="190" customWidth="1"/>
    <col min="6" max="16384" width="9.140625" style="190"/>
  </cols>
  <sheetData>
    <row r="1" spans="1:5" ht="30" customHeight="1">
      <c r="A1" s="1103" t="s">
        <v>851</v>
      </c>
      <c r="B1" s="1109"/>
      <c r="C1" s="1109"/>
      <c r="D1" s="1109"/>
      <c r="E1" s="1109"/>
    </row>
    <row r="3" spans="1:5" ht="38.25" customHeight="1">
      <c r="A3" s="175"/>
      <c r="B3" s="255" t="s">
        <v>386</v>
      </c>
      <c r="C3" s="255" t="s">
        <v>385</v>
      </c>
      <c r="D3" s="255" t="s">
        <v>384</v>
      </c>
      <c r="E3" s="255" t="s">
        <v>383</v>
      </c>
    </row>
    <row r="4" spans="1:5">
      <c r="A4" s="741" t="s">
        <v>721</v>
      </c>
      <c r="B4" s="167">
        <v>17.5</v>
      </c>
      <c r="C4" s="168">
        <v>6.3</v>
      </c>
      <c r="D4" s="168">
        <v>8.6</v>
      </c>
      <c r="E4" s="169">
        <v>2.6</v>
      </c>
    </row>
    <row r="5" spans="1:5">
      <c r="A5" s="227" t="s">
        <v>380</v>
      </c>
      <c r="B5" s="170">
        <v>65</v>
      </c>
      <c r="C5" s="171" t="s">
        <v>164</v>
      </c>
      <c r="D5" s="171" t="s">
        <v>164</v>
      </c>
      <c r="E5" s="172" t="s">
        <v>164</v>
      </c>
    </row>
    <row r="6" spans="1:5">
      <c r="A6" s="902" t="s">
        <v>703</v>
      </c>
      <c r="B6" s="170">
        <v>52.6</v>
      </c>
      <c r="C6" s="171">
        <v>17.600000000000001</v>
      </c>
      <c r="D6" s="171">
        <v>31.6</v>
      </c>
      <c r="E6" s="172">
        <v>3.4</v>
      </c>
    </row>
    <row r="7" spans="1:5">
      <c r="A7" s="902" t="s">
        <v>704</v>
      </c>
      <c r="B7" s="170">
        <v>54.2</v>
      </c>
      <c r="C7" s="171">
        <v>18.399999999999999</v>
      </c>
      <c r="D7" s="171">
        <v>27.7</v>
      </c>
      <c r="E7" s="172">
        <v>8.1</v>
      </c>
    </row>
    <row r="8" spans="1:5">
      <c r="A8" s="902" t="s">
        <v>411</v>
      </c>
      <c r="B8" s="170">
        <v>57.7</v>
      </c>
      <c r="C8" s="171">
        <v>24</v>
      </c>
      <c r="D8" s="171">
        <v>26.1</v>
      </c>
      <c r="E8" s="172">
        <v>7.5</v>
      </c>
    </row>
    <row r="9" spans="1:5">
      <c r="A9" s="902" t="s">
        <v>372</v>
      </c>
      <c r="B9" s="170">
        <v>59.6</v>
      </c>
      <c r="C9" s="171">
        <v>25</v>
      </c>
      <c r="D9" s="171">
        <v>19.5</v>
      </c>
      <c r="E9" s="172">
        <v>15.1</v>
      </c>
    </row>
    <row r="10" spans="1:5">
      <c r="A10" s="902" t="s">
        <v>374</v>
      </c>
      <c r="B10" s="170">
        <v>61.3</v>
      </c>
      <c r="C10" s="171">
        <v>28.7</v>
      </c>
      <c r="D10" s="171">
        <v>20.7</v>
      </c>
      <c r="E10" s="172">
        <v>11.8</v>
      </c>
    </row>
    <row r="11" spans="1:5">
      <c r="A11" s="902" t="s">
        <v>723</v>
      </c>
      <c r="B11" s="170">
        <v>62.6</v>
      </c>
      <c r="C11" s="171">
        <v>31.3</v>
      </c>
      <c r="D11" s="171">
        <v>22.6</v>
      </c>
      <c r="E11" s="172">
        <v>8.6999999999999993</v>
      </c>
    </row>
    <row r="12" spans="1:5">
      <c r="A12" s="902" t="s">
        <v>373</v>
      </c>
      <c r="B12" s="170">
        <v>63.4</v>
      </c>
      <c r="C12" s="171">
        <v>30.9</v>
      </c>
      <c r="D12" s="171">
        <v>23.8</v>
      </c>
      <c r="E12" s="172">
        <v>8.6999999999999993</v>
      </c>
    </row>
    <row r="13" spans="1:5">
      <c r="A13" s="902" t="s">
        <v>375</v>
      </c>
      <c r="B13" s="170">
        <v>64.7</v>
      </c>
      <c r="C13" s="171">
        <v>25.6</v>
      </c>
      <c r="D13" s="171">
        <v>19.600000000000001</v>
      </c>
      <c r="E13" s="172">
        <v>19.600000000000001</v>
      </c>
    </row>
    <row r="14" spans="1:5">
      <c r="A14" s="902" t="s">
        <v>705</v>
      </c>
      <c r="B14" s="170">
        <v>64.8</v>
      </c>
      <c r="C14" s="171">
        <v>37.200000000000003</v>
      </c>
      <c r="D14" s="171">
        <v>21.6</v>
      </c>
      <c r="E14" s="172">
        <v>6</v>
      </c>
    </row>
    <row r="15" spans="1:5">
      <c r="A15" s="902" t="s">
        <v>405</v>
      </c>
      <c r="B15" s="170">
        <v>67</v>
      </c>
      <c r="C15" s="171">
        <v>37.4</v>
      </c>
      <c r="D15" s="171">
        <v>23.1</v>
      </c>
      <c r="E15" s="172">
        <v>6.5</v>
      </c>
    </row>
    <row r="16" spans="1:5">
      <c r="A16" s="903" t="s">
        <v>701</v>
      </c>
      <c r="B16" s="173">
        <v>72.3</v>
      </c>
      <c r="C16" s="174">
        <v>37.9</v>
      </c>
      <c r="D16" s="174">
        <v>26.7</v>
      </c>
      <c r="E16" s="175">
        <v>7.6</v>
      </c>
    </row>
    <row r="17" spans="1:5">
      <c r="A17" s="314"/>
      <c r="B17" s="171"/>
      <c r="C17" s="171"/>
      <c r="D17" s="171"/>
      <c r="E17" s="171"/>
    </row>
    <row r="18" spans="1:5">
      <c r="A18" s="15" t="s">
        <v>379</v>
      </c>
    </row>
    <row r="19" spans="1:5">
      <c r="A19" s="15"/>
    </row>
    <row r="20" spans="1:5" ht="15.75">
      <c r="A20" s="539" t="s">
        <v>973</v>
      </c>
    </row>
    <row r="22" spans="1:5" ht="45" customHeight="1">
      <c r="A22" s="222"/>
      <c r="B22" s="255" t="s">
        <v>389</v>
      </c>
      <c r="C22" s="255" t="s">
        <v>388</v>
      </c>
      <c r="D22" s="255" t="s">
        <v>387</v>
      </c>
      <c r="E22" s="49"/>
    </row>
    <row r="23" spans="1:5" s="422" customFormat="1" ht="13.5" customHeight="1">
      <c r="A23" s="742" t="s">
        <v>722</v>
      </c>
      <c r="B23" s="167">
        <v>0.6</v>
      </c>
      <c r="C23" s="168">
        <v>0.6</v>
      </c>
      <c r="D23" s="169">
        <v>0</v>
      </c>
    </row>
    <row r="24" spans="1:5">
      <c r="A24" s="243" t="s">
        <v>380</v>
      </c>
      <c r="B24" s="170">
        <v>9.1</v>
      </c>
      <c r="C24" s="171">
        <v>5.4</v>
      </c>
      <c r="D24" s="172">
        <v>2.4</v>
      </c>
    </row>
    <row r="25" spans="1:5" s="907" customFormat="1">
      <c r="A25" s="905" t="s">
        <v>703</v>
      </c>
      <c r="B25" s="170">
        <v>7.1</v>
      </c>
      <c r="C25" s="171">
        <v>4.5</v>
      </c>
      <c r="D25" s="172">
        <v>2.6</v>
      </c>
    </row>
    <row r="26" spans="1:5">
      <c r="A26" s="905" t="s">
        <v>704</v>
      </c>
      <c r="B26" s="170">
        <v>1.5</v>
      </c>
      <c r="C26" s="171">
        <v>1</v>
      </c>
      <c r="D26" s="172">
        <v>0.8</v>
      </c>
    </row>
    <row r="27" spans="1:5">
      <c r="A27" s="905" t="s">
        <v>411</v>
      </c>
      <c r="B27" s="170">
        <v>3.7</v>
      </c>
      <c r="C27" s="171">
        <v>2.2999999999999998</v>
      </c>
      <c r="D27" s="172">
        <v>1.2</v>
      </c>
    </row>
    <row r="28" spans="1:5">
      <c r="A28" s="905" t="s">
        <v>372</v>
      </c>
      <c r="B28" s="170">
        <v>6.8</v>
      </c>
      <c r="C28" s="171">
        <v>3.1</v>
      </c>
      <c r="D28" s="172">
        <v>0.7</v>
      </c>
    </row>
    <row r="29" spans="1:5">
      <c r="A29" s="905" t="s">
        <v>374</v>
      </c>
      <c r="B29" s="170">
        <v>12</v>
      </c>
      <c r="C29" s="171">
        <v>6.5</v>
      </c>
      <c r="D29" s="172">
        <v>1.9</v>
      </c>
    </row>
    <row r="30" spans="1:5">
      <c r="A30" s="905" t="s">
        <v>373</v>
      </c>
      <c r="B30" s="170">
        <v>16.5</v>
      </c>
      <c r="C30" s="171">
        <v>9</v>
      </c>
      <c r="D30" s="172">
        <v>1.8</v>
      </c>
    </row>
    <row r="31" spans="1:5">
      <c r="A31" s="905" t="s">
        <v>405</v>
      </c>
      <c r="B31" s="170">
        <v>17.2</v>
      </c>
      <c r="C31" s="171">
        <v>9</v>
      </c>
      <c r="D31" s="172">
        <v>6.7</v>
      </c>
    </row>
    <row r="32" spans="1:5">
      <c r="A32" s="905" t="s">
        <v>375</v>
      </c>
      <c r="B32" s="170">
        <v>10.1</v>
      </c>
      <c r="C32" s="171">
        <v>7.7</v>
      </c>
      <c r="D32" s="172">
        <v>6</v>
      </c>
    </row>
    <row r="33" spans="1:4">
      <c r="A33" s="905" t="s">
        <v>702</v>
      </c>
      <c r="B33" s="170">
        <v>10.4</v>
      </c>
      <c r="C33" s="171">
        <v>4.5999999999999996</v>
      </c>
      <c r="D33" s="172">
        <v>4.3</v>
      </c>
    </row>
    <row r="34" spans="1:4">
      <c r="A34" s="906" t="s">
        <v>701</v>
      </c>
      <c r="B34" s="173">
        <v>33.1</v>
      </c>
      <c r="C34" s="174">
        <v>19.3</v>
      </c>
      <c r="D34" s="175">
        <v>12.5</v>
      </c>
    </row>
    <row r="36" spans="1:4" s="316" customFormat="1">
      <c r="A36" s="315" t="s">
        <v>960</v>
      </c>
    </row>
  </sheetData>
  <mergeCells count="1">
    <mergeCell ref="A1:E1"/>
  </mergeCells>
  <pageMargins left="0.70866141732283472" right="0.70866141732283472" top="0.74803149606299213" bottom="0.74803149606299213" header="0.31496062992125984" footer="0.31496062992125984"/>
  <pageSetup scale="97" orientation="landscape" horizontalDpi="0" verticalDpi="0" r:id="rId1"/>
  <drawing r:id="rId2"/>
</worksheet>
</file>

<file path=xl/worksheets/sheet34.xml><?xml version="1.0" encoding="utf-8"?>
<worksheet xmlns="http://schemas.openxmlformats.org/spreadsheetml/2006/main" xmlns:r="http://schemas.openxmlformats.org/officeDocument/2006/relationships">
  <dimension ref="A1:O36"/>
  <sheetViews>
    <sheetView view="pageBreakPreview" zoomScaleNormal="100" zoomScaleSheetLayoutView="100" workbookViewId="0"/>
  </sheetViews>
  <sheetFormatPr defaultRowHeight="12.75"/>
  <cols>
    <col min="1" max="1" width="51.5703125" style="2" customWidth="1"/>
    <col min="2" max="4" width="15.7109375" style="189" customWidth="1"/>
    <col min="5" max="8" width="12.7109375" style="189" customWidth="1"/>
    <col min="9" max="16384" width="9.140625" style="2"/>
  </cols>
  <sheetData>
    <row r="1" spans="1:15" ht="15.75">
      <c r="A1" s="539" t="s">
        <v>974</v>
      </c>
    </row>
    <row r="2" spans="1:15" ht="15.75">
      <c r="A2" s="539"/>
      <c r="B2" s="193"/>
      <c r="C2" s="193"/>
      <c r="D2" s="193"/>
      <c r="E2" s="193"/>
      <c r="F2" s="193"/>
      <c r="G2" s="193"/>
      <c r="H2" s="193"/>
    </row>
    <row r="3" spans="1:15" ht="45" customHeight="1">
      <c r="A3" s="687"/>
      <c r="B3" s="688" t="s">
        <v>389</v>
      </c>
      <c r="C3" s="688" t="s">
        <v>388</v>
      </c>
      <c r="D3" s="688" t="s">
        <v>387</v>
      </c>
      <c r="E3" s="31"/>
      <c r="F3" s="31"/>
    </row>
    <row r="4" spans="1:15">
      <c r="A4" s="200" t="s">
        <v>722</v>
      </c>
      <c r="B4" s="122">
        <v>0.2</v>
      </c>
      <c r="C4" s="122">
        <v>0</v>
      </c>
      <c r="D4" s="123">
        <v>0</v>
      </c>
    </row>
    <row r="5" spans="1:15">
      <c r="A5" s="204" t="s">
        <v>380</v>
      </c>
      <c r="B5" s="30">
        <v>21.5</v>
      </c>
      <c r="C5" s="30">
        <v>14.2</v>
      </c>
      <c r="D5" s="125">
        <v>7</v>
      </c>
    </row>
    <row r="6" spans="1:15">
      <c r="A6" s="905" t="s">
        <v>704</v>
      </c>
      <c r="B6" s="30">
        <v>0.2</v>
      </c>
      <c r="C6" s="30">
        <v>0.2</v>
      </c>
      <c r="D6" s="125">
        <v>0.2</v>
      </c>
    </row>
    <row r="7" spans="1:15">
      <c r="A7" s="905" t="s">
        <v>411</v>
      </c>
      <c r="B7" s="30">
        <v>4.5</v>
      </c>
      <c r="C7" s="30">
        <v>3.5</v>
      </c>
      <c r="D7" s="125">
        <v>0.4</v>
      </c>
    </row>
    <row r="8" spans="1:15">
      <c r="A8" s="905" t="s">
        <v>724</v>
      </c>
      <c r="B8" s="30">
        <v>7.3</v>
      </c>
      <c r="C8" s="30">
        <v>6.5</v>
      </c>
      <c r="D8" s="125">
        <v>0.6</v>
      </c>
    </row>
    <row r="9" spans="1:15">
      <c r="A9" s="905" t="s">
        <v>405</v>
      </c>
      <c r="B9" s="30">
        <v>19.100000000000001</v>
      </c>
      <c r="C9" s="30">
        <v>9.1</v>
      </c>
      <c r="D9" s="125">
        <v>6.4</v>
      </c>
    </row>
    <row r="10" spans="1:15">
      <c r="A10" s="905" t="s">
        <v>701</v>
      </c>
      <c r="B10" s="30">
        <v>19.7</v>
      </c>
      <c r="C10" s="30">
        <v>9.5</v>
      </c>
      <c r="D10" s="125">
        <v>6.8</v>
      </c>
    </row>
    <row r="11" spans="1:15">
      <c r="A11" s="905" t="s">
        <v>702</v>
      </c>
      <c r="B11" s="30">
        <v>18.8</v>
      </c>
      <c r="C11" s="30">
        <v>9</v>
      </c>
      <c r="D11" s="125">
        <v>6.2</v>
      </c>
    </row>
    <row r="12" spans="1:15">
      <c r="A12" s="905" t="s">
        <v>375</v>
      </c>
      <c r="B12" s="30">
        <v>13.9</v>
      </c>
      <c r="C12" s="30">
        <v>12.3</v>
      </c>
      <c r="D12" s="125">
        <v>10.6</v>
      </c>
      <c r="O12" s="54"/>
    </row>
    <row r="13" spans="1:15">
      <c r="A13" s="905" t="s">
        <v>374</v>
      </c>
      <c r="B13" s="30">
        <v>18.3</v>
      </c>
      <c r="C13" s="30">
        <v>12.4</v>
      </c>
      <c r="D13" s="125">
        <v>4.5</v>
      </c>
    </row>
    <row r="14" spans="1:15">
      <c r="A14" s="905" t="s">
        <v>373</v>
      </c>
      <c r="B14" s="30">
        <v>18.899999999999999</v>
      </c>
      <c r="C14" s="30">
        <v>11.5</v>
      </c>
      <c r="D14" s="125">
        <v>4.5999999999999996</v>
      </c>
    </row>
    <row r="15" spans="1:15">
      <c r="A15" s="905" t="s">
        <v>372</v>
      </c>
      <c r="B15" s="30">
        <v>17.5</v>
      </c>
      <c r="C15" s="30">
        <v>12.6</v>
      </c>
      <c r="D15" s="125">
        <v>6.9</v>
      </c>
      <c r="M15" s="54"/>
    </row>
    <row r="16" spans="1:15" s="305" customFormat="1" ht="15" customHeight="1">
      <c r="A16" s="912" t="s">
        <v>700</v>
      </c>
      <c r="B16" s="174">
        <v>6.5</v>
      </c>
      <c r="C16" s="174">
        <v>3</v>
      </c>
      <c r="D16" s="175">
        <v>0.5</v>
      </c>
      <c r="E16" s="95"/>
      <c r="F16" s="95"/>
      <c r="G16" s="95"/>
      <c r="H16" s="95"/>
    </row>
    <row r="17" spans="1:5">
      <c r="A17" s="22"/>
      <c r="B17" s="217"/>
      <c r="C17" s="217"/>
      <c r="D17" s="217"/>
    </row>
    <row r="18" spans="1:5">
      <c r="A18" s="315" t="s">
        <v>960</v>
      </c>
    </row>
    <row r="20" spans="1:5" s="325" customFormat="1" ht="15" customHeight="1">
      <c r="A20" s="913" t="s">
        <v>975</v>
      </c>
      <c r="B20" s="913"/>
      <c r="C20" s="913"/>
      <c r="D20" s="913"/>
      <c r="E20" s="690"/>
    </row>
    <row r="22" spans="1:5">
      <c r="A22" s="308" t="s">
        <v>722</v>
      </c>
      <c r="B22" s="991">
        <v>38.200000000000003</v>
      </c>
    </row>
    <row r="23" spans="1:5">
      <c r="A23" s="317" t="s">
        <v>380</v>
      </c>
      <c r="B23" s="992">
        <v>21.5</v>
      </c>
    </row>
    <row r="24" spans="1:5">
      <c r="A24" s="909" t="s">
        <v>725</v>
      </c>
      <c r="B24" s="993">
        <v>39.6</v>
      </c>
    </row>
    <row r="25" spans="1:5">
      <c r="A25" s="909" t="s">
        <v>726</v>
      </c>
      <c r="B25" s="993">
        <v>34.5</v>
      </c>
    </row>
    <row r="26" spans="1:5">
      <c r="A26" s="909" t="s">
        <v>727</v>
      </c>
      <c r="B26" s="993">
        <v>29.6</v>
      </c>
    </row>
    <row r="27" spans="1:5">
      <c r="A27" s="909" t="s">
        <v>728</v>
      </c>
      <c r="B27" s="993">
        <v>27</v>
      </c>
    </row>
    <row r="28" spans="1:5">
      <c r="A28" s="909" t="s">
        <v>729</v>
      </c>
      <c r="B28" s="993">
        <v>22.9</v>
      </c>
    </row>
    <row r="29" spans="1:5">
      <c r="A29" s="909" t="s">
        <v>707</v>
      </c>
      <c r="B29" s="993">
        <v>21.2</v>
      </c>
    </row>
    <row r="30" spans="1:5">
      <c r="A30" s="909" t="s">
        <v>702</v>
      </c>
      <c r="B30" s="993">
        <v>21</v>
      </c>
    </row>
    <row r="31" spans="1:5">
      <c r="A31" s="909" t="s">
        <v>730</v>
      </c>
      <c r="B31" s="993">
        <v>18.399999999999999</v>
      </c>
    </row>
    <row r="32" spans="1:5">
      <c r="A32" s="909" t="s">
        <v>706</v>
      </c>
      <c r="B32" s="993">
        <v>16.100000000000001</v>
      </c>
    </row>
    <row r="33" spans="1:2">
      <c r="A33" s="909" t="s">
        <v>724</v>
      </c>
      <c r="B33" s="993">
        <v>13.3</v>
      </c>
    </row>
    <row r="34" spans="1:2" ht="15" customHeight="1">
      <c r="A34" s="910" t="s">
        <v>708</v>
      </c>
      <c r="B34" s="994">
        <v>13</v>
      </c>
    </row>
    <row r="36" spans="1:2">
      <c r="A36" s="315" t="s">
        <v>960</v>
      </c>
    </row>
  </sheetData>
  <pageMargins left="0.70866141732283472" right="0.70866141732283472" top="0.74803149606299213" bottom="0.74803149606299213" header="0.31496062992125984" footer="0.31496062992125984"/>
  <pageSetup orientation="landscape" horizontalDpi="0" verticalDpi="0" r:id="rId1"/>
</worksheet>
</file>

<file path=xl/worksheets/sheet35.xml><?xml version="1.0" encoding="utf-8"?>
<worksheet xmlns="http://schemas.openxmlformats.org/spreadsheetml/2006/main" xmlns:r="http://schemas.openxmlformats.org/officeDocument/2006/relationships">
  <dimension ref="A1:H17"/>
  <sheetViews>
    <sheetView zoomScaleNormal="100" workbookViewId="0">
      <selection sqref="A1:H1"/>
    </sheetView>
  </sheetViews>
  <sheetFormatPr defaultRowHeight="15"/>
  <cols>
    <col min="1" max="1" width="47.28515625" customWidth="1"/>
    <col min="2" max="8" width="14.7109375" customWidth="1"/>
  </cols>
  <sheetData>
    <row r="1" spans="1:8" s="2" customFormat="1" ht="15" customHeight="1">
      <c r="A1" s="1206" t="s">
        <v>1090</v>
      </c>
      <c r="B1" s="1207"/>
      <c r="C1" s="1207"/>
      <c r="D1" s="1207"/>
      <c r="E1" s="1207"/>
      <c r="F1" s="1207"/>
      <c r="G1" s="1207"/>
      <c r="H1" s="1207"/>
    </row>
    <row r="2" spans="1:8" s="2" customFormat="1" ht="15.75">
      <c r="A2" s="16"/>
      <c r="B2" s="189"/>
      <c r="C2" s="189"/>
      <c r="D2" s="189"/>
      <c r="E2" s="189"/>
      <c r="F2" s="189"/>
      <c r="G2" s="189"/>
      <c r="H2" s="189"/>
    </row>
    <row r="3" spans="1:8" s="95" customFormat="1" ht="60" customHeight="1">
      <c r="A3" s="318"/>
      <c r="B3" s="34" t="s">
        <v>399</v>
      </c>
      <c r="C3" s="34" t="s">
        <v>398</v>
      </c>
      <c r="D3" s="34" t="s">
        <v>397</v>
      </c>
      <c r="E3" s="34" t="s">
        <v>396</v>
      </c>
      <c r="F3" s="34" t="s">
        <v>395</v>
      </c>
      <c r="G3" s="34" t="s">
        <v>394</v>
      </c>
      <c r="H3" s="34" t="s">
        <v>393</v>
      </c>
    </row>
    <row r="4" spans="1:8" s="2" customFormat="1" ht="14.1" customHeight="1">
      <c r="A4" s="308" t="s">
        <v>722</v>
      </c>
      <c r="B4" s="319">
        <v>4.3</v>
      </c>
      <c r="C4" s="319">
        <v>1.5</v>
      </c>
      <c r="D4" s="319" t="s">
        <v>164</v>
      </c>
      <c r="E4" s="319" t="s">
        <v>164</v>
      </c>
      <c r="F4" s="319">
        <v>4.3</v>
      </c>
      <c r="G4" s="319" t="s">
        <v>164</v>
      </c>
      <c r="H4" s="320">
        <v>0.6</v>
      </c>
    </row>
    <row r="5" spans="1:8" s="2" customFormat="1" ht="14.1" customHeight="1">
      <c r="A5" s="306" t="s">
        <v>380</v>
      </c>
      <c r="B5" s="321">
        <v>36.299999999999997</v>
      </c>
      <c r="C5" s="321">
        <v>6.3</v>
      </c>
      <c r="D5" s="321">
        <v>0.8</v>
      </c>
      <c r="E5" s="321">
        <v>3.1</v>
      </c>
      <c r="F5" s="321">
        <v>8.8000000000000007</v>
      </c>
      <c r="G5" s="321">
        <v>3.9</v>
      </c>
      <c r="H5" s="322">
        <v>1.3</v>
      </c>
    </row>
    <row r="6" spans="1:8" s="2" customFormat="1" ht="14.1" customHeight="1">
      <c r="A6" s="909" t="s">
        <v>707</v>
      </c>
      <c r="B6" s="321">
        <v>31.8</v>
      </c>
      <c r="C6" s="321">
        <v>1.8</v>
      </c>
      <c r="D6" s="321">
        <v>0.2</v>
      </c>
      <c r="E6" s="321">
        <v>0.2</v>
      </c>
      <c r="F6" s="321">
        <v>2</v>
      </c>
      <c r="G6" s="321">
        <v>3.2</v>
      </c>
      <c r="H6" s="322">
        <v>1.1000000000000001</v>
      </c>
    </row>
    <row r="7" spans="1:8" s="2" customFormat="1" ht="14.1" customHeight="1">
      <c r="A7" s="909" t="s">
        <v>708</v>
      </c>
      <c r="B7" s="321">
        <v>29.9</v>
      </c>
      <c r="C7" s="321">
        <v>1</v>
      </c>
      <c r="D7" s="321">
        <v>1.5</v>
      </c>
      <c r="E7" s="321">
        <v>2.9</v>
      </c>
      <c r="F7" s="321">
        <v>16.7</v>
      </c>
      <c r="G7" s="321">
        <v>6</v>
      </c>
      <c r="H7" s="322">
        <v>0.9</v>
      </c>
    </row>
    <row r="8" spans="1:8" s="2" customFormat="1" ht="14.1" customHeight="1">
      <c r="A8" s="909" t="s">
        <v>724</v>
      </c>
      <c r="B8" s="321">
        <v>15.6</v>
      </c>
      <c r="C8" s="321">
        <v>2.1</v>
      </c>
      <c r="D8" s="321">
        <v>0.8</v>
      </c>
      <c r="E8" s="321">
        <v>0.4</v>
      </c>
      <c r="F8" s="321">
        <v>5</v>
      </c>
      <c r="G8" s="321">
        <v>4.5</v>
      </c>
      <c r="H8" s="322">
        <v>0.7</v>
      </c>
    </row>
    <row r="9" spans="1:8" s="2" customFormat="1" ht="14.1" customHeight="1">
      <c r="A9" s="909" t="s">
        <v>728</v>
      </c>
      <c r="B9" s="321">
        <v>45.5</v>
      </c>
      <c r="C9" s="321">
        <v>4.3</v>
      </c>
      <c r="D9" s="321">
        <v>0.4</v>
      </c>
      <c r="E9" s="321">
        <v>3.6</v>
      </c>
      <c r="F9" s="321">
        <v>4.4000000000000004</v>
      </c>
      <c r="G9" s="321">
        <v>3.6</v>
      </c>
      <c r="H9" s="322">
        <v>0.2</v>
      </c>
    </row>
    <row r="10" spans="1:8" s="2" customFormat="1" ht="14.1" customHeight="1">
      <c r="A10" s="909" t="s">
        <v>725</v>
      </c>
      <c r="B10" s="321">
        <v>72.599999999999994</v>
      </c>
      <c r="C10" s="321">
        <v>9.8000000000000007</v>
      </c>
      <c r="D10" s="321" t="s">
        <v>164</v>
      </c>
      <c r="E10" s="321">
        <v>10.8</v>
      </c>
      <c r="F10" s="321">
        <v>11.3</v>
      </c>
      <c r="G10" s="321">
        <v>6.6</v>
      </c>
      <c r="H10" s="322">
        <v>0</v>
      </c>
    </row>
    <row r="11" spans="1:8" s="2" customFormat="1" ht="14.1" customHeight="1">
      <c r="A11" s="909" t="s">
        <v>702</v>
      </c>
      <c r="B11" s="321">
        <v>34</v>
      </c>
      <c r="C11" s="321">
        <v>2</v>
      </c>
      <c r="D11" s="321">
        <v>0.6</v>
      </c>
      <c r="E11" s="321">
        <v>0.6</v>
      </c>
      <c r="F11" s="321">
        <v>1.5</v>
      </c>
      <c r="G11" s="321">
        <v>2.2999999999999998</v>
      </c>
      <c r="H11" s="322" t="s">
        <v>164</v>
      </c>
    </row>
    <row r="12" spans="1:8" s="2" customFormat="1" ht="14.1" customHeight="1">
      <c r="A12" s="909" t="s">
        <v>726</v>
      </c>
      <c r="B12" s="321">
        <v>42.4</v>
      </c>
      <c r="C12" s="321">
        <v>2.2000000000000002</v>
      </c>
      <c r="D12" s="321" t="s">
        <v>164</v>
      </c>
      <c r="E12" s="321">
        <v>1.5</v>
      </c>
      <c r="F12" s="321">
        <v>5.8</v>
      </c>
      <c r="G12" s="321" t="s">
        <v>164</v>
      </c>
      <c r="H12" s="322">
        <v>1.2</v>
      </c>
    </row>
    <row r="13" spans="1:8" s="2" customFormat="1" ht="14.1" customHeight="1">
      <c r="A13" s="909" t="s">
        <v>729</v>
      </c>
      <c r="B13" s="321">
        <v>29.2</v>
      </c>
      <c r="C13" s="321">
        <v>6.8</v>
      </c>
      <c r="D13" s="321">
        <v>0.7</v>
      </c>
      <c r="E13" s="321">
        <v>1</v>
      </c>
      <c r="F13" s="321">
        <v>4.9000000000000004</v>
      </c>
      <c r="G13" s="321">
        <v>2.5</v>
      </c>
      <c r="H13" s="322" t="s">
        <v>164</v>
      </c>
    </row>
    <row r="14" spans="1:8" s="2" customFormat="1" ht="14.1" customHeight="1">
      <c r="A14" s="909" t="s">
        <v>727</v>
      </c>
      <c r="B14" s="321">
        <v>44.5</v>
      </c>
      <c r="C14" s="321">
        <v>7.7</v>
      </c>
      <c r="D14" s="321">
        <v>0.4</v>
      </c>
      <c r="E14" s="321">
        <v>2.4</v>
      </c>
      <c r="F14" s="321">
        <v>6.4</v>
      </c>
      <c r="G14" s="321">
        <v>3.6</v>
      </c>
      <c r="H14" s="322" t="s">
        <v>164</v>
      </c>
    </row>
    <row r="15" spans="1:8" s="2" customFormat="1" ht="14.1" customHeight="1">
      <c r="A15" s="910" t="s">
        <v>730</v>
      </c>
      <c r="B15" s="323">
        <v>29.6</v>
      </c>
      <c r="C15" s="323">
        <v>3.9</v>
      </c>
      <c r="D15" s="323">
        <v>0.4</v>
      </c>
      <c r="E15" s="323">
        <v>1.4</v>
      </c>
      <c r="F15" s="323">
        <v>9</v>
      </c>
      <c r="G15" s="323">
        <v>4.3</v>
      </c>
      <c r="H15" s="324">
        <v>0.4</v>
      </c>
    </row>
    <row r="17" spans="1:8" s="2" customFormat="1" ht="12.75">
      <c r="A17" s="315" t="s">
        <v>960</v>
      </c>
      <c r="B17" s="189"/>
      <c r="C17" s="189"/>
      <c r="D17" s="189"/>
      <c r="E17" s="189"/>
      <c r="F17" s="189"/>
      <c r="G17" s="189"/>
      <c r="H17" s="189"/>
    </row>
  </sheetData>
  <mergeCells count="1">
    <mergeCell ref="A1:H1"/>
  </mergeCells>
  <pageMargins left="0.7" right="0.7" top="0.75" bottom="0.75" header="0.3" footer="0.3"/>
  <pageSetup scale="81" orientation="landscape" horizontalDpi="0" verticalDpi="0" r:id="rId1"/>
</worksheet>
</file>

<file path=xl/worksheets/sheet36.xml><?xml version="1.0" encoding="utf-8"?>
<worksheet xmlns="http://schemas.openxmlformats.org/spreadsheetml/2006/main" xmlns:r="http://schemas.openxmlformats.org/officeDocument/2006/relationships">
  <dimension ref="A1:N35"/>
  <sheetViews>
    <sheetView view="pageBreakPreview" zoomScale="60" zoomScaleNormal="100" workbookViewId="0"/>
  </sheetViews>
  <sheetFormatPr defaultRowHeight="12.75"/>
  <cols>
    <col min="1" max="1" width="53" style="50" customWidth="1"/>
    <col min="2" max="3" width="12.7109375" style="50" customWidth="1"/>
    <col min="4" max="16384" width="9.140625" style="50"/>
  </cols>
  <sheetData>
    <row r="1" spans="1:14" ht="15" customHeight="1">
      <c r="A1" s="918" t="s">
        <v>987</v>
      </c>
      <c r="B1" s="918"/>
      <c r="C1" s="918"/>
      <c r="D1" s="918"/>
      <c r="E1" s="918"/>
      <c r="F1" s="585"/>
      <c r="G1" s="585"/>
      <c r="H1" s="585"/>
    </row>
    <row r="2" spans="1:14" ht="15" customHeight="1">
      <c r="A2" s="414"/>
      <c r="B2" s="414"/>
      <c r="C2" s="414"/>
      <c r="D2" s="19"/>
      <c r="E2" s="19"/>
    </row>
    <row r="3" spans="1:14" ht="38.25" customHeight="1">
      <c r="A3" s="413"/>
      <c r="B3" s="1160" t="s">
        <v>420</v>
      </c>
      <c r="C3" s="1161"/>
      <c r="D3" s="19"/>
      <c r="E3" s="19"/>
      <c r="I3" s="1208"/>
      <c r="J3" s="1208"/>
      <c r="K3" s="1208"/>
      <c r="L3" s="1208"/>
      <c r="M3" s="1208"/>
      <c r="N3" s="1208"/>
    </row>
    <row r="4" spans="1:14" ht="14.25" customHeight="1">
      <c r="A4" s="713"/>
      <c r="B4" s="691" t="s">
        <v>419</v>
      </c>
      <c r="C4" s="691" t="s">
        <v>418</v>
      </c>
      <c r="D4" s="19"/>
      <c r="E4" s="19"/>
    </row>
    <row r="5" spans="1:14">
      <c r="A5" s="200" t="s">
        <v>218</v>
      </c>
      <c r="B5" s="121">
        <v>91.5</v>
      </c>
      <c r="C5" s="123">
        <v>67.7</v>
      </c>
      <c r="D5" s="19"/>
      <c r="E5" s="19"/>
    </row>
    <row r="6" spans="1:14" ht="12.75" customHeight="1">
      <c r="A6" s="905" t="s">
        <v>417</v>
      </c>
      <c r="B6" s="124">
        <v>59.7</v>
      </c>
      <c r="C6" s="125">
        <v>28.3</v>
      </c>
      <c r="D6" s="19"/>
      <c r="E6" s="19"/>
    </row>
    <row r="7" spans="1:14" ht="12.75" customHeight="1">
      <c r="A7" s="905" t="s">
        <v>416</v>
      </c>
      <c r="B7" s="124">
        <v>83.2</v>
      </c>
      <c r="C7" s="125">
        <v>38.4</v>
      </c>
      <c r="D7" s="19"/>
      <c r="E7" s="19"/>
    </row>
    <row r="8" spans="1:14" ht="12.75" customHeight="1">
      <c r="A8" s="905" t="s">
        <v>415</v>
      </c>
      <c r="B8" s="124">
        <v>83.2</v>
      </c>
      <c r="C8" s="125">
        <v>43.9</v>
      </c>
      <c r="D8" s="19"/>
      <c r="E8" s="19"/>
    </row>
    <row r="9" spans="1:14" ht="12.75" customHeight="1">
      <c r="A9" s="905" t="s">
        <v>414</v>
      </c>
      <c r="B9" s="124">
        <v>86</v>
      </c>
      <c r="C9" s="125">
        <v>56.3</v>
      </c>
      <c r="D9" s="19"/>
      <c r="E9" s="19"/>
    </row>
    <row r="10" spans="1:14" ht="12.75" customHeight="1">
      <c r="A10" s="905" t="s">
        <v>374</v>
      </c>
      <c r="B10" s="124">
        <v>89.3</v>
      </c>
      <c r="C10" s="125">
        <v>58.5</v>
      </c>
      <c r="D10" s="19"/>
      <c r="E10" s="19"/>
    </row>
    <row r="11" spans="1:14" ht="12.75" customHeight="1">
      <c r="A11" s="905" t="s">
        <v>413</v>
      </c>
      <c r="B11" s="124">
        <v>92.8</v>
      </c>
      <c r="C11" s="125">
        <v>59.3</v>
      </c>
      <c r="D11" s="19"/>
      <c r="E11" s="19"/>
    </row>
    <row r="12" spans="1:14" ht="12.75" customHeight="1">
      <c r="A12" s="905" t="s">
        <v>412</v>
      </c>
      <c r="B12" s="124">
        <v>93.3</v>
      </c>
      <c r="C12" s="125">
        <v>59.8</v>
      </c>
      <c r="D12" s="19"/>
      <c r="E12" s="19"/>
    </row>
    <row r="13" spans="1:14" ht="12.75" customHeight="1">
      <c r="A13" s="905" t="s">
        <v>411</v>
      </c>
      <c r="B13" s="124">
        <v>86</v>
      </c>
      <c r="C13" s="125">
        <v>60.3</v>
      </c>
      <c r="D13" s="19"/>
      <c r="E13" s="19"/>
    </row>
    <row r="14" spans="1:14" ht="12.75" customHeight="1">
      <c r="A14" s="905" t="s">
        <v>410</v>
      </c>
      <c r="B14" s="124">
        <v>92</v>
      </c>
      <c r="C14" s="125">
        <v>61.6</v>
      </c>
      <c r="D14" s="19"/>
      <c r="E14" s="19"/>
    </row>
    <row r="15" spans="1:14" ht="12.75" customHeight="1">
      <c r="A15" s="905" t="s">
        <v>409</v>
      </c>
      <c r="B15" s="124">
        <v>94.1</v>
      </c>
      <c r="C15" s="125">
        <v>63.3</v>
      </c>
      <c r="D15" s="19"/>
      <c r="E15" s="19"/>
    </row>
    <row r="16" spans="1:14" ht="12.75" customHeight="1">
      <c r="A16" s="905" t="s">
        <v>408</v>
      </c>
      <c r="B16" s="124">
        <v>92.1</v>
      </c>
      <c r="C16" s="125">
        <v>66.900000000000006</v>
      </c>
      <c r="D16" s="19"/>
      <c r="E16" s="19"/>
    </row>
    <row r="17" spans="1:5">
      <c r="A17" s="905" t="s">
        <v>407</v>
      </c>
      <c r="B17" s="124">
        <v>95.8</v>
      </c>
      <c r="C17" s="125">
        <v>68.3</v>
      </c>
      <c r="D17" s="19"/>
      <c r="E17" s="19"/>
    </row>
    <row r="18" spans="1:5">
      <c r="A18" s="905" t="s">
        <v>372</v>
      </c>
      <c r="B18" s="124">
        <v>90.7</v>
      </c>
      <c r="C18" s="125">
        <v>69.599999999999994</v>
      </c>
      <c r="D18" s="19"/>
      <c r="E18" s="19"/>
    </row>
    <row r="19" spans="1:5">
      <c r="A19" s="905" t="s">
        <v>375</v>
      </c>
      <c r="B19" s="124">
        <v>90.6</v>
      </c>
      <c r="C19" s="125">
        <v>75</v>
      </c>
      <c r="D19" s="19"/>
      <c r="E19" s="19"/>
    </row>
    <row r="20" spans="1:5">
      <c r="A20" s="905" t="s">
        <v>406</v>
      </c>
      <c r="B20" s="124">
        <v>95.3</v>
      </c>
      <c r="C20" s="125">
        <v>75.3</v>
      </c>
      <c r="D20" s="19"/>
      <c r="E20" s="19"/>
    </row>
    <row r="21" spans="1:5">
      <c r="A21" s="905" t="s">
        <v>373</v>
      </c>
      <c r="B21" s="124">
        <v>92.9</v>
      </c>
      <c r="C21" s="125">
        <v>75.400000000000006</v>
      </c>
      <c r="D21" s="19"/>
      <c r="E21" s="19"/>
    </row>
    <row r="22" spans="1:5">
      <c r="A22" s="905" t="s">
        <v>405</v>
      </c>
      <c r="B22" s="124">
        <v>96.9</v>
      </c>
      <c r="C22" s="125">
        <v>76.2</v>
      </c>
      <c r="D22" s="19"/>
      <c r="E22" s="19"/>
    </row>
    <row r="23" spans="1:5" ht="15" customHeight="1">
      <c r="A23" s="908" t="s">
        <v>404</v>
      </c>
      <c r="B23" s="170">
        <v>93.6</v>
      </c>
      <c r="C23" s="172">
        <v>77.099999999999994</v>
      </c>
      <c r="D23" s="19"/>
      <c r="E23" s="19"/>
    </row>
    <row r="24" spans="1:5">
      <c r="A24" s="905" t="s">
        <v>403</v>
      </c>
      <c r="B24" s="124">
        <v>95.1</v>
      </c>
      <c r="C24" s="125">
        <v>80.900000000000006</v>
      </c>
      <c r="D24" s="19"/>
      <c r="E24" s="19"/>
    </row>
    <row r="25" spans="1:5">
      <c r="A25" s="905" t="s">
        <v>402</v>
      </c>
      <c r="B25" s="124">
        <v>96.5</v>
      </c>
      <c r="C25" s="125">
        <v>81.7</v>
      </c>
      <c r="D25" s="19"/>
      <c r="E25" s="19"/>
    </row>
    <row r="26" spans="1:5">
      <c r="A26" s="906" t="s">
        <v>401</v>
      </c>
      <c r="B26" s="126">
        <v>96.5</v>
      </c>
      <c r="C26" s="213">
        <v>84.3</v>
      </c>
      <c r="D26" s="19"/>
      <c r="E26" s="19"/>
    </row>
    <row r="27" spans="1:5">
      <c r="B27" s="692"/>
      <c r="C27" s="692"/>
    </row>
    <row r="28" spans="1:5">
      <c r="A28" s="8" t="s">
        <v>972</v>
      </c>
    </row>
    <row r="35" spans="1:1">
      <c r="A35" s="50" t="s">
        <v>400</v>
      </c>
    </row>
  </sheetData>
  <mergeCells count="2">
    <mergeCell ref="B3:C3"/>
    <mergeCell ref="I3:N3"/>
  </mergeCells>
  <pageMargins left="0.70866141732283472" right="0.70866141732283472" top="0.74803149606299213" bottom="0.74803149606299213" header="0.31496062992125984" footer="0.31496062992125984"/>
  <pageSetup orientation="landscape" horizontalDpi="0" verticalDpi="0" r:id="rId1"/>
  <drawing r:id="rId2"/>
</worksheet>
</file>

<file path=xl/worksheets/sheet37.xml><?xml version="1.0" encoding="utf-8"?>
<worksheet xmlns="http://schemas.openxmlformats.org/spreadsheetml/2006/main" xmlns:r="http://schemas.openxmlformats.org/officeDocument/2006/relationships">
  <dimension ref="A1:S51"/>
  <sheetViews>
    <sheetView zoomScaleNormal="100" workbookViewId="0"/>
  </sheetViews>
  <sheetFormatPr defaultRowHeight="12.75"/>
  <cols>
    <col min="1" max="1" width="41.28515625" style="51" customWidth="1"/>
    <col min="2" max="2" width="6.42578125" style="51" customWidth="1"/>
    <col min="3" max="3" width="7.28515625" style="51" customWidth="1"/>
    <col min="4" max="4" width="8.85546875" style="51" customWidth="1"/>
    <col min="5" max="5" width="5.42578125" style="51" customWidth="1"/>
    <col min="6" max="6" width="12.85546875" style="51" customWidth="1"/>
    <col min="7" max="7" width="9.28515625" style="51" customWidth="1"/>
    <col min="8" max="8" width="10.5703125" style="51" customWidth="1"/>
    <col min="9" max="10" width="9.5703125" style="51" customWidth="1"/>
    <col min="11" max="11" width="5.85546875" style="51" customWidth="1"/>
    <col min="12" max="16384" width="9.140625" style="51"/>
  </cols>
  <sheetData>
    <row r="1" spans="1:11" ht="15.75" customHeight="1">
      <c r="A1" s="539" t="s">
        <v>978</v>
      </c>
      <c r="B1" s="412"/>
      <c r="C1" s="412"/>
      <c r="D1" s="412"/>
      <c r="E1" s="412"/>
      <c r="F1" s="412"/>
      <c r="G1" s="412"/>
      <c r="H1" s="412"/>
      <c r="I1" s="412"/>
      <c r="J1" s="412"/>
      <c r="K1" s="412"/>
    </row>
    <row r="2" spans="1:11" ht="15.75">
      <c r="A2" s="412"/>
      <c r="B2" s="412"/>
      <c r="C2" s="412"/>
      <c r="D2" s="53"/>
      <c r="E2" s="53"/>
      <c r="F2" s="53"/>
      <c r="G2" s="53"/>
      <c r="H2" s="53"/>
      <c r="I2" s="53"/>
      <c r="J2" s="53"/>
      <c r="K2" s="53"/>
    </row>
    <row r="3" spans="1:11" ht="13.5" customHeight="1">
      <c r="A3" s="413"/>
      <c r="B3" s="1211" t="s">
        <v>475</v>
      </c>
      <c r="C3" s="1179"/>
      <c r="D3" s="1179"/>
      <c r="E3" s="1180"/>
      <c r="F3" s="1211" t="s">
        <v>474</v>
      </c>
      <c r="G3" s="1179"/>
      <c r="H3" s="1179"/>
      <c r="I3" s="1179"/>
      <c r="J3" s="1179"/>
      <c r="K3" s="1180"/>
    </row>
    <row r="4" spans="1:11" ht="30" customHeight="1">
      <c r="A4" s="413"/>
      <c r="B4" s="1160" t="s">
        <v>462</v>
      </c>
      <c r="C4" s="1161"/>
      <c r="D4" s="1160" t="s">
        <v>461</v>
      </c>
      <c r="E4" s="1161"/>
      <c r="F4" s="1160" t="s">
        <v>460</v>
      </c>
      <c r="G4" s="1161"/>
      <c r="H4" s="1160" t="s">
        <v>459</v>
      </c>
      <c r="I4" s="1161"/>
      <c r="J4" s="1160" t="s">
        <v>458</v>
      </c>
      <c r="K4" s="1161"/>
    </row>
    <row r="5" spans="1:11">
      <c r="A5" s="377"/>
      <c r="B5" s="408" t="s">
        <v>473</v>
      </c>
      <c r="C5" s="586" t="s">
        <v>472</v>
      </c>
      <c r="D5" s="408" t="s">
        <v>473</v>
      </c>
      <c r="E5" s="409" t="s">
        <v>472</v>
      </c>
      <c r="F5" s="408" t="s">
        <v>473</v>
      </c>
      <c r="G5" s="409" t="s">
        <v>472</v>
      </c>
      <c r="H5" s="408" t="s">
        <v>473</v>
      </c>
      <c r="I5" s="409" t="s">
        <v>472</v>
      </c>
      <c r="J5" s="586" t="s">
        <v>473</v>
      </c>
      <c r="K5" s="409" t="s">
        <v>472</v>
      </c>
    </row>
    <row r="6" spans="1:11">
      <c r="A6" s="219" t="s">
        <v>457</v>
      </c>
      <c r="B6" s="587">
        <v>18.100000000000001</v>
      </c>
      <c r="C6" s="588" t="s">
        <v>425</v>
      </c>
      <c r="D6" s="589">
        <v>24.5</v>
      </c>
      <c r="E6" s="590" t="s">
        <v>427</v>
      </c>
      <c r="F6" s="591">
        <v>17.3</v>
      </c>
      <c r="G6" s="589" t="s">
        <v>425</v>
      </c>
      <c r="H6" s="588">
        <v>12</v>
      </c>
      <c r="I6" s="589" t="s">
        <v>425</v>
      </c>
      <c r="J6" s="588">
        <v>25.5</v>
      </c>
      <c r="K6" s="592" t="s">
        <v>427</v>
      </c>
    </row>
    <row r="7" spans="1:11">
      <c r="A7" s="219" t="s">
        <v>471</v>
      </c>
      <c r="B7" s="587">
        <v>0</v>
      </c>
      <c r="C7" s="588" t="s">
        <v>425</v>
      </c>
      <c r="D7" s="588" t="s">
        <v>164</v>
      </c>
      <c r="E7" s="592" t="s">
        <v>423</v>
      </c>
      <c r="F7" s="587" t="s">
        <v>164</v>
      </c>
      <c r="G7" s="588" t="s">
        <v>423</v>
      </c>
      <c r="H7" s="588" t="s">
        <v>164</v>
      </c>
      <c r="I7" s="588" t="s">
        <v>423</v>
      </c>
      <c r="J7" s="588" t="s">
        <v>164</v>
      </c>
      <c r="K7" s="592" t="s">
        <v>423</v>
      </c>
    </row>
    <row r="8" spans="1:11">
      <c r="A8" s="219" t="s">
        <v>456</v>
      </c>
      <c r="B8" s="587">
        <v>18.100000000000001</v>
      </c>
      <c r="C8" s="588" t="s">
        <v>427</v>
      </c>
      <c r="D8" s="588">
        <v>18.3</v>
      </c>
      <c r="E8" s="592" t="s">
        <v>427</v>
      </c>
      <c r="F8" s="587">
        <v>19.2</v>
      </c>
      <c r="G8" s="588" t="s">
        <v>427</v>
      </c>
      <c r="H8" s="588">
        <v>8</v>
      </c>
      <c r="I8" s="588" t="s">
        <v>427</v>
      </c>
      <c r="J8" s="588">
        <v>19.100000000000001</v>
      </c>
      <c r="K8" s="592" t="s">
        <v>427</v>
      </c>
    </row>
    <row r="9" spans="1:11">
      <c r="A9" s="219" t="s">
        <v>219</v>
      </c>
      <c r="B9" s="587">
        <v>11</v>
      </c>
      <c r="C9" s="588" t="s">
        <v>425</v>
      </c>
      <c r="D9" s="588">
        <v>16.600000000000001</v>
      </c>
      <c r="E9" s="592" t="s">
        <v>427</v>
      </c>
      <c r="F9" s="587">
        <v>10.3</v>
      </c>
      <c r="G9" s="588" t="s">
        <v>425</v>
      </c>
      <c r="H9" s="588">
        <v>14.3</v>
      </c>
      <c r="I9" s="588" t="s">
        <v>427</v>
      </c>
      <c r="J9" s="588">
        <v>23.9</v>
      </c>
      <c r="K9" s="592" t="s">
        <v>427</v>
      </c>
    </row>
    <row r="10" spans="1:11">
      <c r="A10" s="219" t="s">
        <v>470</v>
      </c>
      <c r="B10" s="587">
        <v>0</v>
      </c>
      <c r="C10" s="588" t="s">
        <v>425</v>
      </c>
      <c r="D10" s="588">
        <v>17.8</v>
      </c>
      <c r="E10" s="592" t="s">
        <v>422</v>
      </c>
      <c r="F10" s="587">
        <v>8.9</v>
      </c>
      <c r="G10" s="588" t="s">
        <v>422</v>
      </c>
      <c r="H10" s="588">
        <v>16.3</v>
      </c>
      <c r="I10" s="588" t="s">
        <v>422</v>
      </c>
      <c r="J10" s="588">
        <v>46.4</v>
      </c>
      <c r="K10" s="592" t="s">
        <v>422</v>
      </c>
    </row>
    <row r="11" spans="1:11">
      <c r="A11" s="219" t="s">
        <v>218</v>
      </c>
      <c r="B11" s="587">
        <v>42.6</v>
      </c>
      <c r="C11" s="588" t="s">
        <v>425</v>
      </c>
      <c r="D11" s="588">
        <v>21.7</v>
      </c>
      <c r="E11" s="592" t="s">
        <v>425</v>
      </c>
      <c r="F11" s="587">
        <v>49.7</v>
      </c>
      <c r="G11" s="588" t="s">
        <v>425</v>
      </c>
      <c r="H11" s="588">
        <v>15.7</v>
      </c>
      <c r="I11" s="588" t="s">
        <v>425</v>
      </c>
      <c r="J11" s="588">
        <v>31.4</v>
      </c>
      <c r="K11" s="592" t="s">
        <v>425</v>
      </c>
    </row>
    <row r="12" spans="1:11">
      <c r="A12" s="904" t="s">
        <v>469</v>
      </c>
      <c r="B12" s="587">
        <v>36.5</v>
      </c>
      <c r="C12" s="588" t="s">
        <v>427</v>
      </c>
      <c r="D12" s="588">
        <v>14.4</v>
      </c>
      <c r="E12" s="592" t="s">
        <v>425</v>
      </c>
      <c r="F12" s="587">
        <v>45</v>
      </c>
      <c r="G12" s="588" t="s">
        <v>427</v>
      </c>
      <c r="H12" s="588">
        <v>17.7</v>
      </c>
      <c r="I12" s="588" t="s">
        <v>425</v>
      </c>
      <c r="J12" s="588">
        <v>25.8</v>
      </c>
      <c r="K12" s="592" t="s">
        <v>427</v>
      </c>
    </row>
    <row r="13" spans="1:11">
      <c r="A13" s="904" t="s">
        <v>468</v>
      </c>
      <c r="B13" s="587">
        <v>55.9</v>
      </c>
      <c r="C13" s="588" t="s">
        <v>427</v>
      </c>
      <c r="D13" s="588">
        <v>21.6</v>
      </c>
      <c r="E13" s="592" t="s">
        <v>427</v>
      </c>
      <c r="F13" s="587">
        <v>56.4</v>
      </c>
      <c r="G13" s="588" t="s">
        <v>422</v>
      </c>
      <c r="H13" s="588">
        <v>26</v>
      </c>
      <c r="I13" s="588" t="s">
        <v>427</v>
      </c>
      <c r="J13" s="588">
        <v>32.9</v>
      </c>
      <c r="K13" s="592" t="s">
        <v>427</v>
      </c>
    </row>
    <row r="14" spans="1:11">
      <c r="A14" s="904" t="s">
        <v>409</v>
      </c>
      <c r="B14" s="587">
        <v>55.3</v>
      </c>
      <c r="C14" s="588" t="s">
        <v>427</v>
      </c>
      <c r="D14" s="588">
        <v>25.7</v>
      </c>
      <c r="E14" s="592" t="s">
        <v>427</v>
      </c>
      <c r="F14" s="587">
        <v>60.3</v>
      </c>
      <c r="G14" s="588" t="s">
        <v>427</v>
      </c>
      <c r="H14" s="588">
        <v>19</v>
      </c>
      <c r="I14" s="588" t="s">
        <v>427</v>
      </c>
      <c r="J14" s="588">
        <v>32.5</v>
      </c>
      <c r="K14" s="592" t="s">
        <v>427</v>
      </c>
    </row>
    <row r="15" spans="1:11">
      <c r="A15" s="904" t="s">
        <v>416</v>
      </c>
      <c r="B15" s="587">
        <v>40.4</v>
      </c>
      <c r="C15" s="588" t="s">
        <v>427</v>
      </c>
      <c r="D15" s="588">
        <v>19.3</v>
      </c>
      <c r="E15" s="592" t="s">
        <v>427</v>
      </c>
      <c r="F15" s="587">
        <v>44.4</v>
      </c>
      <c r="G15" s="588" t="s">
        <v>427</v>
      </c>
      <c r="H15" s="588">
        <v>13.2</v>
      </c>
      <c r="I15" s="588" t="s">
        <v>427</v>
      </c>
      <c r="J15" s="588">
        <v>24.2</v>
      </c>
      <c r="K15" s="592" t="s">
        <v>427</v>
      </c>
    </row>
    <row r="16" spans="1:11">
      <c r="A16" s="904" t="s">
        <v>467</v>
      </c>
      <c r="B16" s="587">
        <v>34.700000000000003</v>
      </c>
      <c r="C16" s="588" t="s">
        <v>427</v>
      </c>
      <c r="D16" s="588">
        <v>16.5</v>
      </c>
      <c r="E16" s="592" t="s">
        <v>427</v>
      </c>
      <c r="F16" s="587">
        <v>18.399999999999999</v>
      </c>
      <c r="G16" s="588" t="s">
        <v>427</v>
      </c>
      <c r="H16" s="588">
        <v>8.1</v>
      </c>
      <c r="I16" s="588" t="s">
        <v>427</v>
      </c>
      <c r="J16" s="588">
        <v>11.9</v>
      </c>
      <c r="K16" s="592" t="s">
        <v>427</v>
      </c>
    </row>
    <row r="17" spans="1:19">
      <c r="A17" s="904" t="s">
        <v>466</v>
      </c>
      <c r="B17" s="587">
        <v>61.7</v>
      </c>
      <c r="C17" s="588" t="s">
        <v>427</v>
      </c>
      <c r="D17" s="588">
        <v>17</v>
      </c>
      <c r="E17" s="592" t="s">
        <v>427</v>
      </c>
      <c r="F17" s="587">
        <v>45.2</v>
      </c>
      <c r="G17" s="588" t="s">
        <v>427</v>
      </c>
      <c r="H17" s="588">
        <v>22.1</v>
      </c>
      <c r="I17" s="588" t="s">
        <v>427</v>
      </c>
      <c r="J17" s="588">
        <v>27.4</v>
      </c>
      <c r="K17" s="592" t="s">
        <v>427</v>
      </c>
      <c r="N17" s="1210" t="s">
        <v>465</v>
      </c>
      <c r="O17" s="1209" t="s">
        <v>464</v>
      </c>
      <c r="P17" s="1209"/>
      <c r="Q17" s="1209" t="s">
        <v>463</v>
      </c>
      <c r="R17" s="1209"/>
      <c r="S17" s="1209"/>
    </row>
    <row r="18" spans="1:19" ht="14.25" customHeight="1">
      <c r="A18" s="904" t="s">
        <v>454</v>
      </c>
      <c r="B18" s="587">
        <v>34.299999999999997</v>
      </c>
      <c r="C18" s="588" t="s">
        <v>427</v>
      </c>
      <c r="D18" s="588">
        <v>21.7</v>
      </c>
      <c r="E18" s="592" t="s">
        <v>427</v>
      </c>
      <c r="F18" s="587">
        <v>51.6</v>
      </c>
      <c r="G18" s="588" t="s">
        <v>427</v>
      </c>
      <c r="H18" s="588">
        <v>13.8</v>
      </c>
      <c r="I18" s="588" t="s">
        <v>427</v>
      </c>
      <c r="J18" s="588">
        <v>27</v>
      </c>
      <c r="K18" s="592" t="s">
        <v>427</v>
      </c>
      <c r="N18" s="1210"/>
      <c r="O18" s="52" t="s">
        <v>462</v>
      </c>
      <c r="P18" s="52" t="s">
        <v>461</v>
      </c>
      <c r="Q18" s="52" t="s">
        <v>460</v>
      </c>
      <c r="R18" s="52" t="s">
        <v>459</v>
      </c>
      <c r="S18" s="52" t="s">
        <v>458</v>
      </c>
    </row>
    <row r="19" spans="1:19">
      <c r="A19" s="904" t="s">
        <v>452</v>
      </c>
      <c r="B19" s="587">
        <v>33.799999999999997</v>
      </c>
      <c r="C19" s="588" t="s">
        <v>427</v>
      </c>
      <c r="D19" s="588">
        <v>17.8</v>
      </c>
      <c r="E19" s="592" t="s">
        <v>427</v>
      </c>
      <c r="F19" s="587">
        <v>50.7</v>
      </c>
      <c r="G19" s="588" t="s">
        <v>427</v>
      </c>
      <c r="H19" s="588">
        <v>15.4</v>
      </c>
      <c r="I19" s="588" t="s">
        <v>427</v>
      </c>
      <c r="J19" s="588">
        <v>32.9</v>
      </c>
      <c r="K19" s="592" t="s">
        <v>427</v>
      </c>
      <c r="N19" s="24" t="s">
        <v>457</v>
      </c>
      <c r="O19" s="24">
        <v>18.100000000000001</v>
      </c>
      <c r="P19" s="24">
        <v>24.5</v>
      </c>
      <c r="Q19" s="24">
        <v>17.3</v>
      </c>
      <c r="R19" s="24">
        <v>12</v>
      </c>
      <c r="S19" s="24">
        <v>25.5</v>
      </c>
    </row>
    <row r="20" spans="1:19">
      <c r="A20" s="904" t="s">
        <v>413</v>
      </c>
      <c r="B20" s="587">
        <v>29.1</v>
      </c>
      <c r="C20" s="588" t="s">
        <v>427</v>
      </c>
      <c r="D20" s="588">
        <v>29.6</v>
      </c>
      <c r="E20" s="592" t="s">
        <v>427</v>
      </c>
      <c r="F20" s="587">
        <v>52.1</v>
      </c>
      <c r="G20" s="588" t="s">
        <v>427</v>
      </c>
      <c r="H20" s="588">
        <v>18.399999999999999</v>
      </c>
      <c r="I20" s="588" t="s">
        <v>427</v>
      </c>
      <c r="J20" s="588">
        <v>41.2</v>
      </c>
      <c r="K20" s="592" t="s">
        <v>427</v>
      </c>
      <c r="N20" s="25" t="s">
        <v>456</v>
      </c>
      <c r="O20" s="25">
        <v>18.100000000000001</v>
      </c>
      <c r="P20" s="25">
        <v>18.3</v>
      </c>
      <c r="Q20" s="25">
        <v>19.2</v>
      </c>
      <c r="R20" s="25">
        <v>8</v>
      </c>
      <c r="S20" s="25">
        <v>19.100000000000001</v>
      </c>
    </row>
    <row r="21" spans="1:19">
      <c r="A21" s="904" t="s">
        <v>450</v>
      </c>
      <c r="B21" s="587">
        <v>50.1</v>
      </c>
      <c r="C21" s="588" t="s">
        <v>427</v>
      </c>
      <c r="D21" s="588">
        <v>11.6</v>
      </c>
      <c r="E21" s="592" t="s">
        <v>427</v>
      </c>
      <c r="F21" s="587">
        <v>26.9</v>
      </c>
      <c r="G21" s="588" t="s">
        <v>427</v>
      </c>
      <c r="H21" s="588">
        <v>11.6</v>
      </c>
      <c r="I21" s="588" t="s">
        <v>427</v>
      </c>
      <c r="J21" s="588">
        <v>23</v>
      </c>
      <c r="K21" s="592" t="s">
        <v>427</v>
      </c>
      <c r="N21" s="24" t="s">
        <v>218</v>
      </c>
      <c r="O21" s="24">
        <v>42.6</v>
      </c>
      <c r="P21" s="24">
        <v>21.7</v>
      </c>
      <c r="Q21" s="24">
        <v>49.7</v>
      </c>
      <c r="R21" s="24">
        <v>15.7</v>
      </c>
      <c r="S21" s="24">
        <v>31.4</v>
      </c>
    </row>
    <row r="22" spans="1:19">
      <c r="A22" s="905" t="s">
        <v>455</v>
      </c>
      <c r="B22" s="587">
        <v>48.4</v>
      </c>
      <c r="C22" s="588" t="s">
        <v>427</v>
      </c>
      <c r="D22" s="588">
        <v>24.2</v>
      </c>
      <c r="E22" s="592" t="s">
        <v>427</v>
      </c>
      <c r="F22" s="587">
        <v>50.2</v>
      </c>
      <c r="G22" s="588" t="s">
        <v>427</v>
      </c>
      <c r="H22" s="588">
        <v>19.3</v>
      </c>
      <c r="I22" s="588" t="s">
        <v>427</v>
      </c>
      <c r="J22" s="588">
        <v>34.4</v>
      </c>
      <c r="K22" s="592" t="s">
        <v>427</v>
      </c>
      <c r="N22" s="25" t="s">
        <v>454</v>
      </c>
      <c r="O22" s="25">
        <v>34.299999999999997</v>
      </c>
      <c r="P22" s="25">
        <v>21.7</v>
      </c>
      <c r="Q22" s="25">
        <v>51.6</v>
      </c>
      <c r="R22" s="25">
        <v>13.8</v>
      </c>
      <c r="S22" s="25">
        <v>27</v>
      </c>
    </row>
    <row r="23" spans="1:19">
      <c r="A23" s="904" t="s">
        <v>453</v>
      </c>
      <c r="B23" s="587">
        <v>59</v>
      </c>
      <c r="C23" s="588" t="s">
        <v>427</v>
      </c>
      <c r="D23" s="588">
        <v>25.8</v>
      </c>
      <c r="E23" s="592" t="s">
        <v>427</v>
      </c>
      <c r="F23" s="587">
        <v>50.3</v>
      </c>
      <c r="G23" s="588" t="s">
        <v>427</v>
      </c>
      <c r="H23" s="588">
        <v>27.1</v>
      </c>
      <c r="I23" s="588" t="s">
        <v>427</v>
      </c>
      <c r="J23" s="588">
        <v>41.7</v>
      </c>
      <c r="K23" s="592" t="s">
        <v>427</v>
      </c>
      <c r="N23" s="24" t="s">
        <v>452</v>
      </c>
      <c r="O23" s="24">
        <v>33.799999999999997</v>
      </c>
      <c r="P23" s="24">
        <v>17.8</v>
      </c>
      <c r="Q23" s="24">
        <v>50.7</v>
      </c>
      <c r="R23" s="24">
        <v>15.4</v>
      </c>
      <c r="S23" s="24">
        <v>32.9</v>
      </c>
    </row>
    <row r="24" spans="1:19">
      <c r="A24" s="904" t="s">
        <v>451</v>
      </c>
      <c r="B24" s="587">
        <v>57.8</v>
      </c>
      <c r="C24" s="588" t="s">
        <v>427</v>
      </c>
      <c r="D24" s="588">
        <v>31.7</v>
      </c>
      <c r="E24" s="592" t="s">
        <v>427</v>
      </c>
      <c r="F24" s="587">
        <v>58.9</v>
      </c>
      <c r="G24" s="588" t="s">
        <v>427</v>
      </c>
      <c r="H24" s="588">
        <v>14.6</v>
      </c>
      <c r="I24" s="588" t="s">
        <v>427</v>
      </c>
      <c r="J24" s="588">
        <v>32.299999999999997</v>
      </c>
      <c r="K24" s="592" t="s">
        <v>427</v>
      </c>
      <c r="N24" s="25" t="s">
        <v>450</v>
      </c>
      <c r="O24" s="25">
        <v>50.1</v>
      </c>
      <c r="P24" s="25">
        <v>11.6</v>
      </c>
      <c r="Q24" s="25">
        <v>26.9</v>
      </c>
      <c r="R24" s="25">
        <v>11.6</v>
      </c>
      <c r="S24" s="25">
        <v>23</v>
      </c>
    </row>
    <row r="25" spans="1:19">
      <c r="A25" s="904" t="s">
        <v>449</v>
      </c>
      <c r="B25" s="587">
        <v>61.9</v>
      </c>
      <c r="C25" s="588" t="s">
        <v>427</v>
      </c>
      <c r="D25" s="588">
        <v>37.299999999999997</v>
      </c>
      <c r="E25" s="592" t="s">
        <v>427</v>
      </c>
      <c r="F25" s="587">
        <v>69</v>
      </c>
      <c r="G25" s="588" t="s">
        <v>427</v>
      </c>
      <c r="H25" s="588">
        <v>20.399999999999999</v>
      </c>
      <c r="I25" s="588" t="s">
        <v>427</v>
      </c>
      <c r="J25" s="588">
        <v>57.1</v>
      </c>
      <c r="K25" s="592" t="s">
        <v>427</v>
      </c>
      <c r="N25" s="24" t="s">
        <v>448</v>
      </c>
      <c r="O25" s="24">
        <v>37.6</v>
      </c>
      <c r="P25" s="24">
        <v>14.8</v>
      </c>
      <c r="Q25" s="24">
        <v>46.8</v>
      </c>
      <c r="R25" s="24">
        <v>14</v>
      </c>
      <c r="S25" s="24">
        <v>26.8</v>
      </c>
    </row>
    <row r="26" spans="1:19">
      <c r="A26" s="904" t="s">
        <v>448</v>
      </c>
      <c r="B26" s="587">
        <v>37.6</v>
      </c>
      <c r="C26" s="588" t="s">
        <v>427</v>
      </c>
      <c r="D26" s="588">
        <v>14.8</v>
      </c>
      <c r="E26" s="592" t="s">
        <v>427</v>
      </c>
      <c r="F26" s="587">
        <v>46.8</v>
      </c>
      <c r="G26" s="588" t="s">
        <v>427</v>
      </c>
      <c r="H26" s="588">
        <v>14</v>
      </c>
      <c r="I26" s="588" t="s">
        <v>427</v>
      </c>
      <c r="J26" s="588">
        <v>26.8</v>
      </c>
      <c r="K26" s="592" t="s">
        <v>427</v>
      </c>
      <c r="N26" s="25" t="s">
        <v>74</v>
      </c>
      <c r="O26" s="25">
        <v>41.9</v>
      </c>
      <c r="P26" s="25">
        <v>22.5</v>
      </c>
      <c r="Q26" s="25">
        <v>56.1</v>
      </c>
      <c r="R26" s="25">
        <v>16.5</v>
      </c>
      <c r="S26" s="25">
        <v>34.1</v>
      </c>
    </row>
    <row r="27" spans="1:19">
      <c r="A27" s="904" t="s">
        <v>74</v>
      </c>
      <c r="B27" s="587">
        <v>41.9</v>
      </c>
      <c r="C27" s="588" t="s">
        <v>427</v>
      </c>
      <c r="D27" s="588">
        <v>22.5</v>
      </c>
      <c r="E27" s="592" t="s">
        <v>427</v>
      </c>
      <c r="F27" s="587">
        <v>56.1</v>
      </c>
      <c r="G27" s="588" t="s">
        <v>427</v>
      </c>
      <c r="H27" s="588">
        <v>16.5</v>
      </c>
      <c r="I27" s="588" t="s">
        <v>425</v>
      </c>
      <c r="J27" s="588">
        <v>34.1</v>
      </c>
      <c r="K27" s="592" t="s">
        <v>427</v>
      </c>
      <c r="N27" s="24" t="s">
        <v>447</v>
      </c>
      <c r="O27" s="24">
        <v>30</v>
      </c>
      <c r="P27" s="24">
        <v>23.4</v>
      </c>
      <c r="Q27" s="24">
        <v>50.1</v>
      </c>
      <c r="R27" s="24">
        <v>14.1</v>
      </c>
      <c r="S27" s="24">
        <v>34.4</v>
      </c>
    </row>
    <row r="28" spans="1:19">
      <c r="A28" s="904" t="s">
        <v>447</v>
      </c>
      <c r="B28" s="587">
        <v>30</v>
      </c>
      <c r="C28" s="588" t="s">
        <v>427</v>
      </c>
      <c r="D28" s="588">
        <v>23.4</v>
      </c>
      <c r="E28" s="592" t="s">
        <v>427</v>
      </c>
      <c r="F28" s="587">
        <v>50.1</v>
      </c>
      <c r="G28" s="588" t="s">
        <v>427</v>
      </c>
      <c r="H28" s="588">
        <v>14.1</v>
      </c>
      <c r="I28" s="588" t="s">
        <v>427</v>
      </c>
      <c r="J28" s="588">
        <v>34.4</v>
      </c>
      <c r="K28" s="592" t="s">
        <v>427</v>
      </c>
    </row>
    <row r="29" spans="1:19">
      <c r="A29" s="904" t="s">
        <v>446</v>
      </c>
      <c r="B29" s="587">
        <v>57.1</v>
      </c>
      <c r="C29" s="588" t="s">
        <v>427</v>
      </c>
      <c r="D29" s="588">
        <v>24.2</v>
      </c>
      <c r="E29" s="592" t="s">
        <v>427</v>
      </c>
      <c r="F29" s="587">
        <v>50.9</v>
      </c>
      <c r="G29" s="588" t="s">
        <v>427</v>
      </c>
      <c r="H29" s="588">
        <v>13.6</v>
      </c>
      <c r="I29" s="588" t="s">
        <v>427</v>
      </c>
      <c r="J29" s="588">
        <v>36.6</v>
      </c>
      <c r="K29" s="592" t="s">
        <v>427</v>
      </c>
    </row>
    <row r="30" spans="1:19">
      <c r="A30" s="904" t="s">
        <v>445</v>
      </c>
      <c r="B30" s="587">
        <v>61.8</v>
      </c>
      <c r="C30" s="588" t="s">
        <v>427</v>
      </c>
      <c r="D30" s="588">
        <v>28.9</v>
      </c>
      <c r="E30" s="592" t="s">
        <v>427</v>
      </c>
      <c r="F30" s="587">
        <v>49.2</v>
      </c>
      <c r="G30" s="588" t="s">
        <v>427</v>
      </c>
      <c r="H30" s="588">
        <v>20.8</v>
      </c>
      <c r="I30" s="588" t="s">
        <v>427</v>
      </c>
      <c r="J30" s="588">
        <v>29.5</v>
      </c>
      <c r="K30" s="592" t="s">
        <v>427</v>
      </c>
    </row>
    <row r="31" spans="1:19" s="915" customFormat="1" ht="15" customHeight="1">
      <c r="A31" s="905" t="s">
        <v>444</v>
      </c>
      <c r="B31" s="578">
        <v>56.3</v>
      </c>
      <c r="C31" s="579" t="s">
        <v>427</v>
      </c>
      <c r="D31" s="579">
        <v>20.3</v>
      </c>
      <c r="E31" s="580" t="s">
        <v>427</v>
      </c>
      <c r="F31" s="578">
        <v>56</v>
      </c>
      <c r="G31" s="579" t="s">
        <v>427</v>
      </c>
      <c r="H31" s="579">
        <v>16.5</v>
      </c>
      <c r="I31" s="579" t="s">
        <v>425</v>
      </c>
      <c r="J31" s="579">
        <v>35.1</v>
      </c>
      <c r="K31" s="580" t="s">
        <v>427</v>
      </c>
    </row>
    <row r="32" spans="1:19">
      <c r="A32" s="904" t="s">
        <v>443</v>
      </c>
      <c r="B32" s="587">
        <v>43.8</v>
      </c>
      <c r="C32" s="588" t="s">
        <v>425</v>
      </c>
      <c r="D32" s="588">
        <v>19.3</v>
      </c>
      <c r="E32" s="592" t="s">
        <v>425</v>
      </c>
      <c r="F32" s="587">
        <v>53.6</v>
      </c>
      <c r="G32" s="588" t="s">
        <v>425</v>
      </c>
      <c r="H32" s="588">
        <v>17.100000000000001</v>
      </c>
      <c r="I32" s="588" t="s">
        <v>425</v>
      </c>
      <c r="J32" s="588">
        <v>33.200000000000003</v>
      </c>
      <c r="K32" s="592" t="s">
        <v>425</v>
      </c>
    </row>
    <row r="33" spans="1:11">
      <c r="A33" s="904" t="s">
        <v>442</v>
      </c>
      <c r="B33" s="587">
        <v>44.4</v>
      </c>
      <c r="C33" s="588" t="s">
        <v>427</v>
      </c>
      <c r="D33" s="588">
        <v>22.2</v>
      </c>
      <c r="E33" s="592" t="s">
        <v>427</v>
      </c>
      <c r="F33" s="587">
        <v>72.2</v>
      </c>
      <c r="G33" s="588" t="s">
        <v>427</v>
      </c>
      <c r="H33" s="588">
        <v>27.8</v>
      </c>
      <c r="I33" s="588" t="s">
        <v>427</v>
      </c>
      <c r="J33" s="588">
        <v>50</v>
      </c>
      <c r="K33" s="592" t="s">
        <v>427</v>
      </c>
    </row>
    <row r="34" spans="1:11">
      <c r="A34" s="904" t="s">
        <v>441</v>
      </c>
      <c r="B34" s="587">
        <v>47.9</v>
      </c>
      <c r="C34" s="588" t="s">
        <v>427</v>
      </c>
      <c r="D34" s="588">
        <v>15.1</v>
      </c>
      <c r="E34" s="592" t="s">
        <v>427</v>
      </c>
      <c r="F34" s="587">
        <v>41.5</v>
      </c>
      <c r="G34" s="588" t="s">
        <v>427</v>
      </c>
      <c r="H34" s="588">
        <v>6.8</v>
      </c>
      <c r="I34" s="588" t="s">
        <v>425</v>
      </c>
      <c r="J34" s="588">
        <v>33.4</v>
      </c>
      <c r="K34" s="592" t="s">
        <v>427</v>
      </c>
    </row>
    <row r="35" spans="1:11">
      <c r="A35" s="904" t="s">
        <v>440</v>
      </c>
      <c r="B35" s="587">
        <v>39.299999999999997</v>
      </c>
      <c r="C35" s="588" t="s">
        <v>427</v>
      </c>
      <c r="D35" s="588">
        <v>16.899999999999999</v>
      </c>
      <c r="E35" s="592" t="s">
        <v>427</v>
      </c>
      <c r="F35" s="587">
        <v>59.9</v>
      </c>
      <c r="G35" s="588" t="s">
        <v>427</v>
      </c>
      <c r="H35" s="588">
        <v>19.8</v>
      </c>
      <c r="I35" s="588" t="s">
        <v>427</v>
      </c>
      <c r="J35" s="588">
        <v>29.9</v>
      </c>
      <c r="K35" s="592" t="s">
        <v>427</v>
      </c>
    </row>
    <row r="36" spans="1:11">
      <c r="A36" s="904" t="s">
        <v>439</v>
      </c>
      <c r="B36" s="587">
        <v>48.4</v>
      </c>
      <c r="C36" s="588" t="s">
        <v>427</v>
      </c>
      <c r="D36" s="588">
        <v>32.200000000000003</v>
      </c>
      <c r="E36" s="592" t="s">
        <v>427</v>
      </c>
      <c r="F36" s="587">
        <v>61.1</v>
      </c>
      <c r="G36" s="588" t="s">
        <v>427</v>
      </c>
      <c r="H36" s="588">
        <v>33.200000000000003</v>
      </c>
      <c r="I36" s="588" t="s">
        <v>427</v>
      </c>
      <c r="J36" s="588">
        <v>47.5</v>
      </c>
      <c r="K36" s="592" t="s">
        <v>427</v>
      </c>
    </row>
    <row r="37" spans="1:11">
      <c r="A37" s="904" t="s">
        <v>438</v>
      </c>
      <c r="B37" s="587">
        <v>37.799999999999997</v>
      </c>
      <c r="C37" s="588" t="s">
        <v>427</v>
      </c>
      <c r="D37" s="588">
        <v>9.6</v>
      </c>
      <c r="E37" s="592" t="s">
        <v>427</v>
      </c>
      <c r="F37" s="587">
        <v>44</v>
      </c>
      <c r="G37" s="588" t="s">
        <v>427</v>
      </c>
      <c r="H37" s="588">
        <v>10.7</v>
      </c>
      <c r="I37" s="588" t="s">
        <v>427</v>
      </c>
      <c r="J37" s="588">
        <v>26.6</v>
      </c>
      <c r="K37" s="592" t="s">
        <v>427</v>
      </c>
    </row>
    <row r="38" spans="1:11">
      <c r="A38" s="904" t="s">
        <v>437</v>
      </c>
      <c r="B38" s="587">
        <v>52.6</v>
      </c>
      <c r="C38" s="588" t="s">
        <v>427</v>
      </c>
      <c r="D38" s="588">
        <v>27.5</v>
      </c>
      <c r="E38" s="592" t="s">
        <v>427</v>
      </c>
      <c r="F38" s="587">
        <v>57</v>
      </c>
      <c r="G38" s="588" t="s">
        <v>427</v>
      </c>
      <c r="H38" s="588">
        <v>21.6</v>
      </c>
      <c r="I38" s="588" t="s">
        <v>427</v>
      </c>
      <c r="J38" s="588">
        <v>34</v>
      </c>
      <c r="K38" s="592" t="s">
        <v>427</v>
      </c>
    </row>
    <row r="39" spans="1:11">
      <c r="A39" s="219" t="s">
        <v>436</v>
      </c>
      <c r="B39" s="587">
        <v>12.6</v>
      </c>
      <c r="C39" s="588" t="s">
        <v>425</v>
      </c>
      <c r="D39" s="588">
        <v>25.1</v>
      </c>
      <c r="E39" s="592" t="s">
        <v>427</v>
      </c>
      <c r="F39" s="587">
        <v>9.9</v>
      </c>
      <c r="G39" s="588" t="s">
        <v>425</v>
      </c>
      <c r="H39" s="588">
        <v>11.1</v>
      </c>
      <c r="I39" s="588" t="s">
        <v>427</v>
      </c>
      <c r="J39" s="588">
        <v>24.2</v>
      </c>
      <c r="K39" s="592" t="s">
        <v>427</v>
      </c>
    </row>
    <row r="40" spans="1:11">
      <c r="A40" s="219" t="s">
        <v>435</v>
      </c>
      <c r="B40" s="587">
        <v>29.9</v>
      </c>
      <c r="C40" s="588" t="s">
        <v>422</v>
      </c>
      <c r="D40" s="588">
        <v>21</v>
      </c>
      <c r="E40" s="592" t="s">
        <v>427</v>
      </c>
      <c r="F40" s="587">
        <v>17.7</v>
      </c>
      <c r="G40" s="588" t="s">
        <v>427</v>
      </c>
      <c r="H40" s="588">
        <v>19.8</v>
      </c>
      <c r="I40" s="588" t="s">
        <v>427</v>
      </c>
      <c r="J40" s="588">
        <v>24.2</v>
      </c>
      <c r="K40" s="592" t="s">
        <v>422</v>
      </c>
    </row>
    <row r="41" spans="1:11">
      <c r="A41" s="219" t="s">
        <v>434</v>
      </c>
      <c r="B41" s="587">
        <v>0.7</v>
      </c>
      <c r="C41" s="588" t="s">
        <v>425</v>
      </c>
      <c r="D41" s="588" t="s">
        <v>164</v>
      </c>
      <c r="E41" s="592" t="s">
        <v>423</v>
      </c>
      <c r="F41" s="587">
        <v>0.7</v>
      </c>
      <c r="G41" s="588" t="s">
        <v>425</v>
      </c>
      <c r="H41" s="588">
        <v>0</v>
      </c>
      <c r="I41" s="588" t="s">
        <v>425</v>
      </c>
      <c r="J41" s="588">
        <v>13.9</v>
      </c>
      <c r="K41" s="592" t="s">
        <v>422</v>
      </c>
    </row>
    <row r="42" spans="1:11">
      <c r="A42" s="219" t="s">
        <v>433</v>
      </c>
      <c r="B42" s="587">
        <v>8.6999999999999993</v>
      </c>
      <c r="C42" s="588" t="s">
        <v>425</v>
      </c>
      <c r="D42" s="588">
        <v>29.1</v>
      </c>
      <c r="E42" s="592" t="s">
        <v>427</v>
      </c>
      <c r="F42" s="587">
        <v>8.4</v>
      </c>
      <c r="G42" s="588" t="s">
        <v>425</v>
      </c>
      <c r="H42" s="588">
        <v>24</v>
      </c>
      <c r="I42" s="588" t="s">
        <v>427</v>
      </c>
      <c r="J42" s="588">
        <v>25.1</v>
      </c>
      <c r="K42" s="592" t="s">
        <v>427</v>
      </c>
    </row>
    <row r="43" spans="1:11">
      <c r="A43" s="219" t="s">
        <v>432</v>
      </c>
      <c r="B43" s="587">
        <v>31.4</v>
      </c>
      <c r="C43" s="588" t="s">
        <v>427</v>
      </c>
      <c r="D43" s="588">
        <v>46.2</v>
      </c>
      <c r="E43" s="592" t="s">
        <v>427</v>
      </c>
      <c r="F43" s="587">
        <v>22.8</v>
      </c>
      <c r="G43" s="588" t="s">
        <v>427</v>
      </c>
      <c r="H43" s="588">
        <v>16.2</v>
      </c>
      <c r="I43" s="588" t="s">
        <v>427</v>
      </c>
      <c r="J43" s="588">
        <v>22.9</v>
      </c>
      <c r="K43" s="592" t="s">
        <v>427</v>
      </c>
    </row>
    <row r="44" spans="1:11">
      <c r="A44" s="219" t="s">
        <v>431</v>
      </c>
      <c r="B44" s="587">
        <v>17.399999999999999</v>
      </c>
      <c r="C44" s="588" t="s">
        <v>427</v>
      </c>
      <c r="D44" s="588">
        <v>27</v>
      </c>
      <c r="E44" s="592" t="s">
        <v>427</v>
      </c>
      <c r="F44" s="587">
        <v>12</v>
      </c>
      <c r="G44" s="588" t="s">
        <v>427</v>
      </c>
      <c r="H44" s="588">
        <v>9</v>
      </c>
      <c r="I44" s="588" t="s">
        <v>427</v>
      </c>
      <c r="J44" s="588">
        <v>22.8</v>
      </c>
      <c r="K44" s="592" t="s">
        <v>427</v>
      </c>
    </row>
    <row r="45" spans="1:11">
      <c r="A45" s="219" t="s">
        <v>430</v>
      </c>
      <c r="B45" s="587">
        <v>1.7</v>
      </c>
      <c r="C45" s="588" t="s">
        <v>422</v>
      </c>
      <c r="D45" s="588">
        <v>3.1</v>
      </c>
      <c r="E45" s="592" t="s">
        <v>422</v>
      </c>
      <c r="F45" s="587">
        <v>0</v>
      </c>
      <c r="G45" s="588" t="s">
        <v>425</v>
      </c>
      <c r="H45" s="588">
        <v>27</v>
      </c>
      <c r="I45" s="588" t="s">
        <v>422</v>
      </c>
      <c r="J45" s="588">
        <v>28.7</v>
      </c>
      <c r="K45" s="592" t="s">
        <v>422</v>
      </c>
    </row>
    <row r="46" spans="1:11" ht="25.5">
      <c r="A46" s="219" t="s">
        <v>429</v>
      </c>
      <c r="B46" s="587">
        <v>20.8</v>
      </c>
      <c r="C46" s="588" t="s">
        <v>427</v>
      </c>
      <c r="D46" s="588">
        <v>41.6</v>
      </c>
      <c r="E46" s="592" t="s">
        <v>427</v>
      </c>
      <c r="F46" s="587">
        <v>22.5</v>
      </c>
      <c r="G46" s="588" t="s">
        <v>427</v>
      </c>
      <c r="H46" s="588">
        <v>11.6</v>
      </c>
      <c r="I46" s="588" t="s">
        <v>427</v>
      </c>
      <c r="J46" s="588">
        <v>33</v>
      </c>
      <c r="K46" s="592" t="s">
        <v>427</v>
      </c>
    </row>
    <row r="47" spans="1:11">
      <c r="A47" s="219" t="s">
        <v>428</v>
      </c>
      <c r="B47" s="587">
        <v>41.1</v>
      </c>
      <c r="C47" s="588" t="s">
        <v>427</v>
      </c>
      <c r="D47" s="588">
        <v>39.5</v>
      </c>
      <c r="E47" s="592" t="s">
        <v>427</v>
      </c>
      <c r="F47" s="587">
        <v>31.2</v>
      </c>
      <c r="G47" s="588" t="s">
        <v>427</v>
      </c>
      <c r="H47" s="588">
        <v>10.4</v>
      </c>
      <c r="I47" s="588" t="s">
        <v>427</v>
      </c>
      <c r="J47" s="588">
        <v>39</v>
      </c>
      <c r="K47" s="592" t="s">
        <v>427</v>
      </c>
    </row>
    <row r="48" spans="1:11">
      <c r="A48" s="219" t="s">
        <v>426</v>
      </c>
      <c r="B48" s="587">
        <v>0</v>
      </c>
      <c r="C48" s="588" t="s">
        <v>425</v>
      </c>
      <c r="D48" s="588">
        <v>0</v>
      </c>
      <c r="E48" s="592" t="s">
        <v>425</v>
      </c>
      <c r="F48" s="587">
        <v>0</v>
      </c>
      <c r="G48" s="588" t="s">
        <v>425</v>
      </c>
      <c r="H48" s="588">
        <v>0</v>
      </c>
      <c r="I48" s="588" t="s">
        <v>425</v>
      </c>
      <c r="J48" s="588">
        <v>0</v>
      </c>
      <c r="K48" s="592" t="s">
        <v>425</v>
      </c>
    </row>
    <row r="49" spans="1:11" ht="25.5">
      <c r="A49" s="220" t="s">
        <v>424</v>
      </c>
      <c r="B49" s="593">
        <v>38.299999999999997</v>
      </c>
      <c r="C49" s="594" t="s">
        <v>422</v>
      </c>
      <c r="D49" s="594" t="s">
        <v>164</v>
      </c>
      <c r="E49" s="595" t="s">
        <v>423</v>
      </c>
      <c r="F49" s="593">
        <v>12.1</v>
      </c>
      <c r="G49" s="594" t="s">
        <v>422</v>
      </c>
      <c r="H49" s="594">
        <v>8.9</v>
      </c>
      <c r="I49" s="594" t="s">
        <v>422</v>
      </c>
      <c r="J49" s="594">
        <v>12.1</v>
      </c>
      <c r="K49" s="595" t="s">
        <v>422</v>
      </c>
    </row>
    <row r="51" spans="1:11">
      <c r="A51" s="190" t="s">
        <v>421</v>
      </c>
    </row>
  </sheetData>
  <mergeCells count="10">
    <mergeCell ref="Q17:S17"/>
    <mergeCell ref="N17:N18"/>
    <mergeCell ref="O17:P17"/>
    <mergeCell ref="B3:E3"/>
    <mergeCell ref="F3:K3"/>
    <mergeCell ref="B4:C4"/>
    <mergeCell ref="D4:E4"/>
    <mergeCell ref="F4:G4"/>
    <mergeCell ref="H4:I4"/>
    <mergeCell ref="J4:K4"/>
  </mergeCells>
  <pageMargins left="0.7" right="0.7" top="0.75" bottom="0.75" header="0.3" footer="0.3"/>
  <pageSetup scale="70" orientation="portrait" horizontalDpi="0" verticalDpi="0" r:id="rId1"/>
</worksheet>
</file>

<file path=xl/worksheets/sheet38.xml><?xml version="1.0" encoding="utf-8"?>
<worksheet xmlns="http://schemas.openxmlformats.org/spreadsheetml/2006/main" xmlns:r="http://schemas.openxmlformats.org/officeDocument/2006/relationships">
  <dimension ref="A1:I49"/>
  <sheetViews>
    <sheetView view="pageBreakPreview" zoomScale="60" zoomScaleNormal="100" workbookViewId="0"/>
  </sheetViews>
  <sheetFormatPr defaultRowHeight="12.75"/>
  <cols>
    <col min="1" max="1" width="58.85546875" style="17" customWidth="1"/>
    <col min="2" max="2" width="20" style="17" customWidth="1"/>
    <col min="3" max="3" width="21.7109375" style="17" customWidth="1"/>
    <col min="4" max="5" width="9.140625" style="17"/>
    <col min="6" max="6" width="9.140625" style="17" customWidth="1"/>
    <col min="7" max="7" width="16.42578125" style="17" bestFit="1" customWidth="1"/>
    <col min="8" max="8" width="13" style="17" bestFit="1" customWidth="1"/>
    <col min="9" max="16384" width="9.140625" style="17"/>
  </cols>
  <sheetData>
    <row r="1" spans="1:9" s="59" customFormat="1" ht="15" customHeight="1">
      <c r="A1" s="919" t="s">
        <v>988</v>
      </c>
      <c r="B1" s="919"/>
      <c r="C1" s="919"/>
      <c r="D1" s="919"/>
      <c r="E1" s="919"/>
      <c r="F1" s="919"/>
    </row>
    <row r="2" spans="1:9" ht="15.75">
      <c r="A2" s="326"/>
      <c r="B2" s="326"/>
      <c r="C2" s="326"/>
    </row>
    <row r="3" spans="1:9" ht="25.5" customHeight="1">
      <c r="A3" s="413"/>
      <c r="B3" s="96" t="s">
        <v>478</v>
      </c>
      <c r="C3" s="409" t="s">
        <v>477</v>
      </c>
    </row>
    <row r="4" spans="1:9">
      <c r="A4" s="218" t="s">
        <v>457</v>
      </c>
      <c r="B4" s="693">
        <v>78.599999999999994</v>
      </c>
      <c r="C4" s="369">
        <v>21.4</v>
      </c>
      <c r="G4" s="221" t="s">
        <v>479</v>
      </c>
      <c r="H4" s="221" t="s">
        <v>478</v>
      </c>
      <c r="I4" s="221" t="s">
        <v>477</v>
      </c>
    </row>
    <row r="5" spans="1:9">
      <c r="A5" s="219" t="s">
        <v>471</v>
      </c>
      <c r="B5" s="694" t="s">
        <v>164</v>
      </c>
      <c r="C5" s="371" t="s">
        <v>164</v>
      </c>
      <c r="G5" s="221" t="s">
        <v>457</v>
      </c>
      <c r="H5" s="221">
        <v>78.599999999999994</v>
      </c>
      <c r="I5" s="221">
        <v>21.4</v>
      </c>
    </row>
    <row r="6" spans="1:9">
      <c r="A6" s="219" t="s">
        <v>456</v>
      </c>
      <c r="B6" s="694">
        <v>80.8</v>
      </c>
      <c r="C6" s="371">
        <v>19.2</v>
      </c>
      <c r="G6" s="221" t="s">
        <v>456</v>
      </c>
      <c r="H6" s="221">
        <v>80.8</v>
      </c>
      <c r="I6" s="221">
        <v>19.2</v>
      </c>
    </row>
    <row r="7" spans="1:9">
      <c r="A7" s="219" t="s">
        <v>219</v>
      </c>
      <c r="B7" s="694">
        <v>72.3</v>
      </c>
      <c r="C7" s="371">
        <v>27.7</v>
      </c>
      <c r="G7" s="221" t="s">
        <v>454</v>
      </c>
      <c r="H7" s="221">
        <v>81.2</v>
      </c>
      <c r="I7" s="221">
        <v>18.8</v>
      </c>
    </row>
    <row r="8" spans="1:9">
      <c r="A8" s="219" t="s">
        <v>470</v>
      </c>
      <c r="B8" s="694">
        <v>56.1</v>
      </c>
      <c r="C8" s="371">
        <v>43.9</v>
      </c>
      <c r="G8" s="221" t="s">
        <v>452</v>
      </c>
      <c r="H8" s="221">
        <v>71.3</v>
      </c>
      <c r="I8" s="221">
        <v>28.7</v>
      </c>
    </row>
    <row r="9" spans="1:9">
      <c r="A9" s="219" t="s">
        <v>218</v>
      </c>
      <c r="B9" s="694">
        <v>86.1</v>
      </c>
      <c r="C9" s="371">
        <v>13.9</v>
      </c>
      <c r="G9" s="221" t="s">
        <v>450</v>
      </c>
      <c r="H9" s="221">
        <v>73.099999999999994</v>
      </c>
      <c r="I9" s="221">
        <v>26.9</v>
      </c>
    </row>
    <row r="10" spans="1:9">
      <c r="A10" s="904" t="s">
        <v>469</v>
      </c>
      <c r="B10" s="694">
        <v>81.2</v>
      </c>
      <c r="C10" s="371">
        <v>18.8</v>
      </c>
      <c r="G10" s="221" t="s">
        <v>448</v>
      </c>
      <c r="H10" s="221">
        <v>87.6</v>
      </c>
      <c r="I10" s="221">
        <v>12.4</v>
      </c>
    </row>
    <row r="11" spans="1:9">
      <c r="A11" s="904" t="s">
        <v>468</v>
      </c>
      <c r="B11" s="694">
        <v>88.2</v>
      </c>
      <c r="C11" s="371">
        <v>11.8</v>
      </c>
      <c r="G11" s="221" t="s">
        <v>74</v>
      </c>
      <c r="H11" s="221">
        <v>84.2</v>
      </c>
      <c r="I11" s="221">
        <v>15.8</v>
      </c>
    </row>
    <row r="12" spans="1:9">
      <c r="A12" s="904" t="s">
        <v>409</v>
      </c>
      <c r="B12" s="694">
        <v>91.4</v>
      </c>
      <c r="C12" s="371">
        <v>8.6</v>
      </c>
      <c r="G12" s="221" t="s">
        <v>447</v>
      </c>
      <c r="H12" s="221">
        <v>84.6</v>
      </c>
      <c r="I12" s="221">
        <v>15.4</v>
      </c>
    </row>
    <row r="13" spans="1:9">
      <c r="A13" s="904" t="s">
        <v>416</v>
      </c>
      <c r="B13" s="694">
        <v>83.8</v>
      </c>
      <c r="C13" s="371">
        <v>16.2</v>
      </c>
    </row>
    <row r="14" spans="1:9">
      <c r="A14" s="904" t="s">
        <v>467</v>
      </c>
      <c r="B14" s="694">
        <v>79.5</v>
      </c>
      <c r="C14" s="371">
        <v>20.5</v>
      </c>
    </row>
    <row r="15" spans="1:9">
      <c r="A15" s="904" t="s">
        <v>466</v>
      </c>
      <c r="B15" s="694">
        <v>85.9</v>
      </c>
      <c r="C15" s="371">
        <v>14.1</v>
      </c>
    </row>
    <row r="16" spans="1:9">
      <c r="A16" s="904" t="s">
        <v>454</v>
      </c>
      <c r="B16" s="694">
        <v>81.2</v>
      </c>
      <c r="C16" s="371">
        <v>18.8</v>
      </c>
    </row>
    <row r="17" spans="1:3">
      <c r="A17" s="904" t="s">
        <v>452</v>
      </c>
      <c r="B17" s="694">
        <v>71.3</v>
      </c>
      <c r="C17" s="371">
        <v>28.7</v>
      </c>
    </row>
    <row r="18" spans="1:3">
      <c r="A18" s="904" t="s">
        <v>413</v>
      </c>
      <c r="B18" s="694">
        <v>78.7</v>
      </c>
      <c r="C18" s="371">
        <v>21.3</v>
      </c>
    </row>
    <row r="19" spans="1:3">
      <c r="A19" s="904" t="s">
        <v>450</v>
      </c>
      <c r="B19" s="694">
        <v>73.099999999999994</v>
      </c>
      <c r="C19" s="371">
        <v>26.9</v>
      </c>
    </row>
    <row r="20" spans="1:3">
      <c r="A20" s="904" t="s">
        <v>455</v>
      </c>
      <c r="B20" s="694">
        <v>90.2</v>
      </c>
      <c r="C20" s="371">
        <v>9.8000000000000007</v>
      </c>
    </row>
    <row r="21" spans="1:3">
      <c r="A21" s="904" t="s">
        <v>453</v>
      </c>
      <c r="B21" s="694">
        <v>84.2</v>
      </c>
      <c r="C21" s="371">
        <v>15.8</v>
      </c>
    </row>
    <row r="22" spans="1:3">
      <c r="A22" s="904" t="s">
        <v>451</v>
      </c>
      <c r="B22" s="694">
        <v>94.6</v>
      </c>
      <c r="C22" s="371">
        <v>5.4</v>
      </c>
    </row>
    <row r="23" spans="1:3">
      <c r="A23" s="904" t="s">
        <v>449</v>
      </c>
      <c r="B23" s="694">
        <v>90.9</v>
      </c>
      <c r="C23" s="371">
        <v>9.1</v>
      </c>
    </row>
    <row r="24" spans="1:3">
      <c r="A24" s="904" t="s">
        <v>448</v>
      </c>
      <c r="B24" s="694">
        <v>87.6</v>
      </c>
      <c r="C24" s="371">
        <v>12.4</v>
      </c>
    </row>
    <row r="25" spans="1:3">
      <c r="A25" s="904" t="s">
        <v>74</v>
      </c>
      <c r="B25" s="694">
        <v>84.2</v>
      </c>
      <c r="C25" s="371">
        <v>15.8</v>
      </c>
    </row>
    <row r="26" spans="1:3">
      <c r="A26" s="904" t="s">
        <v>447</v>
      </c>
      <c r="B26" s="694">
        <v>84.6</v>
      </c>
      <c r="C26" s="371">
        <v>15.4</v>
      </c>
    </row>
    <row r="27" spans="1:3">
      <c r="A27" s="904" t="s">
        <v>446</v>
      </c>
      <c r="B27" s="694">
        <v>91.2</v>
      </c>
      <c r="C27" s="371">
        <v>8.8000000000000007</v>
      </c>
    </row>
    <row r="28" spans="1:3">
      <c r="A28" s="904" t="s">
        <v>445</v>
      </c>
      <c r="B28" s="694">
        <v>89.9</v>
      </c>
      <c r="C28" s="371">
        <v>10.1</v>
      </c>
    </row>
    <row r="29" spans="1:3">
      <c r="A29" s="904" t="s">
        <v>444</v>
      </c>
      <c r="B29" s="694">
        <v>91.3</v>
      </c>
      <c r="C29" s="371">
        <v>8.6999999999999993</v>
      </c>
    </row>
    <row r="30" spans="1:3">
      <c r="A30" s="904" t="s">
        <v>443</v>
      </c>
      <c r="B30" s="694">
        <v>88</v>
      </c>
      <c r="C30" s="371">
        <v>12</v>
      </c>
    </row>
    <row r="31" spans="1:3">
      <c r="A31" s="904" t="s">
        <v>442</v>
      </c>
      <c r="B31" s="694">
        <v>94.4</v>
      </c>
      <c r="C31" s="371">
        <v>5.6</v>
      </c>
    </row>
    <row r="32" spans="1:3">
      <c r="A32" s="904" t="s">
        <v>441</v>
      </c>
      <c r="B32" s="694">
        <v>90.3</v>
      </c>
      <c r="C32" s="371">
        <v>9.6999999999999993</v>
      </c>
    </row>
    <row r="33" spans="1:3">
      <c r="A33" s="904" t="s">
        <v>440</v>
      </c>
      <c r="B33" s="694">
        <v>84.5</v>
      </c>
      <c r="C33" s="371">
        <v>15.5</v>
      </c>
    </row>
    <row r="34" spans="1:3">
      <c r="A34" s="904" t="s">
        <v>439</v>
      </c>
      <c r="B34" s="694">
        <v>90.3</v>
      </c>
      <c r="C34" s="371">
        <v>9.6999999999999993</v>
      </c>
    </row>
    <row r="35" spans="1:3">
      <c r="A35" s="904" t="s">
        <v>438</v>
      </c>
      <c r="B35" s="694">
        <v>89.5</v>
      </c>
      <c r="C35" s="371">
        <v>10.5</v>
      </c>
    </row>
    <row r="36" spans="1:3">
      <c r="A36" s="904" t="s">
        <v>437</v>
      </c>
      <c r="B36" s="694">
        <v>89.2</v>
      </c>
      <c r="C36" s="371">
        <v>10.8</v>
      </c>
    </row>
    <row r="37" spans="1:3">
      <c r="A37" s="219" t="s">
        <v>436</v>
      </c>
      <c r="B37" s="694">
        <v>77</v>
      </c>
      <c r="C37" s="371">
        <v>23</v>
      </c>
    </row>
    <row r="38" spans="1:3">
      <c r="A38" s="219" t="s">
        <v>435</v>
      </c>
      <c r="B38" s="694">
        <v>90.3</v>
      </c>
      <c r="C38" s="371">
        <v>9.6999999999999993</v>
      </c>
    </row>
    <row r="39" spans="1:3">
      <c r="A39" s="219" t="s">
        <v>434</v>
      </c>
      <c r="B39" s="694" t="s">
        <v>164</v>
      </c>
      <c r="C39" s="371" t="s">
        <v>164</v>
      </c>
    </row>
    <row r="40" spans="1:3">
      <c r="A40" s="219" t="s">
        <v>433</v>
      </c>
      <c r="B40" s="694">
        <v>81.900000000000006</v>
      </c>
      <c r="C40" s="371">
        <v>18.100000000000001</v>
      </c>
    </row>
    <row r="41" spans="1:3">
      <c r="A41" s="219" t="s">
        <v>432</v>
      </c>
      <c r="B41" s="694">
        <v>87.7</v>
      </c>
      <c r="C41" s="371">
        <v>12.3</v>
      </c>
    </row>
    <row r="42" spans="1:3">
      <c r="A42" s="219" t="s">
        <v>431</v>
      </c>
      <c r="B42" s="694">
        <v>93</v>
      </c>
      <c r="C42" s="371">
        <v>7</v>
      </c>
    </row>
    <row r="43" spans="1:3">
      <c r="A43" s="219" t="s">
        <v>430</v>
      </c>
      <c r="B43" s="694">
        <v>46.1</v>
      </c>
      <c r="C43" s="371">
        <v>53.9</v>
      </c>
    </row>
    <row r="44" spans="1:3" ht="25.5">
      <c r="A44" s="219" t="s">
        <v>429</v>
      </c>
      <c r="B44" s="694">
        <v>94.8</v>
      </c>
      <c r="C44" s="371">
        <v>5.2</v>
      </c>
    </row>
    <row r="45" spans="1:3">
      <c r="A45" s="219" t="s">
        <v>428</v>
      </c>
      <c r="B45" s="694">
        <v>96.9</v>
      </c>
      <c r="C45" s="371">
        <v>3.1</v>
      </c>
    </row>
    <row r="46" spans="1:3">
      <c r="A46" s="219" t="s">
        <v>426</v>
      </c>
      <c r="B46" s="694" t="s">
        <v>164</v>
      </c>
      <c r="C46" s="371" t="s">
        <v>164</v>
      </c>
    </row>
    <row r="47" spans="1:3" ht="15" customHeight="1">
      <c r="A47" s="220" t="s">
        <v>424</v>
      </c>
      <c r="B47" s="695">
        <v>96.8</v>
      </c>
      <c r="C47" s="142">
        <v>3.2</v>
      </c>
    </row>
    <row r="49" spans="1:1">
      <c r="A49" s="601" t="s">
        <v>421</v>
      </c>
    </row>
  </sheetData>
  <pageMargins left="0.7" right="0.7" top="0.75" bottom="0.75" header="0.3" footer="0.3"/>
  <pageSetup scale="82" orientation="portrait" horizontalDpi="0" verticalDpi="0" r:id="rId1"/>
</worksheet>
</file>

<file path=xl/worksheets/sheet39.xml><?xml version="1.0" encoding="utf-8"?>
<worksheet xmlns="http://schemas.openxmlformats.org/spreadsheetml/2006/main" xmlns:r="http://schemas.openxmlformats.org/officeDocument/2006/relationships">
  <dimension ref="A1:M50"/>
  <sheetViews>
    <sheetView view="pageBreakPreview" zoomScale="60" zoomScaleNormal="100" workbookViewId="0"/>
  </sheetViews>
  <sheetFormatPr defaultRowHeight="12.75"/>
  <cols>
    <col min="1" max="1" width="42.28515625" style="190" customWidth="1"/>
    <col min="2" max="6" width="12.7109375" style="190" customWidth="1"/>
    <col min="7" max="7" width="9.140625" style="190"/>
    <col min="8" max="8" width="26.85546875" style="190" customWidth="1"/>
    <col min="9" max="9" width="14.28515625" style="190" customWidth="1"/>
    <col min="10" max="10" width="11.7109375" style="190" customWidth="1"/>
    <col min="11" max="11" width="10.42578125" style="190" customWidth="1"/>
    <col min="12" max="12" width="12.140625" style="190" customWidth="1"/>
    <col min="13" max="13" width="7.85546875" style="190" bestFit="1" customWidth="1"/>
    <col min="14" max="16384" width="9.140625" style="190"/>
  </cols>
  <sheetData>
    <row r="1" spans="1:13" ht="15" customHeight="1">
      <c r="A1" s="919" t="s">
        <v>980</v>
      </c>
      <c r="B1" s="920"/>
      <c r="C1" s="920"/>
      <c r="D1" s="920"/>
      <c r="E1" s="920"/>
      <c r="F1" s="920"/>
    </row>
    <row r="2" spans="1:13" s="15" customFormat="1">
      <c r="A2" s="1212" t="s">
        <v>487</v>
      </c>
      <c r="B2" s="1212"/>
      <c r="C2" s="1212"/>
      <c r="D2" s="1212"/>
      <c r="E2" s="1212"/>
      <c r="F2" s="1212"/>
    </row>
    <row r="3" spans="1:13" s="15" customFormat="1">
      <c r="A3" s="17"/>
      <c r="B3" s="17"/>
      <c r="C3" s="17"/>
      <c r="D3" s="17"/>
      <c r="E3" s="17"/>
      <c r="F3" s="17"/>
    </row>
    <row r="4" spans="1:13" ht="77.099999999999994" customHeight="1">
      <c r="A4" s="413"/>
      <c r="B4" s="96" t="s">
        <v>486</v>
      </c>
      <c r="C4" s="96" t="s">
        <v>485</v>
      </c>
      <c r="D4" s="96" t="s">
        <v>484</v>
      </c>
      <c r="E4" s="96" t="s">
        <v>483</v>
      </c>
      <c r="F4" s="96" t="s">
        <v>482</v>
      </c>
    </row>
    <row r="5" spans="1:13" ht="14.45" customHeight="1">
      <c r="A5" s="218" t="s">
        <v>457</v>
      </c>
      <c r="B5" s="368">
        <v>24.7</v>
      </c>
      <c r="C5" s="368">
        <v>7.8</v>
      </c>
      <c r="D5" s="368">
        <v>16.8</v>
      </c>
      <c r="E5" s="368">
        <v>1.8</v>
      </c>
      <c r="F5" s="369">
        <v>21.8</v>
      </c>
    </row>
    <row r="6" spans="1:13" ht="14.45" customHeight="1">
      <c r="A6" s="219" t="s">
        <v>471</v>
      </c>
      <c r="B6" s="366" t="s">
        <v>164</v>
      </c>
      <c r="C6" s="366" t="s">
        <v>164</v>
      </c>
      <c r="D6" s="366" t="s">
        <v>164</v>
      </c>
      <c r="E6" s="366" t="s">
        <v>164</v>
      </c>
      <c r="F6" s="371" t="s">
        <v>164</v>
      </c>
      <c r="H6" s="341" t="s">
        <v>476</v>
      </c>
      <c r="I6" s="342" t="s">
        <v>486</v>
      </c>
      <c r="J6" s="342" t="s">
        <v>485</v>
      </c>
      <c r="K6" s="342" t="s">
        <v>484</v>
      </c>
      <c r="L6" s="342" t="s">
        <v>483</v>
      </c>
      <c r="M6" s="342" t="s">
        <v>482</v>
      </c>
    </row>
    <row r="7" spans="1:13" ht="14.45" customHeight="1">
      <c r="A7" s="219" t="s">
        <v>456</v>
      </c>
      <c r="B7" s="366">
        <v>34.299999999999997</v>
      </c>
      <c r="C7" s="366">
        <v>8.5</v>
      </c>
      <c r="D7" s="366">
        <v>18.100000000000001</v>
      </c>
      <c r="E7" s="366">
        <v>2.1</v>
      </c>
      <c r="F7" s="371">
        <v>21.5</v>
      </c>
      <c r="H7" s="343" t="s">
        <v>457</v>
      </c>
      <c r="I7" s="343">
        <v>24.7</v>
      </c>
      <c r="J7" s="343">
        <v>7.8</v>
      </c>
      <c r="K7" s="343">
        <v>16.8</v>
      </c>
      <c r="L7" s="343">
        <v>1.8</v>
      </c>
      <c r="M7" s="343">
        <v>21.8</v>
      </c>
    </row>
    <row r="8" spans="1:13" ht="14.45" customHeight="1">
      <c r="A8" s="219" t="s">
        <v>219</v>
      </c>
      <c r="B8" s="366">
        <v>21.1</v>
      </c>
      <c r="C8" s="366">
        <v>14.1</v>
      </c>
      <c r="D8" s="366">
        <v>21.8</v>
      </c>
      <c r="E8" s="366">
        <v>1.8</v>
      </c>
      <c r="F8" s="371">
        <v>18.100000000000001</v>
      </c>
      <c r="H8" s="344" t="s">
        <v>456</v>
      </c>
      <c r="I8" s="344">
        <v>34.299999999999997</v>
      </c>
      <c r="J8" s="344">
        <v>8.5</v>
      </c>
      <c r="K8" s="344">
        <v>18.100000000000001</v>
      </c>
      <c r="L8" s="344">
        <v>2.1</v>
      </c>
      <c r="M8" s="344">
        <v>21.5</v>
      </c>
    </row>
    <row r="9" spans="1:13" ht="14.45" customHeight="1">
      <c r="A9" s="219" t="s">
        <v>470</v>
      </c>
      <c r="B9" s="366">
        <v>8.1</v>
      </c>
      <c r="C9" s="366" t="s">
        <v>481</v>
      </c>
      <c r="D9" s="366" t="s">
        <v>481</v>
      </c>
      <c r="E9" s="366">
        <v>0</v>
      </c>
      <c r="F9" s="371">
        <v>0</v>
      </c>
      <c r="H9" s="343" t="s">
        <v>218</v>
      </c>
      <c r="I9" s="343">
        <v>47.5</v>
      </c>
      <c r="J9" s="343">
        <v>11</v>
      </c>
      <c r="K9" s="343">
        <v>21.2</v>
      </c>
      <c r="L9" s="343">
        <v>5</v>
      </c>
      <c r="M9" s="343">
        <v>53.7</v>
      </c>
    </row>
    <row r="10" spans="1:13" ht="14.45" customHeight="1">
      <c r="A10" s="219" t="s">
        <v>218</v>
      </c>
      <c r="B10" s="366">
        <v>47.5</v>
      </c>
      <c r="C10" s="366">
        <v>11</v>
      </c>
      <c r="D10" s="366">
        <v>21.2</v>
      </c>
      <c r="E10" s="366">
        <v>5</v>
      </c>
      <c r="F10" s="371">
        <v>53.7</v>
      </c>
      <c r="H10" s="344" t="s">
        <v>454</v>
      </c>
      <c r="I10" s="344">
        <v>28</v>
      </c>
      <c r="J10" s="344">
        <v>1.1000000000000001</v>
      </c>
      <c r="K10" s="344">
        <v>13.3</v>
      </c>
      <c r="L10" s="344">
        <v>0.5</v>
      </c>
      <c r="M10" s="344">
        <v>44.8</v>
      </c>
    </row>
    <row r="11" spans="1:13" ht="14.45" customHeight="1">
      <c r="A11" s="904" t="s">
        <v>469</v>
      </c>
      <c r="B11" s="366">
        <v>34.299999999999997</v>
      </c>
      <c r="C11" s="366">
        <v>6.3</v>
      </c>
      <c r="D11" s="366">
        <v>7.8</v>
      </c>
      <c r="E11" s="366">
        <v>1.7</v>
      </c>
      <c r="F11" s="371">
        <v>40.700000000000003</v>
      </c>
      <c r="H11" s="343" t="s">
        <v>452</v>
      </c>
      <c r="I11" s="343">
        <v>56.9</v>
      </c>
      <c r="J11" s="343">
        <v>9.4</v>
      </c>
      <c r="K11" s="343">
        <v>16.3</v>
      </c>
      <c r="L11" s="343">
        <v>6.4</v>
      </c>
      <c r="M11" s="343">
        <v>64.599999999999994</v>
      </c>
    </row>
    <row r="12" spans="1:13" ht="14.45" customHeight="1">
      <c r="A12" s="904" t="s">
        <v>468</v>
      </c>
      <c r="B12" s="366">
        <v>29.1</v>
      </c>
      <c r="C12" s="366">
        <v>26.6</v>
      </c>
      <c r="D12" s="366">
        <v>4.4000000000000004</v>
      </c>
      <c r="E12" s="366">
        <v>5.6</v>
      </c>
      <c r="F12" s="371">
        <v>36.799999999999997</v>
      </c>
      <c r="H12" s="344" t="s">
        <v>450</v>
      </c>
      <c r="I12" s="344">
        <v>53.7</v>
      </c>
      <c r="J12" s="344">
        <v>7.1</v>
      </c>
      <c r="K12" s="344">
        <v>21.4</v>
      </c>
      <c r="L12" s="344">
        <v>11.5</v>
      </c>
      <c r="M12" s="344">
        <v>61.6</v>
      </c>
    </row>
    <row r="13" spans="1:13" ht="14.45" customHeight="1">
      <c r="A13" s="904" t="s">
        <v>409</v>
      </c>
      <c r="B13" s="366">
        <v>69.099999999999994</v>
      </c>
      <c r="C13" s="366">
        <v>12.5</v>
      </c>
      <c r="D13" s="366">
        <v>25.3</v>
      </c>
      <c r="E13" s="366">
        <v>10.5</v>
      </c>
      <c r="F13" s="371">
        <v>75.7</v>
      </c>
      <c r="H13" s="343" t="s">
        <v>448</v>
      </c>
      <c r="I13" s="343">
        <v>32.9</v>
      </c>
      <c r="J13" s="343">
        <v>20.5</v>
      </c>
      <c r="K13" s="343">
        <v>20.9</v>
      </c>
      <c r="L13" s="343">
        <v>0.5</v>
      </c>
      <c r="M13" s="343">
        <v>34.799999999999997</v>
      </c>
    </row>
    <row r="14" spans="1:13" ht="14.45" customHeight="1">
      <c r="A14" s="904" t="s">
        <v>416</v>
      </c>
      <c r="B14" s="366">
        <v>46.2</v>
      </c>
      <c r="C14" s="366">
        <v>23.8</v>
      </c>
      <c r="D14" s="366">
        <v>23.8</v>
      </c>
      <c r="E14" s="366">
        <v>8</v>
      </c>
      <c r="F14" s="371">
        <v>49.4</v>
      </c>
      <c r="H14" s="344" t="s">
        <v>74</v>
      </c>
      <c r="I14" s="344">
        <v>52.4</v>
      </c>
      <c r="J14" s="344">
        <v>17.2</v>
      </c>
      <c r="K14" s="344">
        <v>23.4</v>
      </c>
      <c r="L14" s="344">
        <v>5</v>
      </c>
      <c r="M14" s="344">
        <v>64.8</v>
      </c>
    </row>
    <row r="15" spans="1:13" ht="14.45" customHeight="1">
      <c r="A15" s="904" t="s">
        <v>467</v>
      </c>
      <c r="B15" s="366">
        <v>48.1</v>
      </c>
      <c r="C15" s="366">
        <v>13.1</v>
      </c>
      <c r="D15" s="366">
        <v>29.5</v>
      </c>
      <c r="E15" s="366">
        <v>0.9</v>
      </c>
      <c r="F15" s="371">
        <v>42.6</v>
      </c>
      <c r="H15" s="343" t="s">
        <v>447</v>
      </c>
      <c r="I15" s="343">
        <v>45.4</v>
      </c>
      <c r="J15" s="343">
        <v>5.7</v>
      </c>
      <c r="K15" s="343">
        <v>18.399999999999999</v>
      </c>
      <c r="L15" s="343">
        <v>3.5</v>
      </c>
      <c r="M15" s="343">
        <v>44.2</v>
      </c>
    </row>
    <row r="16" spans="1:13" ht="14.45" customHeight="1">
      <c r="A16" s="904" t="s">
        <v>466</v>
      </c>
      <c r="B16" s="366">
        <v>40.6</v>
      </c>
      <c r="C16" s="366">
        <v>19.7</v>
      </c>
      <c r="D16" s="366">
        <v>32.200000000000003</v>
      </c>
      <c r="E16" s="366">
        <v>2.2999999999999998</v>
      </c>
      <c r="F16" s="371">
        <v>68.900000000000006</v>
      </c>
    </row>
    <row r="17" spans="1:6" ht="14.45" customHeight="1">
      <c r="A17" s="904" t="s">
        <v>454</v>
      </c>
      <c r="B17" s="366">
        <v>28</v>
      </c>
      <c r="C17" s="366">
        <v>1.1000000000000001</v>
      </c>
      <c r="D17" s="366">
        <v>13.3</v>
      </c>
      <c r="E17" s="366">
        <v>0.5</v>
      </c>
      <c r="F17" s="371">
        <v>44.8</v>
      </c>
    </row>
    <row r="18" spans="1:6" ht="14.45" customHeight="1">
      <c r="A18" s="904" t="s">
        <v>452</v>
      </c>
      <c r="B18" s="366">
        <v>56.9</v>
      </c>
      <c r="C18" s="366">
        <v>9.4</v>
      </c>
      <c r="D18" s="366">
        <v>16.3</v>
      </c>
      <c r="E18" s="366">
        <v>6.4</v>
      </c>
      <c r="F18" s="371">
        <v>64.599999999999994</v>
      </c>
    </row>
    <row r="19" spans="1:6" ht="14.45" customHeight="1">
      <c r="A19" s="904" t="s">
        <v>413</v>
      </c>
      <c r="B19" s="366">
        <v>31.5</v>
      </c>
      <c r="C19" s="366">
        <v>1.7</v>
      </c>
      <c r="D19" s="366">
        <v>11.8</v>
      </c>
      <c r="E19" s="366">
        <v>2.8</v>
      </c>
      <c r="F19" s="371">
        <v>40.1</v>
      </c>
    </row>
    <row r="20" spans="1:6" ht="14.45" customHeight="1">
      <c r="A20" s="904" t="s">
        <v>450</v>
      </c>
      <c r="B20" s="366">
        <v>53.7</v>
      </c>
      <c r="C20" s="366">
        <v>7.1</v>
      </c>
      <c r="D20" s="366">
        <v>21.4</v>
      </c>
      <c r="E20" s="366">
        <v>11.5</v>
      </c>
      <c r="F20" s="371">
        <v>61.6</v>
      </c>
    </row>
    <row r="21" spans="1:6" ht="14.45" customHeight="1">
      <c r="A21" s="904" t="s">
        <v>455</v>
      </c>
      <c r="B21" s="366">
        <v>58.6</v>
      </c>
      <c r="C21" s="366">
        <v>12.8</v>
      </c>
      <c r="D21" s="366">
        <v>18.2</v>
      </c>
      <c r="E21" s="366">
        <v>7</v>
      </c>
      <c r="F21" s="371">
        <v>60.3</v>
      </c>
    </row>
    <row r="22" spans="1:6" ht="14.45" customHeight="1">
      <c r="A22" s="904" t="s">
        <v>453</v>
      </c>
      <c r="B22" s="366">
        <v>59.6</v>
      </c>
      <c r="C22" s="366">
        <v>13.4</v>
      </c>
      <c r="D22" s="366">
        <v>37</v>
      </c>
      <c r="E22" s="366">
        <v>12.7</v>
      </c>
      <c r="F22" s="371">
        <v>70.900000000000006</v>
      </c>
    </row>
    <row r="23" spans="1:6" ht="14.45" customHeight="1">
      <c r="A23" s="904" t="s">
        <v>451</v>
      </c>
      <c r="B23" s="366">
        <v>53.4</v>
      </c>
      <c r="C23" s="366">
        <v>13.4</v>
      </c>
      <c r="D23" s="366">
        <v>17.2</v>
      </c>
      <c r="E23" s="366">
        <v>7.7</v>
      </c>
      <c r="F23" s="371">
        <v>71</v>
      </c>
    </row>
    <row r="24" spans="1:6" ht="14.45" customHeight="1">
      <c r="A24" s="904" t="s">
        <v>449</v>
      </c>
      <c r="B24" s="366">
        <v>62.6</v>
      </c>
      <c r="C24" s="366">
        <v>30.3</v>
      </c>
      <c r="D24" s="366">
        <v>47.2</v>
      </c>
      <c r="E24" s="366">
        <v>7.1</v>
      </c>
      <c r="F24" s="371">
        <v>69</v>
      </c>
    </row>
    <row r="25" spans="1:6" ht="14.45" customHeight="1">
      <c r="A25" s="904" t="s">
        <v>448</v>
      </c>
      <c r="B25" s="366">
        <v>32.9</v>
      </c>
      <c r="C25" s="366">
        <v>20.5</v>
      </c>
      <c r="D25" s="366">
        <v>20.9</v>
      </c>
      <c r="E25" s="366">
        <v>0.5</v>
      </c>
      <c r="F25" s="371">
        <v>34.799999999999997</v>
      </c>
    </row>
    <row r="26" spans="1:6" ht="14.45" customHeight="1">
      <c r="A26" s="904" t="s">
        <v>74</v>
      </c>
      <c r="B26" s="366">
        <v>52.4</v>
      </c>
      <c r="C26" s="366">
        <v>17.2</v>
      </c>
      <c r="D26" s="366">
        <v>23.4</v>
      </c>
      <c r="E26" s="366">
        <v>5</v>
      </c>
      <c r="F26" s="371">
        <v>64.8</v>
      </c>
    </row>
    <row r="27" spans="1:6" ht="14.45" customHeight="1">
      <c r="A27" s="904" t="s">
        <v>447</v>
      </c>
      <c r="B27" s="366">
        <v>45.4</v>
      </c>
      <c r="C27" s="366">
        <v>5.7</v>
      </c>
      <c r="D27" s="366">
        <v>18.399999999999999</v>
      </c>
      <c r="E27" s="366">
        <v>3.5</v>
      </c>
      <c r="F27" s="371">
        <v>44.2</v>
      </c>
    </row>
    <row r="28" spans="1:6" ht="14.45" customHeight="1">
      <c r="A28" s="904" t="s">
        <v>446</v>
      </c>
      <c r="B28" s="366">
        <v>65.2</v>
      </c>
      <c r="C28" s="366">
        <v>15.1</v>
      </c>
      <c r="D28" s="366">
        <v>28.3</v>
      </c>
      <c r="E28" s="366">
        <v>7.9</v>
      </c>
      <c r="F28" s="371">
        <v>69.3</v>
      </c>
    </row>
    <row r="29" spans="1:6" ht="14.45" customHeight="1">
      <c r="A29" s="904" t="s">
        <v>445</v>
      </c>
      <c r="B29" s="366">
        <v>64.5</v>
      </c>
      <c r="C29" s="366">
        <v>9.8000000000000007</v>
      </c>
      <c r="D29" s="366">
        <v>22</v>
      </c>
      <c r="E29" s="366">
        <v>10.7</v>
      </c>
      <c r="F29" s="371">
        <v>76.3</v>
      </c>
    </row>
    <row r="30" spans="1:6" ht="14.45" customHeight="1">
      <c r="A30" s="905" t="s">
        <v>444</v>
      </c>
      <c r="B30" s="366">
        <v>62.6</v>
      </c>
      <c r="C30" s="366">
        <v>21.1</v>
      </c>
      <c r="D30" s="366">
        <v>24.9</v>
      </c>
      <c r="E30" s="366">
        <v>6.5</v>
      </c>
      <c r="F30" s="371">
        <v>74.2</v>
      </c>
    </row>
    <row r="31" spans="1:6" ht="14.45" customHeight="1">
      <c r="A31" s="904" t="s">
        <v>443</v>
      </c>
      <c r="B31" s="366">
        <v>54.8</v>
      </c>
      <c r="C31" s="366">
        <v>14.7</v>
      </c>
      <c r="D31" s="366">
        <v>29.1</v>
      </c>
      <c r="E31" s="366">
        <v>8.1999999999999993</v>
      </c>
      <c r="F31" s="371">
        <v>63.9</v>
      </c>
    </row>
    <row r="32" spans="1:6" ht="14.45" customHeight="1">
      <c r="A32" s="904" t="s">
        <v>442</v>
      </c>
      <c r="B32" s="366">
        <v>66.7</v>
      </c>
      <c r="C32" s="366">
        <v>0</v>
      </c>
      <c r="D32" s="366">
        <v>41.7</v>
      </c>
      <c r="E32" s="366">
        <v>11.1</v>
      </c>
      <c r="F32" s="371">
        <v>44.4</v>
      </c>
    </row>
    <row r="33" spans="1:6" ht="14.45" customHeight="1">
      <c r="A33" s="904" t="s">
        <v>441</v>
      </c>
      <c r="B33" s="366">
        <v>49.2</v>
      </c>
      <c r="C33" s="366">
        <v>6.9</v>
      </c>
      <c r="D33" s="366">
        <v>21.1</v>
      </c>
      <c r="E33" s="366">
        <v>2.4</v>
      </c>
      <c r="F33" s="371">
        <v>55.5</v>
      </c>
    </row>
    <row r="34" spans="1:6" ht="14.45" customHeight="1">
      <c r="A34" s="904" t="s">
        <v>440</v>
      </c>
      <c r="B34" s="366">
        <v>53.5</v>
      </c>
      <c r="C34" s="366">
        <v>19.100000000000001</v>
      </c>
      <c r="D34" s="366">
        <v>28.7</v>
      </c>
      <c r="E34" s="366">
        <v>10.199999999999999</v>
      </c>
      <c r="F34" s="371">
        <v>72.7</v>
      </c>
    </row>
    <row r="35" spans="1:6" ht="14.45" customHeight="1">
      <c r="A35" s="904" t="s">
        <v>439</v>
      </c>
      <c r="B35" s="366">
        <v>63.5</v>
      </c>
      <c r="C35" s="366">
        <v>18.3</v>
      </c>
      <c r="D35" s="366">
        <v>45.2</v>
      </c>
      <c r="E35" s="366">
        <v>13.8</v>
      </c>
      <c r="F35" s="371">
        <v>75</v>
      </c>
    </row>
    <row r="36" spans="1:6" ht="14.45" customHeight="1">
      <c r="A36" s="904" t="s">
        <v>438</v>
      </c>
      <c r="B36" s="366">
        <v>43</v>
      </c>
      <c r="C36" s="366">
        <v>7.6</v>
      </c>
      <c r="D36" s="366">
        <v>24.8</v>
      </c>
      <c r="E36" s="366">
        <v>1.7</v>
      </c>
      <c r="F36" s="371">
        <v>51.4</v>
      </c>
    </row>
    <row r="37" spans="1:6" ht="14.45" customHeight="1">
      <c r="A37" s="904" t="s">
        <v>437</v>
      </c>
      <c r="B37" s="366">
        <v>55.2</v>
      </c>
      <c r="C37" s="366">
        <v>11.8</v>
      </c>
      <c r="D37" s="366">
        <v>28.2</v>
      </c>
      <c r="E37" s="366">
        <v>13</v>
      </c>
      <c r="F37" s="371">
        <v>50.6</v>
      </c>
    </row>
    <row r="38" spans="1:6" ht="14.45" customHeight="1">
      <c r="A38" s="219" t="s">
        <v>436</v>
      </c>
      <c r="B38" s="366">
        <v>19.5</v>
      </c>
      <c r="C38" s="366">
        <v>6.1</v>
      </c>
      <c r="D38" s="366">
        <v>14.3</v>
      </c>
      <c r="E38" s="366">
        <v>1</v>
      </c>
      <c r="F38" s="371">
        <v>14.5</v>
      </c>
    </row>
    <row r="39" spans="1:6" ht="14.45" customHeight="1">
      <c r="A39" s="219" t="s">
        <v>435</v>
      </c>
      <c r="B39" s="366">
        <v>32.799999999999997</v>
      </c>
      <c r="C39" s="366">
        <v>9.9</v>
      </c>
      <c r="D39" s="366">
        <v>19.8</v>
      </c>
      <c r="E39" s="366">
        <v>0</v>
      </c>
      <c r="F39" s="371">
        <v>28</v>
      </c>
    </row>
    <row r="40" spans="1:6" ht="14.45" customHeight="1">
      <c r="A40" s="219" t="s">
        <v>434</v>
      </c>
      <c r="B40" s="366">
        <v>0.7</v>
      </c>
      <c r="C40" s="366" t="s">
        <v>164</v>
      </c>
      <c r="D40" s="366" t="s">
        <v>164</v>
      </c>
      <c r="E40" s="366">
        <v>0</v>
      </c>
      <c r="F40" s="371">
        <v>0</v>
      </c>
    </row>
    <row r="41" spans="1:6" ht="14.45" customHeight="1">
      <c r="A41" s="219" t="s">
        <v>433</v>
      </c>
      <c r="B41" s="366">
        <v>31.7</v>
      </c>
      <c r="C41" s="366">
        <v>1.1000000000000001</v>
      </c>
      <c r="D41" s="366">
        <v>14.4</v>
      </c>
      <c r="E41" s="366">
        <v>1</v>
      </c>
      <c r="F41" s="371">
        <v>11.8</v>
      </c>
    </row>
    <row r="42" spans="1:6" ht="14.45" customHeight="1">
      <c r="A42" s="219" t="s">
        <v>432</v>
      </c>
      <c r="B42" s="366">
        <v>37.4</v>
      </c>
      <c r="C42" s="366">
        <v>7.7</v>
      </c>
      <c r="D42" s="366">
        <v>22.9</v>
      </c>
      <c r="E42" s="366">
        <v>2.6</v>
      </c>
      <c r="F42" s="371">
        <v>24.5</v>
      </c>
    </row>
    <row r="43" spans="1:6" ht="14.45" customHeight="1">
      <c r="A43" s="219" t="s">
        <v>431</v>
      </c>
      <c r="B43" s="366">
        <v>12.9</v>
      </c>
      <c r="C43" s="366">
        <v>14.3</v>
      </c>
      <c r="D43" s="366">
        <v>32.5</v>
      </c>
      <c r="E43" s="366">
        <v>0</v>
      </c>
      <c r="F43" s="371">
        <v>6.8</v>
      </c>
    </row>
    <row r="44" spans="1:6" ht="14.45" customHeight="1">
      <c r="A44" s="219" t="s">
        <v>430</v>
      </c>
      <c r="B44" s="366">
        <v>30.1</v>
      </c>
      <c r="C44" s="366" t="s">
        <v>164</v>
      </c>
      <c r="D44" s="366" t="s">
        <v>164</v>
      </c>
      <c r="E44" s="366">
        <v>0</v>
      </c>
      <c r="F44" s="371">
        <v>0</v>
      </c>
    </row>
    <row r="45" spans="1:6" ht="14.45" customHeight="1">
      <c r="A45" s="219" t="s">
        <v>429</v>
      </c>
      <c r="B45" s="366">
        <v>34.200000000000003</v>
      </c>
      <c r="C45" s="366">
        <v>6</v>
      </c>
      <c r="D45" s="366">
        <v>22.6</v>
      </c>
      <c r="E45" s="366">
        <v>2.8</v>
      </c>
      <c r="F45" s="371">
        <v>31.2</v>
      </c>
    </row>
    <row r="46" spans="1:6" ht="14.45" customHeight="1">
      <c r="A46" s="219" t="s">
        <v>428</v>
      </c>
      <c r="B46" s="366">
        <v>53</v>
      </c>
      <c r="C46" s="366">
        <v>6.8</v>
      </c>
      <c r="D46" s="366">
        <v>27.3</v>
      </c>
      <c r="E46" s="366">
        <v>5.0999999999999996</v>
      </c>
      <c r="F46" s="371">
        <v>43.8</v>
      </c>
    </row>
    <row r="47" spans="1:6" ht="14.45" customHeight="1">
      <c r="A47" s="219" t="s">
        <v>426</v>
      </c>
      <c r="B47" s="366">
        <v>0</v>
      </c>
      <c r="C47" s="366" t="s">
        <v>480</v>
      </c>
      <c r="D47" s="366" t="s">
        <v>480</v>
      </c>
      <c r="E47" s="366">
        <v>0</v>
      </c>
      <c r="F47" s="371"/>
    </row>
    <row r="48" spans="1:6" ht="14.45" customHeight="1">
      <c r="A48" s="220" t="s">
        <v>424</v>
      </c>
      <c r="B48" s="385" t="s">
        <v>164</v>
      </c>
      <c r="C48" s="385" t="s">
        <v>164</v>
      </c>
      <c r="D48" s="385" t="s">
        <v>164</v>
      </c>
      <c r="E48" s="385">
        <v>5.6</v>
      </c>
      <c r="F48" s="142">
        <v>35.1</v>
      </c>
    </row>
    <row r="50" spans="1:1">
      <c r="A50" s="190" t="s">
        <v>421</v>
      </c>
    </row>
  </sheetData>
  <mergeCells count="1">
    <mergeCell ref="A2:F2"/>
  </mergeCells>
  <pageMargins left="0.70866141732283472" right="0.70866141732283472" top="0.74803149606299213" bottom="0.74803149606299213" header="0.31496062992125984" footer="0.31496062992125984"/>
  <pageSetup scale="77" orientation="portrait" horizontalDpi="0" verticalDpi="0" r:id="rId1"/>
</worksheet>
</file>

<file path=xl/worksheets/sheet4.xml><?xml version="1.0" encoding="utf-8"?>
<worksheet xmlns="http://schemas.openxmlformats.org/spreadsheetml/2006/main" xmlns:r="http://schemas.openxmlformats.org/officeDocument/2006/relationships">
  <sheetPr>
    <tabColor rgb="FFFFFF00"/>
  </sheetPr>
  <dimension ref="A1:T146"/>
  <sheetViews>
    <sheetView view="pageBreakPreview" zoomScale="90" zoomScaleNormal="100" zoomScaleSheetLayoutView="90" workbookViewId="0">
      <pane ySplit="5" topLeftCell="A6" activePane="bottomLeft" state="frozen"/>
      <selection activeCell="B146" sqref="B146"/>
      <selection pane="bottomLeft"/>
    </sheetView>
  </sheetViews>
  <sheetFormatPr defaultRowHeight="12.75"/>
  <cols>
    <col min="1" max="1" width="9.140625" style="5" customWidth="1"/>
    <col min="2" max="4" width="12.7109375" style="5" customWidth="1"/>
    <col min="5" max="5" width="13.85546875" style="5" customWidth="1"/>
    <col min="6" max="17" width="12.7109375" style="5" customWidth="1"/>
    <col min="18" max="21" width="9.140625" style="5"/>
    <col min="22" max="22" width="10.7109375" style="5" bestFit="1" customWidth="1"/>
    <col min="23" max="16384" width="9.140625" style="5"/>
  </cols>
  <sheetData>
    <row r="1" spans="1:20" ht="15.75">
      <c r="A1" s="535" t="s">
        <v>124</v>
      </c>
    </row>
    <row r="2" spans="1:20" s="3" customFormat="1" ht="15" customHeight="1"/>
    <row r="3" spans="1:20" s="99" customFormat="1" ht="15" customHeight="1">
      <c r="A3" s="635"/>
      <c r="B3" s="1129" t="s">
        <v>118</v>
      </c>
      <c r="C3" s="1130"/>
      <c r="D3" s="1130"/>
      <c r="E3" s="1131"/>
      <c r="F3" s="668" t="s">
        <v>219</v>
      </c>
      <c r="G3" s="1129" t="s">
        <v>117</v>
      </c>
      <c r="H3" s="1130"/>
      <c r="I3" s="1130"/>
      <c r="J3" s="1130"/>
      <c r="K3" s="1130"/>
      <c r="L3" s="1131"/>
      <c r="M3" s="1129" t="s">
        <v>116</v>
      </c>
      <c r="N3" s="1130"/>
      <c r="O3" s="1130"/>
      <c r="P3" s="1130"/>
      <c r="Q3" s="1131"/>
    </row>
    <row r="4" spans="1:20" s="3" customFormat="1" ht="63.75">
      <c r="A4" s="136"/>
      <c r="B4" s="128" t="str">
        <f>'[1]Inten BERD'!C3</f>
        <v>Logging and forestry</v>
      </c>
      <c r="C4" s="128" t="str">
        <f>'[1]Inten BERD'!D3</f>
        <v>Mining industries</v>
      </c>
      <c r="D4" s="128" t="s">
        <v>75</v>
      </c>
      <c r="E4" s="128" t="str">
        <f>'[1]Inten BERD'!F3</f>
        <v>Services industries incidental to mineral extraction</v>
      </c>
      <c r="F4" s="128" t="s">
        <v>71</v>
      </c>
      <c r="G4" s="574" t="str">
        <f>'[1]Inten BERD'!H3</f>
        <v>Wood industries</v>
      </c>
      <c r="H4" s="128" t="str">
        <f>'[1]Inten BERD'!I3</f>
        <v>Paper and allied products</v>
      </c>
      <c r="I4" s="128" t="str">
        <f>'[1]Inten BERD'!J3</f>
        <v>Primary metal</v>
      </c>
      <c r="J4" s="128" t="str">
        <f>'[1]Inten BERD'!K3</f>
        <v>Fabricated metal</v>
      </c>
      <c r="K4" s="128" t="str">
        <f>'[1]Inten BERD'!L3</f>
        <v>Non-metallic mineral</v>
      </c>
      <c r="L4" s="128" t="str">
        <f>'[1]Inten BERD'!M3</f>
        <v>Refined petroleum and coal products</v>
      </c>
      <c r="M4" s="574" t="s">
        <v>114</v>
      </c>
      <c r="N4" s="128" t="s">
        <v>113</v>
      </c>
      <c r="O4" s="128" t="s">
        <v>112</v>
      </c>
      <c r="P4" s="128" t="s">
        <v>111</v>
      </c>
      <c r="Q4" s="128" t="s">
        <v>110</v>
      </c>
    </row>
    <row r="5" spans="1:20" s="3" customFormat="1" ht="30" customHeight="1">
      <c r="A5" s="192"/>
      <c r="B5" s="128" t="s">
        <v>104</v>
      </c>
      <c r="C5" s="128" t="s">
        <v>103</v>
      </c>
      <c r="D5" s="128" t="s">
        <v>102</v>
      </c>
      <c r="E5" s="128" t="s">
        <v>101</v>
      </c>
      <c r="F5" s="128" t="s">
        <v>100</v>
      </c>
      <c r="G5" s="574" t="s">
        <v>99</v>
      </c>
      <c r="H5" s="128" t="s">
        <v>98</v>
      </c>
      <c r="I5" s="128" t="s">
        <v>97</v>
      </c>
      <c r="J5" s="128" t="s">
        <v>96</v>
      </c>
      <c r="K5" s="128" t="s">
        <v>95</v>
      </c>
      <c r="L5" s="128" t="s">
        <v>94</v>
      </c>
      <c r="M5" s="574" t="s">
        <v>93</v>
      </c>
      <c r="N5" s="128" t="s">
        <v>92</v>
      </c>
      <c r="O5" s="128" t="s">
        <v>91</v>
      </c>
      <c r="P5" s="128" t="s">
        <v>90</v>
      </c>
      <c r="Q5" s="128" t="s">
        <v>89</v>
      </c>
    </row>
    <row r="6" spans="1:20" s="3" customFormat="1">
      <c r="A6" s="206">
        <v>1974</v>
      </c>
      <c r="B6" s="633">
        <f>'[1]Inten BERD'!C4</f>
        <v>223</v>
      </c>
      <c r="C6" s="634">
        <f>'[1]Inten BERD'!D4</f>
        <v>11866</v>
      </c>
      <c r="D6" s="634">
        <f>'[1]Inten BERD'!E4</f>
        <v>16219</v>
      </c>
      <c r="E6" s="635" t="s">
        <v>164</v>
      </c>
      <c r="F6" s="636">
        <v>30566</v>
      </c>
      <c r="G6" s="634">
        <f>'[1]Inten BERD'!H4</f>
        <v>1362</v>
      </c>
      <c r="H6" s="634">
        <f>'[1]Inten BERD'!I4</f>
        <v>25254</v>
      </c>
      <c r="I6" s="634">
        <f>'[1]Inten BERD'!J4</f>
        <v>48762</v>
      </c>
      <c r="J6" s="634">
        <f>'[1]Inten BERD'!K4</f>
        <v>6617</v>
      </c>
      <c r="K6" s="634">
        <f>'[1]Inten BERD'!L4</f>
        <v>5464</v>
      </c>
      <c r="L6" s="637">
        <f>'[1]Inten BERD'!M4</f>
        <v>45206</v>
      </c>
      <c r="M6" s="634">
        <f>'[1]Inten BERD'!B4</f>
        <v>613053</v>
      </c>
      <c r="N6" s="634">
        <f t="shared" ref="N6:N11" si="0">SUM(C6,I6,J6:K6)</f>
        <v>72709</v>
      </c>
      <c r="O6" s="634">
        <f t="shared" ref="O6:O41" si="1">SUM(B6,G6:H6)</f>
        <v>26839</v>
      </c>
      <c r="P6" s="634">
        <f t="shared" ref="P6:P41" si="2">SUM(D6,F6,L6)</f>
        <v>91991</v>
      </c>
      <c r="Q6" s="637">
        <f t="shared" ref="Q6:Q41" si="3">SUM(N6:P6)</f>
        <v>191539</v>
      </c>
      <c r="S6" s="99"/>
      <c r="T6" s="99"/>
    </row>
    <row r="7" spans="1:20" s="3" customFormat="1">
      <c r="A7" s="105">
        <f t="shared" ref="A7:A43" si="4">A6+1</f>
        <v>1975</v>
      </c>
      <c r="B7" s="445">
        <f>'[1]Inten BERD'!C5</f>
        <v>1149</v>
      </c>
      <c r="C7" s="446">
        <f>'[1]Inten BERD'!D5</f>
        <v>13398</v>
      </c>
      <c r="D7" s="446">
        <f>'[1]Inten BERD'!E5</f>
        <v>28631</v>
      </c>
      <c r="E7" s="635" t="s">
        <v>164</v>
      </c>
      <c r="F7" s="638">
        <v>41620</v>
      </c>
      <c r="G7" s="446">
        <f>'[1]Inten BERD'!H5</f>
        <v>2207</v>
      </c>
      <c r="H7" s="446">
        <f>'[1]Inten BERD'!I5</f>
        <v>27014</v>
      </c>
      <c r="I7" s="446">
        <f>'[1]Inten BERD'!J5</f>
        <v>60893</v>
      </c>
      <c r="J7" s="446">
        <f>'[1]Inten BERD'!K5</f>
        <v>9466</v>
      </c>
      <c r="K7" s="446">
        <f>'[1]Inten BERD'!L5</f>
        <v>4729</v>
      </c>
      <c r="L7" s="635">
        <f>'[1]Inten BERD'!M5</f>
        <v>51721</v>
      </c>
      <c r="M7" s="446">
        <f>'[1]Inten BERD'!B5</f>
        <v>700006</v>
      </c>
      <c r="N7" s="446">
        <f t="shared" si="0"/>
        <v>88486</v>
      </c>
      <c r="O7" s="446">
        <f t="shared" si="1"/>
        <v>30370</v>
      </c>
      <c r="P7" s="446">
        <f t="shared" si="2"/>
        <v>121972</v>
      </c>
      <c r="Q7" s="635">
        <f t="shared" si="3"/>
        <v>240828</v>
      </c>
      <c r="S7" s="99"/>
      <c r="T7" s="99"/>
    </row>
    <row r="8" spans="1:20" s="3" customFormat="1">
      <c r="A8" s="105">
        <f t="shared" si="4"/>
        <v>1976</v>
      </c>
      <c r="B8" s="445">
        <f>'[1]Inten BERD'!C6</f>
        <v>2502</v>
      </c>
      <c r="C8" s="446">
        <f>'[1]Inten BERD'!D6</f>
        <v>14418</v>
      </c>
      <c r="D8" s="446">
        <f>'[1]Inten BERD'!E6</f>
        <v>22808</v>
      </c>
      <c r="E8" s="635" t="s">
        <v>164</v>
      </c>
      <c r="F8" s="638">
        <v>45566</v>
      </c>
      <c r="G8" s="446">
        <f>'[1]Inten BERD'!H6</f>
        <v>2882</v>
      </c>
      <c r="H8" s="446">
        <f>'[1]Inten BERD'!I6</f>
        <v>30107</v>
      </c>
      <c r="I8" s="446">
        <f>'[1]Inten BERD'!J6</f>
        <v>64837</v>
      </c>
      <c r="J8" s="446">
        <f>'[1]Inten BERD'!K6</f>
        <v>10087</v>
      </c>
      <c r="K8" s="446">
        <f>'[1]Inten BERD'!L6</f>
        <v>4558</v>
      </c>
      <c r="L8" s="635">
        <f>'[1]Inten BERD'!M6</f>
        <v>53877</v>
      </c>
      <c r="M8" s="446">
        <f>'[1]Inten BERD'!B6</f>
        <v>755221</v>
      </c>
      <c r="N8" s="446">
        <f t="shared" si="0"/>
        <v>93900</v>
      </c>
      <c r="O8" s="446">
        <f t="shared" si="1"/>
        <v>35491</v>
      </c>
      <c r="P8" s="446">
        <f t="shared" si="2"/>
        <v>122251</v>
      </c>
      <c r="Q8" s="635">
        <f t="shared" si="3"/>
        <v>251642</v>
      </c>
      <c r="S8" s="99"/>
      <c r="T8" s="99"/>
    </row>
    <row r="9" spans="1:20" s="3" customFormat="1">
      <c r="A9" s="105">
        <f t="shared" si="4"/>
        <v>1977</v>
      </c>
      <c r="B9" s="445">
        <f>'[1]Inten BERD'!C7</f>
        <v>2102</v>
      </c>
      <c r="C9" s="446">
        <f>'[1]Inten BERD'!D7</f>
        <v>13613</v>
      </c>
      <c r="D9" s="446">
        <f>'[1]Inten BERD'!E7</f>
        <v>36363</v>
      </c>
      <c r="E9" s="635" t="s">
        <v>164</v>
      </c>
      <c r="F9" s="638">
        <v>43886</v>
      </c>
      <c r="G9" s="446">
        <f>'[1]Inten BERD'!H7</f>
        <v>1940</v>
      </c>
      <c r="H9" s="446">
        <f>'[1]Inten BERD'!I7</f>
        <v>31837</v>
      </c>
      <c r="I9" s="446">
        <f>'[1]Inten BERD'!J7</f>
        <v>58431</v>
      </c>
      <c r="J9" s="446">
        <f>'[1]Inten BERD'!K7</f>
        <v>9591</v>
      </c>
      <c r="K9" s="446">
        <f>'[1]Inten BERD'!L7</f>
        <v>5391</v>
      </c>
      <c r="L9" s="635">
        <f>'[1]Inten BERD'!M7</f>
        <v>72473</v>
      </c>
      <c r="M9" s="446">
        <f>'[1]Inten BERD'!B7</f>
        <v>856719</v>
      </c>
      <c r="N9" s="446">
        <f t="shared" si="0"/>
        <v>87026</v>
      </c>
      <c r="O9" s="446">
        <f t="shared" si="1"/>
        <v>35879</v>
      </c>
      <c r="P9" s="446">
        <f t="shared" si="2"/>
        <v>152722</v>
      </c>
      <c r="Q9" s="635">
        <f t="shared" si="3"/>
        <v>275627</v>
      </c>
      <c r="S9" s="99"/>
      <c r="T9" s="99"/>
    </row>
    <row r="10" spans="1:20" s="3" customFormat="1">
      <c r="A10" s="105">
        <f t="shared" si="4"/>
        <v>1978</v>
      </c>
      <c r="B10" s="445">
        <f>'[1]Inten BERD'!C8</f>
        <v>2596</v>
      </c>
      <c r="C10" s="446">
        <f>'[1]Inten BERD'!D8</f>
        <v>17949</v>
      </c>
      <c r="D10" s="446">
        <f>'[1]Inten BERD'!E8</f>
        <v>33907</v>
      </c>
      <c r="E10" s="635" t="s">
        <v>164</v>
      </c>
      <c r="F10" s="638">
        <v>55871</v>
      </c>
      <c r="G10" s="579">
        <f>'[1]Inten BERD'!H8</f>
        <v>562</v>
      </c>
      <c r="H10" s="446">
        <f>'[1]Inten BERD'!I8</f>
        <v>32997</v>
      </c>
      <c r="I10" s="446">
        <f>'[1]Inten BERD'!J8</f>
        <v>65302</v>
      </c>
      <c r="J10" s="446">
        <f>'[1]Inten BERD'!K8</f>
        <v>10437</v>
      </c>
      <c r="K10" s="446">
        <f>'[1]Inten BERD'!L8</f>
        <v>5688</v>
      </c>
      <c r="L10" s="635">
        <f>'[1]Inten BERD'!M8</f>
        <v>102163</v>
      </c>
      <c r="M10" s="446">
        <f>'[1]Inten BERD'!B8</f>
        <v>1005835</v>
      </c>
      <c r="N10" s="446">
        <f t="shared" si="0"/>
        <v>99376</v>
      </c>
      <c r="O10" s="446">
        <f t="shared" si="1"/>
        <v>36155</v>
      </c>
      <c r="P10" s="446">
        <f t="shared" si="2"/>
        <v>191941</v>
      </c>
      <c r="Q10" s="635">
        <f t="shared" si="3"/>
        <v>327472</v>
      </c>
      <c r="S10" s="99"/>
      <c r="T10" s="99"/>
    </row>
    <row r="11" spans="1:20" s="3" customFormat="1">
      <c r="A11" s="105">
        <f t="shared" si="4"/>
        <v>1979</v>
      </c>
      <c r="B11" s="445">
        <f>'[1]Inten BERD'!C9</f>
        <v>3048</v>
      </c>
      <c r="C11" s="446">
        <f>'[1]Inten BERD'!D9</f>
        <v>20316</v>
      </c>
      <c r="D11" s="446">
        <f>'[1]Inten BERD'!E9</f>
        <v>71218</v>
      </c>
      <c r="E11" s="635" t="s">
        <v>164</v>
      </c>
      <c r="F11" s="638">
        <v>69387</v>
      </c>
      <c r="G11" s="446">
        <f>'[1]Inten BERD'!H9</f>
        <v>7043</v>
      </c>
      <c r="H11" s="446">
        <f>'[1]Inten BERD'!I9</f>
        <v>42960</v>
      </c>
      <c r="I11" s="446">
        <f>'[1]Inten BERD'!J9</f>
        <v>77780</v>
      </c>
      <c r="J11" s="446">
        <f>'[1]Inten BERD'!K9</f>
        <v>13683</v>
      </c>
      <c r="K11" s="446">
        <f>'[1]Inten BERD'!L9</f>
        <v>6442</v>
      </c>
      <c r="L11" s="635">
        <f>'[1]Inten BERD'!M9</f>
        <v>133517</v>
      </c>
      <c r="M11" s="446">
        <f>'[1]Inten BERD'!B9</f>
        <v>1265500</v>
      </c>
      <c r="N11" s="446">
        <f t="shared" si="0"/>
        <v>118221</v>
      </c>
      <c r="O11" s="446">
        <f t="shared" si="1"/>
        <v>53051</v>
      </c>
      <c r="P11" s="446">
        <f t="shared" si="2"/>
        <v>274122</v>
      </c>
      <c r="Q11" s="635">
        <f t="shared" si="3"/>
        <v>445394</v>
      </c>
      <c r="S11" s="99"/>
      <c r="T11" s="99"/>
    </row>
    <row r="12" spans="1:20" s="3" customFormat="1">
      <c r="A12" s="105">
        <f t="shared" si="4"/>
        <v>1980</v>
      </c>
      <c r="B12" s="445">
        <f>'[1]Inten BERD'!C10</f>
        <v>3532</v>
      </c>
      <c r="C12" s="446">
        <f>'[1]Inten BERD'!D10</f>
        <v>27953</v>
      </c>
      <c r="D12" s="446">
        <f>'[1]Inten BERD'!E10</f>
        <v>73007</v>
      </c>
      <c r="E12" s="635">
        <f>'[1]Inten BERD'!F10</f>
        <v>386</v>
      </c>
      <c r="F12" s="638">
        <v>75835</v>
      </c>
      <c r="G12" s="446">
        <f>'[1]Inten BERD'!H10</f>
        <v>10423</v>
      </c>
      <c r="H12" s="446">
        <f>'[1]Inten BERD'!I10</f>
        <v>51994</v>
      </c>
      <c r="I12" s="446">
        <f>'[1]Inten BERD'!J10</f>
        <v>106186</v>
      </c>
      <c r="J12" s="446">
        <f>'[1]Inten BERD'!K10</f>
        <v>14733</v>
      </c>
      <c r="K12" s="446">
        <f>'[1]Inten BERD'!L10</f>
        <v>7593</v>
      </c>
      <c r="L12" s="635">
        <f>'[1]Inten BERD'!M10</f>
        <v>161075</v>
      </c>
      <c r="M12" s="446">
        <f>'[1]Inten BERD'!B10</f>
        <v>1570873</v>
      </c>
      <c r="N12" s="446">
        <f t="shared" ref="N12:N25" si="5">SUM(C12,E12,I12:K12)</f>
        <v>156851</v>
      </c>
      <c r="O12" s="446">
        <f t="shared" si="1"/>
        <v>65949</v>
      </c>
      <c r="P12" s="446">
        <f t="shared" si="2"/>
        <v>309917</v>
      </c>
      <c r="Q12" s="635">
        <f t="shared" si="3"/>
        <v>532717</v>
      </c>
      <c r="S12" s="99"/>
      <c r="T12" s="99"/>
    </row>
    <row r="13" spans="1:20" s="3" customFormat="1">
      <c r="A13" s="105">
        <f t="shared" si="4"/>
        <v>1981</v>
      </c>
      <c r="B13" s="445">
        <f>'[1]Inten BERD'!C11</f>
        <v>3444</v>
      </c>
      <c r="C13" s="446">
        <f>'[1]Inten BERD'!D11</f>
        <v>47766</v>
      </c>
      <c r="D13" s="446">
        <f>'[1]Inten BERD'!E11</f>
        <v>80817</v>
      </c>
      <c r="E13" s="635">
        <f>'[1]Inten BERD'!F11</f>
        <v>3098</v>
      </c>
      <c r="F13" s="638">
        <v>92000</v>
      </c>
      <c r="G13" s="446">
        <f>'[1]Inten BERD'!H11</f>
        <v>11067</v>
      </c>
      <c r="H13" s="446">
        <f>'[1]Inten BERD'!I11</f>
        <v>67733</v>
      </c>
      <c r="I13" s="446">
        <f>'[1]Inten BERD'!J11</f>
        <v>110239</v>
      </c>
      <c r="J13" s="446">
        <f>'[1]Inten BERD'!K11</f>
        <v>21018</v>
      </c>
      <c r="K13" s="446">
        <f>'[1]Inten BERD'!L11</f>
        <v>9160</v>
      </c>
      <c r="L13" s="635">
        <f>'[1]Inten BERD'!M11</f>
        <v>272169</v>
      </c>
      <c r="M13" s="446">
        <f>'[1]Inten BERD'!B11</f>
        <v>2124469</v>
      </c>
      <c r="N13" s="446">
        <f t="shared" si="5"/>
        <v>191281</v>
      </c>
      <c r="O13" s="446">
        <f t="shared" si="1"/>
        <v>82244</v>
      </c>
      <c r="P13" s="446">
        <f t="shared" si="2"/>
        <v>444986</v>
      </c>
      <c r="Q13" s="635">
        <f t="shared" si="3"/>
        <v>718511</v>
      </c>
      <c r="S13" s="99"/>
      <c r="T13" s="99"/>
    </row>
    <row r="14" spans="1:20" s="3" customFormat="1">
      <c r="A14" s="105">
        <f t="shared" si="4"/>
        <v>1982</v>
      </c>
      <c r="B14" s="445">
        <f>'[1]Inten BERD'!C12</f>
        <v>3430</v>
      </c>
      <c r="C14" s="446">
        <f>'[1]Inten BERD'!D12</f>
        <v>44083</v>
      </c>
      <c r="D14" s="446">
        <f>'[1]Inten BERD'!E12</f>
        <v>85713</v>
      </c>
      <c r="E14" s="635">
        <f>'[1]Inten BERD'!F12</f>
        <v>3483</v>
      </c>
      <c r="F14" s="638">
        <v>122049</v>
      </c>
      <c r="G14" s="446">
        <f>'[1]Inten BERD'!H12</f>
        <v>10517</v>
      </c>
      <c r="H14" s="446">
        <f>'[1]Inten BERD'!I12</f>
        <v>62004</v>
      </c>
      <c r="I14" s="446">
        <f>'[1]Inten BERD'!J12</f>
        <v>109376</v>
      </c>
      <c r="J14" s="446">
        <f>'[1]Inten BERD'!K12</f>
        <v>27923</v>
      </c>
      <c r="K14" s="446">
        <f>'[1]Inten BERD'!L12</f>
        <v>9059</v>
      </c>
      <c r="L14" s="635">
        <f>'[1]Inten BERD'!M12</f>
        <v>244318</v>
      </c>
      <c r="M14" s="446">
        <f>'[1]Inten BERD'!B12</f>
        <v>2488542</v>
      </c>
      <c r="N14" s="446">
        <f t="shared" si="5"/>
        <v>193924</v>
      </c>
      <c r="O14" s="446">
        <f t="shared" si="1"/>
        <v>75951</v>
      </c>
      <c r="P14" s="446">
        <f t="shared" si="2"/>
        <v>452080</v>
      </c>
      <c r="Q14" s="635">
        <f t="shared" si="3"/>
        <v>721955</v>
      </c>
      <c r="S14" s="99"/>
      <c r="T14" s="99"/>
    </row>
    <row r="15" spans="1:20" s="3" customFormat="1">
      <c r="A15" s="105">
        <f t="shared" si="4"/>
        <v>1983</v>
      </c>
      <c r="B15" s="445">
        <f>'[1]Inten BERD'!C13</f>
        <v>3592</v>
      </c>
      <c r="C15" s="446">
        <f>'[1]Inten BERD'!D13</f>
        <v>40439</v>
      </c>
      <c r="D15" s="446">
        <f>'[1]Inten BERD'!E13</f>
        <v>50262</v>
      </c>
      <c r="E15" s="635">
        <f>'[1]Inten BERD'!F13</f>
        <v>2548</v>
      </c>
      <c r="F15" s="638">
        <v>118955</v>
      </c>
      <c r="G15" s="446">
        <f>'[1]Inten BERD'!H13</f>
        <v>11310</v>
      </c>
      <c r="H15" s="446">
        <f>'[1]Inten BERD'!I13</f>
        <v>55909</v>
      </c>
      <c r="I15" s="446">
        <f>'[1]Inten BERD'!J13</f>
        <v>103620</v>
      </c>
      <c r="J15" s="446">
        <f>'[1]Inten BERD'!K13</f>
        <v>27133</v>
      </c>
      <c r="K15" s="446">
        <f>'[1]Inten BERD'!L13</f>
        <v>10341</v>
      </c>
      <c r="L15" s="635">
        <f>'[1]Inten BERD'!M13</f>
        <v>184023</v>
      </c>
      <c r="M15" s="446">
        <f>'[1]Inten BERD'!B13</f>
        <v>2602378</v>
      </c>
      <c r="N15" s="446">
        <f t="shared" si="5"/>
        <v>184081</v>
      </c>
      <c r="O15" s="446">
        <f t="shared" si="1"/>
        <v>70811</v>
      </c>
      <c r="P15" s="446">
        <f t="shared" si="2"/>
        <v>353240</v>
      </c>
      <c r="Q15" s="635">
        <f t="shared" si="3"/>
        <v>608132</v>
      </c>
      <c r="S15" s="99"/>
      <c r="T15" s="99"/>
    </row>
    <row r="16" spans="1:20" s="3" customFormat="1">
      <c r="A16" s="105">
        <f t="shared" si="4"/>
        <v>1984</v>
      </c>
      <c r="B16" s="445">
        <f>'[1]Inten BERD'!C14</f>
        <v>4680</v>
      </c>
      <c r="C16" s="446">
        <f>'[1]Inten BERD'!D14</f>
        <v>43715</v>
      </c>
      <c r="D16" s="446">
        <f>'[1]Inten BERD'!E14</f>
        <v>68417</v>
      </c>
      <c r="E16" s="635">
        <f>'[1]Inten BERD'!F14</f>
        <v>3838</v>
      </c>
      <c r="F16" s="638">
        <v>148506</v>
      </c>
      <c r="G16" s="446">
        <f>'[1]Inten BERD'!H14</f>
        <v>12830</v>
      </c>
      <c r="H16" s="446">
        <f>'[1]Inten BERD'!I14</f>
        <v>64083</v>
      </c>
      <c r="I16" s="446">
        <f>'[1]Inten BERD'!J14</f>
        <v>120999</v>
      </c>
      <c r="J16" s="446">
        <f>'[1]Inten BERD'!K14</f>
        <v>23941</v>
      </c>
      <c r="K16" s="446">
        <f>'[1]Inten BERD'!L14</f>
        <v>16697</v>
      </c>
      <c r="L16" s="635">
        <f>'[1]Inten BERD'!M14</f>
        <v>218353</v>
      </c>
      <c r="M16" s="446">
        <f>'[1]Inten BERD'!B14</f>
        <v>3022157</v>
      </c>
      <c r="N16" s="446">
        <f t="shared" si="5"/>
        <v>209190</v>
      </c>
      <c r="O16" s="446">
        <f t="shared" si="1"/>
        <v>81593</v>
      </c>
      <c r="P16" s="446">
        <f t="shared" si="2"/>
        <v>435276</v>
      </c>
      <c r="Q16" s="635">
        <f t="shared" si="3"/>
        <v>726059</v>
      </c>
      <c r="S16" s="99"/>
      <c r="T16" s="99"/>
    </row>
    <row r="17" spans="1:20" s="3" customFormat="1">
      <c r="A17" s="105">
        <f t="shared" si="4"/>
        <v>1985</v>
      </c>
      <c r="B17" s="445">
        <f>'[1]Inten BERD'!C15</f>
        <v>4864</v>
      </c>
      <c r="C17" s="446">
        <f>'[1]Inten BERD'!D15</f>
        <v>47132</v>
      </c>
      <c r="D17" s="446">
        <f>'[1]Inten BERD'!E15</f>
        <v>69677</v>
      </c>
      <c r="E17" s="635">
        <f>'[1]Inten BERD'!F15</f>
        <v>3587</v>
      </c>
      <c r="F17" s="638">
        <v>179591</v>
      </c>
      <c r="G17" s="446">
        <f>'[1]Inten BERD'!H15</f>
        <v>15277</v>
      </c>
      <c r="H17" s="446">
        <f>'[1]Inten BERD'!I15</f>
        <v>74723</v>
      </c>
      <c r="I17" s="446">
        <f>'[1]Inten BERD'!J15</f>
        <v>119402</v>
      </c>
      <c r="J17" s="446">
        <f>'[1]Inten BERD'!K15</f>
        <v>29889</v>
      </c>
      <c r="K17" s="446">
        <f>'[1]Inten BERD'!L15</f>
        <v>19476</v>
      </c>
      <c r="L17" s="635">
        <f>'[1]Inten BERD'!M15</f>
        <v>205055</v>
      </c>
      <c r="M17" s="446">
        <f>'[1]Inten BERD'!B15</f>
        <v>3632862</v>
      </c>
      <c r="N17" s="446">
        <f t="shared" si="5"/>
        <v>219486</v>
      </c>
      <c r="O17" s="446">
        <f t="shared" si="1"/>
        <v>94864</v>
      </c>
      <c r="P17" s="446">
        <f t="shared" si="2"/>
        <v>454323</v>
      </c>
      <c r="Q17" s="635">
        <f t="shared" si="3"/>
        <v>768673</v>
      </c>
      <c r="S17" s="99"/>
      <c r="T17" s="99"/>
    </row>
    <row r="18" spans="1:20" s="3" customFormat="1">
      <c r="A18" s="105">
        <f t="shared" si="4"/>
        <v>1986</v>
      </c>
      <c r="B18" s="445">
        <f>'[1]Inten BERD'!C16</f>
        <v>5103</v>
      </c>
      <c r="C18" s="446">
        <f>'[1]Inten BERD'!D16</f>
        <v>49196</v>
      </c>
      <c r="D18" s="446">
        <f>'[1]Inten BERD'!E16</f>
        <v>39544</v>
      </c>
      <c r="E18" s="635">
        <f>'[1]Inten BERD'!F16</f>
        <v>2261</v>
      </c>
      <c r="F18" s="638">
        <v>210872</v>
      </c>
      <c r="G18" s="446">
        <f>'[1]Inten BERD'!H16</f>
        <v>16630</v>
      </c>
      <c r="H18" s="446">
        <f>'[1]Inten BERD'!I16</f>
        <v>89245</v>
      </c>
      <c r="I18" s="446">
        <f>'[1]Inten BERD'!J16</f>
        <v>115050</v>
      </c>
      <c r="J18" s="446">
        <f>'[1]Inten BERD'!K16</f>
        <v>34313</v>
      </c>
      <c r="K18" s="446">
        <f>'[1]Inten BERD'!L16</f>
        <v>15834</v>
      </c>
      <c r="L18" s="635">
        <f>'[1]Inten BERD'!M16</f>
        <v>147463</v>
      </c>
      <c r="M18" s="446">
        <f>'[1]Inten BERD'!B16</f>
        <v>4022233</v>
      </c>
      <c r="N18" s="446">
        <f t="shared" si="5"/>
        <v>216654</v>
      </c>
      <c r="O18" s="446">
        <f t="shared" si="1"/>
        <v>110978</v>
      </c>
      <c r="P18" s="446">
        <f t="shared" si="2"/>
        <v>397879</v>
      </c>
      <c r="Q18" s="635">
        <f t="shared" si="3"/>
        <v>725511</v>
      </c>
      <c r="S18" s="99"/>
      <c r="T18" s="99"/>
    </row>
    <row r="19" spans="1:20" s="3" customFormat="1">
      <c r="A19" s="105">
        <f t="shared" si="4"/>
        <v>1987</v>
      </c>
      <c r="B19" s="445">
        <f>'[1]Inten BERD'!C17</f>
        <v>5653</v>
      </c>
      <c r="C19" s="446">
        <f>'[1]Inten BERD'!D17</f>
        <v>42077</v>
      </c>
      <c r="D19" s="446">
        <f>'[1]Inten BERD'!E17</f>
        <v>47987</v>
      </c>
      <c r="E19" s="635">
        <f>'[1]Inten BERD'!F17</f>
        <v>3959</v>
      </c>
      <c r="F19" s="638">
        <v>212705</v>
      </c>
      <c r="G19" s="446">
        <f>'[1]Inten BERD'!H17</f>
        <v>18777</v>
      </c>
      <c r="H19" s="446">
        <f>'[1]Inten BERD'!I17</f>
        <v>86410</v>
      </c>
      <c r="I19" s="446">
        <f>'[1]Inten BERD'!J17</f>
        <v>141417</v>
      </c>
      <c r="J19" s="446">
        <f>'[1]Inten BERD'!K17</f>
        <v>34824</v>
      </c>
      <c r="K19" s="446">
        <f>'[1]Inten BERD'!L17</f>
        <v>15081</v>
      </c>
      <c r="L19" s="635">
        <f>'[1]Inten BERD'!M17</f>
        <v>101424</v>
      </c>
      <c r="M19" s="446">
        <f>'[1]Inten BERD'!B17</f>
        <v>4340197</v>
      </c>
      <c r="N19" s="446">
        <f t="shared" si="5"/>
        <v>237358</v>
      </c>
      <c r="O19" s="446">
        <f t="shared" si="1"/>
        <v>110840</v>
      </c>
      <c r="P19" s="446">
        <f t="shared" si="2"/>
        <v>362116</v>
      </c>
      <c r="Q19" s="635">
        <f t="shared" si="3"/>
        <v>710314</v>
      </c>
      <c r="S19" s="99"/>
      <c r="T19" s="99"/>
    </row>
    <row r="20" spans="1:20" s="3" customFormat="1">
      <c r="A20" s="105">
        <f t="shared" si="4"/>
        <v>1988</v>
      </c>
      <c r="B20" s="445">
        <f>'[1]Inten BERD'!C18</f>
        <v>6790</v>
      </c>
      <c r="C20" s="446">
        <f>'[1]Inten BERD'!D18</f>
        <v>42680</v>
      </c>
      <c r="D20" s="446">
        <f>'[1]Inten BERD'!E18</f>
        <v>53311</v>
      </c>
      <c r="E20" s="635">
        <f>'[1]Inten BERD'!F18</f>
        <v>3995</v>
      </c>
      <c r="F20" s="638">
        <v>219529</v>
      </c>
      <c r="G20" s="446">
        <f>'[1]Inten BERD'!H18</f>
        <v>20251</v>
      </c>
      <c r="H20" s="446">
        <f>'[1]Inten BERD'!I18</f>
        <v>144751</v>
      </c>
      <c r="I20" s="446">
        <f>'[1]Inten BERD'!J18</f>
        <v>160179</v>
      </c>
      <c r="J20" s="446">
        <f>'[1]Inten BERD'!K18</f>
        <v>39113</v>
      </c>
      <c r="K20" s="446">
        <f>'[1]Inten BERD'!L18</f>
        <v>20196</v>
      </c>
      <c r="L20" s="635">
        <f>'[1]Inten BERD'!M18</f>
        <v>130400</v>
      </c>
      <c r="M20" s="446">
        <f>'[1]Inten BERD'!B18</f>
        <v>4623368</v>
      </c>
      <c r="N20" s="446">
        <f t="shared" si="5"/>
        <v>266163</v>
      </c>
      <c r="O20" s="446">
        <f t="shared" si="1"/>
        <v>171792</v>
      </c>
      <c r="P20" s="446">
        <f t="shared" si="2"/>
        <v>403240</v>
      </c>
      <c r="Q20" s="635">
        <f t="shared" si="3"/>
        <v>841195</v>
      </c>
      <c r="S20" s="99"/>
      <c r="T20" s="99"/>
    </row>
    <row r="21" spans="1:20" s="3" customFormat="1">
      <c r="A21" s="105">
        <f t="shared" si="4"/>
        <v>1989</v>
      </c>
      <c r="B21" s="445">
        <f>'[1]Inten BERD'!C19</f>
        <v>7886</v>
      </c>
      <c r="C21" s="446">
        <f>'[1]Inten BERD'!D19</f>
        <v>45352</v>
      </c>
      <c r="D21" s="446">
        <f>'[1]Inten BERD'!E19</f>
        <v>50516</v>
      </c>
      <c r="E21" s="635">
        <f>'[1]Inten BERD'!F19</f>
        <v>4284</v>
      </c>
      <c r="F21" s="638">
        <v>222834</v>
      </c>
      <c r="G21" s="446">
        <f>'[1]Inten BERD'!H19</f>
        <v>17685</v>
      </c>
      <c r="H21" s="446">
        <f>'[1]Inten BERD'!I19</f>
        <v>151399</v>
      </c>
      <c r="I21" s="446">
        <f>'[1]Inten BERD'!J19</f>
        <v>161698</v>
      </c>
      <c r="J21" s="446">
        <f>'[1]Inten BERD'!K19</f>
        <v>41201</v>
      </c>
      <c r="K21" s="446">
        <f>'[1]Inten BERD'!L19</f>
        <v>20082</v>
      </c>
      <c r="L21" s="635">
        <f>'[1]Inten BERD'!M19</f>
        <v>149707</v>
      </c>
      <c r="M21" s="446">
        <f>'[1]Inten BERD'!B19</f>
        <v>4779125</v>
      </c>
      <c r="N21" s="446">
        <f t="shared" si="5"/>
        <v>272617</v>
      </c>
      <c r="O21" s="446">
        <f t="shared" si="1"/>
        <v>176970</v>
      </c>
      <c r="P21" s="446">
        <f t="shared" si="2"/>
        <v>423057</v>
      </c>
      <c r="Q21" s="635">
        <f t="shared" si="3"/>
        <v>872644</v>
      </c>
      <c r="S21" s="99"/>
      <c r="T21" s="99"/>
    </row>
    <row r="22" spans="1:20" s="3" customFormat="1" ht="15">
      <c r="A22" s="105">
        <f t="shared" si="4"/>
        <v>1990</v>
      </c>
      <c r="B22" s="445">
        <f>'[1]Inten BERD'!C20</f>
        <v>7508</v>
      </c>
      <c r="C22" s="446">
        <f>'[1]Inten BERD'!D20</f>
        <v>63466</v>
      </c>
      <c r="D22" s="446">
        <f>'[1]Inten BERD'!E20</f>
        <v>56294</v>
      </c>
      <c r="E22" s="635">
        <f>'[1]Inten BERD'!F20</f>
        <v>4733</v>
      </c>
      <c r="F22" s="638">
        <v>221296</v>
      </c>
      <c r="G22" s="446">
        <f>'[1]Inten BERD'!H20</f>
        <v>41676</v>
      </c>
      <c r="H22" s="446">
        <f>'[1]Inten BERD'!I20</f>
        <v>114725</v>
      </c>
      <c r="I22" s="446">
        <f>'[1]Inten BERD'!J20</f>
        <v>184876</v>
      </c>
      <c r="J22" s="446">
        <f>'[1]Inten BERD'!K20</f>
        <v>38318</v>
      </c>
      <c r="K22" s="446">
        <f>'[1]Inten BERD'!L20</f>
        <v>16740</v>
      </c>
      <c r="L22" s="635">
        <f>'[1]Inten BERD'!M20</f>
        <v>181455</v>
      </c>
      <c r="M22" s="446">
        <f>'[1]Inten BERD'!B20</f>
        <v>5169157</v>
      </c>
      <c r="N22" s="446">
        <f t="shared" si="5"/>
        <v>308133</v>
      </c>
      <c r="O22" s="446">
        <f t="shared" si="1"/>
        <v>163909</v>
      </c>
      <c r="P22" s="446">
        <f t="shared" si="2"/>
        <v>459045</v>
      </c>
      <c r="Q22" s="635">
        <f t="shared" si="3"/>
        <v>931087</v>
      </c>
      <c r="S22" s="99"/>
      <c r="T22" s="13"/>
    </row>
    <row r="23" spans="1:20" s="3" customFormat="1" ht="15">
      <c r="A23" s="105">
        <f t="shared" si="4"/>
        <v>1991</v>
      </c>
      <c r="B23" s="445">
        <f>'[1]Inten BERD'!C21</f>
        <v>11082</v>
      </c>
      <c r="C23" s="446">
        <f>'[1]Inten BERD'!D21</f>
        <v>71166</v>
      </c>
      <c r="D23" s="446">
        <f>'[1]Inten BERD'!E21</f>
        <v>48048</v>
      </c>
      <c r="E23" s="635">
        <f>'[1]Inten BERD'!F21</f>
        <v>4915</v>
      </c>
      <c r="F23" s="638">
        <v>232663</v>
      </c>
      <c r="G23" s="446">
        <f>'[1]Inten BERD'!H21</f>
        <v>18606</v>
      </c>
      <c r="H23" s="446">
        <f>'[1]Inten BERD'!I21</f>
        <v>97698</v>
      </c>
      <c r="I23" s="446">
        <f>'[1]Inten BERD'!J21</f>
        <v>185671</v>
      </c>
      <c r="J23" s="446">
        <f>'[1]Inten BERD'!K21</f>
        <v>43143</v>
      </c>
      <c r="K23" s="446">
        <f>'[1]Inten BERD'!L21</f>
        <v>14628</v>
      </c>
      <c r="L23" s="635">
        <f>'[1]Inten BERD'!M21</f>
        <v>163301</v>
      </c>
      <c r="M23" s="446">
        <f>'[1]Inten BERD'!B21</f>
        <v>5354690</v>
      </c>
      <c r="N23" s="446">
        <f t="shared" si="5"/>
        <v>319523</v>
      </c>
      <c r="O23" s="446">
        <f t="shared" si="1"/>
        <v>127386</v>
      </c>
      <c r="P23" s="446">
        <f t="shared" si="2"/>
        <v>444012</v>
      </c>
      <c r="Q23" s="635">
        <f t="shared" si="3"/>
        <v>890921</v>
      </c>
      <c r="S23" s="99"/>
      <c r="T23" s="13"/>
    </row>
    <row r="24" spans="1:20" s="3" customFormat="1" ht="15">
      <c r="A24" s="105">
        <f t="shared" si="4"/>
        <v>1992</v>
      </c>
      <c r="B24" s="445">
        <f>'[1]Inten BERD'!C22</f>
        <v>7807</v>
      </c>
      <c r="C24" s="446">
        <f>'[1]Inten BERD'!D22</f>
        <v>68408</v>
      </c>
      <c r="D24" s="446">
        <f>'[1]Inten BERD'!E22</f>
        <v>68718</v>
      </c>
      <c r="E24" s="635">
        <f>'[1]Inten BERD'!F22</f>
        <v>4940</v>
      </c>
      <c r="F24" s="638">
        <v>232988</v>
      </c>
      <c r="G24" s="446">
        <f>'[1]Inten BERD'!H22</f>
        <v>20236</v>
      </c>
      <c r="H24" s="446">
        <f>'[1]Inten BERD'!I22</f>
        <v>94130</v>
      </c>
      <c r="I24" s="446">
        <f>'[1]Inten BERD'!J22</f>
        <v>185168</v>
      </c>
      <c r="J24" s="446">
        <f>'[1]Inten BERD'!K22</f>
        <v>52286</v>
      </c>
      <c r="K24" s="446">
        <f>'[1]Inten BERD'!L22</f>
        <v>13477</v>
      </c>
      <c r="L24" s="635">
        <f>'[1]Inten BERD'!M22</f>
        <v>113209</v>
      </c>
      <c r="M24" s="446">
        <f>'[1]Inten BERD'!B22</f>
        <v>5742240</v>
      </c>
      <c r="N24" s="446">
        <f t="shared" si="5"/>
        <v>324279</v>
      </c>
      <c r="O24" s="446">
        <f t="shared" si="1"/>
        <v>122173</v>
      </c>
      <c r="P24" s="446">
        <f t="shared" si="2"/>
        <v>414915</v>
      </c>
      <c r="Q24" s="635">
        <f t="shared" si="3"/>
        <v>861367</v>
      </c>
      <c r="S24" s="99"/>
      <c r="T24" s="13"/>
    </row>
    <row r="25" spans="1:20" s="3" customFormat="1" ht="15">
      <c r="A25" s="105">
        <f t="shared" si="4"/>
        <v>1993</v>
      </c>
      <c r="B25" s="445">
        <f>'[1]Inten BERD'!C23</f>
        <v>8610</v>
      </c>
      <c r="C25" s="446">
        <f>'[1]Inten BERD'!D23</f>
        <v>68511</v>
      </c>
      <c r="D25" s="446">
        <f>'[1]Inten BERD'!E23</f>
        <v>87438</v>
      </c>
      <c r="E25" s="635">
        <f>'[1]Inten BERD'!F23</f>
        <v>9275</v>
      </c>
      <c r="F25" s="638">
        <v>226993</v>
      </c>
      <c r="G25" s="446">
        <f>'[1]Inten BERD'!H23</f>
        <v>23400</v>
      </c>
      <c r="H25" s="446">
        <f>'[1]Inten BERD'!I23</f>
        <v>102178</v>
      </c>
      <c r="I25" s="446">
        <f>'[1]Inten BERD'!J23</f>
        <v>181430</v>
      </c>
      <c r="J25" s="446">
        <f>'[1]Inten BERD'!K23</f>
        <v>69388</v>
      </c>
      <c r="K25" s="446">
        <f>'[1]Inten BERD'!L23</f>
        <v>12487</v>
      </c>
      <c r="L25" s="635">
        <f>'[1]Inten BERD'!M23</f>
        <v>107018</v>
      </c>
      <c r="M25" s="446">
        <f>'[1]Inten BERD'!B23</f>
        <v>6423785</v>
      </c>
      <c r="N25" s="446">
        <f t="shared" si="5"/>
        <v>341091</v>
      </c>
      <c r="O25" s="446">
        <f t="shared" si="1"/>
        <v>134188</v>
      </c>
      <c r="P25" s="446">
        <f t="shared" si="2"/>
        <v>421449</v>
      </c>
      <c r="Q25" s="635">
        <f t="shared" si="3"/>
        <v>896728</v>
      </c>
      <c r="S25" s="99"/>
      <c r="T25" s="13"/>
    </row>
    <row r="26" spans="1:20" s="3" customFormat="1" ht="15">
      <c r="A26" s="105"/>
      <c r="B26" s="445"/>
      <c r="C26" s="446"/>
      <c r="D26" s="446"/>
      <c r="E26" s="635"/>
      <c r="F26" s="638"/>
      <c r="G26" s="446"/>
      <c r="H26" s="446"/>
      <c r="I26" s="446"/>
      <c r="J26" s="446"/>
      <c r="K26" s="446"/>
      <c r="L26" s="635"/>
      <c r="M26" s="446"/>
      <c r="N26" s="446"/>
      <c r="O26" s="446"/>
      <c r="P26" s="446"/>
      <c r="Q26" s="635"/>
      <c r="S26" s="99"/>
      <c r="T26" s="13"/>
    </row>
    <row r="27" spans="1:20" s="3" customFormat="1" ht="15">
      <c r="A27" s="105">
        <f>A25+1</f>
        <v>1994</v>
      </c>
      <c r="B27" s="445">
        <v>16000</v>
      </c>
      <c r="C27" s="446">
        <v>81000</v>
      </c>
      <c r="D27" s="446">
        <v>111000</v>
      </c>
      <c r="E27" s="635" t="s">
        <v>164</v>
      </c>
      <c r="F27" s="638">
        <v>221000</v>
      </c>
      <c r="G27" s="446">
        <v>29000</v>
      </c>
      <c r="H27" s="446">
        <v>104000</v>
      </c>
      <c r="I27" s="446">
        <v>162000</v>
      </c>
      <c r="J27" s="446">
        <v>84000</v>
      </c>
      <c r="K27" s="446">
        <v>16000</v>
      </c>
      <c r="L27" s="635">
        <v>91000</v>
      </c>
      <c r="M27" s="446">
        <v>7567000</v>
      </c>
      <c r="N27" s="446">
        <f t="shared" ref="N27:N43" si="6">SUM(C27,I27:K27)</f>
        <v>343000</v>
      </c>
      <c r="O27" s="446">
        <f t="shared" si="1"/>
        <v>149000</v>
      </c>
      <c r="P27" s="446">
        <f t="shared" si="2"/>
        <v>423000</v>
      </c>
      <c r="Q27" s="635">
        <f t="shared" si="3"/>
        <v>915000</v>
      </c>
      <c r="S27" s="99"/>
      <c r="T27" s="13"/>
    </row>
    <row r="28" spans="1:20" s="3" customFormat="1" ht="15">
      <c r="A28" s="105">
        <f t="shared" si="4"/>
        <v>1995</v>
      </c>
      <c r="B28" s="445">
        <v>14000</v>
      </c>
      <c r="C28" s="446">
        <v>93000</v>
      </c>
      <c r="D28" s="446">
        <v>109000</v>
      </c>
      <c r="E28" s="635" t="s">
        <v>164</v>
      </c>
      <c r="F28" s="638">
        <v>201000</v>
      </c>
      <c r="G28" s="446">
        <v>33000</v>
      </c>
      <c r="H28" s="446">
        <v>127000</v>
      </c>
      <c r="I28" s="446">
        <v>151000</v>
      </c>
      <c r="J28" s="446">
        <v>73000</v>
      </c>
      <c r="K28" s="446">
        <v>14000</v>
      </c>
      <c r="L28" s="635">
        <v>89000</v>
      </c>
      <c r="M28" s="446">
        <v>7991000</v>
      </c>
      <c r="N28" s="446">
        <f t="shared" si="6"/>
        <v>331000</v>
      </c>
      <c r="O28" s="446">
        <f t="shared" si="1"/>
        <v>174000</v>
      </c>
      <c r="P28" s="446">
        <f t="shared" si="2"/>
        <v>399000</v>
      </c>
      <c r="Q28" s="635">
        <f t="shared" si="3"/>
        <v>904000</v>
      </c>
      <c r="S28" s="99"/>
      <c r="T28" s="13"/>
    </row>
    <row r="29" spans="1:20" s="3" customFormat="1" ht="15">
      <c r="A29" s="105">
        <f t="shared" si="4"/>
        <v>1996</v>
      </c>
      <c r="B29" s="445">
        <v>14000</v>
      </c>
      <c r="C29" s="446">
        <v>92000</v>
      </c>
      <c r="D29" s="446">
        <v>105000</v>
      </c>
      <c r="E29" s="635" t="s">
        <v>164</v>
      </c>
      <c r="F29" s="638">
        <v>227000</v>
      </c>
      <c r="G29" s="446">
        <v>29000</v>
      </c>
      <c r="H29" s="446">
        <v>121000</v>
      </c>
      <c r="I29" s="446">
        <v>160000</v>
      </c>
      <c r="J29" s="446">
        <v>62000</v>
      </c>
      <c r="K29" s="446">
        <v>13000</v>
      </c>
      <c r="L29" s="635">
        <v>113000</v>
      </c>
      <c r="M29" s="446">
        <v>7997000</v>
      </c>
      <c r="N29" s="446">
        <f t="shared" si="6"/>
        <v>327000</v>
      </c>
      <c r="O29" s="446">
        <f t="shared" si="1"/>
        <v>164000</v>
      </c>
      <c r="P29" s="446">
        <f t="shared" si="2"/>
        <v>445000</v>
      </c>
      <c r="Q29" s="635">
        <f t="shared" si="3"/>
        <v>936000</v>
      </c>
      <c r="S29" s="99"/>
      <c r="T29" s="13"/>
    </row>
    <row r="30" spans="1:20" s="3" customFormat="1" ht="15">
      <c r="A30" s="105">
        <f t="shared" si="4"/>
        <v>1997</v>
      </c>
      <c r="B30" s="445">
        <v>17000</v>
      </c>
      <c r="C30" s="446">
        <v>52000</v>
      </c>
      <c r="D30" s="446">
        <v>137000</v>
      </c>
      <c r="E30" s="635" t="s">
        <v>164</v>
      </c>
      <c r="F30" s="638">
        <v>182000</v>
      </c>
      <c r="G30" s="446">
        <v>35000</v>
      </c>
      <c r="H30" s="446">
        <v>130000</v>
      </c>
      <c r="I30" s="446">
        <v>163000</v>
      </c>
      <c r="J30" s="446">
        <v>57000</v>
      </c>
      <c r="K30" s="446">
        <v>12000</v>
      </c>
      <c r="L30" s="635">
        <v>101000</v>
      </c>
      <c r="M30" s="446">
        <v>8739000</v>
      </c>
      <c r="N30" s="446">
        <f t="shared" si="6"/>
        <v>284000</v>
      </c>
      <c r="O30" s="446">
        <f t="shared" si="1"/>
        <v>182000</v>
      </c>
      <c r="P30" s="446">
        <f t="shared" si="2"/>
        <v>420000</v>
      </c>
      <c r="Q30" s="635">
        <f t="shared" si="3"/>
        <v>886000</v>
      </c>
      <c r="S30" s="99"/>
      <c r="T30" s="13"/>
    </row>
    <row r="31" spans="1:20" s="3" customFormat="1" ht="15">
      <c r="A31" s="105">
        <f t="shared" si="4"/>
        <v>1998</v>
      </c>
      <c r="B31" s="445">
        <v>14000</v>
      </c>
      <c r="C31" s="446">
        <v>50000</v>
      </c>
      <c r="D31" s="446">
        <v>103000</v>
      </c>
      <c r="E31" s="635" t="s">
        <v>164</v>
      </c>
      <c r="F31" s="638">
        <v>214000</v>
      </c>
      <c r="G31" s="446">
        <v>39000</v>
      </c>
      <c r="H31" s="446">
        <v>146000</v>
      </c>
      <c r="I31" s="446">
        <v>163000</v>
      </c>
      <c r="J31" s="446">
        <v>70000</v>
      </c>
      <c r="K31" s="446">
        <v>14000</v>
      </c>
      <c r="L31" s="635">
        <v>78000</v>
      </c>
      <c r="M31" s="446">
        <v>9682000</v>
      </c>
      <c r="N31" s="446">
        <f t="shared" si="6"/>
        <v>297000</v>
      </c>
      <c r="O31" s="446">
        <f t="shared" si="1"/>
        <v>199000</v>
      </c>
      <c r="P31" s="446">
        <f t="shared" si="2"/>
        <v>395000</v>
      </c>
      <c r="Q31" s="635">
        <f t="shared" si="3"/>
        <v>891000</v>
      </c>
      <c r="S31" s="99"/>
      <c r="T31" s="13"/>
    </row>
    <row r="32" spans="1:20" s="3" customFormat="1" ht="15">
      <c r="A32" s="105">
        <f t="shared" si="4"/>
        <v>1999</v>
      </c>
      <c r="B32" s="445">
        <v>20000</v>
      </c>
      <c r="C32" s="446">
        <v>46000</v>
      </c>
      <c r="D32" s="446">
        <v>88000</v>
      </c>
      <c r="E32" s="635" t="s">
        <v>164</v>
      </c>
      <c r="F32" s="638">
        <v>214000</v>
      </c>
      <c r="G32" s="446">
        <v>47000</v>
      </c>
      <c r="H32" s="446">
        <v>113000</v>
      </c>
      <c r="I32" s="446">
        <v>163000</v>
      </c>
      <c r="J32" s="446">
        <v>85000</v>
      </c>
      <c r="K32" s="446">
        <v>17000</v>
      </c>
      <c r="L32" s="635">
        <v>57000</v>
      </c>
      <c r="M32" s="446">
        <v>10399000</v>
      </c>
      <c r="N32" s="446">
        <f t="shared" si="6"/>
        <v>311000</v>
      </c>
      <c r="O32" s="446">
        <f t="shared" si="1"/>
        <v>180000</v>
      </c>
      <c r="P32" s="446">
        <f t="shared" si="2"/>
        <v>359000</v>
      </c>
      <c r="Q32" s="635">
        <f t="shared" si="3"/>
        <v>850000</v>
      </c>
      <c r="S32" s="99"/>
      <c r="T32" s="13"/>
    </row>
    <row r="33" spans="1:20" s="3" customFormat="1" ht="15">
      <c r="A33" s="105">
        <f t="shared" si="4"/>
        <v>2000</v>
      </c>
      <c r="B33" s="445">
        <v>20500</v>
      </c>
      <c r="C33" s="446">
        <v>53000</v>
      </c>
      <c r="D33" s="446">
        <v>129000</v>
      </c>
      <c r="E33" s="635" t="s">
        <v>164</v>
      </c>
      <c r="F33" s="638">
        <v>214000</v>
      </c>
      <c r="G33" s="446">
        <v>42000</v>
      </c>
      <c r="H33" s="446">
        <v>230000</v>
      </c>
      <c r="I33" s="446">
        <v>189500</v>
      </c>
      <c r="J33" s="446">
        <v>95000</v>
      </c>
      <c r="K33" s="446">
        <v>24500</v>
      </c>
      <c r="L33" s="635">
        <v>41000</v>
      </c>
      <c r="M33" s="446">
        <v>12395000</v>
      </c>
      <c r="N33" s="446">
        <f t="shared" si="6"/>
        <v>362000</v>
      </c>
      <c r="O33" s="446">
        <f t="shared" si="1"/>
        <v>292500</v>
      </c>
      <c r="P33" s="446">
        <f t="shared" si="2"/>
        <v>384000</v>
      </c>
      <c r="Q33" s="635">
        <f t="shared" si="3"/>
        <v>1038500</v>
      </c>
      <c r="S33" s="99"/>
      <c r="T33" s="13"/>
    </row>
    <row r="34" spans="1:20" s="3" customFormat="1" ht="15">
      <c r="A34" s="105">
        <f t="shared" si="4"/>
        <v>2001</v>
      </c>
      <c r="B34" s="445">
        <v>15000</v>
      </c>
      <c r="C34" s="446">
        <v>50000</v>
      </c>
      <c r="D34" s="446">
        <v>168000</v>
      </c>
      <c r="E34" s="635" t="s">
        <v>164</v>
      </c>
      <c r="F34" s="638">
        <v>214000</v>
      </c>
      <c r="G34" s="446">
        <v>46500</v>
      </c>
      <c r="H34" s="446">
        <v>420000</v>
      </c>
      <c r="I34" s="446">
        <v>216000</v>
      </c>
      <c r="J34" s="446">
        <v>113000</v>
      </c>
      <c r="K34" s="446">
        <v>29000</v>
      </c>
      <c r="L34" s="635">
        <v>54000</v>
      </c>
      <c r="M34" s="446">
        <v>14266000</v>
      </c>
      <c r="N34" s="446">
        <f t="shared" si="6"/>
        <v>408000</v>
      </c>
      <c r="O34" s="446">
        <f t="shared" si="1"/>
        <v>481500</v>
      </c>
      <c r="P34" s="446">
        <f t="shared" si="2"/>
        <v>436000</v>
      </c>
      <c r="Q34" s="635">
        <f t="shared" si="3"/>
        <v>1325500</v>
      </c>
      <c r="S34" s="99"/>
      <c r="T34" s="13"/>
    </row>
    <row r="35" spans="1:20" s="3" customFormat="1" ht="15">
      <c r="A35" s="105">
        <f t="shared" si="4"/>
        <v>2002</v>
      </c>
      <c r="B35" s="445">
        <v>17000</v>
      </c>
      <c r="C35" s="446">
        <v>45000</v>
      </c>
      <c r="D35" s="446">
        <v>210000</v>
      </c>
      <c r="E35" s="635" t="s">
        <v>164</v>
      </c>
      <c r="F35" s="638">
        <v>125000</v>
      </c>
      <c r="G35" s="446">
        <v>56000</v>
      </c>
      <c r="H35" s="446">
        <v>405000</v>
      </c>
      <c r="I35" s="446">
        <v>216000</v>
      </c>
      <c r="J35" s="446">
        <v>156000</v>
      </c>
      <c r="K35" s="446">
        <v>46000</v>
      </c>
      <c r="L35" s="635">
        <v>103000</v>
      </c>
      <c r="M35" s="446">
        <v>13545000</v>
      </c>
      <c r="N35" s="446">
        <f t="shared" si="6"/>
        <v>463000</v>
      </c>
      <c r="O35" s="446">
        <f t="shared" si="1"/>
        <v>478000</v>
      </c>
      <c r="P35" s="446">
        <f t="shared" si="2"/>
        <v>438000</v>
      </c>
      <c r="Q35" s="635">
        <f t="shared" si="3"/>
        <v>1379000</v>
      </c>
      <c r="S35" s="99"/>
      <c r="T35" s="13"/>
    </row>
    <row r="36" spans="1:20" s="3" customFormat="1" ht="15">
      <c r="A36" s="105">
        <f t="shared" si="4"/>
        <v>2003</v>
      </c>
      <c r="B36" s="445">
        <v>21000</v>
      </c>
      <c r="C36" s="446">
        <v>59000</v>
      </c>
      <c r="D36" s="446">
        <v>241000</v>
      </c>
      <c r="E36" s="635" t="s">
        <v>164</v>
      </c>
      <c r="F36" s="638">
        <v>133000</v>
      </c>
      <c r="G36" s="446">
        <v>66000</v>
      </c>
      <c r="H36" s="446">
        <v>420000</v>
      </c>
      <c r="I36" s="446">
        <v>216000</v>
      </c>
      <c r="J36" s="446">
        <v>188000</v>
      </c>
      <c r="K36" s="446">
        <v>49000</v>
      </c>
      <c r="L36" s="635">
        <v>139000</v>
      </c>
      <c r="M36" s="446">
        <v>14095000</v>
      </c>
      <c r="N36" s="446">
        <f t="shared" si="6"/>
        <v>512000</v>
      </c>
      <c r="O36" s="446">
        <f t="shared" si="1"/>
        <v>507000</v>
      </c>
      <c r="P36" s="446">
        <f t="shared" si="2"/>
        <v>513000</v>
      </c>
      <c r="Q36" s="635">
        <f t="shared" si="3"/>
        <v>1532000</v>
      </c>
      <c r="S36" s="99"/>
      <c r="T36" s="13"/>
    </row>
    <row r="37" spans="1:20" s="3" customFormat="1" ht="15">
      <c r="A37" s="105">
        <f t="shared" si="4"/>
        <v>2004</v>
      </c>
      <c r="B37" s="445">
        <v>19000</v>
      </c>
      <c r="C37" s="446">
        <v>58000</v>
      </c>
      <c r="D37" s="446">
        <v>331000</v>
      </c>
      <c r="E37" s="635" t="s">
        <v>164</v>
      </c>
      <c r="F37" s="638">
        <v>230000</v>
      </c>
      <c r="G37" s="446">
        <v>80000</v>
      </c>
      <c r="H37" s="446">
        <v>420000</v>
      </c>
      <c r="I37" s="446">
        <v>272000</v>
      </c>
      <c r="J37" s="446">
        <v>202000</v>
      </c>
      <c r="K37" s="446">
        <v>44000</v>
      </c>
      <c r="L37" s="635">
        <v>190000</v>
      </c>
      <c r="M37" s="446">
        <v>15144000</v>
      </c>
      <c r="N37" s="446">
        <f t="shared" si="6"/>
        <v>576000</v>
      </c>
      <c r="O37" s="446">
        <f t="shared" si="1"/>
        <v>519000</v>
      </c>
      <c r="P37" s="446">
        <f t="shared" si="2"/>
        <v>751000</v>
      </c>
      <c r="Q37" s="635">
        <f t="shared" si="3"/>
        <v>1846000</v>
      </c>
      <c r="S37" s="99"/>
      <c r="T37" s="13"/>
    </row>
    <row r="38" spans="1:20" s="3" customFormat="1" ht="15">
      <c r="A38" s="105">
        <f t="shared" si="4"/>
        <v>2005</v>
      </c>
      <c r="B38" s="445">
        <v>19000</v>
      </c>
      <c r="C38" s="446">
        <v>41000</v>
      </c>
      <c r="D38" s="446">
        <v>438000</v>
      </c>
      <c r="E38" s="635" t="s">
        <v>164</v>
      </c>
      <c r="F38" s="638">
        <v>257000</v>
      </c>
      <c r="G38" s="446">
        <v>135000</v>
      </c>
      <c r="H38" s="446">
        <v>314000</v>
      </c>
      <c r="I38" s="446">
        <v>301000</v>
      </c>
      <c r="J38" s="446">
        <v>211000</v>
      </c>
      <c r="K38" s="446">
        <v>73000</v>
      </c>
      <c r="L38" s="635">
        <v>214000</v>
      </c>
      <c r="M38" s="446">
        <v>15638000</v>
      </c>
      <c r="N38" s="446">
        <f t="shared" si="6"/>
        <v>626000</v>
      </c>
      <c r="O38" s="446">
        <f t="shared" si="1"/>
        <v>468000</v>
      </c>
      <c r="P38" s="446">
        <f t="shared" si="2"/>
        <v>909000</v>
      </c>
      <c r="Q38" s="635">
        <f t="shared" si="3"/>
        <v>2003000</v>
      </c>
      <c r="S38" s="99"/>
      <c r="T38" s="13"/>
    </row>
    <row r="39" spans="1:20" s="3" customFormat="1" ht="15">
      <c r="A39" s="105">
        <f t="shared" si="4"/>
        <v>2006</v>
      </c>
      <c r="B39" s="445">
        <v>20000</v>
      </c>
      <c r="C39" s="446">
        <v>68000</v>
      </c>
      <c r="D39" s="446">
        <v>663000</v>
      </c>
      <c r="E39" s="635" t="s">
        <v>164</v>
      </c>
      <c r="F39" s="638">
        <v>296000</v>
      </c>
      <c r="G39" s="446">
        <v>126000</v>
      </c>
      <c r="H39" s="446">
        <v>565000</v>
      </c>
      <c r="I39" s="446">
        <v>309000</v>
      </c>
      <c r="J39" s="446">
        <v>230000</v>
      </c>
      <c r="K39" s="446">
        <v>76000</v>
      </c>
      <c r="L39" s="635">
        <v>224000</v>
      </c>
      <c r="M39" s="446">
        <v>16474000</v>
      </c>
      <c r="N39" s="446">
        <f t="shared" si="6"/>
        <v>683000</v>
      </c>
      <c r="O39" s="446">
        <f t="shared" si="1"/>
        <v>711000</v>
      </c>
      <c r="P39" s="446">
        <f t="shared" si="2"/>
        <v>1183000</v>
      </c>
      <c r="Q39" s="635">
        <f t="shared" si="3"/>
        <v>2577000</v>
      </c>
      <c r="S39" s="99"/>
      <c r="T39" s="13"/>
    </row>
    <row r="40" spans="1:20" s="3" customFormat="1" ht="15">
      <c r="A40" s="105">
        <f t="shared" si="4"/>
        <v>2007</v>
      </c>
      <c r="B40" s="445">
        <v>72000</v>
      </c>
      <c r="C40" s="446">
        <v>59000</v>
      </c>
      <c r="D40" s="446">
        <v>603000</v>
      </c>
      <c r="E40" s="635" t="s">
        <v>164</v>
      </c>
      <c r="F40" s="638">
        <v>239000</v>
      </c>
      <c r="G40" s="446">
        <v>111000</v>
      </c>
      <c r="H40" s="446">
        <v>265000</v>
      </c>
      <c r="I40" s="446">
        <v>352000</v>
      </c>
      <c r="J40" s="446">
        <v>250000</v>
      </c>
      <c r="K40" s="446">
        <v>77000</v>
      </c>
      <c r="L40" s="635">
        <v>219000</v>
      </c>
      <c r="M40" s="446">
        <v>16644000</v>
      </c>
      <c r="N40" s="446">
        <f t="shared" si="6"/>
        <v>738000</v>
      </c>
      <c r="O40" s="446">
        <f t="shared" si="1"/>
        <v>448000</v>
      </c>
      <c r="P40" s="446">
        <f t="shared" si="2"/>
        <v>1061000</v>
      </c>
      <c r="Q40" s="635">
        <f t="shared" si="3"/>
        <v>2247000</v>
      </c>
      <c r="S40" s="99"/>
      <c r="T40" s="13"/>
    </row>
    <row r="41" spans="1:20" s="3" customFormat="1" ht="15">
      <c r="A41" s="105">
        <f t="shared" si="4"/>
        <v>2008</v>
      </c>
      <c r="B41" s="445">
        <v>6000</v>
      </c>
      <c r="C41" s="446">
        <v>41000</v>
      </c>
      <c r="D41" s="446">
        <v>994000</v>
      </c>
      <c r="E41" s="635" t="s">
        <v>164</v>
      </c>
      <c r="F41" s="638">
        <v>167000</v>
      </c>
      <c r="G41" s="446">
        <v>195000</v>
      </c>
      <c r="H41" s="446">
        <v>133000</v>
      </c>
      <c r="I41" s="446">
        <v>331000</v>
      </c>
      <c r="J41" s="446">
        <v>236000</v>
      </c>
      <c r="K41" s="446">
        <v>60000</v>
      </c>
      <c r="L41" s="635">
        <v>148000</v>
      </c>
      <c r="M41" s="446">
        <v>15792000</v>
      </c>
      <c r="N41" s="446">
        <f t="shared" si="6"/>
        <v>668000</v>
      </c>
      <c r="O41" s="446">
        <f t="shared" si="1"/>
        <v>334000</v>
      </c>
      <c r="P41" s="446">
        <f t="shared" si="2"/>
        <v>1309000</v>
      </c>
      <c r="Q41" s="635">
        <f t="shared" si="3"/>
        <v>2311000</v>
      </c>
      <c r="S41" s="99"/>
      <c r="T41" s="13"/>
    </row>
    <row r="42" spans="1:20" s="3" customFormat="1" ht="15">
      <c r="A42" s="105">
        <f t="shared" si="4"/>
        <v>2009</v>
      </c>
      <c r="B42" s="445">
        <v>7000</v>
      </c>
      <c r="C42" s="446">
        <v>34000</v>
      </c>
      <c r="D42" s="446">
        <v>648000</v>
      </c>
      <c r="E42" s="635" t="s">
        <v>164</v>
      </c>
      <c r="F42" s="638" t="s">
        <v>164</v>
      </c>
      <c r="G42" s="446" t="s">
        <v>164</v>
      </c>
      <c r="H42" s="446" t="s">
        <v>164</v>
      </c>
      <c r="I42" s="446">
        <v>195000</v>
      </c>
      <c r="J42" s="446">
        <v>236000</v>
      </c>
      <c r="K42" s="446">
        <v>61000</v>
      </c>
      <c r="L42" s="635">
        <v>115500</v>
      </c>
      <c r="M42" s="446">
        <v>15202000</v>
      </c>
      <c r="N42" s="446">
        <f t="shared" si="6"/>
        <v>526000</v>
      </c>
      <c r="O42" s="446" t="s">
        <v>164</v>
      </c>
      <c r="P42" s="446" t="s">
        <v>164</v>
      </c>
      <c r="Q42" s="635" t="s">
        <v>164</v>
      </c>
      <c r="S42" s="99"/>
      <c r="T42" s="13"/>
    </row>
    <row r="43" spans="1:20" s="3" customFormat="1" ht="15">
      <c r="A43" s="207">
        <f t="shared" si="4"/>
        <v>2010</v>
      </c>
      <c r="B43" s="639">
        <v>7000</v>
      </c>
      <c r="C43" s="640">
        <v>47000</v>
      </c>
      <c r="D43" s="640" t="s">
        <v>164</v>
      </c>
      <c r="E43" s="641" t="s">
        <v>164</v>
      </c>
      <c r="F43" s="642" t="s">
        <v>164</v>
      </c>
      <c r="G43" s="640" t="s">
        <v>164</v>
      </c>
      <c r="H43" s="640" t="s">
        <v>164</v>
      </c>
      <c r="I43" s="640">
        <v>280000</v>
      </c>
      <c r="J43" s="640">
        <v>223000</v>
      </c>
      <c r="K43" s="640">
        <v>67000</v>
      </c>
      <c r="L43" s="641">
        <v>154000</v>
      </c>
      <c r="M43" s="640">
        <v>14808000</v>
      </c>
      <c r="N43" s="640">
        <f t="shared" si="6"/>
        <v>617000</v>
      </c>
      <c r="O43" s="640" t="s">
        <v>164</v>
      </c>
      <c r="P43" s="640" t="s">
        <v>164</v>
      </c>
      <c r="Q43" s="641" t="s">
        <v>164</v>
      </c>
      <c r="S43" s="99"/>
      <c r="T43" s="13"/>
    </row>
    <row r="44" spans="1:20" s="3" customFormat="1" ht="15">
      <c r="A44" s="91"/>
      <c r="B44" s="643"/>
      <c r="C44" s="643"/>
      <c r="D44" s="643"/>
      <c r="E44" s="643"/>
      <c r="F44" s="643"/>
      <c r="G44" s="643"/>
      <c r="H44" s="643"/>
      <c r="I44" s="643"/>
      <c r="J44" s="643"/>
      <c r="K44" s="643"/>
      <c r="L44" s="643"/>
      <c r="M44" s="643"/>
      <c r="N44" s="643"/>
      <c r="O44" s="643"/>
      <c r="P44" s="643"/>
      <c r="Q44" s="643"/>
      <c r="S44" s="99"/>
      <c r="T44" s="13"/>
    </row>
    <row r="45" spans="1:20" s="3" customFormat="1" ht="15" customHeight="1">
      <c r="A45" s="535" t="s">
        <v>87</v>
      </c>
      <c r="B45" s="99"/>
      <c r="C45" s="99"/>
      <c r="D45" s="99"/>
      <c r="E45" s="99"/>
      <c r="F45" s="99"/>
      <c r="G45" s="99"/>
      <c r="H45" s="99"/>
      <c r="I45" s="99"/>
      <c r="J45" s="99"/>
      <c r="K45" s="99"/>
      <c r="L45" s="99"/>
      <c r="M45" s="99"/>
      <c r="N45" s="99"/>
      <c r="O45" s="99"/>
      <c r="P45" s="99"/>
      <c r="Q45" s="99"/>
      <c r="T45" s="13"/>
    </row>
    <row r="46" spans="1:20" s="3" customFormat="1" ht="15">
      <c r="A46" s="386" t="s">
        <v>123</v>
      </c>
      <c r="B46" s="620">
        <f t="shared" ref="B46:Q48" si="7">IF(ISERROR((POWER(VLOOKUP(VALUE(RIGHT($A46,4)),$A$6:$Q$45,COLUMN(B$32),0)/VLOOKUP(VALUE(LEFT($A46,4)),$A$6:$Q$45,COLUMN(B$32),0),1/(VALUE(RIGHT($A46,4))-VALUE(LEFT($A46,4))))-1)*100)=FALSE,(POWER(VLOOKUP(VALUE(RIGHT($A46,4)),$A$6:$Q$45,COLUMN(B$32),0)/VLOOKUP(VALUE(LEFT($A46,4)),$A$6:$Q$45,COLUMN(B$32),0),1/(VALUE(RIGHT($A46,4))-VALUE(LEFT($A46,4))))-1)*100,"..")</f>
        <v>10.046843032188457</v>
      </c>
      <c r="C46" s="621">
        <f t="shared" si="7"/>
        <v>3.8975664528525966</v>
      </c>
      <c r="D46" s="621" t="str">
        <f t="shared" si="7"/>
        <v>..</v>
      </c>
      <c r="E46" s="622" t="str">
        <f t="shared" si="7"/>
        <v>..</v>
      </c>
      <c r="F46" s="628" t="str">
        <f t="shared" si="7"/>
        <v>..</v>
      </c>
      <c r="G46" s="621" t="str">
        <f t="shared" si="7"/>
        <v>..</v>
      </c>
      <c r="H46" s="621" t="str">
        <f t="shared" si="7"/>
        <v>..</v>
      </c>
      <c r="I46" s="621">
        <f t="shared" si="7"/>
        <v>4.9748974196819784</v>
      </c>
      <c r="J46" s="621">
        <f t="shared" si="7"/>
        <v>10.264204349656559</v>
      </c>
      <c r="K46" s="621">
        <f t="shared" si="7"/>
        <v>7.2106408480238748</v>
      </c>
      <c r="L46" s="622">
        <f t="shared" si="7"/>
        <v>3.4634117988522117</v>
      </c>
      <c r="M46" s="620">
        <f t="shared" si="7"/>
        <v>9.2487865259235811</v>
      </c>
      <c r="N46" s="621">
        <f t="shared" si="7"/>
        <v>6.1199749217018207</v>
      </c>
      <c r="O46" s="621" t="str">
        <f t="shared" si="7"/>
        <v>..</v>
      </c>
      <c r="P46" s="621" t="str">
        <f t="shared" si="7"/>
        <v>..</v>
      </c>
      <c r="Q46" s="622" t="str">
        <f t="shared" si="7"/>
        <v>..</v>
      </c>
      <c r="T46" s="13"/>
    </row>
    <row r="47" spans="1:20" s="3" customFormat="1" ht="15">
      <c r="A47" s="387" t="s">
        <v>122</v>
      </c>
      <c r="B47" s="623">
        <f t="shared" si="7"/>
        <v>12.216663878758173</v>
      </c>
      <c r="C47" s="11">
        <f t="shared" si="7"/>
        <v>5.6548495291978584</v>
      </c>
      <c r="D47" s="11">
        <f t="shared" si="7"/>
        <v>6.206262955719577</v>
      </c>
      <c r="E47" s="624" t="str">
        <f t="shared" si="7"/>
        <v>..</v>
      </c>
      <c r="F47" s="629">
        <f t="shared" si="7"/>
        <v>6.7688261301086294</v>
      </c>
      <c r="G47" s="11">
        <f t="shared" si="7"/>
        <v>12.506568389938844</v>
      </c>
      <c r="H47" s="11">
        <f t="shared" si="7"/>
        <v>8.9445621087889329</v>
      </c>
      <c r="I47" s="11">
        <f t="shared" si="7"/>
        <v>4.6457689870077701</v>
      </c>
      <c r="J47" s="11">
        <f t="shared" si="7"/>
        <v>9.6635458494777726</v>
      </c>
      <c r="K47" s="11">
        <f t="shared" si="7"/>
        <v>6.8011356763929998</v>
      </c>
      <c r="L47" s="624">
        <f t="shared" si="7"/>
        <v>-0.92486386730062931</v>
      </c>
      <c r="M47" s="623">
        <f t="shared" si="7"/>
        <v>12.182674787782588</v>
      </c>
      <c r="N47" s="11">
        <f t="shared" si="7"/>
        <v>5.7970017911513017</v>
      </c>
      <c r="O47" s="11">
        <f t="shared" si="7"/>
        <v>9.4831396380316448</v>
      </c>
      <c r="P47" s="11">
        <f t="shared" si="7"/>
        <v>4.6942531545473676</v>
      </c>
      <c r="Q47" s="624">
        <f t="shared" si="7"/>
        <v>6.0200441818612171</v>
      </c>
      <c r="T47" s="13"/>
    </row>
    <row r="48" spans="1:20" s="3" customFormat="1" ht="15">
      <c r="A48" s="388" t="s">
        <v>121</v>
      </c>
      <c r="B48" s="625">
        <f t="shared" si="7"/>
        <v>-10.187989616903048</v>
      </c>
      <c r="C48" s="626">
        <f t="shared" si="7"/>
        <v>-1.194254608007983</v>
      </c>
      <c r="D48" s="626" t="str">
        <f t="shared" si="7"/>
        <v>..</v>
      </c>
      <c r="E48" s="627" t="str">
        <f t="shared" si="7"/>
        <v>..</v>
      </c>
      <c r="F48" s="630" t="str">
        <f t="shared" si="7"/>
        <v>..</v>
      </c>
      <c r="G48" s="626" t="str">
        <f t="shared" si="7"/>
        <v>..</v>
      </c>
      <c r="H48" s="626" t="str">
        <f t="shared" si="7"/>
        <v>..</v>
      </c>
      <c r="I48" s="626">
        <f t="shared" si="7"/>
        <v>3.9812135469722731</v>
      </c>
      <c r="J48" s="626">
        <f t="shared" si="7"/>
        <v>8.9075844995306408</v>
      </c>
      <c r="K48" s="626">
        <f t="shared" si="7"/>
        <v>10.583637617938635</v>
      </c>
      <c r="L48" s="627">
        <f t="shared" si="7"/>
        <v>14.14941402197849</v>
      </c>
      <c r="M48" s="625">
        <f t="shared" si="7"/>
        <v>1.7946579663060236</v>
      </c>
      <c r="N48" s="626">
        <f t="shared" si="7"/>
        <v>5.4769733698165179</v>
      </c>
      <c r="O48" s="626" t="str">
        <f t="shared" si="7"/>
        <v>..</v>
      </c>
      <c r="P48" s="626" t="str">
        <f t="shared" si="7"/>
        <v>..</v>
      </c>
      <c r="Q48" s="627" t="str">
        <f t="shared" si="7"/>
        <v>..</v>
      </c>
      <c r="T48" s="13"/>
    </row>
    <row r="49" spans="1:20" s="3" customFormat="1" ht="15">
      <c r="B49" s="98"/>
      <c r="C49" s="98"/>
      <c r="D49" s="98"/>
      <c r="E49" s="98"/>
      <c r="F49" s="98"/>
      <c r="G49" s="98"/>
      <c r="H49" s="98"/>
      <c r="I49" s="98"/>
      <c r="J49" s="98"/>
      <c r="K49" s="98"/>
      <c r="L49" s="98"/>
      <c r="M49" s="98"/>
      <c r="N49" s="98"/>
      <c r="O49" s="98"/>
      <c r="P49" s="98"/>
      <c r="Q49" s="98"/>
      <c r="T49" s="13"/>
    </row>
    <row r="50" spans="1:20" s="9" customFormat="1" ht="13.5">
      <c r="A50" s="3" t="s">
        <v>616</v>
      </c>
      <c r="T50" s="102"/>
    </row>
    <row r="51" spans="1:20" s="9" customFormat="1">
      <c r="A51" s="19" t="s">
        <v>120</v>
      </c>
    </row>
    <row r="146" spans="2:2" ht="15.75">
      <c r="B146" s="511" t="s">
        <v>1113</v>
      </c>
    </row>
  </sheetData>
  <mergeCells count="3">
    <mergeCell ref="B3:E3"/>
    <mergeCell ref="M3:Q3"/>
    <mergeCell ref="G3:L3"/>
  </mergeCells>
  <pageMargins left="0.74803149606299202" right="0.74803149606299202" top="0.98425196850393704" bottom="0.98425196850393704" header="0" footer="0"/>
  <pageSetup paperSize="9" scale="59" orientation="landscape" horizontalDpi="96" verticalDpi="96" r:id="rId1"/>
  <headerFooter alignWithMargins="0"/>
</worksheet>
</file>

<file path=xl/worksheets/sheet40.xml><?xml version="1.0" encoding="utf-8"?>
<worksheet xmlns="http://schemas.openxmlformats.org/spreadsheetml/2006/main" xmlns:r="http://schemas.openxmlformats.org/officeDocument/2006/relationships">
  <dimension ref="A1:U50"/>
  <sheetViews>
    <sheetView view="pageBreakPreview" zoomScale="60" zoomScaleNormal="100" workbookViewId="0"/>
  </sheetViews>
  <sheetFormatPr defaultRowHeight="12.75"/>
  <cols>
    <col min="1" max="1" width="41.85546875" style="2" customWidth="1"/>
    <col min="2" max="13" width="9.140625" style="2"/>
    <col min="14" max="14" width="25.5703125" style="2" customWidth="1"/>
    <col min="15" max="16384" width="9.140625" style="2"/>
  </cols>
  <sheetData>
    <row r="1" spans="1:21" s="325" customFormat="1" ht="15" customHeight="1">
      <c r="A1" s="921" t="s">
        <v>989</v>
      </c>
      <c r="B1" s="922"/>
      <c r="C1" s="922"/>
      <c r="D1" s="922"/>
      <c r="E1" s="922"/>
      <c r="F1" s="922"/>
      <c r="G1" s="922"/>
      <c r="H1" s="922"/>
    </row>
    <row r="2" spans="1:21" ht="15.75">
      <c r="A2" s="919" t="s">
        <v>990</v>
      </c>
      <c r="B2" s="347"/>
      <c r="C2" s="347"/>
      <c r="D2" s="55"/>
      <c r="E2" s="55"/>
      <c r="F2" s="55"/>
      <c r="G2" s="55"/>
      <c r="H2" s="55"/>
    </row>
    <row r="3" spans="1:21" ht="15.75">
      <c r="A3" s="919"/>
      <c r="B3" s="347"/>
      <c r="C3" s="347"/>
      <c r="D3" s="55"/>
      <c r="E3" s="55"/>
      <c r="F3" s="55"/>
      <c r="G3" s="55"/>
      <c r="H3" s="55"/>
    </row>
    <row r="4" spans="1:21">
      <c r="A4" s="346"/>
      <c r="B4" s="408">
        <v>1</v>
      </c>
      <c r="C4" s="586">
        <v>2</v>
      </c>
      <c r="D4" s="586">
        <v>3</v>
      </c>
      <c r="E4" s="586" t="s">
        <v>491</v>
      </c>
      <c r="F4" s="586" t="s">
        <v>490</v>
      </c>
      <c r="G4" s="586" t="s">
        <v>489</v>
      </c>
      <c r="H4" s="409" t="s">
        <v>488</v>
      </c>
      <c r="L4" s="2" t="s">
        <v>492</v>
      </c>
    </row>
    <row r="5" spans="1:21" ht="14.45" customHeight="1">
      <c r="A5" s="696" t="s">
        <v>457</v>
      </c>
      <c r="B5" s="367">
        <v>3.1</v>
      </c>
      <c r="C5" s="368">
        <v>5.8</v>
      </c>
      <c r="D5" s="368">
        <v>13</v>
      </c>
      <c r="E5" s="368">
        <v>12.5</v>
      </c>
      <c r="F5" s="368">
        <v>27.9</v>
      </c>
      <c r="G5" s="368">
        <v>16</v>
      </c>
      <c r="H5" s="369">
        <v>21.8</v>
      </c>
    </row>
    <row r="6" spans="1:21" ht="14.45" customHeight="1">
      <c r="A6" s="689" t="s">
        <v>471</v>
      </c>
      <c r="B6" s="370">
        <v>0</v>
      </c>
      <c r="C6" s="366">
        <v>0</v>
      </c>
      <c r="D6" s="366" t="s">
        <v>423</v>
      </c>
      <c r="E6" s="366" t="s">
        <v>425</v>
      </c>
      <c r="F6" s="366" t="s">
        <v>425</v>
      </c>
      <c r="G6" s="366" t="s">
        <v>164</v>
      </c>
      <c r="H6" s="371" t="s">
        <v>164</v>
      </c>
      <c r="N6" s="26" t="s">
        <v>479</v>
      </c>
      <c r="O6" s="26">
        <v>1</v>
      </c>
      <c r="P6" s="26">
        <v>2</v>
      </c>
      <c r="Q6" s="26">
        <v>3</v>
      </c>
      <c r="R6" s="26" t="s">
        <v>491</v>
      </c>
      <c r="S6" s="26" t="s">
        <v>490</v>
      </c>
      <c r="T6" s="26" t="s">
        <v>489</v>
      </c>
      <c r="U6" s="26" t="s">
        <v>488</v>
      </c>
    </row>
    <row r="7" spans="1:21" ht="14.45" customHeight="1">
      <c r="A7" s="689" t="s">
        <v>456</v>
      </c>
      <c r="B7" s="370">
        <v>2</v>
      </c>
      <c r="C7" s="366">
        <v>3.6</v>
      </c>
      <c r="D7" s="366">
        <v>3.2</v>
      </c>
      <c r="E7" s="366">
        <v>13.2</v>
      </c>
      <c r="F7" s="366">
        <v>23.4</v>
      </c>
      <c r="G7" s="366">
        <v>11.5</v>
      </c>
      <c r="H7" s="371">
        <v>43.1</v>
      </c>
      <c r="N7" s="24" t="s">
        <v>457</v>
      </c>
      <c r="O7" s="24">
        <v>3.1</v>
      </c>
      <c r="P7" s="24">
        <v>5.8</v>
      </c>
      <c r="Q7" s="24">
        <v>13</v>
      </c>
      <c r="R7" s="24">
        <v>12.5</v>
      </c>
      <c r="S7" s="24">
        <v>27.9</v>
      </c>
      <c r="T7" s="24">
        <v>16</v>
      </c>
      <c r="U7" s="24">
        <v>21.8</v>
      </c>
    </row>
    <row r="8" spans="1:21" ht="14.45" customHeight="1">
      <c r="A8" s="689" t="s">
        <v>219</v>
      </c>
      <c r="B8" s="370">
        <v>14.8</v>
      </c>
      <c r="C8" s="366">
        <v>16.899999999999999</v>
      </c>
      <c r="D8" s="366">
        <v>7.6</v>
      </c>
      <c r="E8" s="366">
        <v>17.5</v>
      </c>
      <c r="F8" s="366">
        <v>9.1999999999999993</v>
      </c>
      <c r="G8" s="366">
        <v>11.7</v>
      </c>
      <c r="H8" s="371">
        <v>22.3</v>
      </c>
      <c r="N8" s="25" t="s">
        <v>456</v>
      </c>
      <c r="O8" s="25">
        <v>2</v>
      </c>
      <c r="P8" s="25">
        <v>3.6</v>
      </c>
      <c r="Q8" s="25">
        <v>3.2</v>
      </c>
      <c r="R8" s="25">
        <v>13.2</v>
      </c>
      <c r="S8" s="25">
        <v>23.4</v>
      </c>
      <c r="T8" s="25">
        <v>11.5</v>
      </c>
      <c r="U8" s="25">
        <v>43.1</v>
      </c>
    </row>
    <row r="9" spans="1:21" ht="14.45" customHeight="1">
      <c r="A9" s="689" t="s">
        <v>470</v>
      </c>
      <c r="B9" s="370">
        <v>8.1</v>
      </c>
      <c r="C9" s="366">
        <v>8.1</v>
      </c>
      <c r="D9" s="366">
        <v>10.6</v>
      </c>
      <c r="E9" s="366">
        <v>3.2</v>
      </c>
      <c r="F9" s="366">
        <v>4.8</v>
      </c>
      <c r="G9" s="366">
        <v>40.700000000000003</v>
      </c>
      <c r="H9" s="371">
        <v>24.4</v>
      </c>
      <c r="N9" s="24" t="s">
        <v>218</v>
      </c>
      <c r="O9" s="24">
        <v>3.9</v>
      </c>
      <c r="P9" s="24">
        <v>4.9000000000000004</v>
      </c>
      <c r="Q9" s="24">
        <v>9</v>
      </c>
      <c r="R9" s="24">
        <v>24.4</v>
      </c>
      <c r="S9" s="24">
        <v>23.2</v>
      </c>
      <c r="T9" s="24">
        <v>9.8000000000000007</v>
      </c>
      <c r="U9" s="24">
        <v>24.8</v>
      </c>
    </row>
    <row r="10" spans="1:21" ht="14.45" customHeight="1">
      <c r="A10" s="689" t="s">
        <v>218</v>
      </c>
      <c r="B10" s="370">
        <v>3.9</v>
      </c>
      <c r="C10" s="366">
        <v>4.9000000000000004</v>
      </c>
      <c r="D10" s="366">
        <v>9</v>
      </c>
      <c r="E10" s="366">
        <v>24.4</v>
      </c>
      <c r="F10" s="366">
        <v>23.2</v>
      </c>
      <c r="G10" s="366">
        <v>9.8000000000000007</v>
      </c>
      <c r="H10" s="371">
        <v>24.8</v>
      </c>
      <c r="N10" s="25" t="s">
        <v>454</v>
      </c>
      <c r="O10" s="25">
        <v>3.3</v>
      </c>
      <c r="P10" s="25">
        <v>1.4</v>
      </c>
      <c r="Q10" s="25">
        <v>8.6999999999999993</v>
      </c>
      <c r="R10" s="25">
        <v>17.5</v>
      </c>
      <c r="S10" s="25">
        <v>23.4</v>
      </c>
      <c r="T10" s="25">
        <v>13.9</v>
      </c>
      <c r="U10" s="25">
        <v>31.7</v>
      </c>
    </row>
    <row r="11" spans="1:21" ht="14.45" customHeight="1">
      <c r="A11" s="908" t="s">
        <v>469</v>
      </c>
      <c r="B11" s="370">
        <v>2.6</v>
      </c>
      <c r="C11" s="366">
        <v>6</v>
      </c>
      <c r="D11" s="366">
        <v>10.6</v>
      </c>
      <c r="E11" s="366">
        <v>22.5</v>
      </c>
      <c r="F11" s="366">
        <v>23.7</v>
      </c>
      <c r="G11" s="366">
        <v>13.4</v>
      </c>
      <c r="H11" s="371">
        <v>21.3</v>
      </c>
      <c r="N11" s="24" t="s">
        <v>452</v>
      </c>
      <c r="O11" s="24">
        <v>1.3</v>
      </c>
      <c r="P11" s="24">
        <v>7.1</v>
      </c>
      <c r="Q11" s="24">
        <v>9.4</v>
      </c>
      <c r="R11" s="24">
        <v>24.3</v>
      </c>
      <c r="S11" s="24">
        <v>27.9</v>
      </c>
      <c r="T11" s="24">
        <v>13</v>
      </c>
      <c r="U11" s="24">
        <v>17.100000000000001</v>
      </c>
    </row>
    <row r="12" spans="1:21" ht="14.45" customHeight="1">
      <c r="A12" s="908" t="s">
        <v>468</v>
      </c>
      <c r="B12" s="370">
        <v>7.8</v>
      </c>
      <c r="C12" s="366">
        <v>3.1</v>
      </c>
      <c r="D12" s="366">
        <v>19.600000000000001</v>
      </c>
      <c r="E12" s="366">
        <v>15.6</v>
      </c>
      <c r="F12" s="366">
        <v>13.1</v>
      </c>
      <c r="G12" s="366">
        <v>1.3</v>
      </c>
      <c r="H12" s="371">
        <v>39.5</v>
      </c>
      <c r="N12" s="25" t="s">
        <v>450</v>
      </c>
      <c r="O12" s="25">
        <v>0</v>
      </c>
      <c r="P12" s="25">
        <v>3.8</v>
      </c>
      <c r="Q12" s="25">
        <v>15.5</v>
      </c>
      <c r="R12" s="25">
        <v>30.8</v>
      </c>
      <c r="S12" s="25">
        <v>19.2</v>
      </c>
      <c r="T12" s="25">
        <v>3.8</v>
      </c>
      <c r="U12" s="25">
        <v>26.9</v>
      </c>
    </row>
    <row r="13" spans="1:21" ht="14.45" customHeight="1">
      <c r="A13" s="908" t="s">
        <v>409</v>
      </c>
      <c r="B13" s="370">
        <v>6.7</v>
      </c>
      <c r="C13" s="366">
        <v>5.2</v>
      </c>
      <c r="D13" s="366">
        <v>15.7</v>
      </c>
      <c r="E13" s="366">
        <v>22.6</v>
      </c>
      <c r="F13" s="366">
        <v>32.5</v>
      </c>
      <c r="G13" s="366">
        <v>8.6</v>
      </c>
      <c r="H13" s="371">
        <v>8.6</v>
      </c>
      <c r="N13" s="24" t="s">
        <v>448</v>
      </c>
      <c r="O13" s="24">
        <v>4.5999999999999996</v>
      </c>
      <c r="P13" s="24">
        <v>12.2</v>
      </c>
      <c r="Q13" s="24">
        <v>12</v>
      </c>
      <c r="R13" s="24">
        <v>16.100000000000001</v>
      </c>
      <c r="S13" s="24">
        <v>33</v>
      </c>
      <c r="T13" s="24">
        <v>6.7</v>
      </c>
      <c r="U13" s="24">
        <v>15.3</v>
      </c>
    </row>
    <row r="14" spans="1:21" ht="14.45" customHeight="1">
      <c r="A14" s="908" t="s">
        <v>416</v>
      </c>
      <c r="B14" s="370">
        <v>5</v>
      </c>
      <c r="C14" s="366">
        <v>17.2</v>
      </c>
      <c r="D14" s="366">
        <v>13.2</v>
      </c>
      <c r="E14" s="366">
        <v>25.2</v>
      </c>
      <c r="F14" s="366">
        <v>24.2</v>
      </c>
      <c r="G14" s="366">
        <v>8.1</v>
      </c>
      <c r="H14" s="371">
        <v>7.1</v>
      </c>
      <c r="N14" s="25" t="s">
        <v>74</v>
      </c>
      <c r="O14" s="25">
        <v>5.2</v>
      </c>
      <c r="P14" s="25">
        <v>6.1</v>
      </c>
      <c r="Q14" s="25">
        <v>10.3</v>
      </c>
      <c r="R14" s="25">
        <v>26.7</v>
      </c>
      <c r="S14" s="25">
        <v>31.3</v>
      </c>
      <c r="T14" s="25">
        <v>4.8</v>
      </c>
      <c r="U14" s="25">
        <v>15.6</v>
      </c>
    </row>
    <row r="15" spans="1:21" ht="14.45" customHeight="1">
      <c r="A15" s="908" t="s">
        <v>467</v>
      </c>
      <c r="B15" s="370">
        <v>5.2</v>
      </c>
      <c r="C15" s="366">
        <v>5</v>
      </c>
      <c r="D15" s="366">
        <v>5.2</v>
      </c>
      <c r="E15" s="366">
        <v>14.5</v>
      </c>
      <c r="F15" s="366">
        <v>25.1</v>
      </c>
      <c r="G15" s="366">
        <v>6.3</v>
      </c>
      <c r="H15" s="371">
        <v>38.700000000000003</v>
      </c>
      <c r="N15" s="24" t="s">
        <v>447</v>
      </c>
      <c r="O15" s="24">
        <v>5</v>
      </c>
      <c r="P15" s="24">
        <v>3.7</v>
      </c>
      <c r="Q15" s="24">
        <v>7.6</v>
      </c>
      <c r="R15" s="24">
        <v>27.1</v>
      </c>
      <c r="S15" s="24">
        <v>20.100000000000001</v>
      </c>
      <c r="T15" s="24">
        <v>10.8</v>
      </c>
      <c r="U15" s="24">
        <v>25.6</v>
      </c>
    </row>
    <row r="16" spans="1:21" ht="14.45" customHeight="1">
      <c r="A16" s="908" t="s">
        <v>466</v>
      </c>
      <c r="B16" s="370">
        <v>0</v>
      </c>
      <c r="C16" s="366">
        <v>5.7</v>
      </c>
      <c r="D16" s="366">
        <v>14.2</v>
      </c>
      <c r="E16" s="366">
        <v>27.7</v>
      </c>
      <c r="F16" s="366">
        <v>16.7</v>
      </c>
      <c r="G16" s="366">
        <v>2.8</v>
      </c>
      <c r="H16" s="371">
        <v>32.9</v>
      </c>
      <c r="N16" s="54"/>
    </row>
    <row r="17" spans="1:12" ht="14.45" customHeight="1">
      <c r="A17" s="908" t="s">
        <v>454</v>
      </c>
      <c r="B17" s="370">
        <v>3.3</v>
      </c>
      <c r="C17" s="366">
        <v>1.4</v>
      </c>
      <c r="D17" s="366">
        <v>8.6999999999999993</v>
      </c>
      <c r="E17" s="366">
        <v>17.5</v>
      </c>
      <c r="F17" s="366">
        <v>23.4</v>
      </c>
      <c r="G17" s="366">
        <v>13.9</v>
      </c>
      <c r="H17" s="371">
        <v>31.7</v>
      </c>
    </row>
    <row r="18" spans="1:12" ht="14.45" customHeight="1">
      <c r="A18" s="908" t="s">
        <v>452</v>
      </c>
      <c r="B18" s="370">
        <v>1.3</v>
      </c>
      <c r="C18" s="366">
        <v>7.1</v>
      </c>
      <c r="D18" s="366">
        <v>9.4</v>
      </c>
      <c r="E18" s="366">
        <v>24.3</v>
      </c>
      <c r="F18" s="366">
        <v>27.9</v>
      </c>
      <c r="G18" s="366">
        <v>13</v>
      </c>
      <c r="H18" s="371">
        <v>17.100000000000001</v>
      </c>
    </row>
    <row r="19" spans="1:12" ht="14.45" customHeight="1">
      <c r="A19" s="908" t="s">
        <v>413</v>
      </c>
      <c r="B19" s="370">
        <v>2.5</v>
      </c>
      <c r="C19" s="366">
        <v>0.3</v>
      </c>
      <c r="D19" s="366">
        <v>7.7</v>
      </c>
      <c r="E19" s="366">
        <v>12.8</v>
      </c>
      <c r="F19" s="366">
        <v>23.1</v>
      </c>
      <c r="G19" s="366">
        <v>10.3</v>
      </c>
      <c r="H19" s="371">
        <v>43.2</v>
      </c>
    </row>
    <row r="20" spans="1:12" ht="14.45" customHeight="1">
      <c r="A20" s="908" t="s">
        <v>450</v>
      </c>
      <c r="B20" s="370">
        <v>0</v>
      </c>
      <c r="C20" s="366">
        <v>3.8</v>
      </c>
      <c r="D20" s="366">
        <v>15.5</v>
      </c>
      <c r="E20" s="366">
        <v>30.8</v>
      </c>
      <c r="F20" s="366">
        <v>19.2</v>
      </c>
      <c r="G20" s="366">
        <v>3.8</v>
      </c>
      <c r="H20" s="371">
        <v>26.9</v>
      </c>
    </row>
    <row r="21" spans="1:12" ht="14.45" customHeight="1">
      <c r="A21" s="911" t="s">
        <v>455</v>
      </c>
      <c r="B21" s="370">
        <v>4.8</v>
      </c>
      <c r="C21" s="366">
        <v>6.9</v>
      </c>
      <c r="D21" s="366">
        <v>12.3</v>
      </c>
      <c r="E21" s="366">
        <v>34.4</v>
      </c>
      <c r="F21" s="366">
        <v>20.5</v>
      </c>
      <c r="G21" s="366">
        <v>5.9</v>
      </c>
      <c r="H21" s="371">
        <v>15.2</v>
      </c>
    </row>
    <row r="22" spans="1:12" ht="14.45" customHeight="1">
      <c r="A22" s="908" t="s">
        <v>453</v>
      </c>
      <c r="B22" s="370">
        <v>10.5</v>
      </c>
      <c r="C22" s="366">
        <v>6.6</v>
      </c>
      <c r="D22" s="366">
        <v>8</v>
      </c>
      <c r="E22" s="366">
        <v>13.9</v>
      </c>
      <c r="F22" s="366">
        <v>33.9</v>
      </c>
      <c r="G22" s="366">
        <v>6.1</v>
      </c>
      <c r="H22" s="371">
        <v>21.1</v>
      </c>
    </row>
    <row r="23" spans="1:12" ht="14.45" customHeight="1">
      <c r="A23" s="908" t="s">
        <v>451</v>
      </c>
      <c r="B23" s="370">
        <v>5.4</v>
      </c>
      <c r="C23" s="366">
        <v>7</v>
      </c>
      <c r="D23" s="366">
        <v>5.9</v>
      </c>
      <c r="E23" s="366">
        <v>32.4</v>
      </c>
      <c r="F23" s="366">
        <v>16.600000000000001</v>
      </c>
      <c r="G23" s="366">
        <v>16.8</v>
      </c>
      <c r="H23" s="371">
        <v>16</v>
      </c>
    </row>
    <row r="24" spans="1:12" ht="14.45" customHeight="1">
      <c r="A24" s="908" t="s">
        <v>449</v>
      </c>
      <c r="B24" s="370">
        <v>9.1</v>
      </c>
      <c r="C24" s="366">
        <v>0</v>
      </c>
      <c r="D24" s="366">
        <v>12</v>
      </c>
      <c r="E24" s="366">
        <v>27.4</v>
      </c>
      <c r="F24" s="366">
        <v>13.4</v>
      </c>
      <c r="G24" s="366">
        <v>9.1</v>
      </c>
      <c r="H24" s="371">
        <v>28.9</v>
      </c>
    </row>
    <row r="25" spans="1:12" ht="14.45" customHeight="1">
      <c r="A25" s="908" t="s">
        <v>448</v>
      </c>
      <c r="B25" s="370">
        <v>4.5999999999999996</v>
      </c>
      <c r="C25" s="366">
        <v>12.2</v>
      </c>
      <c r="D25" s="366">
        <v>12</v>
      </c>
      <c r="E25" s="366">
        <v>16.100000000000001</v>
      </c>
      <c r="F25" s="366">
        <v>33</v>
      </c>
      <c r="G25" s="366">
        <v>6.7</v>
      </c>
      <c r="H25" s="371">
        <v>15.3</v>
      </c>
    </row>
    <row r="26" spans="1:12" ht="14.45" customHeight="1">
      <c r="A26" s="908" t="s">
        <v>74</v>
      </c>
      <c r="B26" s="370">
        <v>5.2</v>
      </c>
      <c r="C26" s="366">
        <v>6.1</v>
      </c>
      <c r="D26" s="366">
        <v>10.3</v>
      </c>
      <c r="E26" s="366">
        <v>26.7</v>
      </c>
      <c r="F26" s="366">
        <v>31.3</v>
      </c>
      <c r="G26" s="366">
        <v>4.8</v>
      </c>
      <c r="H26" s="371">
        <v>15.6</v>
      </c>
    </row>
    <row r="27" spans="1:12" ht="14.45" customHeight="1">
      <c r="A27" s="908" t="s">
        <v>447</v>
      </c>
      <c r="B27" s="370">
        <v>5</v>
      </c>
      <c r="C27" s="366">
        <v>3.7</v>
      </c>
      <c r="D27" s="366">
        <v>7.6</v>
      </c>
      <c r="E27" s="366">
        <v>27.1</v>
      </c>
      <c r="F27" s="366">
        <v>20.100000000000001</v>
      </c>
      <c r="G27" s="366">
        <v>10.8</v>
      </c>
      <c r="H27" s="371">
        <v>25.6</v>
      </c>
    </row>
    <row r="28" spans="1:12" ht="14.45" customHeight="1">
      <c r="A28" s="908" t="s">
        <v>446</v>
      </c>
      <c r="B28" s="370">
        <v>0.6</v>
      </c>
      <c r="C28" s="366">
        <v>4.0999999999999996</v>
      </c>
      <c r="D28" s="366">
        <v>7.4</v>
      </c>
      <c r="E28" s="366">
        <v>30.5</v>
      </c>
      <c r="F28" s="366">
        <v>23.3</v>
      </c>
      <c r="G28" s="366">
        <v>5</v>
      </c>
      <c r="H28" s="371">
        <v>29.2</v>
      </c>
    </row>
    <row r="29" spans="1:12" ht="14.45" customHeight="1">
      <c r="A29" s="908" t="s">
        <v>445</v>
      </c>
      <c r="B29" s="370">
        <v>6.2</v>
      </c>
      <c r="C29" s="366">
        <v>5.0999999999999996</v>
      </c>
      <c r="D29" s="366">
        <v>12.6</v>
      </c>
      <c r="E29" s="366">
        <v>27.4</v>
      </c>
      <c r="F29" s="366">
        <v>20.9</v>
      </c>
      <c r="G29" s="366">
        <v>4.5999999999999996</v>
      </c>
      <c r="H29" s="371">
        <v>23.1</v>
      </c>
    </row>
    <row r="30" spans="1:12" ht="14.45" customHeight="1">
      <c r="A30" s="911" t="s">
        <v>444</v>
      </c>
      <c r="B30" s="370">
        <v>4.5999999999999996</v>
      </c>
      <c r="C30" s="366">
        <v>7.2</v>
      </c>
      <c r="D30" s="366">
        <v>14.9</v>
      </c>
      <c r="E30" s="366">
        <v>27.7</v>
      </c>
      <c r="F30" s="366">
        <v>24</v>
      </c>
      <c r="G30" s="366">
        <v>7.5</v>
      </c>
      <c r="H30" s="371">
        <v>14.1</v>
      </c>
    </row>
    <row r="31" spans="1:12" ht="14.45" customHeight="1">
      <c r="A31" s="908" t="s">
        <v>443</v>
      </c>
      <c r="B31" s="370">
        <v>11.5</v>
      </c>
      <c r="C31" s="366">
        <v>5.8</v>
      </c>
      <c r="D31" s="366">
        <v>10.199999999999999</v>
      </c>
      <c r="E31" s="366">
        <v>25.8</v>
      </c>
      <c r="F31" s="366">
        <v>25.3</v>
      </c>
      <c r="G31" s="366">
        <v>8.4</v>
      </c>
      <c r="H31" s="371">
        <v>13.1</v>
      </c>
      <c r="L31" s="190"/>
    </row>
    <row r="32" spans="1:12" ht="14.45" customHeight="1">
      <c r="A32" s="908" t="s">
        <v>442</v>
      </c>
      <c r="B32" s="370">
        <v>0</v>
      </c>
      <c r="C32" s="366">
        <v>5.6</v>
      </c>
      <c r="D32" s="366">
        <v>11.1</v>
      </c>
      <c r="E32" s="366">
        <v>16.7</v>
      </c>
      <c r="F32" s="366">
        <v>44.4</v>
      </c>
      <c r="G32" s="366">
        <v>22.2</v>
      </c>
      <c r="H32" s="371">
        <v>0</v>
      </c>
    </row>
    <row r="33" spans="1:8" ht="14.45" customHeight="1">
      <c r="A33" s="908" t="s">
        <v>441</v>
      </c>
      <c r="B33" s="370">
        <v>8</v>
      </c>
      <c r="C33" s="366">
        <v>6.2</v>
      </c>
      <c r="D33" s="366">
        <v>1.7</v>
      </c>
      <c r="E33" s="366">
        <v>26.1</v>
      </c>
      <c r="F33" s="366">
        <v>38</v>
      </c>
      <c r="G33" s="366">
        <v>13.2</v>
      </c>
      <c r="H33" s="371">
        <v>6.8</v>
      </c>
    </row>
    <row r="34" spans="1:8" ht="14.45" customHeight="1">
      <c r="A34" s="908" t="s">
        <v>440</v>
      </c>
      <c r="B34" s="370">
        <v>12.6</v>
      </c>
      <c r="C34" s="366">
        <v>7.6</v>
      </c>
      <c r="D34" s="366">
        <v>13.3</v>
      </c>
      <c r="E34" s="366">
        <v>26.8</v>
      </c>
      <c r="F34" s="366">
        <v>19.100000000000001</v>
      </c>
      <c r="G34" s="366">
        <v>2.7</v>
      </c>
      <c r="H34" s="371">
        <v>18</v>
      </c>
    </row>
    <row r="35" spans="1:8" ht="14.45" customHeight="1">
      <c r="A35" s="908" t="s">
        <v>439</v>
      </c>
      <c r="B35" s="370">
        <v>16</v>
      </c>
      <c r="C35" s="366">
        <v>4.7</v>
      </c>
      <c r="D35" s="366">
        <v>9.6999999999999993</v>
      </c>
      <c r="E35" s="366">
        <v>20.399999999999999</v>
      </c>
      <c r="F35" s="366">
        <v>16.7</v>
      </c>
      <c r="G35" s="366">
        <v>14.2</v>
      </c>
      <c r="H35" s="371">
        <v>18.3</v>
      </c>
    </row>
    <row r="36" spans="1:8" ht="14.45" customHeight="1">
      <c r="A36" s="908" t="s">
        <v>438</v>
      </c>
      <c r="B36" s="370">
        <v>0.3</v>
      </c>
      <c r="C36" s="366">
        <v>1.9</v>
      </c>
      <c r="D36" s="366">
        <v>4</v>
      </c>
      <c r="E36" s="366">
        <v>20.399999999999999</v>
      </c>
      <c r="F36" s="366">
        <v>23.4</v>
      </c>
      <c r="G36" s="366">
        <v>10.8</v>
      </c>
      <c r="H36" s="371">
        <v>39.299999999999997</v>
      </c>
    </row>
    <row r="37" spans="1:8" ht="14.45" customHeight="1">
      <c r="A37" s="908" t="s">
        <v>437</v>
      </c>
      <c r="B37" s="370">
        <v>2.9</v>
      </c>
      <c r="C37" s="366">
        <v>5.4</v>
      </c>
      <c r="D37" s="366">
        <v>10.9</v>
      </c>
      <c r="E37" s="366">
        <v>23.6</v>
      </c>
      <c r="F37" s="366">
        <v>27.3</v>
      </c>
      <c r="G37" s="366">
        <v>8.6999999999999993</v>
      </c>
      <c r="H37" s="371">
        <v>21.2</v>
      </c>
    </row>
    <row r="38" spans="1:8" ht="14.45" customHeight="1">
      <c r="A38" s="697" t="s">
        <v>436</v>
      </c>
      <c r="B38" s="370">
        <v>2.9</v>
      </c>
      <c r="C38" s="366">
        <v>6.1</v>
      </c>
      <c r="D38" s="366">
        <v>13.9</v>
      </c>
      <c r="E38" s="366">
        <v>9.8000000000000007</v>
      </c>
      <c r="F38" s="366">
        <v>28.9</v>
      </c>
      <c r="G38" s="366">
        <v>17.399999999999999</v>
      </c>
      <c r="H38" s="371">
        <v>21.1</v>
      </c>
    </row>
    <row r="39" spans="1:8" ht="14.45" customHeight="1">
      <c r="A39" s="689" t="s">
        <v>435</v>
      </c>
      <c r="B39" s="370">
        <v>1.1000000000000001</v>
      </c>
      <c r="C39" s="366">
        <v>0</v>
      </c>
      <c r="D39" s="366">
        <v>1.1000000000000001</v>
      </c>
      <c r="E39" s="366">
        <v>20.6</v>
      </c>
      <c r="F39" s="366">
        <v>42.2</v>
      </c>
      <c r="G39" s="366">
        <v>13</v>
      </c>
      <c r="H39" s="371">
        <v>22</v>
      </c>
    </row>
    <row r="40" spans="1:8" ht="14.45" customHeight="1">
      <c r="A40" s="689" t="s">
        <v>434</v>
      </c>
      <c r="B40" s="370">
        <v>0</v>
      </c>
      <c r="C40" s="366">
        <v>12.5</v>
      </c>
      <c r="D40" s="366">
        <v>0</v>
      </c>
      <c r="E40" s="366">
        <v>0</v>
      </c>
      <c r="F40" s="366"/>
      <c r="G40" s="366">
        <v>12.5</v>
      </c>
      <c r="H40" s="371">
        <v>6.4</v>
      </c>
    </row>
    <row r="41" spans="1:8" ht="14.45" customHeight="1">
      <c r="A41" s="689" t="s">
        <v>433</v>
      </c>
      <c r="B41" s="370">
        <v>8.1999999999999993</v>
      </c>
      <c r="C41" s="366">
        <v>10.3</v>
      </c>
      <c r="D41" s="366">
        <v>3.4</v>
      </c>
      <c r="E41" s="366">
        <v>12.6</v>
      </c>
      <c r="F41" s="366">
        <v>18.3</v>
      </c>
      <c r="G41" s="366">
        <v>6.5</v>
      </c>
      <c r="H41" s="371">
        <v>40.799999999999997</v>
      </c>
    </row>
    <row r="42" spans="1:8" ht="14.45" customHeight="1">
      <c r="A42" s="689" t="s">
        <v>432</v>
      </c>
      <c r="B42" s="370">
        <v>7.7</v>
      </c>
      <c r="C42" s="366">
        <v>4.5</v>
      </c>
      <c r="D42" s="366">
        <v>5.5</v>
      </c>
      <c r="E42" s="366">
        <v>23.7</v>
      </c>
      <c r="F42" s="366">
        <v>20.8</v>
      </c>
      <c r="G42" s="366">
        <v>4.8</v>
      </c>
      <c r="H42" s="371">
        <v>33</v>
      </c>
    </row>
    <row r="43" spans="1:8" ht="14.45" customHeight="1">
      <c r="A43" s="689" t="s">
        <v>431</v>
      </c>
      <c r="B43" s="370">
        <v>4.5</v>
      </c>
      <c r="C43" s="366">
        <v>0</v>
      </c>
      <c r="D43" s="366">
        <v>8.6</v>
      </c>
      <c r="E43" s="366">
        <v>8.8000000000000007</v>
      </c>
      <c r="F43" s="366">
        <v>16.8</v>
      </c>
      <c r="G43" s="366">
        <v>17.100000000000001</v>
      </c>
      <c r="H43" s="371">
        <v>44.1</v>
      </c>
    </row>
    <row r="44" spans="1:8" ht="14.45" customHeight="1">
      <c r="A44" s="689" t="s">
        <v>430</v>
      </c>
      <c r="B44" s="370">
        <v>0</v>
      </c>
      <c r="C44" s="366">
        <v>1.7</v>
      </c>
      <c r="D44" s="366">
        <v>0</v>
      </c>
      <c r="E44" s="366">
        <v>57.1</v>
      </c>
      <c r="F44" s="366">
        <v>6.3</v>
      </c>
      <c r="G44" s="366">
        <v>27</v>
      </c>
      <c r="H44" s="371">
        <v>8</v>
      </c>
    </row>
    <row r="45" spans="1:8" ht="14.45" customHeight="1">
      <c r="A45" s="689" t="s">
        <v>429</v>
      </c>
      <c r="B45" s="370">
        <v>1.9</v>
      </c>
      <c r="C45" s="366">
        <v>5.2</v>
      </c>
      <c r="D45" s="366">
        <v>4.5</v>
      </c>
      <c r="E45" s="366">
        <v>19.899999999999999</v>
      </c>
      <c r="F45" s="366">
        <v>19.399999999999999</v>
      </c>
      <c r="G45" s="366">
        <v>14.9</v>
      </c>
      <c r="H45" s="371">
        <v>34.1</v>
      </c>
    </row>
    <row r="46" spans="1:8" ht="14.45" customHeight="1">
      <c r="A46" s="689" t="s">
        <v>428</v>
      </c>
      <c r="B46" s="370">
        <v>23</v>
      </c>
      <c r="C46" s="366">
        <v>10.5</v>
      </c>
      <c r="D46" s="366">
        <v>11.5</v>
      </c>
      <c r="E46" s="366">
        <v>25.6</v>
      </c>
      <c r="F46" s="366">
        <v>12.9</v>
      </c>
      <c r="G46" s="366">
        <v>5.7</v>
      </c>
      <c r="H46" s="371">
        <v>10.8</v>
      </c>
    </row>
    <row r="47" spans="1:8" ht="14.45" customHeight="1">
      <c r="A47" s="689" t="s">
        <v>426</v>
      </c>
      <c r="B47" s="370">
        <v>0</v>
      </c>
      <c r="C47" s="366">
        <v>0</v>
      </c>
      <c r="D47" s="366"/>
      <c r="E47" s="366">
        <v>0</v>
      </c>
      <c r="F47" s="366">
        <v>0</v>
      </c>
      <c r="G47" s="366" t="s">
        <v>164</v>
      </c>
      <c r="H47" s="371" t="s">
        <v>164</v>
      </c>
    </row>
    <row r="48" spans="1:8" ht="14.45" customHeight="1">
      <c r="A48" s="698" t="s">
        <v>424</v>
      </c>
      <c r="B48" s="384">
        <v>0</v>
      </c>
      <c r="C48" s="385">
        <v>0</v>
      </c>
      <c r="D48" s="385">
        <v>62.1</v>
      </c>
      <c r="E48" s="385">
        <v>3.2</v>
      </c>
      <c r="F48" s="385">
        <v>5.6</v>
      </c>
      <c r="G48" s="385">
        <v>8.9</v>
      </c>
      <c r="H48" s="142" t="s">
        <v>164</v>
      </c>
    </row>
    <row r="50" spans="1:1">
      <c r="A50" s="190" t="s">
        <v>421</v>
      </c>
    </row>
  </sheetData>
  <pageMargins left="0.7" right="0.7" top="0.75" bottom="0.75" header="0.3" footer="0.3"/>
  <pageSetup scale="86" orientation="portrait" horizontalDpi="0" verticalDpi="0" r:id="rId1"/>
  <colBreaks count="1" manualBreakCount="1">
    <brk id="8" max="1048575" man="1"/>
  </colBreaks>
</worksheet>
</file>

<file path=xl/worksheets/sheet41.xml><?xml version="1.0" encoding="utf-8"?>
<worksheet xmlns="http://schemas.openxmlformats.org/spreadsheetml/2006/main" xmlns:r="http://schemas.openxmlformats.org/officeDocument/2006/relationships">
  <dimension ref="A1:P50"/>
  <sheetViews>
    <sheetView view="pageBreakPreview" zoomScale="60" zoomScaleNormal="100" workbookViewId="0"/>
  </sheetViews>
  <sheetFormatPr defaultRowHeight="12.75"/>
  <cols>
    <col min="1" max="1" width="75.28515625" style="2" customWidth="1"/>
    <col min="2" max="6" width="9.140625" style="2"/>
    <col min="7" max="7" width="21.7109375" style="2" customWidth="1"/>
    <col min="8" max="16384" width="9.140625" style="2"/>
  </cols>
  <sheetData>
    <row r="1" spans="1:16" s="924" customFormat="1" ht="15" customHeight="1">
      <c r="A1" s="923" t="s">
        <v>991</v>
      </c>
      <c r="B1" s="923"/>
      <c r="C1" s="923"/>
      <c r="D1" s="923"/>
      <c r="E1" s="923"/>
      <c r="F1" s="923"/>
    </row>
    <row r="2" spans="1:16" s="924" customFormat="1" ht="15" customHeight="1">
      <c r="A2" s="923" t="s">
        <v>992</v>
      </c>
      <c r="B2" s="923"/>
      <c r="C2" s="923"/>
      <c r="D2" s="923"/>
      <c r="E2" s="923"/>
      <c r="F2" s="923"/>
    </row>
    <row r="3" spans="1:16" ht="12.75" customHeight="1">
      <c r="A3" s="348"/>
      <c r="B3" s="348"/>
      <c r="C3" s="348"/>
    </row>
    <row r="4" spans="1:16">
      <c r="A4" s="223" t="s">
        <v>457</v>
      </c>
      <c r="B4" s="699">
        <v>50.2</v>
      </c>
      <c r="C4" s="190"/>
    </row>
    <row r="5" spans="1:16">
      <c r="A5" s="380" t="s">
        <v>471</v>
      </c>
      <c r="B5" s="700" t="s">
        <v>164</v>
      </c>
      <c r="C5" s="190"/>
    </row>
    <row r="6" spans="1:16">
      <c r="A6" s="380" t="s">
        <v>456</v>
      </c>
      <c r="B6" s="700">
        <v>80.099999999999994</v>
      </c>
      <c r="C6" s="190"/>
    </row>
    <row r="7" spans="1:16">
      <c r="A7" s="380" t="s">
        <v>219</v>
      </c>
      <c r="B7" s="700">
        <v>41.7</v>
      </c>
      <c r="C7" s="190"/>
    </row>
    <row r="8" spans="1:16">
      <c r="A8" s="380" t="s">
        <v>470</v>
      </c>
      <c r="B8" s="700">
        <v>33.299999999999997</v>
      </c>
      <c r="C8" s="190"/>
    </row>
    <row r="9" spans="1:16">
      <c r="A9" s="380" t="s">
        <v>218</v>
      </c>
      <c r="B9" s="700">
        <v>66.900000000000006</v>
      </c>
      <c r="C9" s="190"/>
    </row>
    <row r="10" spans="1:16">
      <c r="A10" s="904" t="s">
        <v>469</v>
      </c>
      <c r="B10" s="700">
        <v>66.5</v>
      </c>
      <c r="C10" s="190"/>
    </row>
    <row r="11" spans="1:16">
      <c r="A11" s="904" t="s">
        <v>468</v>
      </c>
      <c r="B11" s="700">
        <v>81.8</v>
      </c>
      <c r="C11" s="190"/>
    </row>
    <row r="12" spans="1:16">
      <c r="A12" s="904" t="s">
        <v>409</v>
      </c>
      <c r="B12" s="700">
        <v>74.599999999999994</v>
      </c>
      <c r="C12" s="190"/>
    </row>
    <row r="13" spans="1:16">
      <c r="A13" s="904" t="s">
        <v>416</v>
      </c>
      <c r="B13" s="700">
        <v>61.4</v>
      </c>
      <c r="C13" s="190"/>
      <c r="P13" s="54"/>
    </row>
    <row r="14" spans="1:16">
      <c r="A14" s="904" t="s">
        <v>467</v>
      </c>
      <c r="B14" s="700">
        <v>63.3</v>
      </c>
      <c r="C14" s="190"/>
    </row>
    <row r="15" spans="1:16">
      <c r="A15" s="904" t="s">
        <v>466</v>
      </c>
      <c r="B15" s="700">
        <v>66.099999999999994</v>
      </c>
      <c r="C15" s="190"/>
    </row>
    <row r="16" spans="1:16">
      <c r="A16" s="904" t="s">
        <v>454</v>
      </c>
      <c r="B16" s="700">
        <v>48.2</v>
      </c>
      <c r="C16" s="190"/>
      <c r="N16" s="54"/>
    </row>
    <row r="17" spans="1:8">
      <c r="A17" s="904" t="s">
        <v>452</v>
      </c>
      <c r="B17" s="700">
        <v>80.8</v>
      </c>
      <c r="C17" s="190"/>
    </row>
    <row r="18" spans="1:8">
      <c r="A18" s="904" t="s">
        <v>494</v>
      </c>
      <c r="B18" s="700">
        <v>62</v>
      </c>
      <c r="C18" s="190"/>
    </row>
    <row r="19" spans="1:8">
      <c r="A19" s="904" t="s">
        <v>450</v>
      </c>
      <c r="B19" s="700">
        <v>69.2</v>
      </c>
      <c r="C19" s="190"/>
      <c r="G19" s="26" t="s">
        <v>476</v>
      </c>
      <c r="H19" s="26" t="s">
        <v>473</v>
      </c>
    </row>
    <row r="20" spans="1:8" ht="12.75" customHeight="1">
      <c r="A20" s="904" t="s">
        <v>455</v>
      </c>
      <c r="B20" s="700">
        <v>81.400000000000006</v>
      </c>
      <c r="C20" s="190"/>
      <c r="G20" s="25" t="s">
        <v>454</v>
      </c>
      <c r="H20" s="25">
        <v>48.2</v>
      </c>
    </row>
    <row r="21" spans="1:8">
      <c r="A21" s="904" t="s">
        <v>453</v>
      </c>
      <c r="B21" s="700">
        <v>82.3</v>
      </c>
      <c r="C21" s="190"/>
      <c r="G21" s="24" t="s">
        <v>457</v>
      </c>
      <c r="H21" s="24">
        <v>50.2</v>
      </c>
    </row>
    <row r="22" spans="1:8">
      <c r="A22" s="904" t="s">
        <v>493</v>
      </c>
      <c r="B22" s="700">
        <v>69.2</v>
      </c>
      <c r="C22" s="190"/>
      <c r="G22" s="24" t="s">
        <v>447</v>
      </c>
      <c r="H22" s="24">
        <v>63.4</v>
      </c>
    </row>
    <row r="23" spans="1:8">
      <c r="A23" s="904" t="s">
        <v>449</v>
      </c>
      <c r="B23" s="700">
        <v>81.8</v>
      </c>
      <c r="C23" s="190"/>
      <c r="G23" s="25" t="s">
        <v>74</v>
      </c>
      <c r="H23" s="25">
        <v>65</v>
      </c>
    </row>
    <row r="24" spans="1:8">
      <c r="A24" s="904" t="s">
        <v>448</v>
      </c>
      <c r="B24" s="700">
        <v>66.099999999999994</v>
      </c>
      <c r="C24" s="190"/>
      <c r="G24" s="24" t="s">
        <v>448</v>
      </c>
      <c r="H24" s="24">
        <v>66.099999999999994</v>
      </c>
    </row>
    <row r="25" spans="1:8">
      <c r="A25" s="904" t="s">
        <v>74</v>
      </c>
      <c r="B25" s="700">
        <v>65</v>
      </c>
      <c r="C25" s="190"/>
      <c r="G25" s="24" t="s">
        <v>218</v>
      </c>
      <c r="H25" s="24">
        <v>66.900000000000006</v>
      </c>
    </row>
    <row r="26" spans="1:8">
      <c r="A26" s="904" t="s">
        <v>447</v>
      </c>
      <c r="B26" s="700">
        <v>63.4</v>
      </c>
      <c r="C26" s="190"/>
      <c r="G26" s="25" t="s">
        <v>450</v>
      </c>
      <c r="H26" s="25">
        <v>69.2</v>
      </c>
    </row>
    <row r="27" spans="1:8" ht="12.75" customHeight="1">
      <c r="A27" s="905" t="s">
        <v>446</v>
      </c>
      <c r="B27" s="700">
        <v>75.5</v>
      </c>
      <c r="C27" s="190"/>
      <c r="G27" s="27" t="s">
        <v>456</v>
      </c>
      <c r="H27" s="25">
        <v>80.099999999999994</v>
      </c>
    </row>
    <row r="28" spans="1:8">
      <c r="A28" s="904" t="s">
        <v>445</v>
      </c>
      <c r="B28" s="700">
        <v>78.400000000000006</v>
      </c>
      <c r="C28" s="190"/>
      <c r="G28" s="24" t="s">
        <v>452</v>
      </c>
      <c r="H28" s="24">
        <v>80.8</v>
      </c>
    </row>
    <row r="29" spans="1:8" ht="12.75" customHeight="1">
      <c r="A29" s="904" t="s">
        <v>444</v>
      </c>
      <c r="B29" s="700">
        <v>82</v>
      </c>
      <c r="C29" s="190"/>
    </row>
    <row r="30" spans="1:8">
      <c r="A30" s="904" t="s">
        <v>443</v>
      </c>
      <c r="B30" s="700">
        <v>67.7</v>
      </c>
      <c r="C30" s="190"/>
    </row>
    <row r="31" spans="1:8">
      <c r="A31" s="904" t="s">
        <v>442</v>
      </c>
      <c r="B31" s="700">
        <v>88.9</v>
      </c>
      <c r="C31" s="190"/>
    </row>
    <row r="32" spans="1:8">
      <c r="A32" s="904" t="s">
        <v>441</v>
      </c>
      <c r="B32" s="700">
        <v>53.4</v>
      </c>
      <c r="C32" s="190"/>
    </row>
    <row r="33" spans="1:3">
      <c r="A33" s="904" t="s">
        <v>440</v>
      </c>
      <c r="B33" s="700">
        <v>79.2</v>
      </c>
      <c r="C33" s="190"/>
    </row>
    <row r="34" spans="1:3">
      <c r="A34" s="904" t="s">
        <v>439</v>
      </c>
      <c r="B34" s="700">
        <v>65.900000000000006</v>
      </c>
      <c r="C34" s="190"/>
    </row>
    <row r="35" spans="1:3">
      <c r="A35" s="904" t="s">
        <v>438</v>
      </c>
      <c r="B35" s="700">
        <v>63.1</v>
      </c>
      <c r="C35" s="190"/>
    </row>
    <row r="36" spans="1:3">
      <c r="A36" s="904" t="s">
        <v>437</v>
      </c>
      <c r="B36" s="700">
        <v>60</v>
      </c>
      <c r="C36" s="190"/>
    </row>
    <row r="37" spans="1:3">
      <c r="A37" s="380" t="s">
        <v>436</v>
      </c>
      <c r="B37" s="700">
        <v>46.4</v>
      </c>
      <c r="C37" s="190"/>
    </row>
    <row r="38" spans="1:3">
      <c r="A38" s="380" t="s">
        <v>435</v>
      </c>
      <c r="B38" s="700">
        <v>63.1</v>
      </c>
      <c r="C38" s="190"/>
    </row>
    <row r="39" spans="1:3">
      <c r="A39" s="380" t="s">
        <v>434</v>
      </c>
      <c r="B39" s="700" t="s">
        <v>164</v>
      </c>
      <c r="C39" s="190"/>
    </row>
    <row r="40" spans="1:3">
      <c r="A40" s="380" t="s">
        <v>433</v>
      </c>
      <c r="B40" s="700">
        <v>48.9</v>
      </c>
      <c r="C40" s="190"/>
    </row>
    <row r="41" spans="1:3">
      <c r="A41" s="380" t="s">
        <v>432</v>
      </c>
      <c r="B41" s="700">
        <v>63.6</v>
      </c>
      <c r="C41" s="190"/>
    </row>
    <row r="42" spans="1:3">
      <c r="A42" s="380" t="s">
        <v>431</v>
      </c>
      <c r="B42" s="700">
        <v>61.7</v>
      </c>
      <c r="C42" s="190"/>
    </row>
    <row r="43" spans="1:3">
      <c r="A43" s="380" t="s">
        <v>430</v>
      </c>
      <c r="B43" s="700" t="s">
        <v>164</v>
      </c>
      <c r="C43" s="190"/>
    </row>
    <row r="44" spans="1:3" s="916" customFormat="1" ht="15" customHeight="1">
      <c r="A44" s="243" t="s">
        <v>429</v>
      </c>
      <c r="B44" s="631">
        <v>68.2</v>
      </c>
      <c r="C44" s="316"/>
    </row>
    <row r="45" spans="1:3">
      <c r="A45" s="380" t="s">
        <v>428</v>
      </c>
      <c r="B45" s="700">
        <v>53.9</v>
      </c>
      <c r="C45" s="190"/>
    </row>
    <row r="46" spans="1:3">
      <c r="A46" s="380" t="s">
        <v>426</v>
      </c>
      <c r="B46" s="700" t="s">
        <v>164</v>
      </c>
      <c r="C46" s="190"/>
    </row>
    <row r="47" spans="1:3" ht="12.75" customHeight="1">
      <c r="A47" s="701" t="s">
        <v>424</v>
      </c>
      <c r="B47" s="702" t="s">
        <v>164</v>
      </c>
      <c r="C47" s="190"/>
    </row>
    <row r="48" spans="1:3">
      <c r="A48" s="190"/>
      <c r="B48" s="190"/>
      <c r="C48" s="190"/>
    </row>
    <row r="49" spans="1:3">
      <c r="A49" s="190" t="s">
        <v>421</v>
      </c>
      <c r="B49" s="190"/>
      <c r="C49" s="190"/>
    </row>
    <row r="50" spans="1:3">
      <c r="A50" s="190"/>
      <c r="B50" s="190"/>
      <c r="C50" s="190"/>
    </row>
  </sheetData>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dimension ref="A1:R48"/>
  <sheetViews>
    <sheetView view="pageBreakPreview" zoomScale="60" zoomScaleNormal="100" workbookViewId="0">
      <selection sqref="A1:I1"/>
    </sheetView>
  </sheetViews>
  <sheetFormatPr defaultColWidth="67.85546875" defaultRowHeight="12.75"/>
  <cols>
    <col min="1" max="1" width="73.28515625" style="17" customWidth="1"/>
    <col min="2" max="9" width="15.7109375" style="17" customWidth="1"/>
    <col min="10" max="10" width="67.85546875" style="17"/>
    <col min="11" max="11" width="7" style="17" bestFit="1" customWidth="1"/>
    <col min="12" max="14" width="67.85546875" style="17"/>
    <col min="15" max="15" width="36.140625" style="17" bestFit="1" customWidth="1"/>
    <col min="16" max="16" width="30.140625" style="17" bestFit="1" customWidth="1"/>
    <col min="17" max="17" width="20.7109375" style="17" bestFit="1" customWidth="1"/>
    <col min="18" max="18" width="36.42578125" style="17" bestFit="1" customWidth="1"/>
    <col min="19" max="16384" width="67.85546875" style="17"/>
  </cols>
  <sheetData>
    <row r="1" spans="1:18" s="66" customFormat="1" ht="15" customHeight="1">
      <c r="A1" s="1137" t="s">
        <v>993</v>
      </c>
      <c r="B1" s="1105"/>
      <c r="C1" s="1105"/>
      <c r="D1" s="1105"/>
      <c r="E1" s="1105"/>
      <c r="F1" s="1105"/>
      <c r="G1" s="1105"/>
      <c r="H1" s="1105"/>
      <c r="I1" s="1105"/>
    </row>
    <row r="2" spans="1:18">
      <c r="A2" s="1213"/>
      <c r="B2" s="1213"/>
      <c r="C2" s="1213"/>
      <c r="D2" s="1213"/>
      <c r="E2" s="1213"/>
      <c r="F2" s="1213"/>
      <c r="G2" s="1213"/>
      <c r="H2" s="1213"/>
      <c r="I2" s="1213"/>
    </row>
    <row r="3" spans="1:18" ht="45" customHeight="1">
      <c r="A3" s="413"/>
      <c r="B3" s="96" t="s">
        <v>503</v>
      </c>
      <c r="C3" s="96" t="s">
        <v>498</v>
      </c>
      <c r="D3" s="96" t="s">
        <v>502</v>
      </c>
      <c r="E3" s="96" t="s">
        <v>497</v>
      </c>
      <c r="F3" s="96" t="s">
        <v>496</v>
      </c>
      <c r="G3" s="96" t="s">
        <v>501</v>
      </c>
      <c r="H3" s="96" t="s">
        <v>500</v>
      </c>
      <c r="I3" s="96" t="s">
        <v>499</v>
      </c>
    </row>
    <row r="4" spans="1:18" s="729" customFormat="1" ht="14.45" customHeight="1">
      <c r="A4" s="743" t="s">
        <v>457</v>
      </c>
      <c r="B4" s="367">
        <v>37.700000000000003</v>
      </c>
      <c r="C4" s="368">
        <v>17.600000000000001</v>
      </c>
      <c r="D4" s="368">
        <v>33.299999999999997</v>
      </c>
      <c r="E4" s="368">
        <v>40.1</v>
      </c>
      <c r="F4" s="368">
        <v>18.100000000000001</v>
      </c>
      <c r="G4" s="368">
        <v>69.5</v>
      </c>
      <c r="H4" s="368">
        <v>19</v>
      </c>
      <c r="I4" s="369">
        <v>20.5</v>
      </c>
    </row>
    <row r="5" spans="1:18" s="729" customFormat="1" ht="14.45" customHeight="1">
      <c r="A5" s="584" t="s">
        <v>471</v>
      </c>
      <c r="B5" s="370" t="s">
        <v>164</v>
      </c>
      <c r="C5" s="366" t="s">
        <v>164</v>
      </c>
      <c r="D5" s="366" t="s">
        <v>164</v>
      </c>
      <c r="E5" s="366" t="s">
        <v>164</v>
      </c>
      <c r="F5" s="366" t="s">
        <v>164</v>
      </c>
      <c r="G5" s="366" t="s">
        <v>164</v>
      </c>
      <c r="H5" s="366" t="s">
        <v>164</v>
      </c>
      <c r="I5" s="371" t="s">
        <v>164</v>
      </c>
      <c r="O5" s="744" t="s">
        <v>476</v>
      </c>
      <c r="P5" s="744" t="s">
        <v>498</v>
      </c>
      <c r="Q5" s="744" t="s">
        <v>497</v>
      </c>
      <c r="R5" s="744" t="s">
        <v>496</v>
      </c>
    </row>
    <row r="6" spans="1:18" s="729" customFormat="1" ht="14.45" customHeight="1">
      <c r="A6" s="584" t="s">
        <v>456</v>
      </c>
      <c r="B6" s="370">
        <v>26.2</v>
      </c>
      <c r="C6" s="366">
        <v>22.7</v>
      </c>
      <c r="D6" s="366">
        <v>22.8</v>
      </c>
      <c r="E6" s="366">
        <v>28.5</v>
      </c>
      <c r="F6" s="366">
        <v>11.4</v>
      </c>
      <c r="G6" s="366">
        <v>40.200000000000003</v>
      </c>
      <c r="H6" s="366">
        <v>2.8</v>
      </c>
      <c r="I6" s="371">
        <v>33.299999999999997</v>
      </c>
      <c r="O6" s="745" t="s">
        <v>457</v>
      </c>
      <c r="P6" s="745">
        <v>17.600000000000001</v>
      </c>
      <c r="Q6" s="745">
        <v>40.1</v>
      </c>
      <c r="R6" s="745">
        <v>18.100000000000001</v>
      </c>
    </row>
    <row r="7" spans="1:18" s="729" customFormat="1" ht="14.45" customHeight="1">
      <c r="A7" s="584" t="s">
        <v>219</v>
      </c>
      <c r="B7" s="370">
        <v>9.9</v>
      </c>
      <c r="C7" s="366">
        <v>13.5</v>
      </c>
      <c r="D7" s="366">
        <v>24.7</v>
      </c>
      <c r="E7" s="366">
        <v>23.5</v>
      </c>
      <c r="F7" s="366">
        <v>6.8</v>
      </c>
      <c r="G7" s="366">
        <v>36.5</v>
      </c>
      <c r="H7" s="366">
        <v>2.9</v>
      </c>
      <c r="I7" s="371">
        <v>42.6</v>
      </c>
      <c r="O7" s="746" t="s">
        <v>456</v>
      </c>
      <c r="P7" s="745">
        <v>22.7</v>
      </c>
      <c r="Q7" s="745">
        <v>28.5</v>
      </c>
      <c r="R7" s="745">
        <v>11.4</v>
      </c>
    </row>
    <row r="8" spans="1:18" s="729" customFormat="1" ht="14.45" customHeight="1">
      <c r="A8" s="584" t="s">
        <v>470</v>
      </c>
      <c r="B8" s="370">
        <v>1.7</v>
      </c>
      <c r="C8" s="366">
        <v>1.7</v>
      </c>
      <c r="D8" s="366">
        <v>1.7</v>
      </c>
      <c r="E8" s="366">
        <v>0</v>
      </c>
      <c r="F8" s="366">
        <v>0</v>
      </c>
      <c r="G8" s="366" t="s">
        <v>164</v>
      </c>
      <c r="H8" s="366">
        <v>0</v>
      </c>
      <c r="I8" s="371" t="s">
        <v>164</v>
      </c>
      <c r="O8" s="745" t="s">
        <v>218</v>
      </c>
      <c r="P8" s="745">
        <v>39.200000000000003</v>
      </c>
      <c r="Q8" s="745">
        <v>37.4</v>
      </c>
      <c r="R8" s="745">
        <v>28.6</v>
      </c>
    </row>
    <row r="9" spans="1:18" s="729" customFormat="1" ht="14.45" customHeight="1">
      <c r="A9" s="584" t="s">
        <v>218</v>
      </c>
      <c r="B9" s="370">
        <v>35.700000000000003</v>
      </c>
      <c r="C9" s="366">
        <v>39.200000000000003</v>
      </c>
      <c r="D9" s="366">
        <v>38.6</v>
      </c>
      <c r="E9" s="366">
        <v>37.4</v>
      </c>
      <c r="F9" s="366">
        <v>28.6</v>
      </c>
      <c r="G9" s="366">
        <v>64.8</v>
      </c>
      <c r="H9" s="366">
        <v>9.9</v>
      </c>
      <c r="I9" s="371">
        <v>15.5</v>
      </c>
      <c r="O9" s="745" t="s">
        <v>454</v>
      </c>
      <c r="P9" s="745">
        <v>39.299999999999997</v>
      </c>
      <c r="Q9" s="745">
        <v>16.7</v>
      </c>
      <c r="R9" s="745">
        <v>22</v>
      </c>
    </row>
    <row r="10" spans="1:18" s="729" customFormat="1" ht="14.45" customHeight="1">
      <c r="A10" s="908" t="s">
        <v>469</v>
      </c>
      <c r="B10" s="370">
        <v>30.4</v>
      </c>
      <c r="C10" s="366">
        <v>33</v>
      </c>
      <c r="D10" s="366">
        <v>50.6</v>
      </c>
      <c r="E10" s="366">
        <v>51.6</v>
      </c>
      <c r="F10" s="366">
        <v>28.8</v>
      </c>
      <c r="G10" s="366">
        <v>67.3</v>
      </c>
      <c r="H10" s="366">
        <v>4.2</v>
      </c>
      <c r="I10" s="371">
        <v>13.6</v>
      </c>
      <c r="O10" s="745" t="s">
        <v>452</v>
      </c>
      <c r="P10" s="745">
        <v>28.3</v>
      </c>
      <c r="Q10" s="745">
        <v>21.5</v>
      </c>
      <c r="R10" s="745">
        <v>15.1</v>
      </c>
    </row>
    <row r="11" spans="1:18" s="729" customFormat="1" ht="14.45" customHeight="1">
      <c r="A11" s="908" t="s">
        <v>468</v>
      </c>
      <c r="B11" s="370">
        <v>26.1</v>
      </c>
      <c r="C11" s="366">
        <v>13.9</v>
      </c>
      <c r="D11" s="366">
        <v>70.5</v>
      </c>
      <c r="E11" s="366">
        <v>64.7</v>
      </c>
      <c r="F11" s="366">
        <v>35.9</v>
      </c>
      <c r="G11" s="366">
        <v>31.1</v>
      </c>
      <c r="H11" s="366">
        <v>23</v>
      </c>
      <c r="I11" s="371">
        <v>22.1</v>
      </c>
      <c r="O11" s="745" t="s">
        <v>450</v>
      </c>
      <c r="P11" s="745">
        <v>33.799999999999997</v>
      </c>
      <c r="Q11" s="745">
        <v>33.1</v>
      </c>
      <c r="R11" s="745">
        <v>16.600000000000001</v>
      </c>
    </row>
    <row r="12" spans="1:18" s="729" customFormat="1" ht="14.45" customHeight="1">
      <c r="A12" s="908" t="s">
        <v>409</v>
      </c>
      <c r="B12" s="370">
        <v>54.1</v>
      </c>
      <c r="C12" s="366">
        <v>22.6</v>
      </c>
      <c r="D12" s="366">
        <v>38.5</v>
      </c>
      <c r="E12" s="366">
        <v>46.7</v>
      </c>
      <c r="F12" s="366">
        <v>38.9</v>
      </c>
      <c r="G12" s="366">
        <v>46.7</v>
      </c>
      <c r="H12" s="366">
        <v>23.3</v>
      </c>
      <c r="I12" s="371">
        <v>22.9</v>
      </c>
      <c r="O12" s="745" t="s">
        <v>448</v>
      </c>
      <c r="P12" s="745">
        <v>34.200000000000003</v>
      </c>
      <c r="Q12" s="745">
        <v>35.200000000000003</v>
      </c>
      <c r="R12" s="745">
        <v>23.1</v>
      </c>
    </row>
    <row r="13" spans="1:18" s="729" customFormat="1" ht="14.45" customHeight="1">
      <c r="A13" s="908" t="s">
        <v>416</v>
      </c>
      <c r="B13" s="370">
        <v>14.8</v>
      </c>
      <c r="C13" s="366">
        <v>0</v>
      </c>
      <c r="D13" s="366">
        <v>50.3</v>
      </c>
      <c r="E13" s="366">
        <v>20.100000000000001</v>
      </c>
      <c r="F13" s="366">
        <v>0</v>
      </c>
      <c r="G13" s="366">
        <v>65.099999999999994</v>
      </c>
      <c r="H13" s="366">
        <v>4.8</v>
      </c>
      <c r="I13" s="371">
        <v>0</v>
      </c>
      <c r="O13" s="745" t="s">
        <v>74</v>
      </c>
      <c r="P13" s="745">
        <v>39.799999999999997</v>
      </c>
      <c r="Q13" s="745">
        <v>29.2</v>
      </c>
      <c r="R13" s="745">
        <v>29.1</v>
      </c>
    </row>
    <row r="14" spans="1:18" s="729" customFormat="1" ht="14.45" customHeight="1">
      <c r="A14" s="908" t="s">
        <v>467</v>
      </c>
      <c r="B14" s="370">
        <v>42.6</v>
      </c>
      <c r="C14" s="366">
        <v>21.5</v>
      </c>
      <c r="D14" s="366">
        <v>20.399999999999999</v>
      </c>
      <c r="E14" s="366">
        <v>47.8</v>
      </c>
      <c r="F14" s="366">
        <v>34.799999999999997</v>
      </c>
      <c r="G14" s="366">
        <v>55</v>
      </c>
      <c r="H14" s="366">
        <v>12.1</v>
      </c>
      <c r="I14" s="371">
        <v>24.2</v>
      </c>
      <c r="O14" s="745" t="s">
        <v>447</v>
      </c>
      <c r="P14" s="745">
        <v>36.299999999999997</v>
      </c>
      <c r="Q14" s="745">
        <v>17.600000000000001</v>
      </c>
      <c r="R14" s="745">
        <v>12.4</v>
      </c>
    </row>
    <row r="15" spans="1:18" s="729" customFormat="1" ht="14.45" customHeight="1">
      <c r="A15" s="908" t="s">
        <v>466</v>
      </c>
      <c r="B15" s="370">
        <v>55.6</v>
      </c>
      <c r="C15" s="366">
        <v>56</v>
      </c>
      <c r="D15" s="366">
        <v>44.4</v>
      </c>
      <c r="E15" s="366">
        <v>55.6</v>
      </c>
      <c r="F15" s="366">
        <v>55.6</v>
      </c>
      <c r="G15" s="366">
        <v>66.8</v>
      </c>
      <c r="H15" s="366">
        <v>0</v>
      </c>
      <c r="I15" s="371">
        <v>10.8</v>
      </c>
    </row>
    <row r="16" spans="1:18" s="729" customFormat="1" ht="14.45" customHeight="1">
      <c r="A16" s="908" t="s">
        <v>454</v>
      </c>
      <c r="B16" s="370">
        <v>52.5</v>
      </c>
      <c r="C16" s="366">
        <v>39.299999999999997</v>
      </c>
      <c r="D16" s="366">
        <v>39</v>
      </c>
      <c r="E16" s="366">
        <v>16.7</v>
      </c>
      <c r="F16" s="366">
        <v>22</v>
      </c>
      <c r="G16" s="366">
        <v>83.4</v>
      </c>
      <c r="H16" s="366">
        <v>9.6999999999999993</v>
      </c>
      <c r="I16" s="371">
        <v>7.4</v>
      </c>
    </row>
    <row r="17" spans="1:9" s="729" customFormat="1" ht="14.45" customHeight="1">
      <c r="A17" s="908" t="s">
        <v>452</v>
      </c>
      <c r="B17" s="370">
        <v>24.3</v>
      </c>
      <c r="C17" s="366">
        <v>28.3</v>
      </c>
      <c r="D17" s="366">
        <v>55.2</v>
      </c>
      <c r="E17" s="366">
        <v>21.5</v>
      </c>
      <c r="F17" s="366">
        <v>15.1</v>
      </c>
      <c r="G17" s="366">
        <v>74.900000000000006</v>
      </c>
      <c r="H17" s="366">
        <v>4.3</v>
      </c>
      <c r="I17" s="371">
        <v>15.9</v>
      </c>
    </row>
    <row r="18" spans="1:9" s="729" customFormat="1" ht="14.45" customHeight="1">
      <c r="A18" s="908" t="s">
        <v>413</v>
      </c>
      <c r="B18" s="370">
        <v>40</v>
      </c>
      <c r="C18" s="366">
        <v>46.5</v>
      </c>
      <c r="D18" s="366">
        <v>33.1</v>
      </c>
      <c r="E18" s="366">
        <v>34.4</v>
      </c>
      <c r="F18" s="366">
        <v>25.1</v>
      </c>
      <c r="G18" s="366">
        <v>60.9</v>
      </c>
      <c r="H18" s="366">
        <v>0.7</v>
      </c>
      <c r="I18" s="371">
        <v>29.8</v>
      </c>
    </row>
    <row r="19" spans="1:9" s="729" customFormat="1" ht="14.45" customHeight="1">
      <c r="A19" s="908" t="s">
        <v>450</v>
      </c>
      <c r="B19" s="370">
        <v>16.600000000000001</v>
      </c>
      <c r="C19" s="366">
        <v>33.799999999999997</v>
      </c>
      <c r="D19" s="366">
        <v>0</v>
      </c>
      <c r="E19" s="366">
        <v>33.1</v>
      </c>
      <c r="F19" s="366">
        <v>16.600000000000001</v>
      </c>
      <c r="G19" s="366">
        <v>50.3</v>
      </c>
      <c r="H19" s="366">
        <v>0</v>
      </c>
      <c r="I19" s="371">
        <v>33.1</v>
      </c>
    </row>
    <row r="20" spans="1:9" s="729" customFormat="1" ht="14.45" customHeight="1">
      <c r="A20" s="908" t="s">
        <v>455</v>
      </c>
      <c r="B20" s="370">
        <v>33.4</v>
      </c>
      <c r="C20" s="366">
        <v>33.4</v>
      </c>
      <c r="D20" s="366">
        <v>25.2</v>
      </c>
      <c r="E20" s="366">
        <v>34.200000000000003</v>
      </c>
      <c r="F20" s="366">
        <v>23.4</v>
      </c>
      <c r="G20" s="366">
        <v>41.7</v>
      </c>
      <c r="H20" s="366">
        <v>4.9000000000000004</v>
      </c>
      <c r="I20" s="371">
        <v>16.399999999999999</v>
      </c>
    </row>
    <row r="21" spans="1:9" s="729" customFormat="1" ht="14.45" customHeight="1">
      <c r="A21" s="908" t="s">
        <v>453</v>
      </c>
      <c r="B21" s="370">
        <v>32.6</v>
      </c>
      <c r="C21" s="366">
        <v>48.5</v>
      </c>
      <c r="D21" s="366">
        <v>37.700000000000003</v>
      </c>
      <c r="E21" s="366">
        <v>51.8</v>
      </c>
      <c r="F21" s="366">
        <v>44.9</v>
      </c>
      <c r="G21" s="366">
        <v>58.3</v>
      </c>
      <c r="H21" s="366">
        <v>0</v>
      </c>
      <c r="I21" s="371">
        <v>18.899999999999999</v>
      </c>
    </row>
    <row r="22" spans="1:9" s="729" customFormat="1" ht="14.45" customHeight="1">
      <c r="A22" s="908" t="s">
        <v>451</v>
      </c>
      <c r="B22" s="370">
        <v>44.5</v>
      </c>
      <c r="C22" s="366">
        <v>52.1</v>
      </c>
      <c r="D22" s="366">
        <v>40.1</v>
      </c>
      <c r="E22" s="366">
        <v>55.8</v>
      </c>
      <c r="F22" s="366">
        <v>37.299999999999997</v>
      </c>
      <c r="G22" s="366">
        <v>66.8</v>
      </c>
      <c r="H22" s="366">
        <v>25.5</v>
      </c>
      <c r="I22" s="371">
        <v>16.399999999999999</v>
      </c>
    </row>
    <row r="23" spans="1:9" s="729" customFormat="1" ht="14.45" customHeight="1">
      <c r="A23" s="908" t="s">
        <v>449</v>
      </c>
      <c r="B23" s="370">
        <v>35.9</v>
      </c>
      <c r="C23" s="366">
        <v>74.3</v>
      </c>
      <c r="D23" s="366">
        <v>51.3</v>
      </c>
      <c r="E23" s="366">
        <v>51.3</v>
      </c>
      <c r="F23" s="366">
        <v>51.3</v>
      </c>
      <c r="G23" s="366">
        <v>61.5</v>
      </c>
      <c r="H23" s="366">
        <v>51.3</v>
      </c>
      <c r="I23" s="371">
        <v>25.7</v>
      </c>
    </row>
    <row r="24" spans="1:9" s="729" customFormat="1" ht="14.45" customHeight="1">
      <c r="A24" s="908" t="s">
        <v>448</v>
      </c>
      <c r="B24" s="370">
        <v>30.1</v>
      </c>
      <c r="C24" s="366">
        <v>34.200000000000003</v>
      </c>
      <c r="D24" s="366">
        <v>44.8</v>
      </c>
      <c r="E24" s="366">
        <v>35.200000000000003</v>
      </c>
      <c r="F24" s="366">
        <v>23.1</v>
      </c>
      <c r="G24" s="366">
        <v>44.7</v>
      </c>
      <c r="H24" s="366">
        <v>13.6</v>
      </c>
      <c r="I24" s="371">
        <v>17.8</v>
      </c>
    </row>
    <row r="25" spans="1:9" s="729" customFormat="1" ht="14.45" customHeight="1">
      <c r="A25" s="908" t="s">
        <v>74</v>
      </c>
      <c r="B25" s="370">
        <v>32.6</v>
      </c>
      <c r="C25" s="366">
        <v>39.799999999999997</v>
      </c>
      <c r="D25" s="366">
        <v>22.9</v>
      </c>
      <c r="E25" s="366">
        <v>29.2</v>
      </c>
      <c r="F25" s="366">
        <v>29.1</v>
      </c>
      <c r="G25" s="366">
        <v>63</v>
      </c>
      <c r="H25" s="366">
        <v>2.9</v>
      </c>
      <c r="I25" s="371">
        <v>19.3</v>
      </c>
    </row>
    <row r="26" spans="1:9" s="729" customFormat="1" ht="14.45" customHeight="1">
      <c r="A26" s="908" t="s">
        <v>447</v>
      </c>
      <c r="B26" s="370">
        <v>21</v>
      </c>
      <c r="C26" s="366">
        <v>36.299999999999997</v>
      </c>
      <c r="D26" s="366">
        <v>30.5</v>
      </c>
      <c r="E26" s="366">
        <v>17.600000000000001</v>
      </c>
      <c r="F26" s="366">
        <v>12.4</v>
      </c>
      <c r="G26" s="366">
        <v>80.2</v>
      </c>
      <c r="H26" s="366">
        <v>4.5999999999999996</v>
      </c>
      <c r="I26" s="371">
        <v>15.2</v>
      </c>
    </row>
    <row r="27" spans="1:9" s="729" customFormat="1" ht="14.45" customHeight="1">
      <c r="A27" s="908" t="s">
        <v>446</v>
      </c>
      <c r="B27" s="370">
        <v>38</v>
      </c>
      <c r="C27" s="366">
        <v>38.299999999999997</v>
      </c>
      <c r="D27" s="366">
        <v>33.4</v>
      </c>
      <c r="E27" s="366">
        <v>27.3</v>
      </c>
      <c r="F27" s="366">
        <v>22</v>
      </c>
      <c r="G27" s="366">
        <v>49.9</v>
      </c>
      <c r="H27" s="366">
        <v>27.9</v>
      </c>
      <c r="I27" s="371">
        <v>26.1</v>
      </c>
    </row>
    <row r="28" spans="1:9" s="729" customFormat="1" ht="14.45" customHeight="1">
      <c r="A28" s="908" t="s">
        <v>445</v>
      </c>
      <c r="B28" s="370">
        <v>48</v>
      </c>
      <c r="C28" s="366">
        <v>47.1</v>
      </c>
      <c r="D28" s="366">
        <v>43</v>
      </c>
      <c r="E28" s="366">
        <v>71.400000000000006</v>
      </c>
      <c r="F28" s="366">
        <v>57.2</v>
      </c>
      <c r="G28" s="366">
        <v>53</v>
      </c>
      <c r="H28" s="366">
        <v>2.7</v>
      </c>
      <c r="I28" s="371">
        <v>12.7</v>
      </c>
    </row>
    <row r="29" spans="1:9" s="729" customFormat="1" ht="14.45" customHeight="1">
      <c r="A29" s="908" t="s">
        <v>444</v>
      </c>
      <c r="B29" s="370">
        <v>47.3</v>
      </c>
      <c r="C29" s="366">
        <v>50.4</v>
      </c>
      <c r="D29" s="366">
        <v>50.3</v>
      </c>
      <c r="E29" s="366">
        <v>47.3</v>
      </c>
      <c r="F29" s="366">
        <v>36.1</v>
      </c>
      <c r="G29" s="366">
        <v>73.900000000000006</v>
      </c>
      <c r="H29" s="366">
        <v>13.8</v>
      </c>
      <c r="I29" s="371">
        <v>5.4</v>
      </c>
    </row>
    <row r="30" spans="1:9" s="729" customFormat="1" ht="14.45" customHeight="1">
      <c r="A30" s="908" t="s">
        <v>443</v>
      </c>
      <c r="B30" s="370">
        <v>53</v>
      </c>
      <c r="C30" s="366">
        <v>58.7</v>
      </c>
      <c r="D30" s="366">
        <v>46.3</v>
      </c>
      <c r="E30" s="366">
        <v>35.299999999999997</v>
      </c>
      <c r="F30" s="366">
        <v>35.799999999999997</v>
      </c>
      <c r="G30" s="366">
        <v>61.8</v>
      </c>
      <c r="H30" s="366">
        <v>6.5</v>
      </c>
      <c r="I30" s="371">
        <v>6.1</v>
      </c>
    </row>
    <row r="31" spans="1:9" s="729" customFormat="1" ht="14.45" customHeight="1">
      <c r="A31" s="908" t="s">
        <v>442</v>
      </c>
      <c r="B31" s="370" t="s">
        <v>164</v>
      </c>
      <c r="C31" s="366" t="s">
        <v>164</v>
      </c>
      <c r="D31" s="366" t="s">
        <v>164</v>
      </c>
      <c r="E31" s="366" t="s">
        <v>164</v>
      </c>
      <c r="F31" s="366" t="s">
        <v>164</v>
      </c>
      <c r="G31" s="366" t="s">
        <v>164</v>
      </c>
      <c r="H31" s="366" t="s">
        <v>164</v>
      </c>
      <c r="I31" s="371" t="s">
        <v>164</v>
      </c>
    </row>
    <row r="32" spans="1:9" s="729" customFormat="1" ht="14.45" customHeight="1">
      <c r="A32" s="908" t="s">
        <v>441</v>
      </c>
      <c r="B32" s="370">
        <v>59.7</v>
      </c>
      <c r="C32" s="366">
        <v>58.6</v>
      </c>
      <c r="D32" s="366">
        <v>65.5</v>
      </c>
      <c r="E32" s="366">
        <v>29</v>
      </c>
      <c r="F32" s="366">
        <v>29</v>
      </c>
      <c r="G32" s="366">
        <v>71.900000000000006</v>
      </c>
      <c r="H32" s="366">
        <v>5.5</v>
      </c>
      <c r="I32" s="371">
        <v>2</v>
      </c>
    </row>
    <row r="33" spans="1:9" s="729" customFormat="1" ht="14.45" customHeight="1">
      <c r="A33" s="908" t="s">
        <v>440</v>
      </c>
      <c r="B33" s="370">
        <v>46.1</v>
      </c>
      <c r="C33" s="366">
        <v>57.7</v>
      </c>
      <c r="D33" s="366">
        <v>28.1</v>
      </c>
      <c r="E33" s="366">
        <v>36.5</v>
      </c>
      <c r="F33" s="366">
        <v>42.9</v>
      </c>
      <c r="G33" s="366">
        <v>57.8</v>
      </c>
      <c r="H33" s="366">
        <v>11.5</v>
      </c>
      <c r="I33" s="371">
        <v>5.0999999999999996</v>
      </c>
    </row>
    <row r="34" spans="1:9" s="729" customFormat="1" ht="14.45" customHeight="1">
      <c r="A34" s="908" t="s">
        <v>439</v>
      </c>
      <c r="B34" s="370">
        <v>54.9</v>
      </c>
      <c r="C34" s="366">
        <v>66.099999999999994</v>
      </c>
      <c r="D34" s="366">
        <v>53.5</v>
      </c>
      <c r="E34" s="366">
        <v>28.3</v>
      </c>
      <c r="F34" s="366">
        <v>17.8</v>
      </c>
      <c r="G34" s="366">
        <v>44.5</v>
      </c>
      <c r="H34" s="366">
        <v>0</v>
      </c>
      <c r="I34" s="371">
        <v>5.3</v>
      </c>
    </row>
    <row r="35" spans="1:9" s="729" customFormat="1" ht="14.45" customHeight="1">
      <c r="A35" s="908" t="s">
        <v>438</v>
      </c>
      <c r="B35" s="370">
        <v>20.6</v>
      </c>
      <c r="C35" s="366">
        <v>24.3</v>
      </c>
      <c r="D35" s="366">
        <v>32.6</v>
      </c>
      <c r="E35" s="366">
        <v>38.6</v>
      </c>
      <c r="F35" s="366">
        <v>39</v>
      </c>
      <c r="G35" s="366">
        <v>77.099999999999994</v>
      </c>
      <c r="H35" s="366">
        <v>5</v>
      </c>
      <c r="I35" s="371">
        <v>8.1</v>
      </c>
    </row>
    <row r="36" spans="1:9" s="729" customFormat="1" ht="14.45" customHeight="1">
      <c r="A36" s="908" t="s">
        <v>437</v>
      </c>
      <c r="B36" s="370">
        <v>36.1</v>
      </c>
      <c r="C36" s="366">
        <v>62.4</v>
      </c>
      <c r="D36" s="366">
        <v>54.4</v>
      </c>
      <c r="E36" s="366">
        <v>70.599999999999994</v>
      </c>
      <c r="F36" s="366">
        <v>55</v>
      </c>
      <c r="G36" s="366">
        <v>56.9</v>
      </c>
      <c r="H36" s="366">
        <v>0</v>
      </c>
      <c r="I36" s="371">
        <v>3.9</v>
      </c>
    </row>
    <row r="37" spans="1:9" s="729" customFormat="1" ht="14.45" customHeight="1">
      <c r="A37" s="584" t="s">
        <v>436</v>
      </c>
      <c r="B37" s="370">
        <v>38.200000000000003</v>
      </c>
      <c r="C37" s="366">
        <v>13</v>
      </c>
      <c r="D37" s="366">
        <v>32.200000000000003</v>
      </c>
      <c r="E37" s="366">
        <v>40.700000000000003</v>
      </c>
      <c r="F37" s="366">
        <v>15.8</v>
      </c>
      <c r="G37" s="366">
        <v>70.5</v>
      </c>
      <c r="H37" s="366">
        <v>21</v>
      </c>
      <c r="I37" s="371">
        <v>21.6</v>
      </c>
    </row>
    <row r="38" spans="1:9" s="729" customFormat="1" ht="14.45" customHeight="1">
      <c r="A38" s="584" t="s">
        <v>435</v>
      </c>
      <c r="B38" s="370" t="s">
        <v>164</v>
      </c>
      <c r="C38" s="366">
        <v>12.5</v>
      </c>
      <c r="D38" s="366" t="s">
        <v>164</v>
      </c>
      <c r="E38" s="366">
        <v>12.5</v>
      </c>
      <c r="F38" s="366">
        <v>12.5</v>
      </c>
      <c r="G38" s="366" t="s">
        <v>164</v>
      </c>
      <c r="H38" s="366">
        <v>0</v>
      </c>
      <c r="I38" s="371" t="s">
        <v>164</v>
      </c>
    </row>
    <row r="39" spans="1:9" s="729" customFormat="1" ht="14.45" customHeight="1">
      <c r="A39" s="584" t="s">
        <v>434</v>
      </c>
      <c r="B39" s="370" t="s">
        <v>164</v>
      </c>
      <c r="C39" s="366" t="s">
        <v>164</v>
      </c>
      <c r="D39" s="366" t="s">
        <v>164</v>
      </c>
      <c r="E39" s="366" t="s">
        <v>164</v>
      </c>
      <c r="F39" s="366" t="s">
        <v>164</v>
      </c>
      <c r="G39" s="366" t="s">
        <v>164</v>
      </c>
      <c r="H39" s="366" t="s">
        <v>164</v>
      </c>
      <c r="I39" s="371" t="s">
        <v>164</v>
      </c>
    </row>
    <row r="40" spans="1:9" s="729" customFormat="1" ht="14.45" customHeight="1">
      <c r="A40" s="584" t="s">
        <v>433</v>
      </c>
      <c r="B40" s="370">
        <v>44</v>
      </c>
      <c r="C40" s="366">
        <v>20.100000000000001</v>
      </c>
      <c r="D40" s="366">
        <v>32.1</v>
      </c>
      <c r="E40" s="366">
        <v>19.600000000000001</v>
      </c>
      <c r="F40" s="366">
        <v>16</v>
      </c>
      <c r="G40" s="366">
        <v>71.8</v>
      </c>
      <c r="H40" s="366">
        <v>11.8</v>
      </c>
      <c r="I40" s="371">
        <v>17.399999999999999</v>
      </c>
    </row>
    <row r="41" spans="1:9" s="729" customFormat="1" ht="14.45" customHeight="1">
      <c r="A41" s="584" t="s">
        <v>432</v>
      </c>
      <c r="B41" s="370">
        <v>49.9</v>
      </c>
      <c r="C41" s="366">
        <v>54.3</v>
      </c>
      <c r="D41" s="366">
        <v>44.2</v>
      </c>
      <c r="E41" s="366">
        <v>50.6</v>
      </c>
      <c r="F41" s="366">
        <v>43.9</v>
      </c>
      <c r="G41" s="366">
        <v>46.4</v>
      </c>
      <c r="H41" s="366">
        <v>7.6</v>
      </c>
      <c r="I41" s="371">
        <v>21.5</v>
      </c>
    </row>
    <row r="42" spans="1:9" s="729" customFormat="1" ht="14.45" customHeight="1">
      <c r="A42" s="584" t="s">
        <v>431</v>
      </c>
      <c r="B42" s="370">
        <v>27.8</v>
      </c>
      <c r="C42" s="366">
        <v>18.899999999999999</v>
      </c>
      <c r="D42" s="366">
        <v>37</v>
      </c>
      <c r="E42" s="366">
        <v>18.600000000000001</v>
      </c>
      <c r="F42" s="366">
        <v>15.9</v>
      </c>
      <c r="G42" s="366">
        <v>42.1</v>
      </c>
      <c r="H42" s="366">
        <v>2.8</v>
      </c>
      <c r="I42" s="371">
        <v>32.299999999999997</v>
      </c>
    </row>
    <row r="43" spans="1:9" s="729" customFormat="1" ht="14.45" customHeight="1">
      <c r="A43" s="584" t="s">
        <v>430</v>
      </c>
      <c r="B43" s="370" t="s">
        <v>164</v>
      </c>
      <c r="C43" s="366" t="s">
        <v>164</v>
      </c>
      <c r="D43" s="366" t="s">
        <v>164</v>
      </c>
      <c r="E43" s="366" t="s">
        <v>164</v>
      </c>
      <c r="F43" s="366" t="s">
        <v>164</v>
      </c>
      <c r="G43" s="366" t="s">
        <v>164</v>
      </c>
      <c r="H43" s="366" t="s">
        <v>164</v>
      </c>
      <c r="I43" s="371" t="s">
        <v>164</v>
      </c>
    </row>
    <row r="44" spans="1:9" s="747" customFormat="1" ht="14.45" customHeight="1">
      <c r="A44" s="584" t="s">
        <v>495</v>
      </c>
      <c r="B44" s="370">
        <v>41.7</v>
      </c>
      <c r="C44" s="366">
        <v>42.3</v>
      </c>
      <c r="D44" s="366">
        <v>45.8</v>
      </c>
      <c r="E44" s="366">
        <v>44.5</v>
      </c>
      <c r="F44" s="366">
        <v>20.9</v>
      </c>
      <c r="G44" s="366">
        <v>46.2</v>
      </c>
      <c r="H44" s="366">
        <v>4.4000000000000004</v>
      </c>
      <c r="I44" s="371">
        <v>25.1</v>
      </c>
    </row>
    <row r="45" spans="1:9" s="729" customFormat="1" ht="14.45" customHeight="1">
      <c r="A45" s="584" t="s">
        <v>426</v>
      </c>
      <c r="B45" s="370" t="s">
        <v>164</v>
      </c>
      <c r="C45" s="366" t="s">
        <v>164</v>
      </c>
      <c r="D45" s="366" t="s">
        <v>164</v>
      </c>
      <c r="E45" s="366" t="s">
        <v>164</v>
      </c>
      <c r="F45" s="366" t="s">
        <v>164</v>
      </c>
      <c r="G45" s="366" t="s">
        <v>164</v>
      </c>
      <c r="H45" s="366" t="s">
        <v>164</v>
      </c>
      <c r="I45" s="371" t="s">
        <v>164</v>
      </c>
    </row>
    <row r="46" spans="1:9" s="729" customFormat="1" ht="14.45" customHeight="1">
      <c r="A46" s="748" t="s">
        <v>424</v>
      </c>
      <c r="B46" s="384" t="s">
        <v>164</v>
      </c>
      <c r="C46" s="385" t="s">
        <v>164</v>
      </c>
      <c r="D46" s="385" t="s">
        <v>164</v>
      </c>
      <c r="E46" s="385" t="s">
        <v>164</v>
      </c>
      <c r="F46" s="385" t="s">
        <v>164</v>
      </c>
      <c r="G46" s="385" t="s">
        <v>164</v>
      </c>
      <c r="H46" s="385" t="s">
        <v>164</v>
      </c>
      <c r="I46" s="142" t="s">
        <v>164</v>
      </c>
    </row>
    <row r="48" spans="1:9">
      <c r="A48" s="415" t="s">
        <v>421</v>
      </c>
    </row>
  </sheetData>
  <mergeCells count="2">
    <mergeCell ref="A2:I2"/>
    <mergeCell ref="A1:I1"/>
  </mergeCells>
  <pageMargins left="0.70866141732283472" right="0.70866141732283472" top="0.74803149606299213" bottom="0.74803149606299213" header="0.31496062992125984" footer="0.31496062992125984"/>
  <pageSetup scale="61" orientation="landscape" horizontalDpi="0" verticalDpi="0" r:id="rId1"/>
  <colBreaks count="1" manualBreakCount="1">
    <brk id="9" max="48" man="1"/>
  </colBreaks>
</worksheet>
</file>

<file path=xl/worksheets/sheet43.xml><?xml version="1.0" encoding="utf-8"?>
<worksheet xmlns="http://schemas.openxmlformats.org/spreadsheetml/2006/main" xmlns:r="http://schemas.openxmlformats.org/officeDocument/2006/relationships">
  <dimension ref="A1:S50"/>
  <sheetViews>
    <sheetView view="pageBreakPreview" zoomScale="60" zoomScaleNormal="100" workbookViewId="0"/>
  </sheetViews>
  <sheetFormatPr defaultRowHeight="18" customHeight="1"/>
  <cols>
    <col min="1" max="1" width="55.85546875" style="190" customWidth="1"/>
    <col min="2" max="8" width="12.7109375" style="190" customWidth="1"/>
    <col min="9" max="11" width="9.140625" style="190"/>
    <col min="12" max="12" width="13.5703125" style="190" customWidth="1"/>
    <col min="13" max="13" width="9.5703125" style="190" customWidth="1"/>
    <col min="14" max="14" width="10.42578125" style="190" customWidth="1"/>
    <col min="15" max="15" width="9.28515625" style="190" customWidth="1"/>
    <col min="16" max="16" width="9.7109375" style="190" customWidth="1"/>
    <col min="17" max="17" width="10.5703125" style="190" customWidth="1"/>
    <col min="18" max="18" width="8.85546875" style="190" customWidth="1"/>
    <col min="19" max="16384" width="9.140625" style="190"/>
  </cols>
  <sheetData>
    <row r="1" spans="1:19" ht="15" customHeight="1">
      <c r="A1" s="538" t="s">
        <v>983</v>
      </c>
      <c r="B1" s="19"/>
      <c r="C1" s="19"/>
      <c r="D1" s="19"/>
      <c r="E1" s="19"/>
      <c r="F1" s="19"/>
      <c r="G1" s="17"/>
      <c r="H1" s="17"/>
    </row>
    <row r="2" spans="1:19" ht="18" customHeight="1">
      <c r="A2" s="241"/>
      <c r="B2" s="17"/>
      <c r="C2" s="17"/>
      <c r="D2" s="17"/>
      <c r="E2" s="17"/>
      <c r="F2" s="17"/>
      <c r="G2" s="17"/>
      <c r="H2" s="17"/>
    </row>
    <row r="3" spans="1:19" ht="15" customHeight="1">
      <c r="A3" s="1214"/>
      <c r="B3" s="1211" t="s">
        <v>514</v>
      </c>
      <c r="C3" s="1179"/>
      <c r="D3" s="1180"/>
      <c r="E3" s="1179" t="s">
        <v>513</v>
      </c>
      <c r="F3" s="1179"/>
      <c r="G3" s="1179"/>
      <c r="H3" s="1180"/>
    </row>
    <row r="4" spans="1:19" ht="75" customHeight="1">
      <c r="A4" s="1214"/>
      <c r="B4" s="96" t="s">
        <v>510</v>
      </c>
      <c r="C4" s="96" t="s">
        <v>509</v>
      </c>
      <c r="D4" s="96" t="s">
        <v>508</v>
      </c>
      <c r="E4" s="409" t="s">
        <v>507</v>
      </c>
      <c r="F4" s="96" t="s">
        <v>506</v>
      </c>
      <c r="G4" s="96" t="s">
        <v>505</v>
      </c>
      <c r="H4" s="96" t="s">
        <v>504</v>
      </c>
    </row>
    <row r="5" spans="1:19" ht="18" customHeight="1" thickBot="1">
      <c r="A5" s="743" t="s">
        <v>457</v>
      </c>
      <c r="B5" s="402">
        <v>23.5</v>
      </c>
      <c r="C5" s="403">
        <v>27.4</v>
      </c>
      <c r="D5" s="404">
        <v>15</v>
      </c>
      <c r="E5" s="403">
        <v>11.3</v>
      </c>
      <c r="F5" s="403">
        <v>23.9</v>
      </c>
      <c r="G5" s="403">
        <v>14</v>
      </c>
      <c r="H5" s="404">
        <v>15.8</v>
      </c>
      <c r="L5" s="1219" t="s">
        <v>476</v>
      </c>
      <c r="M5" s="1215" t="s">
        <v>512</v>
      </c>
      <c r="N5" s="1216"/>
      <c r="O5" s="1217"/>
      <c r="P5" s="1218" t="s">
        <v>511</v>
      </c>
      <c r="Q5" s="1216"/>
      <c r="R5" s="1216"/>
      <c r="S5" s="1217"/>
    </row>
    <row r="6" spans="1:19" ht="18" customHeight="1">
      <c r="A6" s="584" t="s">
        <v>471</v>
      </c>
      <c r="B6" s="327" t="s">
        <v>164</v>
      </c>
      <c r="C6" s="346" t="s">
        <v>164</v>
      </c>
      <c r="D6" s="413" t="s">
        <v>164</v>
      </c>
      <c r="E6" s="346" t="s">
        <v>164</v>
      </c>
      <c r="F6" s="346" t="s">
        <v>164</v>
      </c>
      <c r="G6" s="346" t="s">
        <v>164</v>
      </c>
      <c r="H6" s="413" t="s">
        <v>164</v>
      </c>
      <c r="L6" s="1220"/>
      <c r="M6" s="378" t="s">
        <v>510</v>
      </c>
      <c r="N6" s="378" t="s">
        <v>509</v>
      </c>
      <c r="O6" s="378" t="s">
        <v>508</v>
      </c>
      <c r="P6" s="378" t="s">
        <v>507</v>
      </c>
      <c r="Q6" s="378" t="s">
        <v>506</v>
      </c>
      <c r="R6" s="378" t="s">
        <v>505</v>
      </c>
      <c r="S6" s="378" t="s">
        <v>504</v>
      </c>
    </row>
    <row r="7" spans="1:19" ht="18" customHeight="1">
      <c r="A7" s="584" t="s">
        <v>456</v>
      </c>
      <c r="B7" s="327">
        <v>36.700000000000003</v>
      </c>
      <c r="C7" s="346">
        <v>38.700000000000003</v>
      </c>
      <c r="D7" s="413">
        <v>16.899999999999999</v>
      </c>
      <c r="E7" s="346">
        <v>10.1</v>
      </c>
      <c r="F7" s="346">
        <v>14.9</v>
      </c>
      <c r="G7" s="346">
        <v>4.5999999999999996</v>
      </c>
      <c r="H7" s="413">
        <v>16.7</v>
      </c>
      <c r="L7" s="379" t="s">
        <v>457</v>
      </c>
      <c r="M7" s="379">
        <v>23.5</v>
      </c>
      <c r="N7" s="379">
        <v>27.4</v>
      </c>
      <c r="O7" s="379">
        <v>15</v>
      </c>
      <c r="P7" s="379">
        <v>11.3</v>
      </c>
      <c r="Q7" s="379">
        <v>23.9</v>
      </c>
      <c r="R7" s="379">
        <v>14</v>
      </c>
      <c r="S7" s="379">
        <v>15.8</v>
      </c>
    </row>
    <row r="8" spans="1:19" ht="18" customHeight="1">
      <c r="A8" s="584" t="s">
        <v>219</v>
      </c>
      <c r="B8" s="327">
        <v>32.299999999999997</v>
      </c>
      <c r="C8" s="346">
        <v>44.8</v>
      </c>
      <c r="D8" s="413">
        <v>24.8</v>
      </c>
      <c r="E8" s="346">
        <v>9.9</v>
      </c>
      <c r="F8" s="346">
        <v>17.100000000000001</v>
      </c>
      <c r="G8" s="346">
        <v>5.5</v>
      </c>
      <c r="H8" s="413">
        <v>6.3</v>
      </c>
      <c r="L8" s="378" t="s">
        <v>456</v>
      </c>
      <c r="M8" s="343">
        <v>36.700000000000003</v>
      </c>
      <c r="N8" s="343">
        <v>38.700000000000003</v>
      </c>
      <c r="O8" s="343">
        <v>16.899999999999999</v>
      </c>
      <c r="P8" s="343">
        <v>10.1</v>
      </c>
      <c r="Q8" s="343">
        <v>14.9</v>
      </c>
      <c r="R8" s="343">
        <v>4.5999999999999996</v>
      </c>
      <c r="S8" s="343">
        <v>16.7</v>
      </c>
    </row>
    <row r="9" spans="1:19" ht="18" customHeight="1">
      <c r="A9" s="584" t="s">
        <v>470</v>
      </c>
      <c r="B9" s="327">
        <v>16.3</v>
      </c>
      <c r="C9" s="346">
        <v>16.3</v>
      </c>
      <c r="D9" s="413">
        <v>10.6</v>
      </c>
      <c r="E9" s="346">
        <v>0.8</v>
      </c>
      <c r="F9" s="346">
        <v>0</v>
      </c>
      <c r="G9" s="346">
        <v>0</v>
      </c>
      <c r="H9" s="413">
        <v>0</v>
      </c>
      <c r="L9" s="379" t="s">
        <v>218</v>
      </c>
      <c r="M9" s="379">
        <v>44.9</v>
      </c>
      <c r="N9" s="379">
        <v>38.6</v>
      </c>
      <c r="O9" s="379">
        <v>19.8</v>
      </c>
      <c r="P9" s="379">
        <v>17</v>
      </c>
      <c r="Q9" s="379">
        <v>20.399999999999999</v>
      </c>
      <c r="R9" s="379">
        <v>13.6</v>
      </c>
      <c r="S9" s="379">
        <v>17.5</v>
      </c>
    </row>
    <row r="10" spans="1:19" ht="18" customHeight="1">
      <c r="A10" s="584" t="s">
        <v>218</v>
      </c>
      <c r="B10" s="327">
        <v>44.9</v>
      </c>
      <c r="C10" s="346">
        <v>38.6</v>
      </c>
      <c r="D10" s="413">
        <v>19.8</v>
      </c>
      <c r="E10" s="346">
        <v>17</v>
      </c>
      <c r="F10" s="346">
        <v>20.399999999999999</v>
      </c>
      <c r="G10" s="346">
        <v>13.6</v>
      </c>
      <c r="H10" s="413">
        <v>17.5</v>
      </c>
      <c r="L10" s="343" t="s">
        <v>454</v>
      </c>
      <c r="M10" s="343">
        <v>41.3</v>
      </c>
      <c r="N10" s="343">
        <v>33.5</v>
      </c>
      <c r="O10" s="343">
        <v>14.8</v>
      </c>
      <c r="P10" s="343">
        <v>14.8</v>
      </c>
      <c r="Q10" s="343">
        <v>19.2</v>
      </c>
      <c r="R10" s="343">
        <v>12.5</v>
      </c>
      <c r="S10" s="343">
        <v>21.6</v>
      </c>
    </row>
    <row r="11" spans="1:19" ht="18" customHeight="1">
      <c r="A11" s="908" t="s">
        <v>469</v>
      </c>
      <c r="B11" s="327">
        <v>38.299999999999997</v>
      </c>
      <c r="C11" s="346">
        <v>35.5</v>
      </c>
      <c r="D11" s="413">
        <v>18.399999999999999</v>
      </c>
      <c r="E11" s="346">
        <v>30.8</v>
      </c>
      <c r="F11" s="346">
        <v>20.2</v>
      </c>
      <c r="G11" s="346">
        <v>16.3</v>
      </c>
      <c r="H11" s="413">
        <v>13.1</v>
      </c>
      <c r="L11" s="379" t="s">
        <v>452</v>
      </c>
      <c r="M11" s="379">
        <v>53.4</v>
      </c>
      <c r="N11" s="379">
        <v>45.6</v>
      </c>
      <c r="O11" s="379">
        <v>20.5</v>
      </c>
      <c r="P11" s="379">
        <v>14.1</v>
      </c>
      <c r="Q11" s="379">
        <v>9.8000000000000007</v>
      </c>
      <c r="R11" s="379">
        <v>9.5</v>
      </c>
      <c r="S11" s="379">
        <v>9.4</v>
      </c>
    </row>
    <row r="12" spans="1:19" ht="18" customHeight="1">
      <c r="A12" s="908" t="s">
        <v>468</v>
      </c>
      <c r="B12" s="327">
        <v>38.799999999999997</v>
      </c>
      <c r="C12" s="346">
        <v>33.9</v>
      </c>
      <c r="D12" s="413">
        <v>17.3</v>
      </c>
      <c r="E12" s="346">
        <v>44.8</v>
      </c>
      <c r="F12" s="346">
        <v>21.8</v>
      </c>
      <c r="G12" s="346">
        <v>25.2</v>
      </c>
      <c r="H12" s="413">
        <v>9.5</v>
      </c>
      <c r="L12" s="378" t="s">
        <v>450</v>
      </c>
      <c r="M12" s="343">
        <v>46.2</v>
      </c>
      <c r="N12" s="343">
        <v>42.5</v>
      </c>
      <c r="O12" s="343">
        <v>19.2</v>
      </c>
      <c r="P12" s="343">
        <v>11.5</v>
      </c>
      <c r="Q12" s="343">
        <v>15.3</v>
      </c>
      <c r="R12" s="343">
        <v>3.8</v>
      </c>
      <c r="S12" s="343">
        <v>3.8</v>
      </c>
    </row>
    <row r="13" spans="1:19" ht="18" customHeight="1">
      <c r="A13" s="908" t="s">
        <v>409</v>
      </c>
      <c r="B13" s="327">
        <v>45</v>
      </c>
      <c r="C13" s="346">
        <v>31.3</v>
      </c>
      <c r="D13" s="413">
        <v>17.399999999999999</v>
      </c>
      <c r="E13" s="346">
        <v>12.2</v>
      </c>
      <c r="F13" s="346">
        <v>5.2</v>
      </c>
      <c r="G13" s="346">
        <v>8.8000000000000007</v>
      </c>
      <c r="H13" s="413">
        <v>20.7</v>
      </c>
      <c r="L13" s="379" t="s">
        <v>448</v>
      </c>
      <c r="M13" s="379">
        <v>41.9</v>
      </c>
      <c r="N13" s="379">
        <v>43.7</v>
      </c>
      <c r="O13" s="379">
        <v>17.2</v>
      </c>
      <c r="P13" s="379">
        <v>12.4</v>
      </c>
      <c r="Q13" s="379">
        <v>22.8</v>
      </c>
      <c r="R13" s="379">
        <v>15</v>
      </c>
      <c r="S13" s="379">
        <v>18.3</v>
      </c>
    </row>
    <row r="14" spans="1:19" ht="18" customHeight="1">
      <c r="A14" s="908" t="s">
        <v>416</v>
      </c>
      <c r="B14" s="327">
        <v>33.299999999999997</v>
      </c>
      <c r="C14" s="346">
        <v>27.2</v>
      </c>
      <c r="D14" s="413">
        <v>18.100000000000001</v>
      </c>
      <c r="E14" s="346">
        <v>25.3</v>
      </c>
      <c r="F14" s="346">
        <v>21.2</v>
      </c>
      <c r="G14" s="346">
        <v>11</v>
      </c>
      <c r="H14" s="413">
        <v>20.100000000000001</v>
      </c>
      <c r="L14" s="343" t="s">
        <v>74</v>
      </c>
      <c r="M14" s="343">
        <v>38.6</v>
      </c>
      <c r="N14" s="343">
        <v>37.9</v>
      </c>
      <c r="O14" s="343">
        <v>24.9</v>
      </c>
      <c r="P14" s="343">
        <v>6.8</v>
      </c>
      <c r="Q14" s="343">
        <v>16.3</v>
      </c>
      <c r="R14" s="343">
        <v>5.9</v>
      </c>
      <c r="S14" s="343">
        <v>17.8</v>
      </c>
    </row>
    <row r="15" spans="1:19" ht="18" customHeight="1">
      <c r="A15" s="908" t="s">
        <v>467</v>
      </c>
      <c r="B15" s="327">
        <v>24.6</v>
      </c>
      <c r="C15" s="346">
        <v>22.4</v>
      </c>
      <c r="D15" s="413">
        <v>7.5</v>
      </c>
      <c r="E15" s="346">
        <v>21.3</v>
      </c>
      <c r="F15" s="346">
        <v>13.8</v>
      </c>
      <c r="G15" s="346">
        <v>15.3</v>
      </c>
      <c r="H15" s="413">
        <v>15.1</v>
      </c>
      <c r="L15" s="379" t="s">
        <v>447</v>
      </c>
      <c r="M15" s="379">
        <v>45.3</v>
      </c>
      <c r="N15" s="379">
        <v>37.9</v>
      </c>
      <c r="O15" s="379">
        <v>21.4</v>
      </c>
      <c r="P15" s="379">
        <v>11.9</v>
      </c>
      <c r="Q15" s="379">
        <v>15.6</v>
      </c>
      <c r="R15" s="379">
        <v>8.9</v>
      </c>
      <c r="S15" s="379">
        <v>14.9</v>
      </c>
    </row>
    <row r="16" spans="1:19" ht="18" customHeight="1">
      <c r="A16" s="908" t="s">
        <v>466</v>
      </c>
      <c r="B16" s="327">
        <v>33.299999999999997</v>
      </c>
      <c r="C16" s="346">
        <v>17</v>
      </c>
      <c r="D16" s="413">
        <v>14</v>
      </c>
      <c r="E16" s="346">
        <v>24.5</v>
      </c>
      <c r="F16" s="346">
        <v>16</v>
      </c>
      <c r="G16" s="346">
        <v>19.600000000000001</v>
      </c>
      <c r="H16" s="413">
        <v>11.4</v>
      </c>
    </row>
    <row r="17" spans="1:8" ht="18" customHeight="1">
      <c r="A17" s="908" t="s">
        <v>454</v>
      </c>
      <c r="B17" s="327">
        <v>41.3</v>
      </c>
      <c r="C17" s="346">
        <v>33.5</v>
      </c>
      <c r="D17" s="413">
        <v>14.8</v>
      </c>
      <c r="E17" s="346">
        <v>14.8</v>
      </c>
      <c r="F17" s="346">
        <v>19.2</v>
      </c>
      <c r="G17" s="346">
        <v>12.5</v>
      </c>
      <c r="H17" s="413">
        <v>21.6</v>
      </c>
    </row>
    <row r="18" spans="1:8" ht="18" customHeight="1">
      <c r="A18" s="908" t="s">
        <v>452</v>
      </c>
      <c r="B18" s="327">
        <v>53.4</v>
      </c>
      <c r="C18" s="346">
        <v>45.6</v>
      </c>
      <c r="D18" s="413">
        <v>20.5</v>
      </c>
      <c r="E18" s="346">
        <v>14.1</v>
      </c>
      <c r="F18" s="346">
        <v>9.8000000000000007</v>
      </c>
      <c r="G18" s="346">
        <v>9.5</v>
      </c>
      <c r="H18" s="413">
        <v>9.4</v>
      </c>
    </row>
    <row r="19" spans="1:8" ht="18" customHeight="1">
      <c r="A19" s="908" t="s">
        <v>413</v>
      </c>
      <c r="B19" s="327">
        <v>49.2</v>
      </c>
      <c r="C19" s="346">
        <v>49.2</v>
      </c>
      <c r="D19" s="413">
        <v>29.9</v>
      </c>
      <c r="E19" s="346">
        <v>7.4</v>
      </c>
      <c r="F19" s="346">
        <v>26.2</v>
      </c>
      <c r="G19" s="346">
        <v>16.399999999999999</v>
      </c>
      <c r="H19" s="413">
        <v>22.5</v>
      </c>
    </row>
    <row r="20" spans="1:8" ht="18" customHeight="1">
      <c r="A20" s="908" t="s">
        <v>450</v>
      </c>
      <c r="B20" s="327">
        <v>46.2</v>
      </c>
      <c r="C20" s="346">
        <v>42.5</v>
      </c>
      <c r="D20" s="413">
        <v>19.2</v>
      </c>
      <c r="E20" s="346">
        <v>11.5</v>
      </c>
      <c r="F20" s="346">
        <v>15.3</v>
      </c>
      <c r="G20" s="346">
        <v>3.8</v>
      </c>
      <c r="H20" s="413">
        <v>3.8</v>
      </c>
    </row>
    <row r="21" spans="1:8" ht="18" customHeight="1">
      <c r="A21" s="908" t="s">
        <v>455</v>
      </c>
      <c r="B21" s="327">
        <v>39.9</v>
      </c>
      <c r="C21" s="346">
        <v>47.1</v>
      </c>
      <c r="D21" s="413">
        <v>15.8</v>
      </c>
      <c r="E21" s="346">
        <v>13.8</v>
      </c>
      <c r="F21" s="346">
        <v>16.8</v>
      </c>
      <c r="G21" s="346">
        <v>12.9</v>
      </c>
      <c r="H21" s="413">
        <v>17.7</v>
      </c>
    </row>
    <row r="22" spans="1:8" ht="18" customHeight="1">
      <c r="A22" s="908" t="s">
        <v>453</v>
      </c>
      <c r="B22" s="327">
        <v>60.5</v>
      </c>
      <c r="C22" s="346">
        <v>52.6</v>
      </c>
      <c r="D22" s="413">
        <v>23.4</v>
      </c>
      <c r="E22" s="346">
        <v>25.8</v>
      </c>
      <c r="F22" s="346">
        <v>29.9</v>
      </c>
      <c r="G22" s="346">
        <v>19.399999999999999</v>
      </c>
      <c r="H22" s="413">
        <v>20.6</v>
      </c>
    </row>
    <row r="23" spans="1:8" ht="18" customHeight="1">
      <c r="A23" s="908" t="s">
        <v>451</v>
      </c>
      <c r="B23" s="327">
        <v>52.4</v>
      </c>
      <c r="C23" s="346">
        <v>46.3</v>
      </c>
      <c r="D23" s="413">
        <v>22</v>
      </c>
      <c r="E23" s="346">
        <v>16.7</v>
      </c>
      <c r="F23" s="346">
        <v>24.1</v>
      </c>
      <c r="G23" s="346">
        <v>14.4</v>
      </c>
      <c r="H23" s="413">
        <v>18.600000000000001</v>
      </c>
    </row>
    <row r="24" spans="1:8" ht="18" customHeight="1">
      <c r="A24" s="908" t="s">
        <v>449</v>
      </c>
      <c r="B24" s="327">
        <v>58.4</v>
      </c>
      <c r="C24" s="346">
        <v>52.1</v>
      </c>
      <c r="D24" s="413">
        <v>20.399999999999999</v>
      </c>
      <c r="E24" s="346">
        <v>19.7</v>
      </c>
      <c r="F24" s="346">
        <v>10.5</v>
      </c>
      <c r="G24" s="346">
        <v>14.1</v>
      </c>
      <c r="H24" s="413">
        <v>14.1</v>
      </c>
    </row>
    <row r="25" spans="1:8" ht="18" customHeight="1">
      <c r="A25" s="908" t="s">
        <v>448</v>
      </c>
      <c r="B25" s="327">
        <v>41.9</v>
      </c>
      <c r="C25" s="346">
        <v>43.7</v>
      </c>
      <c r="D25" s="413">
        <v>17.2</v>
      </c>
      <c r="E25" s="346">
        <v>12.4</v>
      </c>
      <c r="F25" s="346">
        <v>22.8</v>
      </c>
      <c r="G25" s="346">
        <v>15</v>
      </c>
      <c r="H25" s="413">
        <v>18.3</v>
      </c>
    </row>
    <row r="26" spans="1:8" ht="18" customHeight="1">
      <c r="A26" s="908" t="s">
        <v>74</v>
      </c>
      <c r="B26" s="327">
        <v>38.6</v>
      </c>
      <c r="C26" s="346">
        <v>37.9</v>
      </c>
      <c r="D26" s="413">
        <v>24.9</v>
      </c>
      <c r="E26" s="346">
        <v>6.8</v>
      </c>
      <c r="F26" s="346">
        <v>16.3</v>
      </c>
      <c r="G26" s="346">
        <v>5.9</v>
      </c>
      <c r="H26" s="413">
        <v>17.8</v>
      </c>
    </row>
    <row r="27" spans="1:8" ht="18" customHeight="1">
      <c r="A27" s="908" t="s">
        <v>447</v>
      </c>
      <c r="B27" s="327">
        <v>45.3</v>
      </c>
      <c r="C27" s="346">
        <v>37.9</v>
      </c>
      <c r="D27" s="413">
        <v>21.4</v>
      </c>
      <c r="E27" s="346">
        <v>11.9</v>
      </c>
      <c r="F27" s="346">
        <v>15.6</v>
      </c>
      <c r="G27" s="346">
        <v>8.9</v>
      </c>
      <c r="H27" s="413">
        <v>14.9</v>
      </c>
    </row>
    <row r="28" spans="1:8" ht="18" customHeight="1">
      <c r="A28" s="908" t="s">
        <v>446</v>
      </c>
      <c r="B28" s="327">
        <v>47</v>
      </c>
      <c r="C28" s="346">
        <v>37.1</v>
      </c>
      <c r="D28" s="413">
        <v>19.2</v>
      </c>
      <c r="E28" s="346">
        <v>12.6</v>
      </c>
      <c r="F28" s="346">
        <v>16</v>
      </c>
      <c r="G28" s="346">
        <v>12.5</v>
      </c>
      <c r="H28" s="413">
        <v>19.100000000000001</v>
      </c>
    </row>
    <row r="29" spans="1:8" ht="18" customHeight="1">
      <c r="A29" s="908" t="s">
        <v>445</v>
      </c>
      <c r="B29" s="327">
        <v>61.8</v>
      </c>
      <c r="C29" s="346">
        <v>42.2</v>
      </c>
      <c r="D29" s="413">
        <v>24.3</v>
      </c>
      <c r="E29" s="346">
        <v>24.9</v>
      </c>
      <c r="F29" s="346">
        <v>34.1</v>
      </c>
      <c r="G29" s="346">
        <v>19</v>
      </c>
      <c r="H29" s="413">
        <v>21.8</v>
      </c>
    </row>
    <row r="30" spans="1:8" ht="18" customHeight="1">
      <c r="A30" s="908" t="s">
        <v>444</v>
      </c>
      <c r="B30" s="327">
        <v>55.5</v>
      </c>
      <c r="C30" s="346">
        <v>39.4</v>
      </c>
      <c r="D30" s="413">
        <v>22.6</v>
      </c>
      <c r="E30" s="346">
        <v>24.6</v>
      </c>
      <c r="F30" s="346">
        <v>24.2</v>
      </c>
      <c r="G30" s="346">
        <v>18.2</v>
      </c>
      <c r="H30" s="413">
        <v>22</v>
      </c>
    </row>
    <row r="31" spans="1:8" ht="18" customHeight="1">
      <c r="A31" s="908" t="s">
        <v>443</v>
      </c>
      <c r="B31" s="327">
        <v>48.9</v>
      </c>
      <c r="C31" s="346">
        <v>40.4</v>
      </c>
      <c r="D31" s="413">
        <v>19.8</v>
      </c>
      <c r="E31" s="346">
        <v>18.600000000000001</v>
      </c>
      <c r="F31" s="346">
        <v>21.2</v>
      </c>
      <c r="G31" s="346">
        <v>11.1</v>
      </c>
      <c r="H31" s="413">
        <v>16.2</v>
      </c>
    </row>
    <row r="32" spans="1:8" ht="18" customHeight="1">
      <c r="A32" s="908" t="s">
        <v>442</v>
      </c>
      <c r="B32" s="327">
        <v>61.1</v>
      </c>
      <c r="C32" s="346">
        <v>50</v>
      </c>
      <c r="D32" s="413">
        <v>16.7</v>
      </c>
      <c r="E32" s="346">
        <v>11.1</v>
      </c>
      <c r="F32" s="346">
        <v>38.9</v>
      </c>
      <c r="G32" s="346">
        <v>33.299999999999997</v>
      </c>
      <c r="H32" s="413">
        <v>16.7</v>
      </c>
    </row>
    <row r="33" spans="1:8" ht="18" customHeight="1">
      <c r="A33" s="908" t="s">
        <v>441</v>
      </c>
      <c r="B33" s="327">
        <v>47.8</v>
      </c>
      <c r="C33" s="346">
        <v>31.3</v>
      </c>
      <c r="D33" s="413">
        <v>11.3</v>
      </c>
      <c r="E33" s="346">
        <v>19.5</v>
      </c>
      <c r="F33" s="346">
        <v>26.3</v>
      </c>
      <c r="G33" s="346">
        <v>10.9</v>
      </c>
      <c r="H33" s="413">
        <v>20.9</v>
      </c>
    </row>
    <row r="34" spans="1:8" ht="18" customHeight="1">
      <c r="A34" s="908" t="s">
        <v>440</v>
      </c>
      <c r="B34" s="327">
        <v>45</v>
      </c>
      <c r="C34" s="346">
        <v>41.1</v>
      </c>
      <c r="D34" s="413">
        <v>23.3</v>
      </c>
      <c r="E34" s="346">
        <v>25</v>
      </c>
      <c r="F34" s="346">
        <v>18.7</v>
      </c>
      <c r="G34" s="346">
        <v>10.8</v>
      </c>
      <c r="H34" s="413">
        <v>13</v>
      </c>
    </row>
    <row r="35" spans="1:8" ht="18" customHeight="1">
      <c r="A35" s="908" t="s">
        <v>439</v>
      </c>
      <c r="B35" s="327">
        <v>70.599999999999994</v>
      </c>
      <c r="C35" s="346">
        <v>62.7</v>
      </c>
      <c r="D35" s="413">
        <v>32.700000000000003</v>
      </c>
      <c r="E35" s="346">
        <v>4.5999999999999996</v>
      </c>
      <c r="F35" s="346">
        <v>17.899999999999999</v>
      </c>
      <c r="G35" s="346">
        <v>6.2</v>
      </c>
      <c r="H35" s="413">
        <v>19.5</v>
      </c>
    </row>
    <row r="36" spans="1:8" ht="18" customHeight="1">
      <c r="A36" s="908" t="s">
        <v>438</v>
      </c>
      <c r="B36" s="327">
        <v>37.299999999999997</v>
      </c>
      <c r="C36" s="346">
        <v>29</v>
      </c>
      <c r="D36" s="413">
        <v>11.7</v>
      </c>
      <c r="E36" s="346">
        <v>14.8</v>
      </c>
      <c r="F36" s="346">
        <v>25.1</v>
      </c>
      <c r="G36" s="346">
        <v>15</v>
      </c>
      <c r="H36" s="413">
        <v>17.5</v>
      </c>
    </row>
    <row r="37" spans="1:8" ht="18" customHeight="1">
      <c r="A37" s="908" t="s">
        <v>437</v>
      </c>
      <c r="B37" s="327">
        <v>49.9</v>
      </c>
      <c r="C37" s="346">
        <v>45.8</v>
      </c>
      <c r="D37" s="413">
        <v>30.4</v>
      </c>
      <c r="E37" s="346">
        <v>16.3</v>
      </c>
      <c r="F37" s="346">
        <v>27</v>
      </c>
      <c r="G37" s="346">
        <v>18.399999999999999</v>
      </c>
      <c r="H37" s="413">
        <v>20.9</v>
      </c>
    </row>
    <row r="38" spans="1:8" ht="18" customHeight="1">
      <c r="A38" s="584" t="s">
        <v>436</v>
      </c>
      <c r="B38" s="327">
        <v>18.600000000000001</v>
      </c>
      <c r="C38" s="346">
        <v>24.8</v>
      </c>
      <c r="D38" s="413">
        <v>13.9</v>
      </c>
      <c r="E38" s="346">
        <v>10</v>
      </c>
      <c r="F38" s="346">
        <v>24.7</v>
      </c>
      <c r="G38" s="346">
        <v>14.1</v>
      </c>
      <c r="H38" s="413">
        <v>15.4</v>
      </c>
    </row>
    <row r="39" spans="1:8" ht="18" customHeight="1">
      <c r="A39" s="584" t="s">
        <v>435</v>
      </c>
      <c r="B39" s="327">
        <v>34</v>
      </c>
      <c r="C39" s="346">
        <v>32.4</v>
      </c>
      <c r="D39" s="413">
        <v>10.9</v>
      </c>
      <c r="E39" s="346">
        <v>25.2</v>
      </c>
      <c r="F39" s="346">
        <v>33.200000000000003</v>
      </c>
      <c r="G39" s="346">
        <v>8</v>
      </c>
      <c r="H39" s="413">
        <v>24.2</v>
      </c>
    </row>
    <row r="40" spans="1:8" ht="18" customHeight="1">
      <c r="A40" s="584" t="s">
        <v>434</v>
      </c>
      <c r="B40" s="327">
        <v>0</v>
      </c>
      <c r="C40" s="346">
        <v>15.7</v>
      </c>
      <c r="D40" s="413">
        <v>0</v>
      </c>
      <c r="E40" s="346">
        <v>2.5</v>
      </c>
      <c r="F40" s="346"/>
      <c r="G40" s="346">
        <v>15.7</v>
      </c>
      <c r="H40" s="413">
        <v>14.9</v>
      </c>
    </row>
    <row r="41" spans="1:8" ht="18" customHeight="1">
      <c r="A41" s="584" t="s">
        <v>433</v>
      </c>
      <c r="B41" s="327">
        <v>23.7</v>
      </c>
      <c r="C41" s="346">
        <v>29.3</v>
      </c>
      <c r="D41" s="413">
        <v>19.7</v>
      </c>
      <c r="E41" s="346">
        <v>7.3</v>
      </c>
      <c r="F41" s="346">
        <v>16.3</v>
      </c>
      <c r="G41" s="346">
        <v>6.7</v>
      </c>
      <c r="H41" s="413">
        <v>18.8</v>
      </c>
    </row>
    <row r="42" spans="1:8" ht="18" customHeight="1">
      <c r="A42" s="584" t="s">
        <v>432</v>
      </c>
      <c r="B42" s="327">
        <v>32</v>
      </c>
      <c r="C42" s="346">
        <v>44.6</v>
      </c>
      <c r="D42" s="413">
        <v>19.100000000000001</v>
      </c>
      <c r="E42" s="346">
        <v>17</v>
      </c>
      <c r="F42" s="346">
        <v>31.4</v>
      </c>
      <c r="G42" s="346">
        <v>19.2</v>
      </c>
      <c r="H42" s="413">
        <v>23.2</v>
      </c>
    </row>
    <row r="43" spans="1:8" ht="18" customHeight="1">
      <c r="A43" s="584" t="s">
        <v>431</v>
      </c>
      <c r="B43" s="327">
        <v>29.1</v>
      </c>
      <c r="C43" s="346">
        <v>40.200000000000003</v>
      </c>
      <c r="D43" s="413">
        <v>26.2</v>
      </c>
      <c r="E43" s="346">
        <v>11.3</v>
      </c>
      <c r="F43" s="346">
        <v>28.4</v>
      </c>
      <c r="G43" s="346">
        <v>13.4</v>
      </c>
      <c r="H43" s="413">
        <v>11.5</v>
      </c>
    </row>
    <row r="44" spans="1:8" ht="18" customHeight="1">
      <c r="A44" s="584" t="s">
        <v>430</v>
      </c>
      <c r="B44" s="327">
        <v>0</v>
      </c>
      <c r="C44" s="346">
        <v>0</v>
      </c>
      <c r="D44" s="413">
        <v>0</v>
      </c>
      <c r="E44" s="346">
        <v>0</v>
      </c>
      <c r="F44" s="346">
        <v>1.7</v>
      </c>
      <c r="G44" s="346">
        <v>1.7</v>
      </c>
      <c r="H44" s="413">
        <v>0</v>
      </c>
    </row>
    <row r="45" spans="1:8" s="49" customFormat="1" ht="30" customHeight="1">
      <c r="A45" s="689" t="s">
        <v>429</v>
      </c>
      <c r="B45" s="327">
        <v>39.5</v>
      </c>
      <c r="C45" s="346">
        <v>51.6</v>
      </c>
      <c r="D45" s="413">
        <v>25.2</v>
      </c>
      <c r="E45" s="346">
        <v>15.6</v>
      </c>
      <c r="F45" s="346">
        <v>31.2</v>
      </c>
      <c r="G45" s="346">
        <v>18.2</v>
      </c>
      <c r="H45" s="413">
        <v>23.2</v>
      </c>
    </row>
    <row r="46" spans="1:8" ht="18" customHeight="1">
      <c r="A46" s="584" t="s">
        <v>428</v>
      </c>
      <c r="B46" s="327">
        <v>45.7</v>
      </c>
      <c r="C46" s="346">
        <v>50.3</v>
      </c>
      <c r="D46" s="413">
        <v>24.9</v>
      </c>
      <c r="E46" s="346">
        <v>21.8</v>
      </c>
      <c r="F46" s="346">
        <v>23.9</v>
      </c>
      <c r="G46" s="346">
        <v>10.3</v>
      </c>
      <c r="H46" s="413">
        <v>7.2</v>
      </c>
    </row>
    <row r="47" spans="1:8" ht="18" customHeight="1">
      <c r="A47" s="584" t="s">
        <v>426</v>
      </c>
      <c r="B47" s="327">
        <v>0</v>
      </c>
      <c r="C47" s="346">
        <v>0</v>
      </c>
      <c r="D47" s="413">
        <v>0</v>
      </c>
      <c r="E47" s="346">
        <v>0</v>
      </c>
      <c r="F47" s="346">
        <v>0</v>
      </c>
      <c r="G47" s="346">
        <v>0</v>
      </c>
      <c r="H47" s="413">
        <v>0</v>
      </c>
    </row>
    <row r="48" spans="1:8" ht="15" customHeight="1">
      <c r="A48" s="917" t="s">
        <v>424</v>
      </c>
      <c r="B48" s="405" t="s">
        <v>164</v>
      </c>
      <c r="C48" s="406" t="s">
        <v>164</v>
      </c>
      <c r="D48" s="407" t="s">
        <v>164</v>
      </c>
      <c r="E48" s="406">
        <v>8.9</v>
      </c>
      <c r="F48" s="406" t="s">
        <v>164</v>
      </c>
      <c r="G48" s="406" t="s">
        <v>164</v>
      </c>
      <c r="H48" s="407" t="s">
        <v>164</v>
      </c>
    </row>
    <row r="49" spans="1:8" ht="18" customHeight="1">
      <c r="A49" s="17"/>
      <c r="B49" s="17"/>
      <c r="C49" s="17"/>
      <c r="D49" s="17"/>
      <c r="E49" s="17"/>
      <c r="F49" s="17"/>
      <c r="G49" s="17"/>
      <c r="H49" s="17"/>
    </row>
    <row r="50" spans="1:8" ht="18" customHeight="1">
      <c r="A50" s="415" t="s">
        <v>421</v>
      </c>
      <c r="B50" s="17"/>
      <c r="C50" s="17"/>
      <c r="D50" s="17"/>
      <c r="E50" s="17"/>
      <c r="F50" s="17"/>
      <c r="G50" s="17"/>
      <c r="H50" s="17"/>
    </row>
  </sheetData>
  <mergeCells count="6">
    <mergeCell ref="A3:A4"/>
    <mergeCell ref="M5:O5"/>
    <mergeCell ref="P5:S5"/>
    <mergeCell ref="L5:L6"/>
    <mergeCell ref="B3:D3"/>
    <mergeCell ref="E3:H3"/>
  </mergeCells>
  <pageMargins left="0.70866141732283472" right="0.70866141732283472" top="0.74803149606299213" bottom="0.74803149606299213" header="0.31496062992125984" footer="0.31496062992125984"/>
  <pageSetup scale="63" orientation="portrait" horizontalDpi="0" verticalDpi="0" r:id="rId1"/>
  <colBreaks count="1" manualBreakCount="1">
    <brk id="8" max="50" man="1"/>
  </colBreaks>
</worksheet>
</file>

<file path=xl/worksheets/sheet44.xml><?xml version="1.0" encoding="utf-8"?>
<worksheet xmlns="http://schemas.openxmlformats.org/spreadsheetml/2006/main" xmlns:r="http://schemas.openxmlformats.org/officeDocument/2006/relationships">
  <sheetPr>
    <tabColor rgb="FFC00000"/>
  </sheetPr>
  <dimension ref="A1:L22"/>
  <sheetViews>
    <sheetView view="pageBreakPreview" zoomScaleNormal="100" workbookViewId="0"/>
  </sheetViews>
  <sheetFormatPr defaultRowHeight="12.75"/>
  <cols>
    <col min="1" max="1" width="9.140625" style="190"/>
    <col min="2" max="12" width="12.7109375" style="190" customWidth="1"/>
    <col min="13" max="13" width="8.7109375" style="190" customWidth="1"/>
    <col min="14" max="16384" width="9.140625" style="190"/>
  </cols>
  <sheetData>
    <row r="1" spans="1:12" ht="15.75">
      <c r="A1" s="536" t="s">
        <v>994</v>
      </c>
      <c r="B1" s="17"/>
      <c r="C1" s="17"/>
      <c r="D1" s="17"/>
      <c r="E1" s="17"/>
      <c r="F1" s="17"/>
      <c r="G1" s="17"/>
      <c r="H1" s="17"/>
      <c r="I1" s="17"/>
      <c r="J1" s="17"/>
      <c r="K1" s="17"/>
      <c r="L1" s="17"/>
    </row>
    <row r="2" spans="1:12">
      <c r="A2" s="17"/>
      <c r="B2" s="17"/>
      <c r="C2" s="17"/>
      <c r="D2" s="17"/>
      <c r="E2" s="17"/>
      <c r="F2" s="17"/>
      <c r="G2" s="17"/>
      <c r="H2" s="17"/>
      <c r="I2" s="17"/>
      <c r="J2" s="17"/>
      <c r="K2" s="17"/>
      <c r="L2" s="17"/>
    </row>
    <row r="3" spans="1:12" ht="60" customHeight="1">
      <c r="A3" s="349"/>
      <c r="B3" s="350" t="s">
        <v>517</v>
      </c>
      <c r="C3" s="350" t="s">
        <v>519</v>
      </c>
      <c r="D3" s="350" t="s">
        <v>516</v>
      </c>
      <c r="E3" s="350" t="s">
        <v>521</v>
      </c>
      <c r="F3" s="350" t="s">
        <v>345</v>
      </c>
      <c r="G3" s="350" t="s">
        <v>337</v>
      </c>
      <c r="H3" s="350" t="s">
        <v>334</v>
      </c>
      <c r="I3" s="350" t="s">
        <v>341</v>
      </c>
      <c r="J3" s="350" t="s">
        <v>344</v>
      </c>
      <c r="K3" s="350" t="s">
        <v>338</v>
      </c>
      <c r="L3" s="350" t="s">
        <v>518</v>
      </c>
    </row>
    <row r="4" spans="1:12">
      <c r="A4" s="351">
        <v>2000</v>
      </c>
      <c r="B4" s="121">
        <v>33.700000000000003</v>
      </c>
      <c r="C4" s="122">
        <v>23.3</v>
      </c>
      <c r="D4" s="122">
        <v>40</v>
      </c>
      <c r="E4" s="122">
        <v>44.1</v>
      </c>
      <c r="F4" s="122">
        <v>28.5</v>
      </c>
      <c r="G4" s="122">
        <v>15.8</v>
      </c>
      <c r="H4" s="122">
        <v>39.6</v>
      </c>
      <c r="I4" s="122">
        <v>33.9</v>
      </c>
      <c r="J4" s="122">
        <v>31.5</v>
      </c>
      <c r="K4" s="122">
        <v>31.8</v>
      </c>
      <c r="L4" s="123">
        <v>31.2</v>
      </c>
    </row>
    <row r="5" spans="1:12">
      <c r="A5" s="352">
        <v>2001</v>
      </c>
      <c r="B5" s="353">
        <v>33.799999999999997</v>
      </c>
      <c r="C5" s="354">
        <v>23.1</v>
      </c>
      <c r="D5" s="354">
        <v>37.799999999999997</v>
      </c>
      <c r="E5" s="354">
        <v>42.2</v>
      </c>
      <c r="F5" s="354">
        <v>31.9</v>
      </c>
      <c r="G5" s="354">
        <v>22</v>
      </c>
      <c r="H5" s="354">
        <v>39</v>
      </c>
      <c r="I5" s="354">
        <v>34.200000000000003</v>
      </c>
      <c r="J5" s="354">
        <v>33.200000000000003</v>
      </c>
      <c r="K5" s="354">
        <v>30.4</v>
      </c>
      <c r="L5" s="355">
        <v>30.5</v>
      </c>
    </row>
    <row r="6" spans="1:12">
      <c r="A6" s="356">
        <v>2002</v>
      </c>
      <c r="B6" s="124">
        <v>32.799999999999997</v>
      </c>
      <c r="C6" s="30">
        <v>24</v>
      </c>
      <c r="D6" s="30">
        <v>37</v>
      </c>
      <c r="E6" s="30">
        <v>36.200000000000003</v>
      </c>
      <c r="F6" s="30">
        <v>29.2</v>
      </c>
      <c r="G6" s="30">
        <v>39.299999999999997</v>
      </c>
      <c r="H6" s="30">
        <v>38.299999999999997</v>
      </c>
      <c r="I6" s="30">
        <v>32.799999999999997</v>
      </c>
      <c r="J6" s="30">
        <v>33.4</v>
      </c>
      <c r="K6" s="30">
        <v>29</v>
      </c>
      <c r="L6" s="125">
        <v>28.4</v>
      </c>
    </row>
    <row r="7" spans="1:12">
      <c r="A7" s="352">
        <v>2003</v>
      </c>
      <c r="B7" s="353">
        <v>31.6</v>
      </c>
      <c r="C7" s="354">
        <v>20.399999999999999</v>
      </c>
      <c r="D7" s="354">
        <v>32.1</v>
      </c>
      <c r="E7" s="354">
        <v>37</v>
      </c>
      <c r="F7" s="354">
        <v>30.8</v>
      </c>
      <c r="G7" s="354">
        <v>38.700000000000003</v>
      </c>
      <c r="H7" s="354">
        <v>39.200000000000003</v>
      </c>
      <c r="I7" s="354">
        <v>31.1</v>
      </c>
      <c r="J7" s="354">
        <v>32</v>
      </c>
      <c r="K7" s="354" t="s">
        <v>164</v>
      </c>
      <c r="L7" s="355">
        <v>26.1</v>
      </c>
    </row>
    <row r="8" spans="1:12">
      <c r="A8" s="356">
        <v>2004</v>
      </c>
      <c r="B8" s="124">
        <v>30.6</v>
      </c>
      <c r="C8" s="30">
        <v>20.8</v>
      </c>
      <c r="D8" s="30">
        <v>38.1</v>
      </c>
      <c r="E8" s="30">
        <v>37.700000000000003</v>
      </c>
      <c r="F8" s="30">
        <v>32.9</v>
      </c>
      <c r="G8" s="30">
        <v>33.6</v>
      </c>
      <c r="H8" s="30">
        <v>34.700000000000003</v>
      </c>
      <c r="I8" s="30">
        <v>31.7</v>
      </c>
      <c r="J8" s="30">
        <v>32.9</v>
      </c>
      <c r="K8" s="30" t="s">
        <v>164</v>
      </c>
      <c r="L8" s="125">
        <v>27.2</v>
      </c>
    </row>
    <row r="9" spans="1:12">
      <c r="A9" s="352">
        <v>2005</v>
      </c>
      <c r="B9" s="353">
        <v>30.9</v>
      </c>
      <c r="C9" s="354">
        <v>20.6</v>
      </c>
      <c r="D9" s="354">
        <v>34.4</v>
      </c>
      <c r="E9" s="354">
        <v>40.9</v>
      </c>
      <c r="F9" s="354">
        <v>29.3</v>
      </c>
      <c r="G9" s="354">
        <v>28.4</v>
      </c>
      <c r="H9" s="354">
        <v>36.5</v>
      </c>
      <c r="I9" s="354">
        <v>32.200000000000003</v>
      </c>
      <c r="J9" s="354">
        <v>34.200000000000003</v>
      </c>
      <c r="K9" s="354" t="s">
        <v>164</v>
      </c>
      <c r="L9" s="355">
        <v>26.7</v>
      </c>
    </row>
    <row r="10" spans="1:12">
      <c r="A10" s="356">
        <v>2006</v>
      </c>
      <c r="B10" s="124">
        <v>31</v>
      </c>
      <c r="C10" s="30">
        <v>21.7</v>
      </c>
      <c r="D10" s="30">
        <v>36.5</v>
      </c>
      <c r="E10" s="30">
        <v>38.9</v>
      </c>
      <c r="F10" s="30">
        <v>29.2</v>
      </c>
      <c r="G10" s="30">
        <v>31.2</v>
      </c>
      <c r="H10" s="30">
        <v>36.6</v>
      </c>
      <c r="I10" s="30">
        <v>31.6</v>
      </c>
      <c r="J10" s="30">
        <v>33.299999999999997</v>
      </c>
      <c r="K10" s="30" t="s">
        <v>164</v>
      </c>
      <c r="L10" s="125">
        <v>27.5</v>
      </c>
    </row>
    <row r="11" spans="1:12">
      <c r="A11" s="352">
        <v>2007</v>
      </c>
      <c r="B11" s="353">
        <v>29.9</v>
      </c>
      <c r="C11" s="354">
        <v>21.1</v>
      </c>
      <c r="D11" s="354">
        <v>33.299999999999997</v>
      </c>
      <c r="E11" s="354">
        <v>36.6</v>
      </c>
      <c r="F11" s="354">
        <v>30.8</v>
      </c>
      <c r="G11" s="354">
        <v>30.4</v>
      </c>
      <c r="H11" s="354">
        <v>32.299999999999997</v>
      </c>
      <c r="I11" s="354">
        <v>31.5</v>
      </c>
      <c r="J11" s="354">
        <v>31.8</v>
      </c>
      <c r="K11" s="354" t="s">
        <v>164</v>
      </c>
      <c r="L11" s="355">
        <v>27.1</v>
      </c>
    </row>
    <row r="12" spans="1:12">
      <c r="A12" s="356">
        <v>2008</v>
      </c>
      <c r="B12" s="124">
        <v>27.5</v>
      </c>
      <c r="C12" s="30">
        <v>19.5</v>
      </c>
      <c r="D12" s="30">
        <v>28.8</v>
      </c>
      <c r="E12" s="30">
        <v>28.6</v>
      </c>
      <c r="F12" s="30">
        <v>26.5</v>
      </c>
      <c r="G12" s="30">
        <v>29.5</v>
      </c>
      <c r="H12" s="30">
        <v>29.9</v>
      </c>
      <c r="I12" s="30">
        <v>28.8</v>
      </c>
      <c r="J12" s="30">
        <v>29.1</v>
      </c>
      <c r="K12" s="30" t="s">
        <v>164</v>
      </c>
      <c r="L12" s="125">
        <v>25.6</v>
      </c>
    </row>
    <row r="13" spans="1:12">
      <c r="A13" s="357">
        <v>2009</v>
      </c>
      <c r="B13" s="358">
        <v>27.4</v>
      </c>
      <c r="C13" s="359">
        <v>19.399999999999999</v>
      </c>
      <c r="D13" s="359">
        <v>28.6</v>
      </c>
      <c r="E13" s="359">
        <v>29.1</v>
      </c>
      <c r="F13" s="359">
        <v>25.5</v>
      </c>
      <c r="G13" s="359">
        <v>30</v>
      </c>
      <c r="H13" s="359">
        <v>29.3</v>
      </c>
      <c r="I13" s="359">
        <v>29.1</v>
      </c>
      <c r="J13" s="359">
        <v>29.4</v>
      </c>
      <c r="K13" s="359" t="s">
        <v>164</v>
      </c>
      <c r="L13" s="360">
        <v>25.4</v>
      </c>
    </row>
    <row r="14" spans="1:12">
      <c r="A14" s="19"/>
      <c r="B14" s="186"/>
      <c r="C14" s="186"/>
      <c r="D14" s="186"/>
      <c r="E14" s="186"/>
      <c r="F14" s="186"/>
      <c r="G14" s="186"/>
      <c r="H14" s="186"/>
      <c r="I14" s="186"/>
      <c r="J14" s="186"/>
      <c r="K14" s="186"/>
      <c r="L14" s="17"/>
    </row>
    <row r="15" spans="1:12">
      <c r="A15" s="118" t="s">
        <v>520</v>
      </c>
      <c r="B15" s="17"/>
      <c r="C15" s="17"/>
      <c r="D15" s="17"/>
      <c r="E15" s="17"/>
      <c r="F15" s="17"/>
      <c r="G15" s="17"/>
      <c r="H15" s="17"/>
      <c r="I15" s="17"/>
      <c r="J15" s="17"/>
      <c r="K15" s="17"/>
      <c r="L15" s="17"/>
    </row>
    <row r="16" spans="1:12">
      <c r="A16" s="17"/>
      <c r="B16" s="17"/>
      <c r="C16" s="17"/>
      <c r="D16" s="17"/>
      <c r="E16" s="17"/>
      <c r="F16" s="17"/>
      <c r="G16" s="17"/>
      <c r="H16" s="17"/>
      <c r="I16" s="17"/>
      <c r="J16" s="17"/>
      <c r="K16" s="17"/>
      <c r="L16" s="17"/>
    </row>
    <row r="21" spans="2:11" ht="45">
      <c r="B21" s="57" t="s">
        <v>519</v>
      </c>
      <c r="C21" s="57" t="s">
        <v>518</v>
      </c>
      <c r="D21" s="57" t="s">
        <v>382</v>
      </c>
      <c r="E21" s="57" t="s">
        <v>517</v>
      </c>
      <c r="F21" s="57" t="s">
        <v>516</v>
      </c>
      <c r="G21" s="57" t="s">
        <v>515</v>
      </c>
      <c r="H21" s="57" t="s">
        <v>391</v>
      </c>
      <c r="I21" s="57" t="s">
        <v>392</v>
      </c>
      <c r="J21" s="57" t="s">
        <v>332</v>
      </c>
      <c r="K21" s="57" t="s">
        <v>331</v>
      </c>
    </row>
    <row r="22" spans="2:11">
      <c r="B22" s="56">
        <v>19.399999999999999</v>
      </c>
      <c r="C22" s="56">
        <v>25.4</v>
      </c>
      <c r="D22" s="56">
        <v>25.5</v>
      </c>
      <c r="E22" s="56">
        <v>27.4</v>
      </c>
      <c r="F22" s="56">
        <v>28.6</v>
      </c>
      <c r="G22" s="56">
        <v>29.1</v>
      </c>
      <c r="H22" s="56">
        <v>29.1</v>
      </c>
      <c r="I22" s="56">
        <v>29.3</v>
      </c>
      <c r="J22" s="56">
        <v>29.4</v>
      </c>
      <c r="K22" s="56">
        <v>30</v>
      </c>
    </row>
  </sheetData>
  <pageMargins left="0.75" right="0.75" top="1" bottom="1" header="0.5" footer="0.5"/>
  <pageSetup paperSize="9" scale="87" orientation="landscape" horizontalDpi="96" verticalDpi="96" r:id="rId1"/>
  <headerFooter alignWithMargins="0"/>
  <drawing r:id="rId2"/>
</worksheet>
</file>

<file path=xl/worksheets/sheet45.xml><?xml version="1.0" encoding="utf-8"?>
<worksheet xmlns="http://schemas.openxmlformats.org/spreadsheetml/2006/main" xmlns:r="http://schemas.openxmlformats.org/officeDocument/2006/relationships">
  <dimension ref="A1:Q21"/>
  <sheetViews>
    <sheetView view="pageBreakPreview" zoomScaleNormal="100" zoomScaleSheetLayoutView="100" workbookViewId="0"/>
  </sheetViews>
  <sheetFormatPr defaultRowHeight="12.75"/>
  <cols>
    <col min="1" max="1" width="14.140625" style="59" customWidth="1"/>
    <col min="2" max="3" width="14.28515625" style="59" customWidth="1"/>
    <col min="4" max="4" width="17.28515625" style="59" bestFit="1" customWidth="1"/>
    <col min="5" max="5" width="18" style="59" customWidth="1"/>
    <col min="6" max="6" width="11.28515625" style="59" customWidth="1"/>
    <col min="7" max="7" width="18" style="59" customWidth="1"/>
    <col min="8" max="8" width="12.7109375" style="59" customWidth="1"/>
    <col min="9" max="9" width="10.5703125" style="59" customWidth="1"/>
    <col min="10" max="12" width="9.140625" style="59"/>
    <col min="13" max="13" width="7.42578125" style="59" bestFit="1" customWidth="1"/>
    <col min="14" max="15" width="10.42578125" style="59" bestFit="1" customWidth="1"/>
    <col min="16" max="16384" width="9.140625" style="59"/>
  </cols>
  <sheetData>
    <row r="1" spans="1:17" ht="15" customHeight="1">
      <c r="A1" s="537" t="s">
        <v>875</v>
      </c>
      <c r="B1" s="362"/>
      <c r="C1" s="362"/>
      <c r="D1" s="362"/>
      <c r="E1" s="362"/>
      <c r="F1" s="362"/>
      <c r="G1" s="362"/>
      <c r="H1" s="362"/>
      <c r="I1" s="362"/>
    </row>
    <row r="2" spans="1:17">
      <c r="A2" s="363"/>
      <c r="B2" s="362"/>
      <c r="C2" s="362"/>
      <c r="D2" s="362"/>
      <c r="E2" s="362"/>
      <c r="F2" s="362"/>
      <c r="G2" s="362"/>
      <c r="H2" s="362"/>
      <c r="I2" s="362"/>
    </row>
    <row r="3" spans="1:17">
      <c r="A3" s="364"/>
      <c r="B3" s="1221" t="s">
        <v>534</v>
      </c>
      <c r="C3" s="1222"/>
      <c r="D3" s="1222"/>
      <c r="E3" s="1222"/>
      <c r="F3" s="1222"/>
      <c r="G3" s="1222"/>
      <c r="H3" s="1222"/>
      <c r="I3" s="1223"/>
    </row>
    <row r="4" spans="1:17" ht="65.099999999999994" customHeight="1">
      <c r="A4" s="365"/>
      <c r="B4" s="255" t="s">
        <v>533</v>
      </c>
      <c r="C4" s="255" t="s">
        <v>526</v>
      </c>
      <c r="D4" s="255" t="s">
        <v>525</v>
      </c>
      <c r="E4" s="255" t="s">
        <v>532</v>
      </c>
      <c r="F4" s="255" t="s">
        <v>531</v>
      </c>
      <c r="G4" s="255" t="s">
        <v>530</v>
      </c>
      <c r="H4" s="255" t="s">
        <v>529</v>
      </c>
      <c r="I4" s="255" t="s">
        <v>528</v>
      </c>
      <c r="K4" s="66"/>
      <c r="N4" s="1227">
        <v>2007</v>
      </c>
      <c r="O4" s="1224" t="s">
        <v>527</v>
      </c>
      <c r="P4" s="1225"/>
      <c r="Q4" s="1226"/>
    </row>
    <row r="5" spans="1:17" ht="12.75" customHeight="1">
      <c r="A5" s="372" t="s">
        <v>155</v>
      </c>
      <c r="B5" s="441">
        <v>896.93759999999997</v>
      </c>
      <c r="C5" s="442">
        <v>29.183299999999999</v>
      </c>
      <c r="D5" s="442">
        <v>27.666699999999999</v>
      </c>
      <c r="E5" s="442">
        <v>2</v>
      </c>
      <c r="F5" s="442">
        <v>9.1428999999999991</v>
      </c>
      <c r="G5" s="442">
        <v>6.5</v>
      </c>
      <c r="H5" s="442">
        <v>6.7</v>
      </c>
      <c r="I5" s="925">
        <v>2</v>
      </c>
      <c r="N5" s="1228"/>
      <c r="O5" s="65" t="s">
        <v>526</v>
      </c>
      <c r="P5" s="65" t="s">
        <v>525</v>
      </c>
      <c r="Q5" s="65" t="s">
        <v>524</v>
      </c>
    </row>
    <row r="6" spans="1:17">
      <c r="A6" s="373" t="s">
        <v>154</v>
      </c>
      <c r="B6" s="445">
        <v>2180.0223999999998</v>
      </c>
      <c r="C6" s="446">
        <v>36.317900000000002</v>
      </c>
      <c r="D6" s="446">
        <v>29.166699999999999</v>
      </c>
      <c r="E6" s="446">
        <v>3</v>
      </c>
      <c r="F6" s="446">
        <v>1.8769</v>
      </c>
      <c r="G6" s="446">
        <v>26.7957</v>
      </c>
      <c r="H6" s="446">
        <v>23.196000000000002</v>
      </c>
      <c r="I6" s="635">
        <v>12.666700000000001</v>
      </c>
      <c r="N6" s="64" t="s">
        <v>167</v>
      </c>
      <c r="O6" s="63"/>
      <c r="P6" s="63"/>
      <c r="Q6" s="63"/>
    </row>
    <row r="7" spans="1:17">
      <c r="A7" s="374" t="s">
        <v>166</v>
      </c>
      <c r="B7" s="447">
        <v>1262.2366999999999</v>
      </c>
      <c r="C7" s="448">
        <v>28.290900000000001</v>
      </c>
      <c r="D7" s="448">
        <v>119.16670000000001</v>
      </c>
      <c r="E7" s="448">
        <v>1</v>
      </c>
      <c r="F7" s="448">
        <v>3.5</v>
      </c>
      <c r="G7" s="448">
        <v>25.916699999999999</v>
      </c>
      <c r="H7" s="448">
        <v>5.2576000000000001</v>
      </c>
      <c r="I7" s="926">
        <v>12.25</v>
      </c>
      <c r="N7" s="62" t="s">
        <v>155</v>
      </c>
      <c r="O7" s="60">
        <f t="shared" ref="O7:O20" si="0">C5/$B5*100</f>
        <v>3.2536600093473615</v>
      </c>
      <c r="P7" s="60">
        <f t="shared" ref="P7:P20" si="1">D5/$B5*100</f>
        <v>3.0845735533887755</v>
      </c>
      <c r="Q7" s="60">
        <f t="shared" ref="Q7:Q20" si="2">E5/$B5*100</f>
        <v>0.22298095207514992</v>
      </c>
    </row>
    <row r="8" spans="1:17">
      <c r="A8" s="373" t="s">
        <v>153</v>
      </c>
      <c r="B8" s="445">
        <v>1248.3466000000001</v>
      </c>
      <c r="C8" s="446">
        <v>32.25</v>
      </c>
      <c r="D8" s="446">
        <v>19.5</v>
      </c>
      <c r="E8" s="446">
        <v>5</v>
      </c>
      <c r="F8" s="446" t="s">
        <v>164</v>
      </c>
      <c r="G8" s="446">
        <v>4.3666999999999998</v>
      </c>
      <c r="H8" s="446">
        <v>4</v>
      </c>
      <c r="I8" s="635">
        <v>1.3332999999999999</v>
      </c>
      <c r="N8" s="61" t="s">
        <v>154</v>
      </c>
      <c r="O8" s="61">
        <f t="shared" si="0"/>
        <v>1.6659415976643177</v>
      </c>
      <c r="P8" s="61">
        <f t="shared" si="1"/>
        <v>1.3379082710342793</v>
      </c>
      <c r="Q8" s="61">
        <f t="shared" si="2"/>
        <v>0.13761326489122314</v>
      </c>
    </row>
    <row r="9" spans="1:17">
      <c r="A9" s="374" t="s">
        <v>152</v>
      </c>
      <c r="B9" s="447">
        <v>8513.2257000000009</v>
      </c>
      <c r="C9" s="448">
        <v>144.2595</v>
      </c>
      <c r="D9" s="448">
        <v>87.0167</v>
      </c>
      <c r="E9" s="448">
        <v>13</v>
      </c>
      <c r="F9" s="448">
        <v>10.315200000000001</v>
      </c>
      <c r="G9" s="448">
        <v>109.7833</v>
      </c>
      <c r="H9" s="448">
        <v>226.06890000000001</v>
      </c>
      <c r="I9" s="926">
        <v>15.333299999999999</v>
      </c>
      <c r="N9" s="60" t="s">
        <v>166</v>
      </c>
      <c r="O9" s="60">
        <f t="shared" si="0"/>
        <v>2.241330805862324</v>
      </c>
      <c r="P9" s="60">
        <f t="shared" si="1"/>
        <v>9.4409154796402301</v>
      </c>
      <c r="Q9" s="60">
        <f t="shared" si="2"/>
        <v>7.9224443402731035E-2</v>
      </c>
    </row>
    <row r="10" spans="1:17">
      <c r="A10" s="373" t="s">
        <v>151</v>
      </c>
      <c r="B10" s="445">
        <v>23900.950099999998</v>
      </c>
      <c r="C10" s="446">
        <v>398.17169999999999</v>
      </c>
      <c r="D10" s="446">
        <v>408.37139999999999</v>
      </c>
      <c r="E10" s="446">
        <v>43.833300000000001</v>
      </c>
      <c r="F10" s="446">
        <v>32</v>
      </c>
      <c r="G10" s="446">
        <v>283.48489999999998</v>
      </c>
      <c r="H10" s="446">
        <v>550.72810000000004</v>
      </c>
      <c r="I10" s="635">
        <v>147.33330000000001</v>
      </c>
      <c r="N10" s="61" t="s">
        <v>153</v>
      </c>
      <c r="O10" s="61">
        <f t="shared" si="0"/>
        <v>2.5834171375161352</v>
      </c>
      <c r="P10" s="61">
        <f t="shared" si="1"/>
        <v>1.5620661761725469</v>
      </c>
      <c r="Q10" s="61">
        <f t="shared" si="2"/>
        <v>0.40052978876219147</v>
      </c>
    </row>
    <row r="11" spans="1:17">
      <c r="A11" s="374" t="s">
        <v>150</v>
      </c>
      <c r="B11" s="447">
        <v>4820.3423000000003</v>
      </c>
      <c r="C11" s="448">
        <v>101.33329999999999</v>
      </c>
      <c r="D11" s="448">
        <v>72.5</v>
      </c>
      <c r="E11" s="448">
        <v>8</v>
      </c>
      <c r="F11" s="448">
        <v>3.75</v>
      </c>
      <c r="G11" s="448">
        <v>33.333300000000001</v>
      </c>
      <c r="H11" s="448">
        <v>87.484499999999997</v>
      </c>
      <c r="I11" s="926">
        <v>18.416699999999999</v>
      </c>
      <c r="N11" s="60" t="s">
        <v>152</v>
      </c>
      <c r="O11" s="60">
        <f t="shared" si="0"/>
        <v>1.6945339532111783</v>
      </c>
      <c r="P11" s="60">
        <f t="shared" si="1"/>
        <v>1.0221354756282333</v>
      </c>
      <c r="Q11" s="60">
        <f t="shared" si="2"/>
        <v>0.15270357509727481</v>
      </c>
    </row>
    <row r="12" spans="1:17">
      <c r="A12" s="373" t="s">
        <v>149</v>
      </c>
      <c r="B12" s="445">
        <v>20579.433400000002</v>
      </c>
      <c r="C12" s="446">
        <v>471.61669999999998</v>
      </c>
      <c r="D12" s="446">
        <v>210.37379999999999</v>
      </c>
      <c r="E12" s="446">
        <v>13</v>
      </c>
      <c r="F12" s="446">
        <v>23.7333</v>
      </c>
      <c r="G12" s="446">
        <v>640.76670000000001</v>
      </c>
      <c r="H12" s="446">
        <v>865.69169999999997</v>
      </c>
      <c r="I12" s="635">
        <v>156.25</v>
      </c>
      <c r="N12" s="61" t="s">
        <v>151</v>
      </c>
      <c r="O12" s="61">
        <f t="shared" si="0"/>
        <v>1.6659241508562457</v>
      </c>
      <c r="P12" s="61">
        <f t="shared" si="1"/>
        <v>1.7085990234338007</v>
      </c>
      <c r="Q12" s="61">
        <f t="shared" si="2"/>
        <v>0.18339563831816044</v>
      </c>
    </row>
    <row r="13" spans="1:17">
      <c r="A13" s="374" t="s">
        <v>148</v>
      </c>
      <c r="B13" s="447">
        <v>4464.2705999999998</v>
      </c>
      <c r="C13" s="448">
        <v>27.25</v>
      </c>
      <c r="D13" s="448">
        <v>43.133299999999998</v>
      </c>
      <c r="E13" s="448">
        <v>2</v>
      </c>
      <c r="F13" s="448">
        <v>2</v>
      </c>
      <c r="G13" s="448">
        <v>174.69049999999999</v>
      </c>
      <c r="H13" s="448">
        <v>16.392900000000001</v>
      </c>
      <c r="I13" s="926">
        <v>33.5929</v>
      </c>
      <c r="N13" s="60" t="s">
        <v>150</v>
      </c>
      <c r="O13" s="60">
        <f t="shared" si="0"/>
        <v>2.1022013312208139</v>
      </c>
      <c r="P13" s="60">
        <f t="shared" si="1"/>
        <v>1.5040425656078407</v>
      </c>
      <c r="Q13" s="60">
        <f t="shared" si="2"/>
        <v>0.16596331758431346</v>
      </c>
    </row>
    <row r="14" spans="1:17">
      <c r="A14" s="373" t="s">
        <v>147</v>
      </c>
      <c r="B14" s="445">
        <v>462.51749999999998</v>
      </c>
      <c r="C14" s="446">
        <v>20.875</v>
      </c>
      <c r="D14" s="446">
        <v>23.416699999999999</v>
      </c>
      <c r="E14" s="446">
        <v>1</v>
      </c>
      <c r="F14" s="446">
        <v>7.8094999999999999</v>
      </c>
      <c r="G14" s="446">
        <v>3.05</v>
      </c>
      <c r="H14" s="446">
        <v>5.5</v>
      </c>
      <c r="I14" s="635">
        <v>0.58330000000000004</v>
      </c>
      <c r="N14" s="61" t="s">
        <v>149</v>
      </c>
      <c r="O14" s="61">
        <f t="shared" si="0"/>
        <v>2.2916894300889741</v>
      </c>
      <c r="P14" s="61">
        <f t="shared" si="1"/>
        <v>1.0222526340302449</v>
      </c>
      <c r="Q14" s="61">
        <f t="shared" si="2"/>
        <v>6.3169863559022946E-2</v>
      </c>
    </row>
    <row r="15" spans="1:17">
      <c r="A15" s="374" t="s">
        <v>146</v>
      </c>
      <c r="B15" s="447">
        <v>1367.5293999999999</v>
      </c>
      <c r="C15" s="448">
        <v>17.9833</v>
      </c>
      <c r="D15" s="448">
        <v>70.666700000000006</v>
      </c>
      <c r="E15" s="448">
        <v>2</v>
      </c>
      <c r="F15" s="448">
        <v>0.4</v>
      </c>
      <c r="G15" s="448">
        <v>4</v>
      </c>
      <c r="H15" s="448">
        <v>6.6666999999999996</v>
      </c>
      <c r="I15" s="926">
        <v>6</v>
      </c>
      <c r="N15" s="60" t="s">
        <v>148</v>
      </c>
      <c r="O15" s="60">
        <f t="shared" si="0"/>
        <v>0.61040206657723661</v>
      </c>
      <c r="P15" s="60">
        <f t="shared" si="1"/>
        <v>0.96618919113012558</v>
      </c>
      <c r="Q15" s="60">
        <f t="shared" si="2"/>
        <v>4.4800151675393508E-2</v>
      </c>
    </row>
    <row r="16" spans="1:17">
      <c r="A16" s="373" t="s">
        <v>145</v>
      </c>
      <c r="B16" s="445">
        <v>2727.0156999999999</v>
      </c>
      <c r="C16" s="446">
        <v>55.958300000000001</v>
      </c>
      <c r="D16" s="446">
        <v>27.583300000000001</v>
      </c>
      <c r="E16" s="446">
        <v>1</v>
      </c>
      <c r="F16" s="446">
        <v>4.75</v>
      </c>
      <c r="G16" s="446">
        <v>12.833299999999999</v>
      </c>
      <c r="H16" s="446">
        <v>70.333299999999994</v>
      </c>
      <c r="I16" s="635">
        <v>6.6666999999999996</v>
      </c>
      <c r="N16" s="61" t="s">
        <v>147</v>
      </c>
      <c r="O16" s="61">
        <f t="shared" si="0"/>
        <v>4.5133427383828719</v>
      </c>
      <c r="P16" s="61">
        <f t="shared" si="1"/>
        <v>5.0628787018869552</v>
      </c>
      <c r="Q16" s="61">
        <f t="shared" si="2"/>
        <v>0.2162080353716346</v>
      </c>
    </row>
    <row r="17" spans="1:17">
      <c r="A17" s="375" t="s">
        <v>144</v>
      </c>
      <c r="B17" s="447">
        <v>5437.8086999999996</v>
      </c>
      <c r="C17" s="448">
        <v>103.3488</v>
      </c>
      <c r="D17" s="448">
        <v>91.033299999999997</v>
      </c>
      <c r="E17" s="448">
        <v>3</v>
      </c>
      <c r="F17" s="448">
        <v>11.1714</v>
      </c>
      <c r="G17" s="448">
        <v>37.957599999999999</v>
      </c>
      <c r="H17" s="448">
        <v>59.073799999999999</v>
      </c>
      <c r="I17" s="926">
        <v>17</v>
      </c>
      <c r="N17" s="60" t="s">
        <v>146</v>
      </c>
      <c r="O17" s="60">
        <f t="shared" si="0"/>
        <v>1.3150210883948821</v>
      </c>
      <c r="P17" s="60">
        <f t="shared" si="1"/>
        <v>5.1674720850608411</v>
      </c>
      <c r="Q17" s="60">
        <f t="shared" si="2"/>
        <v>0.14624914096910824</v>
      </c>
    </row>
    <row r="18" spans="1:17">
      <c r="A18" s="376" t="s">
        <v>143</v>
      </c>
      <c r="B18" s="639">
        <v>29979.086899999998</v>
      </c>
      <c r="C18" s="640">
        <v>351.16789999999997</v>
      </c>
      <c r="D18" s="640">
        <v>429.83330000000001</v>
      </c>
      <c r="E18" s="640">
        <v>31.5</v>
      </c>
      <c r="F18" s="640">
        <v>83.384100000000004</v>
      </c>
      <c r="G18" s="640">
        <v>338.40629999999999</v>
      </c>
      <c r="H18" s="640">
        <v>291.14460000000003</v>
      </c>
      <c r="I18" s="641">
        <v>101.7071</v>
      </c>
      <c r="N18" s="61" t="s">
        <v>145</v>
      </c>
      <c r="O18" s="61">
        <f t="shared" si="0"/>
        <v>2.0519977204385</v>
      </c>
      <c r="P18" s="61">
        <f t="shared" si="1"/>
        <v>1.0114829921954611</v>
      </c>
      <c r="Q18" s="61">
        <f t="shared" si="2"/>
        <v>3.6670122581252462E-2</v>
      </c>
    </row>
    <row r="19" spans="1:17">
      <c r="N19" s="60" t="s">
        <v>144</v>
      </c>
      <c r="O19" s="60">
        <f t="shared" si="0"/>
        <v>1.9005596868459165</v>
      </c>
      <c r="P19" s="60">
        <f t="shared" si="1"/>
        <v>1.6740805905878964</v>
      </c>
      <c r="Q19" s="60">
        <f t="shared" si="2"/>
        <v>5.5169281699814124E-2</v>
      </c>
    </row>
    <row r="20" spans="1:17">
      <c r="A20" s="361" t="s">
        <v>523</v>
      </c>
      <c r="N20" s="61" t="s">
        <v>143</v>
      </c>
      <c r="O20" s="61">
        <f t="shared" si="0"/>
        <v>1.1713762369460292</v>
      </c>
      <c r="P20" s="61">
        <f t="shared" si="1"/>
        <v>1.433777157502419</v>
      </c>
      <c r="Q20" s="61">
        <f t="shared" si="2"/>
        <v>0.10507324691066558</v>
      </c>
    </row>
    <row r="21" spans="1:17">
      <c r="N21" s="60" t="s">
        <v>522</v>
      </c>
      <c r="O21" s="60">
        <f>AVERAGE(O7:O20)</f>
        <v>2.0758141395251988</v>
      </c>
      <c r="P21" s="60">
        <f>AVERAGE(P7:P20)</f>
        <v>2.5713124212356893</v>
      </c>
      <c r="Q21" s="60">
        <f>AVERAGE(Q7:Q20)</f>
        <v>0.14355363020699544</v>
      </c>
    </row>
  </sheetData>
  <mergeCells count="3">
    <mergeCell ref="B3:I3"/>
    <mergeCell ref="O4:Q4"/>
    <mergeCell ref="N4:N5"/>
  </mergeCells>
  <pageMargins left="0.70866141732283472" right="0.70866141732283472" top="0.74803149606299213" bottom="0.74803149606299213" header="0.31496062992125984" footer="0.31496062992125984"/>
  <pageSetup scale="93" orientation="landscape" horizontalDpi="0" verticalDpi="0" r:id="rId1"/>
</worksheet>
</file>

<file path=xl/worksheets/sheet46.xml><?xml version="1.0" encoding="utf-8"?>
<worksheet xmlns="http://schemas.openxmlformats.org/spreadsheetml/2006/main" xmlns:r="http://schemas.openxmlformats.org/officeDocument/2006/relationships">
  <sheetPr>
    <tabColor theme="6"/>
  </sheetPr>
  <dimension ref="A1:P29"/>
  <sheetViews>
    <sheetView view="pageBreakPreview" zoomScaleNormal="100" zoomScaleSheetLayoutView="100" workbookViewId="0"/>
  </sheetViews>
  <sheetFormatPr defaultRowHeight="12.75"/>
  <cols>
    <col min="1" max="1" width="10.5703125" style="2" customWidth="1"/>
    <col min="2" max="9" width="15.7109375" style="2" customWidth="1"/>
    <col min="10" max="10" width="34" style="2" bestFit="1" customWidth="1"/>
    <col min="11" max="11" width="33.140625" style="2" bestFit="1" customWidth="1"/>
    <col min="12" max="12" width="20.42578125" style="2" bestFit="1" customWidth="1"/>
    <col min="13" max="13" width="33.140625" style="2" bestFit="1" customWidth="1"/>
    <col min="14" max="14" width="20.42578125" style="2" bestFit="1" customWidth="1"/>
    <col min="15" max="16384" width="9.140625" style="2"/>
  </cols>
  <sheetData>
    <row r="1" spans="1:16" ht="15.75">
      <c r="A1" s="511" t="s">
        <v>996</v>
      </c>
      <c r="B1" s="22"/>
      <c r="C1" s="22"/>
      <c r="D1" s="22"/>
      <c r="E1" s="22"/>
      <c r="F1" s="22"/>
      <c r="G1" s="22"/>
      <c r="H1" s="22"/>
      <c r="I1" s="22"/>
    </row>
    <row r="2" spans="1:16">
      <c r="A2" s="22"/>
      <c r="B2" s="22"/>
      <c r="C2" s="22"/>
      <c r="D2" s="22"/>
      <c r="E2" s="22"/>
      <c r="F2" s="22"/>
      <c r="G2" s="22"/>
      <c r="H2" s="22"/>
      <c r="I2" s="22"/>
    </row>
    <row r="3" spans="1:16" ht="65.099999999999994" customHeight="1">
      <c r="A3" s="377"/>
      <c r="B3" s="96" t="s">
        <v>551</v>
      </c>
      <c r="C3" s="96" t="s">
        <v>550</v>
      </c>
      <c r="D3" s="96" t="s">
        <v>549</v>
      </c>
      <c r="E3" s="96" t="s">
        <v>548</v>
      </c>
      <c r="F3" s="96" t="s">
        <v>538</v>
      </c>
      <c r="G3" s="96" t="s">
        <v>547</v>
      </c>
      <c r="H3" s="96" t="s">
        <v>546</v>
      </c>
      <c r="I3" s="96" t="s">
        <v>545</v>
      </c>
    </row>
    <row r="4" spans="1:16" ht="14.45" customHeight="1">
      <c r="A4" s="381">
        <v>1995</v>
      </c>
      <c r="B4" s="167">
        <v>7.45</v>
      </c>
      <c r="C4" s="168">
        <v>9.18</v>
      </c>
      <c r="D4" s="168">
        <v>55.85</v>
      </c>
      <c r="E4" s="168">
        <v>4.4400000000000004</v>
      </c>
      <c r="F4" s="168">
        <v>61.57</v>
      </c>
      <c r="G4" s="168">
        <v>67.459999999999994</v>
      </c>
      <c r="H4" s="168">
        <v>29.66</v>
      </c>
      <c r="I4" s="169">
        <v>12.26</v>
      </c>
    </row>
    <row r="5" spans="1:16" ht="14.45" customHeight="1">
      <c r="A5" s="382">
        <v>1996</v>
      </c>
      <c r="B5" s="370">
        <v>8.07</v>
      </c>
      <c r="C5" s="366">
        <v>10.08</v>
      </c>
      <c r="D5" s="366">
        <v>53.3</v>
      </c>
      <c r="E5" s="366">
        <v>4.34</v>
      </c>
      <c r="F5" s="366">
        <v>67.5</v>
      </c>
      <c r="G5" s="366">
        <v>62.33</v>
      </c>
      <c r="H5" s="366">
        <v>29.39</v>
      </c>
      <c r="I5" s="371">
        <v>12.41</v>
      </c>
    </row>
    <row r="6" spans="1:16" ht="14.45" customHeight="1">
      <c r="A6" s="208">
        <v>1997</v>
      </c>
      <c r="B6" s="170">
        <v>7.79</v>
      </c>
      <c r="C6" s="171">
        <v>8.2899999999999991</v>
      </c>
      <c r="D6" s="171">
        <v>55.65</v>
      </c>
      <c r="E6" s="171">
        <v>3.82</v>
      </c>
      <c r="F6" s="171">
        <v>64.56</v>
      </c>
      <c r="G6" s="171">
        <v>53.96</v>
      </c>
      <c r="H6" s="171">
        <v>35.700000000000003</v>
      </c>
      <c r="I6" s="172">
        <v>11.76</v>
      </c>
    </row>
    <row r="7" spans="1:16" ht="14.45" customHeight="1">
      <c r="A7" s="382">
        <v>1998</v>
      </c>
      <c r="B7" s="370">
        <v>7.34</v>
      </c>
      <c r="C7" s="366">
        <v>8.26</v>
      </c>
      <c r="D7" s="366">
        <v>60.9</v>
      </c>
      <c r="E7" s="366">
        <v>3.25</v>
      </c>
      <c r="F7" s="366">
        <v>62.13</v>
      </c>
      <c r="G7" s="366">
        <v>53.5</v>
      </c>
      <c r="H7" s="366">
        <v>33.44</v>
      </c>
      <c r="I7" s="371">
        <v>11.14</v>
      </c>
    </row>
    <row r="8" spans="1:16" ht="14.45" customHeight="1">
      <c r="A8" s="208">
        <v>1999</v>
      </c>
      <c r="B8" s="170">
        <v>8.59</v>
      </c>
      <c r="C8" s="171">
        <v>10.039999999999999</v>
      </c>
      <c r="D8" s="171">
        <v>59.37</v>
      </c>
      <c r="E8" s="171">
        <v>2.96</v>
      </c>
      <c r="F8" s="171">
        <v>63.14</v>
      </c>
      <c r="G8" s="171">
        <v>46.79</v>
      </c>
      <c r="H8" s="171">
        <v>34.28</v>
      </c>
      <c r="I8" s="172">
        <v>10.88</v>
      </c>
      <c r="L8" s="25"/>
      <c r="M8" s="26" t="s">
        <v>544</v>
      </c>
      <c r="N8" s="26" t="s">
        <v>543</v>
      </c>
    </row>
    <row r="9" spans="1:16" ht="14.45" customHeight="1">
      <c r="A9" s="382">
        <v>2000</v>
      </c>
      <c r="B9" s="370">
        <v>9.1199999999999992</v>
      </c>
      <c r="C9" s="366">
        <v>9.2799999999999994</v>
      </c>
      <c r="D9" s="366">
        <v>51.65</v>
      </c>
      <c r="E9" s="366">
        <v>2.29</v>
      </c>
      <c r="F9" s="366">
        <v>61.78</v>
      </c>
      <c r="G9" s="366">
        <v>46.52</v>
      </c>
      <c r="H9" s="366">
        <v>31.28</v>
      </c>
      <c r="I9" s="371">
        <v>10.49</v>
      </c>
      <c r="J9" s="71"/>
      <c r="L9" s="70" t="s">
        <v>170</v>
      </c>
      <c r="M9" s="24"/>
      <c r="N9" s="24"/>
    </row>
    <row r="10" spans="1:16" ht="14.45" customHeight="1">
      <c r="A10" s="208">
        <v>2001</v>
      </c>
      <c r="B10" s="170">
        <v>9.23</v>
      </c>
      <c r="C10" s="171">
        <v>8.09</v>
      </c>
      <c r="D10" s="171">
        <v>51.06</v>
      </c>
      <c r="E10" s="171">
        <v>2.72</v>
      </c>
      <c r="F10" s="171">
        <v>58.47</v>
      </c>
      <c r="G10" s="171">
        <v>42.07</v>
      </c>
      <c r="H10" s="171">
        <v>37.42</v>
      </c>
      <c r="I10" s="172">
        <v>10.210000000000001</v>
      </c>
      <c r="L10" s="25" t="s">
        <v>542</v>
      </c>
      <c r="M10" s="25">
        <v>14.08</v>
      </c>
      <c r="N10" s="69">
        <v>54.385964912280706</v>
      </c>
    </row>
    <row r="11" spans="1:16" ht="14.45" customHeight="1">
      <c r="A11" s="382">
        <v>2002</v>
      </c>
      <c r="B11" s="370">
        <v>9.7200000000000006</v>
      </c>
      <c r="C11" s="366">
        <v>7.91</v>
      </c>
      <c r="D11" s="366">
        <v>48.26</v>
      </c>
      <c r="E11" s="366">
        <v>2.87</v>
      </c>
      <c r="F11" s="366">
        <v>57.54</v>
      </c>
      <c r="G11" s="366">
        <v>43.87</v>
      </c>
      <c r="H11" s="366">
        <v>43.69</v>
      </c>
      <c r="I11" s="371">
        <v>10.52</v>
      </c>
      <c r="L11" s="24" t="s">
        <v>541</v>
      </c>
      <c r="M11" s="24">
        <v>9.7799999999999994</v>
      </c>
      <c r="N11" s="58">
        <v>5.3879310344827589</v>
      </c>
    </row>
    <row r="12" spans="1:16" ht="14.45" customHeight="1">
      <c r="A12" s="208">
        <v>2003</v>
      </c>
      <c r="B12" s="170">
        <v>11.57</v>
      </c>
      <c r="C12" s="171">
        <v>6.89</v>
      </c>
      <c r="D12" s="171">
        <v>43.03</v>
      </c>
      <c r="E12" s="171">
        <v>2.85</v>
      </c>
      <c r="F12" s="171">
        <v>56.38</v>
      </c>
      <c r="G12" s="171">
        <v>44.47</v>
      </c>
      <c r="H12" s="171">
        <v>57.54</v>
      </c>
      <c r="I12" s="172">
        <v>10.68</v>
      </c>
      <c r="L12" s="25" t="s">
        <v>540</v>
      </c>
      <c r="M12" s="25">
        <v>37.01</v>
      </c>
      <c r="N12" s="69">
        <v>-28.344627299128756</v>
      </c>
      <c r="P12" s="54"/>
    </row>
    <row r="13" spans="1:16" ht="14.45" customHeight="1">
      <c r="A13" s="382">
        <v>2004</v>
      </c>
      <c r="B13" s="370">
        <v>10.96</v>
      </c>
      <c r="C13" s="366">
        <v>7.15</v>
      </c>
      <c r="D13" s="366">
        <v>41.73</v>
      </c>
      <c r="E13" s="366">
        <v>3.06</v>
      </c>
      <c r="F13" s="366">
        <v>57.01</v>
      </c>
      <c r="G13" s="366">
        <v>41.14</v>
      </c>
      <c r="H13" s="366">
        <v>65.84</v>
      </c>
      <c r="I13" s="371">
        <v>10.5</v>
      </c>
      <c r="L13" s="24" t="s">
        <v>539</v>
      </c>
      <c r="M13" s="24">
        <v>3.35</v>
      </c>
      <c r="N13" s="58">
        <v>46.288209606986904</v>
      </c>
    </row>
    <row r="14" spans="1:16" ht="14.45" customHeight="1">
      <c r="A14" s="208">
        <v>2005</v>
      </c>
      <c r="B14" s="170">
        <v>11.51</v>
      </c>
      <c r="C14" s="171">
        <v>6.72</v>
      </c>
      <c r="D14" s="171">
        <v>41.11</v>
      </c>
      <c r="E14" s="171">
        <v>2.96</v>
      </c>
      <c r="F14" s="171">
        <v>59.95</v>
      </c>
      <c r="G14" s="171">
        <v>37.82</v>
      </c>
      <c r="H14" s="171">
        <v>75.290000000000006</v>
      </c>
      <c r="I14" s="172">
        <v>10.07</v>
      </c>
      <c r="L14" s="25" t="s">
        <v>538</v>
      </c>
      <c r="M14" s="25">
        <v>53.82</v>
      </c>
      <c r="N14" s="69">
        <v>-12.884428617675624</v>
      </c>
    </row>
    <row r="15" spans="1:16" ht="14.45" customHeight="1">
      <c r="A15" s="382">
        <v>2006</v>
      </c>
      <c r="B15" s="370">
        <v>11.66</v>
      </c>
      <c r="C15" s="366">
        <v>7.11</v>
      </c>
      <c r="D15" s="366">
        <v>34.74</v>
      </c>
      <c r="E15" s="366">
        <v>2.73</v>
      </c>
      <c r="F15" s="366">
        <v>60.38</v>
      </c>
      <c r="G15" s="366">
        <v>40.81</v>
      </c>
      <c r="H15" s="366">
        <v>63.05</v>
      </c>
      <c r="I15" s="371">
        <v>9.77</v>
      </c>
      <c r="L15" s="24" t="s">
        <v>537</v>
      </c>
      <c r="M15" s="24">
        <v>41.11</v>
      </c>
      <c r="N15" s="58">
        <v>-11.629406706792784</v>
      </c>
    </row>
    <row r="16" spans="1:16" ht="14.45" customHeight="1">
      <c r="A16" s="208">
        <v>2007</v>
      </c>
      <c r="B16" s="170">
        <v>14.09</v>
      </c>
      <c r="C16" s="171">
        <v>8.23</v>
      </c>
      <c r="D16" s="171">
        <v>34.450000000000003</v>
      </c>
      <c r="E16" s="171">
        <v>2.73</v>
      </c>
      <c r="F16" s="171">
        <v>65.08</v>
      </c>
      <c r="G16" s="171">
        <v>38.75</v>
      </c>
      <c r="H16" s="171">
        <v>71.05</v>
      </c>
      <c r="I16" s="172">
        <v>10.6</v>
      </c>
      <c r="J16" s="5"/>
      <c r="L16" s="25" t="s">
        <v>536</v>
      </c>
      <c r="M16" s="25">
        <v>81.94</v>
      </c>
      <c r="N16" s="69">
        <v>161.95652173913041</v>
      </c>
    </row>
    <row r="17" spans="1:16" ht="14.45" customHeight="1">
      <c r="A17" s="383">
        <v>2008</v>
      </c>
      <c r="B17" s="384">
        <v>14.08</v>
      </c>
      <c r="C17" s="385">
        <v>9.7799999999999994</v>
      </c>
      <c r="D17" s="385">
        <v>37.01</v>
      </c>
      <c r="E17" s="385">
        <v>3.35</v>
      </c>
      <c r="F17" s="385">
        <v>53.82</v>
      </c>
      <c r="G17" s="385">
        <v>41.11</v>
      </c>
      <c r="H17" s="385">
        <v>81.94</v>
      </c>
      <c r="I17" s="142">
        <v>10.46</v>
      </c>
      <c r="J17" s="50"/>
      <c r="K17" s="22"/>
      <c r="L17" s="24" t="s">
        <v>175</v>
      </c>
      <c r="M17" s="24">
        <v>10.46</v>
      </c>
      <c r="N17" s="24">
        <f>(I17-I4)/I4*100</f>
        <v>-14.68189233278955</v>
      </c>
    </row>
    <row r="18" spans="1:16">
      <c r="A18" s="22"/>
      <c r="B18" s="22"/>
      <c r="C18" s="22"/>
      <c r="D18" s="22"/>
      <c r="E18" s="22"/>
      <c r="F18" s="22"/>
      <c r="G18" s="22"/>
      <c r="H18" s="22"/>
      <c r="I18" s="22"/>
      <c r="J18" s="67"/>
      <c r="K18" s="22"/>
    </row>
    <row r="19" spans="1:16">
      <c r="A19" s="118" t="s">
        <v>535</v>
      </c>
      <c r="B19" s="22"/>
      <c r="C19" s="22"/>
      <c r="D19" s="22"/>
      <c r="E19" s="22"/>
      <c r="F19" s="22"/>
      <c r="G19" s="22"/>
      <c r="H19" s="22"/>
      <c r="I19" s="22"/>
      <c r="J19" s="67"/>
      <c r="K19" s="22"/>
    </row>
    <row r="20" spans="1:16">
      <c r="J20" s="50"/>
      <c r="K20" s="22"/>
    </row>
    <row r="21" spans="1:16">
      <c r="I21" s="5"/>
      <c r="J21" s="67"/>
      <c r="K21" s="22"/>
    </row>
    <row r="22" spans="1:16">
      <c r="I22" s="5"/>
      <c r="J22" s="67"/>
      <c r="K22" s="22"/>
    </row>
    <row r="23" spans="1:16">
      <c r="I23" s="50"/>
      <c r="J23" s="50"/>
      <c r="K23" s="22"/>
    </row>
    <row r="24" spans="1:16">
      <c r="I24" s="50"/>
      <c r="J24" s="67"/>
      <c r="K24" s="22"/>
    </row>
    <row r="25" spans="1:16">
      <c r="I25" s="68"/>
      <c r="J25" s="67"/>
      <c r="K25" s="22"/>
    </row>
    <row r="26" spans="1:16">
      <c r="I26" s="6"/>
      <c r="J26" s="22"/>
      <c r="K26" s="22"/>
    </row>
    <row r="27" spans="1:16">
      <c r="I27" s="5"/>
      <c r="P27" s="4"/>
    </row>
    <row r="28" spans="1:16">
      <c r="I28" s="5"/>
    </row>
    <row r="29" spans="1:16">
      <c r="I29" s="5"/>
    </row>
  </sheetData>
  <pageMargins left="0.70866141732283472" right="0.70866141732283472" top="0.74803149606299213" bottom="0.74803149606299213" header="0.31496062992125984" footer="0.31496062992125984"/>
  <pageSetup scale="90" orientation="landscape" horizontalDpi="0" verticalDpi="0" r:id="rId1"/>
</worksheet>
</file>

<file path=xl/worksheets/sheet47.xml><?xml version="1.0" encoding="utf-8"?>
<worksheet xmlns="http://schemas.openxmlformats.org/spreadsheetml/2006/main" xmlns:r="http://schemas.openxmlformats.org/officeDocument/2006/relationships">
  <dimension ref="A1:O45"/>
  <sheetViews>
    <sheetView view="pageBreakPreview" zoomScale="60" zoomScaleNormal="100" workbookViewId="0">
      <selection sqref="A1:H1"/>
    </sheetView>
  </sheetViews>
  <sheetFormatPr defaultRowHeight="12.75"/>
  <cols>
    <col min="1" max="1" width="9.28515625" style="1" bestFit="1" customWidth="1"/>
    <col min="2" max="9" width="17.7109375" style="1" customWidth="1"/>
    <col min="10" max="10" width="9.140625" style="1"/>
    <col min="11" max="11" width="9.85546875" style="1" bestFit="1" customWidth="1"/>
    <col min="12" max="16384" width="9.140625" style="1"/>
  </cols>
  <sheetData>
    <row r="1" spans="1:15" s="191" customFormat="1" ht="15" customHeight="1">
      <c r="A1" s="1229" t="s">
        <v>998</v>
      </c>
      <c r="B1" s="1110"/>
      <c r="C1" s="1110"/>
      <c r="D1" s="1110"/>
      <c r="E1" s="1110"/>
      <c r="F1" s="1110"/>
      <c r="G1" s="1110"/>
      <c r="H1" s="1110"/>
      <c r="I1" s="416"/>
    </row>
    <row r="2" spans="1:15">
      <c r="A2" s="76"/>
      <c r="B2" s="76"/>
      <c r="C2" s="77"/>
      <c r="D2" s="77"/>
      <c r="E2" s="77"/>
      <c r="F2" s="76"/>
      <c r="G2" s="75"/>
      <c r="H2" s="417"/>
      <c r="I2" s="190"/>
    </row>
    <row r="3" spans="1:15" ht="75" customHeight="1">
      <c r="A3" s="366"/>
      <c r="B3" s="255" t="s">
        <v>568</v>
      </c>
      <c r="C3" s="255" t="s">
        <v>567</v>
      </c>
      <c r="D3" s="255" t="s">
        <v>566</v>
      </c>
      <c r="E3" s="255" t="s">
        <v>565</v>
      </c>
      <c r="F3" s="255" t="s">
        <v>564</v>
      </c>
      <c r="G3" s="255" t="s">
        <v>563</v>
      </c>
      <c r="H3" s="255" t="s">
        <v>562</v>
      </c>
      <c r="I3" s="255" t="s">
        <v>561</v>
      </c>
    </row>
    <row r="4" spans="1:15" ht="20.25" customHeight="1">
      <c r="A4" s="175"/>
      <c r="B4" s="235" t="s">
        <v>425</v>
      </c>
      <c r="C4" s="235" t="s">
        <v>427</v>
      </c>
      <c r="D4" s="235" t="s">
        <v>560</v>
      </c>
      <c r="E4" s="235" t="s">
        <v>559</v>
      </c>
      <c r="F4" s="235" t="s">
        <v>558</v>
      </c>
      <c r="G4" s="235" t="s">
        <v>423</v>
      </c>
      <c r="H4" s="235" t="s">
        <v>557</v>
      </c>
      <c r="I4" s="235" t="s">
        <v>556</v>
      </c>
      <c r="K4" s="1" t="s">
        <v>577</v>
      </c>
    </row>
    <row r="5" spans="1:15" ht="12.75" customHeight="1">
      <c r="A5" s="703">
        <v>1980</v>
      </c>
      <c r="B5" s="366" t="s">
        <v>164</v>
      </c>
      <c r="C5" s="448">
        <v>9655.5</v>
      </c>
      <c r="D5" s="366" t="s">
        <v>164</v>
      </c>
      <c r="E5" s="448">
        <v>24794</v>
      </c>
      <c r="F5" s="366" t="s">
        <v>164</v>
      </c>
      <c r="G5" s="448">
        <v>55.343199999999996</v>
      </c>
      <c r="H5" s="448">
        <v>40788.9</v>
      </c>
      <c r="I5" s="450">
        <v>0.135682011527646</v>
      </c>
      <c r="J5" s="74"/>
      <c r="K5" s="74" t="e">
        <f>B5/E5*100</f>
        <v>#VALUE!</v>
      </c>
    </row>
    <row r="6" spans="1:15" ht="12.75" customHeight="1">
      <c r="A6" s="105">
        <v>1981</v>
      </c>
      <c r="B6" s="171">
        <v>37.5</v>
      </c>
      <c r="C6" s="446">
        <v>11261.8</v>
      </c>
      <c r="D6" s="135">
        <v>0.33298407004208919</v>
      </c>
      <c r="E6" s="446">
        <v>24203</v>
      </c>
      <c r="F6" s="135">
        <v>0.1549394703135975</v>
      </c>
      <c r="G6" s="446">
        <v>86.9</v>
      </c>
      <c r="H6" s="446">
        <v>50617.9</v>
      </c>
      <c r="I6" s="158">
        <v>0.17167839835315177</v>
      </c>
      <c r="J6" s="74"/>
      <c r="K6" s="74">
        <f t="shared" ref="K6:K35" si="0">B6/E6*100</f>
        <v>0.1549394703135975</v>
      </c>
    </row>
    <row r="7" spans="1:15" ht="12.75" customHeight="1">
      <c r="A7" s="704">
        <v>1982</v>
      </c>
      <c r="B7" s="366">
        <v>40.900000000000006</v>
      </c>
      <c r="C7" s="448">
        <v>11479.3</v>
      </c>
      <c r="D7" s="449">
        <v>0.35629350221703421</v>
      </c>
      <c r="E7" s="448">
        <v>26112</v>
      </c>
      <c r="F7" s="449">
        <v>0.15663296568627455</v>
      </c>
      <c r="G7" s="448">
        <v>97.4</v>
      </c>
      <c r="H7" s="448">
        <v>59330.3</v>
      </c>
      <c r="I7" s="450">
        <v>0.16416569611143042</v>
      </c>
      <c r="J7" s="74"/>
      <c r="K7" s="74">
        <f t="shared" si="0"/>
        <v>0.15663296568627455</v>
      </c>
    </row>
    <row r="8" spans="1:15" ht="12.75" customHeight="1">
      <c r="A8" s="105">
        <v>1983</v>
      </c>
      <c r="B8" s="171">
        <v>43.6</v>
      </c>
      <c r="C8" s="446">
        <v>10754.6</v>
      </c>
      <c r="D8" s="135">
        <v>0.40540791847209567</v>
      </c>
      <c r="E8" s="446">
        <v>30087</v>
      </c>
      <c r="F8" s="135">
        <v>0.14491308538571476</v>
      </c>
      <c r="G8" s="446">
        <v>97.3</v>
      </c>
      <c r="H8" s="446">
        <v>62962.3</v>
      </c>
      <c r="I8" s="158">
        <v>0.15453692130052427</v>
      </c>
      <c r="J8" s="74"/>
      <c r="K8" s="74">
        <f t="shared" si="0"/>
        <v>0.14491308538571476</v>
      </c>
    </row>
    <row r="9" spans="1:15" ht="12.75" customHeight="1">
      <c r="A9" s="704">
        <v>1984</v>
      </c>
      <c r="B9" s="366">
        <v>49.900000000000006</v>
      </c>
      <c r="C9" s="448">
        <v>11237.3</v>
      </c>
      <c r="D9" s="449">
        <v>0.44405684639548654</v>
      </c>
      <c r="E9" s="448">
        <v>34312</v>
      </c>
      <c r="F9" s="449">
        <v>0.14543017020284449</v>
      </c>
      <c r="G9" s="448">
        <v>108.1</v>
      </c>
      <c r="H9" s="448">
        <v>67490.2</v>
      </c>
      <c r="I9" s="450">
        <v>0.16017140266290514</v>
      </c>
      <c r="J9" s="74"/>
      <c r="K9" s="74">
        <f t="shared" si="0"/>
        <v>0.14543017020284449</v>
      </c>
    </row>
    <row r="10" spans="1:15" ht="12.75" customHeight="1">
      <c r="A10" s="105">
        <v>1985</v>
      </c>
      <c r="B10" s="171">
        <v>45.5</v>
      </c>
      <c r="C10" s="446">
        <v>12257.7</v>
      </c>
      <c r="D10" s="135">
        <v>0.3711952487008166</v>
      </c>
      <c r="E10" s="446">
        <v>35409</v>
      </c>
      <c r="F10" s="135">
        <v>0.12849840436047333</v>
      </c>
      <c r="G10" s="446">
        <v>111.60000000000001</v>
      </c>
      <c r="H10" s="446">
        <v>71962.8</v>
      </c>
      <c r="I10" s="158">
        <v>0.15508012473111107</v>
      </c>
      <c r="J10" s="74"/>
      <c r="K10" s="74">
        <f t="shared" si="0"/>
        <v>0.12849840436047333</v>
      </c>
    </row>
    <row r="11" spans="1:15" ht="12.75" customHeight="1">
      <c r="A11" s="704">
        <v>1986</v>
      </c>
      <c r="B11" s="366">
        <v>39.900000000000006</v>
      </c>
      <c r="C11" s="448">
        <v>9021.1</v>
      </c>
      <c r="D11" s="449">
        <v>0.4422963940095998</v>
      </c>
      <c r="E11" s="448">
        <v>22661</v>
      </c>
      <c r="F11" s="449">
        <v>0.17607343012223647</v>
      </c>
      <c r="G11" s="448">
        <v>109.5</v>
      </c>
      <c r="H11" s="448">
        <v>71777.3</v>
      </c>
      <c r="I11" s="450">
        <v>0.15255519502683995</v>
      </c>
      <c r="J11" s="74"/>
      <c r="K11" s="74">
        <f t="shared" si="0"/>
        <v>0.17607343012223647</v>
      </c>
      <c r="O11" s="54"/>
    </row>
    <row r="12" spans="1:15" ht="12.75" customHeight="1">
      <c r="A12" s="105">
        <v>1987</v>
      </c>
      <c r="B12" s="171">
        <v>42.2</v>
      </c>
      <c r="C12" s="446">
        <v>8661.7000000000007</v>
      </c>
      <c r="D12" s="135">
        <v>0.48720228130736459</v>
      </c>
      <c r="E12" s="446">
        <v>25391</v>
      </c>
      <c r="F12" s="135">
        <v>0.16620062226773269</v>
      </c>
      <c r="G12" s="446">
        <v>110.19999999999999</v>
      </c>
      <c r="H12" s="446">
        <v>70848.3</v>
      </c>
      <c r="I12" s="158">
        <v>0.15554360513943169</v>
      </c>
      <c r="J12" s="74"/>
      <c r="K12" s="74">
        <f t="shared" si="0"/>
        <v>0.16620062226773269</v>
      </c>
    </row>
    <row r="13" spans="1:15" ht="12.75" customHeight="1">
      <c r="A13" s="704">
        <v>1988</v>
      </c>
      <c r="B13" s="366">
        <v>53</v>
      </c>
      <c r="C13" s="448">
        <v>10768.3</v>
      </c>
      <c r="D13" s="449">
        <v>0.49218539602351347</v>
      </c>
      <c r="E13" s="448">
        <v>25698</v>
      </c>
      <c r="F13" s="449">
        <v>0.20624173087399797</v>
      </c>
      <c r="G13" s="448">
        <v>123.1</v>
      </c>
      <c r="H13" s="448">
        <v>73625.7</v>
      </c>
      <c r="I13" s="450">
        <v>0.16719705211631264</v>
      </c>
      <c r="J13" s="74"/>
      <c r="K13" s="74">
        <f t="shared" si="0"/>
        <v>0.20624173087399797</v>
      </c>
    </row>
    <row r="14" spans="1:15" ht="12.75" customHeight="1">
      <c r="A14" s="105">
        <v>1989</v>
      </c>
      <c r="B14" s="171">
        <v>56.1</v>
      </c>
      <c r="C14" s="446">
        <v>8826</v>
      </c>
      <c r="D14" s="135">
        <v>0.63562202583276683</v>
      </c>
      <c r="E14" s="446">
        <v>25764</v>
      </c>
      <c r="F14" s="135">
        <v>0.21774569166278529</v>
      </c>
      <c r="G14" s="446">
        <v>131.69999999999999</v>
      </c>
      <c r="H14" s="446">
        <v>74026.2</v>
      </c>
      <c r="I14" s="158">
        <v>0.17790998322215648</v>
      </c>
      <c r="J14" s="74"/>
      <c r="K14" s="74">
        <f t="shared" si="0"/>
        <v>0.21774569166278529</v>
      </c>
      <c r="M14" s="54"/>
    </row>
    <row r="15" spans="1:15" ht="12.75" customHeight="1">
      <c r="A15" s="704">
        <v>1990</v>
      </c>
      <c r="B15" s="366">
        <v>55.5</v>
      </c>
      <c r="C15" s="448">
        <v>9153.1</v>
      </c>
      <c r="D15" s="449">
        <v>0.60635194633512135</v>
      </c>
      <c r="E15" s="448">
        <v>27451</v>
      </c>
      <c r="F15" s="449">
        <v>0.20217842701540928</v>
      </c>
      <c r="G15" s="448">
        <v>139.39999999999998</v>
      </c>
      <c r="H15" s="448">
        <v>74722.8</v>
      </c>
      <c r="I15" s="450">
        <v>0.1865561783016696</v>
      </c>
      <c r="J15" s="74"/>
      <c r="K15" s="74">
        <f t="shared" si="0"/>
        <v>0.20217842701540928</v>
      </c>
    </row>
    <row r="16" spans="1:15" ht="12.75" customHeight="1">
      <c r="A16" s="105">
        <v>1991</v>
      </c>
      <c r="B16" s="171">
        <v>56.199999999999996</v>
      </c>
      <c r="C16" s="446">
        <v>9119.6</v>
      </c>
      <c r="D16" s="135">
        <v>0.6162550989078468</v>
      </c>
      <c r="E16" s="446">
        <v>23086</v>
      </c>
      <c r="F16" s="135">
        <v>0.24343758121805423</v>
      </c>
      <c r="G16" s="446">
        <v>142.60000000000002</v>
      </c>
      <c r="H16" s="446">
        <v>73524.2</v>
      </c>
      <c r="I16" s="158">
        <v>0.19394974715807861</v>
      </c>
      <c r="J16" s="74"/>
      <c r="K16" s="74">
        <f t="shared" si="0"/>
        <v>0.24343758121805423</v>
      </c>
    </row>
    <row r="17" spans="1:11" ht="12.75" customHeight="1">
      <c r="A17" s="704">
        <v>1992</v>
      </c>
      <c r="B17" s="366">
        <v>54.9</v>
      </c>
      <c r="C17" s="448">
        <v>6926</v>
      </c>
      <c r="D17" s="449">
        <v>0.79266531908749638</v>
      </c>
      <c r="E17" s="448">
        <v>23386</v>
      </c>
      <c r="F17" s="449">
        <v>0.23475583682545112</v>
      </c>
      <c r="G17" s="448">
        <v>145.10000000000002</v>
      </c>
      <c r="H17" s="448">
        <v>68901.3</v>
      </c>
      <c r="I17" s="450">
        <v>0.21059109189521824</v>
      </c>
      <c r="J17" s="74"/>
      <c r="K17" s="74">
        <f t="shared" si="0"/>
        <v>0.23475583682545112</v>
      </c>
    </row>
    <row r="18" spans="1:11" ht="12.75" customHeight="1">
      <c r="A18" s="105">
        <v>1993</v>
      </c>
      <c r="B18" s="171">
        <v>52.4</v>
      </c>
      <c r="C18" s="446">
        <v>10042.4</v>
      </c>
      <c r="D18" s="135">
        <v>0.52178762048912608</v>
      </c>
      <c r="E18" s="446">
        <v>24600</v>
      </c>
      <c r="F18" s="135">
        <v>0.21300813008130079</v>
      </c>
      <c r="G18" s="446">
        <v>148.80000000000001</v>
      </c>
      <c r="H18" s="446">
        <v>70902.2</v>
      </c>
      <c r="I18" s="158">
        <v>0.20986654856971998</v>
      </c>
      <c r="J18" s="74"/>
      <c r="K18" s="74">
        <f t="shared" si="0"/>
        <v>0.21300813008130079</v>
      </c>
    </row>
    <row r="19" spans="1:11" ht="12.75" customHeight="1">
      <c r="A19" s="704">
        <v>1994</v>
      </c>
      <c r="B19" s="366">
        <v>71.099999999999994</v>
      </c>
      <c r="C19" s="448">
        <v>15320.3</v>
      </c>
      <c r="D19" s="449">
        <v>0.46409012878337891</v>
      </c>
      <c r="E19" s="448">
        <v>27625</v>
      </c>
      <c r="F19" s="449">
        <v>0.25737556561085972</v>
      </c>
      <c r="G19" s="448">
        <v>166.1</v>
      </c>
      <c r="H19" s="448">
        <v>78048.100000000006</v>
      </c>
      <c r="I19" s="450">
        <v>0.21281748050240812</v>
      </c>
      <c r="J19" s="74"/>
      <c r="K19" s="74">
        <f t="shared" si="0"/>
        <v>0.25737556561085972</v>
      </c>
    </row>
    <row r="20" spans="1:11" ht="12.75" customHeight="1">
      <c r="A20" s="105">
        <v>1995</v>
      </c>
      <c r="B20" s="171">
        <v>91.8</v>
      </c>
      <c r="C20" s="446">
        <v>16105.9</v>
      </c>
      <c r="D20" s="135">
        <v>0.56997746167553498</v>
      </c>
      <c r="E20" s="446">
        <v>28926</v>
      </c>
      <c r="F20" s="135">
        <v>0.31736154324828875</v>
      </c>
      <c r="G20" s="446">
        <v>190.70000000000002</v>
      </c>
      <c r="H20" s="446">
        <v>83338.7</v>
      </c>
      <c r="I20" s="158">
        <v>0.22882526365302075</v>
      </c>
      <c r="J20" s="74"/>
      <c r="K20" s="74">
        <f t="shared" si="0"/>
        <v>0.31736154324828875</v>
      </c>
    </row>
    <row r="21" spans="1:11" ht="12.75" customHeight="1">
      <c r="A21" s="704">
        <v>1996</v>
      </c>
      <c r="B21" s="366">
        <v>114.89999999999999</v>
      </c>
      <c r="C21" s="448">
        <v>16804.5</v>
      </c>
      <c r="D21" s="449">
        <v>0.68374542533250016</v>
      </c>
      <c r="E21" s="448">
        <v>34313</v>
      </c>
      <c r="F21" s="449">
        <v>0.33485850843703552</v>
      </c>
      <c r="G21" s="448">
        <v>228</v>
      </c>
      <c r="H21" s="448">
        <v>90228.3</v>
      </c>
      <c r="I21" s="450">
        <v>0.25269233710487726</v>
      </c>
      <c r="J21" s="74"/>
      <c r="K21" s="74">
        <f t="shared" si="0"/>
        <v>0.33485850843703552</v>
      </c>
    </row>
    <row r="22" spans="1:11" ht="12.75" customHeight="1">
      <c r="A22" s="105">
        <v>1997</v>
      </c>
      <c r="B22" s="171">
        <v>88.9</v>
      </c>
      <c r="C22" s="446">
        <v>22129.9</v>
      </c>
      <c r="D22" s="135">
        <v>0.40171894134180453</v>
      </c>
      <c r="E22" s="446">
        <v>33936</v>
      </c>
      <c r="F22" s="135">
        <v>0.26196369636963701</v>
      </c>
      <c r="G22" s="446">
        <v>233.7</v>
      </c>
      <c r="H22" s="446">
        <v>100368.3</v>
      </c>
      <c r="I22" s="158">
        <v>0.23284244128873358</v>
      </c>
      <c r="J22" s="74"/>
      <c r="K22" s="74">
        <f t="shared" si="0"/>
        <v>0.26196369636963701</v>
      </c>
    </row>
    <row r="23" spans="1:11" ht="12.75" customHeight="1">
      <c r="A23" s="704">
        <v>1998</v>
      </c>
      <c r="B23" s="366">
        <v>150.80000000000001</v>
      </c>
      <c r="C23" s="448">
        <v>20512.099999999999</v>
      </c>
      <c r="D23" s="449">
        <v>0.73517582305078477</v>
      </c>
      <c r="E23" s="448">
        <v>27434</v>
      </c>
      <c r="F23" s="449">
        <v>0.54968287526427062</v>
      </c>
      <c r="G23" s="448">
        <v>282.60000000000002</v>
      </c>
      <c r="H23" s="448">
        <v>108196.5</v>
      </c>
      <c r="I23" s="450">
        <v>0.26119144334613414</v>
      </c>
      <c r="J23" s="74"/>
      <c r="K23" s="74">
        <f t="shared" si="0"/>
        <v>0.54968287526427062</v>
      </c>
    </row>
    <row r="24" spans="1:11" ht="12.75" customHeight="1">
      <c r="A24" s="105">
        <v>1999</v>
      </c>
      <c r="B24" s="171">
        <v>118.6</v>
      </c>
      <c r="C24" s="446">
        <v>19243.7</v>
      </c>
      <c r="D24" s="135">
        <v>0.61630559611717084</v>
      </c>
      <c r="E24" s="446">
        <v>34468</v>
      </c>
      <c r="F24" s="135">
        <v>0.34408726935128231</v>
      </c>
      <c r="G24" s="446">
        <v>287.10000000000002</v>
      </c>
      <c r="H24" s="446">
        <v>111875.9</v>
      </c>
      <c r="I24" s="158">
        <v>0.25662363386573878</v>
      </c>
      <c r="J24" s="74"/>
      <c r="K24" s="74">
        <f t="shared" si="0"/>
        <v>0.34408726935128231</v>
      </c>
    </row>
    <row r="25" spans="1:11" ht="12.75" customHeight="1">
      <c r="A25" s="704">
        <v>2000</v>
      </c>
      <c r="B25" s="366">
        <v>175.9</v>
      </c>
      <c r="C25" s="448">
        <v>25644.7</v>
      </c>
      <c r="D25" s="449">
        <v>0.68591170885212149</v>
      </c>
      <c r="E25" s="448">
        <v>60906</v>
      </c>
      <c r="F25" s="449">
        <v>0.28880570058779104</v>
      </c>
      <c r="G25" s="448">
        <v>349.5</v>
      </c>
      <c r="H25" s="448">
        <v>122968.3</v>
      </c>
      <c r="I25" s="450">
        <v>0.2842195915532702</v>
      </c>
      <c r="J25" s="74"/>
      <c r="K25" s="74">
        <f t="shared" si="0"/>
        <v>0.28880570058779104</v>
      </c>
    </row>
    <row r="26" spans="1:11" ht="12.75" customHeight="1">
      <c r="A26" s="105">
        <v>2001</v>
      </c>
      <c r="B26" s="171">
        <v>131.9</v>
      </c>
      <c r="C26" s="446">
        <v>29862.7</v>
      </c>
      <c r="D26" s="135">
        <v>0.44168812598994733</v>
      </c>
      <c r="E26" s="446">
        <v>59442</v>
      </c>
      <c r="F26" s="135">
        <v>0.22189697520271862</v>
      </c>
      <c r="G26" s="446">
        <v>353.1</v>
      </c>
      <c r="H26" s="446">
        <v>135517</v>
      </c>
      <c r="I26" s="158">
        <v>0.26055771600610994</v>
      </c>
      <c r="J26" s="74"/>
      <c r="K26" s="74">
        <f t="shared" si="0"/>
        <v>0.22189697520271862</v>
      </c>
    </row>
    <row r="27" spans="1:11" ht="12.75" customHeight="1">
      <c r="A27" s="704">
        <v>2002</v>
      </c>
      <c r="B27" s="366">
        <v>136.9</v>
      </c>
      <c r="C27" s="448">
        <v>26942.2</v>
      </c>
      <c r="D27" s="449">
        <v>0.50812480049884567</v>
      </c>
      <c r="E27" s="448">
        <v>53488</v>
      </c>
      <c r="F27" s="449">
        <v>0.25594525874962609</v>
      </c>
      <c r="G27" s="448">
        <v>345.3</v>
      </c>
      <c r="H27" s="448">
        <v>143802.5</v>
      </c>
      <c r="I27" s="450">
        <v>0.24012099928721686</v>
      </c>
      <c r="J27" s="74"/>
      <c r="K27" s="74">
        <f t="shared" si="0"/>
        <v>0.25594525874962609</v>
      </c>
    </row>
    <row r="28" spans="1:11" ht="12.75" customHeight="1">
      <c r="A28" s="105">
        <v>2003</v>
      </c>
      <c r="B28" s="171">
        <v>470.2</v>
      </c>
      <c r="C28" s="446">
        <v>30386.1</v>
      </c>
      <c r="D28" s="135">
        <v>1.5474180628642702</v>
      </c>
      <c r="E28" s="446">
        <v>71545</v>
      </c>
      <c r="F28" s="135">
        <v>0.65720874973792709</v>
      </c>
      <c r="G28" s="446">
        <v>588.70000000000005</v>
      </c>
      <c r="H28" s="446">
        <v>151262.70000000001</v>
      </c>
      <c r="I28" s="158">
        <v>0.38919046136291363</v>
      </c>
      <c r="J28" s="74"/>
      <c r="K28" s="74">
        <f t="shared" si="0"/>
        <v>0.65720874973792709</v>
      </c>
    </row>
    <row r="29" spans="1:11" ht="12.75" customHeight="1">
      <c r="A29" s="704">
        <v>2004</v>
      </c>
      <c r="B29" s="366">
        <v>440.69999999999993</v>
      </c>
      <c r="C29" s="448">
        <v>36895.9</v>
      </c>
      <c r="D29" s="449">
        <v>1.1944416588293005</v>
      </c>
      <c r="E29" s="448">
        <v>85387</v>
      </c>
      <c r="F29" s="449">
        <v>0.51612072095283823</v>
      </c>
      <c r="G29" s="448">
        <v>701.4</v>
      </c>
      <c r="H29" s="448">
        <v>170867.3</v>
      </c>
      <c r="I29" s="450">
        <v>0.41049399153612193</v>
      </c>
      <c r="J29" s="74"/>
      <c r="K29" s="74">
        <f t="shared" si="0"/>
        <v>0.51612072095283823</v>
      </c>
    </row>
    <row r="30" spans="1:11" ht="12.75" customHeight="1">
      <c r="A30" s="105">
        <v>2005</v>
      </c>
      <c r="B30" s="171">
        <v>489.1</v>
      </c>
      <c r="C30" s="446">
        <v>48988.2</v>
      </c>
      <c r="D30" s="135">
        <v>0.99840369721688094</v>
      </c>
      <c r="E30" s="446">
        <v>110695</v>
      </c>
      <c r="F30" s="135">
        <v>0.44184470843308188</v>
      </c>
      <c r="G30" s="446">
        <v>801.7</v>
      </c>
      <c r="H30" s="446">
        <v>202306.1</v>
      </c>
      <c r="I30" s="158">
        <v>0.39628068555520574</v>
      </c>
      <c r="J30" s="74"/>
      <c r="K30" s="74">
        <f t="shared" si="0"/>
        <v>0.44184470843308188</v>
      </c>
    </row>
    <row r="31" spans="1:11" ht="12.75" customHeight="1">
      <c r="A31" s="704">
        <v>2006</v>
      </c>
      <c r="B31" s="366">
        <v>622.6</v>
      </c>
      <c r="C31" s="448">
        <v>57702.5</v>
      </c>
      <c r="D31" s="449">
        <v>1.078982713054027</v>
      </c>
      <c r="E31" s="448">
        <v>116598</v>
      </c>
      <c r="F31" s="449">
        <v>0.5339714231805005</v>
      </c>
      <c r="G31" s="448">
        <v>971.69999999999993</v>
      </c>
      <c r="H31" s="448">
        <v>241225.9</v>
      </c>
      <c r="I31" s="450">
        <v>0.40281744207400616</v>
      </c>
      <c r="K31" s="74">
        <f t="shared" si="0"/>
        <v>0.5339714231805005</v>
      </c>
    </row>
    <row r="32" spans="1:11">
      <c r="A32" s="105">
        <v>2007</v>
      </c>
      <c r="B32" s="171">
        <v>606.09999999999991</v>
      </c>
      <c r="C32" s="446">
        <v>58841</v>
      </c>
      <c r="D32" s="135">
        <v>1.0300640709709215</v>
      </c>
      <c r="E32" s="446">
        <v>121997</v>
      </c>
      <c r="F32" s="135">
        <v>0.49681549546300313</v>
      </c>
      <c r="G32" s="446">
        <v>1067.4000000000001</v>
      </c>
      <c r="H32" s="446">
        <v>272601.09999999998</v>
      </c>
      <c r="I32" s="158">
        <v>0.39156114923967666</v>
      </c>
      <c r="K32" s="74">
        <f t="shared" si="0"/>
        <v>0.49681549546300313</v>
      </c>
    </row>
    <row r="33" spans="1:11">
      <c r="A33" s="704">
        <v>2008</v>
      </c>
      <c r="B33" s="366">
        <v>759.59999999999991</v>
      </c>
      <c r="C33" s="448">
        <v>64521.9</v>
      </c>
      <c r="D33" s="449">
        <v>1.1772746927787308</v>
      </c>
      <c r="E33" s="448">
        <v>143354</v>
      </c>
      <c r="F33" s="449">
        <v>0.52987708748971074</v>
      </c>
      <c r="G33" s="448">
        <v>1258.2</v>
      </c>
      <c r="H33" s="448">
        <v>302137.40000000002</v>
      </c>
      <c r="I33" s="450">
        <v>0.416433053306211</v>
      </c>
      <c r="K33" s="74">
        <f t="shared" si="0"/>
        <v>0.52987708748971074</v>
      </c>
    </row>
    <row r="34" spans="1:11">
      <c r="A34" s="105">
        <v>2009</v>
      </c>
      <c r="B34" s="171">
        <v>469.6</v>
      </c>
      <c r="C34" s="446">
        <v>44673.4</v>
      </c>
      <c r="D34" s="135">
        <v>1.0511848213925961</v>
      </c>
      <c r="E34" s="446" t="s">
        <v>164</v>
      </c>
      <c r="F34" s="135" t="s">
        <v>164</v>
      </c>
      <c r="G34" s="446">
        <v>1187.8</v>
      </c>
      <c r="H34" s="446">
        <v>310686</v>
      </c>
      <c r="I34" s="158">
        <v>0.38231526364239132</v>
      </c>
      <c r="K34" s="74" t="e">
        <f t="shared" si="0"/>
        <v>#VALUE!</v>
      </c>
    </row>
    <row r="35" spans="1:11">
      <c r="A35" s="705">
        <v>2010</v>
      </c>
      <c r="B35" s="385">
        <v>574.9</v>
      </c>
      <c r="C35" s="452">
        <v>49749.8</v>
      </c>
      <c r="D35" s="453">
        <v>1.1555825350051656</v>
      </c>
      <c r="E35" s="385" t="s">
        <v>164</v>
      </c>
      <c r="F35" s="453" t="s">
        <v>164</v>
      </c>
      <c r="G35" s="452">
        <v>1137.0999999999999</v>
      </c>
      <c r="H35" s="452">
        <v>320676.3</v>
      </c>
      <c r="I35" s="454">
        <v>0.35459433703083137</v>
      </c>
      <c r="K35" s="74" t="e">
        <f t="shared" si="0"/>
        <v>#VALUE!</v>
      </c>
    </row>
    <row r="36" spans="1:11">
      <c r="A36" s="190"/>
      <c r="B36" s="190"/>
      <c r="C36" s="190"/>
      <c r="D36" s="190"/>
      <c r="E36" s="190"/>
      <c r="F36" s="190"/>
      <c r="G36" s="190"/>
      <c r="H36" s="190"/>
      <c r="I36" s="190"/>
    </row>
    <row r="37" spans="1:11">
      <c r="A37" s="927" t="s">
        <v>997</v>
      </c>
      <c r="B37" s="190"/>
      <c r="C37" s="190"/>
      <c r="D37" s="190"/>
      <c r="E37" s="190"/>
      <c r="F37" s="190"/>
      <c r="G37" s="190"/>
      <c r="H37" s="190"/>
      <c r="I37" s="190"/>
    </row>
    <row r="38" spans="1:11" s="422" customFormat="1" ht="12.75" customHeight="1">
      <c r="A38" s="418" t="s">
        <v>555</v>
      </c>
      <c r="B38" s="419">
        <v>9.8705795113609653</v>
      </c>
      <c r="C38" s="420">
        <v>5.256205087771515</v>
      </c>
      <c r="D38" s="420">
        <v>4.3839452692994163</v>
      </c>
      <c r="E38" s="420" t="s">
        <v>164</v>
      </c>
      <c r="F38" s="420" t="s">
        <v>164</v>
      </c>
      <c r="G38" s="420">
        <v>9.2721823249938495</v>
      </c>
      <c r="H38" s="420">
        <v>6.5729508809200921</v>
      </c>
      <c r="I38" s="421">
        <v>2.5327547203696676</v>
      </c>
    </row>
    <row r="39" spans="1:11" s="422" customFormat="1" ht="12.75" customHeight="1">
      <c r="A39" s="423" t="s">
        <v>554</v>
      </c>
      <c r="B39" s="424">
        <v>5.1638432549956592</v>
      </c>
      <c r="C39" s="425">
        <v>-3.0004958762481548</v>
      </c>
      <c r="D39" s="425">
        <v>8.4168874933914886</v>
      </c>
      <c r="E39" s="425">
        <v>0.78432957847058837</v>
      </c>
      <c r="F39" s="425">
        <v>4.3454311745113161</v>
      </c>
      <c r="G39" s="425">
        <v>5.3345270963551572</v>
      </c>
      <c r="H39" s="425">
        <v>4.8661120306202843</v>
      </c>
      <c r="I39" s="426">
        <v>0.44667915751286369</v>
      </c>
    </row>
    <row r="40" spans="1:11" s="422" customFormat="1" ht="12.75" customHeight="1">
      <c r="A40" s="423" t="s">
        <v>262</v>
      </c>
      <c r="B40" s="424">
        <v>10.94773807450613</v>
      </c>
      <c r="C40" s="425">
        <v>10.182381367283044</v>
      </c>
      <c r="D40" s="425">
        <v>0.69462712434200657</v>
      </c>
      <c r="E40" s="425">
        <v>8.1353996818893215</v>
      </c>
      <c r="F40" s="425">
        <v>2.6007564598550692</v>
      </c>
      <c r="G40" s="425">
        <v>9.2780294484833483</v>
      </c>
      <c r="H40" s="425">
        <v>4.7217918909962853</v>
      </c>
      <c r="I40" s="426">
        <v>4.3508017531151744</v>
      </c>
    </row>
    <row r="41" spans="1:11" s="422" customFormat="1" ht="12.75" customHeight="1">
      <c r="A41" s="427" t="s">
        <v>121</v>
      </c>
      <c r="B41" s="428">
        <v>12.572587080816945</v>
      </c>
      <c r="C41" s="429">
        <v>6.8511920587933206</v>
      </c>
      <c r="D41" s="429">
        <v>5.3545448691630027</v>
      </c>
      <c r="E41" s="429" t="s">
        <v>164</v>
      </c>
      <c r="F41" s="429" t="s">
        <v>164</v>
      </c>
      <c r="G41" s="429">
        <v>12.521405413070319</v>
      </c>
      <c r="H41" s="429">
        <v>10.059457935060312</v>
      </c>
      <c r="I41" s="430">
        <v>2.2369249532944835</v>
      </c>
    </row>
    <row r="42" spans="1:11">
      <c r="A42" s="410"/>
      <c r="B42" s="72"/>
      <c r="C42" s="72"/>
      <c r="D42" s="72"/>
      <c r="E42" s="72"/>
      <c r="F42" s="72"/>
      <c r="G42" s="72"/>
      <c r="H42" s="72"/>
      <c r="I42" s="72"/>
    </row>
    <row r="43" spans="1:11">
      <c r="A43" s="1230" t="s">
        <v>553</v>
      </c>
      <c r="B43" s="1230"/>
      <c r="C43" s="1230"/>
      <c r="D43" s="1230"/>
      <c r="E43" s="1230"/>
      <c r="F43" s="1230"/>
      <c r="G43" s="1230"/>
      <c r="H43" s="1230"/>
      <c r="I43" s="190"/>
    </row>
    <row r="44" spans="1:11">
      <c r="A44" s="1231" t="s">
        <v>552</v>
      </c>
      <c r="B44" s="1231"/>
      <c r="C44" s="1231"/>
      <c r="D44" s="1231"/>
      <c r="E44" s="1231"/>
      <c r="F44" s="1231"/>
      <c r="G44" s="1231"/>
      <c r="H44" s="1231"/>
      <c r="I44" s="190"/>
    </row>
    <row r="45" spans="1:11">
      <c r="B45" s="1232"/>
      <c r="C45" s="1232"/>
      <c r="D45" s="1232"/>
      <c r="E45" s="1232"/>
      <c r="F45" s="1232"/>
      <c r="G45" s="1232"/>
      <c r="H45" s="1232"/>
      <c r="I45" s="1232"/>
    </row>
  </sheetData>
  <mergeCells count="4">
    <mergeCell ref="A1:H1"/>
    <mergeCell ref="A43:H43"/>
    <mergeCell ref="A44:H44"/>
    <mergeCell ref="B45:I45"/>
  </mergeCells>
  <pageMargins left="0.70866141732283472" right="0.70866141732283472" top="0.74803149606299213" bottom="0.74803149606299213" header="0.31496062992125984" footer="0.31496062992125984"/>
  <pageSetup scale="81" orientation="landscape" horizontalDpi="0" verticalDpi="0" r:id="rId1"/>
  <colBreaks count="1" manualBreakCount="1">
    <brk id="9" max="1048575" man="1"/>
  </colBreaks>
</worksheet>
</file>

<file path=xl/worksheets/sheet48.xml><?xml version="1.0" encoding="utf-8"?>
<worksheet xmlns="http://schemas.openxmlformats.org/spreadsheetml/2006/main" xmlns:r="http://schemas.openxmlformats.org/officeDocument/2006/relationships">
  <dimension ref="A1:P45"/>
  <sheetViews>
    <sheetView view="pageBreakPreview" zoomScale="60" zoomScaleNormal="100" workbookViewId="0"/>
  </sheetViews>
  <sheetFormatPr defaultRowHeight="12.75"/>
  <cols>
    <col min="1" max="1" width="9.28515625" style="1" bestFit="1" customWidth="1"/>
    <col min="2" max="9" width="15.7109375" style="433" customWidth="1"/>
    <col min="10" max="10" width="9.140625" style="1"/>
    <col min="11" max="11" width="9.85546875" style="1" bestFit="1" customWidth="1"/>
    <col min="12" max="16384" width="9.140625" style="1"/>
  </cols>
  <sheetData>
    <row r="1" spans="1:16" ht="15" customHeight="1">
      <c r="A1" s="431" t="s">
        <v>999</v>
      </c>
      <c r="B1" s="432"/>
      <c r="C1" s="432"/>
      <c r="D1" s="432"/>
      <c r="E1" s="432"/>
      <c r="F1" s="432"/>
      <c r="G1" s="432"/>
      <c r="H1" s="432"/>
    </row>
    <row r="2" spans="1:16">
      <c r="A2" s="76"/>
      <c r="B2" s="434"/>
      <c r="C2" s="435"/>
      <c r="D2" s="435"/>
      <c r="E2" s="435"/>
      <c r="F2" s="434"/>
      <c r="G2" s="436"/>
      <c r="H2" s="436"/>
    </row>
    <row r="3" spans="1:16" ht="60" customHeight="1">
      <c r="A3" s="438"/>
      <c r="B3" s="255" t="s">
        <v>568</v>
      </c>
      <c r="C3" s="255" t="s">
        <v>567</v>
      </c>
      <c r="D3" s="255" t="s">
        <v>566</v>
      </c>
      <c r="E3" s="255" t="s">
        <v>565</v>
      </c>
      <c r="F3" s="255" t="s">
        <v>564</v>
      </c>
      <c r="G3" s="255" t="s">
        <v>563</v>
      </c>
      <c r="H3" s="255" t="s">
        <v>562</v>
      </c>
      <c r="I3" s="255" t="s">
        <v>561</v>
      </c>
    </row>
    <row r="4" spans="1:16" ht="20.25" customHeight="1">
      <c r="A4" s="439"/>
      <c r="B4" s="235" t="s">
        <v>425</v>
      </c>
      <c r="C4" s="235" t="s">
        <v>427</v>
      </c>
      <c r="D4" s="235" t="s">
        <v>560</v>
      </c>
      <c r="E4" s="235" t="s">
        <v>559</v>
      </c>
      <c r="F4" s="235" t="s">
        <v>558</v>
      </c>
      <c r="G4" s="235" t="s">
        <v>423</v>
      </c>
      <c r="H4" s="235" t="s">
        <v>557</v>
      </c>
      <c r="I4" s="235" t="s">
        <v>556</v>
      </c>
      <c r="K4" s="1" t="s">
        <v>577</v>
      </c>
    </row>
    <row r="5" spans="1:16" ht="12.75" customHeight="1">
      <c r="A5" s="440">
        <v>1980</v>
      </c>
      <c r="B5" s="441" t="s">
        <v>164</v>
      </c>
      <c r="C5" s="442">
        <v>47279.9</v>
      </c>
      <c r="D5" s="443" t="s">
        <v>164</v>
      </c>
      <c r="E5" s="442">
        <v>247785</v>
      </c>
      <c r="F5" s="443" t="s">
        <v>164</v>
      </c>
      <c r="G5" s="442">
        <f>'[5]2v'!G6+'[5]3v'!G6</f>
        <v>11353.2</v>
      </c>
      <c r="H5" s="442">
        <v>292695.8</v>
      </c>
      <c r="I5" s="444">
        <f t="shared" ref="I5:I35" si="0">IF(ISNUMBER(G5/H5*100),G5/H5*100,"n.a.")</f>
        <v>3.8788393957139125</v>
      </c>
      <c r="K5" s="74" t="e">
        <f>B5/E5*100</f>
        <v>#VALUE!</v>
      </c>
    </row>
    <row r="6" spans="1:16" ht="12.75" customHeight="1">
      <c r="A6" s="356">
        <v>1981</v>
      </c>
      <c r="B6" s="445">
        <f>IF(OR('[5]2v'!B7="n.a.",'[5]3v'!B7="n.a.",'[5]4v'!B7="n.a."),"n.a.",'[5]2v'!B7+'[5]3v'!B7+'[5]4v'!B7)</f>
        <v>4935</v>
      </c>
      <c r="C6" s="446">
        <v>58006.2</v>
      </c>
      <c r="D6" s="135">
        <f t="shared" ref="D6:D35" si="1">IF(ISNUMBER(B6/C6*100),B6/C6*100,"n.a.")</f>
        <v>8.5077112446600545</v>
      </c>
      <c r="E6" s="446">
        <v>278406</v>
      </c>
      <c r="F6" s="135">
        <f t="shared" ref="F6:F35" si="2">IF(ISNUMBER(B6/E6*100),B6/E6*100,"n.a.")</f>
        <v>1.7725911079502596</v>
      </c>
      <c r="G6" s="446">
        <f>'[5]2v'!G7+'[5]3v'!G7+'[5]4v'!G7</f>
        <v>14308</v>
      </c>
      <c r="H6" s="446">
        <v>345228.3</v>
      </c>
      <c r="I6" s="158">
        <f t="shared" si="0"/>
        <v>4.1445037964732325</v>
      </c>
      <c r="K6" s="74">
        <f t="shared" ref="K6:K35" si="3">B6/E6*100</f>
        <v>1.7725911079502596</v>
      </c>
    </row>
    <row r="7" spans="1:16" ht="12.75" customHeight="1">
      <c r="A7" s="352">
        <v>1982</v>
      </c>
      <c r="B7" s="447">
        <f>IF(OR('[5]2v'!B8="n.a.",'[5]3v'!B8="n.a.",'[5]4v'!B8="n.a."),"n.a.",'[5]2v'!B8+'[5]3v'!B8+'[5]4v'!B8)</f>
        <v>4949.1000000000004</v>
      </c>
      <c r="C7" s="448">
        <v>54908.4</v>
      </c>
      <c r="D7" s="449">
        <f t="shared" si="1"/>
        <v>9.0133750027318236</v>
      </c>
      <c r="E7" s="448">
        <v>289028</v>
      </c>
      <c r="F7" s="449">
        <f t="shared" si="2"/>
        <v>1.7123254494374247</v>
      </c>
      <c r="G7" s="448">
        <f>'[5]2v'!G8+'[5]3v'!G8+'[5]4v'!G8</f>
        <v>16682.900000000001</v>
      </c>
      <c r="H7" s="448">
        <v>385232.7</v>
      </c>
      <c r="I7" s="450">
        <f t="shared" si="0"/>
        <v>4.3306032950992996</v>
      </c>
      <c r="K7" s="74">
        <f t="shared" si="3"/>
        <v>1.7123254494374247</v>
      </c>
    </row>
    <row r="8" spans="1:16" ht="12.75" customHeight="1">
      <c r="A8" s="356">
        <v>1983</v>
      </c>
      <c r="B8" s="445">
        <f>IF(OR('[5]2v'!B9="n.a.",'[5]3v'!B9="n.a.",'[5]4v'!B9="n.a."),"n.a.",'[5]2v'!B9+'[5]3v'!B9+'[5]4v'!B9)</f>
        <v>5213.8999999999996</v>
      </c>
      <c r="C8" s="446">
        <v>51590</v>
      </c>
      <c r="D8" s="135">
        <f t="shared" si="1"/>
        <v>10.106415972087614</v>
      </c>
      <c r="E8" s="446">
        <v>315788</v>
      </c>
      <c r="F8" s="135">
        <f t="shared" si="2"/>
        <v>1.6510760383548457</v>
      </c>
      <c r="G8" s="446">
        <f>'[5]2v'!G9+'[5]3v'!G9+'[5]4v'!G9</f>
        <v>17645.5</v>
      </c>
      <c r="H8" s="446">
        <v>400659.6</v>
      </c>
      <c r="I8" s="158">
        <f t="shared" si="0"/>
        <v>4.4041126182924364</v>
      </c>
      <c r="K8" s="74">
        <f t="shared" si="3"/>
        <v>1.6510760383548457</v>
      </c>
    </row>
    <row r="9" spans="1:16" ht="12.75" customHeight="1">
      <c r="A9" s="352">
        <v>1984</v>
      </c>
      <c r="B9" s="447">
        <f>IF(OR('[5]2v'!B10="n.a.",'[5]3v'!B10="n.a.",'[5]4v'!B10="n.a."),"n.a.",'[5]2v'!B10+'[5]3v'!B10+'[5]4v'!B10)</f>
        <v>5851.2999999999993</v>
      </c>
      <c r="C9" s="448">
        <v>53884.9</v>
      </c>
      <c r="D9" s="449">
        <f t="shared" si="1"/>
        <v>10.858886255704286</v>
      </c>
      <c r="E9" s="448">
        <v>347556</v>
      </c>
      <c r="F9" s="449">
        <f t="shared" si="2"/>
        <v>1.683556031258272</v>
      </c>
      <c r="G9" s="448">
        <f>'[5]2v'!G10+'[5]3v'!G10+'[5]4v'!G10</f>
        <v>19066.400000000001</v>
      </c>
      <c r="H9" s="448">
        <v>417365.7</v>
      </c>
      <c r="I9" s="450">
        <f t="shared" si="0"/>
        <v>4.5682719015961304</v>
      </c>
      <c r="K9" s="74">
        <f t="shared" si="3"/>
        <v>1.683556031258272</v>
      </c>
    </row>
    <row r="10" spans="1:16" ht="12.75" customHeight="1">
      <c r="A10" s="356">
        <v>1985</v>
      </c>
      <c r="B10" s="445">
        <f>IF(OR('[5]2v'!B11="n.a.",'[5]3v'!B11="n.a.",'[5]4v'!B11="n.a."),"n.a.",'[5]2v'!B11+'[5]3v'!B11+'[5]4v'!B11)</f>
        <v>6270.2999999999993</v>
      </c>
      <c r="C10" s="446">
        <v>59709.5</v>
      </c>
      <c r="D10" s="135">
        <f t="shared" si="1"/>
        <v>10.501344007235028</v>
      </c>
      <c r="E10" s="446">
        <v>376412</v>
      </c>
      <c r="F10" s="135">
        <f t="shared" si="2"/>
        <v>1.6658076788200162</v>
      </c>
      <c r="G10" s="446">
        <f>'[5]2v'!G11+'[5]3v'!G11+'[5]4v'!G11</f>
        <v>20167.8</v>
      </c>
      <c r="H10" s="446">
        <v>439661.9</v>
      </c>
      <c r="I10" s="158">
        <f t="shared" si="0"/>
        <v>4.587115690488532</v>
      </c>
      <c r="K10" s="74">
        <f t="shared" si="3"/>
        <v>1.6658076788200162</v>
      </c>
    </row>
    <row r="11" spans="1:16" ht="12.75" customHeight="1">
      <c r="A11" s="352">
        <v>1986</v>
      </c>
      <c r="B11" s="447">
        <f>IF(OR('[5]2v'!B12="n.a.",'[5]3v'!B12="n.a.",'[5]4v'!B12="n.a."),"n.a.",'[5]2v'!B12+'[5]3v'!B12+'[5]4v'!B12)</f>
        <v>6992.1</v>
      </c>
      <c r="C11" s="448">
        <v>61919.4</v>
      </c>
      <c r="D11" s="449">
        <f t="shared" si="1"/>
        <v>11.292260583920386</v>
      </c>
      <c r="E11" s="448">
        <v>392949</v>
      </c>
      <c r="F11" s="449">
        <f t="shared" si="2"/>
        <v>1.7793912187077714</v>
      </c>
      <c r="G11" s="448">
        <f>'[5]2v'!G12+'[5]3v'!G12+'[5]4v'!G12</f>
        <v>21491</v>
      </c>
      <c r="H11" s="448">
        <v>461421.4</v>
      </c>
      <c r="I11" s="450">
        <f t="shared" si="0"/>
        <v>4.6575646469799619</v>
      </c>
      <c r="K11" s="74">
        <f t="shared" si="3"/>
        <v>1.7793912187077714</v>
      </c>
      <c r="P11" s="54"/>
    </row>
    <row r="12" spans="1:16" ht="12.75" customHeight="1">
      <c r="A12" s="356">
        <v>1987</v>
      </c>
      <c r="B12" s="445">
        <f>IF(OR('[5]2v'!B13="n.a.",'[5]3v'!B13="n.a.",'[5]4v'!B13="n.a."),"n.a.",'[5]2v'!B13+'[5]3v'!B13+'[5]4v'!B13)</f>
        <v>8974.1</v>
      </c>
      <c r="C12" s="446">
        <v>68063.199999999997</v>
      </c>
      <c r="D12" s="135">
        <f t="shared" si="1"/>
        <v>13.18495163318798</v>
      </c>
      <c r="E12" s="446">
        <v>428815</v>
      </c>
      <c r="F12" s="135">
        <f t="shared" si="2"/>
        <v>2.0927672772640884</v>
      </c>
      <c r="G12" s="446">
        <f>'[5]2v'!G13+'[5]3v'!G13+'[5]4v'!G13</f>
        <v>23934.6</v>
      </c>
      <c r="H12" s="446">
        <v>482560.2</v>
      </c>
      <c r="I12" s="158">
        <f t="shared" si="0"/>
        <v>4.9599200265583443</v>
      </c>
      <c r="K12" s="74">
        <f t="shared" si="3"/>
        <v>2.0927672772640884</v>
      </c>
    </row>
    <row r="13" spans="1:16" ht="12.75" customHeight="1">
      <c r="A13" s="352">
        <v>1988</v>
      </c>
      <c r="B13" s="447">
        <f>IF(OR('[5]2v'!B14="n.a.",'[5]3v'!B14="n.a.",'[5]4v'!B14="n.a."),"n.a.",'[5]2v'!B14+'[5]3v'!B14+'[5]4v'!B14)</f>
        <v>9463.7999999999993</v>
      </c>
      <c r="C13" s="448">
        <v>79273.100000000006</v>
      </c>
      <c r="D13" s="449">
        <f t="shared" si="1"/>
        <v>11.938223684957443</v>
      </c>
      <c r="E13" s="448">
        <v>470561</v>
      </c>
      <c r="F13" s="449">
        <f t="shared" si="2"/>
        <v>2.0111738966892707</v>
      </c>
      <c r="G13" s="448">
        <f>'[5]2v'!G14+'[5]3v'!G14+'[5]4v'!G14</f>
        <v>26049.300000000003</v>
      </c>
      <c r="H13" s="448">
        <v>515684.6</v>
      </c>
      <c r="I13" s="450">
        <f t="shared" si="0"/>
        <v>5.0514015737526394</v>
      </c>
      <c r="K13" s="74">
        <f t="shared" si="3"/>
        <v>2.0111738966892707</v>
      </c>
    </row>
    <row r="14" spans="1:16" ht="12.75" customHeight="1">
      <c r="A14" s="356">
        <v>1989</v>
      </c>
      <c r="B14" s="445">
        <f>IF(OR('[5]2v'!B15="n.a.",'[5]3v'!B15="n.a.",'[5]4v'!B15="n.a."),"n.a.",'[5]2v'!B15+'[5]3v'!B15+'[5]4v'!B15)</f>
        <v>10512.2</v>
      </c>
      <c r="C14" s="446">
        <v>85526.6</v>
      </c>
      <c r="D14" s="135">
        <f t="shared" si="1"/>
        <v>12.291146847881244</v>
      </c>
      <c r="E14" s="446">
        <v>501432</v>
      </c>
      <c r="F14" s="135">
        <f t="shared" si="2"/>
        <v>2.0964358078463285</v>
      </c>
      <c r="G14" s="446">
        <f>'[5]2v'!G15+'[5]3v'!G15+'[5]4v'!G15</f>
        <v>27834.600000000002</v>
      </c>
      <c r="H14" s="446">
        <v>553752.19999999995</v>
      </c>
      <c r="I14" s="158">
        <f t="shared" si="0"/>
        <v>5.0265443640675391</v>
      </c>
      <c r="K14" s="74">
        <f t="shared" si="3"/>
        <v>2.0964358078463285</v>
      </c>
      <c r="N14" s="54"/>
    </row>
    <row r="15" spans="1:16" ht="12.75" customHeight="1">
      <c r="A15" s="352">
        <v>1990</v>
      </c>
      <c r="B15" s="447">
        <f>IF(OR('[5]2v'!B16="n.a.",'[5]3v'!B16="n.a.",'[5]4v'!B16="n.a."),"n.a.",'[5]2v'!B16+'[5]3v'!B16+'[5]4v'!B16)</f>
        <v>10916.5</v>
      </c>
      <c r="C15" s="448">
        <v>85062.6</v>
      </c>
      <c r="D15" s="449">
        <f t="shared" si="1"/>
        <v>12.833489688770387</v>
      </c>
      <c r="E15" s="448">
        <v>514928</v>
      </c>
      <c r="F15" s="449">
        <f t="shared" si="2"/>
        <v>2.120005126930367</v>
      </c>
      <c r="G15" s="448">
        <f>'[5]2v'!G16+'[5]3v'!G16+'[5]4v'!G16</f>
        <v>30105.3</v>
      </c>
      <c r="H15" s="448">
        <v>585116.19999999995</v>
      </c>
      <c r="I15" s="450">
        <f t="shared" si="0"/>
        <v>5.1451831277274502</v>
      </c>
      <c r="K15" s="74">
        <f t="shared" si="3"/>
        <v>2.120005126930367</v>
      </c>
    </row>
    <row r="16" spans="1:16" ht="12.75" customHeight="1">
      <c r="A16" s="356">
        <v>1991</v>
      </c>
      <c r="B16" s="445">
        <f>IF(OR('[5]2v'!B17="n.a.",'[5]3v'!B17="n.a.",'[5]4v'!B17="n.a."),"n.a.",'[5]2v'!B17+'[5]3v'!B17+'[5]4v'!B17)</f>
        <v>10679.7</v>
      </c>
      <c r="C16" s="446">
        <v>79859</v>
      </c>
      <c r="D16" s="135">
        <f t="shared" si="1"/>
        <v>13.373195256639828</v>
      </c>
      <c r="E16" s="446">
        <v>511175</v>
      </c>
      <c r="F16" s="135">
        <f t="shared" si="2"/>
        <v>2.0892453660683721</v>
      </c>
      <c r="G16" s="446">
        <f>'[5]2v'!G17+'[5]3v'!G17+'[5]4v'!G17</f>
        <v>30170.1</v>
      </c>
      <c r="H16" s="446">
        <v>582774.30000000005</v>
      </c>
      <c r="I16" s="158">
        <f t="shared" si="0"/>
        <v>5.1769784631889211</v>
      </c>
      <c r="K16" s="74">
        <f t="shared" si="3"/>
        <v>2.0892453660683721</v>
      </c>
    </row>
    <row r="17" spans="1:11" ht="12.75" customHeight="1">
      <c r="A17" s="352">
        <v>1992</v>
      </c>
      <c r="B17" s="447">
        <f>IF(OR('[5]2v'!B18="n.a.",'[5]3v'!B18="n.a.",'[5]4v'!B18="n.a."),"n.a.",'[5]2v'!B18+'[5]3v'!B18+'[5]4v'!B18)</f>
        <v>11861.2</v>
      </c>
      <c r="C17" s="448">
        <v>73093</v>
      </c>
      <c r="D17" s="449">
        <f t="shared" si="1"/>
        <v>16.227545729413215</v>
      </c>
      <c r="E17" s="448">
        <v>517611</v>
      </c>
      <c r="F17" s="449">
        <f t="shared" si="2"/>
        <v>2.2915278075620495</v>
      </c>
      <c r="G17" s="448">
        <f>'[5]2v'!G18+'[5]3v'!G18+'[5]4v'!G18</f>
        <v>32208.5</v>
      </c>
      <c r="H17" s="448">
        <v>586374.30000000005</v>
      </c>
      <c r="I17" s="450">
        <f t="shared" si="0"/>
        <v>5.492822587893091</v>
      </c>
      <c r="K17" s="74">
        <f t="shared" si="3"/>
        <v>2.2915278075620495</v>
      </c>
    </row>
    <row r="18" spans="1:11" ht="12.75" customHeight="1">
      <c r="A18" s="356">
        <v>1993</v>
      </c>
      <c r="B18" s="445">
        <f>IF(OR('[5]2v'!B19="n.a.",'[5]3v'!B19="n.a.",'[5]4v'!B19="n.a."),"n.a.",'[5]2v'!B19+'[5]3v'!B19+'[5]4v'!B19)</f>
        <v>12364.3</v>
      </c>
      <c r="C18" s="446">
        <v>73370.600000000006</v>
      </c>
      <c r="D18" s="135">
        <f t="shared" si="1"/>
        <v>16.851845289530136</v>
      </c>
      <c r="E18" s="446">
        <v>538293</v>
      </c>
      <c r="F18" s="135">
        <f t="shared" si="2"/>
        <v>2.2969460869823681</v>
      </c>
      <c r="G18" s="446">
        <f>'[5]2v'!G19+'[5]3v'!G19+'[5]4v'!G19</f>
        <v>34343.9</v>
      </c>
      <c r="H18" s="446">
        <v>596173</v>
      </c>
      <c r="I18" s="158">
        <f t="shared" si="0"/>
        <v>5.760727171475394</v>
      </c>
      <c r="K18" s="74">
        <f t="shared" si="3"/>
        <v>2.2969460869823681</v>
      </c>
    </row>
    <row r="19" spans="1:11" ht="12.75" customHeight="1">
      <c r="A19" s="352">
        <v>1994</v>
      </c>
      <c r="B19" s="447">
        <f>IF(OR('[5]2v'!B20="n.a.",'[5]3v'!B20="n.a.",'[5]4v'!B20="n.a."),"n.a.",'[5]2v'!B20+'[5]3v'!B20+'[5]4v'!B20)</f>
        <v>13863.3</v>
      </c>
      <c r="C19" s="448">
        <v>82976.5</v>
      </c>
      <c r="D19" s="449">
        <f t="shared" si="1"/>
        <v>16.707501521515127</v>
      </c>
      <c r="E19" s="448">
        <v>578237</v>
      </c>
      <c r="F19" s="449">
        <f t="shared" si="2"/>
        <v>2.3975117469134628</v>
      </c>
      <c r="G19" s="448">
        <f>'[5]2v'!G20+'[5]3v'!G20+'[5]4v'!G20</f>
        <v>36301.399999999994</v>
      </c>
      <c r="H19" s="448">
        <v>621284.69999999995</v>
      </c>
      <c r="I19" s="450">
        <f t="shared" si="0"/>
        <v>5.842957343066713</v>
      </c>
      <c r="K19" s="74">
        <f t="shared" si="3"/>
        <v>2.3975117469134628</v>
      </c>
    </row>
    <row r="20" spans="1:11" ht="12.75" customHeight="1">
      <c r="A20" s="356">
        <v>1995</v>
      </c>
      <c r="B20" s="445">
        <f>IF(OR('[5]2v'!B21="n.a.",'[5]3v'!B21="n.a.",'[5]4v'!B21="n.a."),"n.a.",'[5]2v'!B21+'[5]3v'!B21+'[5]4v'!B21)</f>
        <v>14444.5</v>
      </c>
      <c r="C20" s="446">
        <v>86993.7</v>
      </c>
      <c r="D20" s="135">
        <f t="shared" si="1"/>
        <v>16.604075927337266</v>
      </c>
      <c r="E20" s="446">
        <v>613306</v>
      </c>
      <c r="F20" s="135">
        <f t="shared" si="2"/>
        <v>2.3551864811366596</v>
      </c>
      <c r="G20" s="446">
        <f>'[5]2v'!G21+'[5]3v'!G21+'[5]4v'!G21</f>
        <v>37056.400000000001</v>
      </c>
      <c r="H20" s="446">
        <v>639841.1</v>
      </c>
      <c r="I20" s="158">
        <f t="shared" si="0"/>
        <v>5.7915004209638932</v>
      </c>
      <c r="K20" s="74">
        <f t="shared" si="3"/>
        <v>2.3551864811366596</v>
      </c>
    </row>
    <row r="21" spans="1:11" ht="12.75" customHeight="1">
      <c r="A21" s="352">
        <v>1996</v>
      </c>
      <c r="B21" s="447">
        <f>IF(OR('[5]2v'!B22="n.a.",'[5]3v'!B22="n.a.",'[5]4v'!B22="n.a."),"n.a.",'[5]2v'!B22+'[5]3v'!B22+'[5]4v'!B22)</f>
        <v>15669.6</v>
      </c>
      <c r="C21" s="448">
        <v>91056.7</v>
      </c>
      <c r="D21" s="449">
        <f t="shared" si="1"/>
        <v>17.208618366358543</v>
      </c>
      <c r="E21" s="448">
        <v>639379</v>
      </c>
      <c r="F21" s="449">
        <f t="shared" si="2"/>
        <v>2.4507529962666901</v>
      </c>
      <c r="G21" s="448">
        <f>'[5]2v'!G22+'[5]3v'!G22+'[5]4v'!G22</f>
        <v>39084</v>
      </c>
      <c r="H21" s="448">
        <v>660762.80000000005</v>
      </c>
      <c r="I21" s="450">
        <f t="shared" si="0"/>
        <v>5.914981896680624</v>
      </c>
      <c r="K21" s="74">
        <f t="shared" si="3"/>
        <v>2.4507529962666901</v>
      </c>
    </row>
    <row r="22" spans="1:11" ht="12.75" customHeight="1">
      <c r="A22" s="356">
        <v>1997</v>
      </c>
      <c r="B22" s="445">
        <f>IF(OR('[5]2v'!B23="n.a.",'[5]3v'!B23="n.a.",'[5]4v'!B23="n.a."),"n.a.",'[5]2v'!B23+'[5]3v'!B23+'[5]4v'!B23)</f>
        <v>18823.5</v>
      </c>
      <c r="C22" s="446">
        <v>111121.2</v>
      </c>
      <c r="D22" s="135">
        <f t="shared" si="1"/>
        <v>16.939611883241</v>
      </c>
      <c r="E22" s="446">
        <v>679517</v>
      </c>
      <c r="F22" s="135">
        <f t="shared" si="2"/>
        <v>2.7701293713034403</v>
      </c>
      <c r="G22" s="446">
        <f>'[5]2v'!G23+'[5]3v'!G23+'[5]4v'!G23</f>
        <v>43207.4</v>
      </c>
      <c r="H22" s="446">
        <v>696765.4</v>
      </c>
      <c r="I22" s="158">
        <f t="shared" si="0"/>
        <v>6.2011402977243124</v>
      </c>
      <c r="K22" s="74">
        <f t="shared" si="3"/>
        <v>2.7701293713034403</v>
      </c>
    </row>
    <row r="23" spans="1:11" ht="12.75" customHeight="1">
      <c r="A23" s="352">
        <v>1998</v>
      </c>
      <c r="B23" s="447">
        <f>IF(OR('[5]2v'!B24="n.a.",'[5]3v'!B24="n.a.",'[5]4v'!B24="n.a."),"n.a.",'[5]2v'!B24+'[5]3v'!B24+'[5]4v'!B24)</f>
        <v>21956.300000000003</v>
      </c>
      <c r="C23" s="448">
        <v>119289.2</v>
      </c>
      <c r="D23" s="449">
        <f t="shared" si="1"/>
        <v>18.405941191658595</v>
      </c>
      <c r="E23" s="448">
        <v>706587</v>
      </c>
      <c r="F23" s="449">
        <f t="shared" si="2"/>
        <v>3.107373897340314</v>
      </c>
      <c r="G23" s="448">
        <f>'[5]2v'!G24+'[5]3v'!G24+'[5]4v'!G24</f>
        <v>48193.8</v>
      </c>
      <c r="H23" s="448">
        <v>736271.2</v>
      </c>
      <c r="I23" s="450">
        <f t="shared" si="0"/>
        <v>6.5456587192328053</v>
      </c>
      <c r="K23" s="74">
        <f t="shared" si="3"/>
        <v>3.107373897340314</v>
      </c>
    </row>
    <row r="24" spans="1:11" ht="12.75" customHeight="1">
      <c r="A24" s="356">
        <v>1999</v>
      </c>
      <c r="B24" s="445">
        <f>IF(OR('[5]2v'!B25="n.a.",'[5]3v'!B25="n.a.",'[5]4v'!B25="n.a."),"n.a.",'[5]2v'!B25+'[5]3v'!B25+'[5]4v'!B25)</f>
        <v>23895</v>
      </c>
      <c r="C24" s="446">
        <v>125566.7</v>
      </c>
      <c r="D24" s="135">
        <f t="shared" si="1"/>
        <v>19.029726830441511</v>
      </c>
      <c r="E24" s="446">
        <v>763887</v>
      </c>
      <c r="F24" s="135">
        <f t="shared" si="2"/>
        <v>3.1280804621625977</v>
      </c>
      <c r="G24" s="446">
        <f>'[5]2v'!G25+'[5]3v'!G25+'[5]4v'!G25</f>
        <v>51703.199999999997</v>
      </c>
      <c r="H24" s="446">
        <v>763619.7</v>
      </c>
      <c r="I24" s="158">
        <f t="shared" si="0"/>
        <v>6.7708048914924532</v>
      </c>
      <c r="K24" s="74">
        <f t="shared" si="3"/>
        <v>3.1280804621625977</v>
      </c>
    </row>
    <row r="25" spans="1:11" ht="12.75" customHeight="1">
      <c r="A25" s="352">
        <v>2000</v>
      </c>
      <c r="B25" s="447">
        <f>IF(OR('[5]2v'!B26="n.a.",'[5]3v'!B26="n.a.",'[5]4v'!B26="n.a."),"n.a.",'[5]2v'!B26+'[5]3v'!B26+'[5]4v'!B26)</f>
        <v>26683</v>
      </c>
      <c r="C25" s="448">
        <v>132890.79999999999</v>
      </c>
      <c r="D25" s="449">
        <f t="shared" si="1"/>
        <v>20.078891842023676</v>
      </c>
      <c r="E25" s="448">
        <v>844266</v>
      </c>
      <c r="F25" s="449">
        <f t="shared" si="2"/>
        <v>3.160496810247007</v>
      </c>
      <c r="G25" s="448">
        <f>'[5]2v'!G26+'[5]3v'!G26+'[5]4v'!G26</f>
        <v>57038.2</v>
      </c>
      <c r="H25" s="448">
        <v>801546.5</v>
      </c>
      <c r="I25" s="450">
        <f t="shared" si="0"/>
        <v>7.1160188460681937</v>
      </c>
      <c r="K25" s="74">
        <f t="shared" si="3"/>
        <v>3.160496810247007</v>
      </c>
    </row>
    <row r="26" spans="1:11" ht="12.75" customHeight="1">
      <c r="A26" s="356">
        <v>2001</v>
      </c>
      <c r="B26" s="445">
        <f>IF(OR('[5]2v'!B27="n.a.",'[5]3v'!B27="n.a.",'[5]4v'!B27="n.a."),"n.a.",'[5]2v'!B27+'[5]3v'!B27+'[5]4v'!B27)</f>
        <v>26620.6</v>
      </c>
      <c r="C26" s="446">
        <v>133881.5</v>
      </c>
      <c r="D26" s="135">
        <f t="shared" si="1"/>
        <v>19.883703125525184</v>
      </c>
      <c r="E26" s="446">
        <v>869687</v>
      </c>
      <c r="F26" s="135">
        <f t="shared" si="2"/>
        <v>3.0609403153088408</v>
      </c>
      <c r="G26" s="446">
        <f>'[5]2v'!G27+'[5]3v'!G27+'[5]4v'!G27</f>
        <v>60951</v>
      </c>
      <c r="H26" s="446">
        <v>832003.5</v>
      </c>
      <c r="I26" s="158">
        <f t="shared" si="0"/>
        <v>7.3258105284412869</v>
      </c>
      <c r="K26" s="74">
        <f t="shared" si="3"/>
        <v>3.0609403153088408</v>
      </c>
    </row>
    <row r="27" spans="1:11" ht="12.75" customHeight="1">
      <c r="A27" s="352">
        <v>2002</v>
      </c>
      <c r="B27" s="447">
        <f>IF(OR('[5]2v'!B28="n.a.",'[5]3v'!B28="n.a.",'[5]4v'!B28="n.a."),"n.a.",'[5]2v'!B28+'[5]3v'!B28+'[5]4v'!B28)</f>
        <v>25667.7</v>
      </c>
      <c r="C27" s="448">
        <v>130360.6</v>
      </c>
      <c r="D27" s="449">
        <f t="shared" si="1"/>
        <v>19.689768227516595</v>
      </c>
      <c r="E27" s="448">
        <v>896596</v>
      </c>
      <c r="F27" s="449">
        <f t="shared" si="2"/>
        <v>2.8627943912308331</v>
      </c>
      <c r="G27" s="448">
        <f>'[5]2v'!G28+'[5]3v'!G28+'[5]4v'!G28</f>
        <v>61563.6</v>
      </c>
      <c r="H27" s="448">
        <v>847253.4</v>
      </c>
      <c r="I27" s="450">
        <f t="shared" si="0"/>
        <v>7.266255880472122</v>
      </c>
      <c r="K27" s="74">
        <f t="shared" si="3"/>
        <v>2.8627943912308331</v>
      </c>
    </row>
    <row r="28" spans="1:11" ht="12.75" customHeight="1">
      <c r="A28" s="356">
        <v>2003</v>
      </c>
      <c r="B28" s="445">
        <f>IF(OR('[5]2v'!B29="n.a.",'[5]3v'!B29="n.a.",'[5]4v'!B29="n.a."),"n.a.",'[5]2v'!B29+'[5]3v'!B29+'[5]4v'!B29)</f>
        <v>25189.300000000003</v>
      </c>
      <c r="C28" s="446">
        <v>134612.9</v>
      </c>
      <c r="D28" s="135">
        <f t="shared" si="1"/>
        <v>18.712396805952476</v>
      </c>
      <c r="E28" s="446">
        <v>945607</v>
      </c>
      <c r="F28" s="135">
        <f t="shared" si="2"/>
        <v>2.6638233431013099</v>
      </c>
      <c r="G28" s="446">
        <f>'[5]2v'!G29+'[5]3v'!G29+'[5]4v'!G29</f>
        <v>59027</v>
      </c>
      <c r="H28" s="446">
        <v>846169.3</v>
      </c>
      <c r="I28" s="158">
        <f t="shared" si="0"/>
        <v>6.975790778512053</v>
      </c>
      <c r="K28" s="74">
        <f t="shared" si="3"/>
        <v>2.6638233431013099</v>
      </c>
    </row>
    <row r="29" spans="1:11" ht="12.75" customHeight="1">
      <c r="A29" s="352">
        <v>2004</v>
      </c>
      <c r="B29" s="447">
        <f>IF(OR('[5]2v'!B30="n.a.",'[5]3v'!B30="n.a.",'[5]4v'!B30="n.a."),"n.a.",'[5]2v'!B30+'[5]3v'!B30+'[5]4v'!B30)</f>
        <v>26992.6</v>
      </c>
      <c r="C29" s="448">
        <v>146511.70000000001</v>
      </c>
      <c r="D29" s="449">
        <f t="shared" si="1"/>
        <v>18.423511569383194</v>
      </c>
      <c r="E29" s="448">
        <v>1011254</v>
      </c>
      <c r="F29" s="449">
        <f t="shared" si="2"/>
        <v>2.669220591463668</v>
      </c>
      <c r="G29" s="448">
        <f>'[5]2v'!G30+'[5]3v'!G30+'[5]4v'!G30</f>
        <v>59012.5</v>
      </c>
      <c r="H29" s="448">
        <v>885213.8</v>
      </c>
      <c r="I29" s="450">
        <f t="shared" si="0"/>
        <v>6.6664685977557054</v>
      </c>
      <c r="K29" s="74">
        <f t="shared" si="3"/>
        <v>2.669220591463668</v>
      </c>
    </row>
    <row r="30" spans="1:11" ht="12.75" customHeight="1">
      <c r="A30" s="356">
        <v>2005</v>
      </c>
      <c r="B30" s="445">
        <f>IF(OR('[5]2v'!B31="n.a.",'[5]3v'!B31="n.a.",'[5]4v'!B31="n.a."),"n.a.",'[5]2v'!B31+'[5]3v'!B31+'[5]4v'!B31)</f>
        <v>28796.400000000001</v>
      </c>
      <c r="C30" s="446">
        <v>166044.4</v>
      </c>
      <c r="D30" s="135">
        <f t="shared" si="1"/>
        <v>17.342590295125884</v>
      </c>
      <c r="E30" s="446">
        <v>1077821</v>
      </c>
      <c r="F30" s="135">
        <f t="shared" si="2"/>
        <v>2.6717237834482721</v>
      </c>
      <c r="G30" s="446">
        <f>'[5]2v'!G31+'[5]3v'!G31+'[5]4v'!G31</f>
        <v>60950.2</v>
      </c>
      <c r="H30" s="446">
        <v>941023.5</v>
      </c>
      <c r="I30" s="158">
        <f t="shared" si="0"/>
        <v>6.4770114667699579</v>
      </c>
      <c r="K30" s="74">
        <f t="shared" si="3"/>
        <v>2.6717237834482721</v>
      </c>
    </row>
    <row r="31" spans="1:11" ht="12.75" customHeight="1">
      <c r="A31" s="352">
        <v>2006</v>
      </c>
      <c r="B31" s="447">
        <f>IF(OR('[5]2v'!B32="n.a.",'[5]3v'!B32="n.a.",'[5]4v'!B32="n.a."),"n.a.",'[5]2v'!B32+'[5]3v'!B32+'[5]4v'!B32)</f>
        <v>30376.3</v>
      </c>
      <c r="C31" s="448">
        <v>185652</v>
      </c>
      <c r="D31" s="449">
        <f t="shared" si="1"/>
        <v>16.36195677935061</v>
      </c>
      <c r="E31" s="448">
        <v>1134111.6930919683</v>
      </c>
      <c r="F31" s="449">
        <f t="shared" si="2"/>
        <v>2.678422256381471</v>
      </c>
      <c r="G31" s="448">
        <f>'[5]2v'!G32+'[5]3v'!G32+'[5]4v'!G32</f>
        <v>64016.5</v>
      </c>
      <c r="H31" s="448">
        <v>1018703</v>
      </c>
      <c r="I31" s="450">
        <f t="shared" si="0"/>
        <v>6.2841181384564484</v>
      </c>
      <c r="K31" s="74">
        <f t="shared" si="3"/>
        <v>2.678422256381471</v>
      </c>
    </row>
    <row r="32" spans="1:11" ht="12.75" customHeight="1">
      <c r="A32" s="356">
        <v>2007</v>
      </c>
      <c r="B32" s="445">
        <f>IF(OR('[5]2v'!B33="n.a.",'[5]3v'!B33="n.a.",'[5]4v'!B33="n.a."),"n.a.",'[5]2v'!B33+'[5]3v'!B33+'[5]4v'!B33)</f>
        <v>31631.4</v>
      </c>
      <c r="C32" s="446">
        <v>193605.1</v>
      </c>
      <c r="D32" s="135">
        <f t="shared" si="1"/>
        <v>16.33810266361785</v>
      </c>
      <c r="E32" s="446">
        <v>1197803.1545984186</v>
      </c>
      <c r="F32" s="135">
        <f t="shared" si="2"/>
        <v>2.6407844960639548</v>
      </c>
      <c r="G32" s="446">
        <f>'[5]2v'!G33+'[5]3v'!G33+'[5]4v'!G33</f>
        <v>67410</v>
      </c>
      <c r="H32" s="446">
        <v>1095201</v>
      </c>
      <c r="I32" s="158">
        <f t="shared" si="0"/>
        <v>6.1550345553008077</v>
      </c>
      <c r="K32" s="74">
        <f t="shared" si="3"/>
        <v>2.6407844960639548</v>
      </c>
    </row>
    <row r="33" spans="1:11" ht="12.75" customHeight="1">
      <c r="A33" s="352">
        <v>2008</v>
      </c>
      <c r="B33" s="447">
        <f>IF(OR('[5]2v'!B34="n.a.",'[5]3v'!B34="n.a.",'[5]4v'!B34="n.a."),"n.a.",'[5]2v'!B34+'[5]3v'!B34+'[5]4v'!B34)</f>
        <v>32711.199999999997</v>
      </c>
      <c r="C33" s="448">
        <v>206344.9</v>
      </c>
      <c r="D33" s="449">
        <f t="shared" si="1"/>
        <v>15.852681602501443</v>
      </c>
      <c r="E33" s="448">
        <f>E32*('[5]1a'!E34/'[5]1a'!E33)</f>
        <v>1263483.4871836847</v>
      </c>
      <c r="F33" s="449">
        <f t="shared" si="2"/>
        <v>2.588969332152772</v>
      </c>
      <c r="G33" s="448">
        <f>'[5]2v'!G34+'[5]3v'!G34+'[5]4v'!G34</f>
        <v>71956.100000000006</v>
      </c>
      <c r="H33" s="448">
        <v>1185786</v>
      </c>
      <c r="I33" s="450">
        <f t="shared" si="0"/>
        <v>6.0682197293609477</v>
      </c>
      <c r="K33" s="74">
        <f t="shared" si="3"/>
        <v>2.588969332152772</v>
      </c>
    </row>
    <row r="34" spans="1:11" ht="12.75" customHeight="1">
      <c r="A34" s="356">
        <v>2009</v>
      </c>
      <c r="B34" s="445">
        <f>IF(OR('[5]2v'!B35="n.a.",'[5]3v'!B35="n.a.",'[5]4v'!B35="n.a."),"n.a.",'[5]2v'!B35+'[5]3v'!B35+'[5]4v'!B35)</f>
        <v>30348.7</v>
      </c>
      <c r="C34" s="446">
        <v>172663.2</v>
      </c>
      <c r="D34" s="135">
        <f t="shared" si="1"/>
        <v>17.576820075152085</v>
      </c>
      <c r="E34" s="446">
        <f>E33*('[5]1a'!E35/'[5]1a'!E34)</f>
        <v>1202282.025025175</v>
      </c>
      <c r="F34" s="135">
        <f t="shared" si="2"/>
        <v>2.5242579834265193</v>
      </c>
      <c r="G34" s="446">
        <f>'[5]2v'!G35+'[5]3v'!G35+'[5]4v'!G35</f>
        <v>74948.5</v>
      </c>
      <c r="H34" s="446">
        <v>1208105</v>
      </c>
      <c r="I34" s="158">
        <f t="shared" si="0"/>
        <v>6.203806788317241</v>
      </c>
      <c r="K34" s="74">
        <f t="shared" si="3"/>
        <v>2.5242579834265193</v>
      </c>
    </row>
    <row r="35" spans="1:11" ht="12.75" customHeight="1">
      <c r="A35" s="357">
        <v>2010</v>
      </c>
      <c r="B35" s="451">
        <f>IF(OR('[5]2v'!B36="n.a.",'[5]3v'!B36="n.a.",'[5]4v'!B36="n.a."),"n.a.",'[5]2v'!B36+'[5]3v'!B36+'[5]4v'!B36)</f>
        <v>31294.399999999998</v>
      </c>
      <c r="C35" s="452">
        <v>180254.6</v>
      </c>
      <c r="D35" s="453">
        <f t="shared" si="1"/>
        <v>17.361221294768619</v>
      </c>
      <c r="E35" s="452">
        <f>E34*('[5]1a'!E36/'[5]1a'!E35)</f>
        <v>1277475.1435280547</v>
      </c>
      <c r="F35" s="453">
        <f t="shared" si="2"/>
        <v>2.449707155442022</v>
      </c>
      <c r="G35" s="452">
        <f>'[5]2v'!G36+'[5]3v'!G36+'[5]4v'!G36</f>
        <v>72921.8</v>
      </c>
      <c r="H35" s="452">
        <v>1210941</v>
      </c>
      <c r="I35" s="454">
        <f t="shared" si="0"/>
        <v>6.0219118850546804</v>
      </c>
      <c r="K35" s="74">
        <f t="shared" si="3"/>
        <v>2.449707155442022</v>
      </c>
    </row>
    <row r="37" spans="1:11">
      <c r="A37" s="927" t="s">
        <v>997</v>
      </c>
      <c r="B37" s="706"/>
    </row>
    <row r="38" spans="1:11">
      <c r="A38" s="386" t="s">
        <v>555</v>
      </c>
      <c r="B38" s="420">
        <f t="shared" ref="B38:I41" si="4">IF(ISERROR((POWER(VLOOKUP(VALUE(RIGHT($A38,4)),$A$3:$I$36,COLUMN(B$35),)/VLOOKUP(VALUE(LEFT($A38,4)),$A$3:$I$36,COLUMN(B$35),),1/(VALUE(RIGHT($A38,4))-VALUE(LEFT($A38,4))))-1)*100),"n.a.",(POWER(VLOOKUP(VALUE(RIGHT($A38,4)),$A$3:$I$36,COLUMN(B$35),)/VLOOKUP(VALUE(LEFT($A38,4)),$A$3:$I$36,COLUMN(B$35),),1/(VALUE(RIGHT($A38,4))-VALUE(LEFT($A38,4))))-1)*100)</f>
        <v>6.5764772561745621</v>
      </c>
      <c r="C38" s="420">
        <f t="shared" si="4"/>
        <v>3.9871611430468912</v>
      </c>
      <c r="D38" s="420">
        <f t="shared" si="4"/>
        <v>2.4900344279672693</v>
      </c>
      <c r="E38" s="420">
        <f t="shared" si="4"/>
        <v>5.394109872355668</v>
      </c>
      <c r="F38" s="420">
        <f t="shared" si="4"/>
        <v>1.1218533799003394</v>
      </c>
      <c r="G38" s="420">
        <f t="shared" si="4"/>
        <v>5.7764316370065849</v>
      </c>
      <c r="H38" s="420">
        <f t="shared" si="4"/>
        <v>4.4224012092784148</v>
      </c>
      <c r="I38" s="421">
        <f t="shared" si="4"/>
        <v>1.2966857801081089</v>
      </c>
    </row>
    <row r="39" spans="1:11">
      <c r="A39" s="387" t="s">
        <v>554</v>
      </c>
      <c r="B39" s="425">
        <f t="shared" si="4"/>
        <v>9.9134417455287505</v>
      </c>
      <c r="C39" s="425">
        <f t="shared" si="4"/>
        <v>4.9731788652284781</v>
      </c>
      <c r="D39" s="425">
        <f t="shared" si="4"/>
        <v>4.7062144194403466</v>
      </c>
      <c r="E39" s="425">
        <f t="shared" si="4"/>
        <v>7.63206730600543</v>
      </c>
      <c r="F39" s="425">
        <f t="shared" si="4"/>
        <v>2.1196047763694992</v>
      </c>
      <c r="G39" s="425">
        <f t="shared" si="4"/>
        <v>8.6740260405987044</v>
      </c>
      <c r="H39" s="425">
        <f t="shared" si="4"/>
        <v>6.0843047256772476</v>
      </c>
      <c r="I39" s="426">
        <f t="shared" si="4"/>
        <v>2.441191768771267</v>
      </c>
    </row>
    <row r="40" spans="1:11">
      <c r="A40" s="387" t="s">
        <v>262</v>
      </c>
      <c r="B40" s="425">
        <f t="shared" si="4"/>
        <v>8.8369739325899985</v>
      </c>
      <c r="C40" s="425">
        <f t="shared" si="4"/>
        <v>4.0877038069380589</v>
      </c>
      <c r="D40" s="425">
        <f t="shared" si="4"/>
        <v>4.562758089525043</v>
      </c>
      <c r="E40" s="425">
        <f t="shared" si="4"/>
        <v>4.8503176089758515</v>
      </c>
      <c r="F40" s="425">
        <f t="shared" si="4"/>
        <v>3.8022358105597842</v>
      </c>
      <c r="G40" s="425">
        <f t="shared" si="4"/>
        <v>6.7395898627776507</v>
      </c>
      <c r="H40" s="425">
        <f t="shared" si="4"/>
        <v>3.4192074442718878</v>
      </c>
      <c r="I40" s="426">
        <f t="shared" si="4"/>
        <v>3.2106051676087155</v>
      </c>
    </row>
    <row r="41" spans="1:11">
      <c r="A41" s="388" t="s">
        <v>121</v>
      </c>
      <c r="B41" s="429">
        <f t="shared" si="4"/>
        <v>1.6068990544038986</v>
      </c>
      <c r="C41" s="429">
        <f t="shared" si="4"/>
        <v>3.0953658340057144</v>
      </c>
      <c r="D41" s="429">
        <f t="shared" si="4"/>
        <v>-1.4437766116455752</v>
      </c>
      <c r="E41" s="429">
        <f t="shared" si="4"/>
        <v>4.2286987624237771</v>
      </c>
      <c r="F41" s="429">
        <f t="shared" si="4"/>
        <v>-2.5154297608530496</v>
      </c>
      <c r="G41" s="429">
        <f t="shared" si="4"/>
        <v>2.4870887794033347</v>
      </c>
      <c r="H41" s="429">
        <f t="shared" si="4"/>
        <v>4.2124068155944272</v>
      </c>
      <c r="I41" s="430">
        <f t="shared" si="4"/>
        <v>-1.6555783413044867</v>
      </c>
    </row>
    <row r="42" spans="1:11">
      <c r="A42" s="73"/>
      <c r="B42" s="437"/>
      <c r="C42" s="437"/>
      <c r="D42" s="437"/>
      <c r="E42" s="437"/>
      <c r="F42" s="437"/>
      <c r="G42" s="437"/>
      <c r="H42" s="437"/>
      <c r="I42" s="437"/>
    </row>
    <row r="43" spans="1:11" ht="15" customHeight="1">
      <c r="A43" s="707" t="s">
        <v>553</v>
      </c>
      <c r="B43" s="707"/>
      <c r="C43" s="707"/>
      <c r="D43" s="707"/>
      <c r="E43" s="707"/>
      <c r="F43" s="707"/>
      <c r="G43" s="707"/>
      <c r="H43" s="707"/>
      <c r="I43" s="190"/>
    </row>
    <row r="44" spans="1:11" s="190" customFormat="1" ht="38.1" customHeight="1">
      <c r="A44" s="1231" t="s">
        <v>552</v>
      </c>
      <c r="B44" s="1231"/>
      <c r="C44" s="1231"/>
      <c r="D44" s="1231"/>
      <c r="E44" s="1231"/>
      <c r="F44" s="1231"/>
      <c r="G44" s="1231"/>
      <c r="H44" s="1231"/>
      <c r="I44" s="1231"/>
    </row>
    <row r="45" spans="1:11" ht="15" customHeight="1">
      <c r="A45" s="422" t="s">
        <v>569</v>
      </c>
      <c r="B45" s="422"/>
      <c r="C45" s="422"/>
      <c r="D45" s="422"/>
      <c r="E45" s="422"/>
      <c r="F45" s="422"/>
      <c r="G45" s="422"/>
      <c r="H45" s="422"/>
      <c r="I45" s="190"/>
    </row>
  </sheetData>
  <mergeCells count="1">
    <mergeCell ref="A44:I44"/>
  </mergeCells>
  <pageMargins left="0.70866141732283472" right="0.70866141732283472" top="0.74803149606299213" bottom="0.74803149606299213" header="0.31496062992125984" footer="0.31496062992125984"/>
  <pageSetup scale="79" orientation="landscape" horizontalDpi="0" verticalDpi="0" r:id="rId1"/>
  <drawing r:id="rId2"/>
</worksheet>
</file>

<file path=xl/worksheets/sheet49.xml><?xml version="1.0" encoding="utf-8"?>
<worksheet xmlns="http://schemas.openxmlformats.org/spreadsheetml/2006/main" xmlns:r="http://schemas.openxmlformats.org/officeDocument/2006/relationships">
  <dimension ref="A1:P36"/>
  <sheetViews>
    <sheetView view="pageBreakPreview" zoomScale="60" zoomScaleNormal="100" workbookViewId="0"/>
  </sheetViews>
  <sheetFormatPr defaultRowHeight="15"/>
  <cols>
    <col min="2" max="2" width="14.28515625" customWidth="1"/>
    <col min="3" max="3" width="15.140625" customWidth="1"/>
    <col min="4" max="6" width="17.140625" customWidth="1"/>
    <col min="7" max="7" width="19.85546875" customWidth="1"/>
    <col min="8" max="8" width="21.28515625" customWidth="1"/>
    <col min="9" max="9" width="17.140625" customWidth="1"/>
  </cols>
  <sheetData>
    <row r="1" spans="1:16" ht="15.75">
      <c r="A1" s="78" t="s">
        <v>643</v>
      </c>
    </row>
    <row r="3" spans="1:16" ht="60" customHeight="1">
      <c r="A3" s="455"/>
      <c r="B3" s="708" t="s">
        <v>568</v>
      </c>
      <c r="C3" s="708" t="s">
        <v>567</v>
      </c>
      <c r="D3" s="709" t="s">
        <v>566</v>
      </c>
      <c r="E3" s="709" t="s">
        <v>565</v>
      </c>
      <c r="F3" s="709" t="s">
        <v>570</v>
      </c>
      <c r="G3" s="708" t="s">
        <v>563</v>
      </c>
      <c r="H3" s="485" t="s">
        <v>562</v>
      </c>
      <c r="I3" s="485" t="s">
        <v>561</v>
      </c>
    </row>
    <row r="4" spans="1:16" s="750" customFormat="1" ht="20.25" customHeight="1">
      <c r="A4" s="749"/>
      <c r="B4" s="708" t="s">
        <v>425</v>
      </c>
      <c r="C4" s="708" t="s">
        <v>427</v>
      </c>
      <c r="D4" s="709" t="s">
        <v>560</v>
      </c>
      <c r="E4" s="709" t="s">
        <v>559</v>
      </c>
      <c r="F4" s="709" t="s">
        <v>558</v>
      </c>
      <c r="G4" s="708" t="s">
        <v>423</v>
      </c>
      <c r="H4" s="485" t="s">
        <v>557</v>
      </c>
      <c r="I4" s="485" t="s">
        <v>556</v>
      </c>
      <c r="K4" s="750" t="s">
        <v>578</v>
      </c>
    </row>
    <row r="5" spans="1:16" ht="12.75" customHeight="1">
      <c r="A5" s="467">
        <v>1987</v>
      </c>
      <c r="B5" s="469">
        <f>'[6]19c'!B6+'[6]21c'!B6+'[6]20c'!B6</f>
        <v>593</v>
      </c>
      <c r="C5" s="470">
        <f>[6]dataIndustry!G141</f>
        <v>22883</v>
      </c>
      <c r="D5" s="471">
        <f>B5/C5*100</f>
        <v>2.591443429620242</v>
      </c>
      <c r="E5" s="470">
        <f>[6]dataIndustry!C284</f>
        <v>73100</v>
      </c>
      <c r="F5" s="471">
        <f>B5/E5*100</f>
        <v>0.81121751025991784</v>
      </c>
      <c r="G5" s="470">
        <f>'[6]19c'!G6+'[6]21c'!G6+'[6]20c'!G6</f>
        <v>3748</v>
      </c>
      <c r="H5" s="470">
        <f>[6]dataIndustry!G9</f>
        <v>376208</v>
      </c>
      <c r="I5" s="472">
        <f>G5/H5*100</f>
        <v>0.99625738952919662</v>
      </c>
      <c r="K5">
        <f>B5/E5*100</f>
        <v>0.81121751025991784</v>
      </c>
    </row>
    <row r="6" spans="1:16" ht="12.75" customHeight="1">
      <c r="A6" s="468">
        <v>1988</v>
      </c>
      <c r="B6" s="82">
        <f>'[6]19c'!B7+'[6]21c'!B7+'[6]20c'!B7</f>
        <v>703</v>
      </c>
      <c r="C6" s="80">
        <f>[6]dataIndustry!G142</f>
        <v>28264</v>
      </c>
      <c r="D6" s="81">
        <f t="shared" ref="D6:D26" si="0">B6/C6*100</f>
        <v>2.487262949334843</v>
      </c>
      <c r="E6" s="80">
        <f>[6]dataIndustry!C285</f>
        <v>74100</v>
      </c>
      <c r="F6" s="81">
        <f t="shared" ref="F6:F26" si="1">B6/E6*100</f>
        <v>0.94871794871794879</v>
      </c>
      <c r="G6" s="80">
        <f>'[6]19c'!G7+'[6]21c'!G7+'[6]20c'!G7</f>
        <v>3601</v>
      </c>
      <c r="H6" s="80">
        <f>[6]dataIndustry!G10</f>
        <v>400338</v>
      </c>
      <c r="I6" s="473">
        <f t="shared" ref="I6:I26" si="2">G6/H6*100</f>
        <v>0.89948993100829788</v>
      </c>
      <c r="K6">
        <f t="shared" ref="K6:K27" si="3">B6/E6*100</f>
        <v>0.94871794871794879</v>
      </c>
    </row>
    <row r="7" spans="1:16" ht="12.75" customHeight="1">
      <c r="A7" s="468">
        <v>1989</v>
      </c>
      <c r="B7" s="82">
        <f>'[6]19c'!B8+'[6]21c'!B8+'[6]20c'!B8</f>
        <v>794</v>
      </c>
      <c r="C7" s="80">
        <f>[6]dataIndustry!G143</f>
        <v>26924</v>
      </c>
      <c r="D7" s="81">
        <f t="shared" si="0"/>
        <v>2.949041747140098</v>
      </c>
      <c r="E7" s="80">
        <f>[6]dataIndustry!C286</f>
        <v>78600</v>
      </c>
      <c r="F7" s="81">
        <f t="shared" si="1"/>
        <v>1.0101781170483461</v>
      </c>
      <c r="G7" s="80">
        <f>'[6]19c'!G8+'[6]21c'!G8+'[6]20c'!G8</f>
        <v>3565</v>
      </c>
      <c r="H7" s="80">
        <f>[6]dataIndustry!G11</f>
        <v>405015</v>
      </c>
      <c r="I7" s="473">
        <f t="shared" si="2"/>
        <v>0.88021431305013387</v>
      </c>
      <c r="K7">
        <f t="shared" si="3"/>
        <v>1.0101781170483461</v>
      </c>
    </row>
    <row r="8" spans="1:16" ht="12.75" customHeight="1">
      <c r="A8" s="468">
        <v>1990</v>
      </c>
      <c r="B8" s="82">
        <f>'[6]19c'!B9+'[6]21c'!B9+'[6]20c'!B9</f>
        <v>779</v>
      </c>
      <c r="C8" s="80">
        <f>[6]dataIndustry!G144</f>
        <v>30282</v>
      </c>
      <c r="D8" s="81">
        <f t="shared" si="0"/>
        <v>2.5724853048015324</v>
      </c>
      <c r="E8" s="80">
        <f>[6]dataIndustry!C287</f>
        <v>88400</v>
      </c>
      <c r="F8" s="81">
        <f t="shared" si="1"/>
        <v>0.88122171945701355</v>
      </c>
      <c r="G8" s="80">
        <f>'[6]19c'!G9+'[6]21c'!G9+'[6]20c'!G9</f>
        <v>3502</v>
      </c>
      <c r="H8" s="80">
        <f>[6]dataIndustry!G12</f>
        <v>431817</v>
      </c>
      <c r="I8" s="473">
        <f t="shared" si="2"/>
        <v>0.81099169324042353</v>
      </c>
      <c r="K8">
        <f t="shared" si="3"/>
        <v>0.88122171945701355</v>
      </c>
    </row>
    <row r="9" spans="1:16" ht="12.75" customHeight="1">
      <c r="A9" s="468">
        <v>1991</v>
      </c>
      <c r="B9" s="82">
        <f>'[6]19c'!B10+'[6]21c'!B10+'[6]20c'!B10</f>
        <v>824</v>
      </c>
      <c r="C9" s="80">
        <f>[6]dataIndustry!G145</f>
        <v>30682</v>
      </c>
      <c r="D9" s="81">
        <f t="shared" si="0"/>
        <v>2.6856137148816894</v>
      </c>
      <c r="E9" s="80">
        <f>[6]dataIndustry!C288</f>
        <v>79500</v>
      </c>
      <c r="F9" s="81">
        <f t="shared" si="1"/>
        <v>1.0364779874213836</v>
      </c>
      <c r="G9" s="80">
        <f>'[6]19c'!G10+'[6]21c'!G10+'[6]20c'!G10</f>
        <v>3427</v>
      </c>
      <c r="H9" s="80">
        <f>[6]dataIndustry!G13</f>
        <v>406372</v>
      </c>
      <c r="I9" s="473">
        <f t="shared" si="2"/>
        <v>0.84331597649444345</v>
      </c>
      <c r="K9">
        <f t="shared" si="3"/>
        <v>1.0364779874213836</v>
      </c>
    </row>
    <row r="10" spans="1:16" ht="12.75" customHeight="1">
      <c r="A10" s="468">
        <v>1992</v>
      </c>
      <c r="B10" s="82">
        <f>'[6]19c'!B11+'[6]21c'!B11+'[6]20c'!B11</f>
        <v>991</v>
      </c>
      <c r="C10" s="80">
        <f>[6]dataIndustry!G146</f>
        <v>24678</v>
      </c>
      <c r="D10" s="81">
        <f t="shared" si="0"/>
        <v>4.0157225058756785</v>
      </c>
      <c r="E10" s="80">
        <f>[6]dataIndustry!C289</f>
        <v>73600</v>
      </c>
      <c r="F10" s="81">
        <f t="shared" si="1"/>
        <v>1.3464673913043477</v>
      </c>
      <c r="G10" s="80">
        <f>'[6]19c'!G11+'[6]21c'!G11+'[6]20c'!G11</f>
        <v>3455</v>
      </c>
      <c r="H10" s="80">
        <f>[6]dataIndustry!G14</f>
        <v>404869</v>
      </c>
      <c r="I10" s="473">
        <f t="shared" si="2"/>
        <v>0.85336244563056196</v>
      </c>
      <c r="K10">
        <f t="shared" si="3"/>
        <v>1.3464673913043477</v>
      </c>
    </row>
    <row r="11" spans="1:16" ht="12.75" customHeight="1">
      <c r="A11" s="468">
        <v>1993</v>
      </c>
      <c r="B11" s="82">
        <f>'[6]19c'!B12+'[6]21c'!B12+'[6]20c'!B12</f>
        <v>1601</v>
      </c>
      <c r="C11" s="80">
        <f>[6]dataIndustry!G147</f>
        <v>31218</v>
      </c>
      <c r="D11" s="81">
        <f t="shared" si="0"/>
        <v>5.1284515343711963</v>
      </c>
      <c r="E11" s="80">
        <f>[6]dataIndustry!C290</f>
        <v>74400</v>
      </c>
      <c r="F11" s="81">
        <f t="shared" si="1"/>
        <v>2.1518817204301075</v>
      </c>
      <c r="G11" s="80">
        <f>'[6]19c'!G12+'[6]21c'!G12+'[6]20c'!G12</f>
        <v>3942</v>
      </c>
      <c r="H11" s="80">
        <f>[6]dataIndustry!G15</f>
        <v>403226</v>
      </c>
      <c r="I11" s="473">
        <f t="shared" si="2"/>
        <v>0.97761553074454532</v>
      </c>
      <c r="K11">
        <f t="shared" si="3"/>
        <v>2.1518817204301075</v>
      </c>
      <c r="P11" s="97"/>
    </row>
    <row r="12" spans="1:16" ht="12.75" customHeight="1">
      <c r="A12" s="468">
        <v>1994</v>
      </c>
      <c r="B12" s="82">
        <f>'[6]19c'!B13+'[6]21c'!B13+'[6]20c'!B13</f>
        <v>1718</v>
      </c>
      <c r="C12" s="80">
        <f>[6]dataIndustry!G148</f>
        <v>33791</v>
      </c>
      <c r="D12" s="81">
        <f t="shared" si="0"/>
        <v>5.0841940161581487</v>
      </c>
      <c r="E12" s="80">
        <f>[6]dataIndustry!C291</f>
        <v>75900</v>
      </c>
      <c r="F12" s="81">
        <f t="shared" si="1"/>
        <v>2.2635046113306982</v>
      </c>
      <c r="G12" s="80">
        <f>'[6]19c'!G13+'[6]21c'!G13+'[6]20c'!G13</f>
        <v>4255</v>
      </c>
      <c r="H12" s="80">
        <f>[6]dataIndustry!G16</f>
        <v>410699</v>
      </c>
      <c r="I12" s="473">
        <f t="shared" si="2"/>
        <v>1.0360385586524439</v>
      </c>
      <c r="K12">
        <f t="shared" si="3"/>
        <v>2.2635046113306982</v>
      </c>
    </row>
    <row r="13" spans="1:16" ht="12.75" customHeight="1">
      <c r="A13" s="468">
        <v>1995</v>
      </c>
      <c r="B13" s="82">
        <f>'[6]19c'!B14+'[6]21c'!B14+'[6]20c'!B14</f>
        <v>2368</v>
      </c>
      <c r="C13" s="80">
        <f>[6]dataIndustry!G149</f>
        <v>35449</v>
      </c>
      <c r="D13" s="81">
        <f t="shared" si="0"/>
        <v>6.6800191824875181</v>
      </c>
      <c r="E13" s="80">
        <f>[6]dataIndustry!C292</f>
        <v>76700</v>
      </c>
      <c r="F13" s="81">
        <f t="shared" si="1"/>
        <v>3.0873533246414602</v>
      </c>
      <c r="G13" s="80">
        <f>'[6]19c'!G14+'[6]21c'!G14+'[6]20c'!G14</f>
        <v>4864</v>
      </c>
      <c r="H13" s="80">
        <f>[6]dataIndustry!G17</f>
        <v>432184</v>
      </c>
      <c r="I13" s="473">
        <f t="shared" si="2"/>
        <v>1.1254465690539215</v>
      </c>
      <c r="K13">
        <f t="shared" si="3"/>
        <v>3.0873533246414602</v>
      </c>
    </row>
    <row r="14" spans="1:16" ht="12.75" customHeight="1">
      <c r="A14" s="468">
        <v>1996</v>
      </c>
      <c r="B14" s="82">
        <f>'[6]19c'!B15+'[6]21c'!B15+'[6]20c'!B15</f>
        <v>2197</v>
      </c>
      <c r="C14" s="80">
        <f>[6]dataIndustry!G150</f>
        <v>34397</v>
      </c>
      <c r="D14" s="81">
        <f t="shared" si="0"/>
        <v>6.3871849289182201</v>
      </c>
      <c r="E14" s="80">
        <f>[6]dataIndustry!C293</f>
        <v>90000</v>
      </c>
      <c r="F14" s="81">
        <f t="shared" si="1"/>
        <v>2.4411111111111112</v>
      </c>
      <c r="G14" s="80">
        <f>'[6]19c'!G15+'[6]21c'!G15+'[6]20c'!G15</f>
        <v>5026</v>
      </c>
      <c r="H14" s="80">
        <f>[6]dataIndustry!G18</f>
        <v>446285</v>
      </c>
      <c r="I14" s="473">
        <f t="shared" si="2"/>
        <v>1.1261861814759626</v>
      </c>
      <c r="K14">
        <f t="shared" si="3"/>
        <v>2.4411111111111112</v>
      </c>
      <c r="N14" s="97"/>
    </row>
    <row r="15" spans="1:16" ht="12.75" customHeight="1">
      <c r="A15" s="468">
        <v>1997</v>
      </c>
      <c r="B15" s="82">
        <f>'[6]19c'!B16+'[6]21c'!B16+'[6]20c'!B16</f>
        <v>2658</v>
      </c>
      <c r="C15" s="80">
        <f>[6]dataIndustry!G151</f>
        <v>40211</v>
      </c>
      <c r="D15" s="81">
        <f t="shared" si="0"/>
        <v>6.6101315560418792</v>
      </c>
      <c r="E15" s="80">
        <f>[6]dataIndustry!C294</f>
        <v>94800</v>
      </c>
      <c r="F15" s="81">
        <f t="shared" si="1"/>
        <v>2.8037974683544307</v>
      </c>
      <c r="G15" s="80">
        <f>'[6]19c'!G16+'[6]21c'!G16+'[6]20c'!G16</f>
        <v>5440</v>
      </c>
      <c r="H15" s="80">
        <f>[6]dataIndustry!G19</f>
        <v>485688</v>
      </c>
      <c r="I15" s="473">
        <f t="shared" si="2"/>
        <v>1.1200606150450494</v>
      </c>
      <c r="K15">
        <f t="shared" si="3"/>
        <v>2.8037974683544307</v>
      </c>
    </row>
    <row r="16" spans="1:16" ht="12.75" customHeight="1">
      <c r="A16" s="468">
        <v>1998</v>
      </c>
      <c r="B16" s="82">
        <f>'[6]19c'!B17+'[6]21c'!B17+'[6]20c'!B17</f>
        <v>2649</v>
      </c>
      <c r="C16" s="80">
        <f>[6]dataIndustry!G152</f>
        <v>41574</v>
      </c>
      <c r="D16" s="81">
        <f t="shared" si="0"/>
        <v>6.3717708182998987</v>
      </c>
      <c r="E16" s="80">
        <f>[6]dataIndustry!C295</f>
        <v>81000</v>
      </c>
      <c r="F16" s="81">
        <f t="shared" si="1"/>
        <v>3.2703703703703706</v>
      </c>
      <c r="G16" s="80">
        <f>'[6]19c'!G17+'[6]21c'!G17+'[6]20c'!G17</f>
        <v>5619</v>
      </c>
      <c r="H16" s="80">
        <f>[6]dataIndustry!G20</f>
        <v>503212</v>
      </c>
      <c r="I16" s="473">
        <f t="shared" si="2"/>
        <v>1.116626789504225</v>
      </c>
      <c r="K16">
        <f t="shared" si="3"/>
        <v>3.2703703703703706</v>
      </c>
    </row>
    <row r="17" spans="1:11" ht="12.75" customHeight="1">
      <c r="A17" s="468">
        <v>1999</v>
      </c>
      <c r="B17" s="82">
        <f>'[6]19c'!B18+'[6]21c'!B18+'[6]20c'!B18</f>
        <v>2392</v>
      </c>
      <c r="C17" s="80">
        <f>[6]dataIndustry!G153</f>
        <v>35530</v>
      </c>
      <c r="D17" s="81">
        <f t="shared" si="0"/>
        <v>6.7323388685617784</v>
      </c>
      <c r="E17" s="80">
        <f>[6]dataIndustry!C296</f>
        <v>82000</v>
      </c>
      <c r="F17" s="81">
        <f t="shared" si="1"/>
        <v>2.9170731707317077</v>
      </c>
      <c r="G17" s="80">
        <f>'[6]19c'!G18+'[6]21c'!G18+'[6]20c'!G18</f>
        <v>5722</v>
      </c>
      <c r="H17" s="80">
        <f>[6]dataIndustry!G21</f>
        <v>495805</v>
      </c>
      <c r="I17" s="473">
        <f t="shared" si="2"/>
        <v>1.1540827543086496</v>
      </c>
      <c r="K17">
        <f t="shared" si="3"/>
        <v>2.9170731707317077</v>
      </c>
    </row>
    <row r="18" spans="1:11" ht="12.75" customHeight="1">
      <c r="A18" s="468">
        <v>2000</v>
      </c>
      <c r="B18" s="82">
        <f>'[6]19c'!B19+'[6]21c'!B19+'[6]20c'!B19</f>
        <v>2602</v>
      </c>
      <c r="C18" s="80">
        <f>[6]dataIndustry!G154</f>
        <v>41184</v>
      </c>
      <c r="D18" s="81">
        <f t="shared" si="0"/>
        <v>6.3179875679875677</v>
      </c>
      <c r="E18" s="80">
        <f>[6]dataIndustry!C297</f>
        <v>108900</v>
      </c>
      <c r="F18" s="81">
        <f t="shared" si="1"/>
        <v>2.3893480257116622</v>
      </c>
      <c r="G18" s="80">
        <f>'[6]19c'!G19+'[6]21c'!G19+'[6]20c'!G19</f>
        <v>5996</v>
      </c>
      <c r="H18" s="80">
        <f>[6]dataIndustry!G22</f>
        <v>538090</v>
      </c>
      <c r="I18" s="473">
        <f t="shared" si="2"/>
        <v>1.1143117322381013</v>
      </c>
      <c r="K18">
        <f t="shared" si="3"/>
        <v>2.3893480257116622</v>
      </c>
    </row>
    <row r="19" spans="1:11" ht="12.75" customHeight="1">
      <c r="A19" s="468">
        <v>2001</v>
      </c>
      <c r="B19" s="82">
        <f>'[6]19c'!B20+'[6]21c'!B20+'[6]20c'!B20</f>
        <v>2795</v>
      </c>
      <c r="C19" s="80">
        <f>[6]dataIndustry!G155</f>
        <v>52273</v>
      </c>
      <c r="D19" s="81">
        <f t="shared" si="0"/>
        <v>5.3469286247202188</v>
      </c>
      <c r="E19" s="80">
        <f>[6]dataIndustry!C298</f>
        <v>119300</v>
      </c>
      <c r="F19" s="81">
        <f t="shared" si="1"/>
        <v>2.3428331936295055</v>
      </c>
      <c r="G19" s="80">
        <f>'[6]19c'!G20+'[6]21c'!G20+'[6]20c'!G20</f>
        <v>6189</v>
      </c>
      <c r="H19" s="80">
        <f>[6]dataIndustry!G23</f>
        <v>608726</v>
      </c>
      <c r="I19" s="473">
        <f t="shared" si="2"/>
        <v>1.0167135952793211</v>
      </c>
      <c r="K19">
        <f t="shared" si="3"/>
        <v>2.3428331936295055</v>
      </c>
    </row>
    <row r="20" spans="1:11" ht="12.75" customHeight="1">
      <c r="A20" s="468">
        <v>2002</v>
      </c>
      <c r="B20" s="82">
        <f>'[6]19c'!B21+'[6]21c'!B21+'[6]20c'!B21</f>
        <v>2052</v>
      </c>
      <c r="C20" s="80">
        <f>[6]dataIndustry!G156</f>
        <v>42438</v>
      </c>
      <c r="D20" s="81">
        <f t="shared" si="0"/>
        <v>4.8352891276685988</v>
      </c>
      <c r="E20" s="80">
        <f>[6]dataIndustry!C299</f>
        <v>109500</v>
      </c>
      <c r="F20" s="81">
        <f t="shared" si="1"/>
        <v>1.8739726027397259</v>
      </c>
      <c r="G20" s="80">
        <f>'[6]19c'!G21+'[6]21c'!G21+'[6]20c'!G21</f>
        <v>5719</v>
      </c>
      <c r="H20" s="80">
        <f>[6]dataIndustry!G24</f>
        <v>676941</v>
      </c>
      <c r="I20" s="473">
        <f t="shared" si="2"/>
        <v>0.84482990393549806</v>
      </c>
      <c r="K20">
        <f t="shared" si="3"/>
        <v>1.8739726027397259</v>
      </c>
    </row>
    <row r="21" spans="1:11" ht="12.75" customHeight="1">
      <c r="A21" s="468">
        <v>2003</v>
      </c>
      <c r="B21" s="82">
        <f>'[6]19c'!B22+'[6]21c'!B22+'[6]20c'!B22</f>
        <v>2553</v>
      </c>
      <c r="C21" s="80">
        <f>[6]dataIndustry!G157</f>
        <v>53787</v>
      </c>
      <c r="D21" s="81">
        <f t="shared" si="0"/>
        <v>4.7465000836633386</v>
      </c>
      <c r="E21" s="80">
        <f>[6]dataIndustry!C300</f>
        <v>134800</v>
      </c>
      <c r="F21" s="81">
        <f t="shared" si="1"/>
        <v>1.8939169139465875</v>
      </c>
      <c r="G21" s="80">
        <f>'[6]19c'!G22+'[6]21c'!G22+'[6]20c'!G22</f>
        <v>5779</v>
      </c>
      <c r="H21" s="80">
        <f>[6]dataIndustry!G25</f>
        <v>697783</v>
      </c>
      <c r="I21" s="473">
        <f t="shared" si="2"/>
        <v>0.82819443867219478</v>
      </c>
      <c r="K21">
        <f t="shared" si="3"/>
        <v>1.8939169139465875</v>
      </c>
    </row>
    <row r="22" spans="1:11" ht="12.75" customHeight="1">
      <c r="A22" s="468">
        <v>2004</v>
      </c>
      <c r="B22" s="82">
        <f>'[6]19c'!B23+'[6]21c'!B23+'[6]20c'!B23</f>
        <v>3241</v>
      </c>
      <c r="C22" s="80">
        <f>[6]dataIndustry!G158</f>
        <v>71795</v>
      </c>
      <c r="D22" s="81">
        <f t="shared" si="0"/>
        <v>4.5142419388536803</v>
      </c>
      <c r="E22" s="80">
        <f>[6]dataIndustry!C301</f>
        <v>159300</v>
      </c>
      <c r="F22" s="81">
        <f t="shared" si="1"/>
        <v>2.0345260514752042</v>
      </c>
      <c r="G22" s="80">
        <f>'[6]19c'!G23+'[6]21c'!G23+'[6]20c'!G23</f>
        <v>6406</v>
      </c>
      <c r="H22" s="80">
        <f>[6]dataIndustry!G26</f>
        <v>794015</v>
      </c>
      <c r="I22" s="473">
        <f t="shared" si="2"/>
        <v>0.80678576601197705</v>
      </c>
      <c r="K22">
        <f t="shared" si="3"/>
        <v>2.0345260514752042</v>
      </c>
    </row>
    <row r="23" spans="1:11" ht="12.75" customHeight="1">
      <c r="A23" s="468">
        <v>2005</v>
      </c>
      <c r="B23" s="82">
        <f>'[6]19c'!B24+'[6]21c'!B24+'[6]20c'!B24</f>
        <v>3849</v>
      </c>
      <c r="C23" s="80">
        <f>[6]dataIndustry!G159</f>
        <v>103236</v>
      </c>
      <c r="D23" s="81">
        <f t="shared" si="0"/>
        <v>3.7283505753806812</v>
      </c>
      <c r="E23" s="80">
        <f>[6]dataIndustry!C302</f>
        <v>192000</v>
      </c>
      <c r="F23" s="81">
        <f t="shared" si="1"/>
        <v>2.0046874999999997</v>
      </c>
      <c r="G23" s="80">
        <f>'[6]19c'!G24+'[6]21c'!G24+'[6]20c'!G24</f>
        <v>7295</v>
      </c>
      <c r="H23" s="80">
        <f>[6]dataIndustry!G27</f>
        <v>1023512</v>
      </c>
      <c r="I23" s="473">
        <f t="shared" si="2"/>
        <v>0.71274200986407588</v>
      </c>
      <c r="K23">
        <f t="shared" si="3"/>
        <v>2.0046874999999997</v>
      </c>
    </row>
    <row r="24" spans="1:11" ht="12.75" customHeight="1">
      <c r="A24" s="468">
        <v>2006</v>
      </c>
      <c r="B24" s="82">
        <f>'[6]19c'!B25+'[6]21c'!B25+'[6]20c'!B25</f>
        <v>5872</v>
      </c>
      <c r="C24" s="80">
        <f>[6]dataIndustry!G160</f>
        <v>154101</v>
      </c>
      <c r="D24" s="81">
        <f t="shared" si="0"/>
        <v>3.8104879267493397</v>
      </c>
      <c r="E24" s="80">
        <f>[6]dataIndustry!C303</f>
        <v>229000</v>
      </c>
      <c r="F24" s="81">
        <f t="shared" si="1"/>
        <v>2.5641921397379912</v>
      </c>
      <c r="G24" s="80">
        <f>'[6]19c'!G25+'[6]21c'!G25+'[6]20c'!G25</f>
        <v>9540</v>
      </c>
      <c r="H24" s="80">
        <f>[6]dataIndustry!G28</f>
        <v>1181827</v>
      </c>
      <c r="I24" s="473">
        <f t="shared" si="2"/>
        <v>0.80722474609227923</v>
      </c>
      <c r="K24">
        <f t="shared" si="3"/>
        <v>2.5641921397379912</v>
      </c>
    </row>
    <row r="25" spans="1:11" ht="12.75" customHeight="1">
      <c r="A25" s="468">
        <v>2007</v>
      </c>
      <c r="B25" s="82">
        <f>'[6]19c'!B26+'[6]21c'!B26+'[6]20c'!B26</f>
        <v>6381</v>
      </c>
      <c r="C25" s="80">
        <f>[6]dataIndustry!G161</f>
        <v>173822</v>
      </c>
      <c r="D25" s="81">
        <f t="shared" si="0"/>
        <v>3.6709967668074239</v>
      </c>
      <c r="E25" s="80">
        <f>[6]dataIndustry!C304</f>
        <v>242100</v>
      </c>
      <c r="F25" s="81">
        <f t="shared" si="1"/>
        <v>2.6356877323420074</v>
      </c>
      <c r="G25" s="80">
        <f>'[6]19c'!G26+'[6]21c'!G26+'[6]20c'!G26</f>
        <v>11189</v>
      </c>
      <c r="H25" s="80">
        <f>[6]dataIndustry!G29</f>
        <v>1295709</v>
      </c>
      <c r="I25" s="473">
        <f t="shared" si="2"/>
        <v>0.86354266274294611</v>
      </c>
      <c r="K25">
        <f t="shared" si="3"/>
        <v>2.6356877323420074</v>
      </c>
    </row>
    <row r="26" spans="1:11" ht="12.75" customHeight="1">
      <c r="A26" s="465">
        <v>2008</v>
      </c>
      <c r="B26" s="85">
        <f>'[6]19c'!B27+'[6]21c'!B27+'[6]20c'!B27</f>
        <v>7158</v>
      </c>
      <c r="C26" s="83">
        <f>[6]dataIndustry!G162</f>
        <v>199459</v>
      </c>
      <c r="D26" s="84">
        <f t="shared" si="0"/>
        <v>3.5887074536621566</v>
      </c>
      <c r="E26" s="83">
        <f>[6]dataIndustry!C305</f>
        <v>307200</v>
      </c>
      <c r="F26" s="84">
        <f t="shared" si="1"/>
        <v>2.330078125</v>
      </c>
      <c r="G26" s="83">
        <f>'[6]19c'!G27+'[6]21c'!G27+'[6]20c'!G27</f>
        <v>12837</v>
      </c>
      <c r="H26" s="83">
        <f>[6]dataIndustry!G30</f>
        <v>1385922</v>
      </c>
      <c r="I26" s="87">
        <f t="shared" si="2"/>
        <v>0.92624260239753742</v>
      </c>
      <c r="K26">
        <f t="shared" si="3"/>
        <v>2.330078125</v>
      </c>
    </row>
    <row r="27" spans="1:11" ht="12.75" customHeight="1">
      <c r="A27" s="466">
        <v>2009</v>
      </c>
      <c r="B27" s="474">
        <f>'[6]19c'!B28+'[6]21c'!B28+'[6]20c'!B28</f>
        <v>7078</v>
      </c>
      <c r="C27" s="475">
        <f>[6]dataIndustry!G163</f>
        <v>127411</v>
      </c>
      <c r="D27" s="462">
        <f>B27/C27*100</f>
        <v>5.5552503316040216</v>
      </c>
      <c r="E27" s="475">
        <f>[6]dataIndustry!C306</f>
        <v>231300</v>
      </c>
      <c r="F27" s="462">
        <f>B27/E27*100</f>
        <v>3.060095114569823</v>
      </c>
      <c r="G27" s="475">
        <f>'[6]19c'!G28+'[6]21c'!G28+'[6]20c'!G28</f>
        <v>13751</v>
      </c>
      <c r="H27" s="475">
        <f>[6]dataIndustry!G31</f>
        <v>1269032</v>
      </c>
      <c r="I27" s="463">
        <f>G27/H27*100</f>
        <v>1.0835818166917777</v>
      </c>
      <c r="K27">
        <f t="shared" si="3"/>
        <v>3.060095114569823</v>
      </c>
    </row>
    <row r="28" spans="1:11" ht="12.75" customHeight="1">
      <c r="A28" s="457"/>
      <c r="B28" s="83"/>
      <c r="C28" s="83"/>
      <c r="D28" s="84"/>
      <c r="E28" s="83"/>
      <c r="F28" s="84"/>
      <c r="G28" s="83"/>
      <c r="H28" s="83"/>
      <c r="I28" s="84"/>
    </row>
    <row r="29" spans="1:11" ht="15" customHeight="1">
      <c r="A29" s="927" t="s">
        <v>997</v>
      </c>
      <c r="B29" s="80"/>
      <c r="C29" s="80"/>
      <c r="D29" s="81"/>
      <c r="E29" s="81"/>
      <c r="F29" s="81"/>
      <c r="G29" s="80"/>
      <c r="H29" s="80"/>
      <c r="I29" s="81"/>
    </row>
    <row r="30" spans="1:11" ht="12.75" customHeight="1">
      <c r="A30" s="464" t="s">
        <v>571</v>
      </c>
      <c r="B30" s="458">
        <f>(((B13/B5)^(1/8))-1)*100</f>
        <v>18.895625382924663</v>
      </c>
      <c r="C30" s="459">
        <f t="shared" ref="C30:I30" si="4">(((C13/C5)^(1/8))-1)*100</f>
        <v>5.6237004181190153</v>
      </c>
      <c r="D30" s="459">
        <f>(((D13/D5)^(1/8))-1)*100</f>
        <v>12.565290661345685</v>
      </c>
      <c r="E30" s="459">
        <f>(((E13/E5)^(1/8))-1)*100</f>
        <v>0.60272589700882673</v>
      </c>
      <c r="F30" s="459">
        <f>(((F13/F5)^(1/8))-1)*100</f>
        <v>18.183304003753385</v>
      </c>
      <c r="G30" s="459">
        <f t="shared" si="4"/>
        <v>3.3116381648112592</v>
      </c>
      <c r="H30" s="459">
        <f t="shared" si="4"/>
        <v>1.7489842206666939</v>
      </c>
      <c r="I30" s="460">
        <f t="shared" si="4"/>
        <v>1.5357931640433753</v>
      </c>
    </row>
    <row r="31" spans="1:11" ht="12.75" customHeight="1">
      <c r="A31" s="465" t="s">
        <v>572</v>
      </c>
      <c r="B31" s="86">
        <f>(((B18/B13)^(1/5))-1)*100</f>
        <v>1.9025657085212977</v>
      </c>
      <c r="C31" s="84">
        <f t="shared" ref="C31:I31" si="5">(((C18/C13)^(1/5))-1)*100</f>
        <v>3.044521612663087</v>
      </c>
      <c r="D31" s="84">
        <f t="shared" si="5"/>
        <v>-1.1082160276645547</v>
      </c>
      <c r="E31" s="84">
        <f>(((E18/E13)^(1/5))-1)*100</f>
        <v>7.2621513081986055</v>
      </c>
      <c r="F31" s="84">
        <f>(((F18/F13)^(1/5))-1)*100</f>
        <v>-4.9967164878853776</v>
      </c>
      <c r="G31" s="84">
        <f t="shared" si="5"/>
        <v>4.27341847519358</v>
      </c>
      <c r="H31" s="84">
        <f t="shared" si="5"/>
        <v>4.4809823512148128</v>
      </c>
      <c r="I31" s="87">
        <f t="shared" si="5"/>
        <v>-0.19866187257264745</v>
      </c>
    </row>
    <row r="32" spans="1:11" ht="12.75" customHeight="1">
      <c r="A32" s="465" t="s">
        <v>573</v>
      </c>
      <c r="B32" s="86">
        <f>(((B27/B5)^(1/22))-1)*100</f>
        <v>11.930384041747576</v>
      </c>
      <c r="C32" s="84">
        <f t="shared" ref="C32:I32" si="6">(((C27/C5)^(1/22))-1)*100</f>
        <v>8.1172971595923968</v>
      </c>
      <c r="D32" s="84">
        <f t="shared" si="6"/>
        <v>3.5268055920105512</v>
      </c>
      <c r="E32" s="84">
        <f t="shared" si="6"/>
        <v>5.3753455114698978</v>
      </c>
      <c r="F32" s="84">
        <f t="shared" si="6"/>
        <v>6.2206567375517441</v>
      </c>
      <c r="G32" s="84">
        <f t="shared" si="6"/>
        <v>6.0866335560405327</v>
      </c>
      <c r="H32" s="84">
        <f t="shared" si="6"/>
        <v>5.682243654437813</v>
      </c>
      <c r="I32" s="87">
        <f t="shared" si="6"/>
        <v>0.3826469685153544</v>
      </c>
    </row>
    <row r="33" spans="1:9" ht="12.75" customHeight="1">
      <c r="A33" s="466" t="s">
        <v>574</v>
      </c>
      <c r="B33" s="461">
        <f>(((B27/B18)^(1/9))-1)*100</f>
        <v>11.760735646321852</v>
      </c>
      <c r="C33" s="462">
        <f t="shared" ref="C33:I33" si="7">(((C27/C18)^(1/9))-1)*100</f>
        <v>13.369857278011432</v>
      </c>
      <c r="D33" s="462">
        <f t="shared" si="7"/>
        <v>-1.419355788499943</v>
      </c>
      <c r="E33" s="462">
        <f t="shared" si="7"/>
        <v>8.7300907062810573</v>
      </c>
      <c r="F33" s="462">
        <f t="shared" si="7"/>
        <v>2.7873102288010099</v>
      </c>
      <c r="G33" s="462">
        <f t="shared" si="7"/>
        <v>9.6610797007408156</v>
      </c>
      <c r="H33" s="462">
        <f t="shared" si="7"/>
        <v>10.00234954500292</v>
      </c>
      <c r="I33" s="463">
        <f t="shared" si="7"/>
        <v>-0.31023868642233721</v>
      </c>
    </row>
    <row r="34" spans="1:9" ht="12.75" customHeight="1">
      <c r="A34" s="456"/>
      <c r="B34" s="88"/>
      <c r="C34" s="88"/>
      <c r="D34" s="88"/>
      <c r="E34" s="88"/>
      <c r="F34" s="88"/>
      <c r="G34" s="88"/>
      <c r="H34" s="88"/>
      <c r="I34" s="88"/>
    </row>
    <row r="35" spans="1:9" ht="25.5" customHeight="1">
      <c r="A35" s="1233" t="s">
        <v>575</v>
      </c>
      <c r="B35" s="1234"/>
      <c r="C35" s="1234"/>
      <c r="D35" s="1234"/>
      <c r="E35" s="1234"/>
      <c r="F35" s="1234"/>
      <c r="G35" s="1234"/>
      <c r="H35" s="1234"/>
      <c r="I35" s="1234"/>
    </row>
    <row r="36" spans="1:9">
      <c r="A36" s="455"/>
      <c r="B36" s="455"/>
      <c r="C36" s="455"/>
      <c r="D36" s="455"/>
      <c r="E36" s="455"/>
      <c r="F36" s="455"/>
      <c r="G36" s="455"/>
      <c r="H36" s="455"/>
      <c r="I36" s="455"/>
    </row>
  </sheetData>
  <mergeCells count="1">
    <mergeCell ref="A35:I35"/>
  </mergeCells>
  <pageMargins left="0.7" right="0.7" top="0.75" bottom="0.75" header="0.3" footer="0.3"/>
  <pageSetup scale="82" orientation="landscape" horizontalDpi="0" verticalDpi="0"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sheetPr>
    <tabColor rgb="FFFFFF00"/>
  </sheetPr>
  <dimension ref="A1:T65"/>
  <sheetViews>
    <sheetView view="pageBreakPreview" zoomScale="90" zoomScaleNormal="90" zoomScaleSheetLayoutView="90" workbookViewId="0">
      <pane ySplit="5" topLeftCell="A6" activePane="bottomLeft" state="frozen"/>
      <selection pane="bottomLeft"/>
    </sheetView>
  </sheetViews>
  <sheetFormatPr defaultRowHeight="12.75"/>
  <cols>
    <col min="1" max="1" width="9.140625" style="6" customWidth="1"/>
    <col min="2" max="17" width="15.28515625" style="6" customWidth="1"/>
    <col min="18" max="18" width="9.140625" style="6"/>
    <col min="19" max="19" width="8.7109375" style="6" bestFit="1" customWidth="1"/>
    <col min="20" max="16384" width="9.140625" style="6"/>
  </cols>
  <sheetData>
    <row r="1" spans="1:20" ht="15.75">
      <c r="A1" s="542" t="s">
        <v>920</v>
      </c>
    </row>
    <row r="2" spans="1:20" ht="18.75">
      <c r="A2" s="101"/>
    </row>
    <row r="3" spans="1:20" s="3" customFormat="1" ht="15" customHeight="1">
      <c r="A3" s="136"/>
      <c r="B3" s="1134" t="s">
        <v>118</v>
      </c>
      <c r="C3" s="1135"/>
      <c r="D3" s="1135"/>
      <c r="E3" s="1136"/>
      <c r="F3" s="602" t="s">
        <v>219</v>
      </c>
      <c r="G3" s="1134" t="s">
        <v>117</v>
      </c>
      <c r="H3" s="1135"/>
      <c r="I3" s="1135"/>
      <c r="J3" s="1135"/>
      <c r="K3" s="1135"/>
      <c r="L3" s="1136"/>
      <c r="M3" s="1134" t="s">
        <v>116</v>
      </c>
      <c r="N3" s="1135"/>
      <c r="O3" s="1135"/>
      <c r="P3" s="1135"/>
      <c r="Q3" s="1136"/>
    </row>
    <row r="4" spans="1:20" s="19" customFormat="1" ht="68.25" customHeight="1">
      <c r="A4" s="136"/>
      <c r="B4" s="128" t="s">
        <v>138</v>
      </c>
      <c r="C4" s="128" t="s">
        <v>137</v>
      </c>
      <c r="D4" s="128" t="s">
        <v>136</v>
      </c>
      <c r="E4" s="128" t="s">
        <v>135</v>
      </c>
      <c r="F4" s="574" t="s">
        <v>134</v>
      </c>
      <c r="G4" s="128" t="s">
        <v>133</v>
      </c>
      <c r="H4" s="128" t="s">
        <v>132</v>
      </c>
      <c r="I4" s="128" t="s">
        <v>131</v>
      </c>
      <c r="J4" s="128" t="s">
        <v>130</v>
      </c>
      <c r="K4" s="128" t="s">
        <v>129</v>
      </c>
      <c r="L4" s="128" t="s">
        <v>128</v>
      </c>
      <c r="M4" s="128" t="s">
        <v>114</v>
      </c>
      <c r="N4" s="128" t="s">
        <v>113</v>
      </c>
      <c r="O4" s="128" t="s">
        <v>112</v>
      </c>
      <c r="P4" s="128" t="s">
        <v>111</v>
      </c>
      <c r="Q4" s="128" t="s">
        <v>110</v>
      </c>
      <c r="S4" s="1132"/>
      <c r="T4" s="1132"/>
    </row>
    <row r="5" spans="1:20" s="19" customFormat="1" ht="30" customHeight="1">
      <c r="A5" s="192"/>
      <c r="B5" s="128" t="s">
        <v>104</v>
      </c>
      <c r="C5" s="128" t="s">
        <v>103</v>
      </c>
      <c r="D5" s="128" t="s">
        <v>102</v>
      </c>
      <c r="E5" s="128" t="s">
        <v>101</v>
      </c>
      <c r="F5" s="574" t="s">
        <v>100</v>
      </c>
      <c r="G5" s="128" t="s">
        <v>99</v>
      </c>
      <c r="H5" s="128" t="s">
        <v>98</v>
      </c>
      <c r="I5" s="128" t="s">
        <v>97</v>
      </c>
      <c r="J5" s="128" t="s">
        <v>96</v>
      </c>
      <c r="K5" s="128" t="s">
        <v>95</v>
      </c>
      <c r="L5" s="128" t="s">
        <v>94</v>
      </c>
      <c r="M5" s="128" t="s">
        <v>93</v>
      </c>
      <c r="N5" s="128" t="s">
        <v>127</v>
      </c>
      <c r="O5" s="128" t="s">
        <v>126</v>
      </c>
      <c r="P5" s="128" t="s">
        <v>90</v>
      </c>
      <c r="Q5" s="128" t="s">
        <v>89</v>
      </c>
    </row>
    <row r="6" spans="1:20" s="19" customFormat="1">
      <c r="A6" s="206">
        <f t="shared" ref="A6:A18" si="0">A7-1</f>
        <v>1961</v>
      </c>
      <c r="B6" s="445">
        <v>500</v>
      </c>
      <c r="C6" s="446">
        <v>1105</v>
      </c>
      <c r="D6" s="446">
        <v>515</v>
      </c>
      <c r="E6" s="635">
        <v>92</v>
      </c>
      <c r="F6" s="636">
        <v>761</v>
      </c>
      <c r="G6" s="446">
        <v>390</v>
      </c>
      <c r="H6" s="446">
        <v>939</v>
      </c>
      <c r="I6" s="446">
        <v>785</v>
      </c>
      <c r="J6" s="446">
        <v>582</v>
      </c>
      <c r="K6" s="446">
        <v>321</v>
      </c>
      <c r="L6" s="446">
        <v>255</v>
      </c>
      <c r="M6" s="633">
        <v>30805.1</v>
      </c>
      <c r="N6" s="634">
        <f t="shared" ref="N6:N24" si="1">SUM(C6,I6:K6)</f>
        <v>2793</v>
      </c>
      <c r="O6" s="634">
        <f t="shared" ref="O6:O53" si="2">SUM(B6,G6:H6)</f>
        <v>1829</v>
      </c>
      <c r="P6" s="634">
        <f t="shared" ref="P6:P53" si="3">SUM(D6,F6,L6)</f>
        <v>1531</v>
      </c>
      <c r="Q6" s="637">
        <f t="shared" ref="Q6:Q24" si="4">SUM(N6:P6)+E6</f>
        <v>6245</v>
      </c>
    </row>
    <row r="7" spans="1:20" s="19" customFormat="1">
      <c r="A7" s="105">
        <f t="shared" si="0"/>
        <v>1962</v>
      </c>
      <c r="B7" s="445">
        <v>523</v>
      </c>
      <c r="C7" s="446">
        <v>1121</v>
      </c>
      <c r="D7" s="446">
        <v>629</v>
      </c>
      <c r="E7" s="635">
        <v>98</v>
      </c>
      <c r="F7" s="638">
        <v>783</v>
      </c>
      <c r="G7" s="446">
        <v>447</v>
      </c>
      <c r="H7" s="446">
        <v>988</v>
      </c>
      <c r="I7" s="446">
        <v>844</v>
      </c>
      <c r="J7" s="446">
        <v>674</v>
      </c>
      <c r="K7" s="446">
        <v>371</v>
      </c>
      <c r="L7" s="446">
        <v>252</v>
      </c>
      <c r="M7" s="445">
        <v>33227.4</v>
      </c>
      <c r="N7" s="446">
        <f t="shared" si="1"/>
        <v>3010</v>
      </c>
      <c r="O7" s="446">
        <f t="shared" si="2"/>
        <v>1958</v>
      </c>
      <c r="P7" s="446">
        <f t="shared" si="3"/>
        <v>1664</v>
      </c>
      <c r="Q7" s="635">
        <f t="shared" si="4"/>
        <v>6730</v>
      </c>
    </row>
    <row r="8" spans="1:20" s="19" customFormat="1">
      <c r="A8" s="105">
        <f t="shared" si="0"/>
        <v>1963</v>
      </c>
      <c r="B8" s="445">
        <v>544</v>
      </c>
      <c r="C8" s="446">
        <v>1174</v>
      </c>
      <c r="D8" s="446">
        <v>684</v>
      </c>
      <c r="E8" s="635">
        <v>105</v>
      </c>
      <c r="F8" s="638">
        <v>822</v>
      </c>
      <c r="G8" s="446">
        <v>509</v>
      </c>
      <c r="H8" s="446">
        <v>1031</v>
      </c>
      <c r="I8" s="446">
        <v>919</v>
      </c>
      <c r="J8" s="446">
        <v>722</v>
      </c>
      <c r="K8" s="446">
        <v>386</v>
      </c>
      <c r="L8" s="446">
        <v>261</v>
      </c>
      <c r="M8" s="445">
        <v>35671.300000000003</v>
      </c>
      <c r="N8" s="446">
        <f t="shared" si="1"/>
        <v>3201</v>
      </c>
      <c r="O8" s="446">
        <f t="shared" si="2"/>
        <v>2084</v>
      </c>
      <c r="P8" s="446">
        <f t="shared" si="3"/>
        <v>1767</v>
      </c>
      <c r="Q8" s="635">
        <f t="shared" si="4"/>
        <v>7157</v>
      </c>
    </row>
    <row r="9" spans="1:20" s="19" customFormat="1">
      <c r="A9" s="105">
        <f t="shared" si="0"/>
        <v>1964</v>
      </c>
      <c r="B9" s="445">
        <v>599</v>
      </c>
      <c r="C9" s="446">
        <v>1352</v>
      </c>
      <c r="D9" s="446">
        <v>758</v>
      </c>
      <c r="E9" s="635">
        <v>108</v>
      </c>
      <c r="F9" s="638">
        <v>866</v>
      </c>
      <c r="G9" s="446">
        <v>549</v>
      </c>
      <c r="H9" s="446">
        <v>1133</v>
      </c>
      <c r="I9" s="446">
        <v>1040</v>
      </c>
      <c r="J9" s="446">
        <v>822</v>
      </c>
      <c r="K9" s="446">
        <v>441</v>
      </c>
      <c r="L9" s="446">
        <v>261</v>
      </c>
      <c r="M9" s="445">
        <v>38919.699999999997</v>
      </c>
      <c r="N9" s="446">
        <f t="shared" si="1"/>
        <v>3655</v>
      </c>
      <c r="O9" s="446">
        <f t="shared" si="2"/>
        <v>2281</v>
      </c>
      <c r="P9" s="446">
        <f t="shared" si="3"/>
        <v>1885</v>
      </c>
      <c r="Q9" s="635">
        <f t="shared" si="4"/>
        <v>7929</v>
      </c>
    </row>
    <row r="10" spans="1:20" s="19" customFormat="1">
      <c r="A10" s="105">
        <f t="shared" si="0"/>
        <v>1965</v>
      </c>
      <c r="B10" s="445">
        <v>633</v>
      </c>
      <c r="C10" s="446">
        <v>1469</v>
      </c>
      <c r="D10" s="446">
        <v>815</v>
      </c>
      <c r="E10" s="635">
        <v>121</v>
      </c>
      <c r="F10" s="638">
        <v>922</v>
      </c>
      <c r="G10" s="446">
        <v>578</v>
      </c>
      <c r="H10" s="446">
        <v>1167</v>
      </c>
      <c r="I10" s="446">
        <v>1219</v>
      </c>
      <c r="J10" s="446">
        <v>983</v>
      </c>
      <c r="K10" s="446">
        <v>493</v>
      </c>
      <c r="L10" s="446">
        <v>238</v>
      </c>
      <c r="M10" s="445">
        <v>42905.4</v>
      </c>
      <c r="N10" s="446">
        <f t="shared" si="1"/>
        <v>4164</v>
      </c>
      <c r="O10" s="446">
        <f t="shared" si="2"/>
        <v>2378</v>
      </c>
      <c r="P10" s="446">
        <f t="shared" si="3"/>
        <v>1975</v>
      </c>
      <c r="Q10" s="635">
        <f t="shared" si="4"/>
        <v>8638</v>
      </c>
    </row>
    <row r="11" spans="1:20" s="19" customFormat="1">
      <c r="A11" s="105">
        <f t="shared" si="0"/>
        <v>1966</v>
      </c>
      <c r="B11" s="445">
        <v>692</v>
      </c>
      <c r="C11" s="446">
        <v>1483</v>
      </c>
      <c r="D11" s="446">
        <v>907</v>
      </c>
      <c r="E11" s="635">
        <v>143</v>
      </c>
      <c r="F11" s="638">
        <v>1022</v>
      </c>
      <c r="G11" s="446">
        <v>615</v>
      </c>
      <c r="H11" s="446">
        <v>1255</v>
      </c>
      <c r="I11" s="446">
        <v>1259</v>
      </c>
      <c r="J11" s="446">
        <v>1105</v>
      </c>
      <c r="K11" s="446">
        <v>546</v>
      </c>
      <c r="L11" s="446">
        <v>221</v>
      </c>
      <c r="M11" s="445">
        <v>47856.800000000003</v>
      </c>
      <c r="N11" s="446">
        <f t="shared" si="1"/>
        <v>4393</v>
      </c>
      <c r="O11" s="446">
        <f t="shared" si="2"/>
        <v>2562</v>
      </c>
      <c r="P11" s="446">
        <f t="shared" si="3"/>
        <v>2150</v>
      </c>
      <c r="Q11" s="635">
        <f t="shared" si="4"/>
        <v>9248</v>
      </c>
    </row>
    <row r="12" spans="1:20" s="19" customFormat="1">
      <c r="A12" s="105">
        <f t="shared" si="0"/>
        <v>1967</v>
      </c>
      <c r="B12" s="445">
        <v>682</v>
      </c>
      <c r="C12" s="446">
        <v>1634</v>
      </c>
      <c r="D12" s="446">
        <v>1037</v>
      </c>
      <c r="E12" s="635">
        <v>152</v>
      </c>
      <c r="F12" s="638">
        <v>1104</v>
      </c>
      <c r="G12" s="446">
        <v>654</v>
      </c>
      <c r="H12" s="446">
        <v>1225</v>
      </c>
      <c r="I12" s="446">
        <v>1237</v>
      </c>
      <c r="J12" s="446">
        <v>1111</v>
      </c>
      <c r="K12" s="446">
        <v>525</v>
      </c>
      <c r="L12" s="446">
        <v>227</v>
      </c>
      <c r="M12" s="445">
        <v>50513.1</v>
      </c>
      <c r="N12" s="446">
        <f t="shared" si="1"/>
        <v>4507</v>
      </c>
      <c r="O12" s="446">
        <f t="shared" si="2"/>
        <v>2561</v>
      </c>
      <c r="P12" s="446">
        <f t="shared" si="3"/>
        <v>2368</v>
      </c>
      <c r="Q12" s="635">
        <f t="shared" si="4"/>
        <v>9588</v>
      </c>
    </row>
    <row r="13" spans="1:20" s="19" customFormat="1">
      <c r="A13" s="105">
        <f t="shared" si="0"/>
        <v>1968</v>
      </c>
      <c r="B13" s="445">
        <v>723</v>
      </c>
      <c r="C13" s="446">
        <v>1742</v>
      </c>
      <c r="D13" s="446">
        <v>1184</v>
      </c>
      <c r="E13" s="635">
        <v>161</v>
      </c>
      <c r="F13" s="638">
        <v>1228</v>
      </c>
      <c r="G13" s="446">
        <v>784</v>
      </c>
      <c r="H13" s="446">
        <v>1274</v>
      </c>
      <c r="I13" s="446">
        <v>1360</v>
      </c>
      <c r="J13" s="446">
        <v>1190</v>
      </c>
      <c r="K13" s="446">
        <v>592</v>
      </c>
      <c r="L13" s="446">
        <v>249</v>
      </c>
      <c r="M13" s="445">
        <v>54873.7</v>
      </c>
      <c r="N13" s="446">
        <f t="shared" si="1"/>
        <v>4884</v>
      </c>
      <c r="O13" s="446">
        <f t="shared" si="2"/>
        <v>2781</v>
      </c>
      <c r="P13" s="446">
        <f t="shared" si="3"/>
        <v>2661</v>
      </c>
      <c r="Q13" s="635">
        <f t="shared" si="4"/>
        <v>10487</v>
      </c>
    </row>
    <row r="14" spans="1:20" s="19" customFormat="1">
      <c r="A14" s="105">
        <f t="shared" si="0"/>
        <v>1969</v>
      </c>
      <c r="B14" s="445">
        <v>828</v>
      </c>
      <c r="C14" s="446">
        <v>1831</v>
      </c>
      <c r="D14" s="446">
        <v>1212</v>
      </c>
      <c r="E14" s="635">
        <v>169</v>
      </c>
      <c r="F14" s="638">
        <v>1347</v>
      </c>
      <c r="G14" s="446">
        <v>846</v>
      </c>
      <c r="H14" s="446">
        <v>1474</v>
      </c>
      <c r="I14" s="446">
        <v>1461</v>
      </c>
      <c r="J14" s="446">
        <v>1295</v>
      </c>
      <c r="K14" s="446">
        <v>635</v>
      </c>
      <c r="L14" s="446">
        <v>234</v>
      </c>
      <c r="M14" s="445">
        <v>59736.1</v>
      </c>
      <c r="N14" s="446">
        <f t="shared" si="1"/>
        <v>5222</v>
      </c>
      <c r="O14" s="446">
        <f t="shared" si="2"/>
        <v>3148</v>
      </c>
      <c r="P14" s="446">
        <f t="shared" si="3"/>
        <v>2793</v>
      </c>
      <c r="Q14" s="635">
        <f t="shared" si="4"/>
        <v>11332</v>
      </c>
    </row>
    <row r="15" spans="1:20" s="19" customFormat="1">
      <c r="A15" s="105">
        <f t="shared" si="0"/>
        <v>1970</v>
      </c>
      <c r="B15" s="445">
        <v>806</v>
      </c>
      <c r="C15" s="446">
        <v>2135</v>
      </c>
      <c r="D15" s="446">
        <v>1362</v>
      </c>
      <c r="E15" s="635">
        <v>187</v>
      </c>
      <c r="F15" s="638">
        <v>1555</v>
      </c>
      <c r="G15" s="446">
        <v>717</v>
      </c>
      <c r="H15" s="446">
        <v>1547</v>
      </c>
      <c r="I15" s="446">
        <v>1545</v>
      </c>
      <c r="J15" s="446">
        <v>1329</v>
      </c>
      <c r="K15" s="446">
        <v>620</v>
      </c>
      <c r="L15" s="446">
        <v>257</v>
      </c>
      <c r="M15" s="445">
        <v>63663.3</v>
      </c>
      <c r="N15" s="446">
        <f t="shared" si="1"/>
        <v>5629</v>
      </c>
      <c r="O15" s="446">
        <f t="shared" si="2"/>
        <v>3070</v>
      </c>
      <c r="P15" s="446">
        <f t="shared" si="3"/>
        <v>3174</v>
      </c>
      <c r="Q15" s="635">
        <f t="shared" si="4"/>
        <v>12060</v>
      </c>
    </row>
    <row r="16" spans="1:20" s="19" customFormat="1">
      <c r="A16" s="105">
        <f t="shared" si="0"/>
        <v>1971</v>
      </c>
      <c r="B16" s="445">
        <v>841</v>
      </c>
      <c r="C16" s="446">
        <v>1884</v>
      </c>
      <c r="D16" s="446">
        <v>1573</v>
      </c>
      <c r="E16" s="635">
        <v>195</v>
      </c>
      <c r="F16" s="638">
        <v>1709</v>
      </c>
      <c r="G16" s="446">
        <v>854</v>
      </c>
      <c r="H16" s="446">
        <v>1527</v>
      </c>
      <c r="I16" s="446">
        <v>1607</v>
      </c>
      <c r="J16" s="446">
        <v>1459</v>
      </c>
      <c r="K16" s="446">
        <v>753</v>
      </c>
      <c r="L16" s="446">
        <v>291</v>
      </c>
      <c r="M16" s="445">
        <v>69228.3</v>
      </c>
      <c r="N16" s="446">
        <f t="shared" si="1"/>
        <v>5703</v>
      </c>
      <c r="O16" s="446">
        <f t="shared" si="2"/>
        <v>3222</v>
      </c>
      <c r="P16" s="446">
        <f t="shared" si="3"/>
        <v>3573</v>
      </c>
      <c r="Q16" s="635">
        <f t="shared" si="4"/>
        <v>12693</v>
      </c>
    </row>
    <row r="17" spans="1:20" s="19" customFormat="1">
      <c r="A17" s="105">
        <f t="shared" si="0"/>
        <v>1972</v>
      </c>
      <c r="B17" s="445">
        <v>967</v>
      </c>
      <c r="C17" s="446">
        <v>2021</v>
      </c>
      <c r="D17" s="446">
        <v>1845</v>
      </c>
      <c r="E17" s="635">
        <v>244</v>
      </c>
      <c r="F17" s="638">
        <v>1865</v>
      </c>
      <c r="G17" s="446">
        <v>1206</v>
      </c>
      <c r="H17" s="446">
        <v>1652</v>
      </c>
      <c r="I17" s="446">
        <v>1702</v>
      </c>
      <c r="J17" s="446">
        <v>1578</v>
      </c>
      <c r="K17" s="446">
        <v>889</v>
      </c>
      <c r="L17" s="446">
        <v>322</v>
      </c>
      <c r="M17" s="445">
        <v>77140.800000000003</v>
      </c>
      <c r="N17" s="446">
        <f t="shared" si="1"/>
        <v>6190</v>
      </c>
      <c r="O17" s="446">
        <f t="shared" si="2"/>
        <v>3825</v>
      </c>
      <c r="P17" s="446">
        <f t="shared" si="3"/>
        <v>4032</v>
      </c>
      <c r="Q17" s="635">
        <f t="shared" si="4"/>
        <v>14291</v>
      </c>
    </row>
    <row r="18" spans="1:20" s="19" customFormat="1">
      <c r="A18" s="105">
        <f t="shared" si="0"/>
        <v>1973</v>
      </c>
      <c r="B18" s="445">
        <v>1308</v>
      </c>
      <c r="C18" s="446">
        <v>2996</v>
      </c>
      <c r="D18" s="446">
        <v>2627</v>
      </c>
      <c r="E18" s="635">
        <v>339</v>
      </c>
      <c r="F18" s="638">
        <v>2139</v>
      </c>
      <c r="G18" s="446">
        <v>1714</v>
      </c>
      <c r="H18" s="446">
        <v>2067</v>
      </c>
      <c r="I18" s="446">
        <v>1970</v>
      </c>
      <c r="J18" s="446">
        <v>1845</v>
      </c>
      <c r="K18" s="446">
        <v>1000</v>
      </c>
      <c r="L18" s="446">
        <v>355</v>
      </c>
      <c r="M18" s="445">
        <v>91985.7</v>
      </c>
      <c r="N18" s="446">
        <f t="shared" si="1"/>
        <v>7811</v>
      </c>
      <c r="O18" s="446">
        <f t="shared" si="2"/>
        <v>5089</v>
      </c>
      <c r="P18" s="446">
        <f t="shared" si="3"/>
        <v>5121</v>
      </c>
      <c r="Q18" s="635">
        <f t="shared" si="4"/>
        <v>18360</v>
      </c>
    </row>
    <row r="19" spans="1:20" s="19" customFormat="1">
      <c r="A19" s="105">
        <f>'[1]Inten BERD'!A4</f>
        <v>1974</v>
      </c>
      <c r="B19" s="445">
        <v>1409</v>
      </c>
      <c r="C19" s="446">
        <v>3596</v>
      </c>
      <c r="D19" s="446">
        <v>4426</v>
      </c>
      <c r="E19" s="635">
        <v>389</v>
      </c>
      <c r="F19" s="638">
        <v>2476</v>
      </c>
      <c r="G19" s="446">
        <v>1562</v>
      </c>
      <c r="H19" s="446">
        <v>3301</v>
      </c>
      <c r="I19" s="446">
        <v>2348</v>
      </c>
      <c r="J19" s="446">
        <v>2372</v>
      </c>
      <c r="K19" s="446">
        <v>1141</v>
      </c>
      <c r="L19" s="446">
        <v>383</v>
      </c>
      <c r="M19" s="445">
        <v>110278.9</v>
      </c>
      <c r="N19" s="446">
        <f t="shared" si="1"/>
        <v>9457</v>
      </c>
      <c r="O19" s="446">
        <f t="shared" si="2"/>
        <v>6272</v>
      </c>
      <c r="P19" s="446">
        <f t="shared" si="3"/>
        <v>7285</v>
      </c>
      <c r="Q19" s="635">
        <f t="shared" si="4"/>
        <v>23403</v>
      </c>
      <c r="S19" s="114"/>
      <c r="T19" s="114"/>
    </row>
    <row r="20" spans="1:20" s="19" customFormat="1">
      <c r="A20" s="105">
        <f>'[1]Inten BERD'!A5</f>
        <v>1975</v>
      </c>
      <c r="B20" s="445">
        <v>1339</v>
      </c>
      <c r="C20" s="446">
        <v>3542</v>
      </c>
      <c r="D20" s="446">
        <v>5551</v>
      </c>
      <c r="E20" s="635">
        <v>424</v>
      </c>
      <c r="F20" s="638">
        <v>2727</v>
      </c>
      <c r="G20" s="446">
        <v>1462</v>
      </c>
      <c r="H20" s="446">
        <v>2819</v>
      </c>
      <c r="I20" s="446">
        <v>2456</v>
      </c>
      <c r="J20" s="446">
        <v>2479</v>
      </c>
      <c r="K20" s="446">
        <v>1289</v>
      </c>
      <c r="L20" s="446">
        <v>781</v>
      </c>
      <c r="M20" s="445">
        <v>125236.3</v>
      </c>
      <c r="N20" s="446">
        <f t="shared" si="1"/>
        <v>9766</v>
      </c>
      <c r="O20" s="446">
        <f t="shared" si="2"/>
        <v>5620</v>
      </c>
      <c r="P20" s="446">
        <f t="shared" si="3"/>
        <v>9059</v>
      </c>
      <c r="Q20" s="635">
        <f t="shared" si="4"/>
        <v>24869</v>
      </c>
      <c r="S20" s="114"/>
      <c r="T20" s="114"/>
    </row>
    <row r="21" spans="1:20" s="19" customFormat="1">
      <c r="A21" s="105">
        <f>'[1]Inten BERD'!A6</f>
        <v>1976</v>
      </c>
      <c r="B21" s="445">
        <v>1605</v>
      </c>
      <c r="C21" s="446">
        <v>3862</v>
      </c>
      <c r="D21" s="446">
        <v>6466</v>
      </c>
      <c r="E21" s="635">
        <v>526</v>
      </c>
      <c r="F21" s="638">
        <v>3339</v>
      </c>
      <c r="G21" s="446">
        <v>1937</v>
      </c>
      <c r="H21" s="446">
        <v>3247</v>
      </c>
      <c r="I21" s="446">
        <v>2521</v>
      </c>
      <c r="J21" s="446">
        <v>2769</v>
      </c>
      <c r="K21" s="446">
        <v>1403</v>
      </c>
      <c r="L21" s="446">
        <v>540</v>
      </c>
      <c r="M21" s="445">
        <v>142441.5</v>
      </c>
      <c r="N21" s="446">
        <f t="shared" si="1"/>
        <v>10555</v>
      </c>
      <c r="O21" s="446">
        <f t="shared" si="2"/>
        <v>6789</v>
      </c>
      <c r="P21" s="446">
        <f t="shared" si="3"/>
        <v>10345</v>
      </c>
      <c r="Q21" s="635">
        <f t="shared" si="4"/>
        <v>28215</v>
      </c>
      <c r="S21" s="114"/>
      <c r="T21" s="114"/>
    </row>
    <row r="22" spans="1:20" s="19" customFormat="1">
      <c r="A22" s="105">
        <f>'[1]Inten BERD'!A7</f>
        <v>1977</v>
      </c>
      <c r="B22" s="445">
        <v>1847</v>
      </c>
      <c r="C22" s="446">
        <v>4084</v>
      </c>
      <c r="D22" s="446">
        <v>8126</v>
      </c>
      <c r="E22" s="635">
        <v>685</v>
      </c>
      <c r="F22" s="638">
        <v>4372</v>
      </c>
      <c r="G22" s="446">
        <v>2465</v>
      </c>
      <c r="H22" s="446">
        <v>3410</v>
      </c>
      <c r="I22" s="446">
        <v>3118</v>
      </c>
      <c r="J22" s="446">
        <v>2851</v>
      </c>
      <c r="K22" s="446">
        <v>1452</v>
      </c>
      <c r="L22" s="446">
        <v>787</v>
      </c>
      <c r="M22" s="445">
        <v>156374.29999999999</v>
      </c>
      <c r="N22" s="446">
        <f t="shared" si="1"/>
        <v>11505</v>
      </c>
      <c r="O22" s="446">
        <f t="shared" si="2"/>
        <v>7722</v>
      </c>
      <c r="P22" s="446">
        <f t="shared" si="3"/>
        <v>13285</v>
      </c>
      <c r="Q22" s="635">
        <f t="shared" si="4"/>
        <v>33197</v>
      </c>
      <c r="S22" s="114"/>
      <c r="T22" s="114"/>
    </row>
    <row r="23" spans="1:20" s="19" customFormat="1">
      <c r="A23" s="105">
        <f>'[1]Inten BERD'!A8</f>
        <v>1978</v>
      </c>
      <c r="B23" s="445">
        <v>2181</v>
      </c>
      <c r="C23" s="446">
        <v>4423</v>
      </c>
      <c r="D23" s="446">
        <v>9271</v>
      </c>
      <c r="E23" s="635">
        <v>914</v>
      </c>
      <c r="F23" s="638">
        <v>5091</v>
      </c>
      <c r="G23" s="446">
        <v>3106</v>
      </c>
      <c r="H23" s="446">
        <v>3872</v>
      </c>
      <c r="I23" s="446">
        <v>3618</v>
      </c>
      <c r="J23" s="446">
        <v>3203</v>
      </c>
      <c r="K23" s="446">
        <v>1663</v>
      </c>
      <c r="L23" s="446">
        <v>534</v>
      </c>
      <c r="M23" s="445">
        <v>174222.7</v>
      </c>
      <c r="N23" s="446">
        <f t="shared" si="1"/>
        <v>12907</v>
      </c>
      <c r="O23" s="446">
        <f t="shared" si="2"/>
        <v>9159</v>
      </c>
      <c r="P23" s="446">
        <f t="shared" si="3"/>
        <v>14896</v>
      </c>
      <c r="Q23" s="635">
        <f t="shared" si="4"/>
        <v>37876</v>
      </c>
      <c r="S23" s="114"/>
      <c r="T23" s="114"/>
    </row>
    <row r="24" spans="1:20" s="19" customFormat="1">
      <c r="A24" s="105">
        <f>'[1]Inten BERD'!A9</f>
        <v>1979</v>
      </c>
      <c r="B24" s="445">
        <v>2727</v>
      </c>
      <c r="C24" s="446">
        <v>6412</v>
      </c>
      <c r="D24" s="446">
        <v>12022</v>
      </c>
      <c r="E24" s="635">
        <v>1273</v>
      </c>
      <c r="F24" s="638">
        <v>6119</v>
      </c>
      <c r="G24" s="446">
        <v>3523</v>
      </c>
      <c r="H24" s="446">
        <v>4911</v>
      </c>
      <c r="I24" s="446">
        <v>4141</v>
      </c>
      <c r="J24" s="446">
        <v>3567</v>
      </c>
      <c r="K24" s="446">
        <v>1858</v>
      </c>
      <c r="L24" s="446">
        <v>803</v>
      </c>
      <c r="M24" s="445">
        <v>202374.3</v>
      </c>
      <c r="N24" s="446">
        <f t="shared" si="1"/>
        <v>15978</v>
      </c>
      <c r="O24" s="446">
        <f t="shared" si="2"/>
        <v>11161</v>
      </c>
      <c r="P24" s="446">
        <f t="shared" si="3"/>
        <v>18944</v>
      </c>
      <c r="Q24" s="635">
        <f t="shared" si="4"/>
        <v>47356</v>
      </c>
      <c r="S24" s="114"/>
      <c r="T24" s="114"/>
    </row>
    <row r="25" spans="1:20" s="19" customFormat="1">
      <c r="A25" s="105">
        <f>'[1]Inten BERD'!A10</f>
        <v>1980</v>
      </c>
      <c r="B25" s="445">
        <v>2807</v>
      </c>
      <c r="C25" s="446">
        <v>7826</v>
      </c>
      <c r="D25" s="446">
        <v>15115</v>
      </c>
      <c r="E25" s="635">
        <v>1853</v>
      </c>
      <c r="F25" s="638">
        <v>7183</v>
      </c>
      <c r="G25" s="446">
        <v>3102</v>
      </c>
      <c r="H25" s="446">
        <v>5681</v>
      </c>
      <c r="I25" s="446">
        <v>4766</v>
      </c>
      <c r="J25" s="446">
        <v>3915</v>
      </c>
      <c r="K25" s="446">
        <v>1836</v>
      </c>
      <c r="L25" s="446">
        <v>1118</v>
      </c>
      <c r="M25" s="445">
        <v>229918.2</v>
      </c>
      <c r="N25" s="446">
        <f t="shared" ref="N25:N38" si="5">SUM(C25,E25,I25:K25)</f>
        <v>20196</v>
      </c>
      <c r="O25" s="446">
        <f t="shared" si="2"/>
        <v>11590</v>
      </c>
      <c r="P25" s="446">
        <f t="shared" si="3"/>
        <v>23416</v>
      </c>
      <c r="Q25" s="635">
        <f t="shared" ref="Q25:Q38" si="6">SUM(N25:P25)</f>
        <v>55202</v>
      </c>
      <c r="S25" s="114"/>
      <c r="T25" s="114"/>
    </row>
    <row r="26" spans="1:20" s="19" customFormat="1">
      <c r="A26" s="105">
        <f>'[1]Inten BERD'!A11</f>
        <v>1981</v>
      </c>
      <c r="B26" s="445">
        <v>2366</v>
      </c>
      <c r="C26" s="446">
        <v>6672</v>
      </c>
      <c r="D26" s="446">
        <v>15480</v>
      </c>
      <c r="E26" s="635">
        <v>2051</v>
      </c>
      <c r="F26" s="638">
        <v>8046</v>
      </c>
      <c r="G26" s="446">
        <v>2642</v>
      </c>
      <c r="H26" s="446">
        <v>5716</v>
      </c>
      <c r="I26" s="446">
        <v>4905</v>
      </c>
      <c r="J26" s="446">
        <v>4340</v>
      </c>
      <c r="K26" s="446">
        <v>2000</v>
      </c>
      <c r="L26" s="446">
        <v>707</v>
      </c>
      <c r="M26" s="445">
        <v>257890.9</v>
      </c>
      <c r="N26" s="446">
        <f t="shared" si="5"/>
        <v>19968</v>
      </c>
      <c r="O26" s="446">
        <f t="shared" si="2"/>
        <v>10724</v>
      </c>
      <c r="P26" s="446">
        <f t="shared" si="3"/>
        <v>24233</v>
      </c>
      <c r="Q26" s="635">
        <f t="shared" si="6"/>
        <v>54925</v>
      </c>
      <c r="S26" s="114"/>
      <c r="T26" s="114"/>
    </row>
    <row r="27" spans="1:20" s="19" customFormat="1">
      <c r="A27" s="105">
        <f>'[1]Inten BERD'!A12</f>
        <v>1982</v>
      </c>
      <c r="B27" s="445">
        <v>2053</v>
      </c>
      <c r="C27" s="446">
        <v>5062</v>
      </c>
      <c r="D27" s="446">
        <v>19003</v>
      </c>
      <c r="E27" s="635">
        <v>2048</v>
      </c>
      <c r="F27" s="638">
        <v>9133</v>
      </c>
      <c r="G27" s="446">
        <v>2006</v>
      </c>
      <c r="H27" s="446">
        <v>4783</v>
      </c>
      <c r="I27" s="446">
        <v>3976</v>
      </c>
      <c r="J27" s="446">
        <v>3953</v>
      </c>
      <c r="K27" s="446">
        <v>1793</v>
      </c>
      <c r="L27" s="446">
        <v>770</v>
      </c>
      <c r="M27" s="445">
        <v>265537.09999999998</v>
      </c>
      <c r="N27" s="446">
        <f t="shared" si="5"/>
        <v>16832</v>
      </c>
      <c r="O27" s="446">
        <f t="shared" si="2"/>
        <v>8842</v>
      </c>
      <c r="P27" s="446">
        <f t="shared" si="3"/>
        <v>28906</v>
      </c>
      <c r="Q27" s="635">
        <f t="shared" si="6"/>
        <v>54580</v>
      </c>
      <c r="S27" s="114"/>
      <c r="T27" s="114"/>
    </row>
    <row r="28" spans="1:20" s="19" customFormat="1">
      <c r="A28" s="105">
        <f>'[1]Inten BERD'!A13</f>
        <v>1983</v>
      </c>
      <c r="B28" s="445">
        <v>2644</v>
      </c>
      <c r="C28" s="446">
        <v>5448</v>
      </c>
      <c r="D28" s="446">
        <v>22606</v>
      </c>
      <c r="E28" s="635">
        <v>2033</v>
      </c>
      <c r="F28" s="638">
        <v>10482</v>
      </c>
      <c r="G28" s="446">
        <v>3079</v>
      </c>
      <c r="H28" s="446">
        <v>4974</v>
      </c>
      <c r="I28" s="446">
        <v>4760</v>
      </c>
      <c r="J28" s="446">
        <v>3906</v>
      </c>
      <c r="K28" s="446">
        <v>2053</v>
      </c>
      <c r="L28" s="446">
        <v>1350</v>
      </c>
      <c r="M28" s="445">
        <v>289501.90000000002</v>
      </c>
      <c r="N28" s="446">
        <f t="shared" si="5"/>
        <v>18200</v>
      </c>
      <c r="O28" s="446">
        <f t="shared" si="2"/>
        <v>10697</v>
      </c>
      <c r="P28" s="446">
        <f t="shared" si="3"/>
        <v>34438</v>
      </c>
      <c r="Q28" s="635">
        <f t="shared" si="6"/>
        <v>63335</v>
      </c>
      <c r="S28" s="114"/>
      <c r="T28" s="114"/>
    </row>
    <row r="29" spans="1:20" s="19" customFormat="1">
      <c r="A29" s="105">
        <f>'[1]Inten BERD'!A14</f>
        <v>1984</v>
      </c>
      <c r="B29" s="445">
        <v>2760</v>
      </c>
      <c r="C29" s="446">
        <v>7051</v>
      </c>
      <c r="D29" s="446">
        <v>24803</v>
      </c>
      <c r="E29" s="635">
        <v>2457</v>
      </c>
      <c r="F29" s="638">
        <v>11895</v>
      </c>
      <c r="G29" s="446">
        <v>3206</v>
      </c>
      <c r="H29" s="446">
        <v>6142</v>
      </c>
      <c r="I29" s="446">
        <v>5861</v>
      </c>
      <c r="J29" s="446">
        <v>4273</v>
      </c>
      <c r="K29" s="446">
        <v>2281</v>
      </c>
      <c r="L29" s="446">
        <v>1558</v>
      </c>
      <c r="M29" s="445">
        <v>319108.8</v>
      </c>
      <c r="N29" s="446">
        <f t="shared" si="5"/>
        <v>21923</v>
      </c>
      <c r="O29" s="446">
        <f t="shared" si="2"/>
        <v>12108</v>
      </c>
      <c r="P29" s="446">
        <f t="shared" si="3"/>
        <v>38256</v>
      </c>
      <c r="Q29" s="635">
        <f t="shared" si="6"/>
        <v>72287</v>
      </c>
      <c r="S29" s="114"/>
      <c r="T29" s="114"/>
    </row>
    <row r="30" spans="1:20" s="19" customFormat="1">
      <c r="A30" s="105">
        <f>'[1]Inten BERD'!A15</f>
        <v>1985</v>
      </c>
      <c r="B30" s="445">
        <v>2647</v>
      </c>
      <c r="C30" s="446">
        <v>6427</v>
      </c>
      <c r="D30" s="446">
        <v>26214</v>
      </c>
      <c r="E30" s="635">
        <v>2768</v>
      </c>
      <c r="F30" s="638">
        <v>13054</v>
      </c>
      <c r="G30" s="446">
        <v>3676</v>
      </c>
      <c r="H30" s="446">
        <v>6217</v>
      </c>
      <c r="I30" s="446">
        <v>6091</v>
      </c>
      <c r="J30" s="446">
        <v>4889</v>
      </c>
      <c r="K30" s="446">
        <v>2604</v>
      </c>
      <c r="L30" s="446">
        <v>1529</v>
      </c>
      <c r="M30" s="445">
        <v>345714.7</v>
      </c>
      <c r="N30" s="446">
        <f t="shared" si="5"/>
        <v>22779</v>
      </c>
      <c r="O30" s="446">
        <f t="shared" si="2"/>
        <v>12540</v>
      </c>
      <c r="P30" s="446">
        <f t="shared" si="3"/>
        <v>40797</v>
      </c>
      <c r="Q30" s="635">
        <f t="shared" si="6"/>
        <v>76116</v>
      </c>
      <c r="S30" s="114"/>
      <c r="T30" s="114"/>
    </row>
    <row r="31" spans="1:20" s="19" customFormat="1">
      <c r="A31" s="105">
        <f>'[1]Inten BERD'!A16</f>
        <v>1986</v>
      </c>
      <c r="B31" s="445">
        <v>2690</v>
      </c>
      <c r="C31" s="446">
        <v>6526</v>
      </c>
      <c r="D31" s="446">
        <v>14100</v>
      </c>
      <c r="E31" s="635">
        <v>2035</v>
      </c>
      <c r="F31" s="638">
        <v>13990</v>
      </c>
      <c r="G31" s="446">
        <v>4238</v>
      </c>
      <c r="H31" s="446">
        <v>7298</v>
      </c>
      <c r="I31" s="446">
        <v>6145</v>
      </c>
      <c r="J31" s="446">
        <v>5170</v>
      </c>
      <c r="K31" s="446">
        <v>2977</v>
      </c>
      <c r="L31" s="446">
        <v>2079</v>
      </c>
      <c r="M31" s="445">
        <v>359563.5</v>
      </c>
      <c r="N31" s="446">
        <f t="shared" si="5"/>
        <v>22853</v>
      </c>
      <c r="O31" s="446">
        <f t="shared" si="2"/>
        <v>14226</v>
      </c>
      <c r="P31" s="446">
        <f t="shared" si="3"/>
        <v>30169</v>
      </c>
      <c r="Q31" s="635">
        <f t="shared" si="6"/>
        <v>67248</v>
      </c>
      <c r="S31" s="114"/>
      <c r="T31" s="114"/>
    </row>
    <row r="32" spans="1:20" s="19" customFormat="1">
      <c r="A32" s="105">
        <f>'[1]Inten BERD'!A17</f>
        <v>1987</v>
      </c>
      <c r="B32" s="445">
        <v>3453</v>
      </c>
      <c r="C32" s="446">
        <v>8247</v>
      </c>
      <c r="D32" s="446">
        <v>15386</v>
      </c>
      <c r="E32" s="635">
        <v>1757</v>
      </c>
      <c r="F32" s="638">
        <v>14543</v>
      </c>
      <c r="G32" s="446">
        <v>5075</v>
      </c>
      <c r="H32" s="446">
        <v>9030</v>
      </c>
      <c r="I32" s="446">
        <v>7282</v>
      </c>
      <c r="J32" s="446">
        <v>5830</v>
      </c>
      <c r="K32" s="446">
        <v>3499</v>
      </c>
      <c r="L32" s="446">
        <v>1296</v>
      </c>
      <c r="M32" s="445">
        <v>392699.3</v>
      </c>
      <c r="N32" s="446">
        <f t="shared" si="5"/>
        <v>26615</v>
      </c>
      <c r="O32" s="446">
        <f t="shared" si="2"/>
        <v>17558</v>
      </c>
      <c r="P32" s="446">
        <f t="shared" si="3"/>
        <v>31225</v>
      </c>
      <c r="Q32" s="635">
        <f t="shared" si="6"/>
        <v>75398</v>
      </c>
      <c r="S32" s="114"/>
      <c r="T32" s="114"/>
    </row>
    <row r="33" spans="1:20" s="19" customFormat="1">
      <c r="A33" s="105">
        <f>'[1]Inten BERD'!A18</f>
        <v>1988</v>
      </c>
      <c r="B33" s="445">
        <v>3855</v>
      </c>
      <c r="C33" s="446">
        <v>10964</v>
      </c>
      <c r="D33" s="446">
        <v>12437</v>
      </c>
      <c r="E33" s="635">
        <v>2298</v>
      </c>
      <c r="F33" s="638">
        <v>15659</v>
      </c>
      <c r="G33" s="446">
        <v>4731</v>
      </c>
      <c r="H33" s="446">
        <v>10347</v>
      </c>
      <c r="I33" s="446">
        <v>8817</v>
      </c>
      <c r="J33" s="446">
        <v>6261</v>
      </c>
      <c r="K33" s="446">
        <v>3716</v>
      </c>
      <c r="L33" s="446">
        <v>1874</v>
      </c>
      <c r="M33" s="445">
        <v>430970.6</v>
      </c>
      <c r="N33" s="446">
        <f t="shared" si="5"/>
        <v>32056</v>
      </c>
      <c r="O33" s="446">
        <f t="shared" si="2"/>
        <v>18933</v>
      </c>
      <c r="P33" s="446">
        <f t="shared" si="3"/>
        <v>29970</v>
      </c>
      <c r="Q33" s="635">
        <f t="shared" si="6"/>
        <v>80959</v>
      </c>
      <c r="S33" s="114"/>
      <c r="T33" s="114"/>
    </row>
    <row r="34" spans="1:20" s="19" customFormat="1">
      <c r="A34" s="105">
        <f>'[1]Inten BERD'!A19</f>
        <v>1989</v>
      </c>
      <c r="B34" s="445">
        <v>3936</v>
      </c>
      <c r="C34" s="446">
        <v>10985</v>
      </c>
      <c r="D34" s="446">
        <v>12953</v>
      </c>
      <c r="E34" s="635">
        <v>1827</v>
      </c>
      <c r="F34" s="638">
        <v>15868</v>
      </c>
      <c r="G34" s="446">
        <v>4848</v>
      </c>
      <c r="H34" s="446">
        <v>9856</v>
      </c>
      <c r="I34" s="446">
        <v>8117</v>
      </c>
      <c r="J34" s="446">
        <v>6750</v>
      </c>
      <c r="K34" s="446">
        <v>3746</v>
      </c>
      <c r="L34" s="446">
        <v>640</v>
      </c>
      <c r="M34" s="445">
        <v>457351.9</v>
      </c>
      <c r="N34" s="446">
        <f t="shared" si="5"/>
        <v>31425</v>
      </c>
      <c r="O34" s="446">
        <f t="shared" si="2"/>
        <v>18640</v>
      </c>
      <c r="P34" s="446">
        <f t="shared" si="3"/>
        <v>29461</v>
      </c>
      <c r="Q34" s="635">
        <f t="shared" si="6"/>
        <v>79526</v>
      </c>
      <c r="S34" s="114"/>
      <c r="T34" s="114"/>
    </row>
    <row r="35" spans="1:20" s="19" customFormat="1">
      <c r="A35" s="105">
        <f>'[1]Inten BERD'!A20</f>
        <v>1990</v>
      </c>
      <c r="B35" s="445">
        <v>3416</v>
      </c>
      <c r="C35" s="446">
        <v>9562</v>
      </c>
      <c r="D35" s="446">
        <v>15922</v>
      </c>
      <c r="E35" s="635">
        <v>1968</v>
      </c>
      <c r="F35" s="638">
        <v>16369</v>
      </c>
      <c r="G35" s="446">
        <v>4244</v>
      </c>
      <c r="H35" s="446">
        <v>8495</v>
      </c>
      <c r="I35" s="446">
        <v>6482</v>
      </c>
      <c r="J35" s="446">
        <v>6589</v>
      </c>
      <c r="K35" s="446">
        <v>3423</v>
      </c>
      <c r="L35" s="446">
        <v>1289</v>
      </c>
      <c r="M35" s="445">
        <v>466915.7</v>
      </c>
      <c r="N35" s="446">
        <f t="shared" si="5"/>
        <v>28024</v>
      </c>
      <c r="O35" s="446">
        <f t="shared" si="2"/>
        <v>16155</v>
      </c>
      <c r="P35" s="446">
        <f t="shared" si="3"/>
        <v>33580</v>
      </c>
      <c r="Q35" s="635">
        <f t="shared" si="6"/>
        <v>77759</v>
      </c>
      <c r="S35" s="114"/>
      <c r="T35" s="114"/>
    </row>
    <row r="36" spans="1:20" s="19" customFormat="1">
      <c r="A36" s="105">
        <f>'[1]Inten BERD'!A21</f>
        <v>1991</v>
      </c>
      <c r="B36" s="445">
        <v>3017</v>
      </c>
      <c r="C36" s="446">
        <v>8161</v>
      </c>
      <c r="D36" s="446">
        <v>12892</v>
      </c>
      <c r="E36" s="635">
        <v>2032</v>
      </c>
      <c r="F36" s="638">
        <v>18415</v>
      </c>
      <c r="G36" s="446">
        <v>3674</v>
      </c>
      <c r="H36" s="446">
        <v>6551</v>
      </c>
      <c r="I36" s="446">
        <v>5810</v>
      </c>
      <c r="J36" s="446">
        <v>5937</v>
      </c>
      <c r="K36" s="446">
        <v>2794</v>
      </c>
      <c r="L36" s="446">
        <v>2814</v>
      </c>
      <c r="M36" s="445">
        <v>459394.4</v>
      </c>
      <c r="N36" s="446">
        <f t="shared" si="5"/>
        <v>24734</v>
      </c>
      <c r="O36" s="446">
        <f t="shared" si="2"/>
        <v>13242</v>
      </c>
      <c r="P36" s="446">
        <f t="shared" si="3"/>
        <v>34121</v>
      </c>
      <c r="Q36" s="635">
        <f t="shared" si="6"/>
        <v>72097</v>
      </c>
      <c r="S36" s="114"/>
      <c r="T36" s="114"/>
    </row>
    <row r="37" spans="1:20" s="19" customFormat="1">
      <c r="A37" s="105">
        <f>'[1]Inten BERD'!A22</f>
        <v>1992</v>
      </c>
      <c r="B37" s="445">
        <v>3410</v>
      </c>
      <c r="C37" s="446">
        <v>7703</v>
      </c>
      <c r="D37" s="446">
        <v>14162</v>
      </c>
      <c r="E37" s="635">
        <v>1521</v>
      </c>
      <c r="F37" s="638">
        <v>19407</v>
      </c>
      <c r="G37" s="446">
        <v>4468</v>
      </c>
      <c r="H37" s="446">
        <v>5921</v>
      </c>
      <c r="I37" s="446">
        <v>5667</v>
      </c>
      <c r="J37" s="446">
        <v>5485</v>
      </c>
      <c r="K37" s="446">
        <v>2684</v>
      </c>
      <c r="L37" s="446">
        <v>1392</v>
      </c>
      <c r="M37" s="445">
        <v>462743.7</v>
      </c>
      <c r="N37" s="446">
        <f t="shared" si="5"/>
        <v>23060</v>
      </c>
      <c r="O37" s="446">
        <f t="shared" si="2"/>
        <v>13799</v>
      </c>
      <c r="P37" s="446">
        <f t="shared" si="3"/>
        <v>34961</v>
      </c>
      <c r="Q37" s="635">
        <f t="shared" si="6"/>
        <v>71820</v>
      </c>
      <c r="S37" s="114"/>
      <c r="T37" s="114"/>
    </row>
    <row r="38" spans="1:20" s="19" customFormat="1">
      <c r="A38" s="105">
        <f>'[1]Inten BERD'!A23</f>
        <v>1993</v>
      </c>
      <c r="B38" s="445">
        <v>4313</v>
      </c>
      <c r="C38" s="446">
        <v>6878</v>
      </c>
      <c r="D38" s="446">
        <v>15802</v>
      </c>
      <c r="E38" s="635">
        <v>1920</v>
      </c>
      <c r="F38" s="638">
        <v>20205</v>
      </c>
      <c r="G38" s="446">
        <v>6473</v>
      </c>
      <c r="H38" s="446">
        <v>6321</v>
      </c>
      <c r="I38" s="446">
        <v>6410</v>
      </c>
      <c r="J38" s="446">
        <v>5535</v>
      </c>
      <c r="K38" s="446">
        <v>2697</v>
      </c>
      <c r="L38" s="446">
        <v>1247</v>
      </c>
      <c r="M38" s="445">
        <v>481032.6</v>
      </c>
      <c r="N38" s="446">
        <f t="shared" si="5"/>
        <v>23440</v>
      </c>
      <c r="O38" s="446">
        <f t="shared" si="2"/>
        <v>17107</v>
      </c>
      <c r="P38" s="446">
        <f t="shared" si="3"/>
        <v>37254</v>
      </c>
      <c r="Q38" s="635">
        <f t="shared" si="6"/>
        <v>77801</v>
      </c>
      <c r="S38" s="114"/>
      <c r="T38" s="114"/>
    </row>
    <row r="39" spans="1:20" s="19" customFormat="1">
      <c r="A39" s="105">
        <f>'[1]Inten BERD'!A24</f>
        <v>1994</v>
      </c>
      <c r="B39" s="445">
        <v>4675</v>
      </c>
      <c r="C39" s="446">
        <v>7724</v>
      </c>
      <c r="D39" s="446">
        <v>17378</v>
      </c>
      <c r="E39" s="635">
        <v>2523</v>
      </c>
      <c r="F39" s="638">
        <v>20677</v>
      </c>
      <c r="G39" s="446">
        <v>8537</v>
      </c>
      <c r="H39" s="446">
        <v>8080</v>
      </c>
      <c r="I39" s="446">
        <v>7522</v>
      </c>
      <c r="J39" s="446">
        <v>6256</v>
      </c>
      <c r="K39" s="446">
        <v>2867</v>
      </c>
      <c r="L39" s="446">
        <v>1600</v>
      </c>
      <c r="M39" s="445">
        <v>517685.2</v>
      </c>
      <c r="N39" s="446">
        <f t="shared" ref="N39:N53" si="7">SUM(C39,I39:K39)</f>
        <v>24369</v>
      </c>
      <c r="O39" s="446">
        <f t="shared" si="2"/>
        <v>21292</v>
      </c>
      <c r="P39" s="446">
        <f t="shared" si="3"/>
        <v>39655</v>
      </c>
      <c r="Q39" s="635">
        <f t="shared" ref="Q39:Q53" si="8">SUM(N39:P39)+E39</f>
        <v>87839</v>
      </c>
      <c r="S39" s="114"/>
      <c r="T39" s="114"/>
    </row>
    <row r="40" spans="1:20" s="19" customFormat="1">
      <c r="A40" s="105">
        <f>'[1]Inten BERD'!A25</f>
        <v>1995</v>
      </c>
      <c r="B40" s="445">
        <v>5514</v>
      </c>
      <c r="C40" s="446">
        <v>9579</v>
      </c>
      <c r="D40" s="446">
        <v>16710</v>
      </c>
      <c r="E40" s="635">
        <v>2637</v>
      </c>
      <c r="F40" s="638">
        <v>21571</v>
      </c>
      <c r="G40" s="446">
        <v>7476</v>
      </c>
      <c r="H40" s="446">
        <v>14471</v>
      </c>
      <c r="I40" s="446">
        <v>8912</v>
      </c>
      <c r="J40" s="446">
        <v>7307</v>
      </c>
      <c r="K40" s="446">
        <v>3103</v>
      </c>
      <c r="L40" s="446">
        <v>1642</v>
      </c>
      <c r="M40" s="445">
        <v>549691.6</v>
      </c>
      <c r="N40" s="446">
        <f t="shared" si="7"/>
        <v>28901</v>
      </c>
      <c r="O40" s="446">
        <f t="shared" si="2"/>
        <v>27461</v>
      </c>
      <c r="P40" s="446">
        <f t="shared" si="3"/>
        <v>39923</v>
      </c>
      <c r="Q40" s="635">
        <f t="shared" si="8"/>
        <v>98922</v>
      </c>
      <c r="S40" s="114"/>
      <c r="T40" s="114"/>
    </row>
    <row r="41" spans="1:20" s="19" customFormat="1">
      <c r="A41" s="105">
        <f>'[1]Inten BERD'!A26</f>
        <v>1996</v>
      </c>
      <c r="B41" s="445">
        <v>5450</v>
      </c>
      <c r="C41" s="446">
        <v>8907</v>
      </c>
      <c r="D41" s="446">
        <v>22018</v>
      </c>
      <c r="E41" s="635">
        <v>3388</v>
      </c>
      <c r="F41" s="638">
        <v>22038</v>
      </c>
      <c r="G41" s="446">
        <v>7960</v>
      </c>
      <c r="H41" s="446">
        <v>12225</v>
      </c>
      <c r="I41" s="446">
        <v>8681</v>
      </c>
      <c r="J41" s="446">
        <v>7826</v>
      </c>
      <c r="K41" s="446">
        <v>3462</v>
      </c>
      <c r="L41" s="446">
        <v>1417</v>
      </c>
      <c r="M41" s="445">
        <v>573974.30000000005</v>
      </c>
      <c r="N41" s="446">
        <f t="shared" si="7"/>
        <v>28876</v>
      </c>
      <c r="O41" s="446">
        <f t="shared" si="2"/>
        <v>25635</v>
      </c>
      <c r="P41" s="446">
        <f t="shared" si="3"/>
        <v>45473</v>
      </c>
      <c r="Q41" s="635">
        <f t="shared" si="8"/>
        <v>103372</v>
      </c>
      <c r="S41" s="114"/>
      <c r="T41" s="114"/>
    </row>
    <row r="42" spans="1:20" s="19" customFormat="1">
      <c r="A42" s="105">
        <f>'[1]Inten BERD'!A27</f>
        <v>1997</v>
      </c>
      <c r="B42" s="445">
        <v>5564</v>
      </c>
      <c r="C42" s="446">
        <v>8700</v>
      </c>
      <c r="D42" s="446">
        <v>21203</v>
      </c>
      <c r="E42" s="635">
        <v>4032</v>
      </c>
      <c r="F42" s="638">
        <v>22417</v>
      </c>
      <c r="G42" s="446">
        <v>9198</v>
      </c>
      <c r="H42" s="446">
        <v>10837</v>
      </c>
      <c r="I42" s="446">
        <v>9586</v>
      </c>
      <c r="J42" s="446">
        <v>9326</v>
      </c>
      <c r="K42" s="446">
        <v>3787</v>
      </c>
      <c r="L42" s="446">
        <v>1657</v>
      </c>
      <c r="M42" s="445">
        <v>612117.80000000005</v>
      </c>
      <c r="N42" s="446">
        <f t="shared" si="7"/>
        <v>31399</v>
      </c>
      <c r="O42" s="446">
        <f t="shared" si="2"/>
        <v>25599</v>
      </c>
      <c r="P42" s="446">
        <f t="shared" si="3"/>
        <v>45277</v>
      </c>
      <c r="Q42" s="635">
        <f t="shared" si="8"/>
        <v>106307</v>
      </c>
      <c r="S42" s="114"/>
      <c r="T42" s="114"/>
    </row>
    <row r="43" spans="1:20" s="19" customFormat="1">
      <c r="A43" s="105">
        <f>'[1]Inten BERD'!A28</f>
        <v>1998</v>
      </c>
      <c r="B43" s="445">
        <v>5802</v>
      </c>
      <c r="C43" s="446">
        <v>8330</v>
      </c>
      <c r="D43" s="446">
        <v>15364</v>
      </c>
      <c r="E43" s="635">
        <v>3740</v>
      </c>
      <c r="F43" s="638">
        <v>21923</v>
      </c>
      <c r="G43" s="446">
        <v>9133</v>
      </c>
      <c r="H43" s="446">
        <v>11431</v>
      </c>
      <c r="I43" s="446">
        <v>10182</v>
      </c>
      <c r="J43" s="446">
        <v>10027</v>
      </c>
      <c r="K43" s="446">
        <v>4086</v>
      </c>
      <c r="L43" s="446">
        <v>1736</v>
      </c>
      <c r="M43" s="445">
        <v>636758.4</v>
      </c>
      <c r="N43" s="446">
        <f t="shared" si="7"/>
        <v>32625</v>
      </c>
      <c r="O43" s="446">
        <f t="shared" si="2"/>
        <v>26366</v>
      </c>
      <c r="P43" s="446">
        <f t="shared" si="3"/>
        <v>39023</v>
      </c>
      <c r="Q43" s="635">
        <f t="shared" si="8"/>
        <v>101754</v>
      </c>
      <c r="S43" s="114"/>
      <c r="T43" s="114"/>
    </row>
    <row r="44" spans="1:20" s="19" customFormat="1">
      <c r="A44" s="105">
        <f>'[1]Inten BERD'!A29</f>
        <v>1999</v>
      </c>
      <c r="B44" s="445">
        <v>5588</v>
      </c>
      <c r="C44" s="446">
        <v>8253</v>
      </c>
      <c r="D44" s="446">
        <v>22918</v>
      </c>
      <c r="E44" s="635">
        <v>3297</v>
      </c>
      <c r="F44" s="638">
        <v>22104</v>
      </c>
      <c r="G44" s="446">
        <v>11977</v>
      </c>
      <c r="H44" s="446">
        <v>11382</v>
      </c>
      <c r="I44" s="446">
        <v>10487</v>
      </c>
      <c r="J44" s="446">
        <v>11204</v>
      </c>
      <c r="K44" s="446">
        <v>4161</v>
      </c>
      <c r="L44" s="446">
        <v>1966</v>
      </c>
      <c r="M44" s="445">
        <v>691740</v>
      </c>
      <c r="N44" s="446">
        <f t="shared" si="7"/>
        <v>34105</v>
      </c>
      <c r="O44" s="446">
        <f t="shared" si="2"/>
        <v>28947</v>
      </c>
      <c r="P44" s="446">
        <f t="shared" si="3"/>
        <v>46988</v>
      </c>
      <c r="Q44" s="635">
        <f t="shared" si="8"/>
        <v>113337</v>
      </c>
      <c r="S44" s="114"/>
      <c r="T44" s="114"/>
    </row>
    <row r="45" spans="1:20" s="19" customFormat="1">
      <c r="A45" s="105">
        <f>'[1]Inten BERD'!A30</f>
        <v>2000</v>
      </c>
      <c r="B45" s="445">
        <v>5675</v>
      </c>
      <c r="C45" s="446">
        <v>9387</v>
      </c>
      <c r="D45" s="446">
        <v>46995</v>
      </c>
      <c r="E45" s="635">
        <v>4524</v>
      </c>
      <c r="F45" s="638">
        <v>23081</v>
      </c>
      <c r="G45" s="446">
        <v>12159</v>
      </c>
      <c r="H45" s="446">
        <v>14535</v>
      </c>
      <c r="I45" s="446">
        <v>11718</v>
      </c>
      <c r="J45" s="446">
        <v>13883</v>
      </c>
      <c r="K45" s="446">
        <v>4630</v>
      </c>
      <c r="L45" s="446">
        <v>2614</v>
      </c>
      <c r="M45" s="445">
        <v>769770.2</v>
      </c>
      <c r="N45" s="446">
        <f t="shared" si="7"/>
        <v>39618</v>
      </c>
      <c r="O45" s="446">
        <f t="shared" si="2"/>
        <v>32369</v>
      </c>
      <c r="P45" s="446">
        <f t="shared" si="3"/>
        <v>72690</v>
      </c>
      <c r="Q45" s="635">
        <f t="shared" si="8"/>
        <v>149201</v>
      </c>
      <c r="S45" s="114"/>
      <c r="T45" s="114"/>
    </row>
    <row r="46" spans="1:20" s="19" customFormat="1">
      <c r="A46" s="105">
        <f>'[1]Inten BERD'!A31</f>
        <v>2001</v>
      </c>
      <c r="B46" s="445">
        <v>5226</v>
      </c>
      <c r="C46" s="446">
        <v>8732</v>
      </c>
      <c r="D46" s="446">
        <v>45586</v>
      </c>
      <c r="E46" s="635">
        <v>5125</v>
      </c>
      <c r="F46" s="638">
        <v>23734</v>
      </c>
      <c r="G46" s="446">
        <v>11300</v>
      </c>
      <c r="H46" s="446">
        <v>13554</v>
      </c>
      <c r="I46" s="446">
        <v>9797</v>
      </c>
      <c r="J46" s="446">
        <v>13509</v>
      </c>
      <c r="K46" s="446">
        <v>4986</v>
      </c>
      <c r="L46" s="446">
        <v>4202</v>
      </c>
      <c r="M46" s="445">
        <v>793541.4</v>
      </c>
      <c r="N46" s="446">
        <f t="shared" si="7"/>
        <v>37024</v>
      </c>
      <c r="O46" s="446">
        <f t="shared" si="2"/>
        <v>30080</v>
      </c>
      <c r="P46" s="446">
        <f t="shared" si="3"/>
        <v>73522</v>
      </c>
      <c r="Q46" s="635">
        <f t="shared" si="8"/>
        <v>145751</v>
      </c>
      <c r="S46" s="114"/>
      <c r="T46" s="114"/>
    </row>
    <row r="47" spans="1:20" s="19" customFormat="1">
      <c r="A47" s="105">
        <f t="shared" ref="A47:A52" si="9">A46+1</f>
        <v>2002</v>
      </c>
      <c r="B47" s="445">
        <v>5893</v>
      </c>
      <c r="C47" s="446">
        <v>8559</v>
      </c>
      <c r="D47" s="446">
        <v>39943</v>
      </c>
      <c r="E47" s="635">
        <v>4987</v>
      </c>
      <c r="F47" s="638">
        <v>23620</v>
      </c>
      <c r="G47" s="446">
        <v>12079</v>
      </c>
      <c r="H47" s="446">
        <v>11865</v>
      </c>
      <c r="I47" s="446">
        <v>11087</v>
      </c>
      <c r="J47" s="446">
        <v>14062</v>
      </c>
      <c r="K47" s="446">
        <v>5096</v>
      </c>
      <c r="L47" s="446">
        <v>3477</v>
      </c>
      <c r="M47" s="445">
        <v>815694.7</v>
      </c>
      <c r="N47" s="446">
        <f t="shared" si="7"/>
        <v>38804</v>
      </c>
      <c r="O47" s="446">
        <f t="shared" si="2"/>
        <v>29837</v>
      </c>
      <c r="P47" s="446">
        <f t="shared" si="3"/>
        <v>67040</v>
      </c>
      <c r="Q47" s="635">
        <f t="shared" si="8"/>
        <v>140668</v>
      </c>
      <c r="S47" s="114"/>
      <c r="T47" s="114"/>
    </row>
    <row r="48" spans="1:20" s="19" customFormat="1">
      <c r="A48" s="105">
        <f t="shared" si="9"/>
        <v>2003</v>
      </c>
      <c r="B48" s="445">
        <v>5429</v>
      </c>
      <c r="C48" s="446">
        <v>9274</v>
      </c>
      <c r="D48" s="446">
        <v>56664</v>
      </c>
      <c r="E48" s="635">
        <v>5607</v>
      </c>
      <c r="F48" s="638">
        <v>25958</v>
      </c>
      <c r="G48" s="446">
        <v>11599</v>
      </c>
      <c r="H48" s="446">
        <v>10706</v>
      </c>
      <c r="I48" s="446">
        <v>10563</v>
      </c>
      <c r="J48" s="446">
        <v>13979</v>
      </c>
      <c r="K48" s="446">
        <v>5469</v>
      </c>
      <c r="L48" s="446">
        <v>3962</v>
      </c>
      <c r="M48" s="445">
        <v>861696.5</v>
      </c>
      <c r="N48" s="446">
        <f t="shared" si="7"/>
        <v>39285</v>
      </c>
      <c r="O48" s="446">
        <f t="shared" si="2"/>
        <v>27734</v>
      </c>
      <c r="P48" s="446">
        <f t="shared" si="3"/>
        <v>86584</v>
      </c>
      <c r="Q48" s="635">
        <f t="shared" si="8"/>
        <v>159210</v>
      </c>
      <c r="S48" s="114"/>
      <c r="T48" s="114"/>
    </row>
    <row r="49" spans="1:20" s="19" customFormat="1">
      <c r="A49" s="105">
        <f t="shared" si="9"/>
        <v>2004</v>
      </c>
      <c r="B49" s="445">
        <v>6047</v>
      </c>
      <c r="C49" s="446">
        <v>12639</v>
      </c>
      <c r="D49" s="446">
        <v>66119</v>
      </c>
      <c r="E49" s="635">
        <v>6629</v>
      </c>
      <c r="F49" s="638">
        <v>25580</v>
      </c>
      <c r="G49" s="446">
        <v>14140</v>
      </c>
      <c r="H49" s="446">
        <v>11034</v>
      </c>
      <c r="I49" s="446">
        <v>12931</v>
      </c>
      <c r="J49" s="446">
        <v>14317</v>
      </c>
      <c r="K49" s="446">
        <v>5753</v>
      </c>
      <c r="L49" s="446">
        <v>4608</v>
      </c>
      <c r="M49" s="445">
        <v>923642.6</v>
      </c>
      <c r="N49" s="446">
        <f t="shared" si="7"/>
        <v>45640</v>
      </c>
      <c r="O49" s="446">
        <f t="shared" si="2"/>
        <v>31221</v>
      </c>
      <c r="P49" s="446">
        <f t="shared" si="3"/>
        <v>96307</v>
      </c>
      <c r="Q49" s="635">
        <f t="shared" si="8"/>
        <v>179797</v>
      </c>
      <c r="S49" s="114"/>
      <c r="T49" s="114"/>
    </row>
    <row r="50" spans="1:20" s="19" customFormat="1">
      <c r="A50" s="105">
        <f t="shared" si="9"/>
        <v>2005</v>
      </c>
      <c r="B50" s="445">
        <v>6055</v>
      </c>
      <c r="C50" s="446">
        <v>15995</v>
      </c>
      <c r="D50" s="446">
        <v>86907</v>
      </c>
      <c r="E50" s="635">
        <v>7793</v>
      </c>
      <c r="F50" s="638">
        <v>27777</v>
      </c>
      <c r="G50" s="446">
        <v>12774</v>
      </c>
      <c r="H50" s="446">
        <v>11110</v>
      </c>
      <c r="I50" s="446">
        <v>12977</v>
      </c>
      <c r="J50" s="446">
        <v>14941</v>
      </c>
      <c r="K50" s="446">
        <v>6098</v>
      </c>
      <c r="L50" s="446">
        <v>4648</v>
      </c>
      <c r="M50" s="445">
        <v>988439.9</v>
      </c>
      <c r="N50" s="446">
        <f t="shared" si="7"/>
        <v>50011</v>
      </c>
      <c r="O50" s="446">
        <f t="shared" si="2"/>
        <v>29939</v>
      </c>
      <c r="P50" s="446">
        <f t="shared" si="3"/>
        <v>119332</v>
      </c>
      <c r="Q50" s="635">
        <f t="shared" si="8"/>
        <v>207075</v>
      </c>
      <c r="S50" s="114"/>
      <c r="T50" s="114"/>
    </row>
    <row r="51" spans="1:20" s="19" customFormat="1">
      <c r="A51" s="105">
        <f t="shared" si="9"/>
        <v>2006</v>
      </c>
      <c r="B51" s="445">
        <v>5780</v>
      </c>
      <c r="C51" s="446">
        <v>20175</v>
      </c>
      <c r="D51" s="446">
        <v>86438</v>
      </c>
      <c r="E51" s="635">
        <v>9985</v>
      </c>
      <c r="F51" s="638">
        <v>27579</v>
      </c>
      <c r="G51" s="446">
        <v>11104</v>
      </c>
      <c r="H51" s="446">
        <v>10632</v>
      </c>
      <c r="I51" s="446">
        <v>14908</v>
      </c>
      <c r="J51" s="446">
        <v>15188</v>
      </c>
      <c r="K51" s="446">
        <v>6428</v>
      </c>
      <c r="L51" s="446">
        <v>4778</v>
      </c>
      <c r="M51" s="445">
        <v>1043086.7</v>
      </c>
      <c r="N51" s="446">
        <f t="shared" si="7"/>
        <v>56699</v>
      </c>
      <c r="O51" s="446">
        <f t="shared" si="2"/>
        <v>27516</v>
      </c>
      <c r="P51" s="446">
        <f t="shared" si="3"/>
        <v>118795</v>
      </c>
      <c r="Q51" s="635">
        <f t="shared" si="8"/>
        <v>212995</v>
      </c>
      <c r="S51" s="114"/>
      <c r="T51" s="114"/>
    </row>
    <row r="52" spans="1:20" s="19" customFormat="1">
      <c r="A52" s="105">
        <f t="shared" si="9"/>
        <v>2007</v>
      </c>
      <c r="B52" s="445">
        <v>5387</v>
      </c>
      <c r="C52" s="446">
        <v>23285</v>
      </c>
      <c r="D52" s="446">
        <v>88674</v>
      </c>
      <c r="E52" s="635">
        <v>10038</v>
      </c>
      <c r="F52" s="638">
        <v>28829</v>
      </c>
      <c r="G52" s="446">
        <v>9457</v>
      </c>
      <c r="H52" s="446">
        <v>9850</v>
      </c>
      <c r="I52" s="446">
        <v>15563</v>
      </c>
      <c r="J52" s="446">
        <v>15760</v>
      </c>
      <c r="K52" s="446">
        <v>6749</v>
      </c>
      <c r="L52" s="446">
        <v>6987</v>
      </c>
      <c r="M52" s="445">
        <f>M51</f>
        <v>1043086.7</v>
      </c>
      <c r="N52" s="446">
        <f t="shared" si="7"/>
        <v>61357</v>
      </c>
      <c r="O52" s="446">
        <f t="shared" si="2"/>
        <v>24694</v>
      </c>
      <c r="P52" s="446">
        <f t="shared" si="3"/>
        <v>124490</v>
      </c>
      <c r="Q52" s="635">
        <f t="shared" si="8"/>
        <v>220579</v>
      </c>
      <c r="S52" s="114"/>
      <c r="T52" s="114"/>
    </row>
    <row r="53" spans="1:20" s="19" customFormat="1">
      <c r="A53" s="207">
        <v>2008</v>
      </c>
      <c r="B53" s="639">
        <f>4528000000/(1000000)</f>
        <v>4528</v>
      </c>
      <c r="C53" s="640">
        <f>25246000000/(1000000)</f>
        <v>25246</v>
      </c>
      <c r="D53" s="640">
        <f>118108000000/(1000000)</f>
        <v>118108</v>
      </c>
      <c r="E53" s="641">
        <f>11404000000/(1000000)</f>
        <v>11404</v>
      </c>
      <c r="F53" s="642">
        <f>30330000000/(1000000)</f>
        <v>30330</v>
      </c>
      <c r="G53" s="640">
        <f>7996000000/(1000000)</f>
        <v>7996</v>
      </c>
      <c r="H53" s="640">
        <f>9342000000/(1000000)</f>
        <v>9342</v>
      </c>
      <c r="I53" s="640">
        <f>14864000000/(1000000)</f>
        <v>14864</v>
      </c>
      <c r="J53" s="640">
        <f>14964000000/(1000000)</f>
        <v>14964</v>
      </c>
      <c r="K53" s="640">
        <f>6361000000/(1000000)</f>
        <v>6361</v>
      </c>
      <c r="L53" s="640">
        <f>5939000000/(1000000)</f>
        <v>5939</v>
      </c>
      <c r="M53" s="639">
        <f>1266612000000/1000000</f>
        <v>1266612</v>
      </c>
      <c r="N53" s="640">
        <f t="shared" si="7"/>
        <v>61435</v>
      </c>
      <c r="O53" s="640">
        <f t="shared" si="2"/>
        <v>21866</v>
      </c>
      <c r="P53" s="640">
        <f t="shared" si="3"/>
        <v>154377</v>
      </c>
      <c r="Q53" s="641">
        <f t="shared" si="8"/>
        <v>249082</v>
      </c>
      <c r="S53" s="114"/>
      <c r="T53" s="114"/>
    </row>
    <row r="54" spans="1:20" s="19" customFormat="1">
      <c r="B54" s="115"/>
      <c r="C54" s="115"/>
      <c r="D54" s="115"/>
      <c r="E54" s="115"/>
      <c r="F54" s="115"/>
      <c r="G54" s="115"/>
      <c r="H54" s="115"/>
      <c r="I54" s="115"/>
      <c r="J54" s="115"/>
      <c r="K54" s="115"/>
      <c r="L54" s="115"/>
      <c r="M54" s="115"/>
      <c r="N54" s="115"/>
      <c r="O54" s="115"/>
      <c r="P54" s="115"/>
      <c r="Q54" s="115"/>
      <c r="S54" s="114"/>
      <c r="T54" s="114"/>
    </row>
    <row r="55" spans="1:20" s="19" customFormat="1">
      <c r="B55" s="115"/>
      <c r="C55" s="115"/>
      <c r="D55" s="115"/>
      <c r="E55" s="115"/>
      <c r="F55" s="115"/>
      <c r="G55" s="115"/>
      <c r="H55" s="115"/>
      <c r="I55" s="115"/>
      <c r="J55" s="115"/>
      <c r="K55" s="115"/>
      <c r="L55" s="115"/>
      <c r="M55" s="115"/>
      <c r="N55" s="115"/>
      <c r="O55" s="115"/>
      <c r="P55" s="115"/>
      <c r="Q55" s="115"/>
      <c r="S55" s="114"/>
      <c r="T55" s="114"/>
    </row>
    <row r="56" spans="1:20" s="19" customFormat="1" ht="15.75">
      <c r="A56" s="542" t="s">
        <v>87</v>
      </c>
      <c r="B56" s="114"/>
      <c r="C56" s="114"/>
      <c r="D56" s="114"/>
      <c r="E56" s="114"/>
      <c r="F56" s="114"/>
      <c r="G56" s="114"/>
      <c r="H56" s="114"/>
      <c r="I56" s="114"/>
      <c r="J56" s="114"/>
      <c r="K56" s="114"/>
      <c r="L56" s="114"/>
      <c r="M56" s="114"/>
      <c r="N56" s="114"/>
      <c r="O56" s="114"/>
      <c r="P56" s="114"/>
      <c r="Q56" s="114"/>
    </row>
    <row r="57" spans="1:20" s="19" customFormat="1">
      <c r="A57" s="381" t="s">
        <v>86</v>
      </c>
      <c r="B57" s="669">
        <f t="shared" ref="B57:Q59" si="10">IF(ISERROR((POWER(VLOOKUP(VALUE(RIGHT($A57,4)),$A$6:$Q$55,COLUMN(B$31),0)/VLOOKUP(VALUE(LEFT($A57,4)),$A$6:$Q$55,COLUMN(B$31),0),1/(VALUE(RIGHT($A57,4))-VALUE(LEFT($A57,4))))-1)*100)=FALSE,(POWER(VLOOKUP(VALUE(RIGHT($A57,4)),$A$6:$Q$55,COLUMN(B$31),0)/VLOOKUP(VALUE(LEFT($A57,4)),$A$6:$Q$55,COLUMN(B$31),0),1/(VALUE(RIGHT($A57,4))-VALUE(LEFT($A57,4))))-1)*100,"n.a.")</f>
        <v>4.1476740536754653</v>
      </c>
      <c r="C57" s="670">
        <f t="shared" si="10"/>
        <v>5.8238437751981564</v>
      </c>
      <c r="D57" s="670">
        <f t="shared" si="10"/>
        <v>9.5085496092070834</v>
      </c>
      <c r="E57" s="671">
        <f t="shared" si="10"/>
        <v>10.351620434811704</v>
      </c>
      <c r="F57" s="672">
        <f t="shared" si="10"/>
        <v>7.7222515856994134</v>
      </c>
      <c r="G57" s="670">
        <f t="shared" si="10"/>
        <v>5.608570082911446</v>
      </c>
      <c r="H57" s="670">
        <f t="shared" si="10"/>
        <v>3.368353137211022</v>
      </c>
      <c r="I57" s="670">
        <f t="shared" si="10"/>
        <v>5.8987330643318403</v>
      </c>
      <c r="J57" s="670">
        <f t="shared" si="10"/>
        <v>5.9064646056242731</v>
      </c>
      <c r="K57" s="670">
        <f t="shared" si="10"/>
        <v>5.5340339260087079</v>
      </c>
      <c r="L57" s="671">
        <f t="shared" si="10"/>
        <v>9.1980563159429032</v>
      </c>
      <c r="M57" s="669">
        <f t="shared" si="10"/>
        <v>7.0460249734325187</v>
      </c>
      <c r="N57" s="670">
        <f t="shared" si="10"/>
        <v>5.8301510521176825</v>
      </c>
      <c r="O57" s="670">
        <f t="shared" si="10"/>
        <v>4.2403644323858236</v>
      </c>
      <c r="P57" s="670">
        <f t="shared" si="10"/>
        <v>8.9819800764009194</v>
      </c>
      <c r="Q57" s="671">
        <f t="shared" si="10"/>
        <v>7.0345577873832443</v>
      </c>
    </row>
    <row r="58" spans="1:20" s="19" customFormat="1">
      <c r="A58" s="208" t="s">
        <v>85</v>
      </c>
      <c r="B58" s="673">
        <f t="shared" si="10"/>
        <v>5.5045868758249128</v>
      </c>
      <c r="C58" s="647">
        <f t="shared" si="10"/>
        <v>3.7593392593135766</v>
      </c>
      <c r="D58" s="647">
        <f t="shared" si="10"/>
        <v>9.51234693250289</v>
      </c>
      <c r="E58" s="648">
        <f t="shared" si="10"/>
        <v>9.8964280234042246</v>
      </c>
      <c r="F58" s="674">
        <f t="shared" si="10"/>
        <v>8.965399297456722</v>
      </c>
      <c r="G58" s="647">
        <f t="shared" si="10"/>
        <v>8.2125348381791206</v>
      </c>
      <c r="H58" s="647">
        <f t="shared" si="10"/>
        <v>5.8669413442116625</v>
      </c>
      <c r="I58" s="647">
        <f t="shared" si="10"/>
        <v>6.3780759005683807</v>
      </c>
      <c r="J58" s="647">
        <f t="shared" si="10"/>
        <v>7.0321325145622948</v>
      </c>
      <c r="K58" s="647">
        <f t="shared" si="10"/>
        <v>5.5348688734182083</v>
      </c>
      <c r="L58" s="648">
        <f t="shared" si="10"/>
        <v>7.6666080391831981</v>
      </c>
      <c r="M58" s="673">
        <f t="shared" si="10"/>
        <v>7.7597281893642123</v>
      </c>
      <c r="N58" s="647">
        <f t="shared" si="10"/>
        <v>5.664336224838884</v>
      </c>
      <c r="O58" s="647">
        <f t="shared" si="10"/>
        <v>6.5154072135428454</v>
      </c>
      <c r="P58" s="647">
        <f t="shared" si="10"/>
        <v>9.2508468427722192</v>
      </c>
      <c r="Q58" s="648">
        <f t="shared" si="10"/>
        <v>7.3846770655130012</v>
      </c>
    </row>
    <row r="59" spans="1:20" s="19" customFormat="1">
      <c r="A59" s="1088" t="s">
        <v>83</v>
      </c>
      <c r="B59" s="675">
        <f t="shared" si="10"/>
        <v>-0.74126639166246511</v>
      </c>
      <c r="C59" s="676">
        <f t="shared" si="10"/>
        <v>13.858171103232731</v>
      </c>
      <c r="D59" s="676">
        <f t="shared" si="10"/>
        <v>9.4944464182988852</v>
      </c>
      <c r="E59" s="677">
        <f t="shared" si="10"/>
        <v>12.058904057527231</v>
      </c>
      <c r="F59" s="678">
        <f t="shared" si="10"/>
        <v>3.2277407517364853</v>
      </c>
      <c r="G59" s="676">
        <f t="shared" si="10"/>
        <v>-3.5265226161118157</v>
      </c>
      <c r="H59" s="676">
        <f t="shared" si="10"/>
        <v>-5.4067448654241845</v>
      </c>
      <c r="I59" s="676">
        <f t="shared" si="10"/>
        <v>4.1371503055190884</v>
      </c>
      <c r="J59" s="676">
        <f t="shared" si="10"/>
        <v>1.828080129952081</v>
      </c>
      <c r="K59" s="676">
        <f t="shared" si="10"/>
        <v>5.5309327506070982</v>
      </c>
      <c r="L59" s="677">
        <f t="shared" si="10"/>
        <v>15.079477135232366</v>
      </c>
      <c r="M59" s="675">
        <f t="shared" si="10"/>
        <v>4.4362647477965034</v>
      </c>
      <c r="N59" s="676">
        <f t="shared" si="10"/>
        <v>6.4483160682584195</v>
      </c>
      <c r="O59" s="676">
        <f t="shared" si="10"/>
        <v>-3.792510913663949</v>
      </c>
      <c r="P59" s="676">
        <f t="shared" si="10"/>
        <v>7.9891122965541683</v>
      </c>
      <c r="Q59" s="677">
        <f t="shared" si="10"/>
        <v>5.7440795803212374</v>
      </c>
    </row>
    <row r="60" spans="1:20" s="19" customFormat="1">
      <c r="B60" s="116"/>
      <c r="C60" s="116"/>
      <c r="D60" s="116"/>
      <c r="E60" s="116"/>
      <c r="F60" s="116"/>
      <c r="G60" s="116"/>
      <c r="H60" s="116"/>
      <c r="I60" s="116"/>
      <c r="J60" s="116"/>
      <c r="K60" s="116"/>
      <c r="L60" s="116"/>
      <c r="M60" s="116"/>
      <c r="N60" s="116"/>
      <c r="O60" s="116"/>
      <c r="P60" s="116"/>
      <c r="Q60" s="116"/>
    </row>
    <row r="61" spans="1:20" s="8" customFormat="1">
      <c r="A61" s="19" t="s">
        <v>621</v>
      </c>
      <c r="B61" s="19"/>
      <c r="C61" s="19"/>
      <c r="D61" s="19"/>
      <c r="E61" s="19"/>
      <c r="F61" s="19"/>
      <c r="G61" s="19"/>
      <c r="H61" s="19"/>
      <c r="I61" s="19"/>
      <c r="J61" s="19"/>
      <c r="K61" s="19"/>
      <c r="L61" s="19"/>
      <c r="M61" s="19"/>
      <c r="N61" s="19"/>
      <c r="O61" s="19"/>
      <c r="P61" s="19"/>
      <c r="Q61" s="19"/>
    </row>
    <row r="62" spans="1:20" s="8" customFormat="1">
      <c r="A62" s="19" t="s">
        <v>125</v>
      </c>
      <c r="B62" s="19"/>
      <c r="C62" s="19"/>
      <c r="D62" s="19"/>
      <c r="E62" s="19"/>
      <c r="F62" s="19"/>
      <c r="G62" s="19"/>
      <c r="H62" s="19"/>
      <c r="I62" s="19"/>
      <c r="J62" s="19"/>
      <c r="K62" s="19"/>
      <c r="L62" s="19"/>
      <c r="M62" s="19"/>
      <c r="N62" s="19"/>
      <c r="O62" s="19"/>
      <c r="P62" s="19"/>
      <c r="Q62" s="19"/>
    </row>
    <row r="63" spans="1:20" s="840" customFormat="1" ht="12.95" customHeight="1">
      <c r="A63" s="1133" t="s">
        <v>617</v>
      </c>
      <c r="B63" s="1133"/>
      <c r="C63" s="1133"/>
      <c r="D63" s="1133"/>
      <c r="E63" s="1133"/>
      <c r="F63" s="1133"/>
      <c r="G63" s="1133"/>
      <c r="H63" s="1133"/>
      <c r="I63" s="1133"/>
      <c r="J63" s="1133"/>
      <c r="K63" s="1133"/>
      <c r="L63" s="1133"/>
      <c r="M63" s="1133"/>
      <c r="N63" s="1133"/>
      <c r="O63" s="1133"/>
      <c r="P63" s="1133"/>
      <c r="Q63" s="1133"/>
    </row>
    <row r="64" spans="1:20" s="840" customFormat="1" ht="12.95" customHeight="1">
      <c r="A64" s="1133"/>
      <c r="B64" s="1133"/>
      <c r="C64" s="1133"/>
      <c r="D64" s="1133"/>
      <c r="E64" s="1133"/>
      <c r="F64" s="1133"/>
      <c r="G64" s="1133"/>
      <c r="H64" s="1133"/>
      <c r="I64" s="1133"/>
      <c r="J64" s="1133"/>
      <c r="K64" s="1133"/>
      <c r="L64" s="1133"/>
      <c r="M64" s="1133"/>
      <c r="N64" s="1133"/>
      <c r="O64" s="1133"/>
      <c r="P64" s="1133"/>
      <c r="Q64" s="1133"/>
    </row>
    <row r="65" spans="1:1">
      <c r="A65" s="117"/>
    </row>
  </sheetData>
  <mergeCells count="5">
    <mergeCell ref="S4:T4"/>
    <mergeCell ref="A63:Q64"/>
    <mergeCell ref="B3:E3"/>
    <mergeCell ref="M3:Q3"/>
    <mergeCell ref="G3:L3"/>
  </mergeCells>
  <pageMargins left="0.74803149606299213" right="0.74803149606299213" top="0.98425196850393704" bottom="0.98425196850393704" header="0" footer="0"/>
  <pageSetup paperSize="9" scale="52" orientation="landscape" horizontalDpi="96" verticalDpi="96" r:id="rId1"/>
  <headerFooter alignWithMargins="0"/>
</worksheet>
</file>

<file path=xl/worksheets/sheet50.xml><?xml version="1.0" encoding="utf-8"?>
<worksheet xmlns="http://schemas.openxmlformats.org/spreadsheetml/2006/main" xmlns:r="http://schemas.openxmlformats.org/officeDocument/2006/relationships">
  <dimension ref="A1:P35"/>
  <sheetViews>
    <sheetView view="pageBreakPreview" zoomScale="60" zoomScaleNormal="100" workbookViewId="0"/>
  </sheetViews>
  <sheetFormatPr defaultRowHeight="15"/>
  <cols>
    <col min="1" max="1" width="9.28515625" bestFit="1" customWidth="1"/>
    <col min="2" max="2" width="14.28515625" customWidth="1"/>
    <col min="3" max="3" width="15.140625" customWidth="1"/>
    <col min="4" max="6" width="17.140625" customWidth="1"/>
    <col min="7" max="7" width="19.85546875" customWidth="1"/>
    <col min="8" max="8" width="21.28515625" customWidth="1"/>
    <col min="9" max="9" width="17.140625" customWidth="1"/>
    <col min="11" max="11" width="9.28515625" bestFit="1" customWidth="1"/>
    <col min="13" max="13" width="8.85546875" bestFit="1" customWidth="1"/>
    <col min="14" max="14" width="10.5703125" bestFit="1" customWidth="1"/>
  </cols>
  <sheetData>
    <row r="1" spans="1:16" ht="15.75">
      <c r="A1" s="78" t="s">
        <v>645</v>
      </c>
      <c r="B1" s="455"/>
      <c r="C1" s="455"/>
      <c r="D1" s="455"/>
      <c r="E1" s="455"/>
      <c r="F1" s="455"/>
      <c r="G1" s="455"/>
      <c r="H1" s="455"/>
      <c r="I1" s="455"/>
    </row>
    <row r="2" spans="1:16" ht="15.75">
      <c r="A2" s="476"/>
      <c r="B2" s="455"/>
      <c r="C2" s="455"/>
      <c r="D2" s="455"/>
      <c r="E2" s="455"/>
      <c r="F2" s="455"/>
      <c r="G2" s="455"/>
      <c r="H2" s="455"/>
      <c r="I2" s="455"/>
    </row>
    <row r="3" spans="1:16" ht="60" customHeight="1">
      <c r="A3" s="455"/>
      <c r="B3" s="708" t="s">
        <v>568</v>
      </c>
      <c r="C3" s="708" t="s">
        <v>567</v>
      </c>
      <c r="D3" s="709" t="s">
        <v>566</v>
      </c>
      <c r="E3" s="709" t="s">
        <v>565</v>
      </c>
      <c r="F3" s="709" t="s">
        <v>570</v>
      </c>
      <c r="G3" s="708" t="s">
        <v>563</v>
      </c>
      <c r="H3" s="485" t="s">
        <v>562</v>
      </c>
      <c r="I3" s="485" t="s">
        <v>561</v>
      </c>
      <c r="M3" s="1237" t="s">
        <v>580</v>
      </c>
      <c r="N3" s="1237"/>
    </row>
    <row r="4" spans="1:16" s="750" customFormat="1" ht="20.25" customHeight="1">
      <c r="A4" s="749"/>
      <c r="B4" s="708" t="s">
        <v>425</v>
      </c>
      <c r="C4" s="708" t="s">
        <v>427</v>
      </c>
      <c r="D4" s="709" t="s">
        <v>560</v>
      </c>
      <c r="E4" s="709" t="s">
        <v>559</v>
      </c>
      <c r="F4" s="709" t="s">
        <v>558</v>
      </c>
      <c r="G4" s="708" t="s">
        <v>423</v>
      </c>
      <c r="H4" s="485" t="s">
        <v>557</v>
      </c>
      <c r="I4" s="485" t="s">
        <v>556</v>
      </c>
      <c r="K4" s="750" t="s">
        <v>578</v>
      </c>
      <c r="M4" s="750" t="s">
        <v>579</v>
      </c>
      <c r="N4" s="750" t="s">
        <v>581</v>
      </c>
    </row>
    <row r="5" spans="1:16" ht="12.75" customHeight="1">
      <c r="A5" s="464">
        <v>1987</v>
      </c>
      <c r="B5" s="477">
        <f>[6]databusiness!P30</f>
        <v>104000</v>
      </c>
      <c r="C5" s="478">
        <f>[6]databusiness!J4</f>
        <v>516900</v>
      </c>
      <c r="D5" s="459">
        <f>B5/C5*100</f>
        <v>20.119945830915071</v>
      </c>
      <c r="E5" s="478">
        <f>[6]databusiness!C83</f>
        <v>3662000</v>
      </c>
      <c r="F5" s="459">
        <f>B5/E5*100</f>
        <v>2.8399781540142</v>
      </c>
      <c r="G5" s="478">
        <f>[6]databusiness!H30</f>
        <v>364700</v>
      </c>
      <c r="H5" s="478">
        <f>[6]databusiness!C4</f>
        <v>5528100</v>
      </c>
      <c r="I5" s="460">
        <f>G5/H5*100</f>
        <v>6.5972033790995104</v>
      </c>
      <c r="K5">
        <f>B5/E5*100</f>
        <v>2.8399781540142</v>
      </c>
      <c r="M5">
        <f>'23b'!K12/'23d'!K5*100</f>
        <v>73.689555474433575</v>
      </c>
      <c r="N5">
        <f>'23a'!K12/'23c'!K5*100</f>
        <v>20.487800148012244</v>
      </c>
    </row>
    <row r="6" spans="1:16" ht="12.75" customHeight="1">
      <c r="A6" s="465">
        <v>1988</v>
      </c>
      <c r="B6" s="85">
        <f>[6]databusiness!P31</f>
        <v>115900</v>
      </c>
      <c r="C6" s="83">
        <f>[6]databusiness!J5</f>
        <v>555900</v>
      </c>
      <c r="D6" s="84">
        <f t="shared" ref="D6:D22" si="0">B6/C6*100</f>
        <v>20.84907357438388</v>
      </c>
      <c r="E6" s="83">
        <f>[6]databusiness!C84</f>
        <v>3940200</v>
      </c>
      <c r="F6" s="84">
        <f t="shared" ref="F6:F22" si="1">B6/E6*100</f>
        <v>2.9414750520278159</v>
      </c>
      <c r="G6" s="83">
        <f>[6]databusiness!H31</f>
        <v>391800</v>
      </c>
      <c r="H6" s="83">
        <f>[6]databusiness!C5</f>
        <v>5882299.9999999991</v>
      </c>
      <c r="I6" s="87">
        <f t="shared" ref="I6:I22" si="2">G6/H6*100</f>
        <v>6.660659945939515</v>
      </c>
      <c r="K6">
        <f t="shared" ref="K6:K27" si="3">B6/E6*100</f>
        <v>2.9414750520278159</v>
      </c>
      <c r="M6">
        <f>'23b'!K13/'23d'!K6*100</f>
        <v>68.37297142135516</v>
      </c>
      <c r="N6">
        <f>'23a'!K13/'23c'!K6*100</f>
        <v>21.738993254286271</v>
      </c>
    </row>
    <row r="7" spans="1:16" ht="12.75" customHeight="1">
      <c r="A7" s="465">
        <v>1989</v>
      </c>
      <c r="B7" s="85">
        <f>[6]databusiness!P32</f>
        <v>128600</v>
      </c>
      <c r="C7" s="83">
        <f>[6]databusiness!J6</f>
        <v>597600</v>
      </c>
      <c r="D7" s="84">
        <f t="shared" si="0"/>
        <v>21.519410977242302</v>
      </c>
      <c r="E7" s="83">
        <f>[6]databusiness!C85</f>
        <v>4235700</v>
      </c>
      <c r="F7" s="84">
        <f t="shared" si="1"/>
        <v>3.0360979295039781</v>
      </c>
      <c r="G7" s="83">
        <f>[6]databusiness!H32</f>
        <v>423900</v>
      </c>
      <c r="H7" s="83">
        <f>[6]databusiness!C6</f>
        <v>6234200</v>
      </c>
      <c r="I7" s="87">
        <f t="shared" si="2"/>
        <v>6.799589361906901</v>
      </c>
      <c r="K7">
        <f t="shared" si="3"/>
        <v>3.0360979295039781</v>
      </c>
      <c r="M7">
        <f>'23b'!K14/'23d'!K7*100</f>
        <v>69.050335546615031</v>
      </c>
      <c r="N7">
        <f>'23a'!K14/'23c'!K7*100</f>
        <v>21.555178041177484</v>
      </c>
    </row>
    <row r="8" spans="1:16" ht="12.75" customHeight="1">
      <c r="A8" s="465">
        <v>1990</v>
      </c>
      <c r="B8" s="85">
        <f>[6]databusiness!P33</f>
        <v>131400</v>
      </c>
      <c r="C8" s="83">
        <f>[6]databusiness!J7</f>
        <v>615500</v>
      </c>
      <c r="D8" s="84">
        <f t="shared" si="0"/>
        <v>21.348497156783104</v>
      </c>
      <c r="E8" s="83">
        <f>[6]databusiness!C86</f>
        <v>4453900</v>
      </c>
      <c r="F8" s="84">
        <f t="shared" si="1"/>
        <v>2.9502233997171019</v>
      </c>
      <c r="G8" s="83">
        <f>[6]databusiness!H33</f>
        <v>448400</v>
      </c>
      <c r="H8" s="83">
        <f>[6]databusiness!C7</f>
        <v>6563400</v>
      </c>
      <c r="I8" s="87">
        <f t="shared" si="2"/>
        <v>6.8318249687661883</v>
      </c>
      <c r="K8">
        <f t="shared" si="3"/>
        <v>2.9502233997171019</v>
      </c>
      <c r="M8">
        <f>'23b'!K15/'23d'!K8*100</f>
        <v>71.85913877347916</v>
      </c>
      <c r="N8">
        <f>'23a'!K15/'23c'!K8*100</f>
        <v>22.942969124726805</v>
      </c>
    </row>
    <row r="9" spans="1:16" ht="12.75" customHeight="1">
      <c r="A9" s="465">
        <v>1991</v>
      </c>
      <c r="B9" s="85">
        <f>[6]databusiness!P34</f>
        <v>135100</v>
      </c>
      <c r="C9" s="83">
        <f>[6]databusiness!J8</f>
        <v>588300</v>
      </c>
      <c r="D9" s="84">
        <f t="shared" si="0"/>
        <v>22.964473907870133</v>
      </c>
      <c r="E9" s="83">
        <f>[6]databusiness!C87</f>
        <v>4558600</v>
      </c>
      <c r="F9" s="84">
        <f t="shared" si="1"/>
        <v>2.9636291843987186</v>
      </c>
      <c r="G9" s="83">
        <f>[6]databusiness!H34</f>
        <v>463800</v>
      </c>
      <c r="H9" s="83">
        <f>[6]databusiness!C8</f>
        <v>6693900</v>
      </c>
      <c r="I9" s="87">
        <f t="shared" si="2"/>
        <v>6.9286962757137101</v>
      </c>
      <c r="K9">
        <f t="shared" si="3"/>
        <v>2.9636291843987186</v>
      </c>
      <c r="M9">
        <f>'23b'!K16/'23d'!K9*100</f>
        <v>70.496180057433619</v>
      </c>
      <c r="N9">
        <f>'23a'!K16/'23c'!K9*100</f>
        <v>23.486999644217612</v>
      </c>
    </row>
    <row r="10" spans="1:16" ht="12.75" customHeight="1">
      <c r="A10" s="465">
        <v>1992</v>
      </c>
      <c r="B10" s="85">
        <f>[6]databusiness!P35</f>
        <v>147700</v>
      </c>
      <c r="C10" s="83">
        <f>[6]databusiness!J9</f>
        <v>598700</v>
      </c>
      <c r="D10" s="84">
        <f t="shared" si="0"/>
        <v>24.670118590278939</v>
      </c>
      <c r="E10" s="83">
        <f>[6]databusiness!C88</f>
        <v>4829200</v>
      </c>
      <c r="F10" s="84">
        <f t="shared" si="1"/>
        <v>3.0584775946326515</v>
      </c>
      <c r="G10" s="83">
        <f>[6]databusiness!H35</f>
        <v>482500</v>
      </c>
      <c r="H10" s="83">
        <f>[6]databusiness!C9</f>
        <v>6902200</v>
      </c>
      <c r="I10" s="87">
        <f t="shared" si="2"/>
        <v>6.990524760221378</v>
      </c>
      <c r="K10">
        <f t="shared" si="3"/>
        <v>3.0584775946326515</v>
      </c>
      <c r="M10">
        <f>'23b'!K17/'23d'!K10*100</f>
        <v>74.923805607844614</v>
      </c>
      <c r="N10">
        <f>'23a'!K17/'23c'!K10*100</f>
        <v>17.434944087137442</v>
      </c>
    </row>
    <row r="11" spans="1:16" ht="12.75" customHeight="1">
      <c r="A11" s="465">
        <v>1993</v>
      </c>
      <c r="B11" s="85">
        <f>[6]databusiness!P36</f>
        <v>160500</v>
      </c>
      <c r="C11" s="83">
        <f>[6]databusiness!J10</f>
        <v>659900</v>
      </c>
      <c r="D11" s="84">
        <f t="shared" si="0"/>
        <v>24.32186694953781</v>
      </c>
      <c r="E11" s="83">
        <f>[6]databusiness!C89</f>
        <v>5084100</v>
      </c>
      <c r="F11" s="84">
        <f t="shared" si="1"/>
        <v>3.1569009264176549</v>
      </c>
      <c r="G11" s="83">
        <f>[6]databusiness!H36</f>
        <v>509300</v>
      </c>
      <c r="H11" s="83">
        <f>[6]databusiness!C10</f>
        <v>7214200.0000000009</v>
      </c>
      <c r="I11" s="87">
        <f t="shared" si="2"/>
        <v>7.0596878378753001</v>
      </c>
      <c r="K11">
        <f t="shared" si="3"/>
        <v>3.1569009264176549</v>
      </c>
      <c r="M11">
        <f>'23b'!K18/'23d'!K11*100</f>
        <v>72.759523992691953</v>
      </c>
      <c r="N11">
        <f>'23a'!K18/'23c'!K11*100</f>
        <v>9.8986913666763137</v>
      </c>
      <c r="P11" s="97"/>
    </row>
    <row r="12" spans="1:16" ht="12.75" customHeight="1">
      <c r="A12" s="465">
        <v>1994</v>
      </c>
      <c r="B12" s="85">
        <f>[6]databusiness!P37</f>
        <v>177000</v>
      </c>
      <c r="C12" s="83">
        <f>[6]databusiness!J11</f>
        <v>723000</v>
      </c>
      <c r="D12" s="84">
        <f t="shared" si="0"/>
        <v>24.481327800829874</v>
      </c>
      <c r="E12" s="83">
        <f>[6]databusiness!C90</f>
        <v>5425200</v>
      </c>
      <c r="F12" s="84">
        <f t="shared" si="1"/>
        <v>3.2625525326255254</v>
      </c>
      <c r="G12" s="83">
        <f>[6]databusiness!H37</f>
        <v>535000</v>
      </c>
      <c r="H12" s="83">
        <f>[6]databusiness!C11</f>
        <v>7594900</v>
      </c>
      <c r="I12" s="87">
        <f t="shared" si="2"/>
        <v>7.0442007136367817</v>
      </c>
      <c r="K12">
        <f t="shared" si="3"/>
        <v>3.2625525326255254</v>
      </c>
      <c r="M12">
        <f>'23b'!K19/'23d'!K12*100</f>
        <v>73.485766832513661</v>
      </c>
      <c r="N12">
        <f>'23a'!K19/'23c'!K12*100</f>
        <v>11.370666722854629</v>
      </c>
    </row>
    <row r="13" spans="1:16" ht="12.75" customHeight="1">
      <c r="A13" s="465">
        <v>1995</v>
      </c>
      <c r="B13" s="85">
        <f>[6]databusiness!P38</f>
        <v>203600</v>
      </c>
      <c r="C13" s="83">
        <f>[6]databusiness!J12</f>
        <v>805400</v>
      </c>
      <c r="D13" s="84">
        <f t="shared" si="0"/>
        <v>25.27936429103551</v>
      </c>
      <c r="E13" s="83">
        <f>[6]databusiness!C91</f>
        <v>5677800</v>
      </c>
      <c r="F13" s="84">
        <f t="shared" si="1"/>
        <v>3.5858959456127373</v>
      </c>
      <c r="G13" s="83">
        <f>[6]databusiness!H38</f>
        <v>571900</v>
      </c>
      <c r="H13" s="83">
        <f>[6]databusiness!C12</f>
        <v>7989800</v>
      </c>
      <c r="I13" s="87">
        <f t="shared" si="2"/>
        <v>7.1578762922726487</v>
      </c>
      <c r="K13">
        <f t="shared" si="3"/>
        <v>3.5858959456127373</v>
      </c>
      <c r="M13">
        <f>'23b'!K20/'23d'!K13*100</f>
        <v>65.679164059910249</v>
      </c>
      <c r="N13">
        <f>'23a'!K20/'23c'!K13*100</f>
        <v>10.279404715854623</v>
      </c>
    </row>
    <row r="14" spans="1:16" ht="12.75" customHeight="1">
      <c r="A14" s="465">
        <v>1996</v>
      </c>
      <c r="B14" s="85">
        <f>[6]databusiness!P39</f>
        <v>228400</v>
      </c>
      <c r="C14" s="83">
        <f>[6]databusiness!J13</f>
        <v>874900</v>
      </c>
      <c r="D14" s="84">
        <f t="shared" si="0"/>
        <v>26.105840667504861</v>
      </c>
      <c r="E14" s="83">
        <f>[6]databusiness!C92</f>
        <v>6030200</v>
      </c>
      <c r="F14" s="84">
        <f t="shared" si="1"/>
        <v>3.7876024012470566</v>
      </c>
      <c r="G14" s="83">
        <f>[6]databusiness!H39</f>
        <v>621800</v>
      </c>
      <c r="H14" s="83">
        <f>[6]databusiness!C13</f>
        <v>8371900.0000000019</v>
      </c>
      <c r="I14" s="87">
        <f t="shared" si="2"/>
        <v>7.4272267943955361</v>
      </c>
      <c r="K14">
        <f t="shared" si="3"/>
        <v>3.7876024012470566</v>
      </c>
      <c r="M14">
        <f>'23b'!K21/'23d'!K14*100</f>
        <v>64.704600341888764</v>
      </c>
      <c r="N14" s="97">
        <f>'23a'!K21/'23c'!K14*100</f>
        <v>13.717462794416566</v>
      </c>
    </row>
    <row r="15" spans="1:16" ht="12.75" customHeight="1">
      <c r="A15" s="465">
        <v>1997</v>
      </c>
      <c r="B15" s="85">
        <f>[6]databusiness!P40</f>
        <v>268500</v>
      </c>
      <c r="C15" s="83">
        <f>[6]databusiness!J14</f>
        <v>960800</v>
      </c>
      <c r="D15" s="84">
        <f t="shared" si="0"/>
        <v>27.945462114904245</v>
      </c>
      <c r="E15" s="83">
        <f>[6]databusiness!C93</f>
        <v>6442800</v>
      </c>
      <c r="F15" s="84">
        <f t="shared" si="1"/>
        <v>4.1674427267647607</v>
      </c>
      <c r="G15" s="83">
        <f>[6]databusiness!H40</f>
        <v>682600</v>
      </c>
      <c r="H15" s="83">
        <f>[6]databusiness!C14</f>
        <v>8828300</v>
      </c>
      <c r="I15" s="87">
        <f t="shared" si="2"/>
        <v>7.7319529241190263</v>
      </c>
      <c r="K15">
        <f t="shared" si="3"/>
        <v>4.1674427267647607</v>
      </c>
      <c r="M15">
        <f>'23b'!K22/'23d'!K15*100</f>
        <v>66.470724444818643</v>
      </c>
      <c r="N15">
        <f>'23a'!K22/'23c'!K15*100</f>
        <v>9.3431747237929219</v>
      </c>
    </row>
    <row r="16" spans="1:16" ht="12.75" customHeight="1">
      <c r="A16" s="465">
        <v>1998</v>
      </c>
      <c r="B16" s="85">
        <f>[6]databusiness!P41</f>
        <v>300200</v>
      </c>
      <c r="C16" s="83">
        <f>[6]databusiness!J15</f>
        <v>1052100</v>
      </c>
      <c r="D16" s="84">
        <f t="shared" si="0"/>
        <v>28.533409371732727</v>
      </c>
      <c r="E16" s="83">
        <f>[6]databusiness!C94</f>
        <v>6810800</v>
      </c>
      <c r="F16" s="84">
        <f t="shared" si="1"/>
        <v>4.4077054090562049</v>
      </c>
      <c r="G16" s="83">
        <f>[6]databusiness!H41</f>
        <v>741500</v>
      </c>
      <c r="H16" s="83">
        <f>[6]databusiness!C15</f>
        <v>9332800</v>
      </c>
      <c r="I16" s="87">
        <f t="shared" si="2"/>
        <v>7.9450968626778664</v>
      </c>
      <c r="K16">
        <f t="shared" si="3"/>
        <v>4.4077054090562049</v>
      </c>
      <c r="M16">
        <f>'23b'!K23/'23d'!K16*100</f>
        <v>70.498674683562328</v>
      </c>
      <c r="N16">
        <f>'23a'!K23/'23c'!K16*100</f>
        <v>16.807970138318577</v>
      </c>
    </row>
    <row r="17" spans="1:14" ht="12.75" customHeight="1">
      <c r="A17" s="465">
        <v>1999</v>
      </c>
      <c r="B17" s="85">
        <f>[6]databusiness!P42</f>
        <v>352100</v>
      </c>
      <c r="C17" s="83">
        <f>[6]databusiness!J16</f>
        <v>1143300</v>
      </c>
      <c r="D17" s="84">
        <f t="shared" si="0"/>
        <v>30.796816233709439</v>
      </c>
      <c r="E17" s="83">
        <f>[6]databusiness!C95</f>
        <v>7249000</v>
      </c>
      <c r="F17" s="84">
        <f t="shared" si="1"/>
        <v>4.8572216857497592</v>
      </c>
      <c r="G17" s="83">
        <f>[6]databusiness!H42</f>
        <v>845000</v>
      </c>
      <c r="H17" s="83">
        <f>[6]databusiness!C16</f>
        <v>9883100</v>
      </c>
      <c r="I17" s="87">
        <f t="shared" si="2"/>
        <v>8.5499489026722379</v>
      </c>
      <c r="K17">
        <f t="shared" si="3"/>
        <v>4.8572216857497592</v>
      </c>
      <c r="M17">
        <f>'23b'!K24/'23d'!K17*100</f>
        <v>64.40061138942535</v>
      </c>
      <c r="N17">
        <f>'23a'!K24/'23c'!K17*100</f>
        <v>11.795633815553991</v>
      </c>
    </row>
    <row r="18" spans="1:14" ht="12.75" customHeight="1">
      <c r="A18" s="465">
        <v>2000</v>
      </c>
      <c r="B18" s="85">
        <f>[6]databusiness!P43</f>
        <v>409500</v>
      </c>
      <c r="C18" s="83">
        <f>[6]databusiness!J17</f>
        <v>1255500</v>
      </c>
      <c r="D18" s="84">
        <f t="shared" si="0"/>
        <v>32.616487455197138</v>
      </c>
      <c r="E18" s="83">
        <f>[6]databusiness!C96</f>
        <v>7715500</v>
      </c>
      <c r="F18" s="84">
        <f t="shared" si="1"/>
        <v>5.3074978938500417</v>
      </c>
      <c r="G18" s="83">
        <f>[6]databusiness!H43</f>
        <v>974100</v>
      </c>
      <c r="H18" s="83">
        <f>[6]databusiness!C17</f>
        <v>10562400.000000002</v>
      </c>
      <c r="I18" s="87">
        <f t="shared" si="2"/>
        <v>9.2223358327652782</v>
      </c>
      <c r="K18">
        <f t="shared" si="3"/>
        <v>5.3074978938500417</v>
      </c>
      <c r="M18">
        <f>'23b'!K25/'23d'!K18*100</f>
        <v>59.547773234336468</v>
      </c>
      <c r="N18">
        <f>'23a'!K25/'23c'!K18*100</f>
        <v>12.087217830134682</v>
      </c>
    </row>
    <row r="19" spans="1:14" ht="12.75" customHeight="1">
      <c r="A19" s="465">
        <v>2001</v>
      </c>
      <c r="B19" s="85">
        <f>[6]databusiness!P44</f>
        <v>381400</v>
      </c>
      <c r="C19" s="83">
        <f>[6]databusiness!J18</f>
        <v>1209800</v>
      </c>
      <c r="D19" s="84">
        <f t="shared" si="0"/>
        <v>31.525872044966107</v>
      </c>
      <c r="E19" s="83">
        <f>[6]databusiness!C97</f>
        <v>7913600</v>
      </c>
      <c r="F19" s="84">
        <f t="shared" si="1"/>
        <v>4.8195511524464214</v>
      </c>
      <c r="G19" s="83">
        <f>[6]databusiness!H44</f>
        <v>1025300</v>
      </c>
      <c r="H19" s="83">
        <f>[6]databusiness!C18</f>
        <v>11113200</v>
      </c>
      <c r="I19" s="87">
        <f t="shared" si="2"/>
        <v>9.2259655184825249</v>
      </c>
      <c r="K19">
        <f t="shared" si="3"/>
        <v>4.8195511524464214</v>
      </c>
      <c r="M19">
        <f>'23b'!K26/'23d'!K19*100</f>
        <v>63.510900050414378</v>
      </c>
      <c r="N19">
        <f>'23a'!K26/'23c'!K19*100</f>
        <v>9.4713091741267732</v>
      </c>
    </row>
    <row r="20" spans="1:14" ht="12.75" customHeight="1">
      <c r="A20" s="465">
        <v>2002</v>
      </c>
      <c r="B20" s="85">
        <f>[6]databusiness!P45</f>
        <v>344200</v>
      </c>
      <c r="C20" s="83">
        <f>[6]databusiness!J19</f>
        <v>1107000</v>
      </c>
      <c r="D20" s="84">
        <f t="shared" si="0"/>
        <v>31.093044263775973</v>
      </c>
      <c r="E20" s="83">
        <f>[6]databusiness!C98</f>
        <v>8132800</v>
      </c>
      <c r="F20" s="84">
        <f t="shared" si="1"/>
        <v>4.2322447373598271</v>
      </c>
      <c r="G20" s="83">
        <f>[6]databusiness!H45</f>
        <v>1041700</v>
      </c>
      <c r="H20" s="83">
        <f>[6]databusiness!C19</f>
        <v>11539900</v>
      </c>
      <c r="I20" s="87">
        <f t="shared" si="2"/>
        <v>9.0269413079836056</v>
      </c>
      <c r="K20">
        <f t="shared" si="3"/>
        <v>4.2322447373598271</v>
      </c>
      <c r="M20">
        <f>'23b'!K27/'23d'!K20*100</f>
        <v>67.642458527025326</v>
      </c>
      <c r="N20">
        <f>'23a'!K27/'23c'!K20*100</f>
        <v>13.657897579475661</v>
      </c>
    </row>
    <row r="21" spans="1:14" ht="12.75" customHeight="1">
      <c r="A21" s="465">
        <v>2003</v>
      </c>
      <c r="B21" s="85">
        <f>[6]databusiness!P46</f>
        <v>348100</v>
      </c>
      <c r="C21" s="83">
        <f>[6]databusiness!J20</f>
        <v>1116100</v>
      </c>
      <c r="D21" s="84">
        <f t="shared" si="0"/>
        <v>31.188961562584002</v>
      </c>
      <c r="E21" s="83">
        <f>[6]databusiness!C99</f>
        <v>8502800</v>
      </c>
      <c r="F21" s="84">
        <f t="shared" si="1"/>
        <v>4.0939455238274451</v>
      </c>
      <c r="G21" s="83">
        <f>[6]databusiness!H46</f>
        <v>1043300</v>
      </c>
      <c r="H21" s="83">
        <f>[6]databusiness!C20</f>
        <v>11929900</v>
      </c>
      <c r="I21" s="87">
        <f t="shared" si="2"/>
        <v>8.7452535226615478</v>
      </c>
      <c r="K21">
        <f t="shared" si="3"/>
        <v>4.0939455238274451</v>
      </c>
      <c r="M21">
        <f>'23b'!K28/'23d'!K21*100</f>
        <v>65.06738615835053</v>
      </c>
      <c r="N21">
        <f>'23a'!K28/'23c'!K21*100</f>
        <v>34.701033867870187</v>
      </c>
    </row>
    <row r="22" spans="1:14" ht="12.75" customHeight="1">
      <c r="A22" s="465">
        <v>2004</v>
      </c>
      <c r="B22" s="85">
        <f>[6]databusiness!P47</f>
        <v>367000</v>
      </c>
      <c r="C22" s="83">
        <f>[6]databusiness!J21</f>
        <v>1205300</v>
      </c>
      <c r="D22" s="84">
        <f t="shared" si="0"/>
        <v>30.448850908487511</v>
      </c>
      <c r="E22" s="83">
        <f>[6]databusiness!C100</f>
        <v>9084600</v>
      </c>
      <c r="F22" s="84">
        <f t="shared" si="1"/>
        <v>4.0398036237148585</v>
      </c>
      <c r="G22" s="83">
        <f>[6]databusiness!H47</f>
        <v>1073200</v>
      </c>
      <c r="H22" s="83">
        <f>[6]databusiness!C21</f>
        <v>12906300</v>
      </c>
      <c r="I22" s="87">
        <f t="shared" si="2"/>
        <v>8.3153188752779652</v>
      </c>
      <c r="K22">
        <f t="shared" si="3"/>
        <v>4.0398036237148585</v>
      </c>
      <c r="M22">
        <f>'23b'!K29/'23d'!K22*100</f>
        <v>66.07302829757721</v>
      </c>
      <c r="N22">
        <f>'23a'!K29/'23c'!K22*100</f>
        <v>25.368105784568691</v>
      </c>
    </row>
    <row r="23" spans="1:14" ht="12.75" customHeight="1">
      <c r="A23" s="465">
        <v>2005</v>
      </c>
      <c r="B23" s="85">
        <f>[6]databusiness!P48</f>
        <v>377800</v>
      </c>
      <c r="C23" s="83">
        <f>[6]databusiness!J22</f>
        <v>1329400</v>
      </c>
      <c r="D23" s="84">
        <f>B23/C23*100</f>
        <v>28.418835564916506</v>
      </c>
      <c r="E23" s="83">
        <f>[6]databusiness!C101</f>
        <v>9695500</v>
      </c>
      <c r="F23" s="84">
        <f>B23/E23*100</f>
        <v>3.8966530864834201</v>
      </c>
      <c r="G23" s="83">
        <f>[6]databusiness!H48</f>
        <v>1110300</v>
      </c>
      <c r="H23" s="83">
        <f>[6]databusiness!C22</f>
        <v>14057400.000000002</v>
      </c>
      <c r="I23" s="87">
        <f>G23/H23*100</f>
        <v>7.8983311280891204</v>
      </c>
      <c r="K23">
        <f t="shared" si="3"/>
        <v>3.8966530864834201</v>
      </c>
      <c r="M23">
        <f>'23b'!K30/'23d'!K23*100</f>
        <v>68.564578990001905</v>
      </c>
      <c r="N23">
        <f>'23a'!K30/'23c'!K23*100</f>
        <v>22.040577817394578</v>
      </c>
    </row>
    <row r="24" spans="1:14" ht="12.75" customHeight="1">
      <c r="A24" s="465">
        <v>2006</v>
      </c>
      <c r="B24" s="85">
        <f>[6]databusiness!P49</f>
        <v>403400</v>
      </c>
      <c r="C24" s="83">
        <f>[6]databusiness!J23</f>
        <v>1485800</v>
      </c>
      <c r="D24" s="84">
        <f>B24/C24*100</f>
        <v>27.150356710189801</v>
      </c>
      <c r="E24" s="83">
        <f>[6]databusiness!C102</f>
        <v>10284100</v>
      </c>
      <c r="F24" s="84">
        <f>B24/E24*100</f>
        <v>3.922560068455188</v>
      </c>
      <c r="G24" s="83">
        <f>[6]databusiness!H49</f>
        <v>1165100</v>
      </c>
      <c r="H24" s="83">
        <f>[6]databusiness!C23</f>
        <v>15174100</v>
      </c>
      <c r="I24" s="87">
        <f>G24/H24*100</f>
        <v>7.678214852940207</v>
      </c>
      <c r="K24">
        <f t="shared" si="3"/>
        <v>3.922560068455188</v>
      </c>
      <c r="M24">
        <f>'23b'!K31/'23d'!K24*100</f>
        <v>68.282504528638285</v>
      </c>
      <c r="N24">
        <f>'23a'!K31/'23c'!K24*100</f>
        <v>20.824158022536547</v>
      </c>
    </row>
    <row r="25" spans="1:14" ht="12.75" customHeight="1">
      <c r="A25" s="465">
        <v>2007</v>
      </c>
      <c r="B25" s="85">
        <f>[6]databusiness!P50</f>
        <v>428900</v>
      </c>
      <c r="C25" s="83">
        <f>[6]databusiness!J24</f>
        <v>1618200</v>
      </c>
      <c r="D25" s="84">
        <f>B25/C25*100</f>
        <v>26.504758373501421</v>
      </c>
      <c r="E25" s="83">
        <f>[6]databusiness!C103</f>
        <v>10771400</v>
      </c>
      <c r="F25" s="84">
        <f>B25/E25*100</f>
        <v>3.9818408006387287</v>
      </c>
      <c r="G25" s="83">
        <f>[6]databusiness!H50</f>
        <v>1165400</v>
      </c>
      <c r="H25" s="83">
        <f>[6]databusiness!C24</f>
        <v>15999400</v>
      </c>
      <c r="I25" s="87">
        <f>G25/H25*100</f>
        <v>7.2840231508681574</v>
      </c>
      <c r="K25">
        <f t="shared" si="3"/>
        <v>3.9818408006387287</v>
      </c>
      <c r="M25">
        <f>'23b'!K32/'23d'!K25*100</f>
        <v>66.320695082544361</v>
      </c>
      <c r="N25">
        <f>'23a'!K32/'23c'!K25*100</f>
        <v>18.849558290486296</v>
      </c>
    </row>
    <row r="26" spans="1:14" ht="12.75" customHeight="1">
      <c r="A26" s="465">
        <v>2008</v>
      </c>
      <c r="B26" s="85">
        <f>[6]databusiness!P51</f>
        <v>436500</v>
      </c>
      <c r="C26" s="83">
        <f>[6]databusiness!J25</f>
        <v>1650200</v>
      </c>
      <c r="D26" s="84">
        <f>B26/C26*100</f>
        <v>26.451339231608291</v>
      </c>
      <c r="E26" s="83">
        <f>[6]databusiness!C104</f>
        <v>10863500</v>
      </c>
      <c r="F26" s="84">
        <f>B26/E26*100</f>
        <v>4.0180420674736501</v>
      </c>
      <c r="G26" s="83">
        <f>[6]databusiness!H51</f>
        <v>1186600</v>
      </c>
      <c r="H26" s="83">
        <f>[6]databusiness!C25</f>
        <v>17013700</v>
      </c>
      <c r="I26" s="87">
        <f>G26/H26*100</f>
        <v>6.9743794706618791</v>
      </c>
      <c r="K26">
        <f t="shared" si="3"/>
        <v>4.0180420674736501</v>
      </c>
      <c r="M26">
        <f>'23b'!K33/'23d'!K26*100</f>
        <v>64.433604444081652</v>
      </c>
      <c r="N26">
        <f>'23a'!K33/'23c'!K26*100</f>
        <v>22.740743402743664</v>
      </c>
    </row>
    <row r="27" spans="1:14" ht="12.75" customHeight="1">
      <c r="A27" s="466">
        <v>2009</v>
      </c>
      <c r="B27" s="474">
        <f>[6]databusiness!P52</f>
        <v>419500</v>
      </c>
      <c r="C27" s="475">
        <f>[6]databusiness!J26</f>
        <v>1347200</v>
      </c>
      <c r="D27" s="462">
        <f>B27/C27*100</f>
        <v>31.138657957244654</v>
      </c>
      <c r="E27" s="475">
        <f>[6]databusiness!C105</f>
        <v>10520800</v>
      </c>
      <c r="F27" s="462">
        <f>B27/E27*100</f>
        <v>3.9873393658276939</v>
      </c>
      <c r="G27" s="475">
        <f>[6]databusiness!H52</f>
        <v>1179800</v>
      </c>
      <c r="H27" s="475">
        <f>[6]databusiness!C26</f>
        <v>16495200</v>
      </c>
      <c r="I27" s="463">
        <f>G27/H27*100</f>
        <v>7.1523837237499386</v>
      </c>
      <c r="K27">
        <f t="shared" si="3"/>
        <v>3.9873393658276939</v>
      </c>
      <c r="M27">
        <f>'23b'!K34/'23d'!K27*100</f>
        <v>63.306825725944513</v>
      </c>
      <c r="N27" t="e">
        <f>'23a'!K34/'23c'!K27*100</f>
        <v>#VALUE!</v>
      </c>
    </row>
    <row r="28" spans="1:14" ht="12.75" customHeight="1">
      <c r="A28" s="457"/>
      <c r="B28" s="83"/>
      <c r="C28" s="83"/>
      <c r="D28" s="84"/>
      <c r="E28" s="83"/>
      <c r="F28" s="84"/>
      <c r="G28" s="83"/>
      <c r="H28" s="83"/>
      <c r="I28" s="84"/>
    </row>
    <row r="29" spans="1:14" ht="12.75" customHeight="1">
      <c r="A29" s="927" t="s">
        <v>997</v>
      </c>
      <c r="B29" s="83"/>
      <c r="C29" s="83"/>
      <c r="D29" s="84"/>
      <c r="E29" s="84"/>
      <c r="F29" s="84"/>
      <c r="G29" s="83"/>
      <c r="H29" s="83"/>
      <c r="I29" s="84"/>
    </row>
    <row r="30" spans="1:14" ht="12.75" customHeight="1">
      <c r="A30" s="464" t="s">
        <v>571</v>
      </c>
      <c r="B30" s="458">
        <f>(((B13/B5)^(1/8))-1)*100</f>
        <v>8.7597133542288041</v>
      </c>
      <c r="C30" s="459">
        <f t="shared" ref="C30:I30" si="4">(((C13/C5)^(1/8))-1)*100</f>
        <v>5.7001580362913584</v>
      </c>
      <c r="D30" s="459">
        <f>(((D13/D5)^(1/8))-1)*100</f>
        <v>2.8945607790737515</v>
      </c>
      <c r="E30" s="459">
        <f>(((E13/E5)^(1/8))-1)*100</f>
        <v>5.6349713385206002</v>
      </c>
      <c r="F30" s="459">
        <f>(((F13/F5)^(1/8))-1)*100</f>
        <v>2.958056386170238</v>
      </c>
      <c r="G30" s="459">
        <f t="shared" si="4"/>
        <v>5.7847445497531735</v>
      </c>
      <c r="H30" s="459">
        <f t="shared" si="4"/>
        <v>4.7116497931129153</v>
      </c>
      <c r="I30" s="460">
        <f t="shared" si="4"/>
        <v>1.0248093299651595</v>
      </c>
    </row>
    <row r="31" spans="1:14" ht="12.75" customHeight="1">
      <c r="A31" s="465" t="s">
        <v>572</v>
      </c>
      <c r="B31" s="86">
        <f>(((B18/B13)^(1/5))-1)*100</f>
        <v>14.999307857125043</v>
      </c>
      <c r="C31" s="84">
        <f t="shared" ref="C31:I31" si="5">(((C18/C13)^(1/5))-1)*100</f>
        <v>9.2851161942778084</v>
      </c>
      <c r="D31" s="84">
        <f t="shared" si="5"/>
        <v>5.2287007250731543</v>
      </c>
      <c r="E31" s="84">
        <f>(((E18/E13)^(1/5))-1)*100</f>
        <v>6.3253441322855819</v>
      </c>
      <c r="F31" s="84">
        <f>(((F18/F13)^(1/5))-1)*100</f>
        <v>8.1579455920195887</v>
      </c>
      <c r="G31" s="84">
        <f t="shared" si="5"/>
        <v>11.238900953501263</v>
      </c>
      <c r="H31" s="84">
        <f t="shared" si="5"/>
        <v>5.7414692233290765</v>
      </c>
      <c r="I31" s="87">
        <f t="shared" si="5"/>
        <v>5.1989363969980884</v>
      </c>
    </row>
    <row r="32" spans="1:14" ht="12.75" customHeight="1">
      <c r="A32" s="465" t="s">
        <v>573</v>
      </c>
      <c r="B32" s="86">
        <f>(((B27/B5)^(1/22))-1)*100</f>
        <v>6.5446766553538982</v>
      </c>
      <c r="C32" s="84">
        <f t="shared" ref="C32:I32" si="6">(((C27/C5)^(1/22))-1)*100</f>
        <v>4.4504347358932828</v>
      </c>
      <c r="D32" s="84">
        <f t="shared" si="6"/>
        <v>2.005010246971195</v>
      </c>
      <c r="E32" s="84">
        <f t="shared" si="6"/>
        <v>4.9139409760947217</v>
      </c>
      <c r="F32" s="84">
        <f t="shared" si="6"/>
        <v>1.5543555642721918</v>
      </c>
      <c r="G32" s="84">
        <f t="shared" si="6"/>
        <v>5.4814347910083772</v>
      </c>
      <c r="H32" s="84">
        <f t="shared" si="6"/>
        <v>5.0947414615631237</v>
      </c>
      <c r="I32" s="87">
        <f t="shared" si="6"/>
        <v>0.36794736260583605</v>
      </c>
    </row>
    <row r="33" spans="1:9" ht="12.75" customHeight="1">
      <c r="A33" s="466" t="s">
        <v>574</v>
      </c>
      <c r="B33" s="461">
        <f>(((B27/B18)^(1/9))-1)*100</f>
        <v>0.26843322312881668</v>
      </c>
      <c r="C33" s="462">
        <f t="shared" ref="C33:I33" si="7">(((C27/C18)^(1/9))-1)*100</f>
        <v>0.7863474307858942</v>
      </c>
      <c r="D33" s="462">
        <f t="shared" si="7"/>
        <v>-0.51387337755518514</v>
      </c>
      <c r="E33" s="462">
        <f t="shared" si="7"/>
        <v>3.5058665124502397</v>
      </c>
      <c r="F33" s="462">
        <f t="shared" si="7"/>
        <v>-3.1277775824735454</v>
      </c>
      <c r="G33" s="462">
        <f t="shared" si="7"/>
        <v>2.1515552604830512</v>
      </c>
      <c r="H33" s="462">
        <f t="shared" si="7"/>
        <v>5.077698713039025</v>
      </c>
      <c r="I33" s="463">
        <f t="shared" si="7"/>
        <v>-2.7847426127470487</v>
      </c>
    </row>
    <row r="34" spans="1:9" ht="12.75" customHeight="1">
      <c r="A34" s="455"/>
      <c r="B34" s="455"/>
      <c r="C34" s="455"/>
      <c r="D34" s="455"/>
      <c r="E34" s="455"/>
      <c r="F34" s="455"/>
      <c r="G34" s="455"/>
      <c r="H34" s="455"/>
      <c r="I34" s="455"/>
    </row>
    <row r="35" spans="1:9" s="480" customFormat="1" ht="30" customHeight="1">
      <c r="A35" s="1235" t="s">
        <v>576</v>
      </c>
      <c r="B35" s="1236"/>
      <c r="C35" s="1236"/>
      <c r="D35" s="1236"/>
      <c r="E35" s="1236"/>
      <c r="F35" s="1236"/>
      <c r="G35" s="1236"/>
      <c r="H35" s="1236"/>
      <c r="I35" s="1236"/>
    </row>
  </sheetData>
  <mergeCells count="2">
    <mergeCell ref="A35:I35"/>
    <mergeCell ref="M3:N3"/>
  </mergeCells>
  <pageMargins left="0.7" right="0.7" top="0.75" bottom="0.75" header="0.3" footer="0.3"/>
  <pageSetup scale="82" orientation="landscape" horizontalDpi="0" verticalDpi="0" r:id="rId1"/>
  <drawing r:id="rId2"/>
</worksheet>
</file>

<file path=xl/worksheets/sheet51.xml><?xml version="1.0" encoding="utf-8"?>
<worksheet xmlns="http://schemas.openxmlformats.org/spreadsheetml/2006/main" xmlns:r="http://schemas.openxmlformats.org/officeDocument/2006/relationships">
  <dimension ref="A1:V39"/>
  <sheetViews>
    <sheetView view="pageBreakPreview" zoomScale="60" zoomScaleNormal="100" workbookViewId="0"/>
  </sheetViews>
  <sheetFormatPr defaultColWidth="11.42578125" defaultRowHeight="12.75"/>
  <cols>
    <col min="1" max="1" width="50.5703125" style="484" bestFit="1" customWidth="1"/>
    <col min="2" max="2" width="8.7109375" style="995" customWidth="1"/>
    <col min="3" max="9" width="8.7109375" style="995" hidden="1" customWidth="1"/>
    <col min="10" max="18" width="8.7109375" style="995" customWidth="1"/>
    <col min="19" max="20" width="8.7109375" style="763" customWidth="1"/>
    <col min="21" max="22" width="10.7109375" style="763" customWidth="1"/>
    <col min="23" max="16384" width="11.42578125" style="484"/>
  </cols>
  <sheetData>
    <row r="1" spans="1:22" ht="15.75">
      <c r="A1" s="79" t="s">
        <v>1105</v>
      </c>
    </row>
    <row r="3" spans="1:22" ht="25.5">
      <c r="B3" s="1030">
        <v>1992</v>
      </c>
      <c r="C3" s="1031">
        <v>1993</v>
      </c>
      <c r="D3" s="1031">
        <v>1994</v>
      </c>
      <c r="E3" s="1031">
        <v>1995</v>
      </c>
      <c r="F3" s="1031">
        <v>1996</v>
      </c>
      <c r="G3" s="1031">
        <v>1997</v>
      </c>
      <c r="H3" s="1031">
        <v>1998</v>
      </c>
      <c r="I3" s="1031">
        <v>1999</v>
      </c>
      <c r="J3" s="1031">
        <v>2000</v>
      </c>
      <c r="K3" s="1031">
        <v>2001</v>
      </c>
      <c r="L3" s="1031">
        <v>2002</v>
      </c>
      <c r="M3" s="1031">
        <v>2003</v>
      </c>
      <c r="N3" s="1031">
        <v>2004</v>
      </c>
      <c r="O3" s="1031">
        <v>2005</v>
      </c>
      <c r="P3" s="1031">
        <v>2006</v>
      </c>
      <c r="Q3" s="1031">
        <v>2007</v>
      </c>
      <c r="R3" s="1032">
        <v>2008</v>
      </c>
      <c r="S3" s="800" t="s">
        <v>1128</v>
      </c>
      <c r="T3" s="802" t="s">
        <v>1125</v>
      </c>
      <c r="U3" s="1055" t="s">
        <v>1126</v>
      </c>
      <c r="V3" s="1056" t="s">
        <v>1127</v>
      </c>
    </row>
    <row r="4" spans="1:22" s="1008" customFormat="1" ht="30" customHeight="1">
      <c r="A4" s="1238" t="s">
        <v>582</v>
      </c>
      <c r="B4" s="1239"/>
      <c r="C4" s="1239"/>
      <c r="D4" s="1239"/>
      <c r="E4" s="1239"/>
      <c r="F4" s="1239"/>
      <c r="G4" s="1239"/>
      <c r="H4" s="1239"/>
      <c r="I4" s="1239"/>
      <c r="J4" s="1239"/>
      <c r="K4" s="1239"/>
      <c r="L4" s="1239"/>
      <c r="M4" s="1239"/>
      <c r="N4" s="1239"/>
      <c r="O4" s="1239"/>
      <c r="P4" s="1239"/>
      <c r="Q4" s="1239"/>
      <c r="R4" s="1239"/>
      <c r="S4" s="1239"/>
      <c r="T4" s="1239"/>
      <c r="U4" s="1239"/>
      <c r="V4" s="1240"/>
    </row>
    <row r="5" spans="1:22">
      <c r="A5" s="996" t="s">
        <v>583</v>
      </c>
      <c r="B5" s="469">
        <v>67062</v>
      </c>
      <c r="C5" s="470">
        <v>69813</v>
      </c>
      <c r="D5" s="470">
        <v>72534</v>
      </c>
      <c r="E5" s="470">
        <v>79236</v>
      </c>
      <c r="F5" s="470">
        <v>85485</v>
      </c>
      <c r="G5" s="470">
        <v>90912</v>
      </c>
      <c r="H5" s="470">
        <v>88428</v>
      </c>
      <c r="I5" s="470">
        <v>92094</v>
      </c>
      <c r="J5" s="470">
        <v>141426</v>
      </c>
      <c r="K5" s="470">
        <v>144846</v>
      </c>
      <c r="L5" s="470">
        <v>152103</v>
      </c>
      <c r="M5" s="470">
        <v>158826</v>
      </c>
      <c r="N5" s="470">
        <v>161475</v>
      </c>
      <c r="O5" s="470">
        <v>159159</v>
      </c>
      <c r="P5" s="470">
        <v>160149</v>
      </c>
      <c r="Q5" s="470">
        <v>162354</v>
      </c>
      <c r="R5" s="997">
        <v>159444</v>
      </c>
      <c r="S5" s="1048">
        <f>(B5/B5)*100</f>
        <v>100</v>
      </c>
      <c r="T5" s="814">
        <f>(R5/R5)*100</f>
        <v>100</v>
      </c>
      <c r="U5" s="792">
        <f>(R5/B5-1)*100</f>
        <v>137.75610628970205</v>
      </c>
      <c r="V5" s="788">
        <f>(R5/J5-1)*100</f>
        <v>12.740231640575272</v>
      </c>
    </row>
    <row r="6" spans="1:22">
      <c r="A6" s="998" t="s">
        <v>584</v>
      </c>
      <c r="B6" s="82">
        <v>10752</v>
      </c>
      <c r="C6" s="80">
        <v>11058</v>
      </c>
      <c r="D6" s="80">
        <v>11499</v>
      </c>
      <c r="E6" s="80">
        <v>13494</v>
      </c>
      <c r="F6" s="80">
        <v>15318</v>
      </c>
      <c r="G6" s="80">
        <v>16542</v>
      </c>
      <c r="H6" s="80">
        <v>16329</v>
      </c>
      <c r="I6" s="80">
        <v>17238</v>
      </c>
      <c r="J6" s="80">
        <v>19686</v>
      </c>
      <c r="K6" s="80">
        <v>19017</v>
      </c>
      <c r="L6" s="80">
        <v>19380</v>
      </c>
      <c r="M6" s="80">
        <v>19773</v>
      </c>
      <c r="N6" s="80">
        <v>21660</v>
      </c>
      <c r="O6" s="80">
        <v>20796</v>
      </c>
      <c r="P6" s="80">
        <v>21270</v>
      </c>
      <c r="Q6" s="80">
        <v>21540</v>
      </c>
      <c r="R6" s="999">
        <v>21396</v>
      </c>
      <c r="S6" s="1050">
        <f>(B6/B5)*100</f>
        <v>16.032924756195762</v>
      </c>
      <c r="T6" s="776">
        <f>(R6/R5)*100</f>
        <v>13.419131481899601</v>
      </c>
      <c r="U6" s="789">
        <f>(R6/B6-1)*100</f>
        <v>98.995535714285722</v>
      </c>
      <c r="V6" s="776">
        <f>(R6/J6-1)*100</f>
        <v>8.686376104846083</v>
      </c>
    </row>
    <row r="7" spans="1:22">
      <c r="A7" s="998" t="s">
        <v>585</v>
      </c>
      <c r="B7" s="82">
        <v>1536</v>
      </c>
      <c r="C7" s="80">
        <v>1596</v>
      </c>
      <c r="D7" s="80">
        <v>1872</v>
      </c>
      <c r="E7" s="80">
        <v>1905</v>
      </c>
      <c r="F7" s="80">
        <v>2217</v>
      </c>
      <c r="G7" s="80">
        <v>2214</v>
      </c>
      <c r="H7" s="80">
        <v>2274</v>
      </c>
      <c r="I7" s="80">
        <v>2283</v>
      </c>
      <c r="J7" s="80">
        <v>3084</v>
      </c>
      <c r="K7" s="80">
        <v>3378</v>
      </c>
      <c r="L7" s="80">
        <v>3417</v>
      </c>
      <c r="M7" s="80">
        <v>3417</v>
      </c>
      <c r="N7" s="80">
        <v>3381</v>
      </c>
      <c r="O7" s="80">
        <v>3285</v>
      </c>
      <c r="P7" s="80">
        <v>3063</v>
      </c>
      <c r="Q7" s="80">
        <v>2892</v>
      </c>
      <c r="R7" s="999">
        <v>2739</v>
      </c>
      <c r="S7" s="1050">
        <f>(B7/B5)*100</f>
        <v>2.29041782231368</v>
      </c>
      <c r="T7" s="776">
        <f>(R7/R5)*100</f>
        <v>1.717844509671107</v>
      </c>
      <c r="U7" s="789">
        <f>(R7/B7-1)*100</f>
        <v>78.3203125</v>
      </c>
      <c r="V7" s="776">
        <f>(R7/J7-1)*100</f>
        <v>-11.186770428015569</v>
      </c>
    </row>
    <row r="8" spans="1:22">
      <c r="A8" s="998" t="s">
        <v>586</v>
      </c>
      <c r="B8" s="82">
        <v>954</v>
      </c>
      <c r="C8" s="80">
        <v>1050</v>
      </c>
      <c r="D8" s="80">
        <v>1041</v>
      </c>
      <c r="E8" s="80">
        <v>1107</v>
      </c>
      <c r="F8" s="80">
        <v>1395</v>
      </c>
      <c r="G8" s="80">
        <v>1395</v>
      </c>
      <c r="H8" s="80">
        <v>1377</v>
      </c>
      <c r="I8" s="80">
        <v>1503</v>
      </c>
      <c r="J8" s="80">
        <v>1416</v>
      </c>
      <c r="K8" s="80">
        <v>1356</v>
      </c>
      <c r="L8" s="80">
        <v>1347</v>
      </c>
      <c r="M8" s="80">
        <v>1419</v>
      </c>
      <c r="N8" s="80">
        <v>1335</v>
      </c>
      <c r="O8" s="80">
        <v>1278</v>
      </c>
      <c r="P8" s="80">
        <v>1185</v>
      </c>
      <c r="Q8" s="80">
        <v>1119</v>
      </c>
      <c r="R8" s="999">
        <v>1002</v>
      </c>
      <c r="S8" s="1050">
        <f>(B8/B5)*100</f>
        <v>1.422564194327637</v>
      </c>
      <c r="T8" s="776">
        <f>(R8/R5)*100</f>
        <v>0.62843380748099642</v>
      </c>
      <c r="U8" s="789">
        <f>(R8/B8-1)*100</f>
        <v>5.031446540880502</v>
      </c>
      <c r="V8" s="776">
        <f>(R8/J8-1)*100</f>
        <v>-29.237288135593221</v>
      </c>
    </row>
    <row r="9" spans="1:22">
      <c r="A9" s="1000" t="s">
        <v>587</v>
      </c>
      <c r="B9" s="1001">
        <v>3957</v>
      </c>
      <c r="C9" s="1002">
        <v>3819</v>
      </c>
      <c r="D9" s="1002">
        <v>3837</v>
      </c>
      <c r="E9" s="1002">
        <v>3972</v>
      </c>
      <c r="F9" s="1002">
        <v>4242</v>
      </c>
      <c r="G9" s="1002">
        <v>4869</v>
      </c>
      <c r="H9" s="1002">
        <v>5757</v>
      </c>
      <c r="I9" s="1002">
        <v>6522</v>
      </c>
      <c r="J9" s="1002">
        <v>9528</v>
      </c>
      <c r="K9" s="1002">
        <v>10239</v>
      </c>
      <c r="L9" s="1002">
        <v>10083</v>
      </c>
      <c r="M9" s="1002">
        <v>8703</v>
      </c>
      <c r="N9" s="1002">
        <v>7725</v>
      </c>
      <c r="O9" s="1002">
        <v>6687</v>
      </c>
      <c r="P9" s="1002">
        <v>5964</v>
      </c>
      <c r="Q9" s="1002">
        <v>5376</v>
      </c>
      <c r="R9" s="1003">
        <v>5103</v>
      </c>
      <c r="S9" s="1051">
        <f>(B9/B5)*100</f>
        <v>5.9005099758432493</v>
      </c>
      <c r="T9" s="779">
        <f>(R9/R5)*100</f>
        <v>3.2004967261232782</v>
      </c>
      <c r="U9" s="790">
        <f>(R9/B9-1)*100</f>
        <v>28.961334344200161</v>
      </c>
      <c r="V9" s="779">
        <f>(R9/J9-1)*100</f>
        <v>-46.442065491183882</v>
      </c>
    </row>
    <row r="10" spans="1:22" s="1008" customFormat="1" ht="30" customHeight="1">
      <c r="A10" s="1241" t="s">
        <v>588</v>
      </c>
      <c r="B10" s="1242"/>
      <c r="C10" s="1242"/>
      <c r="D10" s="1242"/>
      <c r="E10" s="1242"/>
      <c r="F10" s="1242"/>
      <c r="G10" s="1242"/>
      <c r="H10" s="1242"/>
      <c r="I10" s="1242"/>
      <c r="J10" s="1242"/>
      <c r="K10" s="1242"/>
      <c r="L10" s="1242"/>
      <c r="M10" s="1242"/>
      <c r="N10" s="1242"/>
      <c r="O10" s="1242"/>
      <c r="P10" s="1242"/>
      <c r="Q10" s="1242"/>
      <c r="R10" s="1242"/>
      <c r="S10" s="1242"/>
      <c r="T10" s="1242"/>
      <c r="U10" s="1242"/>
      <c r="V10" s="1243"/>
    </row>
    <row r="11" spans="1:22">
      <c r="A11" s="996" t="s">
        <v>583</v>
      </c>
      <c r="B11" s="470">
        <v>67062</v>
      </c>
      <c r="C11" s="470">
        <v>69813</v>
      </c>
      <c r="D11" s="470">
        <v>72534</v>
      </c>
      <c r="E11" s="470">
        <v>79236</v>
      </c>
      <c r="F11" s="470">
        <v>85485</v>
      </c>
      <c r="G11" s="470">
        <v>90912</v>
      </c>
      <c r="H11" s="470">
        <v>88428</v>
      </c>
      <c r="I11" s="470">
        <v>92094</v>
      </c>
      <c r="J11" s="470">
        <v>139149</v>
      </c>
      <c r="K11" s="470">
        <v>141753</v>
      </c>
      <c r="L11" s="470">
        <v>148665</v>
      </c>
      <c r="M11" s="470">
        <v>155202</v>
      </c>
      <c r="N11" s="470">
        <v>157323</v>
      </c>
      <c r="O11" s="470">
        <v>155112</v>
      </c>
      <c r="P11" s="470">
        <v>155850</v>
      </c>
      <c r="Q11" s="470">
        <v>157452</v>
      </c>
      <c r="R11" s="997">
        <v>156447</v>
      </c>
      <c r="S11" s="1048">
        <f>(B11/B11)*100</f>
        <v>100</v>
      </c>
      <c r="T11" s="935">
        <f>(R11/R11)*100</f>
        <v>100</v>
      </c>
      <c r="U11" s="792">
        <f>(R11/B11-1)*100</f>
        <v>133.28710745280486</v>
      </c>
      <c r="V11" s="788">
        <f>(R11/J11-1)*100</f>
        <v>12.431278701248294</v>
      </c>
    </row>
    <row r="12" spans="1:22">
      <c r="A12" s="998" t="s">
        <v>584</v>
      </c>
      <c r="B12" s="80">
        <v>10752</v>
      </c>
      <c r="C12" s="80">
        <v>11058</v>
      </c>
      <c r="D12" s="80">
        <v>11499</v>
      </c>
      <c r="E12" s="80">
        <v>13494</v>
      </c>
      <c r="F12" s="80">
        <v>15318</v>
      </c>
      <c r="G12" s="80">
        <v>16542</v>
      </c>
      <c r="H12" s="80">
        <v>16329</v>
      </c>
      <c r="I12" s="80">
        <v>17238</v>
      </c>
      <c r="J12" s="80">
        <v>19656</v>
      </c>
      <c r="K12" s="80">
        <v>18993</v>
      </c>
      <c r="L12" s="80">
        <v>19332</v>
      </c>
      <c r="M12" s="80">
        <v>19707</v>
      </c>
      <c r="N12" s="80">
        <v>21540</v>
      </c>
      <c r="O12" s="80">
        <v>20709</v>
      </c>
      <c r="P12" s="80">
        <v>21135</v>
      </c>
      <c r="Q12" s="80">
        <v>21375</v>
      </c>
      <c r="R12" s="999">
        <v>21225</v>
      </c>
      <c r="S12" s="1050">
        <f>(B12/B11)*100</f>
        <v>16.032924756195762</v>
      </c>
      <c r="T12" s="776">
        <f>(R12/R11)*100</f>
        <v>13.56689485896182</v>
      </c>
      <c r="U12" s="789">
        <f>(R12/B12-1)*100</f>
        <v>97.405133928571416</v>
      </c>
      <c r="V12" s="776">
        <f>(R12/J12-1)*100</f>
        <v>7.9822954822954761</v>
      </c>
    </row>
    <row r="13" spans="1:22">
      <c r="A13" s="998" t="s">
        <v>585</v>
      </c>
      <c r="B13" s="80">
        <v>1536</v>
      </c>
      <c r="C13" s="80">
        <v>1596</v>
      </c>
      <c r="D13" s="80">
        <v>1872</v>
      </c>
      <c r="E13" s="80">
        <v>1905</v>
      </c>
      <c r="F13" s="80">
        <v>2217</v>
      </c>
      <c r="G13" s="80">
        <v>2214</v>
      </c>
      <c r="H13" s="80">
        <v>2274</v>
      </c>
      <c r="I13" s="80">
        <v>2283</v>
      </c>
      <c r="J13" s="80">
        <v>2991</v>
      </c>
      <c r="K13" s="80">
        <v>3291</v>
      </c>
      <c r="L13" s="80">
        <v>3315</v>
      </c>
      <c r="M13" s="80">
        <v>3345</v>
      </c>
      <c r="N13" s="80">
        <v>3282</v>
      </c>
      <c r="O13" s="80">
        <v>3210</v>
      </c>
      <c r="P13" s="80">
        <v>2985</v>
      </c>
      <c r="Q13" s="80">
        <v>2787</v>
      </c>
      <c r="R13" s="999">
        <v>2664</v>
      </c>
      <c r="S13" s="1050">
        <f>(B13/B11)*100</f>
        <v>2.29041782231368</v>
      </c>
      <c r="T13" s="776">
        <f>(R13/R11)*100</f>
        <v>1.7028130932520278</v>
      </c>
      <c r="U13" s="789">
        <f>(R13/B13-1)*100</f>
        <v>73.4375</v>
      </c>
      <c r="V13" s="776">
        <f>(R13/J13-1)*100</f>
        <v>-10.932798395185561</v>
      </c>
    </row>
    <row r="14" spans="1:22">
      <c r="A14" s="998" t="s">
        <v>586</v>
      </c>
      <c r="B14" s="80">
        <v>954</v>
      </c>
      <c r="C14" s="80">
        <v>1050</v>
      </c>
      <c r="D14" s="80">
        <v>1041</v>
      </c>
      <c r="E14" s="80">
        <v>1107</v>
      </c>
      <c r="F14" s="80">
        <v>1395</v>
      </c>
      <c r="G14" s="80">
        <v>1395</v>
      </c>
      <c r="H14" s="80">
        <v>1377</v>
      </c>
      <c r="I14" s="80">
        <v>1503</v>
      </c>
      <c r="J14" s="80">
        <v>1395</v>
      </c>
      <c r="K14" s="80">
        <v>1266</v>
      </c>
      <c r="L14" s="80">
        <v>1272</v>
      </c>
      <c r="M14" s="80">
        <v>1329</v>
      </c>
      <c r="N14" s="80">
        <v>1233</v>
      </c>
      <c r="O14" s="80">
        <v>1230</v>
      </c>
      <c r="P14" s="80">
        <v>1119</v>
      </c>
      <c r="Q14" s="80">
        <v>1059</v>
      </c>
      <c r="R14" s="999">
        <v>960</v>
      </c>
      <c r="S14" s="1050">
        <f>(B14/B11)*100</f>
        <v>1.422564194327637</v>
      </c>
      <c r="T14" s="776">
        <f>(R14/R11)*100</f>
        <v>0.61362633991064064</v>
      </c>
      <c r="U14" s="789">
        <f>(R14/B14-1)*100</f>
        <v>0.62893081761006275</v>
      </c>
      <c r="V14" s="776">
        <f>(R14/J14-1)*100</f>
        <v>-31.182795698924725</v>
      </c>
    </row>
    <row r="15" spans="1:22">
      <c r="A15" s="1000" t="s">
        <v>587</v>
      </c>
      <c r="B15" s="80">
        <v>3957</v>
      </c>
      <c r="C15" s="80">
        <v>3819</v>
      </c>
      <c r="D15" s="80">
        <v>3837</v>
      </c>
      <c r="E15" s="80">
        <v>3972</v>
      </c>
      <c r="F15" s="80">
        <v>4242</v>
      </c>
      <c r="G15" s="80">
        <v>4869</v>
      </c>
      <c r="H15" s="80">
        <v>5757</v>
      </c>
      <c r="I15" s="80">
        <v>6522</v>
      </c>
      <c r="J15" s="80">
        <v>9315</v>
      </c>
      <c r="K15" s="80">
        <v>9906</v>
      </c>
      <c r="L15" s="80">
        <v>9744</v>
      </c>
      <c r="M15" s="80">
        <v>8517</v>
      </c>
      <c r="N15" s="80">
        <v>7443</v>
      </c>
      <c r="O15" s="80">
        <v>6492</v>
      </c>
      <c r="P15" s="80">
        <v>5724</v>
      </c>
      <c r="Q15" s="80">
        <v>5163</v>
      </c>
      <c r="R15" s="999">
        <v>4971</v>
      </c>
      <c r="S15" s="1051">
        <f>(B15/B11)*100</f>
        <v>5.9005099758432493</v>
      </c>
      <c r="T15" s="779">
        <f>(R15/R11)*100</f>
        <v>3.1774338913497862</v>
      </c>
      <c r="U15" s="790">
        <f>(R15/B15-1)*100</f>
        <v>25.625473843821077</v>
      </c>
      <c r="V15" s="779">
        <f>(R15/J15-1)*100</f>
        <v>-46.634460547504034</v>
      </c>
    </row>
    <row r="16" spans="1:22" s="1008" customFormat="1" ht="30" customHeight="1">
      <c r="A16" s="1241" t="s">
        <v>589</v>
      </c>
      <c r="B16" s="1242"/>
      <c r="C16" s="1242"/>
      <c r="D16" s="1242"/>
      <c r="E16" s="1242"/>
      <c r="F16" s="1242"/>
      <c r="G16" s="1242"/>
      <c r="H16" s="1242"/>
      <c r="I16" s="1242"/>
      <c r="J16" s="1242"/>
      <c r="K16" s="1242"/>
      <c r="L16" s="1242"/>
      <c r="M16" s="1242"/>
      <c r="N16" s="1242"/>
      <c r="O16" s="1242"/>
      <c r="P16" s="1242"/>
      <c r="Q16" s="1242"/>
      <c r="R16" s="1242"/>
      <c r="S16" s="1242"/>
      <c r="T16" s="1242"/>
      <c r="U16" s="1242"/>
      <c r="V16" s="1243"/>
    </row>
    <row r="17" spans="1:22">
      <c r="A17" s="996" t="s">
        <v>583</v>
      </c>
      <c r="B17" s="469" t="s">
        <v>164</v>
      </c>
      <c r="C17" s="470" t="s">
        <v>164</v>
      </c>
      <c r="D17" s="470" t="s">
        <v>164</v>
      </c>
      <c r="E17" s="470" t="s">
        <v>164</v>
      </c>
      <c r="F17" s="470" t="s">
        <v>164</v>
      </c>
      <c r="G17" s="470" t="s">
        <v>164</v>
      </c>
      <c r="H17" s="470" t="s">
        <v>164</v>
      </c>
      <c r="I17" s="470">
        <v>0</v>
      </c>
      <c r="J17" s="470">
        <v>2187</v>
      </c>
      <c r="K17" s="470">
        <v>3036</v>
      </c>
      <c r="L17" s="470">
        <v>3333</v>
      </c>
      <c r="M17" s="470">
        <v>3528</v>
      </c>
      <c r="N17" s="470">
        <v>3984</v>
      </c>
      <c r="O17" s="470">
        <v>3888</v>
      </c>
      <c r="P17" s="470">
        <v>4185</v>
      </c>
      <c r="Q17" s="470">
        <v>4686</v>
      </c>
      <c r="R17" s="997">
        <v>2979</v>
      </c>
      <c r="S17" s="1048" t="s">
        <v>164</v>
      </c>
      <c r="T17" s="935">
        <f>(R17/R17)*100</f>
        <v>100</v>
      </c>
      <c r="U17" s="792" t="s">
        <v>164</v>
      </c>
      <c r="V17" s="788">
        <f>(R17/J17-1)*100</f>
        <v>36.213991769547313</v>
      </c>
    </row>
    <row r="18" spans="1:22">
      <c r="A18" s="998" t="s">
        <v>584</v>
      </c>
      <c r="B18" s="82" t="s">
        <v>164</v>
      </c>
      <c r="C18" s="80" t="s">
        <v>164</v>
      </c>
      <c r="D18" s="80" t="s">
        <v>164</v>
      </c>
      <c r="E18" s="80" t="s">
        <v>164</v>
      </c>
      <c r="F18" s="80" t="s">
        <v>164</v>
      </c>
      <c r="G18" s="80" t="s">
        <v>164</v>
      </c>
      <c r="H18" s="80" t="s">
        <v>164</v>
      </c>
      <c r="I18" s="80">
        <v>0</v>
      </c>
      <c r="J18" s="80">
        <v>30</v>
      </c>
      <c r="K18" s="80">
        <v>27</v>
      </c>
      <c r="L18" s="80">
        <v>48</v>
      </c>
      <c r="M18" s="80">
        <v>66</v>
      </c>
      <c r="N18" s="80">
        <v>120</v>
      </c>
      <c r="O18" s="80">
        <v>90</v>
      </c>
      <c r="P18" s="80">
        <v>135</v>
      </c>
      <c r="Q18" s="80">
        <v>162</v>
      </c>
      <c r="R18" s="999">
        <v>174</v>
      </c>
      <c r="S18" s="1050" t="s">
        <v>164</v>
      </c>
      <c r="T18" s="776">
        <f>(R18/R17)*100</f>
        <v>5.8408862034239677</v>
      </c>
      <c r="U18" s="789" t="s">
        <v>164</v>
      </c>
      <c r="V18" s="776">
        <f>(R18/J18-1)*100</f>
        <v>480</v>
      </c>
    </row>
    <row r="19" spans="1:22">
      <c r="A19" s="998" t="s">
        <v>585</v>
      </c>
      <c r="B19" s="82" t="s">
        <v>164</v>
      </c>
      <c r="C19" s="80" t="s">
        <v>164</v>
      </c>
      <c r="D19" s="80" t="s">
        <v>164</v>
      </c>
      <c r="E19" s="80" t="s">
        <v>164</v>
      </c>
      <c r="F19" s="80" t="s">
        <v>164</v>
      </c>
      <c r="G19" s="80" t="s">
        <v>164</v>
      </c>
      <c r="H19" s="80" t="s">
        <v>164</v>
      </c>
      <c r="I19" s="80">
        <v>0</v>
      </c>
      <c r="J19" s="80">
        <v>75</v>
      </c>
      <c r="K19" s="80">
        <v>78</v>
      </c>
      <c r="L19" s="80">
        <v>81</v>
      </c>
      <c r="M19" s="80">
        <v>69</v>
      </c>
      <c r="N19" s="80">
        <v>90</v>
      </c>
      <c r="O19" s="80">
        <v>69</v>
      </c>
      <c r="P19" s="80">
        <v>78</v>
      </c>
      <c r="Q19" s="80">
        <v>108</v>
      </c>
      <c r="R19" s="999">
        <v>72</v>
      </c>
      <c r="S19" s="1050" t="s">
        <v>164</v>
      </c>
      <c r="T19" s="776">
        <f>(R19/R17)*100</f>
        <v>2.416918429003021</v>
      </c>
      <c r="U19" s="789" t="s">
        <v>164</v>
      </c>
      <c r="V19" s="776">
        <f>(R19/J19-1)*100</f>
        <v>-4.0000000000000036</v>
      </c>
    </row>
    <row r="20" spans="1:22">
      <c r="A20" s="998" t="s">
        <v>586</v>
      </c>
      <c r="B20" s="82" t="s">
        <v>164</v>
      </c>
      <c r="C20" s="80" t="s">
        <v>164</v>
      </c>
      <c r="D20" s="80" t="s">
        <v>164</v>
      </c>
      <c r="E20" s="80" t="s">
        <v>164</v>
      </c>
      <c r="F20" s="80" t="s">
        <v>164</v>
      </c>
      <c r="G20" s="80" t="s">
        <v>164</v>
      </c>
      <c r="H20" s="80" t="s">
        <v>164</v>
      </c>
      <c r="I20" s="80">
        <v>0</v>
      </c>
      <c r="J20" s="80">
        <v>18</v>
      </c>
      <c r="K20" s="80">
        <v>90</v>
      </c>
      <c r="L20" s="80">
        <v>75</v>
      </c>
      <c r="M20" s="80">
        <v>90</v>
      </c>
      <c r="N20" s="80">
        <v>102</v>
      </c>
      <c r="O20" s="80">
        <v>48</v>
      </c>
      <c r="P20" s="80">
        <v>66</v>
      </c>
      <c r="Q20" s="80">
        <v>60</v>
      </c>
      <c r="R20" s="999">
        <v>42</v>
      </c>
      <c r="S20" s="1050" t="s">
        <v>164</v>
      </c>
      <c r="T20" s="776">
        <f>(R20/R17)*100</f>
        <v>1.4098690835850958</v>
      </c>
      <c r="U20" s="789" t="s">
        <v>164</v>
      </c>
      <c r="V20" s="776">
        <f>(R20/J20-1)*100</f>
        <v>133.33333333333334</v>
      </c>
    </row>
    <row r="21" spans="1:22">
      <c r="A21" s="1000" t="s">
        <v>587</v>
      </c>
      <c r="B21" s="1001" t="s">
        <v>164</v>
      </c>
      <c r="C21" s="1002" t="s">
        <v>164</v>
      </c>
      <c r="D21" s="1002" t="s">
        <v>164</v>
      </c>
      <c r="E21" s="1002" t="s">
        <v>164</v>
      </c>
      <c r="F21" s="1002" t="s">
        <v>164</v>
      </c>
      <c r="G21" s="1002" t="s">
        <v>164</v>
      </c>
      <c r="H21" s="1002" t="s">
        <v>164</v>
      </c>
      <c r="I21" s="1002">
        <v>0</v>
      </c>
      <c r="J21" s="1002">
        <v>213</v>
      </c>
      <c r="K21" s="1002">
        <v>333</v>
      </c>
      <c r="L21" s="1002">
        <v>342</v>
      </c>
      <c r="M21" s="1002">
        <v>186</v>
      </c>
      <c r="N21" s="1002">
        <v>282</v>
      </c>
      <c r="O21" s="1002">
        <v>195</v>
      </c>
      <c r="P21" s="1002">
        <v>240</v>
      </c>
      <c r="Q21" s="1002">
        <v>210</v>
      </c>
      <c r="R21" s="1003">
        <v>132</v>
      </c>
      <c r="S21" s="1051" t="s">
        <v>164</v>
      </c>
      <c r="T21" s="779">
        <f>(R21/R17)*100</f>
        <v>4.4310171198388728</v>
      </c>
      <c r="U21" s="790" t="s">
        <v>164</v>
      </c>
      <c r="V21" s="779">
        <f>(R21/J21-1)*100</f>
        <v>-38.028169014084511</v>
      </c>
    </row>
    <row r="22" spans="1:22" s="1008" customFormat="1" ht="30" customHeight="1">
      <c r="A22" s="1241" t="s">
        <v>590</v>
      </c>
      <c r="B22" s="1242"/>
      <c r="C22" s="1242"/>
      <c r="D22" s="1242"/>
      <c r="E22" s="1242"/>
      <c r="F22" s="1242"/>
      <c r="G22" s="1242"/>
      <c r="H22" s="1242"/>
      <c r="I22" s="1242"/>
      <c r="J22" s="1242"/>
      <c r="K22" s="1242"/>
      <c r="L22" s="1242"/>
      <c r="M22" s="1242"/>
      <c r="N22" s="1242"/>
      <c r="O22" s="1242"/>
      <c r="P22" s="1242"/>
      <c r="Q22" s="1242"/>
      <c r="R22" s="1242"/>
      <c r="S22" s="1242"/>
      <c r="T22" s="1242"/>
      <c r="U22" s="1242"/>
      <c r="V22" s="1243"/>
    </row>
    <row r="23" spans="1:22">
      <c r="A23" s="996" t="s">
        <v>583</v>
      </c>
      <c r="B23" s="470" t="s">
        <v>164</v>
      </c>
      <c r="C23" s="470" t="s">
        <v>164</v>
      </c>
      <c r="D23" s="470" t="s">
        <v>164</v>
      </c>
      <c r="E23" s="470" t="s">
        <v>164</v>
      </c>
      <c r="F23" s="470" t="s">
        <v>164</v>
      </c>
      <c r="G23" s="470" t="s">
        <v>164</v>
      </c>
      <c r="H23" s="470" t="s">
        <v>164</v>
      </c>
      <c r="I23" s="470">
        <v>0</v>
      </c>
      <c r="J23" s="470">
        <v>90</v>
      </c>
      <c r="K23" s="470">
        <v>57</v>
      </c>
      <c r="L23" s="470">
        <v>102</v>
      </c>
      <c r="M23" s="470">
        <v>99</v>
      </c>
      <c r="N23" s="470">
        <v>168</v>
      </c>
      <c r="O23" s="470">
        <v>156</v>
      </c>
      <c r="P23" s="470">
        <v>114</v>
      </c>
      <c r="Q23" s="470">
        <v>219</v>
      </c>
      <c r="R23" s="997">
        <v>15</v>
      </c>
      <c r="S23" s="1048" t="s">
        <v>164</v>
      </c>
      <c r="T23" s="934">
        <f>(R23/R23)*100</f>
        <v>100</v>
      </c>
      <c r="U23" s="792" t="s">
        <v>164</v>
      </c>
      <c r="V23" s="788">
        <f>(R23/J23-1)*100</f>
        <v>-83.333333333333343</v>
      </c>
    </row>
    <row r="24" spans="1:22">
      <c r="A24" s="998" t="s">
        <v>584</v>
      </c>
      <c r="B24" s="80" t="s">
        <v>164</v>
      </c>
      <c r="C24" s="80" t="s">
        <v>164</v>
      </c>
      <c r="D24" s="80" t="s">
        <v>164</v>
      </c>
      <c r="E24" s="80" t="s">
        <v>164</v>
      </c>
      <c r="F24" s="80" t="s">
        <v>164</v>
      </c>
      <c r="G24" s="80" t="s">
        <v>164</v>
      </c>
      <c r="H24" s="80" t="s">
        <v>164</v>
      </c>
      <c r="I24" s="80" t="s">
        <v>164</v>
      </c>
      <c r="J24" s="80" t="s">
        <v>164</v>
      </c>
      <c r="K24" s="80" t="s">
        <v>164</v>
      </c>
      <c r="L24" s="80" t="s">
        <v>164</v>
      </c>
      <c r="M24" s="80" t="s">
        <v>164</v>
      </c>
      <c r="N24" s="80" t="s">
        <v>164</v>
      </c>
      <c r="O24" s="80" t="s">
        <v>164</v>
      </c>
      <c r="P24" s="80" t="s">
        <v>164</v>
      </c>
      <c r="Q24" s="80" t="s">
        <v>164</v>
      </c>
      <c r="R24" s="999" t="s">
        <v>164</v>
      </c>
      <c r="S24" s="1050" t="s">
        <v>164</v>
      </c>
      <c r="T24" s="775" t="s">
        <v>164</v>
      </c>
      <c r="U24" s="789" t="s">
        <v>164</v>
      </c>
      <c r="V24" s="776" t="s">
        <v>164</v>
      </c>
    </row>
    <row r="25" spans="1:22">
      <c r="A25" s="998" t="s">
        <v>585</v>
      </c>
      <c r="B25" s="80" t="s">
        <v>164</v>
      </c>
      <c r="C25" s="80" t="s">
        <v>164</v>
      </c>
      <c r="D25" s="80" t="s">
        <v>164</v>
      </c>
      <c r="E25" s="80" t="s">
        <v>164</v>
      </c>
      <c r="F25" s="80" t="s">
        <v>164</v>
      </c>
      <c r="G25" s="80" t="s">
        <v>164</v>
      </c>
      <c r="H25" s="80" t="s">
        <v>164</v>
      </c>
      <c r="I25" s="80" t="s">
        <v>164</v>
      </c>
      <c r="J25" s="80">
        <v>15</v>
      </c>
      <c r="K25" s="80">
        <v>9</v>
      </c>
      <c r="L25" s="80">
        <v>24</v>
      </c>
      <c r="M25" s="80">
        <v>3</v>
      </c>
      <c r="N25" s="80">
        <v>9</v>
      </c>
      <c r="O25" s="80">
        <v>9</v>
      </c>
      <c r="P25" s="80">
        <v>3</v>
      </c>
      <c r="Q25" s="80">
        <v>0</v>
      </c>
      <c r="R25" s="999">
        <v>0</v>
      </c>
      <c r="S25" s="1050" t="s">
        <v>164</v>
      </c>
      <c r="T25" s="775">
        <f>(R25/R23)*100</f>
        <v>0</v>
      </c>
      <c r="U25" s="789" t="s">
        <v>164</v>
      </c>
      <c r="V25" s="776">
        <f>(R25/J25-1)*100</f>
        <v>-100</v>
      </c>
    </row>
    <row r="26" spans="1:22">
      <c r="A26" s="1004" t="s">
        <v>586</v>
      </c>
      <c r="B26" s="1005" t="s">
        <v>164</v>
      </c>
      <c r="C26" s="1005" t="s">
        <v>164</v>
      </c>
      <c r="D26" s="1005" t="s">
        <v>164</v>
      </c>
      <c r="E26" s="1005" t="s">
        <v>164</v>
      </c>
      <c r="F26" s="1005" t="s">
        <v>164</v>
      </c>
      <c r="G26" s="1005" t="s">
        <v>164</v>
      </c>
      <c r="H26" s="1005" t="s">
        <v>164</v>
      </c>
      <c r="I26" s="1005" t="s">
        <v>164</v>
      </c>
      <c r="J26" s="1005" t="s">
        <v>164</v>
      </c>
      <c r="K26" s="1005" t="s">
        <v>164</v>
      </c>
      <c r="L26" s="1005" t="s">
        <v>164</v>
      </c>
      <c r="M26" s="1005" t="s">
        <v>164</v>
      </c>
      <c r="N26" s="1005" t="s">
        <v>164</v>
      </c>
      <c r="O26" s="1005" t="s">
        <v>164</v>
      </c>
      <c r="P26" s="1005" t="s">
        <v>164</v>
      </c>
      <c r="Q26" s="1005" t="s">
        <v>164</v>
      </c>
      <c r="R26" s="949" t="s">
        <v>164</v>
      </c>
      <c r="S26" s="1050" t="s">
        <v>164</v>
      </c>
      <c r="T26" s="775" t="s">
        <v>164</v>
      </c>
      <c r="U26" s="789" t="s">
        <v>164</v>
      </c>
      <c r="V26" s="776" t="s">
        <v>164</v>
      </c>
    </row>
    <row r="27" spans="1:22">
      <c r="A27" s="1004" t="s">
        <v>587</v>
      </c>
      <c r="B27" s="1005" t="s">
        <v>164</v>
      </c>
      <c r="C27" s="1005" t="s">
        <v>164</v>
      </c>
      <c r="D27" s="1005" t="s">
        <v>164</v>
      </c>
      <c r="E27" s="1005" t="s">
        <v>164</v>
      </c>
      <c r="F27" s="1005" t="s">
        <v>164</v>
      </c>
      <c r="G27" s="1005" t="s">
        <v>164</v>
      </c>
      <c r="H27" s="1005" t="s">
        <v>164</v>
      </c>
      <c r="I27" s="1005" t="s">
        <v>164</v>
      </c>
      <c r="J27" s="1005" t="s">
        <v>164</v>
      </c>
      <c r="K27" s="1005" t="s">
        <v>164</v>
      </c>
      <c r="L27" s="1005" t="s">
        <v>164</v>
      </c>
      <c r="M27" s="1005" t="s">
        <v>164</v>
      </c>
      <c r="N27" s="1005" t="s">
        <v>164</v>
      </c>
      <c r="O27" s="1005" t="s">
        <v>164</v>
      </c>
      <c r="P27" s="1005" t="s">
        <v>164</v>
      </c>
      <c r="Q27" s="1005" t="s">
        <v>164</v>
      </c>
      <c r="R27" s="949" t="s">
        <v>164</v>
      </c>
      <c r="S27" s="1051" t="s">
        <v>164</v>
      </c>
      <c r="T27" s="778" t="s">
        <v>164</v>
      </c>
      <c r="U27" s="790" t="s">
        <v>164</v>
      </c>
      <c r="V27" s="779" t="s">
        <v>164</v>
      </c>
    </row>
    <row r="28" spans="1:22">
      <c r="A28" s="1006"/>
      <c r="B28" s="1007"/>
      <c r="C28" s="1007"/>
      <c r="D28" s="1007"/>
      <c r="E28" s="1007"/>
      <c r="F28" s="1007"/>
      <c r="G28" s="1007"/>
      <c r="H28" s="1007"/>
      <c r="I28" s="1007"/>
      <c r="J28" s="1007"/>
      <c r="K28" s="1007"/>
      <c r="L28" s="1007"/>
      <c r="M28" s="1007"/>
      <c r="N28" s="1007"/>
      <c r="O28" s="1007"/>
      <c r="P28" s="1007"/>
      <c r="Q28" s="1007"/>
      <c r="R28" s="1007"/>
      <c r="S28" s="484"/>
      <c r="T28" s="484"/>
      <c r="U28" s="484"/>
      <c r="V28" s="484"/>
    </row>
    <row r="29" spans="1:22">
      <c r="A29" s="484" t="s">
        <v>709</v>
      </c>
      <c r="S29" s="1052"/>
      <c r="T29" s="1053"/>
      <c r="U29" s="775"/>
      <c r="V29" s="775"/>
    </row>
    <row r="30" spans="1:22">
      <c r="S30" s="1054"/>
      <c r="T30" s="775"/>
      <c r="U30" s="775"/>
      <c r="V30" s="775"/>
    </row>
    <row r="31" spans="1:22">
      <c r="S31" s="1054"/>
      <c r="T31" s="775"/>
      <c r="U31" s="775"/>
      <c r="V31" s="775"/>
    </row>
    <row r="32" spans="1:22">
      <c r="S32" s="1054"/>
      <c r="T32" s="775"/>
      <c r="U32" s="775"/>
      <c r="V32" s="775"/>
    </row>
    <row r="33" spans="19:22">
      <c r="S33" s="1054"/>
      <c r="T33" s="775"/>
      <c r="U33" s="775"/>
      <c r="V33" s="775"/>
    </row>
    <row r="34" spans="19:22">
      <c r="S34" s="951"/>
      <c r="T34" s="951"/>
      <c r="U34" s="951"/>
      <c r="V34" s="951"/>
    </row>
    <row r="35" spans="19:22">
      <c r="S35" s="1052"/>
      <c r="T35" s="1053"/>
      <c r="U35" s="775"/>
      <c r="V35" s="775"/>
    </row>
    <row r="36" spans="19:22">
      <c r="S36" s="1054"/>
      <c r="T36" s="775"/>
      <c r="U36" s="775"/>
      <c r="V36" s="775"/>
    </row>
    <row r="37" spans="19:22">
      <c r="S37" s="1054"/>
      <c r="T37" s="775"/>
      <c r="U37" s="775"/>
      <c r="V37" s="775"/>
    </row>
    <row r="38" spans="19:22">
      <c r="S38" s="1054"/>
      <c r="T38" s="775"/>
      <c r="U38" s="775"/>
      <c r="V38" s="775"/>
    </row>
    <row r="39" spans="19:22">
      <c r="S39" s="1054"/>
      <c r="T39" s="775"/>
      <c r="U39" s="775"/>
      <c r="V39" s="775"/>
    </row>
  </sheetData>
  <mergeCells count="4">
    <mergeCell ref="A4:V4"/>
    <mergeCell ref="A10:V10"/>
    <mergeCell ref="A16:V16"/>
    <mergeCell ref="A22:V22"/>
  </mergeCells>
  <pageMargins left="0.70866141732283472" right="0.70866141732283472" top="0.74803149606299213" bottom="0.74803149606299213" header="0.31496062992125984" footer="0.31496062992125984"/>
  <pageSetup scale="70" orientation="landscape" horizontalDpi="0" verticalDpi="0" r:id="rId1"/>
</worksheet>
</file>

<file path=xl/worksheets/sheet52.xml><?xml version="1.0" encoding="utf-8"?>
<worksheet xmlns="http://schemas.openxmlformats.org/spreadsheetml/2006/main" xmlns:r="http://schemas.openxmlformats.org/officeDocument/2006/relationships">
  <dimension ref="A1:V41"/>
  <sheetViews>
    <sheetView view="pageBreakPreview" zoomScale="60" zoomScaleNormal="100" workbookViewId="0"/>
  </sheetViews>
  <sheetFormatPr defaultRowHeight="12.75"/>
  <cols>
    <col min="1" max="1" width="45.85546875" style="482" customWidth="1"/>
    <col min="2" max="2" width="8.7109375" style="519" customWidth="1"/>
    <col min="3" max="9" width="8.7109375" style="519" hidden="1" customWidth="1"/>
    <col min="10" max="18" width="8.7109375" style="519" customWidth="1"/>
    <col min="19" max="20" width="8.7109375" style="763" customWidth="1"/>
    <col min="21" max="22" width="10.7109375" style="763" customWidth="1"/>
    <col min="23" max="30" width="10.7109375" style="482" customWidth="1"/>
    <col min="31" max="16384" width="9.140625" style="482"/>
  </cols>
  <sheetData>
    <row r="1" spans="1:22" ht="15.75">
      <c r="A1" s="511" t="s">
        <v>1106</v>
      </c>
    </row>
    <row r="3" spans="1:22" ht="30" customHeight="1">
      <c r="B3" s="1044">
        <v>1992</v>
      </c>
      <c r="C3" s="1045">
        <v>1993</v>
      </c>
      <c r="D3" s="1045">
        <v>1994</v>
      </c>
      <c r="E3" s="1045">
        <v>1995</v>
      </c>
      <c r="F3" s="1045">
        <v>1996</v>
      </c>
      <c r="G3" s="1045">
        <v>1997</v>
      </c>
      <c r="H3" s="1045">
        <v>1998</v>
      </c>
      <c r="I3" s="1045">
        <v>1999</v>
      </c>
      <c r="J3" s="1045">
        <v>2000</v>
      </c>
      <c r="K3" s="1045">
        <v>2001</v>
      </c>
      <c r="L3" s="1045">
        <v>2002</v>
      </c>
      <c r="M3" s="1045">
        <v>2003</v>
      </c>
      <c r="N3" s="1045">
        <v>2004</v>
      </c>
      <c r="O3" s="1045">
        <v>2005</v>
      </c>
      <c r="P3" s="1045">
        <v>2006</v>
      </c>
      <c r="Q3" s="1045">
        <v>2007</v>
      </c>
      <c r="R3" s="1045">
        <v>2008</v>
      </c>
      <c r="S3" s="800" t="s">
        <v>1128</v>
      </c>
      <c r="T3" s="802" t="s">
        <v>1125</v>
      </c>
      <c r="U3" s="1046" t="s">
        <v>1126</v>
      </c>
      <c r="V3" s="1047" t="s">
        <v>1127</v>
      </c>
    </row>
    <row r="4" spans="1:22" s="833" customFormat="1" ht="30" customHeight="1">
      <c r="A4" s="1247" t="s">
        <v>1102</v>
      </c>
      <c r="B4" s="1248"/>
      <c r="C4" s="1248"/>
      <c r="D4" s="1248"/>
      <c r="E4" s="1248"/>
      <c r="F4" s="1248"/>
      <c r="G4" s="1248"/>
      <c r="H4" s="1248"/>
      <c r="I4" s="1248"/>
      <c r="J4" s="1248"/>
      <c r="K4" s="1248"/>
      <c r="L4" s="1248"/>
      <c r="M4" s="1248"/>
      <c r="N4" s="1248"/>
      <c r="O4" s="1248"/>
      <c r="P4" s="1248"/>
      <c r="Q4" s="1248"/>
      <c r="R4" s="1248"/>
      <c r="S4" s="1248"/>
      <c r="T4" s="1248"/>
      <c r="U4" s="1248"/>
      <c r="V4" s="1249"/>
    </row>
    <row r="5" spans="1:22">
      <c r="A5" s="791" t="s">
        <v>1096</v>
      </c>
      <c r="B5" s="477">
        <v>168870</v>
      </c>
      <c r="C5" s="478">
        <v>173850</v>
      </c>
      <c r="D5" s="478">
        <v>178074</v>
      </c>
      <c r="E5" s="478">
        <v>178065</v>
      </c>
      <c r="F5" s="478">
        <v>178113</v>
      </c>
      <c r="G5" s="478">
        <v>173934</v>
      </c>
      <c r="H5" s="478">
        <v>172074</v>
      </c>
      <c r="I5" s="478">
        <v>173577</v>
      </c>
      <c r="J5" s="478">
        <v>176556</v>
      </c>
      <c r="K5" s="478">
        <v>178098</v>
      </c>
      <c r="L5" s="478">
        <v>186462</v>
      </c>
      <c r="M5" s="478">
        <v>199137</v>
      </c>
      <c r="N5" s="478">
        <v>211902</v>
      </c>
      <c r="O5" s="478">
        <v>216240</v>
      </c>
      <c r="P5" s="478">
        <v>227085</v>
      </c>
      <c r="Q5" s="478">
        <v>242787</v>
      </c>
      <c r="R5" s="825">
        <v>244380</v>
      </c>
      <c r="S5" s="1048">
        <f>(B5/B5)*100</f>
        <v>100</v>
      </c>
      <c r="T5" s="814">
        <f>(R5/R5)*100</f>
        <v>100</v>
      </c>
      <c r="U5" s="792">
        <f>(R5/B5-1)*100</f>
        <v>44.714869426185835</v>
      </c>
      <c r="V5" s="788">
        <f>(R5/J5-1)*100</f>
        <v>38.41500713654591</v>
      </c>
    </row>
    <row r="6" spans="1:22">
      <c r="A6" s="803" t="s">
        <v>1095</v>
      </c>
      <c r="B6" s="85">
        <v>11895</v>
      </c>
      <c r="C6" s="83">
        <v>12135</v>
      </c>
      <c r="D6" s="83">
        <v>12999</v>
      </c>
      <c r="E6" s="83">
        <v>13293</v>
      </c>
      <c r="F6" s="83">
        <v>13341</v>
      </c>
      <c r="G6" s="83">
        <v>12912</v>
      </c>
      <c r="H6" s="83">
        <v>13026</v>
      </c>
      <c r="I6" s="83">
        <v>12798</v>
      </c>
      <c r="J6" s="83">
        <v>13305</v>
      </c>
      <c r="K6" s="83">
        <v>13833</v>
      </c>
      <c r="L6" s="83">
        <v>14745</v>
      </c>
      <c r="M6" s="83">
        <v>16386</v>
      </c>
      <c r="N6" s="83">
        <v>17616</v>
      </c>
      <c r="O6" s="83">
        <v>17976</v>
      </c>
      <c r="P6" s="83">
        <v>18579</v>
      </c>
      <c r="Q6" s="83">
        <v>19527</v>
      </c>
      <c r="R6" s="518">
        <v>20142</v>
      </c>
      <c r="S6" s="1050">
        <f>(B6/B5)*100</f>
        <v>7.0438799076212479</v>
      </c>
      <c r="T6" s="776">
        <f>(R6/R5)*100</f>
        <v>8.2420820034372699</v>
      </c>
      <c r="U6" s="789">
        <f>(R6/B6-1)*100</f>
        <v>69.331651954602776</v>
      </c>
      <c r="V6" s="776">
        <f>(R6/J6-1)*100</f>
        <v>51.38669673055243</v>
      </c>
    </row>
    <row r="7" spans="1:22">
      <c r="A7" s="803" t="s">
        <v>1094</v>
      </c>
      <c r="B7" s="85">
        <v>2283</v>
      </c>
      <c r="C7" s="83">
        <v>2400</v>
      </c>
      <c r="D7" s="83">
        <v>2616</v>
      </c>
      <c r="E7" s="83">
        <v>2754</v>
      </c>
      <c r="F7" s="83">
        <v>3036</v>
      </c>
      <c r="G7" s="83">
        <v>3240</v>
      </c>
      <c r="H7" s="83">
        <v>3258</v>
      </c>
      <c r="I7" s="83">
        <v>3825</v>
      </c>
      <c r="J7" s="83">
        <v>4008</v>
      </c>
      <c r="K7" s="83">
        <v>3888</v>
      </c>
      <c r="L7" s="83">
        <v>3663</v>
      </c>
      <c r="M7" s="83">
        <v>3777</v>
      </c>
      <c r="N7" s="83">
        <v>3690</v>
      </c>
      <c r="O7" s="83">
        <v>3369</v>
      </c>
      <c r="P7" s="83">
        <v>3693</v>
      </c>
      <c r="Q7" s="83">
        <v>3954</v>
      </c>
      <c r="R7" s="518">
        <v>4059</v>
      </c>
      <c r="S7" s="1050">
        <f>(B7/B5)*100</f>
        <v>1.3519275182092734</v>
      </c>
      <c r="T7" s="776">
        <f>(R7/R5)*100</f>
        <v>1.6609378836238646</v>
      </c>
      <c r="U7" s="789">
        <f>(R7/B7-1)*100</f>
        <v>77.792378449408673</v>
      </c>
      <c r="V7" s="776">
        <f>(R7/J7-1)*100</f>
        <v>1.2724550898203679</v>
      </c>
    </row>
    <row r="8" spans="1:22">
      <c r="A8" s="803" t="s">
        <v>1093</v>
      </c>
      <c r="B8" s="85">
        <v>11535</v>
      </c>
      <c r="C8" s="83">
        <v>12015</v>
      </c>
      <c r="D8" s="83">
        <v>13119</v>
      </c>
      <c r="E8" s="83">
        <v>13662</v>
      </c>
      <c r="F8" s="83">
        <v>14631</v>
      </c>
      <c r="G8" s="83">
        <v>15183</v>
      </c>
      <c r="H8" s="83">
        <v>15552</v>
      </c>
      <c r="I8" s="83">
        <v>14607</v>
      </c>
      <c r="J8" s="83">
        <v>14730</v>
      </c>
      <c r="K8" s="83">
        <v>14697</v>
      </c>
      <c r="L8" s="83">
        <v>14079</v>
      </c>
      <c r="M8" s="83">
        <v>14496</v>
      </c>
      <c r="N8" s="83">
        <v>14619</v>
      </c>
      <c r="O8" s="83">
        <v>15675</v>
      </c>
      <c r="P8" s="83">
        <v>17055</v>
      </c>
      <c r="Q8" s="83">
        <v>18915</v>
      </c>
      <c r="R8" s="518">
        <v>18627</v>
      </c>
      <c r="S8" s="1050">
        <f>(B8/B5)*100</f>
        <v>6.8306981701900877</v>
      </c>
      <c r="T8" s="776">
        <f>(R8/R5)*100</f>
        <v>7.6221458384483185</v>
      </c>
      <c r="U8" s="789">
        <f>(R8/B8-1)*100</f>
        <v>61.482444733420017</v>
      </c>
      <c r="V8" s="776">
        <f>(R8/J8-1)*100</f>
        <v>26.456211812627295</v>
      </c>
    </row>
    <row r="9" spans="1:22">
      <c r="A9" s="804" t="s">
        <v>1092</v>
      </c>
      <c r="B9" s="474">
        <v>6537</v>
      </c>
      <c r="C9" s="475">
        <v>6762</v>
      </c>
      <c r="D9" s="475">
        <v>6825</v>
      </c>
      <c r="E9" s="475">
        <v>7194</v>
      </c>
      <c r="F9" s="475">
        <v>6996</v>
      </c>
      <c r="G9" s="475">
        <v>6867</v>
      </c>
      <c r="H9" s="475">
        <v>6966</v>
      </c>
      <c r="I9" s="475">
        <v>7710</v>
      </c>
      <c r="J9" s="475">
        <v>8448</v>
      </c>
      <c r="K9" s="475">
        <v>9021</v>
      </c>
      <c r="L9" s="475">
        <v>9987</v>
      </c>
      <c r="M9" s="475">
        <v>10602</v>
      </c>
      <c r="N9" s="475">
        <v>10938</v>
      </c>
      <c r="O9" s="475">
        <v>10041</v>
      </c>
      <c r="P9" s="475">
        <v>9474</v>
      </c>
      <c r="Q9" s="475">
        <v>8616</v>
      </c>
      <c r="R9" s="516">
        <v>8214</v>
      </c>
      <c r="S9" s="1051">
        <f>(B9/B5)*100</f>
        <v>3.8710250488541478</v>
      </c>
      <c r="T9" s="779">
        <f>(R9/R5)*100</f>
        <v>3.3611588509698009</v>
      </c>
      <c r="U9" s="790">
        <f>(R9/B9-1)*100</f>
        <v>25.653969710876545</v>
      </c>
      <c r="V9" s="779">
        <f>(R9/J9-1)*100</f>
        <v>-2.7698863636363646</v>
      </c>
    </row>
    <row r="10" spans="1:22" s="833" customFormat="1" ht="30" customHeight="1">
      <c r="A10" s="1244" t="s">
        <v>1101</v>
      </c>
      <c r="B10" s="1245"/>
      <c r="C10" s="1245"/>
      <c r="D10" s="1245"/>
      <c r="E10" s="1245"/>
      <c r="F10" s="1245"/>
      <c r="G10" s="1245"/>
      <c r="H10" s="1245"/>
      <c r="I10" s="1245"/>
      <c r="J10" s="1245"/>
      <c r="K10" s="1245"/>
      <c r="L10" s="1245"/>
      <c r="M10" s="1245"/>
      <c r="N10" s="1245"/>
      <c r="O10" s="1245"/>
      <c r="P10" s="1245"/>
      <c r="Q10" s="1245"/>
      <c r="R10" s="1245"/>
      <c r="S10" s="1245"/>
      <c r="T10" s="1245"/>
      <c r="U10" s="1245"/>
      <c r="V10" s="1246"/>
    </row>
    <row r="11" spans="1:22">
      <c r="A11" s="791" t="s">
        <v>1096</v>
      </c>
      <c r="B11" s="477">
        <v>143823</v>
      </c>
      <c r="C11" s="478">
        <v>146922</v>
      </c>
      <c r="D11" s="478">
        <v>150360</v>
      </c>
      <c r="E11" s="478">
        <v>150306</v>
      </c>
      <c r="F11" s="478">
        <v>149736</v>
      </c>
      <c r="G11" s="478">
        <v>145734</v>
      </c>
      <c r="H11" s="478">
        <v>143079</v>
      </c>
      <c r="I11" s="478">
        <v>143493</v>
      </c>
      <c r="J11" s="478">
        <v>145347</v>
      </c>
      <c r="K11" s="478">
        <v>146433</v>
      </c>
      <c r="L11" s="478">
        <v>152301</v>
      </c>
      <c r="M11" s="478">
        <v>161487</v>
      </c>
      <c r="N11" s="478">
        <v>170031</v>
      </c>
      <c r="O11" s="478">
        <v>173541</v>
      </c>
      <c r="P11" s="478">
        <v>182478</v>
      </c>
      <c r="Q11" s="478">
        <v>196125</v>
      </c>
      <c r="R11" s="825">
        <v>191340</v>
      </c>
      <c r="S11" s="1048">
        <f>(B11/B11)*100</f>
        <v>100</v>
      </c>
      <c r="T11" s="935">
        <f>(R11/R11)*100</f>
        <v>100</v>
      </c>
      <c r="U11" s="792">
        <f>(R11/B11-1)*100</f>
        <v>33.03852652218351</v>
      </c>
      <c r="V11" s="788">
        <f>(R11/J11-1)*100</f>
        <v>31.643583974901436</v>
      </c>
    </row>
    <row r="12" spans="1:22">
      <c r="A12" s="803" t="s">
        <v>1095</v>
      </c>
      <c r="B12" s="85">
        <v>9207</v>
      </c>
      <c r="C12" s="83">
        <v>9312</v>
      </c>
      <c r="D12" s="83">
        <v>9924</v>
      </c>
      <c r="E12" s="83">
        <v>10182</v>
      </c>
      <c r="F12" s="83">
        <v>10305</v>
      </c>
      <c r="G12" s="83">
        <v>9855</v>
      </c>
      <c r="H12" s="83">
        <v>9993</v>
      </c>
      <c r="I12" s="83">
        <v>9855</v>
      </c>
      <c r="J12" s="83">
        <v>10239</v>
      </c>
      <c r="K12" s="83">
        <v>10614</v>
      </c>
      <c r="L12" s="83">
        <v>11040</v>
      </c>
      <c r="M12" s="83">
        <v>12042</v>
      </c>
      <c r="N12" s="83">
        <v>12405</v>
      </c>
      <c r="O12" s="83">
        <v>12348</v>
      </c>
      <c r="P12" s="83">
        <v>12915</v>
      </c>
      <c r="Q12" s="83">
        <v>13773</v>
      </c>
      <c r="R12" s="518">
        <v>13623</v>
      </c>
      <c r="S12" s="1050">
        <f>(B12/B11)*100</f>
        <v>6.4016186562649926</v>
      </c>
      <c r="T12" s="776">
        <f>(R12/R11)*100</f>
        <v>7.1197867670116031</v>
      </c>
      <c r="U12" s="789">
        <f>(R12/B12-1)*100</f>
        <v>47.963506028022152</v>
      </c>
      <c r="V12" s="776">
        <f>(R12/J12-1)*100</f>
        <v>33.050102549077053</v>
      </c>
    </row>
    <row r="13" spans="1:22">
      <c r="A13" s="803" t="s">
        <v>1094</v>
      </c>
      <c r="B13" s="85">
        <v>1455</v>
      </c>
      <c r="C13" s="83">
        <v>1470</v>
      </c>
      <c r="D13" s="83">
        <v>1626</v>
      </c>
      <c r="E13" s="83">
        <v>1770</v>
      </c>
      <c r="F13" s="83">
        <v>1989</v>
      </c>
      <c r="G13" s="83">
        <v>2169</v>
      </c>
      <c r="H13" s="83">
        <v>2244</v>
      </c>
      <c r="I13" s="83">
        <v>2637</v>
      </c>
      <c r="J13" s="83">
        <v>2787</v>
      </c>
      <c r="K13" s="83">
        <v>2586</v>
      </c>
      <c r="L13" s="83">
        <v>2361</v>
      </c>
      <c r="M13" s="83">
        <v>2403</v>
      </c>
      <c r="N13" s="83">
        <v>2316</v>
      </c>
      <c r="O13" s="83">
        <v>2166</v>
      </c>
      <c r="P13" s="83">
        <v>2451</v>
      </c>
      <c r="Q13" s="83">
        <v>2619</v>
      </c>
      <c r="R13" s="518">
        <v>2523</v>
      </c>
      <c r="S13" s="1050">
        <f>(B13/B11)*100</f>
        <v>1.0116601656202415</v>
      </c>
      <c r="T13" s="776">
        <f>(R13/R11)*100</f>
        <v>1.3185951708999686</v>
      </c>
      <c r="U13" s="789">
        <f>(R13/B13-1)*100</f>
        <v>73.402061855670112</v>
      </c>
      <c r="V13" s="776">
        <f>(R13/J13-1)*100</f>
        <v>-9.4725511302475756</v>
      </c>
    </row>
    <row r="14" spans="1:22">
      <c r="A14" s="803" t="s">
        <v>1093</v>
      </c>
      <c r="B14" s="85">
        <v>9057</v>
      </c>
      <c r="C14" s="83">
        <v>9372</v>
      </c>
      <c r="D14" s="83">
        <v>10521</v>
      </c>
      <c r="E14" s="83">
        <v>10989</v>
      </c>
      <c r="F14" s="83">
        <v>11790</v>
      </c>
      <c r="G14" s="83">
        <v>12324</v>
      </c>
      <c r="H14" s="83">
        <v>12651</v>
      </c>
      <c r="I14" s="83">
        <v>11826</v>
      </c>
      <c r="J14" s="83">
        <v>11925</v>
      </c>
      <c r="K14" s="83">
        <v>11712</v>
      </c>
      <c r="L14" s="83">
        <v>11013</v>
      </c>
      <c r="M14" s="83">
        <v>11244</v>
      </c>
      <c r="N14" s="83">
        <v>11178</v>
      </c>
      <c r="O14" s="83">
        <v>12231</v>
      </c>
      <c r="P14" s="83">
        <v>13320</v>
      </c>
      <c r="Q14" s="83">
        <v>15066</v>
      </c>
      <c r="R14" s="518">
        <v>14607</v>
      </c>
      <c r="S14" s="1050">
        <f>(B14/B11)*100</f>
        <v>6.297323793829916</v>
      </c>
      <c r="T14" s="776">
        <f>(R14/R11)*100</f>
        <v>7.634054562558795</v>
      </c>
      <c r="U14" s="789">
        <f>(R14/B14-1)*100</f>
        <v>61.278569062603516</v>
      </c>
      <c r="V14" s="776">
        <f>(R14/J14-1)*100</f>
        <v>22.490566037735849</v>
      </c>
    </row>
    <row r="15" spans="1:22">
      <c r="A15" s="804" t="s">
        <v>1092</v>
      </c>
      <c r="B15" s="474">
        <v>5295</v>
      </c>
      <c r="C15" s="475">
        <v>5427</v>
      </c>
      <c r="D15" s="475">
        <v>5475</v>
      </c>
      <c r="E15" s="475">
        <v>5835</v>
      </c>
      <c r="F15" s="475">
        <v>5583</v>
      </c>
      <c r="G15" s="475">
        <v>5541</v>
      </c>
      <c r="H15" s="475">
        <v>5595</v>
      </c>
      <c r="I15" s="475">
        <v>6192</v>
      </c>
      <c r="J15" s="475">
        <v>7008</v>
      </c>
      <c r="K15" s="475">
        <v>7437</v>
      </c>
      <c r="L15" s="475">
        <v>8121</v>
      </c>
      <c r="M15" s="475">
        <v>8574</v>
      </c>
      <c r="N15" s="475">
        <v>8553</v>
      </c>
      <c r="O15" s="475">
        <v>7572</v>
      </c>
      <c r="P15" s="475">
        <v>6954</v>
      </c>
      <c r="Q15" s="475">
        <v>6225</v>
      </c>
      <c r="R15" s="516">
        <v>5697</v>
      </c>
      <c r="S15" s="1051">
        <f>(B15/B11)*100</f>
        <v>3.6816086439581985</v>
      </c>
      <c r="T15" s="779">
        <f>(R15/R11)*100</f>
        <v>2.9774223894637819</v>
      </c>
      <c r="U15" s="790">
        <f>(R15/B15-1)*100</f>
        <v>7.5920679886685605</v>
      </c>
      <c r="V15" s="779">
        <f>(R15/J15-1)*100</f>
        <v>-18.707191780821919</v>
      </c>
    </row>
    <row r="16" spans="1:22" s="833" customFormat="1" ht="30" customHeight="1">
      <c r="A16" s="1244" t="s">
        <v>1100</v>
      </c>
      <c r="B16" s="1245"/>
      <c r="C16" s="1245"/>
      <c r="D16" s="1245"/>
      <c r="E16" s="1245"/>
      <c r="F16" s="1245"/>
      <c r="G16" s="1245"/>
      <c r="H16" s="1245"/>
      <c r="I16" s="1245"/>
      <c r="J16" s="1245"/>
      <c r="K16" s="1245"/>
      <c r="L16" s="1245"/>
      <c r="M16" s="1245"/>
      <c r="N16" s="1245"/>
      <c r="O16" s="1245"/>
      <c r="P16" s="1245"/>
      <c r="Q16" s="1245"/>
      <c r="R16" s="1245"/>
      <c r="S16" s="1245"/>
      <c r="T16" s="1245"/>
      <c r="U16" s="1245"/>
      <c r="V16" s="1246"/>
    </row>
    <row r="17" spans="1:22">
      <c r="A17" s="791" t="s">
        <v>1096</v>
      </c>
      <c r="B17" s="477">
        <v>120747</v>
      </c>
      <c r="C17" s="478">
        <v>123204</v>
      </c>
      <c r="D17" s="478">
        <v>126537</v>
      </c>
      <c r="E17" s="478">
        <v>127332</v>
      </c>
      <c r="F17" s="478">
        <v>127986</v>
      </c>
      <c r="G17" s="478">
        <v>125793</v>
      </c>
      <c r="H17" s="478">
        <v>124860</v>
      </c>
      <c r="I17" s="478">
        <v>126438</v>
      </c>
      <c r="J17" s="478">
        <v>128568</v>
      </c>
      <c r="K17" s="478">
        <v>129240</v>
      </c>
      <c r="L17" s="478">
        <v>134019</v>
      </c>
      <c r="M17" s="478">
        <v>140898</v>
      </c>
      <c r="N17" s="478">
        <v>148857</v>
      </c>
      <c r="O17" s="478">
        <v>152028</v>
      </c>
      <c r="P17" s="478">
        <v>161766</v>
      </c>
      <c r="Q17" s="478">
        <v>176025</v>
      </c>
      <c r="R17" s="825">
        <v>171882</v>
      </c>
      <c r="S17" s="1048">
        <f>(B17/B17)*100</f>
        <v>100</v>
      </c>
      <c r="T17" s="935">
        <f>(R17/R17)*100</f>
        <v>100</v>
      </c>
      <c r="U17" s="792">
        <f>(R17/B17-1)*100</f>
        <v>42.348878232999574</v>
      </c>
      <c r="V17" s="788">
        <f>(R17/J17-1)*100</f>
        <v>33.68956505506813</v>
      </c>
    </row>
    <row r="18" spans="1:22">
      <c r="A18" s="803" t="s">
        <v>1095</v>
      </c>
      <c r="B18" s="85">
        <v>8421</v>
      </c>
      <c r="C18" s="83">
        <v>8490</v>
      </c>
      <c r="D18" s="83">
        <v>9012</v>
      </c>
      <c r="E18" s="83">
        <v>9348</v>
      </c>
      <c r="F18" s="83">
        <v>9588</v>
      </c>
      <c r="G18" s="83">
        <v>9180</v>
      </c>
      <c r="H18" s="83">
        <v>9330</v>
      </c>
      <c r="I18" s="83">
        <v>9291</v>
      </c>
      <c r="J18" s="83">
        <v>9759</v>
      </c>
      <c r="K18" s="83">
        <v>10095</v>
      </c>
      <c r="L18" s="83">
        <v>10536</v>
      </c>
      <c r="M18" s="83">
        <v>11502</v>
      </c>
      <c r="N18" s="83">
        <v>11778</v>
      </c>
      <c r="O18" s="83">
        <v>11670</v>
      </c>
      <c r="P18" s="83">
        <v>12216</v>
      </c>
      <c r="Q18" s="83">
        <v>13122</v>
      </c>
      <c r="R18" s="518">
        <v>13011</v>
      </c>
      <c r="S18" s="1050">
        <f>(B18/B17)*100</f>
        <v>6.9740863127034221</v>
      </c>
      <c r="T18" s="776">
        <f>(R18/R17)*100</f>
        <v>7.5697280692568158</v>
      </c>
      <c r="U18" s="789">
        <f>(R18/B18-1)*100</f>
        <v>54.506590666191656</v>
      </c>
      <c r="V18" s="776">
        <f>(R18/J18-1)*100</f>
        <v>33.323086381801417</v>
      </c>
    </row>
    <row r="19" spans="1:22">
      <c r="A19" s="803" t="s">
        <v>1094</v>
      </c>
      <c r="B19" s="85">
        <v>1254</v>
      </c>
      <c r="C19" s="83">
        <v>1245</v>
      </c>
      <c r="D19" s="83">
        <v>1347</v>
      </c>
      <c r="E19" s="83">
        <v>1512</v>
      </c>
      <c r="F19" s="83">
        <v>1755</v>
      </c>
      <c r="G19" s="83">
        <v>1914</v>
      </c>
      <c r="H19" s="83">
        <v>2025</v>
      </c>
      <c r="I19" s="83">
        <v>2424</v>
      </c>
      <c r="J19" s="83">
        <v>2442</v>
      </c>
      <c r="K19" s="83">
        <v>2412</v>
      </c>
      <c r="L19" s="83">
        <v>2175</v>
      </c>
      <c r="M19" s="83">
        <v>2196</v>
      </c>
      <c r="N19" s="83">
        <v>2058</v>
      </c>
      <c r="O19" s="83">
        <v>1815</v>
      </c>
      <c r="P19" s="83">
        <v>2043</v>
      </c>
      <c r="Q19" s="83">
        <v>2262</v>
      </c>
      <c r="R19" s="518">
        <v>2190</v>
      </c>
      <c r="S19" s="1050">
        <f>(B19/B17)*100</f>
        <v>1.0385351188849412</v>
      </c>
      <c r="T19" s="776">
        <f>(R19/R17)*100</f>
        <v>1.274129926344818</v>
      </c>
      <c r="U19" s="789">
        <f>(R19/B19-1)*100</f>
        <v>74.641148325358841</v>
      </c>
      <c r="V19" s="776">
        <f>(R19/J19-1)*100</f>
        <v>-10.319410319410316</v>
      </c>
    </row>
    <row r="20" spans="1:22">
      <c r="A20" s="803" t="s">
        <v>1093</v>
      </c>
      <c r="B20" s="85">
        <v>8700</v>
      </c>
      <c r="C20" s="83">
        <v>8976</v>
      </c>
      <c r="D20" s="83">
        <v>10053</v>
      </c>
      <c r="E20" s="83">
        <v>10503</v>
      </c>
      <c r="F20" s="83">
        <v>11277</v>
      </c>
      <c r="G20" s="83">
        <v>11844</v>
      </c>
      <c r="H20" s="83">
        <v>12123</v>
      </c>
      <c r="I20" s="83">
        <v>11589</v>
      </c>
      <c r="J20" s="83">
        <v>11673</v>
      </c>
      <c r="K20" s="83">
        <v>11475</v>
      </c>
      <c r="L20" s="83">
        <v>10905</v>
      </c>
      <c r="M20" s="83">
        <v>11133</v>
      </c>
      <c r="N20" s="83">
        <v>11046</v>
      </c>
      <c r="O20" s="83">
        <v>12054</v>
      </c>
      <c r="P20" s="83">
        <v>13131</v>
      </c>
      <c r="Q20" s="83">
        <v>14922</v>
      </c>
      <c r="R20" s="518">
        <v>14421</v>
      </c>
      <c r="S20" s="1050">
        <f>(B20/B17)*100</f>
        <v>7.2051479539864349</v>
      </c>
      <c r="T20" s="776">
        <f>(R20/R17)*100</f>
        <v>8.390058295807588</v>
      </c>
      <c r="U20" s="789">
        <f>(R20/B20-1)*100</f>
        <v>65.758620689655174</v>
      </c>
      <c r="V20" s="776">
        <f>(R20/J20-1)*100</f>
        <v>23.541506039578518</v>
      </c>
    </row>
    <row r="21" spans="1:22">
      <c r="A21" s="804" t="s">
        <v>1092</v>
      </c>
      <c r="B21" s="474">
        <v>4545</v>
      </c>
      <c r="C21" s="475">
        <v>4674</v>
      </c>
      <c r="D21" s="475">
        <v>4794</v>
      </c>
      <c r="E21" s="475">
        <v>5142</v>
      </c>
      <c r="F21" s="475">
        <v>5010</v>
      </c>
      <c r="G21" s="475">
        <v>4983</v>
      </c>
      <c r="H21" s="475">
        <v>5010</v>
      </c>
      <c r="I21" s="475">
        <v>5406</v>
      </c>
      <c r="J21" s="475">
        <v>6201</v>
      </c>
      <c r="K21" s="475">
        <v>6627</v>
      </c>
      <c r="L21" s="475">
        <v>7299</v>
      </c>
      <c r="M21" s="475">
        <v>7737</v>
      </c>
      <c r="N21" s="475">
        <v>7839</v>
      </c>
      <c r="O21" s="475">
        <v>7014</v>
      </c>
      <c r="P21" s="475">
        <v>6531</v>
      </c>
      <c r="Q21" s="475">
        <v>5808</v>
      </c>
      <c r="R21" s="516">
        <v>5367</v>
      </c>
      <c r="S21" s="1051">
        <f>(B21/B17)*100</f>
        <v>3.7640686725136026</v>
      </c>
      <c r="T21" s="779">
        <f>(R21/R17)*100</f>
        <v>3.1224910112751769</v>
      </c>
      <c r="U21" s="790">
        <f>(R21/B21-1)*100</f>
        <v>18.085808580858085</v>
      </c>
      <c r="V21" s="779">
        <f>(R21/J21-1)*100</f>
        <v>-13.449443638122883</v>
      </c>
    </row>
    <row r="22" spans="1:22" s="833" customFormat="1" ht="30" customHeight="1">
      <c r="A22" s="1244" t="s">
        <v>1099</v>
      </c>
      <c r="B22" s="1245"/>
      <c r="C22" s="1245"/>
      <c r="D22" s="1245"/>
      <c r="E22" s="1245"/>
      <c r="F22" s="1245"/>
      <c r="G22" s="1245"/>
      <c r="H22" s="1245"/>
      <c r="I22" s="1245"/>
      <c r="J22" s="1245"/>
      <c r="K22" s="1245"/>
      <c r="L22" s="1245"/>
      <c r="M22" s="1245"/>
      <c r="N22" s="1245"/>
      <c r="O22" s="1245"/>
      <c r="P22" s="1245"/>
      <c r="Q22" s="1245"/>
      <c r="R22" s="1245"/>
      <c r="S22" s="1245"/>
      <c r="T22" s="1245"/>
      <c r="U22" s="1245"/>
      <c r="V22" s="1246"/>
    </row>
    <row r="23" spans="1:22">
      <c r="A23" s="791" t="s">
        <v>1096</v>
      </c>
      <c r="B23" s="477">
        <v>24810</v>
      </c>
      <c r="C23" s="478">
        <v>26604</v>
      </c>
      <c r="D23" s="478">
        <v>27195</v>
      </c>
      <c r="E23" s="478">
        <v>27261</v>
      </c>
      <c r="F23" s="478">
        <v>27834</v>
      </c>
      <c r="G23" s="478">
        <v>27639</v>
      </c>
      <c r="H23" s="478">
        <v>28395</v>
      </c>
      <c r="I23" s="478">
        <v>29487</v>
      </c>
      <c r="J23" s="478">
        <v>30741</v>
      </c>
      <c r="K23" s="478">
        <v>31047</v>
      </c>
      <c r="L23" s="478">
        <v>33105</v>
      </c>
      <c r="M23" s="478">
        <v>36693</v>
      </c>
      <c r="N23" s="478">
        <v>40971</v>
      </c>
      <c r="O23" s="478">
        <v>41445</v>
      </c>
      <c r="P23" s="478">
        <v>42777</v>
      </c>
      <c r="Q23" s="478">
        <v>44823</v>
      </c>
      <c r="R23" s="825">
        <v>46794</v>
      </c>
      <c r="S23" s="1048">
        <f>(B23/B23)*100</f>
        <v>100</v>
      </c>
      <c r="T23" s="934">
        <f>(R23/R23)*100</f>
        <v>100</v>
      </c>
      <c r="U23" s="792">
        <f>(R23/B23-1)*100</f>
        <v>88.609431680773881</v>
      </c>
      <c r="V23" s="788">
        <f>(R23/J23-1)*100</f>
        <v>52.220161998633749</v>
      </c>
    </row>
    <row r="24" spans="1:22">
      <c r="A24" s="803" t="s">
        <v>1095</v>
      </c>
      <c r="B24" s="85">
        <v>2691</v>
      </c>
      <c r="C24" s="83">
        <v>2823</v>
      </c>
      <c r="D24" s="83">
        <v>3072</v>
      </c>
      <c r="E24" s="83">
        <v>3114</v>
      </c>
      <c r="F24" s="83">
        <v>3039</v>
      </c>
      <c r="G24" s="83">
        <v>3057</v>
      </c>
      <c r="H24" s="83">
        <v>3033</v>
      </c>
      <c r="I24" s="83">
        <v>2946</v>
      </c>
      <c r="J24" s="83">
        <v>3066</v>
      </c>
      <c r="K24" s="83">
        <v>3156</v>
      </c>
      <c r="L24" s="83">
        <v>3648</v>
      </c>
      <c r="M24" s="83">
        <v>4284</v>
      </c>
      <c r="N24" s="83">
        <v>5142</v>
      </c>
      <c r="O24" s="83">
        <v>5337</v>
      </c>
      <c r="P24" s="83">
        <v>5292</v>
      </c>
      <c r="Q24" s="83">
        <v>5352</v>
      </c>
      <c r="R24" s="518">
        <v>5481</v>
      </c>
      <c r="S24" s="1050">
        <f>(B24/B23)*100</f>
        <v>10.846432889963724</v>
      </c>
      <c r="T24" s="775">
        <f>(R24/R23)*100</f>
        <v>11.713040133350429</v>
      </c>
      <c r="U24" s="789">
        <f>(R24/B24-1)*100</f>
        <v>103.67892976588631</v>
      </c>
      <c r="V24" s="776">
        <f>(R24/J24-1)*100</f>
        <v>78.767123287671239</v>
      </c>
    </row>
    <row r="25" spans="1:22">
      <c r="A25" s="803" t="s">
        <v>1094</v>
      </c>
      <c r="B25" s="85">
        <v>702</v>
      </c>
      <c r="C25" s="83">
        <v>744</v>
      </c>
      <c r="D25" s="83">
        <v>840</v>
      </c>
      <c r="E25" s="83">
        <v>828</v>
      </c>
      <c r="F25" s="83">
        <v>801</v>
      </c>
      <c r="G25" s="83">
        <v>807</v>
      </c>
      <c r="H25" s="83">
        <v>738</v>
      </c>
      <c r="I25" s="83">
        <v>864</v>
      </c>
      <c r="J25" s="83">
        <v>972</v>
      </c>
      <c r="K25" s="83">
        <v>1011</v>
      </c>
      <c r="L25" s="83">
        <v>987</v>
      </c>
      <c r="M25" s="83">
        <v>1077</v>
      </c>
      <c r="N25" s="83">
        <v>1053</v>
      </c>
      <c r="O25" s="83">
        <v>1068</v>
      </c>
      <c r="P25" s="83">
        <v>1089</v>
      </c>
      <c r="Q25" s="83">
        <v>1197</v>
      </c>
      <c r="R25" s="518">
        <v>1335</v>
      </c>
      <c r="S25" s="1050">
        <f>(B25/B23)*100</f>
        <v>2.8295042321644499</v>
      </c>
      <c r="T25" s="775">
        <f>(R25/R23)*100</f>
        <v>2.8529298628029234</v>
      </c>
      <c r="U25" s="789">
        <f>(R25/B25-1)*100</f>
        <v>90.170940170940156</v>
      </c>
      <c r="V25" s="776">
        <f>(R25/J25-1)*100</f>
        <v>37.345679012345691</v>
      </c>
    </row>
    <row r="26" spans="1:22">
      <c r="A26" s="803" t="s">
        <v>1093</v>
      </c>
      <c r="B26" s="85">
        <v>2478</v>
      </c>
      <c r="C26" s="83">
        <v>2646</v>
      </c>
      <c r="D26" s="83">
        <v>2598</v>
      </c>
      <c r="E26" s="83">
        <v>2670</v>
      </c>
      <c r="F26" s="83">
        <v>2844</v>
      </c>
      <c r="G26" s="83">
        <v>2859</v>
      </c>
      <c r="H26" s="83">
        <v>2901</v>
      </c>
      <c r="I26" s="83">
        <v>2778</v>
      </c>
      <c r="J26" s="83">
        <v>2802</v>
      </c>
      <c r="K26" s="83">
        <v>2982</v>
      </c>
      <c r="L26" s="83">
        <v>3066</v>
      </c>
      <c r="M26" s="83">
        <v>3255</v>
      </c>
      <c r="N26" s="83">
        <v>3441</v>
      </c>
      <c r="O26" s="83">
        <v>3444</v>
      </c>
      <c r="P26" s="83">
        <v>3735</v>
      </c>
      <c r="Q26" s="83">
        <v>3849</v>
      </c>
      <c r="R26" s="518">
        <v>4017</v>
      </c>
      <c r="S26" s="1050">
        <f>(B26/B23)*100</f>
        <v>9.9879081015719464</v>
      </c>
      <c r="T26" s="775">
        <f>(R26/R23)*100</f>
        <v>8.5844339017822797</v>
      </c>
      <c r="U26" s="789">
        <f>(R26/B26-1)*100</f>
        <v>62.106537530266337</v>
      </c>
      <c r="V26" s="776">
        <f>(R26/J26-1)*100</f>
        <v>43.361884368308345</v>
      </c>
    </row>
    <row r="27" spans="1:22">
      <c r="A27" s="804" t="s">
        <v>1092</v>
      </c>
      <c r="B27" s="474">
        <v>1242</v>
      </c>
      <c r="C27" s="475">
        <v>1335</v>
      </c>
      <c r="D27" s="475">
        <v>1353</v>
      </c>
      <c r="E27" s="475">
        <v>1356</v>
      </c>
      <c r="F27" s="475">
        <v>1413</v>
      </c>
      <c r="G27" s="475">
        <v>1326</v>
      </c>
      <c r="H27" s="475">
        <v>1368</v>
      </c>
      <c r="I27" s="475">
        <v>1521</v>
      </c>
      <c r="J27" s="475">
        <v>1440</v>
      </c>
      <c r="K27" s="475">
        <v>1572</v>
      </c>
      <c r="L27" s="475">
        <v>1848</v>
      </c>
      <c r="M27" s="475">
        <v>2019</v>
      </c>
      <c r="N27" s="475">
        <v>2376</v>
      </c>
      <c r="O27" s="475">
        <v>2439</v>
      </c>
      <c r="P27" s="475">
        <v>2436</v>
      </c>
      <c r="Q27" s="475">
        <v>2367</v>
      </c>
      <c r="R27" s="516">
        <v>2412</v>
      </c>
      <c r="S27" s="1051">
        <f>(B27/B23)*100</f>
        <v>5.0060459492140268</v>
      </c>
      <c r="T27" s="778">
        <f>(R27/R23)*100</f>
        <v>5.1545069880753944</v>
      </c>
      <c r="U27" s="790">
        <f>(R27/B27-1)*100</f>
        <v>94.20289855072464</v>
      </c>
      <c r="V27" s="779">
        <f>(R27/J27-1)*100</f>
        <v>67.5</v>
      </c>
    </row>
    <row r="28" spans="1:22" s="833" customFormat="1" ht="30" customHeight="1">
      <c r="A28" s="1244" t="s">
        <v>1098</v>
      </c>
      <c r="B28" s="1245"/>
      <c r="C28" s="1245"/>
      <c r="D28" s="1245"/>
      <c r="E28" s="1245"/>
      <c r="F28" s="1245"/>
      <c r="G28" s="1245"/>
      <c r="H28" s="1245"/>
      <c r="I28" s="1245"/>
      <c r="J28" s="1245"/>
      <c r="K28" s="1245"/>
      <c r="L28" s="1245"/>
      <c r="M28" s="1245"/>
      <c r="N28" s="1245"/>
      <c r="O28" s="1245"/>
      <c r="P28" s="1245"/>
      <c r="Q28" s="1245"/>
      <c r="R28" s="1245"/>
      <c r="S28" s="1245"/>
      <c r="T28" s="1245"/>
      <c r="U28" s="1245"/>
      <c r="V28" s="1246"/>
    </row>
    <row r="29" spans="1:22">
      <c r="A29" s="791" t="s">
        <v>1096</v>
      </c>
      <c r="B29" s="477">
        <v>19434</v>
      </c>
      <c r="C29" s="478">
        <v>20817</v>
      </c>
      <c r="D29" s="478">
        <v>21291</v>
      </c>
      <c r="E29" s="478">
        <v>21357</v>
      </c>
      <c r="F29" s="478">
        <v>21558</v>
      </c>
      <c r="G29" s="478">
        <v>21318</v>
      </c>
      <c r="H29" s="478">
        <v>22026</v>
      </c>
      <c r="I29" s="478">
        <v>23271</v>
      </c>
      <c r="J29" s="478">
        <v>24228</v>
      </c>
      <c r="K29" s="478">
        <v>24906</v>
      </c>
      <c r="L29" s="478">
        <v>26307</v>
      </c>
      <c r="M29" s="478">
        <v>28995</v>
      </c>
      <c r="N29" s="478">
        <v>32751</v>
      </c>
      <c r="O29" s="478">
        <v>33012</v>
      </c>
      <c r="P29" s="478">
        <v>34152</v>
      </c>
      <c r="Q29" s="478">
        <v>34971</v>
      </c>
      <c r="R29" s="825">
        <v>36423</v>
      </c>
      <c r="S29" s="1048">
        <f>(B29/B29)*100</f>
        <v>100</v>
      </c>
      <c r="T29" s="935">
        <f>(R29/R29)*100</f>
        <v>100</v>
      </c>
      <c r="U29" s="792">
        <f>(R29/B29-1)*100</f>
        <v>87.418956468045693</v>
      </c>
      <c r="V29" s="788">
        <f>(R29/J29-1)*100</f>
        <v>50.334323922734029</v>
      </c>
    </row>
    <row r="30" spans="1:22">
      <c r="A30" s="803" t="s">
        <v>1095</v>
      </c>
      <c r="B30" s="85">
        <v>2163</v>
      </c>
      <c r="C30" s="83">
        <v>2253</v>
      </c>
      <c r="D30" s="83">
        <v>2457</v>
      </c>
      <c r="E30" s="83">
        <v>2403</v>
      </c>
      <c r="F30" s="83">
        <v>2358</v>
      </c>
      <c r="G30" s="83">
        <v>2304</v>
      </c>
      <c r="H30" s="83">
        <v>2322</v>
      </c>
      <c r="I30" s="83">
        <v>2346</v>
      </c>
      <c r="J30" s="83">
        <v>2415</v>
      </c>
      <c r="K30" s="83">
        <v>2592</v>
      </c>
      <c r="L30" s="83">
        <v>3036</v>
      </c>
      <c r="M30" s="83">
        <v>3654</v>
      </c>
      <c r="N30" s="83">
        <v>4365</v>
      </c>
      <c r="O30" s="83">
        <v>4557</v>
      </c>
      <c r="P30" s="83">
        <v>4440</v>
      </c>
      <c r="Q30" s="83">
        <v>4347</v>
      </c>
      <c r="R30" s="518">
        <v>4311</v>
      </c>
      <c r="S30" s="1050">
        <f>(B30/B29)*100</f>
        <v>11.129978388391478</v>
      </c>
      <c r="T30" s="776">
        <f>(R30/R29)*100</f>
        <v>11.835927847788486</v>
      </c>
      <c r="U30" s="789">
        <f>(R30/B30-1)*100</f>
        <v>99.306518723994458</v>
      </c>
      <c r="V30" s="776">
        <f>(R30/J30-1)*100</f>
        <v>78.509316770186331</v>
      </c>
    </row>
    <row r="31" spans="1:22">
      <c r="A31" s="803" t="s">
        <v>1094</v>
      </c>
      <c r="B31" s="85">
        <v>543</v>
      </c>
      <c r="C31" s="83">
        <v>576</v>
      </c>
      <c r="D31" s="83">
        <v>636</v>
      </c>
      <c r="E31" s="83">
        <v>624</v>
      </c>
      <c r="F31" s="83">
        <v>588</v>
      </c>
      <c r="G31" s="83">
        <v>558</v>
      </c>
      <c r="H31" s="83">
        <v>549</v>
      </c>
      <c r="I31" s="83">
        <v>693</v>
      </c>
      <c r="J31" s="83">
        <v>768</v>
      </c>
      <c r="K31" s="83">
        <v>801</v>
      </c>
      <c r="L31" s="83">
        <v>810</v>
      </c>
      <c r="M31" s="83">
        <v>861</v>
      </c>
      <c r="N31" s="83">
        <v>831</v>
      </c>
      <c r="O31" s="83">
        <v>855</v>
      </c>
      <c r="P31" s="83">
        <v>855</v>
      </c>
      <c r="Q31" s="83">
        <v>906</v>
      </c>
      <c r="R31" s="518">
        <v>1050</v>
      </c>
      <c r="S31" s="1050">
        <f>(B31/B29)*100</f>
        <v>2.7940722445199135</v>
      </c>
      <c r="T31" s="776">
        <f>(R31/R29)*100</f>
        <v>2.8827938390577383</v>
      </c>
      <c r="U31" s="789">
        <f>(R31/B31-1)*100</f>
        <v>93.370165745856355</v>
      </c>
      <c r="V31" s="776">
        <f>(R31/J31-1)*100</f>
        <v>36.71875</v>
      </c>
    </row>
    <row r="32" spans="1:22">
      <c r="A32" s="803" t="s">
        <v>1093</v>
      </c>
      <c r="B32" s="85">
        <v>1566</v>
      </c>
      <c r="C32" s="83">
        <v>1653</v>
      </c>
      <c r="D32" s="83">
        <v>1527</v>
      </c>
      <c r="E32" s="83">
        <v>1644</v>
      </c>
      <c r="F32" s="83">
        <v>1689</v>
      </c>
      <c r="G32" s="83">
        <v>1743</v>
      </c>
      <c r="H32" s="83">
        <v>1758</v>
      </c>
      <c r="I32" s="83">
        <v>1752</v>
      </c>
      <c r="J32" s="83">
        <v>1797</v>
      </c>
      <c r="K32" s="83">
        <v>1926</v>
      </c>
      <c r="L32" s="83">
        <v>1986</v>
      </c>
      <c r="M32" s="83">
        <v>2157</v>
      </c>
      <c r="N32" s="83">
        <v>2241</v>
      </c>
      <c r="O32" s="83">
        <v>2304</v>
      </c>
      <c r="P32" s="83">
        <v>2538</v>
      </c>
      <c r="Q32" s="83">
        <v>2409</v>
      </c>
      <c r="R32" s="518">
        <v>2544</v>
      </c>
      <c r="S32" s="1050">
        <f>(B32/B29)*100</f>
        <v>8.0580426057425125</v>
      </c>
      <c r="T32" s="776">
        <f>(R32/R29)*100</f>
        <v>6.9845976443456053</v>
      </c>
      <c r="U32" s="789">
        <f>(R32/B32-1)*100</f>
        <v>62.452107279693479</v>
      </c>
      <c r="V32" s="776">
        <f>(R32/J32-1)*100</f>
        <v>41.569282136894813</v>
      </c>
    </row>
    <row r="33" spans="1:22">
      <c r="A33" s="804" t="s">
        <v>1092</v>
      </c>
      <c r="B33" s="474">
        <v>1050</v>
      </c>
      <c r="C33" s="475">
        <v>1101</v>
      </c>
      <c r="D33" s="475">
        <v>1107</v>
      </c>
      <c r="E33" s="475">
        <v>1095</v>
      </c>
      <c r="F33" s="475">
        <v>1164</v>
      </c>
      <c r="G33" s="475">
        <v>1059</v>
      </c>
      <c r="H33" s="475">
        <v>1092</v>
      </c>
      <c r="I33" s="475">
        <v>1221</v>
      </c>
      <c r="J33" s="475">
        <v>1149</v>
      </c>
      <c r="K33" s="475">
        <v>1257</v>
      </c>
      <c r="L33" s="475">
        <v>1419</v>
      </c>
      <c r="M33" s="475">
        <v>1599</v>
      </c>
      <c r="N33" s="475">
        <v>1953</v>
      </c>
      <c r="O33" s="475">
        <v>2046</v>
      </c>
      <c r="P33" s="475">
        <v>2085</v>
      </c>
      <c r="Q33" s="475">
        <v>1944</v>
      </c>
      <c r="R33" s="516">
        <v>1959</v>
      </c>
      <c r="S33" s="1051">
        <f>(B33/B29)*100</f>
        <v>5.4029021302871261</v>
      </c>
      <c r="T33" s="779">
        <f>(R33/R29)*100</f>
        <v>5.3784696482991512</v>
      </c>
      <c r="U33" s="790">
        <f>(R33/B33-1)*100</f>
        <v>86.571428571428569</v>
      </c>
      <c r="V33" s="779">
        <f>(R33/J33-1)*100</f>
        <v>70.496083550913838</v>
      </c>
    </row>
    <row r="34" spans="1:22" s="833" customFormat="1" ht="30" customHeight="1">
      <c r="A34" s="1244" t="s">
        <v>1097</v>
      </c>
      <c r="B34" s="1245"/>
      <c r="C34" s="1245"/>
      <c r="D34" s="1245"/>
      <c r="E34" s="1245"/>
      <c r="F34" s="1245"/>
      <c r="G34" s="1245"/>
      <c r="H34" s="1245"/>
      <c r="I34" s="1245"/>
      <c r="J34" s="1245"/>
      <c r="K34" s="1245"/>
      <c r="L34" s="1245"/>
      <c r="M34" s="1245"/>
      <c r="N34" s="1245"/>
      <c r="O34" s="1245"/>
      <c r="P34" s="1245"/>
      <c r="Q34" s="1245"/>
      <c r="R34" s="1245"/>
      <c r="S34" s="1245"/>
      <c r="T34" s="1245"/>
      <c r="U34" s="1245"/>
      <c r="V34" s="1246"/>
    </row>
    <row r="35" spans="1:22">
      <c r="A35" s="791" t="s">
        <v>1096</v>
      </c>
      <c r="B35" s="477">
        <v>3135</v>
      </c>
      <c r="C35" s="478">
        <v>3357</v>
      </c>
      <c r="D35" s="478">
        <v>3552</v>
      </c>
      <c r="E35" s="478">
        <v>3717</v>
      </c>
      <c r="F35" s="478">
        <v>3927</v>
      </c>
      <c r="G35" s="478">
        <v>3966</v>
      </c>
      <c r="H35" s="478">
        <v>3978</v>
      </c>
      <c r="I35" s="478">
        <v>3966</v>
      </c>
      <c r="J35" s="478">
        <v>3861</v>
      </c>
      <c r="K35" s="478">
        <v>3708</v>
      </c>
      <c r="L35" s="478">
        <v>3729</v>
      </c>
      <c r="M35" s="478">
        <v>3864</v>
      </c>
      <c r="N35" s="478">
        <v>4251</v>
      </c>
      <c r="O35" s="478">
        <v>4191</v>
      </c>
      <c r="P35" s="478">
        <v>4446</v>
      </c>
      <c r="Q35" s="478">
        <v>5010</v>
      </c>
      <c r="R35" s="825">
        <v>5421</v>
      </c>
      <c r="S35" s="1048">
        <f>(B35/B35)*100</f>
        <v>100</v>
      </c>
      <c r="T35" s="935">
        <f>(R35/R35)*100</f>
        <v>100</v>
      </c>
      <c r="U35" s="792">
        <f>(R35/B35-1)*100</f>
        <v>72.918660287081337</v>
      </c>
      <c r="V35" s="788">
        <f>(R35/J35-1)*100</f>
        <v>40.404040404040401</v>
      </c>
    </row>
    <row r="36" spans="1:22">
      <c r="A36" s="803" t="s">
        <v>1095</v>
      </c>
      <c r="B36" s="85">
        <v>483</v>
      </c>
      <c r="C36" s="83">
        <v>528</v>
      </c>
      <c r="D36" s="83">
        <v>582</v>
      </c>
      <c r="E36" s="83">
        <v>657</v>
      </c>
      <c r="F36" s="83">
        <v>627</v>
      </c>
      <c r="G36" s="83">
        <v>669</v>
      </c>
      <c r="H36" s="83">
        <v>657</v>
      </c>
      <c r="I36" s="83">
        <v>555</v>
      </c>
      <c r="J36" s="83">
        <v>564</v>
      </c>
      <c r="K36" s="83">
        <v>477</v>
      </c>
      <c r="L36" s="83">
        <v>522</v>
      </c>
      <c r="M36" s="83">
        <v>522</v>
      </c>
      <c r="N36" s="83">
        <v>636</v>
      </c>
      <c r="O36" s="83">
        <v>639</v>
      </c>
      <c r="P36" s="83">
        <v>732</v>
      </c>
      <c r="Q36" s="83">
        <v>897</v>
      </c>
      <c r="R36" s="518">
        <v>1017</v>
      </c>
      <c r="S36" s="1050">
        <f>(B36/B35)*100</f>
        <v>15.406698564593302</v>
      </c>
      <c r="T36" s="776">
        <f>(R36/R35)*100</f>
        <v>18.760376314333151</v>
      </c>
      <c r="U36" s="789">
        <f>(R36/B36-1)*100</f>
        <v>110.55900621118013</v>
      </c>
      <c r="V36" s="776">
        <f>(R36/J36-1)*100</f>
        <v>80.319148936170208</v>
      </c>
    </row>
    <row r="37" spans="1:22">
      <c r="A37" s="803" t="s">
        <v>1094</v>
      </c>
      <c r="B37" s="85">
        <v>132</v>
      </c>
      <c r="C37" s="83">
        <v>132</v>
      </c>
      <c r="D37" s="83">
        <v>147</v>
      </c>
      <c r="E37" s="83">
        <v>144</v>
      </c>
      <c r="F37" s="83">
        <v>159</v>
      </c>
      <c r="G37" s="83">
        <v>180</v>
      </c>
      <c r="H37" s="83">
        <v>141</v>
      </c>
      <c r="I37" s="83">
        <v>138</v>
      </c>
      <c r="J37" s="83">
        <v>168</v>
      </c>
      <c r="K37" s="83">
        <v>150</v>
      </c>
      <c r="L37" s="83">
        <v>132</v>
      </c>
      <c r="M37" s="83">
        <v>144</v>
      </c>
      <c r="N37" s="83">
        <v>147</v>
      </c>
      <c r="O37" s="83">
        <v>126</v>
      </c>
      <c r="P37" s="83">
        <v>144</v>
      </c>
      <c r="Q37" s="83">
        <v>177</v>
      </c>
      <c r="R37" s="518">
        <v>174</v>
      </c>
      <c r="S37" s="1050">
        <f>(B37/B35)*100</f>
        <v>4.2105263157894735</v>
      </c>
      <c r="T37" s="776">
        <f>(R37/R35)*100</f>
        <v>3.2097399003873823</v>
      </c>
      <c r="U37" s="789">
        <f>(R37/B37-1)*100</f>
        <v>31.818181818181813</v>
      </c>
      <c r="V37" s="776">
        <f>(R37/J37-1)*100</f>
        <v>3.5714285714285809</v>
      </c>
    </row>
    <row r="38" spans="1:22">
      <c r="A38" s="803" t="s">
        <v>1093</v>
      </c>
      <c r="B38" s="85">
        <v>858</v>
      </c>
      <c r="C38" s="83">
        <v>936</v>
      </c>
      <c r="D38" s="83">
        <v>1023</v>
      </c>
      <c r="E38" s="83">
        <v>981</v>
      </c>
      <c r="F38" s="83">
        <v>1092</v>
      </c>
      <c r="G38" s="83">
        <v>1068</v>
      </c>
      <c r="H38" s="83">
        <v>1092</v>
      </c>
      <c r="I38" s="83">
        <v>1011</v>
      </c>
      <c r="J38" s="83">
        <v>993</v>
      </c>
      <c r="K38" s="83">
        <v>1014</v>
      </c>
      <c r="L38" s="83">
        <v>1047</v>
      </c>
      <c r="M38" s="83">
        <v>1059</v>
      </c>
      <c r="N38" s="83">
        <v>1137</v>
      </c>
      <c r="O38" s="83">
        <v>1098</v>
      </c>
      <c r="P38" s="83">
        <v>1161</v>
      </c>
      <c r="Q38" s="83">
        <v>1386</v>
      </c>
      <c r="R38" s="518">
        <v>1431</v>
      </c>
      <c r="S38" s="1050">
        <f>(B38/B35)*100</f>
        <v>27.368421052631582</v>
      </c>
      <c r="T38" s="776">
        <f>(R38/R35)*100</f>
        <v>26.397343663530716</v>
      </c>
      <c r="U38" s="789">
        <f>(R38/B38-1)*100</f>
        <v>66.783216783216787</v>
      </c>
      <c r="V38" s="776">
        <f>(R38/J38-1)*100</f>
        <v>44.108761329305146</v>
      </c>
    </row>
    <row r="39" spans="1:22">
      <c r="A39" s="804" t="s">
        <v>1092</v>
      </c>
      <c r="B39" s="474">
        <v>165</v>
      </c>
      <c r="C39" s="475">
        <v>186</v>
      </c>
      <c r="D39" s="475">
        <v>207</v>
      </c>
      <c r="E39" s="475">
        <v>216</v>
      </c>
      <c r="F39" s="475">
        <v>210</v>
      </c>
      <c r="G39" s="475">
        <v>207</v>
      </c>
      <c r="H39" s="475">
        <v>198</v>
      </c>
      <c r="I39" s="475">
        <v>186</v>
      </c>
      <c r="J39" s="475">
        <v>192</v>
      </c>
      <c r="K39" s="475">
        <v>153</v>
      </c>
      <c r="L39" s="475">
        <v>201</v>
      </c>
      <c r="M39" s="475">
        <v>207</v>
      </c>
      <c r="N39" s="475">
        <v>225</v>
      </c>
      <c r="O39" s="475">
        <v>228</v>
      </c>
      <c r="P39" s="475">
        <v>252</v>
      </c>
      <c r="Q39" s="475">
        <v>309</v>
      </c>
      <c r="R39" s="516">
        <v>357</v>
      </c>
      <c r="S39" s="1051">
        <f>(B39/B35)*100</f>
        <v>5.2631578947368416</v>
      </c>
      <c r="T39" s="779">
        <f>(R39/R35)*100</f>
        <v>6.585500830105147</v>
      </c>
      <c r="U39" s="790">
        <f>(R39/B39-1)*100</f>
        <v>116.36363636363636</v>
      </c>
      <c r="V39" s="779">
        <f>(R39/J39-1)*100</f>
        <v>85.9375</v>
      </c>
    </row>
    <row r="41" spans="1:22">
      <c r="A41" s="482" t="s">
        <v>1091</v>
      </c>
    </row>
  </sheetData>
  <mergeCells count="6">
    <mergeCell ref="A34:V34"/>
    <mergeCell ref="A4:V4"/>
    <mergeCell ref="A10:V10"/>
    <mergeCell ref="A16:V16"/>
    <mergeCell ref="A22:V22"/>
    <mergeCell ref="A28:V28"/>
  </mergeCells>
  <pageMargins left="0.70866141732283472" right="0.70866141732283472" top="0.74803149606299213" bottom="0.74803149606299213" header="0.31496062992125984" footer="0.31496062992125984"/>
  <pageSetup scale="72" orientation="landscape" horizontalDpi="0" verticalDpi="0" r:id="rId1"/>
</worksheet>
</file>

<file path=xl/worksheets/sheet53.xml><?xml version="1.0" encoding="utf-8"?>
<worksheet xmlns="http://schemas.openxmlformats.org/spreadsheetml/2006/main" xmlns:r="http://schemas.openxmlformats.org/officeDocument/2006/relationships">
  <dimension ref="A1:U24"/>
  <sheetViews>
    <sheetView showGridLines="0" view="pageBreakPreview" zoomScale="75" zoomScaleNormal="100" zoomScaleSheetLayoutView="75" workbookViewId="0">
      <selection sqref="A1:M1"/>
    </sheetView>
  </sheetViews>
  <sheetFormatPr defaultRowHeight="15"/>
  <cols>
    <col min="1" max="1" width="23" customWidth="1"/>
    <col min="2" max="13" width="10.7109375" customWidth="1"/>
    <col min="15" max="20" width="9.28515625" bestFit="1" customWidth="1"/>
  </cols>
  <sheetData>
    <row r="1" spans="1:21" ht="15.75">
      <c r="A1" s="1251" t="s">
        <v>1002</v>
      </c>
      <c r="B1" s="1252"/>
      <c r="C1" s="1252"/>
      <c r="D1" s="1252"/>
      <c r="E1" s="1252"/>
      <c r="F1" s="1252"/>
      <c r="G1" s="1252"/>
      <c r="H1" s="1252"/>
      <c r="I1" s="1252"/>
      <c r="J1" s="1252"/>
      <c r="K1" s="1252"/>
      <c r="L1" s="1252"/>
      <c r="M1" s="1252"/>
    </row>
    <row r="2" spans="1:21">
      <c r="A2" s="488"/>
      <c r="B2" s="488"/>
      <c r="C2" s="488"/>
      <c r="D2" s="488"/>
      <c r="E2" s="488"/>
      <c r="F2" s="488"/>
      <c r="G2" s="488"/>
      <c r="H2" s="488"/>
      <c r="I2" s="488"/>
      <c r="J2" s="488"/>
      <c r="K2" s="488"/>
      <c r="L2" s="488"/>
      <c r="M2" s="488"/>
    </row>
    <row r="3" spans="1:21" ht="15.75" thickBot="1">
      <c r="A3" s="544"/>
      <c r="B3" s="1253">
        <v>2006</v>
      </c>
      <c r="C3" s="1253"/>
      <c r="D3" s="1253">
        <v>2007</v>
      </c>
      <c r="E3" s="1253"/>
      <c r="F3" s="1253">
        <v>2008</v>
      </c>
      <c r="G3" s="1253"/>
      <c r="H3" s="1253">
        <v>2009</v>
      </c>
      <c r="I3" s="1253"/>
      <c r="J3" s="1253" t="s">
        <v>594</v>
      </c>
      <c r="K3" s="1253"/>
      <c r="L3" s="1253" t="s">
        <v>595</v>
      </c>
      <c r="M3" s="1253"/>
      <c r="O3" s="90">
        <v>2006</v>
      </c>
      <c r="P3" s="90">
        <v>2007</v>
      </c>
      <c r="Q3" s="90">
        <v>2008</v>
      </c>
      <c r="R3" s="90">
        <v>2009</v>
      </c>
      <c r="S3" s="90">
        <v>2010</v>
      </c>
      <c r="T3" s="90">
        <v>2011</v>
      </c>
      <c r="U3" s="90"/>
    </row>
    <row r="4" spans="1:21" ht="15.75" thickBot="1">
      <c r="A4" s="544"/>
      <c r="B4" s="751" t="s">
        <v>596</v>
      </c>
      <c r="C4" s="753" t="s">
        <v>597</v>
      </c>
      <c r="D4" s="751" t="s">
        <v>596</v>
      </c>
      <c r="E4" s="753" t="s">
        <v>597</v>
      </c>
      <c r="F4" s="752" t="s">
        <v>596</v>
      </c>
      <c r="G4" s="752" t="s">
        <v>597</v>
      </c>
      <c r="H4" s="751" t="s">
        <v>596</v>
      </c>
      <c r="I4" s="753" t="s">
        <v>597</v>
      </c>
      <c r="J4" s="752" t="s">
        <v>596</v>
      </c>
      <c r="K4" s="752" t="s">
        <v>597</v>
      </c>
      <c r="L4" s="751" t="s">
        <v>596</v>
      </c>
      <c r="M4" s="753" t="s">
        <v>597</v>
      </c>
      <c r="N4" s="487" t="s">
        <v>610</v>
      </c>
      <c r="O4" s="89">
        <v>1911.5</v>
      </c>
      <c r="P4" s="89">
        <v>2830.8</v>
      </c>
      <c r="Q4" s="89">
        <v>3279.5</v>
      </c>
      <c r="R4" s="89">
        <v>1944.4</v>
      </c>
      <c r="S4" s="89">
        <v>2625</v>
      </c>
      <c r="T4" s="89">
        <v>3188</v>
      </c>
    </row>
    <row r="5" spans="1:21">
      <c r="A5" s="545" t="s">
        <v>598</v>
      </c>
      <c r="B5" s="546">
        <v>100.8</v>
      </c>
      <c r="C5" s="547">
        <v>5.3</v>
      </c>
      <c r="D5" s="546">
        <v>148</v>
      </c>
      <c r="E5" s="547">
        <v>5.2</v>
      </c>
      <c r="F5" s="546">
        <v>146.69999999999999</v>
      </c>
      <c r="G5" s="547">
        <v>4.5</v>
      </c>
      <c r="H5" s="546">
        <v>54.9</v>
      </c>
      <c r="I5" s="547">
        <v>2.8</v>
      </c>
      <c r="J5" s="546">
        <v>109.3</v>
      </c>
      <c r="K5" s="547">
        <v>4.2</v>
      </c>
      <c r="L5" s="546">
        <v>126.8</v>
      </c>
      <c r="M5" s="547">
        <v>4</v>
      </c>
    </row>
    <row r="6" spans="1:21">
      <c r="A6" s="548" t="s">
        <v>599</v>
      </c>
      <c r="B6" s="549">
        <v>11</v>
      </c>
      <c r="C6" s="550">
        <v>0.6</v>
      </c>
      <c r="D6" s="549">
        <v>23.5</v>
      </c>
      <c r="E6" s="550">
        <v>0.8</v>
      </c>
      <c r="F6" s="549">
        <v>21.4</v>
      </c>
      <c r="G6" s="550">
        <v>0.7</v>
      </c>
      <c r="H6" s="549">
        <v>9</v>
      </c>
      <c r="I6" s="550">
        <v>0.5</v>
      </c>
      <c r="J6" s="549">
        <v>16.899999999999999</v>
      </c>
      <c r="K6" s="550">
        <v>0.6</v>
      </c>
      <c r="L6" s="549">
        <v>19.399999999999999</v>
      </c>
      <c r="M6" s="550">
        <v>0.6</v>
      </c>
    </row>
    <row r="7" spans="1:21">
      <c r="A7" s="548" t="s">
        <v>600</v>
      </c>
      <c r="B7" s="549">
        <v>13.4</v>
      </c>
      <c r="C7" s="550">
        <v>0.7</v>
      </c>
      <c r="D7" s="549">
        <v>35.799999999999997</v>
      </c>
      <c r="E7" s="550">
        <v>1.3</v>
      </c>
      <c r="F7" s="549">
        <v>32.700000000000003</v>
      </c>
      <c r="G7" s="550">
        <v>1</v>
      </c>
      <c r="H7" s="549">
        <v>8.1</v>
      </c>
      <c r="I7" s="550">
        <v>0.4</v>
      </c>
      <c r="J7" s="549">
        <v>19.3</v>
      </c>
      <c r="K7" s="550">
        <v>0.7</v>
      </c>
      <c r="L7" s="549">
        <v>25</v>
      </c>
      <c r="M7" s="550">
        <v>0.8</v>
      </c>
    </row>
    <row r="8" spans="1:21">
      <c r="A8" s="548" t="s">
        <v>601</v>
      </c>
      <c r="B8" s="549">
        <v>295.10000000000002</v>
      </c>
      <c r="C8" s="550">
        <v>15.4</v>
      </c>
      <c r="D8" s="549">
        <v>476.4</v>
      </c>
      <c r="E8" s="550">
        <v>16.8</v>
      </c>
      <c r="F8" s="549">
        <v>526.1</v>
      </c>
      <c r="G8" s="550">
        <v>16</v>
      </c>
      <c r="H8" s="549">
        <v>379.3</v>
      </c>
      <c r="I8" s="550">
        <v>19.5</v>
      </c>
      <c r="J8" s="549">
        <v>482.6</v>
      </c>
      <c r="K8" s="550">
        <v>18.399999999999999</v>
      </c>
      <c r="L8" s="549">
        <v>559.70000000000005</v>
      </c>
      <c r="M8" s="550">
        <v>17.600000000000001</v>
      </c>
    </row>
    <row r="9" spans="1:21">
      <c r="A9" s="548" t="s">
        <v>602</v>
      </c>
      <c r="B9" s="549">
        <v>346.5</v>
      </c>
      <c r="C9" s="550">
        <v>18.100000000000001</v>
      </c>
      <c r="D9" s="549">
        <v>571.70000000000005</v>
      </c>
      <c r="E9" s="550">
        <v>20.2</v>
      </c>
      <c r="F9" s="549">
        <v>799.3</v>
      </c>
      <c r="G9" s="550">
        <v>24.4</v>
      </c>
      <c r="H9" s="549">
        <v>536.20000000000005</v>
      </c>
      <c r="I9" s="550">
        <v>27.6</v>
      </c>
      <c r="J9" s="549">
        <v>801</v>
      </c>
      <c r="K9" s="550">
        <v>30.5</v>
      </c>
      <c r="L9" s="549">
        <v>938.7</v>
      </c>
      <c r="M9" s="550">
        <v>29.4</v>
      </c>
    </row>
    <row r="10" spans="1:21">
      <c r="A10" s="548" t="s">
        <v>603</v>
      </c>
      <c r="B10" s="549">
        <v>52.9</v>
      </c>
      <c r="C10" s="550">
        <v>2.8</v>
      </c>
      <c r="D10" s="549">
        <v>102.6</v>
      </c>
      <c r="E10" s="550">
        <v>3.6</v>
      </c>
      <c r="F10" s="549">
        <v>152.1</v>
      </c>
      <c r="G10" s="550">
        <v>4.5999999999999996</v>
      </c>
      <c r="H10" s="549">
        <v>97.8</v>
      </c>
      <c r="I10" s="550">
        <v>5</v>
      </c>
      <c r="J10" s="549">
        <v>79.3</v>
      </c>
      <c r="K10" s="550">
        <v>3</v>
      </c>
      <c r="L10" s="549">
        <v>76.8</v>
      </c>
      <c r="M10" s="550">
        <v>2.4</v>
      </c>
    </row>
    <row r="11" spans="1:21">
      <c r="A11" s="548" t="s">
        <v>604</v>
      </c>
      <c r="B11" s="549">
        <v>235.6</v>
      </c>
      <c r="C11" s="550">
        <v>12.3</v>
      </c>
      <c r="D11" s="549">
        <v>314</v>
      </c>
      <c r="E11" s="550">
        <v>11.1</v>
      </c>
      <c r="F11" s="549">
        <v>430.7</v>
      </c>
      <c r="G11" s="550">
        <v>13.1</v>
      </c>
      <c r="H11" s="549">
        <v>311</v>
      </c>
      <c r="I11" s="550">
        <v>16</v>
      </c>
      <c r="J11" s="549">
        <v>262.89999999999998</v>
      </c>
      <c r="K11" s="550">
        <v>10</v>
      </c>
      <c r="L11" s="549">
        <v>271.5</v>
      </c>
      <c r="M11" s="550">
        <v>8.5</v>
      </c>
    </row>
    <row r="12" spans="1:21">
      <c r="A12" s="548" t="s">
        <v>605</v>
      </c>
      <c r="B12" s="549">
        <v>18.7</v>
      </c>
      <c r="C12" s="550">
        <v>1</v>
      </c>
      <c r="D12" s="549">
        <v>11.8</v>
      </c>
      <c r="E12" s="550">
        <v>0.4</v>
      </c>
      <c r="F12" s="549">
        <v>20.8</v>
      </c>
      <c r="G12" s="550">
        <v>0.6</v>
      </c>
      <c r="H12" s="549">
        <v>8.3000000000000007</v>
      </c>
      <c r="I12" s="550">
        <v>0.4</v>
      </c>
      <c r="J12" s="549">
        <v>14.3</v>
      </c>
      <c r="K12" s="550">
        <v>0.5</v>
      </c>
      <c r="L12" s="549">
        <v>14.4</v>
      </c>
      <c r="M12" s="550">
        <v>0.5</v>
      </c>
    </row>
    <row r="13" spans="1:21">
      <c r="A13" s="548" t="s">
        <v>606</v>
      </c>
      <c r="B13" s="549">
        <v>344.2</v>
      </c>
      <c r="C13" s="550">
        <v>18</v>
      </c>
      <c r="D13" s="549">
        <v>470.6</v>
      </c>
      <c r="E13" s="550">
        <v>16.600000000000001</v>
      </c>
      <c r="F13" s="549">
        <v>435.4</v>
      </c>
      <c r="G13" s="550">
        <v>13.3</v>
      </c>
      <c r="H13" s="549">
        <v>217.1</v>
      </c>
      <c r="I13" s="550">
        <v>11.2</v>
      </c>
      <c r="J13" s="549">
        <v>341.3</v>
      </c>
      <c r="K13" s="550">
        <v>13</v>
      </c>
      <c r="L13" s="549">
        <v>493.7</v>
      </c>
      <c r="M13" s="550">
        <v>15.5</v>
      </c>
      <c r="P13" s="97"/>
    </row>
    <row r="14" spans="1:21">
      <c r="A14" s="548" t="s">
        <v>607</v>
      </c>
      <c r="B14" s="549">
        <v>106.4</v>
      </c>
      <c r="C14" s="550">
        <v>5.6</v>
      </c>
      <c r="D14" s="549">
        <v>144.69999999999999</v>
      </c>
      <c r="E14" s="550">
        <v>5.0999999999999996</v>
      </c>
      <c r="F14" s="549">
        <v>134</v>
      </c>
      <c r="G14" s="550">
        <v>4.0999999999999996</v>
      </c>
      <c r="H14" s="549">
        <v>90.9</v>
      </c>
      <c r="I14" s="550">
        <v>4.7</v>
      </c>
      <c r="J14" s="549">
        <v>149.6</v>
      </c>
      <c r="K14" s="550">
        <v>5.7</v>
      </c>
      <c r="L14" s="549">
        <v>256.3</v>
      </c>
      <c r="M14" s="550">
        <v>8</v>
      </c>
    </row>
    <row r="15" spans="1:21">
      <c r="A15" s="548" t="s">
        <v>608</v>
      </c>
      <c r="B15" s="549">
        <v>176.2</v>
      </c>
      <c r="C15" s="550">
        <v>9.1999999999999993</v>
      </c>
      <c r="D15" s="549">
        <v>193.7</v>
      </c>
      <c r="E15" s="550">
        <v>6.8</v>
      </c>
      <c r="F15" s="549">
        <v>147.69999999999999</v>
      </c>
      <c r="G15" s="550">
        <v>4.5</v>
      </c>
      <c r="H15" s="549">
        <v>44.1</v>
      </c>
      <c r="I15" s="550">
        <v>2.2999999999999998</v>
      </c>
      <c r="J15" s="549">
        <v>84.7</v>
      </c>
      <c r="K15" s="550">
        <v>3.2</v>
      </c>
      <c r="L15" s="549">
        <v>83</v>
      </c>
      <c r="M15" s="550">
        <v>2.6</v>
      </c>
    </row>
    <row r="16" spans="1:21">
      <c r="A16" s="548" t="s">
        <v>609</v>
      </c>
      <c r="B16" s="549">
        <v>210.6</v>
      </c>
      <c r="C16" s="550">
        <v>11</v>
      </c>
      <c r="D16" s="549">
        <v>338</v>
      </c>
      <c r="E16" s="550">
        <v>11.9</v>
      </c>
      <c r="F16" s="549">
        <v>432.6</v>
      </c>
      <c r="G16" s="550">
        <v>13.2</v>
      </c>
      <c r="H16" s="549">
        <v>187.6</v>
      </c>
      <c r="I16" s="550">
        <v>9.6</v>
      </c>
      <c r="J16" s="549">
        <v>263.8</v>
      </c>
      <c r="K16" s="550">
        <v>10.1</v>
      </c>
      <c r="L16" s="549">
        <v>322.8</v>
      </c>
      <c r="M16" s="550">
        <v>10.1</v>
      </c>
      <c r="N16" s="97"/>
    </row>
    <row r="17" spans="1:21" ht="15" customHeight="1">
      <c r="A17" s="551" t="s">
        <v>610</v>
      </c>
      <c r="B17" s="552">
        <v>1911.5</v>
      </c>
      <c r="C17" s="553">
        <v>100</v>
      </c>
      <c r="D17" s="552">
        <v>2830.8</v>
      </c>
      <c r="E17" s="553">
        <v>100</v>
      </c>
      <c r="F17" s="552">
        <v>3279.5</v>
      </c>
      <c r="G17" s="553">
        <v>100</v>
      </c>
      <c r="H17" s="552">
        <v>1944.4</v>
      </c>
      <c r="I17" s="553">
        <v>100</v>
      </c>
      <c r="J17" s="552">
        <v>2625</v>
      </c>
      <c r="K17" s="553">
        <v>100</v>
      </c>
      <c r="L17" s="552">
        <v>3188</v>
      </c>
      <c r="M17" s="553">
        <v>100</v>
      </c>
    </row>
    <row r="18" spans="1:21">
      <c r="A18" s="489"/>
      <c r="B18" s="491"/>
      <c r="C18" s="490"/>
      <c r="D18" s="491"/>
      <c r="E18" s="490"/>
      <c r="F18" s="491"/>
      <c r="G18" s="490"/>
      <c r="H18" s="491"/>
      <c r="I18" s="490"/>
      <c r="J18" s="491"/>
      <c r="K18" s="490"/>
      <c r="L18" s="491"/>
      <c r="M18" s="490"/>
    </row>
    <row r="19" spans="1:21" ht="12.95" customHeight="1">
      <c r="A19" s="1250" t="s">
        <v>1004</v>
      </c>
      <c r="B19" s="1250"/>
      <c r="C19" s="1250"/>
      <c r="D19" s="1250"/>
      <c r="E19" s="1250"/>
      <c r="F19" s="1250"/>
      <c r="G19" s="1250"/>
      <c r="H19" s="1250"/>
      <c r="I19" s="1250"/>
      <c r="J19" s="1250"/>
      <c r="K19" s="1250"/>
      <c r="L19" s="1250"/>
      <c r="M19" s="1250"/>
    </row>
    <row r="20" spans="1:21" ht="12" customHeight="1">
      <c r="A20" s="1250" t="s">
        <v>1003</v>
      </c>
      <c r="B20" s="1250"/>
      <c r="C20" s="1250"/>
      <c r="D20" s="1250"/>
      <c r="E20" s="1250"/>
      <c r="F20" s="1250"/>
      <c r="G20" s="1250"/>
      <c r="H20" s="1250"/>
      <c r="I20" s="1250"/>
      <c r="J20" s="1250"/>
      <c r="K20" s="1250"/>
      <c r="L20" s="1250"/>
      <c r="M20" s="1250"/>
    </row>
    <row r="21" spans="1:21" ht="12" customHeight="1">
      <c r="A21" s="1250" t="s">
        <v>591</v>
      </c>
      <c r="B21" s="1250"/>
      <c r="C21" s="1250"/>
      <c r="D21" s="1250"/>
      <c r="E21" s="1250"/>
      <c r="F21" s="1250"/>
      <c r="G21" s="1250"/>
      <c r="H21" s="1250"/>
      <c r="I21" s="1250"/>
      <c r="J21" s="1250"/>
      <c r="K21" s="1250"/>
      <c r="L21" s="1250"/>
      <c r="M21" s="1250"/>
    </row>
    <row r="22" spans="1:21" ht="12" customHeight="1">
      <c r="A22" s="1250" t="s">
        <v>592</v>
      </c>
      <c r="B22" s="1250"/>
      <c r="C22" s="1250"/>
      <c r="D22" s="1250"/>
      <c r="E22" s="1250"/>
      <c r="F22" s="1250"/>
      <c r="G22" s="1250"/>
      <c r="H22" s="1250"/>
      <c r="I22" s="1250"/>
      <c r="J22" s="1250"/>
      <c r="K22" s="1250"/>
      <c r="L22" s="1250"/>
      <c r="M22" s="1250"/>
    </row>
    <row r="23" spans="1:21" s="492" customFormat="1" ht="30" customHeight="1" thickBot="1">
      <c r="A23" s="1250" t="s">
        <v>593</v>
      </c>
      <c r="B23" s="1250"/>
      <c r="C23" s="1250"/>
      <c r="D23" s="1250"/>
      <c r="E23" s="1250"/>
      <c r="F23" s="1250"/>
      <c r="G23" s="1250"/>
      <c r="H23" s="1250"/>
      <c r="I23" s="1250"/>
      <c r="J23" s="1250"/>
      <c r="K23" s="1250"/>
      <c r="L23" s="1250"/>
      <c r="M23" s="1250"/>
      <c r="N23" s="494"/>
      <c r="O23" s="494"/>
      <c r="P23" s="494"/>
      <c r="Q23" s="494"/>
      <c r="R23" s="494"/>
      <c r="S23" s="494"/>
      <c r="T23" s="494"/>
      <c r="U23" s="494"/>
    </row>
    <row r="24" spans="1:21">
      <c r="A24" s="493"/>
    </row>
  </sheetData>
  <mergeCells count="12">
    <mergeCell ref="A1:M1"/>
    <mergeCell ref="B3:C3"/>
    <mergeCell ref="D3:E3"/>
    <mergeCell ref="F3:G3"/>
    <mergeCell ref="H3:I3"/>
    <mergeCell ref="J3:K3"/>
    <mergeCell ref="L3:M3"/>
    <mergeCell ref="A19:M19"/>
    <mergeCell ref="A20:M20"/>
    <mergeCell ref="A21:M21"/>
    <mergeCell ref="A22:M22"/>
    <mergeCell ref="A23:M23"/>
  </mergeCells>
  <pageMargins left="0.70866141732283472" right="0.70866141732283472" top="0.74803149606299213" bottom="0.74803149606299213" header="0.31496062992125984" footer="0.31496062992125984"/>
  <pageSetup scale="79" orientation="landscape" horizontalDpi="0" verticalDpi="0" r:id="rId1"/>
  <colBreaks count="1" manualBreakCount="1">
    <brk id="13" max="1048575" man="1"/>
  </colBreaks>
  <drawing r:id="rId2"/>
</worksheet>
</file>

<file path=xl/worksheets/sheet54.xml><?xml version="1.0" encoding="utf-8"?>
<worksheet xmlns="http://schemas.openxmlformats.org/spreadsheetml/2006/main" xmlns:r="http://schemas.openxmlformats.org/officeDocument/2006/relationships">
  <dimension ref="A1:N53"/>
  <sheetViews>
    <sheetView view="pageBreakPreview" zoomScale="60" zoomScaleNormal="100" workbookViewId="0"/>
  </sheetViews>
  <sheetFormatPr defaultRowHeight="15"/>
  <cols>
    <col min="1" max="1" width="9.140625" style="754"/>
    <col min="2" max="14" width="15.42578125" style="97" customWidth="1"/>
    <col min="15" max="16384" width="9.140625" style="97"/>
  </cols>
  <sheetData>
    <row r="1" spans="1:14" ht="15.75">
      <c r="A1" s="765" t="s">
        <v>1014</v>
      </c>
    </row>
    <row r="3" spans="1:14">
      <c r="B3" s="1254" t="s">
        <v>657</v>
      </c>
      <c r="C3" s="1255"/>
      <c r="D3" s="1255"/>
      <c r="E3" s="1255"/>
      <c r="F3" s="1255"/>
      <c r="G3" s="1255"/>
      <c r="H3" s="1255"/>
      <c r="I3" s="1255"/>
      <c r="J3" s="1255"/>
      <c r="K3" s="1255"/>
      <c r="L3" s="1255"/>
      <c r="M3" s="1255"/>
      <c r="N3" s="1256"/>
    </row>
    <row r="4" spans="1:14" ht="45" customHeight="1">
      <c r="A4" s="755"/>
      <c r="B4" s="510" t="s">
        <v>88</v>
      </c>
      <c r="C4" s="510" t="s">
        <v>710</v>
      </c>
      <c r="D4" s="510" t="s">
        <v>376</v>
      </c>
      <c r="E4" s="510" t="s">
        <v>296</v>
      </c>
      <c r="F4" s="510" t="s">
        <v>220</v>
      </c>
      <c r="G4" s="510" t="s">
        <v>656</v>
      </c>
      <c r="H4" s="510" t="s">
        <v>218</v>
      </c>
      <c r="I4" s="510" t="s">
        <v>181</v>
      </c>
      <c r="J4" s="510" t="s">
        <v>180</v>
      </c>
      <c r="K4" s="510" t="s">
        <v>655</v>
      </c>
      <c r="L4" s="510" t="s">
        <v>654</v>
      </c>
      <c r="M4" s="510" t="s">
        <v>179</v>
      </c>
      <c r="N4" s="510" t="s">
        <v>653</v>
      </c>
    </row>
    <row r="5" spans="1:14">
      <c r="A5" s="756">
        <v>1961</v>
      </c>
      <c r="B5" s="714">
        <v>95158.9</v>
      </c>
      <c r="C5" s="715">
        <v>52.6</v>
      </c>
      <c r="D5" s="715">
        <v>337.1</v>
      </c>
      <c r="E5" s="716">
        <v>33</v>
      </c>
      <c r="F5" s="715">
        <v>245.2</v>
      </c>
      <c r="G5" s="716">
        <v>7.2</v>
      </c>
      <c r="H5" s="715">
        <v>2990.4</v>
      </c>
      <c r="I5" s="715">
        <v>194.9</v>
      </c>
      <c r="J5" s="715">
        <v>186.3</v>
      </c>
      <c r="K5" s="716">
        <v>3.8</v>
      </c>
      <c r="L5" s="715">
        <v>201.6</v>
      </c>
      <c r="M5" s="715">
        <v>412.2</v>
      </c>
      <c r="N5" s="509">
        <v>80.8</v>
      </c>
    </row>
    <row r="6" spans="1:14">
      <c r="A6" s="757">
        <v>1962</v>
      </c>
      <c r="B6" s="714">
        <v>109348.3</v>
      </c>
      <c r="C6" s="715">
        <v>56.9</v>
      </c>
      <c r="D6" s="715">
        <v>440.7</v>
      </c>
      <c r="E6" s="716">
        <v>58.8</v>
      </c>
      <c r="F6" s="715">
        <v>316.5</v>
      </c>
      <c r="G6" s="716">
        <v>9.3000000000000007</v>
      </c>
      <c r="H6" s="715">
        <v>3467.9</v>
      </c>
      <c r="I6" s="715">
        <v>188.7</v>
      </c>
      <c r="J6" s="715">
        <v>265</v>
      </c>
      <c r="K6" s="716">
        <v>4.0999999999999996</v>
      </c>
      <c r="L6" s="715">
        <v>252.5</v>
      </c>
      <c r="M6" s="715">
        <v>486.5</v>
      </c>
      <c r="N6" s="507">
        <v>116</v>
      </c>
    </row>
    <row r="7" spans="1:14">
      <c r="A7" s="757">
        <v>1963</v>
      </c>
      <c r="B7" s="714">
        <v>122221.2</v>
      </c>
      <c r="C7" s="715">
        <v>67.5</v>
      </c>
      <c r="D7" s="715">
        <v>479.5</v>
      </c>
      <c r="E7" s="716">
        <v>57.8</v>
      </c>
      <c r="F7" s="715">
        <v>348.1</v>
      </c>
      <c r="G7" s="716">
        <v>8.4</v>
      </c>
      <c r="H7" s="715">
        <v>3664.1</v>
      </c>
      <c r="I7" s="715">
        <v>243.8</v>
      </c>
      <c r="J7" s="715">
        <v>356.3</v>
      </c>
      <c r="K7" s="716">
        <v>4.3</v>
      </c>
      <c r="L7" s="715">
        <v>249.9</v>
      </c>
      <c r="M7" s="715">
        <v>423.5</v>
      </c>
      <c r="N7" s="507">
        <v>114.8</v>
      </c>
    </row>
    <row r="8" spans="1:14">
      <c r="A8" s="757">
        <v>1964</v>
      </c>
      <c r="B8" s="714">
        <v>125845.3</v>
      </c>
      <c r="C8" s="715">
        <v>125.4</v>
      </c>
      <c r="D8" s="715">
        <v>574</v>
      </c>
      <c r="E8" s="716">
        <v>61.4</v>
      </c>
      <c r="F8" s="715">
        <v>415</v>
      </c>
      <c r="G8" s="716">
        <v>13.2</v>
      </c>
      <c r="H8" s="715">
        <v>4828.8999999999996</v>
      </c>
      <c r="I8" s="715">
        <v>289.7</v>
      </c>
      <c r="J8" s="715">
        <v>565</v>
      </c>
      <c r="K8" s="716">
        <v>3.8</v>
      </c>
      <c r="L8" s="715">
        <v>386.9</v>
      </c>
      <c r="M8" s="715">
        <v>564.79999999999995</v>
      </c>
      <c r="N8" s="507">
        <v>163.5</v>
      </c>
    </row>
    <row r="9" spans="1:14">
      <c r="A9" s="757">
        <v>1965</v>
      </c>
      <c r="B9" s="714">
        <v>145186.6</v>
      </c>
      <c r="C9" s="715">
        <v>135.9</v>
      </c>
      <c r="D9" s="715">
        <v>453.5</v>
      </c>
      <c r="E9" s="716">
        <v>38.299999999999997</v>
      </c>
      <c r="F9" s="715">
        <v>334.1</v>
      </c>
      <c r="G9" s="716">
        <v>7.5</v>
      </c>
      <c r="H9" s="715">
        <v>5839.9</v>
      </c>
      <c r="I9" s="715">
        <v>374.1</v>
      </c>
      <c r="J9" s="715">
        <v>705.1</v>
      </c>
      <c r="K9" s="716">
        <v>4.5999999999999996</v>
      </c>
      <c r="L9" s="715">
        <v>486.2</v>
      </c>
      <c r="M9" s="715">
        <v>721.6</v>
      </c>
      <c r="N9" s="507">
        <v>225.5</v>
      </c>
    </row>
    <row r="10" spans="1:14">
      <c r="A10" s="757">
        <v>1966</v>
      </c>
      <c r="B10" s="714">
        <v>176013</v>
      </c>
      <c r="C10" s="715">
        <v>129</v>
      </c>
      <c r="D10" s="715">
        <v>859.9</v>
      </c>
      <c r="E10" s="716">
        <v>70.5</v>
      </c>
      <c r="F10" s="715">
        <v>637.20000000000005</v>
      </c>
      <c r="G10" s="716">
        <v>11.7</v>
      </c>
      <c r="H10" s="715">
        <v>8118.6</v>
      </c>
      <c r="I10" s="715">
        <v>316</v>
      </c>
      <c r="J10" s="715">
        <v>989.8</v>
      </c>
      <c r="K10" s="716">
        <v>5.8</v>
      </c>
      <c r="L10" s="715">
        <v>666.3</v>
      </c>
      <c r="M10" s="715">
        <v>1364.4</v>
      </c>
      <c r="N10" s="507">
        <v>309.3</v>
      </c>
    </row>
    <row r="11" spans="1:14">
      <c r="A11" s="757">
        <v>1967</v>
      </c>
      <c r="B11" s="714">
        <v>188364.2</v>
      </c>
      <c r="C11" s="715">
        <v>78.5</v>
      </c>
      <c r="D11" s="715">
        <v>899.4</v>
      </c>
      <c r="E11" s="716">
        <v>84.2</v>
      </c>
      <c r="F11" s="715">
        <v>660.1</v>
      </c>
      <c r="G11" s="716">
        <v>15.1</v>
      </c>
      <c r="H11" s="715">
        <v>7546.2</v>
      </c>
      <c r="I11" s="715">
        <v>305.8</v>
      </c>
      <c r="J11" s="715">
        <v>1079.2</v>
      </c>
      <c r="K11" s="716">
        <v>13.9</v>
      </c>
      <c r="L11" s="715">
        <v>460.5</v>
      </c>
      <c r="M11" s="715">
        <v>1352.8</v>
      </c>
      <c r="N11" s="507">
        <v>338.4</v>
      </c>
    </row>
    <row r="12" spans="1:14">
      <c r="A12" s="757">
        <v>1968</v>
      </c>
      <c r="B12" s="714">
        <v>180384.6</v>
      </c>
      <c r="C12" s="715">
        <v>85.1</v>
      </c>
      <c r="D12" s="715">
        <v>1016.7</v>
      </c>
      <c r="E12" s="716">
        <v>69.900000000000006</v>
      </c>
      <c r="F12" s="715">
        <v>745.4</v>
      </c>
      <c r="G12" s="716">
        <v>23.4</v>
      </c>
      <c r="H12" s="715">
        <v>5895.6</v>
      </c>
      <c r="I12" s="715">
        <v>345.9</v>
      </c>
      <c r="J12" s="715">
        <v>542.79999999999995</v>
      </c>
      <c r="K12" s="716">
        <v>13.2</v>
      </c>
      <c r="L12" s="715">
        <v>394.5</v>
      </c>
      <c r="M12" s="715">
        <v>739.3</v>
      </c>
      <c r="N12" s="507">
        <v>250.3</v>
      </c>
    </row>
    <row r="13" spans="1:14">
      <c r="A13" s="757">
        <v>1969</v>
      </c>
      <c r="B13" s="714">
        <v>207513</v>
      </c>
      <c r="C13" s="715">
        <v>140.6</v>
      </c>
      <c r="D13" s="715">
        <v>793.3</v>
      </c>
      <c r="E13" s="716">
        <v>82.2</v>
      </c>
      <c r="F13" s="715">
        <v>565.70000000000005</v>
      </c>
      <c r="G13" s="716">
        <v>25.1</v>
      </c>
      <c r="H13" s="715">
        <v>6901.8</v>
      </c>
      <c r="I13" s="715">
        <v>472.6</v>
      </c>
      <c r="J13" s="715">
        <v>674.7</v>
      </c>
      <c r="K13" s="716">
        <v>7.9</v>
      </c>
      <c r="L13" s="715">
        <v>509.2</v>
      </c>
      <c r="M13" s="715">
        <v>997.1</v>
      </c>
      <c r="N13" s="507">
        <v>242.2</v>
      </c>
    </row>
    <row r="14" spans="1:14">
      <c r="A14" s="757">
        <v>1970</v>
      </c>
      <c r="B14" s="714">
        <v>210179.7</v>
      </c>
      <c r="C14" s="715">
        <v>100.1</v>
      </c>
      <c r="D14" s="715">
        <v>1232.0999999999999</v>
      </c>
      <c r="E14" s="716">
        <v>99</v>
      </c>
      <c r="F14" s="715">
        <v>880.4</v>
      </c>
      <c r="G14" s="716">
        <v>43.9</v>
      </c>
      <c r="H14" s="715">
        <v>8283.2000000000007</v>
      </c>
      <c r="I14" s="715">
        <v>634.70000000000005</v>
      </c>
      <c r="J14" s="715">
        <v>951.9</v>
      </c>
      <c r="K14" s="716">
        <v>6.9</v>
      </c>
      <c r="L14" s="715">
        <v>578.70000000000005</v>
      </c>
      <c r="M14" s="715">
        <v>1346.6</v>
      </c>
      <c r="N14" s="507">
        <v>345.6</v>
      </c>
    </row>
    <row r="15" spans="1:14">
      <c r="A15" s="757">
        <v>1971</v>
      </c>
      <c r="B15" s="714">
        <v>228154.1</v>
      </c>
      <c r="C15" s="715">
        <v>148.80000000000001</v>
      </c>
      <c r="D15" s="715">
        <v>2369.9</v>
      </c>
      <c r="E15" s="715">
        <v>166.8</v>
      </c>
      <c r="F15" s="715">
        <v>1741.1</v>
      </c>
      <c r="G15" s="716">
        <v>50.7</v>
      </c>
      <c r="H15" s="715">
        <v>6060</v>
      </c>
      <c r="I15" s="715">
        <v>263.89999999999998</v>
      </c>
      <c r="J15" s="715">
        <v>470.1</v>
      </c>
      <c r="K15" s="716">
        <v>4.8</v>
      </c>
      <c r="L15" s="715">
        <v>348.6</v>
      </c>
      <c r="M15" s="715">
        <v>1178.9000000000001</v>
      </c>
      <c r="N15" s="507">
        <v>280.60000000000002</v>
      </c>
    </row>
    <row r="16" spans="1:14">
      <c r="A16" s="757">
        <v>1972</v>
      </c>
      <c r="B16" s="714">
        <v>245916.5</v>
      </c>
      <c r="C16" s="715">
        <v>186.1</v>
      </c>
      <c r="D16" s="715">
        <v>1822.7</v>
      </c>
      <c r="E16" s="715">
        <v>134.5</v>
      </c>
      <c r="F16" s="715">
        <v>1349.9</v>
      </c>
      <c r="G16" s="716">
        <v>28.8</v>
      </c>
      <c r="H16" s="715">
        <v>6379.2</v>
      </c>
      <c r="I16" s="715">
        <v>303.39999999999998</v>
      </c>
      <c r="J16" s="715">
        <v>542.79999999999995</v>
      </c>
      <c r="K16" s="716">
        <v>7.8</v>
      </c>
      <c r="L16" s="715">
        <v>363.7</v>
      </c>
      <c r="M16" s="715">
        <v>1047.0999999999999</v>
      </c>
      <c r="N16" s="507">
        <v>328.9</v>
      </c>
    </row>
    <row r="17" spans="1:14">
      <c r="A17" s="757">
        <v>1973</v>
      </c>
      <c r="B17" s="714">
        <v>285142</v>
      </c>
      <c r="C17" s="715">
        <v>196.6</v>
      </c>
      <c r="D17" s="715">
        <v>1658.2</v>
      </c>
      <c r="E17" s="715">
        <v>121.6</v>
      </c>
      <c r="F17" s="715">
        <v>1197.9000000000001</v>
      </c>
      <c r="G17" s="716">
        <v>51</v>
      </c>
      <c r="H17" s="715">
        <v>6837.9</v>
      </c>
      <c r="I17" s="715">
        <v>318.60000000000002</v>
      </c>
      <c r="J17" s="715">
        <v>546.4</v>
      </c>
      <c r="K17" s="716">
        <v>15.7</v>
      </c>
      <c r="L17" s="715">
        <v>398.4</v>
      </c>
      <c r="M17" s="715">
        <v>1100.5999999999999</v>
      </c>
      <c r="N17" s="507">
        <v>339</v>
      </c>
    </row>
    <row r="18" spans="1:14">
      <c r="A18" s="757">
        <v>1974</v>
      </c>
      <c r="B18" s="714">
        <v>356031.5</v>
      </c>
      <c r="C18" s="715">
        <v>303.7</v>
      </c>
      <c r="D18" s="715">
        <v>2142.1</v>
      </c>
      <c r="E18" s="715">
        <v>320.8</v>
      </c>
      <c r="F18" s="715">
        <v>1472.4</v>
      </c>
      <c r="G18" s="716">
        <v>91</v>
      </c>
      <c r="H18" s="715">
        <v>9078.5</v>
      </c>
      <c r="I18" s="715">
        <v>425.4</v>
      </c>
      <c r="J18" s="715">
        <v>771.7</v>
      </c>
      <c r="K18" s="716">
        <v>24.4</v>
      </c>
      <c r="L18" s="715">
        <v>797.8</v>
      </c>
      <c r="M18" s="715">
        <v>1536.8</v>
      </c>
      <c r="N18" s="507">
        <v>431.6</v>
      </c>
    </row>
    <row r="19" spans="1:14">
      <c r="A19" s="757">
        <v>1975</v>
      </c>
      <c r="B19" s="714">
        <v>399108.8</v>
      </c>
      <c r="C19" s="715">
        <v>207.7</v>
      </c>
      <c r="D19" s="715">
        <v>3523.1</v>
      </c>
      <c r="E19" s="715">
        <v>460.9</v>
      </c>
      <c r="F19" s="715">
        <v>2508.4</v>
      </c>
      <c r="G19" s="716">
        <v>93.6</v>
      </c>
      <c r="H19" s="715">
        <v>10056.6</v>
      </c>
      <c r="I19" s="715">
        <v>382.3</v>
      </c>
      <c r="J19" s="715">
        <v>773.6</v>
      </c>
      <c r="K19" s="716">
        <v>68.599999999999994</v>
      </c>
      <c r="L19" s="715">
        <v>818.9</v>
      </c>
      <c r="M19" s="715">
        <v>1566.9</v>
      </c>
      <c r="N19" s="507">
        <v>434.6</v>
      </c>
    </row>
    <row r="20" spans="1:14">
      <c r="A20" s="757">
        <v>1976</v>
      </c>
      <c r="B20" s="714">
        <v>475437</v>
      </c>
      <c r="C20" s="715">
        <v>396.6</v>
      </c>
      <c r="D20" s="715">
        <v>6020.6</v>
      </c>
      <c r="E20" s="715">
        <v>2352.9</v>
      </c>
      <c r="F20" s="715">
        <v>3821.2</v>
      </c>
      <c r="G20" s="715">
        <v>190.6</v>
      </c>
      <c r="H20" s="715">
        <v>17398.3</v>
      </c>
      <c r="I20" s="715">
        <v>1042.5</v>
      </c>
      <c r="J20" s="715">
        <v>3776</v>
      </c>
      <c r="K20" s="715">
        <v>235.4</v>
      </c>
      <c r="L20" s="715">
        <v>1589.3</v>
      </c>
      <c r="M20" s="715">
        <v>3849.9</v>
      </c>
      <c r="N20" s="507">
        <v>750.8</v>
      </c>
    </row>
    <row r="21" spans="1:14">
      <c r="A21" s="757">
        <v>1977</v>
      </c>
      <c r="B21" s="714">
        <v>498314.7</v>
      </c>
      <c r="C21" s="715">
        <v>541.20000000000005</v>
      </c>
      <c r="D21" s="715">
        <v>7090.9</v>
      </c>
      <c r="E21" s="715">
        <v>2526</v>
      </c>
      <c r="F21" s="715">
        <v>4603.2</v>
      </c>
      <c r="G21" s="715">
        <v>198</v>
      </c>
      <c r="H21" s="715">
        <v>21237.200000000001</v>
      </c>
      <c r="I21" s="715">
        <v>1109.3</v>
      </c>
      <c r="J21" s="715">
        <v>4246.3999999999996</v>
      </c>
      <c r="K21" s="715">
        <v>343</v>
      </c>
      <c r="L21" s="715">
        <v>1969.5</v>
      </c>
      <c r="M21" s="715">
        <v>4715.6000000000004</v>
      </c>
      <c r="N21" s="507">
        <v>820.6</v>
      </c>
    </row>
    <row r="22" spans="1:14">
      <c r="A22" s="757">
        <v>1978</v>
      </c>
      <c r="B22" s="714">
        <v>576886.4</v>
      </c>
      <c r="C22" s="715">
        <v>698.3</v>
      </c>
      <c r="D22" s="715">
        <v>7939.7</v>
      </c>
      <c r="E22" s="715">
        <v>3122</v>
      </c>
      <c r="F22" s="715">
        <v>4913.6000000000004</v>
      </c>
      <c r="G22" s="715">
        <v>343.4</v>
      </c>
      <c r="H22" s="715">
        <v>30200.5</v>
      </c>
      <c r="I22" s="715">
        <v>1732.2</v>
      </c>
      <c r="J22" s="715">
        <v>4955.8999999999996</v>
      </c>
      <c r="K22" s="715">
        <v>561</v>
      </c>
      <c r="L22" s="715">
        <v>2646.4</v>
      </c>
      <c r="M22" s="715">
        <v>5483.4</v>
      </c>
      <c r="N22" s="507">
        <v>1176.5999999999999</v>
      </c>
    </row>
    <row r="23" spans="1:14">
      <c r="A23" s="757">
        <v>1979</v>
      </c>
      <c r="B23" s="714">
        <v>677431.3</v>
      </c>
      <c r="C23" s="715">
        <v>743.2</v>
      </c>
      <c r="D23" s="715">
        <v>10121.200000000001</v>
      </c>
      <c r="E23" s="715">
        <v>3689.8</v>
      </c>
      <c r="F23" s="715">
        <v>6456.1</v>
      </c>
      <c r="G23" s="715">
        <v>361.9</v>
      </c>
      <c r="H23" s="715">
        <v>39935.9</v>
      </c>
      <c r="I23" s="715">
        <v>2203.1</v>
      </c>
      <c r="J23" s="715">
        <v>6557.4</v>
      </c>
      <c r="K23" s="715">
        <v>835.3</v>
      </c>
      <c r="L23" s="715">
        <v>3520.3</v>
      </c>
      <c r="M23" s="715">
        <v>7226.1</v>
      </c>
      <c r="N23" s="507">
        <v>1660.3</v>
      </c>
    </row>
    <row r="24" spans="1:14">
      <c r="A24" s="757">
        <v>1980</v>
      </c>
      <c r="B24" s="714">
        <v>939588.8</v>
      </c>
      <c r="C24" s="715">
        <v>1023.6</v>
      </c>
      <c r="D24" s="715">
        <v>23839.200000000001</v>
      </c>
      <c r="E24" s="715">
        <v>6170.8</v>
      </c>
      <c r="F24" s="715">
        <v>16019.3</v>
      </c>
      <c r="G24" s="715">
        <v>1001.4</v>
      </c>
      <c r="H24" s="715">
        <v>70387.8</v>
      </c>
      <c r="I24" s="715">
        <v>2932.3</v>
      </c>
      <c r="J24" s="715">
        <v>14388.4</v>
      </c>
      <c r="K24" s="715">
        <v>1296.5999999999999</v>
      </c>
      <c r="L24" s="715">
        <v>4523.8999999999996</v>
      </c>
      <c r="M24" s="715">
        <v>11266.8</v>
      </c>
      <c r="N24" s="507">
        <v>2738.9</v>
      </c>
    </row>
    <row r="25" spans="1:14">
      <c r="A25" s="757">
        <v>1981</v>
      </c>
      <c r="B25" s="714">
        <v>1354907.6</v>
      </c>
      <c r="C25" s="715">
        <v>1268.8</v>
      </c>
      <c r="D25" s="715">
        <v>16379.9</v>
      </c>
      <c r="E25" s="715">
        <v>5232.1000000000004</v>
      </c>
      <c r="F25" s="715">
        <v>9997.1</v>
      </c>
      <c r="G25" s="715">
        <v>1194.9000000000001</v>
      </c>
      <c r="H25" s="715">
        <v>84293</v>
      </c>
      <c r="I25" s="715">
        <v>3026.8</v>
      </c>
      <c r="J25" s="715">
        <v>19854.400000000001</v>
      </c>
      <c r="K25" s="715">
        <v>2444.6999999999998</v>
      </c>
      <c r="L25" s="715">
        <v>4740.1000000000004</v>
      </c>
      <c r="M25" s="715">
        <v>16279.1</v>
      </c>
      <c r="N25" s="507">
        <v>2619.4</v>
      </c>
    </row>
    <row r="26" spans="1:14">
      <c r="A26" s="757">
        <v>1982</v>
      </c>
      <c r="B26" s="714">
        <v>1284797</v>
      </c>
      <c r="C26" s="715">
        <v>883.5</v>
      </c>
      <c r="D26" s="715">
        <v>17598.400000000001</v>
      </c>
      <c r="E26" s="715">
        <v>6205.5</v>
      </c>
      <c r="F26" s="715">
        <v>11038.9</v>
      </c>
      <c r="G26" s="715">
        <v>779.3</v>
      </c>
      <c r="H26" s="715">
        <v>98254.5</v>
      </c>
      <c r="I26" s="715">
        <v>3360.3</v>
      </c>
      <c r="J26" s="715">
        <v>19368.3</v>
      </c>
      <c r="K26" s="715">
        <v>3746.7</v>
      </c>
      <c r="L26" s="715">
        <v>2787.6</v>
      </c>
      <c r="M26" s="715">
        <v>15339.1</v>
      </c>
      <c r="N26" s="507">
        <v>3638.8</v>
      </c>
    </row>
    <row r="27" spans="1:14">
      <c r="A27" s="757">
        <v>1983</v>
      </c>
      <c r="B27" s="714">
        <v>1580583.1</v>
      </c>
      <c r="C27" s="715">
        <v>1248.0999999999999</v>
      </c>
      <c r="D27" s="715">
        <v>21646.400000000001</v>
      </c>
      <c r="E27" s="715">
        <v>6254</v>
      </c>
      <c r="F27" s="715">
        <v>14026.7</v>
      </c>
      <c r="G27" s="715">
        <v>1161.2</v>
      </c>
      <c r="H27" s="715">
        <v>125175.5</v>
      </c>
      <c r="I27" s="715">
        <v>4281.3999999999996</v>
      </c>
      <c r="J27" s="715">
        <v>13874</v>
      </c>
      <c r="K27" s="715">
        <v>4184.5</v>
      </c>
      <c r="L27" s="715">
        <v>3533.1</v>
      </c>
      <c r="M27" s="715">
        <v>12469.7</v>
      </c>
      <c r="N27" s="507">
        <v>4524.5</v>
      </c>
    </row>
    <row r="28" spans="1:14">
      <c r="A28" s="757">
        <v>1984</v>
      </c>
      <c r="B28" s="714">
        <v>1925026.8</v>
      </c>
      <c r="C28" s="715">
        <v>1845</v>
      </c>
      <c r="D28" s="715">
        <v>25616.3</v>
      </c>
      <c r="E28" s="715">
        <v>7368.7</v>
      </c>
      <c r="F28" s="715">
        <v>17422.400000000001</v>
      </c>
      <c r="G28" s="715">
        <v>580.6</v>
      </c>
      <c r="H28" s="715">
        <v>155668.6</v>
      </c>
      <c r="I28" s="715">
        <v>5647</v>
      </c>
      <c r="J28" s="715">
        <v>18123.2</v>
      </c>
      <c r="K28" s="715">
        <v>3392.9</v>
      </c>
      <c r="L28" s="715">
        <v>4808.1000000000004</v>
      </c>
      <c r="M28" s="715">
        <v>17188.599999999999</v>
      </c>
      <c r="N28" s="507">
        <v>8124.2</v>
      </c>
    </row>
    <row r="29" spans="1:14">
      <c r="A29" s="757">
        <v>1985</v>
      </c>
      <c r="B29" s="714">
        <v>2279830.2000000002</v>
      </c>
      <c r="C29" s="715">
        <v>2135.6999999999998</v>
      </c>
      <c r="D29" s="715">
        <v>24537</v>
      </c>
      <c r="E29" s="715">
        <v>10522.2</v>
      </c>
      <c r="F29" s="715">
        <v>14262.4</v>
      </c>
      <c r="G29" s="715">
        <v>1074.9000000000001</v>
      </c>
      <c r="H29" s="715">
        <v>182229.1</v>
      </c>
      <c r="I29" s="715">
        <v>5416.1</v>
      </c>
      <c r="J29" s="715">
        <v>27674.400000000001</v>
      </c>
      <c r="K29" s="715">
        <v>2584.5</v>
      </c>
      <c r="L29" s="715">
        <v>3567.5</v>
      </c>
      <c r="M29" s="715">
        <v>21679.1</v>
      </c>
      <c r="N29" s="507">
        <v>10168.6</v>
      </c>
    </row>
    <row r="30" spans="1:14">
      <c r="A30" s="757">
        <v>1986</v>
      </c>
      <c r="B30" s="714">
        <v>2761057.2</v>
      </c>
      <c r="C30" s="715">
        <v>2296.3000000000002</v>
      </c>
      <c r="D30" s="715">
        <v>22883.4</v>
      </c>
      <c r="E30" s="715">
        <v>9516</v>
      </c>
      <c r="F30" s="715">
        <v>13473.1</v>
      </c>
      <c r="G30" s="715">
        <v>1003.4</v>
      </c>
      <c r="H30" s="715">
        <v>250805.6</v>
      </c>
      <c r="I30" s="715">
        <v>8153.4</v>
      </c>
      <c r="J30" s="715">
        <v>32457.3</v>
      </c>
      <c r="K30" s="715">
        <v>4995.8999999999996</v>
      </c>
      <c r="L30" s="715">
        <v>5332.1</v>
      </c>
      <c r="M30" s="715">
        <v>30313.9</v>
      </c>
      <c r="N30" s="507">
        <v>13054.6</v>
      </c>
    </row>
    <row r="31" spans="1:14">
      <c r="A31" s="757">
        <v>1987</v>
      </c>
      <c r="B31" s="714">
        <v>3854528.7</v>
      </c>
      <c r="C31" s="715">
        <v>2540.8000000000002</v>
      </c>
      <c r="D31" s="715">
        <v>26955</v>
      </c>
      <c r="E31" s="715">
        <v>10800.7</v>
      </c>
      <c r="F31" s="715">
        <v>16483.5</v>
      </c>
      <c r="G31" s="715">
        <v>812.4</v>
      </c>
      <c r="H31" s="715">
        <v>321610.09999999998</v>
      </c>
      <c r="I31" s="715">
        <v>13004.4</v>
      </c>
      <c r="J31" s="715">
        <v>51761.599999999999</v>
      </c>
      <c r="K31" s="715">
        <v>7847.6</v>
      </c>
      <c r="L31" s="715">
        <v>6303.7</v>
      </c>
      <c r="M31" s="715">
        <v>33705.1</v>
      </c>
      <c r="N31" s="507">
        <v>12702</v>
      </c>
    </row>
    <row r="32" spans="1:14">
      <c r="A32" s="757">
        <v>1988</v>
      </c>
      <c r="B32" s="714">
        <v>4318297.3</v>
      </c>
      <c r="C32" s="715">
        <v>3266</v>
      </c>
      <c r="D32" s="715">
        <v>34479.4</v>
      </c>
      <c r="E32" s="715">
        <v>13078</v>
      </c>
      <c r="F32" s="715">
        <v>21646.5</v>
      </c>
      <c r="G32" s="715">
        <v>946.7</v>
      </c>
      <c r="H32" s="715">
        <v>372711.4</v>
      </c>
      <c r="I32" s="715">
        <v>16251.8</v>
      </c>
      <c r="J32" s="715">
        <v>73660.800000000003</v>
      </c>
      <c r="K32" s="715">
        <v>8361.2000000000007</v>
      </c>
      <c r="L32" s="715">
        <v>10252.299999999999</v>
      </c>
      <c r="M32" s="715">
        <v>42181.5</v>
      </c>
      <c r="N32" s="507">
        <v>15364.8</v>
      </c>
    </row>
    <row r="33" spans="1:14">
      <c r="A33" s="757">
        <v>1989</v>
      </c>
      <c r="B33" s="714">
        <v>5231990.0999999996</v>
      </c>
      <c r="C33" s="715">
        <v>4031.1</v>
      </c>
      <c r="D33" s="715">
        <v>37782.400000000001</v>
      </c>
      <c r="E33" s="715">
        <v>12936</v>
      </c>
      <c r="F33" s="715">
        <v>24505.4</v>
      </c>
      <c r="G33" s="715">
        <v>1187.3</v>
      </c>
      <c r="H33" s="715">
        <v>460554.4</v>
      </c>
      <c r="I33" s="715">
        <v>11710.4</v>
      </c>
      <c r="J33" s="715">
        <v>97072.7</v>
      </c>
      <c r="K33" s="715">
        <v>13719.7</v>
      </c>
      <c r="L33" s="715">
        <v>13627.3</v>
      </c>
      <c r="M33" s="715">
        <v>60003</v>
      </c>
      <c r="N33" s="507">
        <v>10655.6</v>
      </c>
    </row>
    <row r="34" spans="1:14">
      <c r="A34" s="757">
        <v>1990</v>
      </c>
      <c r="B34" s="714">
        <v>5638040.5999999996</v>
      </c>
      <c r="C34" s="715">
        <v>3332.1</v>
      </c>
      <c r="D34" s="715">
        <v>38496.199999999997</v>
      </c>
      <c r="E34" s="715">
        <v>12721.6</v>
      </c>
      <c r="F34" s="715">
        <v>25165.200000000001</v>
      </c>
      <c r="G34" s="715">
        <v>1335</v>
      </c>
      <c r="H34" s="715">
        <v>532375.69999999995</v>
      </c>
      <c r="I34" s="715">
        <v>12344.9</v>
      </c>
      <c r="J34" s="715">
        <v>97715.7</v>
      </c>
      <c r="K34" s="715">
        <v>17063.400000000001</v>
      </c>
      <c r="L34" s="715">
        <v>20638.900000000001</v>
      </c>
      <c r="M34" s="715">
        <v>67608.7</v>
      </c>
      <c r="N34" s="507">
        <v>9077</v>
      </c>
    </row>
    <row r="35" spans="1:14">
      <c r="A35" s="757">
        <v>1991</v>
      </c>
      <c r="B35" s="714">
        <v>6095543.7000000002</v>
      </c>
      <c r="C35" s="715">
        <v>2106</v>
      </c>
      <c r="D35" s="715">
        <v>41841.800000000003</v>
      </c>
      <c r="E35" s="715">
        <v>16429.400000000001</v>
      </c>
      <c r="F35" s="715">
        <v>25131.7</v>
      </c>
      <c r="G35" s="715">
        <v>1781.1</v>
      </c>
      <c r="H35" s="715">
        <v>615241.5</v>
      </c>
      <c r="I35" s="715">
        <v>12509.6</v>
      </c>
      <c r="J35" s="715">
        <v>90255.7</v>
      </c>
      <c r="K35" s="715">
        <v>18427.8</v>
      </c>
      <c r="L35" s="715">
        <v>11018</v>
      </c>
      <c r="M35" s="715">
        <v>81405.600000000006</v>
      </c>
      <c r="N35" s="507">
        <v>11129.9</v>
      </c>
    </row>
    <row r="36" spans="1:14">
      <c r="A36" s="757">
        <v>1992</v>
      </c>
      <c r="B36" s="714">
        <v>7530619.5999999996</v>
      </c>
      <c r="C36" s="715">
        <v>3223.3</v>
      </c>
      <c r="D36" s="715">
        <v>41689.4</v>
      </c>
      <c r="E36" s="715">
        <v>16605</v>
      </c>
      <c r="F36" s="715">
        <v>24986</v>
      </c>
      <c r="G36" s="715">
        <v>1649.9</v>
      </c>
      <c r="H36" s="715">
        <v>694160.9</v>
      </c>
      <c r="I36" s="715">
        <v>13995.2</v>
      </c>
      <c r="J36" s="715">
        <v>102383.4</v>
      </c>
      <c r="K36" s="715">
        <v>11949.3</v>
      </c>
      <c r="L36" s="715">
        <v>10052.9</v>
      </c>
      <c r="M36" s="715">
        <v>63516.800000000003</v>
      </c>
      <c r="N36" s="507">
        <v>14698.9</v>
      </c>
    </row>
    <row r="37" spans="1:14">
      <c r="A37" s="757">
        <v>1993</v>
      </c>
      <c r="B37" s="714">
        <v>7997246.9000000004</v>
      </c>
      <c r="C37" s="715">
        <v>4402.3999999999996</v>
      </c>
      <c r="D37" s="715">
        <v>41481.599999999999</v>
      </c>
      <c r="E37" s="715">
        <v>15560.1</v>
      </c>
      <c r="F37" s="715">
        <v>25341.5</v>
      </c>
      <c r="G37" s="715">
        <v>1896.8</v>
      </c>
      <c r="H37" s="715">
        <v>735440.5</v>
      </c>
      <c r="I37" s="715">
        <v>41395.300000000003</v>
      </c>
      <c r="J37" s="715">
        <v>121103.6</v>
      </c>
      <c r="K37" s="715">
        <v>14984.9</v>
      </c>
      <c r="L37" s="715">
        <v>10351.700000000001</v>
      </c>
      <c r="M37" s="715">
        <v>48379.5</v>
      </c>
      <c r="N37" s="507">
        <v>15980.5</v>
      </c>
    </row>
    <row r="38" spans="1:14">
      <c r="A38" s="757">
        <v>1994</v>
      </c>
      <c r="B38" s="714">
        <v>9245941.0999999996</v>
      </c>
      <c r="C38" s="715">
        <v>6297.1</v>
      </c>
      <c r="D38" s="715">
        <v>57132.800000000003</v>
      </c>
      <c r="E38" s="715">
        <v>16729.8</v>
      </c>
      <c r="F38" s="715">
        <v>34506</v>
      </c>
      <c r="G38" s="715">
        <v>6675.6</v>
      </c>
      <c r="H38" s="715">
        <v>818174.9</v>
      </c>
      <c r="I38" s="715">
        <v>34390.1</v>
      </c>
      <c r="J38" s="715">
        <v>91006.5</v>
      </c>
      <c r="K38" s="715">
        <v>21965.8</v>
      </c>
      <c r="L38" s="715">
        <v>18183.3</v>
      </c>
      <c r="M38" s="715">
        <v>47061.3</v>
      </c>
      <c r="N38" s="507">
        <v>20561.5</v>
      </c>
    </row>
    <row r="39" spans="1:14">
      <c r="A39" s="757">
        <v>1995</v>
      </c>
      <c r="B39" s="714">
        <v>10259752.800000001</v>
      </c>
      <c r="C39" s="715">
        <v>8814.9</v>
      </c>
      <c r="D39" s="715">
        <v>76943</v>
      </c>
      <c r="E39" s="715">
        <v>27141.3</v>
      </c>
      <c r="F39" s="715">
        <v>48122.3</v>
      </c>
      <c r="G39" s="715">
        <v>3666.1</v>
      </c>
      <c r="H39" s="715">
        <v>958523.2</v>
      </c>
      <c r="I39" s="715">
        <v>51252.4</v>
      </c>
      <c r="J39" s="715">
        <v>146863.1</v>
      </c>
      <c r="K39" s="715">
        <v>27162.5</v>
      </c>
      <c r="L39" s="715">
        <v>20064.099999999999</v>
      </c>
      <c r="M39" s="715">
        <v>75948</v>
      </c>
      <c r="N39" s="507">
        <v>26922.3</v>
      </c>
    </row>
    <row r="40" spans="1:14">
      <c r="A40" s="757">
        <v>1996</v>
      </c>
      <c r="B40" s="714">
        <v>12104009.9</v>
      </c>
      <c r="C40" s="715">
        <v>6855</v>
      </c>
      <c r="D40" s="715">
        <v>99146.1</v>
      </c>
      <c r="E40" s="715">
        <v>16995.599999999999</v>
      </c>
      <c r="F40" s="715">
        <v>56665.8</v>
      </c>
      <c r="G40" s="715">
        <v>24944</v>
      </c>
      <c r="H40" s="715">
        <v>1154838</v>
      </c>
      <c r="I40" s="715">
        <v>45597.4</v>
      </c>
      <c r="J40" s="715">
        <v>159838.1</v>
      </c>
      <c r="K40" s="715">
        <v>18715.900000000001</v>
      </c>
      <c r="L40" s="715">
        <v>19608.400000000001</v>
      </c>
      <c r="M40" s="715">
        <v>88288</v>
      </c>
      <c r="N40" s="507">
        <v>41291.9</v>
      </c>
    </row>
    <row r="41" spans="1:14">
      <c r="A41" s="757">
        <v>1997</v>
      </c>
      <c r="B41" s="714">
        <v>15347039.199999999</v>
      </c>
      <c r="C41" s="715">
        <v>3793.4</v>
      </c>
      <c r="D41" s="715">
        <v>76153.399999999994</v>
      </c>
      <c r="E41" s="715">
        <v>19671</v>
      </c>
      <c r="F41" s="715">
        <v>43601.9</v>
      </c>
      <c r="G41" s="715">
        <v>13420.6</v>
      </c>
      <c r="H41" s="715">
        <v>1304131.1000000001</v>
      </c>
      <c r="I41" s="715">
        <v>52612.4</v>
      </c>
      <c r="J41" s="715">
        <v>169018.1</v>
      </c>
      <c r="K41" s="715">
        <v>40257</v>
      </c>
      <c r="L41" s="715">
        <v>19063.8</v>
      </c>
      <c r="M41" s="715">
        <v>123460.6</v>
      </c>
      <c r="N41" s="507">
        <v>43926.3</v>
      </c>
    </row>
    <row r="42" spans="1:14">
      <c r="A42" s="757">
        <v>1998</v>
      </c>
      <c r="B42" s="714">
        <v>18570323.600000001</v>
      </c>
      <c r="C42" s="715" t="s">
        <v>164</v>
      </c>
      <c r="D42" s="715">
        <v>150269.9</v>
      </c>
      <c r="E42" s="508" t="s">
        <v>164</v>
      </c>
      <c r="F42" s="508" t="s">
        <v>164</v>
      </c>
      <c r="G42" s="508" t="s">
        <v>164</v>
      </c>
      <c r="H42" s="715">
        <v>1771493.2</v>
      </c>
      <c r="I42" s="715">
        <v>79742</v>
      </c>
      <c r="J42" s="715">
        <v>159193.60000000001</v>
      </c>
      <c r="K42" s="715">
        <v>49182</v>
      </c>
      <c r="L42" s="715">
        <v>79335.399999999994</v>
      </c>
      <c r="M42" s="715">
        <v>160213.1</v>
      </c>
      <c r="N42" s="507">
        <v>61239.3</v>
      </c>
    </row>
    <row r="43" spans="1:14">
      <c r="A43" s="757">
        <v>1999</v>
      </c>
      <c r="B43" s="714">
        <v>22337858.800000001</v>
      </c>
      <c r="C43" s="715">
        <v>21129.200000000001</v>
      </c>
      <c r="D43" s="715">
        <v>144522.9</v>
      </c>
      <c r="E43" s="715">
        <v>38111.1</v>
      </c>
      <c r="F43" s="715">
        <v>92025.7</v>
      </c>
      <c r="G43" s="715">
        <v>15421.2</v>
      </c>
      <c r="H43" s="715">
        <v>2329216.4</v>
      </c>
      <c r="I43" s="715">
        <v>63580.3</v>
      </c>
      <c r="J43" s="715">
        <v>213659.3</v>
      </c>
      <c r="K43" s="715">
        <v>29195.8</v>
      </c>
      <c r="L43" s="715">
        <v>96168.6</v>
      </c>
      <c r="M43" s="715">
        <v>185900.2</v>
      </c>
      <c r="N43" s="507">
        <v>63347.8</v>
      </c>
    </row>
    <row r="44" spans="1:14">
      <c r="A44" s="757">
        <v>2000</v>
      </c>
      <c r="B44" s="714">
        <v>26114764.100000001</v>
      </c>
      <c r="C44" s="715">
        <v>10714.3</v>
      </c>
      <c r="D44" s="715">
        <v>189283.3</v>
      </c>
      <c r="E44" s="715">
        <v>33440.5</v>
      </c>
      <c r="F44" s="715">
        <v>97172.4</v>
      </c>
      <c r="G44" s="715">
        <v>58353.3</v>
      </c>
      <c r="H44" s="715">
        <v>2372993.6</v>
      </c>
      <c r="I44" s="715">
        <v>67450.8</v>
      </c>
      <c r="J44" s="715">
        <v>185616.7</v>
      </c>
      <c r="K44" s="715">
        <v>27160.9</v>
      </c>
      <c r="L44" s="715">
        <v>49574.5</v>
      </c>
      <c r="M44" s="715">
        <v>207502.7</v>
      </c>
      <c r="N44" s="507">
        <v>64909.1</v>
      </c>
    </row>
    <row r="45" spans="1:14">
      <c r="A45" s="757">
        <v>2001</v>
      </c>
      <c r="B45" s="714">
        <v>25697231.100000001</v>
      </c>
      <c r="C45" s="715">
        <v>13987.1</v>
      </c>
      <c r="D45" s="715">
        <v>130012.5</v>
      </c>
      <c r="E45" s="715">
        <v>29433.1</v>
      </c>
      <c r="F45" s="715">
        <v>67151.7</v>
      </c>
      <c r="G45" s="715">
        <v>33449.199999999997</v>
      </c>
      <c r="H45" s="715">
        <v>2620793.6</v>
      </c>
      <c r="I45" s="715">
        <v>67967.7</v>
      </c>
      <c r="J45" s="715">
        <v>167471.20000000001</v>
      </c>
      <c r="K45" s="715">
        <v>63513.599999999999</v>
      </c>
      <c r="L45" s="715">
        <v>68444.7</v>
      </c>
      <c r="M45" s="715">
        <v>156539.5</v>
      </c>
      <c r="N45" s="507">
        <v>77787.5</v>
      </c>
    </row>
    <row r="46" spans="1:14">
      <c r="A46" s="757">
        <v>2002</v>
      </c>
      <c r="B46" s="714">
        <v>24814241.5</v>
      </c>
      <c r="C46" s="715">
        <v>12942.3</v>
      </c>
      <c r="D46" s="715">
        <v>151254.39999999999</v>
      </c>
      <c r="E46" s="715">
        <v>31812.7</v>
      </c>
      <c r="F46" s="715">
        <v>78140.800000000003</v>
      </c>
      <c r="G46" s="715">
        <v>41300.9</v>
      </c>
      <c r="H46" s="715">
        <v>2391773</v>
      </c>
      <c r="I46" s="715">
        <v>92517.3</v>
      </c>
      <c r="J46" s="715">
        <v>188654.3</v>
      </c>
      <c r="K46" s="715">
        <v>91034</v>
      </c>
      <c r="L46" s="715">
        <v>67121.5</v>
      </c>
      <c r="M46" s="715">
        <v>156028.79999999999</v>
      </c>
      <c r="N46" s="507">
        <v>83452.2</v>
      </c>
    </row>
    <row r="47" spans="1:14">
      <c r="A47" s="757">
        <v>2003</v>
      </c>
      <c r="B47" s="714">
        <v>27276337.600000001</v>
      </c>
      <c r="C47" s="715">
        <v>30174.7</v>
      </c>
      <c r="D47" s="715">
        <v>516854.3</v>
      </c>
      <c r="E47" s="715">
        <v>225877.1</v>
      </c>
      <c r="F47" s="715">
        <v>142215.20000000001</v>
      </c>
      <c r="G47" s="715">
        <v>145658.6</v>
      </c>
      <c r="H47" s="715">
        <v>3137532.7</v>
      </c>
      <c r="I47" s="715">
        <v>130700.6</v>
      </c>
      <c r="J47" s="715">
        <v>273740.09999999998</v>
      </c>
      <c r="K47" s="715">
        <v>116859.5</v>
      </c>
      <c r="L47" s="715">
        <v>88200.9</v>
      </c>
      <c r="M47" s="715">
        <v>261127.4</v>
      </c>
      <c r="N47" s="507">
        <v>99418.9</v>
      </c>
    </row>
    <row r="48" spans="1:14">
      <c r="A48" s="757">
        <v>2004</v>
      </c>
      <c r="B48" s="714">
        <v>32481629.899999999</v>
      </c>
      <c r="C48" s="715">
        <v>28475</v>
      </c>
      <c r="D48" s="715">
        <v>565241.59999999998</v>
      </c>
      <c r="E48" s="715">
        <v>286335.7</v>
      </c>
      <c r="F48" s="715">
        <v>199197.7</v>
      </c>
      <c r="G48" s="715">
        <v>76168.600000000006</v>
      </c>
      <c r="H48" s="715">
        <v>3420157.6</v>
      </c>
      <c r="I48" s="715">
        <v>224394.6</v>
      </c>
      <c r="J48" s="715">
        <v>207574.6</v>
      </c>
      <c r="K48" s="715">
        <v>131486.79999999999</v>
      </c>
      <c r="L48" s="715">
        <v>92606.8</v>
      </c>
      <c r="M48" s="715">
        <v>344907.2</v>
      </c>
      <c r="N48" s="507">
        <v>131369</v>
      </c>
    </row>
    <row r="49" spans="1:14">
      <c r="A49" s="757">
        <v>2005</v>
      </c>
      <c r="B49" s="714">
        <v>37817147.799999997</v>
      </c>
      <c r="C49" s="715">
        <v>28811.200000000001</v>
      </c>
      <c r="D49" s="715">
        <v>773607.3</v>
      </c>
      <c r="E49" s="715">
        <v>296631.3</v>
      </c>
      <c r="F49" s="715">
        <v>300982.09999999998</v>
      </c>
      <c r="G49" s="715">
        <v>169611.6</v>
      </c>
      <c r="H49" s="715">
        <v>4182526.4</v>
      </c>
      <c r="I49" s="715">
        <v>249309.3</v>
      </c>
      <c r="J49" s="715">
        <v>286177.40000000002</v>
      </c>
      <c r="K49" s="715">
        <v>193099.7</v>
      </c>
      <c r="L49" s="715">
        <v>113111.1</v>
      </c>
      <c r="M49" s="715">
        <v>302911.5</v>
      </c>
      <c r="N49" s="507">
        <v>153196.6</v>
      </c>
    </row>
    <row r="50" spans="1:14">
      <c r="A50" s="757">
        <v>2006</v>
      </c>
      <c r="B50" s="714">
        <v>42823239.399999999</v>
      </c>
      <c r="C50" s="715">
        <v>27473.5</v>
      </c>
      <c r="D50" s="715">
        <v>1083596.3</v>
      </c>
      <c r="E50" s="715">
        <v>362013.8</v>
      </c>
      <c r="F50" s="715">
        <v>425119.3</v>
      </c>
      <c r="G50" s="715">
        <v>285303.59999999998</v>
      </c>
      <c r="H50" s="715">
        <v>4203544.5</v>
      </c>
      <c r="I50" s="715">
        <v>193858.1</v>
      </c>
      <c r="J50" s="715">
        <v>258300.79999999999</v>
      </c>
      <c r="K50" s="715">
        <v>246605.6</v>
      </c>
      <c r="L50" s="715">
        <v>114434.7</v>
      </c>
      <c r="M50" s="715">
        <v>319338.59999999998</v>
      </c>
      <c r="N50" s="507">
        <v>152358.9</v>
      </c>
    </row>
    <row r="51" spans="1:14">
      <c r="A51" s="758">
        <v>2007</v>
      </c>
      <c r="B51" s="717">
        <v>47231572</v>
      </c>
      <c r="C51" s="505">
        <v>29631.8</v>
      </c>
      <c r="D51" s="505">
        <v>1183837.5</v>
      </c>
      <c r="E51" s="506">
        <v>343385.2</v>
      </c>
      <c r="F51" s="505">
        <v>491899.6</v>
      </c>
      <c r="G51" s="505">
        <v>332337.3</v>
      </c>
      <c r="H51" s="505">
        <v>5598720.2000000002</v>
      </c>
      <c r="I51" s="505">
        <v>267767.7</v>
      </c>
      <c r="J51" s="505">
        <v>349083.2</v>
      </c>
      <c r="K51" s="505">
        <v>434529.8</v>
      </c>
      <c r="L51" s="505">
        <v>205106.1</v>
      </c>
      <c r="M51" s="505">
        <v>363841.4</v>
      </c>
      <c r="N51" s="504">
        <v>198135</v>
      </c>
    </row>
    <row r="53" spans="1:14">
      <c r="A53" s="839" t="s">
        <v>652</v>
      </c>
    </row>
  </sheetData>
  <mergeCells count="1">
    <mergeCell ref="B3:N3"/>
  </mergeCells>
  <pageMargins left="0.70866141732283472" right="0.70866141732283472" top="0.74803149606299213" bottom="0.74803149606299213" header="0.31496062992125984" footer="0.31496062992125984"/>
  <pageSetup scale="59" orientation="landscape" horizontalDpi="0" verticalDpi="0" r:id="rId1"/>
</worksheet>
</file>

<file path=xl/worksheets/sheet55.xml><?xml version="1.0" encoding="utf-8"?>
<worksheet xmlns="http://schemas.openxmlformats.org/spreadsheetml/2006/main" xmlns:r="http://schemas.openxmlformats.org/officeDocument/2006/relationships">
  <dimension ref="A1:N53"/>
  <sheetViews>
    <sheetView view="pageBreakPreview" zoomScale="60" zoomScaleNormal="100" workbookViewId="0">
      <selection activeCell="P45" sqref="P45"/>
    </sheetView>
  </sheetViews>
  <sheetFormatPr defaultRowHeight="15"/>
  <cols>
    <col min="1" max="1" width="9.140625" style="754"/>
    <col min="2" max="7" width="14.28515625" style="97" customWidth="1"/>
    <col min="8" max="8" width="16" style="97" customWidth="1"/>
    <col min="9" max="14" width="14.28515625" style="97" customWidth="1"/>
    <col min="15" max="16384" width="9.140625" style="97"/>
  </cols>
  <sheetData>
    <row r="1" spans="1:14" ht="15.75">
      <c r="A1" s="765" t="s">
        <v>877</v>
      </c>
    </row>
    <row r="3" spans="1:14">
      <c r="B3" s="1254" t="s">
        <v>170</v>
      </c>
      <c r="C3" s="1255"/>
      <c r="D3" s="1255"/>
      <c r="E3" s="1255"/>
      <c r="F3" s="1255"/>
      <c r="G3" s="1255"/>
      <c r="H3" s="1255"/>
      <c r="I3" s="1255"/>
      <c r="J3" s="1255"/>
      <c r="K3" s="1255"/>
      <c r="L3" s="1255"/>
      <c r="M3" s="1255"/>
      <c r="N3" s="1256"/>
    </row>
    <row r="4" spans="1:14" ht="45" customHeight="1">
      <c r="A4" s="755"/>
      <c r="B4" s="510" t="s">
        <v>88</v>
      </c>
      <c r="C4" s="510" t="s">
        <v>710</v>
      </c>
      <c r="D4" s="510" t="s">
        <v>376</v>
      </c>
      <c r="E4" s="510" t="s">
        <v>296</v>
      </c>
      <c r="F4" s="510" t="s">
        <v>220</v>
      </c>
      <c r="G4" s="510" t="s">
        <v>656</v>
      </c>
      <c r="H4" s="510" t="s">
        <v>218</v>
      </c>
      <c r="I4" s="510" t="s">
        <v>181</v>
      </c>
      <c r="J4" s="510" t="s">
        <v>180</v>
      </c>
      <c r="K4" s="510" t="s">
        <v>655</v>
      </c>
      <c r="L4" s="510" t="s">
        <v>654</v>
      </c>
      <c r="M4" s="510" t="s">
        <v>179</v>
      </c>
      <c r="N4" s="510" t="s">
        <v>653</v>
      </c>
    </row>
    <row r="5" spans="1:14">
      <c r="A5" s="756">
        <v>1961</v>
      </c>
      <c r="B5" s="718">
        <v>326.8</v>
      </c>
      <c r="C5" s="716">
        <v>240.2</v>
      </c>
      <c r="D5" s="716">
        <v>460.6</v>
      </c>
      <c r="E5" s="716">
        <v>160.1</v>
      </c>
      <c r="F5" s="716">
        <v>590.5</v>
      </c>
      <c r="G5" s="716">
        <v>722</v>
      </c>
      <c r="H5" s="716">
        <v>899.5</v>
      </c>
      <c r="I5" s="716">
        <v>427.6</v>
      </c>
      <c r="J5" s="716">
        <v>393.1</v>
      </c>
      <c r="K5" s="716">
        <v>1334.3</v>
      </c>
      <c r="L5" s="716">
        <v>617.9</v>
      </c>
      <c r="M5" s="716">
        <v>406.9</v>
      </c>
      <c r="N5" s="719">
        <v>707.3</v>
      </c>
    </row>
    <row r="6" spans="1:14">
      <c r="A6" s="757">
        <v>1962</v>
      </c>
      <c r="B6" s="718">
        <v>326.60000000000002</v>
      </c>
      <c r="C6" s="716">
        <v>241</v>
      </c>
      <c r="D6" s="716">
        <v>462.1</v>
      </c>
      <c r="E6" s="716">
        <v>160.6</v>
      </c>
      <c r="F6" s="716">
        <v>592.6</v>
      </c>
      <c r="G6" s="716">
        <v>724.4</v>
      </c>
      <c r="H6" s="716">
        <v>902.5</v>
      </c>
      <c r="I6" s="716">
        <v>429.1</v>
      </c>
      <c r="J6" s="716">
        <v>394.5</v>
      </c>
      <c r="K6" s="716">
        <v>1335.9</v>
      </c>
      <c r="L6" s="716">
        <v>620</v>
      </c>
      <c r="M6" s="716">
        <v>407.8</v>
      </c>
      <c r="N6" s="509">
        <v>709.6</v>
      </c>
    </row>
    <row r="7" spans="1:14">
      <c r="A7" s="757">
        <v>1963</v>
      </c>
      <c r="B7" s="718">
        <v>325.60000000000002</v>
      </c>
      <c r="C7" s="716">
        <v>245.9</v>
      </c>
      <c r="D7" s="716">
        <v>471.2</v>
      </c>
      <c r="E7" s="716">
        <v>163.6</v>
      </c>
      <c r="F7" s="716">
        <v>604.20000000000005</v>
      </c>
      <c r="G7" s="716">
        <v>739.1</v>
      </c>
      <c r="H7" s="716">
        <v>919.7</v>
      </c>
      <c r="I7" s="716">
        <v>437.6</v>
      </c>
      <c r="J7" s="716">
        <v>402.2</v>
      </c>
      <c r="K7" s="716">
        <v>1358.2</v>
      </c>
      <c r="L7" s="716">
        <v>632.29999999999995</v>
      </c>
      <c r="M7" s="716">
        <v>412.9</v>
      </c>
      <c r="N7" s="509">
        <v>723.1</v>
      </c>
    </row>
    <row r="8" spans="1:14">
      <c r="A8" s="757">
        <v>1964</v>
      </c>
      <c r="B8" s="718">
        <v>328.4</v>
      </c>
      <c r="C8" s="716">
        <v>249</v>
      </c>
      <c r="D8" s="716">
        <v>477.1</v>
      </c>
      <c r="E8" s="716">
        <v>165.6</v>
      </c>
      <c r="F8" s="716">
        <v>611.79999999999995</v>
      </c>
      <c r="G8" s="716">
        <v>748.5</v>
      </c>
      <c r="H8" s="716">
        <v>931.1</v>
      </c>
      <c r="I8" s="716">
        <v>443.1</v>
      </c>
      <c r="J8" s="716">
        <v>407.3</v>
      </c>
      <c r="K8" s="716">
        <v>1373.1</v>
      </c>
      <c r="L8" s="716">
        <v>640.20000000000005</v>
      </c>
      <c r="M8" s="716">
        <v>417.5</v>
      </c>
      <c r="N8" s="509">
        <v>731.9</v>
      </c>
    </row>
    <row r="9" spans="1:14">
      <c r="A9" s="757">
        <v>1965</v>
      </c>
      <c r="B9" s="718">
        <v>334.8</v>
      </c>
      <c r="C9" s="716">
        <v>254.9</v>
      </c>
      <c r="D9" s="716">
        <v>488.4</v>
      </c>
      <c r="E9" s="716">
        <v>169.3</v>
      </c>
      <c r="F9" s="716">
        <v>626.29999999999995</v>
      </c>
      <c r="G9" s="716">
        <v>766.5</v>
      </c>
      <c r="H9" s="716">
        <v>953.1</v>
      </c>
      <c r="I9" s="716">
        <v>453.6</v>
      </c>
      <c r="J9" s="716">
        <v>416.9</v>
      </c>
      <c r="K9" s="716">
        <v>1397.9</v>
      </c>
      <c r="L9" s="716">
        <v>655.4</v>
      </c>
      <c r="M9" s="716">
        <v>426.8</v>
      </c>
      <c r="N9" s="509">
        <v>748.9</v>
      </c>
    </row>
    <row r="10" spans="1:14">
      <c r="A10" s="757">
        <v>1966</v>
      </c>
      <c r="B10" s="718">
        <v>336.7</v>
      </c>
      <c r="C10" s="716">
        <v>250.7</v>
      </c>
      <c r="D10" s="716">
        <v>480.2</v>
      </c>
      <c r="E10" s="716">
        <v>166.6</v>
      </c>
      <c r="F10" s="716">
        <v>615.79999999999995</v>
      </c>
      <c r="G10" s="716">
        <v>753.5</v>
      </c>
      <c r="H10" s="716">
        <v>938</v>
      </c>
      <c r="I10" s="716">
        <v>446.1</v>
      </c>
      <c r="J10" s="716">
        <v>409.9</v>
      </c>
      <c r="K10" s="716">
        <v>1378.3</v>
      </c>
      <c r="L10" s="716">
        <v>644.4</v>
      </c>
      <c r="M10" s="716">
        <v>422.1</v>
      </c>
      <c r="N10" s="509">
        <v>736.6</v>
      </c>
    </row>
    <row r="11" spans="1:14">
      <c r="A11" s="757">
        <v>1967</v>
      </c>
      <c r="B11" s="718">
        <v>351.4</v>
      </c>
      <c r="C11" s="716">
        <v>257.3</v>
      </c>
      <c r="D11" s="716">
        <v>492.8</v>
      </c>
      <c r="E11" s="716">
        <v>170.8</v>
      </c>
      <c r="F11" s="716">
        <v>631.9</v>
      </c>
      <c r="G11" s="716">
        <v>773.1</v>
      </c>
      <c r="H11" s="716">
        <v>963.3</v>
      </c>
      <c r="I11" s="716">
        <v>457.8</v>
      </c>
      <c r="J11" s="716">
        <v>420.7</v>
      </c>
      <c r="K11" s="716">
        <v>1409.6</v>
      </c>
      <c r="L11" s="716">
        <v>661.3</v>
      </c>
      <c r="M11" s="716">
        <v>434.6</v>
      </c>
      <c r="N11" s="509">
        <v>755.6</v>
      </c>
    </row>
    <row r="12" spans="1:14">
      <c r="A12" s="757">
        <v>1968</v>
      </c>
      <c r="B12" s="718">
        <v>362.4</v>
      </c>
      <c r="C12" s="716">
        <v>258.5</v>
      </c>
      <c r="D12" s="716">
        <v>494.8</v>
      </c>
      <c r="E12" s="716">
        <v>171.5</v>
      </c>
      <c r="F12" s="716">
        <v>634.5</v>
      </c>
      <c r="G12" s="716">
        <v>776.3</v>
      </c>
      <c r="H12" s="716">
        <v>968.2</v>
      </c>
      <c r="I12" s="716">
        <v>459.6</v>
      </c>
      <c r="J12" s="716">
        <v>422.4</v>
      </c>
      <c r="K12" s="716">
        <v>1414.7</v>
      </c>
      <c r="L12" s="716">
        <v>664</v>
      </c>
      <c r="M12" s="716">
        <v>438.4</v>
      </c>
      <c r="N12" s="509">
        <v>758.8</v>
      </c>
    </row>
    <row r="13" spans="1:14">
      <c r="A13" s="757">
        <v>1969</v>
      </c>
      <c r="B13" s="718">
        <v>373.9</v>
      </c>
      <c r="C13" s="716">
        <v>260.60000000000002</v>
      </c>
      <c r="D13" s="716">
        <v>498.8</v>
      </c>
      <c r="E13" s="716">
        <v>172.9</v>
      </c>
      <c r="F13" s="716">
        <v>639.6</v>
      </c>
      <c r="G13" s="716">
        <v>782.7</v>
      </c>
      <c r="H13" s="716">
        <v>976.9</v>
      </c>
      <c r="I13" s="716">
        <v>463.4</v>
      </c>
      <c r="J13" s="716">
        <v>425.9</v>
      </c>
      <c r="K13" s="716">
        <v>1425.6</v>
      </c>
      <c r="L13" s="716">
        <v>669.3</v>
      </c>
      <c r="M13" s="716">
        <v>444.1</v>
      </c>
      <c r="N13" s="509">
        <v>764.8</v>
      </c>
    </row>
    <row r="14" spans="1:14">
      <c r="A14" s="757">
        <v>1970</v>
      </c>
      <c r="B14" s="718">
        <v>390.4</v>
      </c>
      <c r="C14" s="716">
        <v>264.89999999999998</v>
      </c>
      <c r="D14" s="716">
        <v>506.9</v>
      </c>
      <c r="E14" s="716">
        <v>175.7</v>
      </c>
      <c r="F14" s="716">
        <v>650.1</v>
      </c>
      <c r="G14" s="716">
        <v>795.5</v>
      </c>
      <c r="H14" s="716">
        <v>994</v>
      </c>
      <c r="I14" s="716">
        <v>471</v>
      </c>
      <c r="J14" s="716">
        <v>432.8</v>
      </c>
      <c r="K14" s="716">
        <v>1446</v>
      </c>
      <c r="L14" s="716">
        <v>680.3</v>
      </c>
      <c r="M14" s="716">
        <v>454</v>
      </c>
      <c r="N14" s="509">
        <v>777.2</v>
      </c>
    </row>
    <row r="15" spans="1:14">
      <c r="A15" s="757">
        <v>1971</v>
      </c>
      <c r="B15" s="718">
        <v>400.7</v>
      </c>
      <c r="C15" s="716">
        <v>272.39999999999998</v>
      </c>
      <c r="D15" s="716">
        <v>521.20000000000005</v>
      </c>
      <c r="E15" s="716">
        <v>180.6</v>
      </c>
      <c r="F15" s="716">
        <v>668.4</v>
      </c>
      <c r="G15" s="716">
        <v>818</v>
      </c>
      <c r="H15" s="716">
        <v>1021.9</v>
      </c>
      <c r="I15" s="716">
        <v>484.2</v>
      </c>
      <c r="J15" s="716">
        <v>444.9</v>
      </c>
      <c r="K15" s="716">
        <v>1478.2</v>
      </c>
      <c r="L15" s="716">
        <v>699.4</v>
      </c>
      <c r="M15" s="716">
        <v>466.6</v>
      </c>
      <c r="N15" s="509">
        <v>798.7</v>
      </c>
    </row>
    <row r="16" spans="1:14">
      <c r="A16" s="757">
        <v>1972</v>
      </c>
      <c r="B16" s="718">
        <v>414.5</v>
      </c>
      <c r="C16" s="716">
        <v>273.89999999999998</v>
      </c>
      <c r="D16" s="716">
        <v>523.79999999999995</v>
      </c>
      <c r="E16" s="716">
        <v>181.5</v>
      </c>
      <c r="F16" s="716">
        <v>671.7</v>
      </c>
      <c r="G16" s="716">
        <v>822.1</v>
      </c>
      <c r="H16" s="716">
        <v>1028.5</v>
      </c>
      <c r="I16" s="716">
        <v>486.9</v>
      </c>
      <c r="J16" s="716">
        <v>447.1</v>
      </c>
      <c r="K16" s="716">
        <v>1483.7</v>
      </c>
      <c r="L16" s="716">
        <v>702.9</v>
      </c>
      <c r="M16" s="716">
        <v>472.2</v>
      </c>
      <c r="N16" s="509">
        <v>802.7</v>
      </c>
    </row>
    <row r="17" spans="1:14">
      <c r="A17" s="757">
        <v>1973</v>
      </c>
      <c r="B17" s="718">
        <v>427.5</v>
      </c>
      <c r="C17" s="716">
        <v>277.2</v>
      </c>
      <c r="D17" s="716">
        <v>530.1</v>
      </c>
      <c r="E17" s="716">
        <v>183.6</v>
      </c>
      <c r="F17" s="716">
        <v>679.7</v>
      </c>
      <c r="G17" s="716">
        <v>831.9</v>
      </c>
      <c r="H17" s="716">
        <v>1041.8</v>
      </c>
      <c r="I17" s="716">
        <v>492.9</v>
      </c>
      <c r="J17" s="716">
        <v>452.4</v>
      </c>
      <c r="K17" s="716">
        <v>1498.4</v>
      </c>
      <c r="L17" s="716">
        <v>711.2</v>
      </c>
      <c r="M17" s="716">
        <v>480.2</v>
      </c>
      <c r="N17" s="509">
        <v>812.1</v>
      </c>
    </row>
    <row r="18" spans="1:14">
      <c r="A18" s="757">
        <v>1974</v>
      </c>
      <c r="B18" s="718">
        <v>443.2</v>
      </c>
      <c r="C18" s="716">
        <v>270</v>
      </c>
      <c r="D18" s="716">
        <v>515.6</v>
      </c>
      <c r="E18" s="716">
        <v>178.6</v>
      </c>
      <c r="F18" s="716">
        <v>661.1</v>
      </c>
      <c r="G18" s="716">
        <v>809.1</v>
      </c>
      <c r="H18" s="716">
        <v>1017.3</v>
      </c>
      <c r="I18" s="716">
        <v>480.2</v>
      </c>
      <c r="J18" s="716">
        <v>440.1</v>
      </c>
      <c r="K18" s="716">
        <v>1461.3</v>
      </c>
      <c r="L18" s="716">
        <v>691.8</v>
      </c>
      <c r="M18" s="716">
        <v>476.2</v>
      </c>
      <c r="N18" s="509">
        <v>790.3</v>
      </c>
    </row>
    <row r="19" spans="1:14">
      <c r="A19" s="757">
        <v>1975</v>
      </c>
      <c r="B19" s="718">
        <v>476.5</v>
      </c>
      <c r="C19" s="716">
        <v>281.10000000000002</v>
      </c>
      <c r="D19" s="716">
        <v>536.29999999999995</v>
      </c>
      <c r="E19" s="716">
        <v>185.8</v>
      </c>
      <c r="F19" s="716">
        <v>687.7</v>
      </c>
      <c r="G19" s="716">
        <v>841.7</v>
      </c>
      <c r="H19" s="716">
        <v>1060.2</v>
      </c>
      <c r="I19" s="716">
        <v>499.7</v>
      </c>
      <c r="J19" s="716">
        <v>457.7</v>
      </c>
      <c r="K19" s="716">
        <v>1516.4</v>
      </c>
      <c r="L19" s="716">
        <v>719.6</v>
      </c>
      <c r="M19" s="716">
        <v>500.9</v>
      </c>
      <c r="N19" s="509">
        <v>821.9</v>
      </c>
    </row>
    <row r="20" spans="1:14">
      <c r="A20" s="757">
        <v>1976</v>
      </c>
      <c r="B20" s="718">
        <v>477.7</v>
      </c>
      <c r="C20" s="716">
        <v>259.8</v>
      </c>
      <c r="D20" s="716">
        <v>483.7</v>
      </c>
      <c r="E20" s="716">
        <v>171.3</v>
      </c>
      <c r="F20" s="716">
        <v>619</v>
      </c>
      <c r="G20" s="716">
        <v>756.2</v>
      </c>
      <c r="H20" s="716">
        <v>968.1</v>
      </c>
      <c r="I20" s="716">
        <v>461.2</v>
      </c>
      <c r="J20" s="716">
        <v>421.6</v>
      </c>
      <c r="K20" s="716">
        <v>1398</v>
      </c>
      <c r="L20" s="716">
        <v>652.4</v>
      </c>
      <c r="M20" s="716">
        <v>471.5</v>
      </c>
      <c r="N20" s="509">
        <v>752.5</v>
      </c>
    </row>
    <row r="21" spans="1:14">
      <c r="A21" s="757">
        <v>1977</v>
      </c>
      <c r="B21" s="718">
        <v>475</v>
      </c>
      <c r="C21" s="716">
        <v>250.9</v>
      </c>
      <c r="D21" s="716">
        <v>440.3</v>
      </c>
      <c r="E21" s="716">
        <v>166.1</v>
      </c>
      <c r="F21" s="716">
        <v>558</v>
      </c>
      <c r="G21" s="716">
        <v>678.6</v>
      </c>
      <c r="H21" s="716">
        <v>901.7</v>
      </c>
      <c r="I21" s="716">
        <v>444.3</v>
      </c>
      <c r="J21" s="716">
        <v>407.4</v>
      </c>
      <c r="K21" s="716">
        <v>1319.7</v>
      </c>
      <c r="L21" s="716">
        <v>600.20000000000005</v>
      </c>
      <c r="M21" s="716">
        <v>453.9</v>
      </c>
      <c r="N21" s="509">
        <v>706.4</v>
      </c>
    </row>
    <row r="22" spans="1:14">
      <c r="A22" s="757">
        <v>1978</v>
      </c>
      <c r="B22" s="718">
        <v>461.6</v>
      </c>
      <c r="C22" s="716">
        <v>221.6</v>
      </c>
      <c r="D22" s="716">
        <v>355.4</v>
      </c>
      <c r="E22" s="716">
        <v>151.4</v>
      </c>
      <c r="F22" s="716">
        <v>441.3</v>
      </c>
      <c r="G22" s="716">
        <v>526</v>
      </c>
      <c r="H22" s="716">
        <v>747.2</v>
      </c>
      <c r="I22" s="716">
        <v>390.9</v>
      </c>
      <c r="J22" s="716">
        <v>361.4</v>
      </c>
      <c r="K22" s="716">
        <v>1097.5999999999999</v>
      </c>
      <c r="L22" s="716">
        <v>488.4</v>
      </c>
      <c r="M22" s="716">
        <v>400.6</v>
      </c>
      <c r="N22" s="509">
        <v>596.70000000000005</v>
      </c>
    </row>
    <row r="23" spans="1:14">
      <c r="A23" s="757">
        <v>1979</v>
      </c>
      <c r="B23" s="718">
        <v>453.6</v>
      </c>
      <c r="C23" s="716">
        <v>213.4</v>
      </c>
      <c r="D23" s="716">
        <v>330.9</v>
      </c>
      <c r="E23" s="716">
        <v>148.4</v>
      </c>
      <c r="F23" s="716">
        <v>407.1</v>
      </c>
      <c r="G23" s="716">
        <v>478.5</v>
      </c>
      <c r="H23" s="716">
        <v>697.1</v>
      </c>
      <c r="I23" s="716">
        <v>375.2</v>
      </c>
      <c r="J23" s="716">
        <v>348.5</v>
      </c>
      <c r="K23" s="716">
        <v>1009.3</v>
      </c>
      <c r="L23" s="716">
        <v>453.7</v>
      </c>
      <c r="M23" s="716">
        <v>382.8</v>
      </c>
      <c r="N23" s="509">
        <v>564</v>
      </c>
    </row>
    <row r="24" spans="1:14">
      <c r="A24" s="757">
        <v>1980</v>
      </c>
      <c r="B24" s="718">
        <v>399</v>
      </c>
      <c r="C24" s="716">
        <v>190.2</v>
      </c>
      <c r="D24" s="716">
        <v>265.10000000000002</v>
      </c>
      <c r="E24" s="716">
        <v>134</v>
      </c>
      <c r="F24" s="716">
        <v>319.89999999999998</v>
      </c>
      <c r="G24" s="716">
        <v>368.4</v>
      </c>
      <c r="H24" s="716">
        <v>567.1</v>
      </c>
      <c r="I24" s="716">
        <v>326.10000000000002</v>
      </c>
      <c r="J24" s="716">
        <v>298.7</v>
      </c>
      <c r="K24" s="716">
        <v>780</v>
      </c>
      <c r="L24" s="716">
        <v>363</v>
      </c>
      <c r="M24" s="716">
        <v>330.9</v>
      </c>
      <c r="N24" s="509">
        <v>471.7</v>
      </c>
    </row>
    <row r="25" spans="1:14">
      <c r="A25" s="757">
        <v>1981</v>
      </c>
      <c r="B25" s="718">
        <v>369.3</v>
      </c>
      <c r="C25" s="716">
        <v>183.2</v>
      </c>
      <c r="D25" s="716">
        <v>240.1</v>
      </c>
      <c r="E25" s="716">
        <v>129.4</v>
      </c>
      <c r="F25" s="716">
        <v>287</v>
      </c>
      <c r="G25" s="716">
        <v>323.7</v>
      </c>
      <c r="H25" s="716">
        <v>508.7</v>
      </c>
      <c r="I25" s="716">
        <v>302.39999999999998</v>
      </c>
      <c r="J25" s="716">
        <v>274.7</v>
      </c>
      <c r="K25" s="716">
        <v>678.6</v>
      </c>
      <c r="L25" s="716">
        <v>320.8</v>
      </c>
      <c r="M25" s="716">
        <v>308.8</v>
      </c>
      <c r="N25" s="509">
        <v>428</v>
      </c>
    </row>
    <row r="26" spans="1:14">
      <c r="A26" s="757">
        <v>1982</v>
      </c>
      <c r="B26" s="718">
        <v>382</v>
      </c>
      <c r="C26" s="716">
        <v>192.7</v>
      </c>
      <c r="D26" s="716">
        <v>246.1</v>
      </c>
      <c r="E26" s="716">
        <v>135.19999999999999</v>
      </c>
      <c r="F26" s="716">
        <v>293.39999999999998</v>
      </c>
      <c r="G26" s="716">
        <v>325.60000000000002</v>
      </c>
      <c r="H26" s="716">
        <v>511.4</v>
      </c>
      <c r="I26" s="716">
        <v>307.39999999999998</v>
      </c>
      <c r="J26" s="716">
        <v>280.8</v>
      </c>
      <c r="K26" s="716">
        <v>674.1</v>
      </c>
      <c r="L26" s="716">
        <v>321.10000000000002</v>
      </c>
      <c r="M26" s="716">
        <v>316</v>
      </c>
      <c r="N26" s="509">
        <v>429.9</v>
      </c>
    </row>
    <row r="27" spans="1:14">
      <c r="A27" s="757">
        <v>1983</v>
      </c>
      <c r="B27" s="718">
        <v>334.1</v>
      </c>
      <c r="C27" s="716">
        <v>190.5</v>
      </c>
      <c r="D27" s="716">
        <v>217.4</v>
      </c>
      <c r="E27" s="716">
        <v>129.19999999999999</v>
      </c>
      <c r="F27" s="716">
        <v>256.10000000000002</v>
      </c>
      <c r="G27" s="716">
        <v>263.10000000000002</v>
      </c>
      <c r="H27" s="716">
        <v>417.3</v>
      </c>
      <c r="I27" s="716">
        <v>266.8</v>
      </c>
      <c r="J27" s="716">
        <v>254.4</v>
      </c>
      <c r="K27" s="716">
        <v>533.70000000000005</v>
      </c>
      <c r="L27" s="716">
        <v>265.7</v>
      </c>
      <c r="M27" s="716">
        <v>278</v>
      </c>
      <c r="N27" s="509">
        <v>347.3</v>
      </c>
    </row>
    <row r="28" spans="1:14">
      <c r="A28" s="757">
        <v>1984</v>
      </c>
      <c r="B28" s="718">
        <v>314.7</v>
      </c>
      <c r="C28" s="716">
        <v>191.5</v>
      </c>
      <c r="D28" s="716">
        <v>206.5</v>
      </c>
      <c r="E28" s="716">
        <v>128.1</v>
      </c>
      <c r="F28" s="716">
        <v>241.3</v>
      </c>
      <c r="G28" s="716">
        <v>242.4</v>
      </c>
      <c r="H28" s="716">
        <v>383.8</v>
      </c>
      <c r="I28" s="716">
        <v>252.8</v>
      </c>
      <c r="J28" s="716">
        <v>244.9</v>
      </c>
      <c r="K28" s="716">
        <v>482.7</v>
      </c>
      <c r="L28" s="716">
        <v>247.8</v>
      </c>
      <c r="M28" s="716">
        <v>264.8</v>
      </c>
      <c r="N28" s="509">
        <v>320.7</v>
      </c>
    </row>
    <row r="29" spans="1:14">
      <c r="A29" s="757">
        <v>1985</v>
      </c>
      <c r="B29" s="718">
        <v>291.10000000000002</v>
      </c>
      <c r="C29" s="716">
        <v>190.5</v>
      </c>
      <c r="D29" s="716">
        <v>195.5</v>
      </c>
      <c r="E29" s="716">
        <v>128</v>
      </c>
      <c r="F29" s="716">
        <v>224.9</v>
      </c>
      <c r="G29" s="716">
        <v>224.7</v>
      </c>
      <c r="H29" s="716">
        <v>347.9</v>
      </c>
      <c r="I29" s="716">
        <v>237</v>
      </c>
      <c r="J29" s="716">
        <v>234.5</v>
      </c>
      <c r="K29" s="716">
        <v>429.1</v>
      </c>
      <c r="L29" s="716">
        <v>236.7</v>
      </c>
      <c r="M29" s="716">
        <v>251.6</v>
      </c>
      <c r="N29" s="509">
        <v>294.2</v>
      </c>
    </row>
    <row r="30" spans="1:14">
      <c r="A30" s="757">
        <v>1986</v>
      </c>
      <c r="B30" s="718">
        <v>268</v>
      </c>
      <c r="C30" s="716">
        <v>182.1</v>
      </c>
      <c r="D30" s="716">
        <v>182.8</v>
      </c>
      <c r="E30" s="716">
        <v>123.6</v>
      </c>
      <c r="F30" s="716">
        <v>207.8</v>
      </c>
      <c r="G30" s="716">
        <v>205.2</v>
      </c>
      <c r="H30" s="716">
        <v>311.3</v>
      </c>
      <c r="I30" s="716">
        <v>217.1</v>
      </c>
      <c r="J30" s="716">
        <v>217.4</v>
      </c>
      <c r="K30" s="716">
        <v>377.7</v>
      </c>
      <c r="L30" s="716">
        <v>223.8</v>
      </c>
      <c r="M30" s="716">
        <v>232.6</v>
      </c>
      <c r="N30" s="509">
        <v>264.60000000000002</v>
      </c>
    </row>
    <row r="31" spans="1:14">
      <c r="A31" s="757">
        <v>1987</v>
      </c>
      <c r="B31" s="718">
        <v>245.5</v>
      </c>
      <c r="C31" s="716">
        <v>176.5</v>
      </c>
      <c r="D31" s="716">
        <v>173.3</v>
      </c>
      <c r="E31" s="716">
        <v>122.1</v>
      </c>
      <c r="F31" s="716">
        <v>194</v>
      </c>
      <c r="G31" s="716">
        <v>189.8</v>
      </c>
      <c r="H31" s="716">
        <v>280.10000000000002</v>
      </c>
      <c r="I31" s="716">
        <v>202.5</v>
      </c>
      <c r="J31" s="716">
        <v>203.4</v>
      </c>
      <c r="K31" s="716">
        <v>332.1</v>
      </c>
      <c r="L31" s="716">
        <v>214.6</v>
      </c>
      <c r="M31" s="716">
        <v>216.4</v>
      </c>
      <c r="N31" s="509">
        <v>238</v>
      </c>
    </row>
    <row r="32" spans="1:14">
      <c r="A32" s="757">
        <v>1988</v>
      </c>
      <c r="B32" s="718">
        <v>232.8</v>
      </c>
      <c r="C32" s="716">
        <v>172.6</v>
      </c>
      <c r="D32" s="716">
        <v>167.2</v>
      </c>
      <c r="E32" s="716">
        <v>120.5</v>
      </c>
      <c r="F32" s="716">
        <v>185.7</v>
      </c>
      <c r="G32" s="716">
        <v>180.9</v>
      </c>
      <c r="H32" s="716">
        <v>263.5</v>
      </c>
      <c r="I32" s="716">
        <v>193.6</v>
      </c>
      <c r="J32" s="716">
        <v>193.8</v>
      </c>
      <c r="K32" s="716">
        <v>310.2</v>
      </c>
      <c r="L32" s="716">
        <v>205.8</v>
      </c>
      <c r="M32" s="716">
        <v>205.8</v>
      </c>
      <c r="N32" s="509">
        <v>222.9</v>
      </c>
    </row>
    <row r="33" spans="1:14">
      <c r="A33" s="757">
        <v>1989</v>
      </c>
      <c r="B33" s="718">
        <v>210.8</v>
      </c>
      <c r="C33" s="716">
        <v>163</v>
      </c>
      <c r="D33" s="716">
        <v>156</v>
      </c>
      <c r="E33" s="716">
        <v>117.2</v>
      </c>
      <c r="F33" s="716">
        <v>170.6</v>
      </c>
      <c r="G33" s="716">
        <v>166.8</v>
      </c>
      <c r="H33" s="716">
        <v>236.1</v>
      </c>
      <c r="I33" s="716">
        <v>178.5</v>
      </c>
      <c r="J33" s="716">
        <v>178.2</v>
      </c>
      <c r="K33" s="716">
        <v>274.39999999999998</v>
      </c>
      <c r="L33" s="716">
        <v>188.3</v>
      </c>
      <c r="M33" s="716">
        <v>187</v>
      </c>
      <c r="N33" s="509">
        <v>200.1</v>
      </c>
    </row>
    <row r="34" spans="1:14">
      <c r="A34" s="757">
        <v>1990</v>
      </c>
      <c r="B34" s="718">
        <v>200</v>
      </c>
      <c r="C34" s="716">
        <v>156.5</v>
      </c>
      <c r="D34" s="716">
        <v>150.1</v>
      </c>
      <c r="E34" s="716">
        <v>115</v>
      </c>
      <c r="F34" s="716">
        <v>163</v>
      </c>
      <c r="G34" s="716">
        <v>159.69999999999999</v>
      </c>
      <c r="H34" s="716">
        <v>220.7</v>
      </c>
      <c r="I34" s="716">
        <v>169.3</v>
      </c>
      <c r="J34" s="716">
        <v>169.2</v>
      </c>
      <c r="K34" s="716">
        <v>253.6</v>
      </c>
      <c r="L34" s="716">
        <v>177.3</v>
      </c>
      <c r="M34" s="716">
        <v>177</v>
      </c>
      <c r="N34" s="509">
        <v>188.7</v>
      </c>
    </row>
    <row r="35" spans="1:14">
      <c r="A35" s="757">
        <v>1991</v>
      </c>
      <c r="B35" s="718">
        <v>177.6</v>
      </c>
      <c r="C35" s="716">
        <v>147</v>
      </c>
      <c r="D35" s="716">
        <v>140.5</v>
      </c>
      <c r="E35" s="716">
        <v>112.5</v>
      </c>
      <c r="F35" s="716">
        <v>149.80000000000001</v>
      </c>
      <c r="G35" s="716">
        <v>148.69999999999999</v>
      </c>
      <c r="H35" s="716">
        <v>194.4</v>
      </c>
      <c r="I35" s="716">
        <v>153.9</v>
      </c>
      <c r="J35" s="716">
        <v>155.69999999999999</v>
      </c>
      <c r="K35" s="716">
        <v>215.8</v>
      </c>
      <c r="L35" s="716">
        <v>162.4</v>
      </c>
      <c r="M35" s="716">
        <v>162.19999999999999</v>
      </c>
      <c r="N35" s="509">
        <v>171.9</v>
      </c>
    </row>
    <row r="36" spans="1:14">
      <c r="A36" s="757">
        <v>1992</v>
      </c>
      <c r="B36" s="718">
        <v>166</v>
      </c>
      <c r="C36" s="716">
        <v>138.9</v>
      </c>
      <c r="D36" s="716">
        <v>132.69999999999999</v>
      </c>
      <c r="E36" s="716">
        <v>107.1</v>
      </c>
      <c r="F36" s="716">
        <v>141.1</v>
      </c>
      <c r="G36" s="716">
        <v>139.69999999999999</v>
      </c>
      <c r="H36" s="716">
        <v>177.2</v>
      </c>
      <c r="I36" s="716">
        <v>141.19999999999999</v>
      </c>
      <c r="J36" s="716">
        <v>142.9</v>
      </c>
      <c r="K36" s="716">
        <v>195.4</v>
      </c>
      <c r="L36" s="716">
        <v>150.30000000000001</v>
      </c>
      <c r="M36" s="716">
        <v>149.5</v>
      </c>
      <c r="N36" s="509">
        <v>158</v>
      </c>
    </row>
    <row r="37" spans="1:14">
      <c r="A37" s="757">
        <v>1993</v>
      </c>
      <c r="B37" s="718">
        <v>163.1</v>
      </c>
      <c r="C37" s="716">
        <v>137.6</v>
      </c>
      <c r="D37" s="716">
        <v>131.5</v>
      </c>
      <c r="E37" s="716">
        <v>106.5</v>
      </c>
      <c r="F37" s="716">
        <v>139.5</v>
      </c>
      <c r="G37" s="716">
        <v>138.1</v>
      </c>
      <c r="H37" s="716">
        <v>173.4</v>
      </c>
      <c r="I37" s="716">
        <v>138.5</v>
      </c>
      <c r="J37" s="716">
        <v>140.30000000000001</v>
      </c>
      <c r="K37" s="716">
        <v>190.4</v>
      </c>
      <c r="L37" s="716">
        <v>148.19999999999999</v>
      </c>
      <c r="M37" s="716">
        <v>146.9</v>
      </c>
      <c r="N37" s="509">
        <v>155.30000000000001</v>
      </c>
    </row>
    <row r="38" spans="1:14">
      <c r="A38" s="757">
        <v>1994</v>
      </c>
      <c r="B38" s="718">
        <v>156.4</v>
      </c>
      <c r="C38" s="716">
        <v>135.6</v>
      </c>
      <c r="D38" s="716">
        <v>128.80000000000001</v>
      </c>
      <c r="E38" s="716">
        <v>106.5</v>
      </c>
      <c r="F38" s="716">
        <v>135.4</v>
      </c>
      <c r="G38" s="716">
        <v>135.30000000000001</v>
      </c>
      <c r="H38" s="716">
        <v>167.1</v>
      </c>
      <c r="I38" s="716">
        <v>134.69999999999999</v>
      </c>
      <c r="J38" s="716">
        <v>136.4</v>
      </c>
      <c r="K38" s="716">
        <v>180.8</v>
      </c>
      <c r="L38" s="716">
        <v>144.80000000000001</v>
      </c>
      <c r="M38" s="716">
        <v>141.6</v>
      </c>
      <c r="N38" s="509">
        <v>151</v>
      </c>
    </row>
    <row r="39" spans="1:14">
      <c r="A39" s="757">
        <v>1995</v>
      </c>
      <c r="B39" s="718">
        <v>145.4</v>
      </c>
      <c r="C39" s="716">
        <v>130</v>
      </c>
      <c r="D39" s="716">
        <v>122.8</v>
      </c>
      <c r="E39" s="716">
        <v>104.1</v>
      </c>
      <c r="F39" s="716">
        <v>127.9</v>
      </c>
      <c r="G39" s="716">
        <v>128.80000000000001</v>
      </c>
      <c r="H39" s="716">
        <v>156.69999999999999</v>
      </c>
      <c r="I39" s="716">
        <v>130.5</v>
      </c>
      <c r="J39" s="716">
        <v>130.9</v>
      </c>
      <c r="K39" s="716">
        <v>165.6</v>
      </c>
      <c r="L39" s="716">
        <v>138.30000000000001</v>
      </c>
      <c r="M39" s="716">
        <v>132.1</v>
      </c>
      <c r="N39" s="509">
        <v>143.30000000000001</v>
      </c>
    </row>
    <row r="40" spans="1:14">
      <c r="A40" s="757">
        <v>1996</v>
      </c>
      <c r="B40" s="718">
        <v>133.6</v>
      </c>
      <c r="C40" s="716">
        <v>127.6</v>
      </c>
      <c r="D40" s="716">
        <v>117.8</v>
      </c>
      <c r="E40" s="716">
        <v>103.2</v>
      </c>
      <c r="F40" s="716">
        <v>121.7</v>
      </c>
      <c r="G40" s="716">
        <v>121.5</v>
      </c>
      <c r="H40" s="716">
        <v>143.80000000000001</v>
      </c>
      <c r="I40" s="716">
        <v>126.7</v>
      </c>
      <c r="J40" s="716">
        <v>124.8</v>
      </c>
      <c r="K40" s="716">
        <v>147.69999999999999</v>
      </c>
      <c r="L40" s="716">
        <v>132.19999999999999</v>
      </c>
      <c r="M40" s="716">
        <v>122.7</v>
      </c>
      <c r="N40" s="509">
        <v>134.30000000000001</v>
      </c>
    </row>
    <row r="41" spans="1:14">
      <c r="A41" s="757">
        <v>1997</v>
      </c>
      <c r="B41" s="718">
        <v>127.9</v>
      </c>
      <c r="C41" s="716">
        <v>126.3</v>
      </c>
      <c r="D41" s="716">
        <v>114.9</v>
      </c>
      <c r="E41" s="716">
        <v>102.7</v>
      </c>
      <c r="F41" s="716">
        <v>117.7</v>
      </c>
      <c r="G41" s="716">
        <v>119.1</v>
      </c>
      <c r="H41" s="716">
        <v>136.30000000000001</v>
      </c>
      <c r="I41" s="716">
        <v>122.8</v>
      </c>
      <c r="J41" s="716">
        <v>120.3</v>
      </c>
      <c r="K41" s="716">
        <v>137.80000000000001</v>
      </c>
      <c r="L41" s="716">
        <v>128.30000000000001</v>
      </c>
      <c r="M41" s="716">
        <v>118.4</v>
      </c>
      <c r="N41" s="509">
        <v>129</v>
      </c>
    </row>
    <row r="42" spans="1:14">
      <c r="A42" s="757">
        <v>1998</v>
      </c>
      <c r="B42" s="718">
        <v>120.4</v>
      </c>
      <c r="C42" s="716" t="s">
        <v>164</v>
      </c>
      <c r="D42" s="716">
        <v>110</v>
      </c>
      <c r="E42" s="508" t="s">
        <v>164</v>
      </c>
      <c r="F42" s="508" t="s">
        <v>164</v>
      </c>
      <c r="G42" s="508" t="s">
        <v>164</v>
      </c>
      <c r="H42" s="716">
        <v>125.6</v>
      </c>
      <c r="I42" s="716">
        <v>114.8</v>
      </c>
      <c r="J42" s="716">
        <v>113.4</v>
      </c>
      <c r="K42" s="716">
        <v>123.3</v>
      </c>
      <c r="L42" s="716">
        <v>119.3</v>
      </c>
      <c r="M42" s="716">
        <v>111.4</v>
      </c>
      <c r="N42" s="509">
        <v>120.1</v>
      </c>
    </row>
    <row r="43" spans="1:14">
      <c r="A43" s="757">
        <v>1999</v>
      </c>
      <c r="B43" s="718">
        <v>110.3</v>
      </c>
      <c r="C43" s="716">
        <v>107.8</v>
      </c>
      <c r="D43" s="716">
        <v>105.9</v>
      </c>
      <c r="E43" s="716">
        <v>99.8</v>
      </c>
      <c r="F43" s="716">
        <v>106.6</v>
      </c>
      <c r="G43" s="716">
        <v>109.5</v>
      </c>
      <c r="H43" s="716">
        <v>112.2</v>
      </c>
      <c r="I43" s="716">
        <v>105.2</v>
      </c>
      <c r="J43" s="716">
        <v>105.2</v>
      </c>
      <c r="K43" s="716">
        <v>111</v>
      </c>
      <c r="L43" s="716">
        <v>106.5</v>
      </c>
      <c r="M43" s="716">
        <v>104.4</v>
      </c>
      <c r="N43" s="509">
        <v>109.8</v>
      </c>
    </row>
    <row r="44" spans="1:14">
      <c r="A44" s="757">
        <v>2000</v>
      </c>
      <c r="B44" s="718">
        <v>105.9</v>
      </c>
      <c r="C44" s="716">
        <v>104.4</v>
      </c>
      <c r="D44" s="716">
        <v>106.5</v>
      </c>
      <c r="E44" s="716">
        <v>103.1</v>
      </c>
      <c r="F44" s="716">
        <v>106.7</v>
      </c>
      <c r="G44" s="716">
        <v>108.7</v>
      </c>
      <c r="H44" s="716">
        <v>106.7</v>
      </c>
      <c r="I44" s="716">
        <v>104.2</v>
      </c>
      <c r="J44" s="716">
        <v>104.1</v>
      </c>
      <c r="K44" s="716">
        <v>111.3</v>
      </c>
      <c r="L44" s="716">
        <v>104.9</v>
      </c>
      <c r="M44" s="716">
        <v>103.6</v>
      </c>
      <c r="N44" s="509">
        <v>107.1</v>
      </c>
    </row>
    <row r="45" spans="1:14">
      <c r="A45" s="757">
        <v>2001</v>
      </c>
      <c r="B45" s="718">
        <v>104.1</v>
      </c>
      <c r="C45" s="716">
        <v>103.3</v>
      </c>
      <c r="D45" s="716">
        <v>105.2</v>
      </c>
      <c r="E45" s="716">
        <v>103.9</v>
      </c>
      <c r="F45" s="716">
        <v>105.3</v>
      </c>
      <c r="G45" s="716">
        <v>106.1</v>
      </c>
      <c r="H45" s="716">
        <v>105.2</v>
      </c>
      <c r="I45" s="716">
        <v>103.5</v>
      </c>
      <c r="J45" s="716">
        <v>103.2</v>
      </c>
      <c r="K45" s="716">
        <v>107.6</v>
      </c>
      <c r="L45" s="716">
        <v>104</v>
      </c>
      <c r="M45" s="716">
        <v>102.8</v>
      </c>
      <c r="N45" s="509">
        <v>105</v>
      </c>
    </row>
    <row r="46" spans="1:14">
      <c r="A46" s="757">
        <v>2002</v>
      </c>
      <c r="B46" s="718">
        <v>100</v>
      </c>
      <c r="C46" s="716">
        <v>100</v>
      </c>
      <c r="D46" s="716">
        <v>100</v>
      </c>
      <c r="E46" s="716">
        <v>100</v>
      </c>
      <c r="F46" s="716">
        <v>100</v>
      </c>
      <c r="G46" s="716">
        <v>100</v>
      </c>
      <c r="H46" s="716">
        <v>100</v>
      </c>
      <c r="I46" s="716">
        <v>100</v>
      </c>
      <c r="J46" s="716">
        <v>100</v>
      </c>
      <c r="K46" s="716">
        <v>100</v>
      </c>
      <c r="L46" s="716">
        <v>100</v>
      </c>
      <c r="M46" s="716">
        <v>100</v>
      </c>
      <c r="N46" s="509">
        <v>100</v>
      </c>
    </row>
    <row r="47" spans="1:14">
      <c r="A47" s="757">
        <v>2003</v>
      </c>
      <c r="B47" s="718">
        <v>90.7</v>
      </c>
      <c r="C47" s="716">
        <v>90.5</v>
      </c>
      <c r="D47" s="716">
        <v>91.6</v>
      </c>
      <c r="E47" s="716">
        <v>94.4</v>
      </c>
      <c r="F47" s="716">
        <v>89.6</v>
      </c>
      <c r="G47" s="716">
        <v>91.3</v>
      </c>
      <c r="H47" s="716">
        <v>91.4</v>
      </c>
      <c r="I47" s="716">
        <v>92.7</v>
      </c>
      <c r="J47" s="716">
        <v>94.1</v>
      </c>
      <c r="K47" s="716">
        <v>90.7</v>
      </c>
      <c r="L47" s="716">
        <v>92.6</v>
      </c>
      <c r="M47" s="716">
        <v>94.2</v>
      </c>
      <c r="N47" s="509">
        <v>89.8</v>
      </c>
    </row>
    <row r="48" spans="1:14">
      <c r="A48" s="757">
        <v>2004</v>
      </c>
      <c r="B48" s="718">
        <v>82.4</v>
      </c>
      <c r="C48" s="716">
        <v>82.1</v>
      </c>
      <c r="D48" s="716">
        <v>80.599999999999994</v>
      </c>
      <c r="E48" s="716">
        <v>81.2</v>
      </c>
      <c r="F48" s="716">
        <v>80.900000000000006</v>
      </c>
      <c r="G48" s="716">
        <v>81.2</v>
      </c>
      <c r="H48" s="716">
        <v>83.3</v>
      </c>
      <c r="I48" s="716">
        <v>83.8</v>
      </c>
      <c r="J48" s="716">
        <v>88</v>
      </c>
      <c r="K48" s="716">
        <v>80.2</v>
      </c>
      <c r="L48" s="716">
        <v>84.6</v>
      </c>
      <c r="M48" s="716">
        <v>87.8</v>
      </c>
      <c r="N48" s="509">
        <v>80.5</v>
      </c>
    </row>
    <row r="49" spans="1:14">
      <c r="A49" s="757">
        <v>2005</v>
      </c>
      <c r="B49" s="718">
        <v>75.8</v>
      </c>
      <c r="C49" s="716">
        <v>75.3</v>
      </c>
      <c r="D49" s="716">
        <v>71.8</v>
      </c>
      <c r="E49" s="716">
        <v>70.599999999999994</v>
      </c>
      <c r="F49" s="716">
        <v>74.2</v>
      </c>
      <c r="G49" s="716">
        <v>72.5</v>
      </c>
      <c r="H49" s="716">
        <v>76.900000000000006</v>
      </c>
      <c r="I49" s="716">
        <v>76.3</v>
      </c>
      <c r="J49" s="716">
        <v>83.5</v>
      </c>
      <c r="K49" s="716">
        <v>71.2</v>
      </c>
      <c r="L49" s="716">
        <v>78.2</v>
      </c>
      <c r="M49" s="716">
        <v>82</v>
      </c>
      <c r="N49" s="509">
        <v>73.7</v>
      </c>
    </row>
    <row r="50" spans="1:14">
      <c r="A50" s="757">
        <v>2006</v>
      </c>
      <c r="B50" s="718">
        <v>70.7</v>
      </c>
      <c r="C50" s="716">
        <v>70.400000000000006</v>
      </c>
      <c r="D50" s="716">
        <v>65.099999999999994</v>
      </c>
      <c r="E50" s="716">
        <v>62.6</v>
      </c>
      <c r="F50" s="716">
        <v>68.099999999999994</v>
      </c>
      <c r="G50" s="716">
        <v>66.099999999999994</v>
      </c>
      <c r="H50" s="716">
        <v>70.099999999999994</v>
      </c>
      <c r="I50" s="716">
        <v>68.900000000000006</v>
      </c>
      <c r="J50" s="716">
        <v>75.599999999999994</v>
      </c>
      <c r="K50" s="716">
        <v>64.099999999999994</v>
      </c>
      <c r="L50" s="716">
        <v>70.5</v>
      </c>
      <c r="M50" s="716">
        <v>74.2</v>
      </c>
      <c r="N50" s="509">
        <v>66.3</v>
      </c>
    </row>
    <row r="51" spans="1:14">
      <c r="A51" s="758">
        <v>2007</v>
      </c>
      <c r="B51" s="720">
        <v>67.400000000000006</v>
      </c>
      <c r="C51" s="506">
        <v>68.400000000000006</v>
      </c>
      <c r="D51" s="506">
        <v>60.5</v>
      </c>
      <c r="E51" s="506">
        <v>57.5</v>
      </c>
      <c r="F51" s="506">
        <v>63.8</v>
      </c>
      <c r="G51" s="506">
        <v>61.5</v>
      </c>
      <c r="H51" s="506">
        <v>66.599999999999994</v>
      </c>
      <c r="I51" s="506">
        <v>65.400000000000006</v>
      </c>
      <c r="J51" s="506">
        <v>71.7</v>
      </c>
      <c r="K51" s="506">
        <v>60.6</v>
      </c>
      <c r="L51" s="506">
        <v>67.099999999999994</v>
      </c>
      <c r="M51" s="506">
        <v>70.400000000000006</v>
      </c>
      <c r="N51" s="512">
        <v>62.3</v>
      </c>
    </row>
    <row r="53" spans="1:14">
      <c r="A53" s="839" t="s">
        <v>652</v>
      </c>
    </row>
  </sheetData>
  <mergeCells count="1">
    <mergeCell ref="B3:N3"/>
  </mergeCells>
  <pageMargins left="0.70866141732283472" right="0.70866141732283472" top="0.74803149606299213" bottom="0.74803149606299213" header="0.31496062992125984" footer="0.31496062992125984"/>
  <pageSetup scale="62" orientation="landscape" horizontalDpi="0" verticalDpi="0" r:id="rId1"/>
</worksheet>
</file>

<file path=xl/worksheets/sheet56.xml><?xml version="1.0" encoding="utf-8"?>
<worksheet xmlns="http://schemas.openxmlformats.org/spreadsheetml/2006/main" xmlns:r="http://schemas.openxmlformats.org/officeDocument/2006/relationships">
  <dimension ref="A1:O53"/>
  <sheetViews>
    <sheetView view="pageBreakPreview" zoomScale="60" zoomScaleNormal="100" workbookViewId="0"/>
  </sheetViews>
  <sheetFormatPr defaultRowHeight="15"/>
  <cols>
    <col min="1" max="1" width="9.140625" style="754"/>
    <col min="2" max="7" width="14.28515625" style="97" customWidth="1"/>
    <col min="8" max="8" width="17.140625" style="97" customWidth="1"/>
    <col min="9" max="15" width="14.28515625" style="97" customWidth="1"/>
    <col min="16" max="16384" width="9.140625" style="97"/>
  </cols>
  <sheetData>
    <row r="1" spans="1:15" ht="15" customHeight="1">
      <c r="A1" s="765" t="s">
        <v>1007</v>
      </c>
    </row>
    <row r="3" spans="1:15">
      <c r="B3" s="1257" t="s">
        <v>657</v>
      </c>
      <c r="C3" s="1257"/>
      <c r="D3" s="1257"/>
      <c r="E3" s="1257"/>
      <c r="F3" s="1257"/>
      <c r="G3" s="1257"/>
      <c r="H3" s="1257"/>
      <c r="I3" s="1257"/>
      <c r="J3" s="1257"/>
      <c r="K3" s="1257"/>
      <c r="L3" s="1257"/>
      <c r="M3" s="1257"/>
      <c r="N3" s="1257"/>
      <c r="O3" s="721"/>
    </row>
    <row r="4" spans="1:15" ht="45" customHeight="1">
      <c r="A4" s="755"/>
      <c r="B4" s="510" t="s">
        <v>88</v>
      </c>
      <c r="C4" s="510" t="s">
        <v>710</v>
      </c>
      <c r="D4" s="510" t="s">
        <v>376</v>
      </c>
      <c r="E4" s="510" t="s">
        <v>296</v>
      </c>
      <c r="F4" s="510" t="s">
        <v>220</v>
      </c>
      <c r="G4" s="510" t="s">
        <v>656</v>
      </c>
      <c r="H4" s="510" t="s">
        <v>218</v>
      </c>
      <c r="I4" s="510" t="s">
        <v>181</v>
      </c>
      <c r="J4" s="510" t="s">
        <v>180</v>
      </c>
      <c r="K4" s="510" t="s">
        <v>655</v>
      </c>
      <c r="L4" s="510" t="s">
        <v>654</v>
      </c>
      <c r="M4" s="510" t="s">
        <v>179</v>
      </c>
      <c r="N4" s="510" t="s">
        <v>653</v>
      </c>
      <c r="O4" s="722"/>
    </row>
    <row r="5" spans="1:15">
      <c r="A5" s="756">
        <v>1961</v>
      </c>
      <c r="B5" s="714">
        <v>793.85820000000001</v>
      </c>
      <c r="C5" s="723">
        <v>0.1216</v>
      </c>
      <c r="D5" s="723">
        <v>0.76339999999999997</v>
      </c>
      <c r="E5" s="723">
        <v>6.59E-2</v>
      </c>
      <c r="F5" s="723">
        <v>0.57979999999999998</v>
      </c>
      <c r="G5" s="723">
        <v>1.46E-2</v>
      </c>
      <c r="H5" s="723">
        <v>6.8487999999999998</v>
      </c>
      <c r="I5" s="723">
        <v>0.4244</v>
      </c>
      <c r="J5" s="723">
        <v>0.4894</v>
      </c>
      <c r="K5" s="723">
        <v>8.8000000000000005E-3</v>
      </c>
      <c r="L5" s="723">
        <v>0.42249999999999999</v>
      </c>
      <c r="M5" s="723">
        <v>1.3069999999999999</v>
      </c>
      <c r="N5" s="515">
        <v>0.19639999999999999</v>
      </c>
      <c r="O5" s="723"/>
    </row>
    <row r="6" spans="1:15">
      <c r="A6" s="757">
        <v>1962</v>
      </c>
      <c r="B6" s="714">
        <v>805.827</v>
      </c>
      <c r="C6" s="723">
        <v>0.1183</v>
      </c>
      <c r="D6" s="723">
        <v>0.8266</v>
      </c>
      <c r="E6" s="723">
        <v>9.0200000000000002E-2</v>
      </c>
      <c r="F6" s="723">
        <v>0.622</v>
      </c>
      <c r="G6" s="723">
        <v>1.6199999999999999E-2</v>
      </c>
      <c r="H6" s="723">
        <v>7.2534999999999998</v>
      </c>
      <c r="I6" s="723">
        <v>0.40970000000000001</v>
      </c>
      <c r="J6" s="723">
        <v>0.51280000000000003</v>
      </c>
      <c r="K6" s="723">
        <v>8.5000000000000006E-3</v>
      </c>
      <c r="L6" s="723">
        <v>0.44419999999999998</v>
      </c>
      <c r="M6" s="723">
        <v>1.3631</v>
      </c>
      <c r="N6" s="515">
        <v>0.2122</v>
      </c>
      <c r="O6" s="723"/>
    </row>
    <row r="7" spans="1:15">
      <c r="A7" s="757">
        <v>1963</v>
      </c>
      <c r="B7" s="714">
        <v>841.88930000000005</v>
      </c>
      <c r="C7" s="723">
        <v>0.1265</v>
      </c>
      <c r="D7" s="723">
        <v>0.8972</v>
      </c>
      <c r="E7" s="723">
        <v>0.1021</v>
      </c>
      <c r="F7" s="723">
        <v>0.67559999999999998</v>
      </c>
      <c r="G7" s="723">
        <v>1.6299999999999999E-2</v>
      </c>
      <c r="H7" s="723">
        <v>7.6725000000000003</v>
      </c>
      <c r="I7" s="723">
        <v>0.45550000000000002</v>
      </c>
      <c r="J7" s="723">
        <v>0.61229999999999996</v>
      </c>
      <c r="K7" s="723">
        <v>8.3999999999999995E-3</v>
      </c>
      <c r="L7" s="723">
        <v>0.45340000000000003</v>
      </c>
      <c r="M7" s="723">
        <v>1.3272999999999999</v>
      </c>
      <c r="N7" s="515">
        <v>0.21959999999999999</v>
      </c>
      <c r="O7" s="723"/>
    </row>
    <row r="8" spans="1:15">
      <c r="A8" s="757">
        <v>1964</v>
      </c>
      <c r="B8" s="714">
        <v>876.26110000000006</v>
      </c>
      <c r="C8" s="723">
        <v>0.185</v>
      </c>
      <c r="D8" s="723">
        <v>1.0251999999999999</v>
      </c>
      <c r="E8" s="723">
        <v>0.1118</v>
      </c>
      <c r="F8" s="723">
        <v>0.77049999999999996</v>
      </c>
      <c r="G8" s="723">
        <v>2.07E-2</v>
      </c>
      <c r="H8" s="723">
        <v>9.0863999999999994</v>
      </c>
      <c r="I8" s="723">
        <v>0.52449999999999997</v>
      </c>
      <c r="J8" s="723">
        <v>0.86460000000000004</v>
      </c>
      <c r="K8" s="723">
        <v>7.9000000000000008E-3</v>
      </c>
      <c r="L8" s="723">
        <v>0.57730000000000004</v>
      </c>
      <c r="M8" s="723">
        <v>1.4766999999999999</v>
      </c>
      <c r="N8" s="515">
        <v>0.26889999999999997</v>
      </c>
      <c r="O8" s="723"/>
    </row>
    <row r="9" spans="1:15">
      <c r="A9" s="757">
        <v>1965</v>
      </c>
      <c r="B9" s="714">
        <v>940.35860000000002</v>
      </c>
      <c r="C9" s="723">
        <v>0.2263</v>
      </c>
      <c r="D9" s="723">
        <v>0.97819999999999996</v>
      </c>
      <c r="E9" s="723">
        <v>9.5200000000000007E-2</v>
      </c>
      <c r="F9" s="723">
        <v>0.74099999999999999</v>
      </c>
      <c r="G9" s="723">
        <v>1.7899999999999999E-2</v>
      </c>
      <c r="H9" s="723">
        <v>10.8841</v>
      </c>
      <c r="I9" s="723">
        <v>0.64329999999999998</v>
      </c>
      <c r="J9" s="723">
        <v>1.1328</v>
      </c>
      <c r="K9" s="723">
        <v>8.5000000000000006E-3</v>
      </c>
      <c r="L9" s="723">
        <v>0.72950000000000004</v>
      </c>
      <c r="M9" s="723">
        <v>1.7562</v>
      </c>
      <c r="N9" s="515">
        <v>0.35320000000000001</v>
      </c>
      <c r="O9" s="723"/>
    </row>
    <row r="10" spans="1:15">
      <c r="A10" s="757">
        <v>1966</v>
      </c>
      <c r="B10" s="714">
        <v>1047.9363000000001</v>
      </c>
      <c r="C10" s="723">
        <v>0.2419</v>
      </c>
      <c r="D10" s="723">
        <v>1.3415999999999999</v>
      </c>
      <c r="E10" s="723">
        <v>0.1168</v>
      </c>
      <c r="F10" s="723">
        <v>1.0258</v>
      </c>
      <c r="G10" s="723">
        <v>2.0299999999999999E-2</v>
      </c>
      <c r="H10" s="723">
        <v>14.1866</v>
      </c>
      <c r="I10" s="723">
        <v>0.65090000000000003</v>
      </c>
      <c r="J10" s="723">
        <v>1.5474000000000001</v>
      </c>
      <c r="K10" s="723">
        <v>9.9000000000000008E-3</v>
      </c>
      <c r="L10" s="723">
        <v>0.96699999999999997</v>
      </c>
      <c r="M10" s="723">
        <v>2.6722000000000001</v>
      </c>
      <c r="N10" s="515">
        <v>0.47620000000000001</v>
      </c>
      <c r="O10" s="723"/>
    </row>
    <row r="11" spans="1:15">
      <c r="A11" s="757">
        <v>1967</v>
      </c>
      <c r="B11" s="714">
        <v>1145.2715000000001</v>
      </c>
      <c r="C11" s="723">
        <v>0.2031</v>
      </c>
      <c r="D11" s="723">
        <v>1.5728</v>
      </c>
      <c r="E11" s="723">
        <v>0.14119999999999999</v>
      </c>
      <c r="F11" s="723">
        <v>1.2001999999999999</v>
      </c>
      <c r="G11" s="723">
        <v>2.47E-2</v>
      </c>
      <c r="H11" s="723">
        <v>15.388500000000001</v>
      </c>
      <c r="I11" s="723">
        <v>0.64470000000000005</v>
      </c>
      <c r="J11" s="723">
        <v>1.8537999999999999</v>
      </c>
      <c r="K11" s="723">
        <v>1.83E-2</v>
      </c>
      <c r="L11" s="723">
        <v>0.91479999999999995</v>
      </c>
      <c r="M11" s="723">
        <v>3.1696</v>
      </c>
      <c r="N11" s="515">
        <v>0.56879999999999997</v>
      </c>
      <c r="O11" s="723"/>
    </row>
    <row r="12" spans="1:15">
      <c r="A12" s="757">
        <v>1968</v>
      </c>
      <c r="B12" s="714">
        <v>1195.4754</v>
      </c>
      <c r="C12" s="723">
        <v>0.18870000000000001</v>
      </c>
      <c r="D12" s="723">
        <v>1.8080000000000001</v>
      </c>
      <c r="E12" s="723">
        <v>0.14080000000000001</v>
      </c>
      <c r="F12" s="723">
        <v>1.3775999999999999</v>
      </c>
      <c r="G12" s="723">
        <v>3.4500000000000003E-2</v>
      </c>
      <c r="H12" s="723">
        <v>14.355499999999999</v>
      </c>
      <c r="I12" s="723">
        <v>0.68030000000000002</v>
      </c>
      <c r="J12" s="723">
        <v>1.5052000000000001</v>
      </c>
      <c r="K12" s="723">
        <v>2.2100000000000002E-2</v>
      </c>
      <c r="L12" s="723">
        <v>0.82950000000000002</v>
      </c>
      <c r="M12" s="723">
        <v>2.7130999999999998</v>
      </c>
      <c r="N12" s="515">
        <v>0.53600000000000003</v>
      </c>
      <c r="O12" s="723"/>
    </row>
    <row r="13" spans="1:15">
      <c r="A13" s="757">
        <v>1969</v>
      </c>
      <c r="B13" s="714">
        <v>1289.5279</v>
      </c>
      <c r="C13" s="723">
        <v>0.23280000000000001</v>
      </c>
      <c r="D13" s="723">
        <v>1.7202</v>
      </c>
      <c r="E13" s="723">
        <v>0.15229999999999999</v>
      </c>
      <c r="F13" s="723">
        <v>1.2943</v>
      </c>
      <c r="G13" s="723">
        <v>4.1300000000000003E-2</v>
      </c>
      <c r="H13" s="723">
        <v>14.821899999999999</v>
      </c>
      <c r="I13" s="723">
        <v>0.82230000000000003</v>
      </c>
      <c r="J13" s="723">
        <v>1.4454</v>
      </c>
      <c r="K13" s="723">
        <v>1.9099999999999999E-2</v>
      </c>
      <c r="L13" s="723">
        <v>0.88380000000000003</v>
      </c>
      <c r="M13" s="723">
        <v>2.7612999999999999</v>
      </c>
      <c r="N13" s="515">
        <v>0.5111</v>
      </c>
      <c r="O13" s="723"/>
    </row>
    <row r="14" spans="1:15">
      <c r="A14" s="757">
        <v>1970</v>
      </c>
      <c r="B14" s="714">
        <v>1358.0608999999999</v>
      </c>
      <c r="C14" s="723">
        <v>0.21840000000000001</v>
      </c>
      <c r="D14" s="723">
        <v>2.0928</v>
      </c>
      <c r="E14" s="723">
        <v>0.17419999999999999</v>
      </c>
      <c r="F14" s="723">
        <v>1.5620000000000001</v>
      </c>
      <c r="G14" s="723">
        <v>6.2199999999999998E-2</v>
      </c>
      <c r="H14" s="723">
        <v>16.478999999999999</v>
      </c>
      <c r="I14" s="723">
        <v>1.0558000000000001</v>
      </c>
      <c r="J14" s="723">
        <v>1.6779999999999999</v>
      </c>
      <c r="K14" s="723">
        <v>1.66E-2</v>
      </c>
      <c r="L14" s="723">
        <v>0.97319999999999995</v>
      </c>
      <c r="M14" s="723">
        <v>3.1930999999999998</v>
      </c>
      <c r="N14" s="515">
        <v>0.59409999999999996</v>
      </c>
      <c r="O14" s="723"/>
    </row>
    <row r="15" spans="1:15">
      <c r="A15" s="757">
        <v>1971</v>
      </c>
      <c r="B15" s="714">
        <v>1441.7964999999999</v>
      </c>
      <c r="C15" s="723">
        <v>0.25619999999999998</v>
      </c>
      <c r="D15" s="723">
        <v>3.3782000000000001</v>
      </c>
      <c r="E15" s="723">
        <v>0.24979999999999999</v>
      </c>
      <c r="F15" s="723">
        <v>2.5579000000000001</v>
      </c>
      <c r="G15" s="723">
        <v>7.9500000000000001E-2</v>
      </c>
      <c r="H15" s="723">
        <v>15.1205</v>
      </c>
      <c r="I15" s="723">
        <v>0.82</v>
      </c>
      <c r="J15" s="723">
        <v>1.3421000000000001</v>
      </c>
      <c r="K15" s="723">
        <v>1.32E-2</v>
      </c>
      <c r="L15" s="723">
        <v>0.82099999999999995</v>
      </c>
      <c r="M15" s="723">
        <v>3.2418</v>
      </c>
      <c r="N15" s="515">
        <v>0.57779999999999998</v>
      </c>
      <c r="O15" s="723"/>
    </row>
    <row r="16" spans="1:15">
      <c r="A16" s="757">
        <v>1972</v>
      </c>
      <c r="B16" s="714">
        <v>1539.1972000000001</v>
      </c>
      <c r="C16" s="723">
        <v>0.31130000000000002</v>
      </c>
      <c r="D16" s="723">
        <v>3.5407999999999999</v>
      </c>
      <c r="E16" s="723">
        <v>0.25969999999999999</v>
      </c>
      <c r="F16" s="723">
        <v>2.7008999999999999</v>
      </c>
      <c r="G16" s="723">
        <v>6.8699999999999997E-2</v>
      </c>
      <c r="H16" s="723">
        <v>14.7325</v>
      </c>
      <c r="I16" s="723">
        <v>0.73380000000000001</v>
      </c>
      <c r="J16" s="723">
        <v>1.2322</v>
      </c>
      <c r="K16" s="723">
        <v>1.4200000000000001E-2</v>
      </c>
      <c r="L16" s="723">
        <v>0.75309999999999999</v>
      </c>
      <c r="M16" s="723">
        <v>3.1265999999999998</v>
      </c>
      <c r="N16" s="515">
        <v>0.61399999999999999</v>
      </c>
      <c r="O16" s="723"/>
    </row>
    <row r="17" spans="1:15">
      <c r="A17" s="757">
        <v>1973</v>
      </c>
      <c r="B17" s="714">
        <v>1687.0302999999999</v>
      </c>
      <c r="C17" s="723">
        <v>0.35060000000000002</v>
      </c>
      <c r="D17" s="723">
        <v>3.4701</v>
      </c>
      <c r="E17" s="723">
        <v>0.25290000000000001</v>
      </c>
      <c r="F17" s="723">
        <v>2.6263999999999998</v>
      </c>
      <c r="G17" s="723">
        <v>8.3299999999999999E-2</v>
      </c>
      <c r="H17" s="723">
        <v>14.9869</v>
      </c>
      <c r="I17" s="723">
        <v>0.70289999999999997</v>
      </c>
      <c r="J17" s="723">
        <v>1.1771</v>
      </c>
      <c r="K17" s="723">
        <v>2.2200000000000001E-2</v>
      </c>
      <c r="L17" s="723">
        <v>0.747</v>
      </c>
      <c r="M17" s="723">
        <v>3.1273</v>
      </c>
      <c r="N17" s="515">
        <v>0.64280000000000004</v>
      </c>
      <c r="O17" s="723"/>
    </row>
    <row r="18" spans="1:15">
      <c r="A18" s="757">
        <v>1974</v>
      </c>
      <c r="B18" s="714">
        <v>1932.5581</v>
      </c>
      <c r="C18" s="723">
        <v>0.47220000000000001</v>
      </c>
      <c r="D18" s="723">
        <v>3.8946000000000001</v>
      </c>
      <c r="E18" s="723">
        <v>0.43709999999999999</v>
      </c>
      <c r="F18" s="723">
        <v>2.8588</v>
      </c>
      <c r="G18" s="723">
        <v>0.12770000000000001</v>
      </c>
      <c r="H18" s="723">
        <v>17.405899999999999</v>
      </c>
      <c r="I18" s="723">
        <v>0.79110000000000003</v>
      </c>
      <c r="J18" s="723">
        <v>1.3629</v>
      </c>
      <c r="K18" s="723">
        <v>3.4599999999999999E-2</v>
      </c>
      <c r="L18" s="723">
        <v>1.0908</v>
      </c>
      <c r="M18" s="723">
        <v>3.6349999999999998</v>
      </c>
      <c r="N18" s="515">
        <v>0.74460000000000004</v>
      </c>
      <c r="O18" s="723"/>
    </row>
    <row r="19" spans="1:15">
      <c r="A19" s="757">
        <v>1975</v>
      </c>
      <c r="B19" s="714">
        <v>2188.3512999999998</v>
      </c>
      <c r="C19" s="723">
        <v>0.44800000000000001</v>
      </c>
      <c r="D19" s="723">
        <v>5.4402999999999997</v>
      </c>
      <c r="E19" s="723">
        <v>0.6673</v>
      </c>
      <c r="F19" s="723">
        <v>4.0101000000000004</v>
      </c>
      <c r="G19" s="723">
        <v>0.1537</v>
      </c>
      <c r="H19" s="723">
        <v>19.7121</v>
      </c>
      <c r="I19" s="723">
        <v>0.79679999999999995</v>
      </c>
      <c r="J19" s="723">
        <v>1.4638</v>
      </c>
      <c r="K19" s="723">
        <v>8.2900000000000001E-2</v>
      </c>
      <c r="L19" s="723">
        <v>1.2924</v>
      </c>
      <c r="M19" s="723">
        <v>3.9798</v>
      </c>
      <c r="N19" s="515">
        <v>0.80159999999999998</v>
      </c>
      <c r="O19" s="723"/>
    </row>
    <row r="20" spans="1:15">
      <c r="A20" s="757">
        <v>1976</v>
      </c>
      <c r="B20" s="714">
        <v>2516.3162000000002</v>
      </c>
      <c r="C20" s="723">
        <v>0.6119</v>
      </c>
      <c r="D20" s="723">
        <v>8.6504999999999992</v>
      </c>
      <c r="E20" s="723">
        <v>2.5748000000000002</v>
      </c>
      <c r="F20" s="723">
        <v>5.9255000000000004</v>
      </c>
      <c r="G20" s="723">
        <v>0.25629999999999997</v>
      </c>
      <c r="H20" s="723">
        <v>28.344799999999999</v>
      </c>
      <c r="I20" s="723">
        <v>1.4408000000000001</v>
      </c>
      <c r="J20" s="723">
        <v>4.3821000000000003</v>
      </c>
      <c r="K20" s="723">
        <v>0.26569999999999999</v>
      </c>
      <c r="L20" s="723">
        <v>2.0693000000000001</v>
      </c>
      <c r="M20" s="723">
        <v>6.7584999999999997</v>
      </c>
      <c r="N20" s="515">
        <v>1.1265000000000001</v>
      </c>
      <c r="O20" s="723"/>
    </row>
    <row r="21" spans="1:15">
      <c r="A21" s="757">
        <v>1977</v>
      </c>
      <c r="B21" s="714">
        <v>2759.3744999999999</v>
      </c>
      <c r="C21" s="723">
        <v>0.82969999999999999</v>
      </c>
      <c r="D21" s="723">
        <v>11.3302</v>
      </c>
      <c r="E21" s="723">
        <v>3.6631999999999998</v>
      </c>
      <c r="F21" s="723">
        <v>7.6989000000000001</v>
      </c>
      <c r="G21" s="723">
        <v>0.3165</v>
      </c>
      <c r="H21" s="723">
        <v>36.578499999999998</v>
      </c>
      <c r="I21" s="723">
        <v>1.8220000000000001</v>
      </c>
      <c r="J21" s="723">
        <v>6.2503000000000002</v>
      </c>
      <c r="K21" s="723">
        <v>0.45860000000000001</v>
      </c>
      <c r="L21" s="723">
        <v>2.7995000000000001</v>
      </c>
      <c r="M21" s="723">
        <v>9.0695999999999994</v>
      </c>
      <c r="N21" s="515">
        <v>1.3555999999999999</v>
      </c>
      <c r="O21" s="723"/>
    </row>
    <row r="22" spans="1:15">
      <c r="A22" s="757">
        <v>1978</v>
      </c>
      <c r="B22" s="714">
        <v>3031.2714000000001</v>
      </c>
      <c r="C22" s="723">
        <v>1.0905</v>
      </c>
      <c r="D22" s="723">
        <v>13.5426</v>
      </c>
      <c r="E22" s="723">
        <v>4.7641999999999998</v>
      </c>
      <c r="F22" s="723">
        <v>8.9341000000000008</v>
      </c>
      <c r="G22" s="723">
        <v>0.48370000000000002</v>
      </c>
      <c r="H22" s="723">
        <v>49.977800000000002</v>
      </c>
      <c r="I22" s="723">
        <v>2.6415000000000002</v>
      </c>
      <c r="J22" s="723">
        <v>7.8464999999999998</v>
      </c>
      <c r="K22" s="723">
        <v>0.76190000000000002</v>
      </c>
      <c r="L22" s="723">
        <v>3.7770000000000001</v>
      </c>
      <c r="M22" s="723">
        <v>11.025700000000001</v>
      </c>
      <c r="N22" s="515">
        <v>1.8185</v>
      </c>
      <c r="O22" s="723"/>
    </row>
    <row r="23" spans="1:15">
      <c r="A23" s="757">
        <v>1979</v>
      </c>
      <c r="B23" s="714">
        <v>3309.259</v>
      </c>
      <c r="C23" s="723">
        <v>1.2585</v>
      </c>
      <c r="D23" s="723">
        <v>16.8292</v>
      </c>
      <c r="E23" s="723">
        <v>5.8373999999999997</v>
      </c>
      <c r="F23" s="723">
        <v>11.151999999999999</v>
      </c>
      <c r="G23" s="723">
        <v>0.58660000000000001</v>
      </c>
      <c r="H23" s="723">
        <v>66.504300000000001</v>
      </c>
      <c r="I23" s="723">
        <v>3.5076999999999998</v>
      </c>
      <c r="J23" s="723">
        <v>10.1723</v>
      </c>
      <c r="K23" s="723">
        <v>1.1711</v>
      </c>
      <c r="L23" s="723">
        <v>5.0507999999999997</v>
      </c>
      <c r="M23" s="723">
        <v>13.771000000000001</v>
      </c>
      <c r="N23" s="515">
        <v>2.5190000000000001</v>
      </c>
      <c r="O23" s="723"/>
    </row>
    <row r="24" spans="1:15">
      <c r="A24" s="757">
        <v>1980</v>
      </c>
      <c r="B24" s="714">
        <v>3861.2719999999999</v>
      </c>
      <c r="C24" s="723">
        <v>1.6140000000000001</v>
      </c>
      <c r="D24" s="723">
        <v>32.1419</v>
      </c>
      <c r="E24" s="723">
        <v>8.7673000000000005</v>
      </c>
      <c r="F24" s="723">
        <v>22.1296</v>
      </c>
      <c r="G24" s="723">
        <v>1.2413000000000001</v>
      </c>
      <c r="H24" s="723">
        <v>105.6139</v>
      </c>
      <c r="I24" s="723">
        <v>4.6631</v>
      </c>
      <c r="J24" s="723">
        <v>18.953299999999999</v>
      </c>
      <c r="K24" s="723">
        <v>1.8042</v>
      </c>
      <c r="L24" s="723">
        <v>6.5827999999999998</v>
      </c>
      <c r="M24" s="723">
        <v>19.349399999999999</v>
      </c>
      <c r="N24" s="515">
        <v>3.9175</v>
      </c>
      <c r="O24" s="723"/>
    </row>
    <row r="25" spans="1:15">
      <c r="A25" s="757">
        <v>1981</v>
      </c>
      <c r="B25" s="714">
        <v>4777.7906999999996</v>
      </c>
      <c r="C25" s="723">
        <v>2.0215000000000001</v>
      </c>
      <c r="D25" s="723">
        <v>32.400500000000001</v>
      </c>
      <c r="E25" s="723">
        <v>9.2096</v>
      </c>
      <c r="F25" s="723">
        <v>21.503900000000002</v>
      </c>
      <c r="G25" s="723">
        <v>1.7558</v>
      </c>
      <c r="H25" s="723">
        <v>139.07480000000001</v>
      </c>
      <c r="I25" s="723">
        <v>5.3007</v>
      </c>
      <c r="J25" s="723">
        <v>28.392700000000001</v>
      </c>
      <c r="K25" s="723">
        <v>3.1839</v>
      </c>
      <c r="L25" s="723">
        <v>7.5110000000000001</v>
      </c>
      <c r="M25" s="723">
        <v>27.341899999999999</v>
      </c>
      <c r="N25" s="515">
        <v>4.4733999999999998</v>
      </c>
      <c r="O25" s="723"/>
    </row>
    <row r="26" spans="1:15">
      <c r="A26" s="757">
        <v>1982</v>
      </c>
      <c r="B26" s="714">
        <v>5174.6103000000003</v>
      </c>
      <c r="C26" s="723">
        <v>1.8553999999999999</v>
      </c>
      <c r="D26" s="723">
        <v>34.067799999999998</v>
      </c>
      <c r="E26" s="723">
        <v>10.36</v>
      </c>
      <c r="F26" s="723">
        <v>22.556000000000001</v>
      </c>
      <c r="G26" s="723">
        <v>1.6232</v>
      </c>
      <c r="H26" s="723">
        <v>170.2122</v>
      </c>
      <c r="I26" s="723">
        <v>5.9440999999999997</v>
      </c>
      <c r="J26" s="723">
        <v>32.517200000000003</v>
      </c>
      <c r="K26" s="723">
        <v>5.0961999999999996</v>
      </c>
      <c r="L26" s="723">
        <v>6.2542999999999997</v>
      </c>
      <c r="M26" s="723">
        <v>30.3963</v>
      </c>
      <c r="N26" s="515">
        <v>5.7390999999999996</v>
      </c>
      <c r="O26" s="723"/>
    </row>
    <row r="27" spans="1:15">
      <c r="A27" s="757">
        <v>1983</v>
      </c>
      <c r="B27" s="714">
        <v>5814.6714000000002</v>
      </c>
      <c r="C27" s="723">
        <v>2.1695000000000002</v>
      </c>
      <c r="D27" s="723">
        <v>39.459099999999999</v>
      </c>
      <c r="E27" s="723">
        <v>10.944599999999999</v>
      </c>
      <c r="F27" s="723">
        <v>26.6205</v>
      </c>
      <c r="G27" s="723">
        <v>1.9258</v>
      </c>
      <c r="H27" s="723">
        <v>212.2784</v>
      </c>
      <c r="I27" s="723">
        <v>7.1677999999999997</v>
      </c>
      <c r="J27" s="723">
        <v>29.1371</v>
      </c>
      <c r="K27" s="723">
        <v>6.4707999999999997</v>
      </c>
      <c r="L27" s="723">
        <v>6.2991000000000001</v>
      </c>
      <c r="M27" s="723">
        <v>28.857399999999998</v>
      </c>
      <c r="N27" s="515">
        <v>7.2091000000000003</v>
      </c>
      <c r="O27" s="723"/>
    </row>
    <row r="28" spans="1:15">
      <c r="A28" s="757">
        <v>1984</v>
      </c>
      <c r="B28" s="714">
        <v>6528.2785000000003</v>
      </c>
      <c r="C28" s="723">
        <v>2.944</v>
      </c>
      <c r="D28" s="723">
        <v>46.347700000000003</v>
      </c>
      <c r="E28" s="723">
        <v>12.31</v>
      </c>
      <c r="F28" s="723">
        <v>32.414700000000003</v>
      </c>
      <c r="G28" s="723">
        <v>1.5193000000000001</v>
      </c>
      <c r="H28" s="723">
        <v>262.74970000000002</v>
      </c>
      <c r="I28" s="723">
        <v>9.1029999999999998</v>
      </c>
      <c r="J28" s="723">
        <v>31.745799999999999</v>
      </c>
      <c r="K28" s="723">
        <v>6.4132999999999996</v>
      </c>
      <c r="L28" s="723">
        <v>7.4850000000000003</v>
      </c>
      <c r="M28" s="723">
        <v>32.752400000000002</v>
      </c>
      <c r="N28" s="515">
        <v>11.3811</v>
      </c>
      <c r="O28" s="723"/>
    </row>
    <row r="29" spans="1:15">
      <c r="A29" s="757">
        <v>1985</v>
      </c>
      <c r="B29" s="714">
        <v>7317.4853000000003</v>
      </c>
      <c r="C29" s="723">
        <v>3.6362999999999999</v>
      </c>
      <c r="D29" s="723">
        <v>48.857500000000002</v>
      </c>
      <c r="E29" s="723">
        <v>16.056000000000001</v>
      </c>
      <c r="F29" s="723">
        <v>32.130600000000001</v>
      </c>
      <c r="G29" s="723">
        <v>1.7987</v>
      </c>
      <c r="H29" s="723">
        <v>313.64049999999997</v>
      </c>
      <c r="I29" s="723">
        <v>9.7940000000000005</v>
      </c>
      <c r="J29" s="723">
        <v>42.451700000000002</v>
      </c>
      <c r="K29" s="723">
        <v>5.6288999999999998</v>
      </c>
      <c r="L29" s="723">
        <v>6.9275000000000002</v>
      </c>
      <c r="M29" s="723">
        <v>39.0777</v>
      </c>
      <c r="N29" s="515">
        <v>15.400700000000001</v>
      </c>
      <c r="O29" s="723"/>
    </row>
    <row r="30" spans="1:15">
      <c r="A30" s="757">
        <v>1986</v>
      </c>
      <c r="B30" s="714">
        <v>8292.5275999999994</v>
      </c>
      <c r="C30" s="723">
        <v>4.1349</v>
      </c>
      <c r="D30" s="723">
        <v>48.520400000000002</v>
      </c>
      <c r="E30" s="723">
        <v>16.774000000000001</v>
      </c>
      <c r="F30" s="723">
        <v>31.308199999999999</v>
      </c>
      <c r="G30" s="723">
        <v>1.8654999999999999</v>
      </c>
      <c r="H30" s="723">
        <v>406.65960000000001</v>
      </c>
      <c r="I30" s="723">
        <v>12.837400000000001</v>
      </c>
      <c r="J30" s="723">
        <v>52.241799999999998</v>
      </c>
      <c r="K30" s="723">
        <v>7.4949000000000003</v>
      </c>
      <c r="L30" s="723">
        <v>8.3404000000000007</v>
      </c>
      <c r="M30" s="723">
        <v>50.846499999999999</v>
      </c>
      <c r="N30" s="515">
        <v>20.149899999999999</v>
      </c>
      <c r="O30" s="723"/>
    </row>
    <row r="31" spans="1:15">
      <c r="A31" s="757">
        <v>1987</v>
      </c>
      <c r="B31" s="714">
        <v>10118.258400000001</v>
      </c>
      <c r="C31" s="723">
        <v>4.6352000000000002</v>
      </c>
      <c r="D31" s="723">
        <v>52.9039</v>
      </c>
      <c r="E31" s="723">
        <v>18.3795</v>
      </c>
      <c r="F31" s="723">
        <v>34.419400000000003</v>
      </c>
      <c r="G31" s="723">
        <v>1.7097</v>
      </c>
      <c r="H31" s="723">
        <v>521.7432</v>
      </c>
      <c r="I31" s="723">
        <v>19.1204</v>
      </c>
      <c r="J31" s="723">
        <v>76.161799999999999</v>
      </c>
      <c r="K31" s="723">
        <v>11.1121</v>
      </c>
      <c r="L31" s="723">
        <v>9.9308999999999994</v>
      </c>
      <c r="M31" s="723">
        <v>59.834899999999998</v>
      </c>
      <c r="N31" s="515">
        <v>22.124500000000001</v>
      </c>
      <c r="O31" s="723"/>
    </row>
    <row r="32" spans="1:15">
      <c r="A32" s="757">
        <v>1988</v>
      </c>
      <c r="B32" s="714">
        <v>11655.9879</v>
      </c>
      <c r="C32" s="723">
        <v>5.5913000000000004</v>
      </c>
      <c r="D32" s="723">
        <v>63.130800000000001</v>
      </c>
      <c r="E32" s="723">
        <v>21.3764</v>
      </c>
      <c r="F32" s="723">
        <v>41.731200000000001</v>
      </c>
      <c r="G32" s="723">
        <v>1.7684</v>
      </c>
      <c r="H32" s="723">
        <v>628.90440000000001</v>
      </c>
      <c r="I32" s="723">
        <v>25.408300000000001</v>
      </c>
      <c r="J32" s="723">
        <v>109.3486</v>
      </c>
      <c r="K32" s="723">
        <v>13.402900000000001</v>
      </c>
      <c r="L32" s="723">
        <v>14.460800000000001</v>
      </c>
      <c r="M32" s="723">
        <v>72.596999999999994</v>
      </c>
      <c r="N32" s="515">
        <v>25.684000000000001</v>
      </c>
      <c r="O32" s="723"/>
    </row>
    <row r="33" spans="1:15">
      <c r="A33" s="757">
        <v>1989</v>
      </c>
      <c r="B33" s="714">
        <v>13627.288699999999</v>
      </c>
      <c r="C33" s="723">
        <v>6.8956</v>
      </c>
      <c r="D33" s="723">
        <v>71.787800000000004</v>
      </c>
      <c r="E33" s="723">
        <v>22.600300000000001</v>
      </c>
      <c r="F33" s="723">
        <v>48.628500000000003</v>
      </c>
      <c r="G33" s="723">
        <v>2.0356000000000001</v>
      </c>
      <c r="H33" s="723">
        <v>767.8546</v>
      </c>
      <c r="I33" s="723">
        <v>23.853200000000001</v>
      </c>
      <c r="J33" s="723">
        <v>148.65389999999999</v>
      </c>
      <c r="K33" s="723">
        <v>19.5792</v>
      </c>
      <c r="L33" s="723">
        <v>19.8489</v>
      </c>
      <c r="M33" s="723">
        <v>96.624200000000002</v>
      </c>
      <c r="N33" s="515">
        <v>22.910399999999999</v>
      </c>
      <c r="O33" s="723"/>
    </row>
    <row r="34" spans="1:15">
      <c r="A34" s="757">
        <v>1990</v>
      </c>
      <c r="B34" s="714">
        <v>15232.711499999999</v>
      </c>
      <c r="C34" s="723">
        <v>6.9577</v>
      </c>
      <c r="D34" s="723">
        <v>76.956599999999995</v>
      </c>
      <c r="E34" s="723">
        <v>22.937000000000001</v>
      </c>
      <c r="F34" s="723">
        <v>52.942</v>
      </c>
      <c r="G34" s="723">
        <v>2.3081</v>
      </c>
      <c r="H34" s="723">
        <v>907.40120000000002</v>
      </c>
      <c r="I34" s="723">
        <v>24.013000000000002</v>
      </c>
      <c r="J34" s="723">
        <v>168.14750000000001</v>
      </c>
      <c r="K34" s="723">
        <v>25.810099999999998</v>
      </c>
      <c r="L34" s="723">
        <v>29.1096</v>
      </c>
      <c r="M34" s="723">
        <v>116.12309999999999</v>
      </c>
      <c r="N34" s="515">
        <v>20.0152</v>
      </c>
      <c r="O34" s="723"/>
    </row>
    <row r="35" spans="1:15">
      <c r="A35" s="757">
        <v>1991</v>
      </c>
      <c r="B35" s="714">
        <v>16730.0095</v>
      </c>
      <c r="C35" s="723">
        <v>5.718</v>
      </c>
      <c r="D35" s="723">
        <v>82.843599999999995</v>
      </c>
      <c r="E35" s="723">
        <v>26.7957</v>
      </c>
      <c r="F35" s="723">
        <v>54.976900000000001</v>
      </c>
      <c r="G35" s="723">
        <v>2.8847999999999998</v>
      </c>
      <c r="H35" s="723">
        <v>1057.9449999999999</v>
      </c>
      <c r="I35" s="723">
        <v>24.178799999999999</v>
      </c>
      <c r="J35" s="723">
        <v>169.98439999999999</v>
      </c>
      <c r="K35" s="723">
        <v>30.169899999999998</v>
      </c>
      <c r="L35" s="723">
        <v>24.3474</v>
      </c>
      <c r="M35" s="723">
        <v>139.35069999999999</v>
      </c>
      <c r="N35" s="515">
        <v>20.664999999999999</v>
      </c>
      <c r="O35" s="723"/>
    </row>
    <row r="36" spans="1:15">
      <c r="A36" s="757">
        <v>1992</v>
      </c>
      <c r="B36" s="714">
        <v>19237.2785</v>
      </c>
      <c r="C36" s="723">
        <v>6.1963999999999997</v>
      </c>
      <c r="D36" s="723">
        <v>85.443299999999994</v>
      </c>
      <c r="E36" s="723">
        <v>28.7151</v>
      </c>
      <c r="F36" s="723">
        <v>55.803400000000003</v>
      </c>
      <c r="G36" s="723">
        <v>3.0209000000000001</v>
      </c>
      <c r="H36" s="723">
        <v>1208.5968</v>
      </c>
      <c r="I36" s="723">
        <v>25.6678</v>
      </c>
      <c r="J36" s="723">
        <v>182.84020000000001</v>
      </c>
      <c r="K36" s="723">
        <v>26.165400000000002</v>
      </c>
      <c r="L36" s="723">
        <v>21.1783</v>
      </c>
      <c r="M36" s="723">
        <v>132.3877</v>
      </c>
      <c r="N36" s="515">
        <v>24.546299999999999</v>
      </c>
      <c r="O36" s="723"/>
    </row>
    <row r="37" spans="1:15">
      <c r="A37" s="757">
        <v>1993</v>
      </c>
      <c r="B37" s="714">
        <v>21217.418799999999</v>
      </c>
      <c r="C37" s="723">
        <v>7.5102000000000002</v>
      </c>
      <c r="D37" s="723">
        <v>87.122699999999995</v>
      </c>
      <c r="E37" s="723">
        <v>28.533300000000001</v>
      </c>
      <c r="F37" s="723">
        <v>57.234400000000001</v>
      </c>
      <c r="G37" s="723">
        <v>3.3334999999999999</v>
      </c>
      <c r="H37" s="723">
        <v>1322.1683</v>
      </c>
      <c r="I37" s="723">
        <v>53.697000000000003</v>
      </c>
      <c r="J37" s="723">
        <v>207.60050000000001</v>
      </c>
      <c r="K37" s="723">
        <v>27.076599999999999</v>
      </c>
      <c r="L37" s="723">
        <v>19.948699999999999</v>
      </c>
      <c r="M37" s="723">
        <v>113.7517</v>
      </c>
      <c r="N37" s="515">
        <v>27.633900000000001</v>
      </c>
      <c r="O37" s="723"/>
    </row>
    <row r="38" spans="1:15">
      <c r="A38" s="757">
        <v>1994</v>
      </c>
      <c r="B38" s="714">
        <v>23679.130799999999</v>
      </c>
      <c r="C38" s="723">
        <v>9.9550999999999998</v>
      </c>
      <c r="D38" s="723">
        <v>104.0872</v>
      </c>
      <c r="E38" s="723">
        <v>29.6252</v>
      </c>
      <c r="F38" s="723">
        <v>67.541899999999998</v>
      </c>
      <c r="G38" s="723">
        <v>8.3291000000000004</v>
      </c>
      <c r="H38" s="723">
        <v>1459.75</v>
      </c>
      <c r="I38" s="723">
        <v>61.279000000000003</v>
      </c>
      <c r="J38" s="723">
        <v>189.6619</v>
      </c>
      <c r="K38" s="723">
        <v>34.195999999999998</v>
      </c>
      <c r="L38" s="723">
        <v>26.999099999999999</v>
      </c>
      <c r="M38" s="723">
        <v>103.5399</v>
      </c>
      <c r="N38" s="515">
        <v>33.6723</v>
      </c>
      <c r="O38" s="723"/>
    </row>
    <row r="39" spans="1:15">
      <c r="A39" s="757">
        <v>1995</v>
      </c>
      <c r="B39" s="714">
        <v>26024.530900000002</v>
      </c>
      <c r="C39" s="723">
        <v>13.587899999999999</v>
      </c>
      <c r="D39" s="723">
        <v>133.1952</v>
      </c>
      <c r="E39" s="723">
        <v>40.5398</v>
      </c>
      <c r="F39" s="723">
        <v>87.341399999999993</v>
      </c>
      <c r="G39" s="723">
        <v>7.6432000000000002</v>
      </c>
      <c r="H39" s="723">
        <v>1665.2257999999999</v>
      </c>
      <c r="I39" s="723">
        <v>81.317700000000002</v>
      </c>
      <c r="J39" s="723">
        <v>237.12100000000001</v>
      </c>
      <c r="K39" s="723">
        <v>42.8643</v>
      </c>
      <c r="L39" s="723">
        <v>32.105800000000002</v>
      </c>
      <c r="M39" s="723">
        <v>127.3681</v>
      </c>
      <c r="N39" s="515">
        <v>42.914000000000001</v>
      </c>
      <c r="O39" s="723"/>
    </row>
    <row r="40" spans="1:15">
      <c r="A40" s="757">
        <v>1996</v>
      </c>
      <c r="B40" s="714">
        <v>29224.293099999999</v>
      </c>
      <c r="C40" s="723">
        <v>13.2964</v>
      </c>
      <c r="D40" s="723">
        <v>170.2901</v>
      </c>
      <c r="E40" s="723">
        <v>35.323799999999999</v>
      </c>
      <c r="F40" s="723">
        <v>106.2268</v>
      </c>
      <c r="G40" s="723">
        <v>29.009499999999999</v>
      </c>
      <c r="H40" s="723">
        <v>1961.3572999999999</v>
      </c>
      <c r="I40" s="723">
        <v>85.094999999999999</v>
      </c>
      <c r="J40" s="723">
        <v>272.72539999999998</v>
      </c>
      <c r="K40" s="723">
        <v>39.088000000000001</v>
      </c>
      <c r="L40" s="723">
        <v>34.027799999999999</v>
      </c>
      <c r="M40" s="723">
        <v>150.7012</v>
      </c>
      <c r="N40" s="515">
        <v>61.721499999999999</v>
      </c>
      <c r="O40" s="723"/>
    </row>
    <row r="41" spans="1:15">
      <c r="A41" s="757">
        <v>1997</v>
      </c>
      <c r="B41" s="714">
        <v>34263.621899999998</v>
      </c>
      <c r="C41" s="723">
        <v>10.063800000000001</v>
      </c>
      <c r="D41" s="723">
        <v>165.57210000000001</v>
      </c>
      <c r="E41" s="723">
        <v>35.626600000000003</v>
      </c>
      <c r="F41" s="723">
        <v>102.9738</v>
      </c>
      <c r="G41" s="723">
        <v>27.3904</v>
      </c>
      <c r="H41" s="723">
        <v>2253.4901</v>
      </c>
      <c r="I41" s="723">
        <v>93.709800000000001</v>
      </c>
      <c r="J41" s="723">
        <v>298.5505</v>
      </c>
      <c r="K41" s="723">
        <v>58.053100000000001</v>
      </c>
      <c r="L41" s="723">
        <v>34.381900000000002</v>
      </c>
      <c r="M41" s="723">
        <v>197.07490000000001</v>
      </c>
      <c r="N41" s="515">
        <v>73.198700000000002</v>
      </c>
      <c r="O41" s="723"/>
    </row>
    <row r="42" spans="1:15">
      <c r="A42" s="757">
        <v>1998</v>
      </c>
      <c r="B42" s="714">
        <v>40450.0789</v>
      </c>
      <c r="C42" s="723" t="s">
        <v>711</v>
      </c>
      <c r="D42" s="723">
        <v>238.93700000000001</v>
      </c>
      <c r="E42" s="508" t="s">
        <v>164</v>
      </c>
      <c r="F42" s="508" t="s">
        <v>164</v>
      </c>
      <c r="G42" s="508" t="s">
        <v>164</v>
      </c>
      <c r="H42" s="723">
        <v>2860.0963999999999</v>
      </c>
      <c r="I42" s="723">
        <v>125.1448</v>
      </c>
      <c r="J42" s="723">
        <v>302.07249999999999</v>
      </c>
      <c r="K42" s="723">
        <v>76.080200000000005</v>
      </c>
      <c r="L42" s="723">
        <v>93.386399999999995</v>
      </c>
      <c r="M42" s="723">
        <v>254.78919999999999</v>
      </c>
      <c r="N42" s="515">
        <v>96.125299999999996</v>
      </c>
      <c r="O42" s="723"/>
    </row>
    <row r="43" spans="1:15">
      <c r="A43" s="757">
        <v>1999</v>
      </c>
      <c r="B43" s="714">
        <v>47502.402199999997</v>
      </c>
      <c r="C43" s="723">
        <v>28.951499999999999</v>
      </c>
      <c r="D43" s="723">
        <v>269.48970000000003</v>
      </c>
      <c r="E43" s="723">
        <v>58.593600000000002</v>
      </c>
      <c r="F43" s="723">
        <v>179.22499999999999</v>
      </c>
      <c r="G43" s="723">
        <v>32.296700000000001</v>
      </c>
      <c r="H43" s="723">
        <v>3704.3816999999999</v>
      </c>
      <c r="I43" s="723">
        <v>124.0188</v>
      </c>
      <c r="J43" s="723">
        <v>358.34440000000001</v>
      </c>
      <c r="K43" s="723">
        <v>65.984700000000004</v>
      </c>
      <c r="L43" s="723">
        <v>138.1739</v>
      </c>
      <c r="M43" s="723">
        <v>306.90100000000001</v>
      </c>
      <c r="N43" s="515">
        <v>109.226</v>
      </c>
      <c r="O43" s="723"/>
    </row>
    <row r="44" spans="1:15">
      <c r="A44" s="757">
        <v>2000</v>
      </c>
      <c r="B44" s="714">
        <v>55394.281300000002</v>
      </c>
      <c r="C44" s="723">
        <v>24.831</v>
      </c>
      <c r="D44" s="723">
        <v>334.44040000000001</v>
      </c>
      <c r="E44" s="723">
        <v>59.899000000000001</v>
      </c>
      <c r="F44" s="723">
        <v>199.0942</v>
      </c>
      <c r="G44" s="723">
        <v>75.510599999999997</v>
      </c>
      <c r="H44" s="723">
        <v>4159.9152000000004</v>
      </c>
      <c r="I44" s="723">
        <v>127.41240000000001</v>
      </c>
      <c r="J44" s="723">
        <v>357.93439999999998</v>
      </c>
      <c r="K44" s="723">
        <v>59.188800000000001</v>
      </c>
      <c r="L44" s="723">
        <v>115.023</v>
      </c>
      <c r="M44" s="723">
        <v>352.91030000000001</v>
      </c>
      <c r="N44" s="515">
        <v>117.1075</v>
      </c>
      <c r="O44" s="723"/>
    </row>
    <row r="45" spans="1:15">
      <c r="A45" s="757">
        <v>2001</v>
      </c>
      <c r="B45" s="714">
        <v>59917.7068</v>
      </c>
      <c r="C45" s="723">
        <v>26.054500000000001</v>
      </c>
      <c r="D45" s="723">
        <v>318.1755</v>
      </c>
      <c r="E45" s="723">
        <v>56.479100000000003</v>
      </c>
      <c r="F45" s="723">
        <v>180.5437</v>
      </c>
      <c r="G45" s="723">
        <v>81.159400000000005</v>
      </c>
      <c r="H45" s="723">
        <v>4651.1823999999997</v>
      </c>
      <c r="I45" s="723">
        <v>131.41220000000001</v>
      </c>
      <c r="J45" s="723">
        <v>339.6352</v>
      </c>
      <c r="K45" s="723">
        <v>92.569800000000001</v>
      </c>
      <c r="L45" s="723">
        <v>122.6532</v>
      </c>
      <c r="M45" s="723">
        <v>324.01859999999999</v>
      </c>
      <c r="N45" s="515">
        <v>133.68680000000001</v>
      </c>
      <c r="O45" s="723"/>
    </row>
    <row r="46" spans="1:15">
      <c r="A46" s="757">
        <v>2002</v>
      </c>
      <c r="B46" s="714">
        <v>61965.407200000001</v>
      </c>
      <c r="C46" s="723">
        <v>25.7821</v>
      </c>
      <c r="D46" s="723">
        <v>326.4169</v>
      </c>
      <c r="E46" s="723">
        <v>57.319299999999998</v>
      </c>
      <c r="F46" s="723">
        <v>179.79390000000001</v>
      </c>
      <c r="G46" s="723">
        <v>89.303799999999995</v>
      </c>
      <c r="H46" s="723">
        <v>4708.5396000000001</v>
      </c>
      <c r="I46" s="723">
        <v>157.25749999999999</v>
      </c>
      <c r="J46" s="723">
        <v>351.45780000000002</v>
      </c>
      <c r="K46" s="723">
        <v>137.1318</v>
      </c>
      <c r="L46" s="723">
        <v>125.104</v>
      </c>
      <c r="M46" s="723">
        <v>310.08580000000001</v>
      </c>
      <c r="N46" s="515">
        <v>147.4067</v>
      </c>
      <c r="O46" s="723"/>
    </row>
    <row r="47" spans="1:15">
      <c r="A47" s="757">
        <v>2003</v>
      </c>
      <c r="B47" s="714">
        <v>65551.585900000005</v>
      </c>
      <c r="C47" s="723">
        <v>42.749000000000002</v>
      </c>
      <c r="D47" s="723">
        <v>692.68060000000003</v>
      </c>
      <c r="E47" s="723">
        <v>251.78190000000001</v>
      </c>
      <c r="F47" s="723">
        <v>240.84389999999999</v>
      </c>
      <c r="G47" s="723">
        <v>196.94110000000001</v>
      </c>
      <c r="H47" s="723">
        <v>5484.2055</v>
      </c>
      <c r="I47" s="723">
        <v>207.21979999999999</v>
      </c>
      <c r="J47" s="723">
        <v>442.38420000000002</v>
      </c>
      <c r="K47" s="723">
        <v>184.7886</v>
      </c>
      <c r="L47" s="723">
        <v>150.25989999999999</v>
      </c>
      <c r="M47" s="723">
        <v>408.49009999999998</v>
      </c>
      <c r="N47" s="515">
        <v>170.40520000000001</v>
      </c>
      <c r="O47" s="723"/>
    </row>
    <row r="48" spans="1:15">
      <c r="A48" s="757">
        <v>2004</v>
      </c>
      <c r="B48" s="714">
        <v>72637.054699999993</v>
      </c>
      <c r="C48" s="723">
        <v>50.5503</v>
      </c>
      <c r="D48" s="723">
        <v>938.49459999999999</v>
      </c>
      <c r="E48" s="723">
        <v>424.07159999999999</v>
      </c>
      <c r="F48" s="723">
        <v>328.7217</v>
      </c>
      <c r="G48" s="723">
        <v>180.25540000000001</v>
      </c>
      <c r="H48" s="723">
        <v>6174.2084999999997</v>
      </c>
      <c r="I48" s="723">
        <v>326.87079999999997</v>
      </c>
      <c r="J48" s="723">
        <v>423.36169999999998</v>
      </c>
      <c r="K48" s="723">
        <v>225.9949</v>
      </c>
      <c r="L48" s="723">
        <v>168.1241</v>
      </c>
      <c r="M48" s="723">
        <v>538.17579999999998</v>
      </c>
      <c r="N48" s="515">
        <v>215.27</v>
      </c>
      <c r="O48" s="723"/>
    </row>
    <row r="49" spans="1:15">
      <c r="A49" s="757">
        <v>2005</v>
      </c>
      <c r="B49" s="714">
        <v>81647.914499999999</v>
      </c>
      <c r="C49" s="723">
        <v>55.085700000000003</v>
      </c>
      <c r="D49" s="723">
        <v>1286.1646000000001</v>
      </c>
      <c r="E49" s="723">
        <v>538.12869999999998</v>
      </c>
      <c r="F49" s="723">
        <v>475.85520000000002</v>
      </c>
      <c r="G49" s="723">
        <v>263.90710000000001</v>
      </c>
      <c r="H49" s="723">
        <v>7312.9880999999996</v>
      </c>
      <c r="I49" s="723">
        <v>416.53480000000002</v>
      </c>
      <c r="J49" s="723">
        <v>492.57810000000001</v>
      </c>
      <c r="K49" s="723">
        <v>311.09859999999998</v>
      </c>
      <c r="L49" s="723">
        <v>198.3768</v>
      </c>
      <c r="M49" s="723">
        <v>557.44100000000003</v>
      </c>
      <c r="N49" s="515">
        <v>260.72699999999998</v>
      </c>
      <c r="O49" s="723"/>
    </row>
    <row r="50" spans="1:15">
      <c r="A50" s="757">
        <v>2006</v>
      </c>
      <c r="B50" s="714">
        <v>91298.667199999996</v>
      </c>
      <c r="C50" s="723">
        <v>57.323599999999999</v>
      </c>
      <c r="D50" s="723">
        <v>1769.3629000000001</v>
      </c>
      <c r="E50" s="723">
        <v>661.11199999999997</v>
      </c>
      <c r="F50" s="723">
        <v>673.51959999999997</v>
      </c>
      <c r="G50" s="723">
        <v>419.8913</v>
      </c>
      <c r="H50" s="723">
        <v>7909.4175999999998</v>
      </c>
      <c r="I50" s="723">
        <v>407.56180000000001</v>
      </c>
      <c r="J50" s="723">
        <v>497.96530000000001</v>
      </c>
      <c r="K50" s="723">
        <v>411.08159999999998</v>
      </c>
      <c r="L50" s="723">
        <v>215.44300000000001</v>
      </c>
      <c r="M50" s="723">
        <v>583.52739999999994</v>
      </c>
      <c r="N50" s="515">
        <v>284.03109999999998</v>
      </c>
      <c r="O50" s="723"/>
    </row>
    <row r="51" spans="1:15">
      <c r="A51" s="758">
        <v>2007</v>
      </c>
      <c r="B51" s="724">
        <v>100847.8299</v>
      </c>
      <c r="C51" s="514">
        <v>60.757399999999997</v>
      </c>
      <c r="D51" s="514">
        <v>2125.7514000000001</v>
      </c>
      <c r="E51" s="514">
        <v>706.27070000000003</v>
      </c>
      <c r="F51" s="514">
        <v>849.42430000000002</v>
      </c>
      <c r="G51" s="514">
        <v>546.05909999999994</v>
      </c>
      <c r="H51" s="514">
        <v>9641.3520000000008</v>
      </c>
      <c r="I51" s="514">
        <v>477.36259999999999</v>
      </c>
      <c r="J51" s="514">
        <v>593.88779999999997</v>
      </c>
      <c r="K51" s="514">
        <v>649.96839999999997</v>
      </c>
      <c r="L51" s="514">
        <v>314.923</v>
      </c>
      <c r="M51" s="514">
        <v>641.27499999999998</v>
      </c>
      <c r="N51" s="513">
        <v>342.32709999999997</v>
      </c>
      <c r="O51" s="723"/>
    </row>
    <row r="53" spans="1:15">
      <c r="A53" s="839" t="s">
        <v>652</v>
      </c>
    </row>
  </sheetData>
  <mergeCells count="1">
    <mergeCell ref="B3:N3"/>
  </mergeCells>
  <pageMargins left="0.70866141732283472" right="0.70866141732283472" top="0.74803149606299213" bottom="0.74803149606299213" header="0.31496062992125984" footer="0.31496062992125984"/>
  <pageSetup scale="63" orientation="landscape" horizontalDpi="0" verticalDpi="0" r:id="rId1"/>
</worksheet>
</file>

<file path=xl/worksheets/sheet57.xml><?xml version="1.0" encoding="utf-8"?>
<worksheet xmlns="http://schemas.openxmlformats.org/spreadsheetml/2006/main" xmlns:r="http://schemas.openxmlformats.org/officeDocument/2006/relationships">
  <dimension ref="A1:N53"/>
  <sheetViews>
    <sheetView view="pageBreakPreview" zoomScale="60" zoomScaleNormal="100" workbookViewId="0"/>
  </sheetViews>
  <sheetFormatPr defaultRowHeight="15"/>
  <cols>
    <col min="1" max="1" width="9.140625" style="754"/>
    <col min="2" max="7" width="14.28515625" style="97" customWidth="1"/>
    <col min="8" max="8" width="16.140625" style="97" customWidth="1"/>
    <col min="9" max="14" width="14.28515625" style="97" customWidth="1"/>
    <col min="15" max="16384" width="9.140625" style="97"/>
  </cols>
  <sheetData>
    <row r="1" spans="1:14" ht="15.75">
      <c r="A1" s="765" t="s">
        <v>878</v>
      </c>
    </row>
    <row r="3" spans="1:14">
      <c r="B3" s="1254" t="s">
        <v>170</v>
      </c>
      <c r="C3" s="1255"/>
      <c r="D3" s="1255"/>
      <c r="E3" s="1255"/>
      <c r="F3" s="1255"/>
      <c r="G3" s="1255"/>
      <c r="H3" s="1255"/>
      <c r="I3" s="1255"/>
      <c r="J3" s="1255"/>
      <c r="K3" s="1255"/>
      <c r="L3" s="1255"/>
      <c r="M3" s="1255"/>
      <c r="N3" s="1256"/>
    </row>
    <row r="4" spans="1:14" ht="45" customHeight="1">
      <c r="A4" s="755"/>
      <c r="B4" s="510" t="s">
        <v>88</v>
      </c>
      <c r="C4" s="510" t="s">
        <v>710</v>
      </c>
      <c r="D4" s="510" t="s">
        <v>376</v>
      </c>
      <c r="E4" s="510" t="s">
        <v>296</v>
      </c>
      <c r="F4" s="510" t="s">
        <v>220</v>
      </c>
      <c r="G4" s="510" t="s">
        <v>656</v>
      </c>
      <c r="H4" s="510" t="s">
        <v>218</v>
      </c>
      <c r="I4" s="510" t="s">
        <v>181</v>
      </c>
      <c r="J4" s="510" t="s">
        <v>180</v>
      </c>
      <c r="K4" s="510" t="s">
        <v>655</v>
      </c>
      <c r="L4" s="510" t="s">
        <v>654</v>
      </c>
      <c r="M4" s="725" t="s">
        <v>179</v>
      </c>
      <c r="N4" s="510" t="s">
        <v>653</v>
      </c>
    </row>
    <row r="5" spans="1:14">
      <c r="A5" s="756">
        <v>1961</v>
      </c>
      <c r="B5" s="714">
        <v>155</v>
      </c>
      <c r="C5" s="726">
        <v>256.39999999999998</v>
      </c>
      <c r="D5" s="715">
        <v>482</v>
      </c>
      <c r="E5" s="715">
        <v>169.7</v>
      </c>
      <c r="F5" s="715">
        <v>595.5</v>
      </c>
      <c r="G5" s="715">
        <v>788.9</v>
      </c>
      <c r="H5" s="715">
        <v>883.4</v>
      </c>
      <c r="I5" s="715">
        <v>439.3</v>
      </c>
      <c r="J5" s="715">
        <v>411.9</v>
      </c>
      <c r="K5" s="715">
        <v>1407.6</v>
      </c>
      <c r="L5" s="715">
        <v>711</v>
      </c>
      <c r="M5" s="715">
        <v>346.4</v>
      </c>
      <c r="N5" s="507">
        <v>758.4</v>
      </c>
    </row>
    <row r="6" spans="1:14">
      <c r="A6" s="757">
        <v>1962</v>
      </c>
      <c r="B6" s="714">
        <v>154.80000000000001</v>
      </c>
      <c r="C6" s="727">
        <v>257.3</v>
      </c>
      <c r="D6" s="715">
        <v>483.7</v>
      </c>
      <c r="E6" s="715">
        <v>170.3</v>
      </c>
      <c r="F6" s="715">
        <v>597.5</v>
      </c>
      <c r="G6" s="715">
        <v>791.6</v>
      </c>
      <c r="H6" s="715">
        <v>886.2</v>
      </c>
      <c r="I6" s="715">
        <v>440.9</v>
      </c>
      <c r="J6" s="715">
        <v>413.3</v>
      </c>
      <c r="K6" s="715">
        <v>1409.9</v>
      </c>
      <c r="L6" s="715">
        <v>713.5</v>
      </c>
      <c r="M6" s="715">
        <v>346.9</v>
      </c>
      <c r="N6" s="507">
        <v>760.9</v>
      </c>
    </row>
    <row r="7" spans="1:14">
      <c r="A7" s="757">
        <v>1963</v>
      </c>
      <c r="B7" s="714">
        <v>153.5</v>
      </c>
      <c r="C7" s="727">
        <v>262.39999999999998</v>
      </c>
      <c r="D7" s="715">
        <v>493.2</v>
      </c>
      <c r="E7" s="715">
        <v>173.5</v>
      </c>
      <c r="F7" s="715">
        <v>609.29999999999995</v>
      </c>
      <c r="G7" s="715">
        <v>807.4</v>
      </c>
      <c r="H7" s="715">
        <v>902.4</v>
      </c>
      <c r="I7" s="715">
        <v>449.6</v>
      </c>
      <c r="J7" s="715">
        <v>421.5</v>
      </c>
      <c r="K7" s="715">
        <v>1434.2</v>
      </c>
      <c r="L7" s="715">
        <v>727.7</v>
      </c>
      <c r="M7" s="715">
        <v>349.8</v>
      </c>
      <c r="N7" s="507">
        <v>775.4</v>
      </c>
    </row>
    <row r="8" spans="1:14">
      <c r="A8" s="757">
        <v>1964</v>
      </c>
      <c r="B8" s="714">
        <v>154.69999999999999</v>
      </c>
      <c r="C8" s="727">
        <v>265.7</v>
      </c>
      <c r="D8" s="715">
        <v>499.4</v>
      </c>
      <c r="E8" s="715">
        <v>175.5</v>
      </c>
      <c r="F8" s="715">
        <v>616.9</v>
      </c>
      <c r="G8" s="715">
        <v>817.7</v>
      </c>
      <c r="H8" s="715">
        <v>913.5</v>
      </c>
      <c r="I8" s="715">
        <v>455.3</v>
      </c>
      <c r="J8" s="715">
        <v>426.7</v>
      </c>
      <c r="K8" s="715">
        <v>1450</v>
      </c>
      <c r="L8" s="715">
        <v>736.8</v>
      </c>
      <c r="M8" s="715">
        <v>353.5</v>
      </c>
      <c r="N8" s="507">
        <v>784.8</v>
      </c>
    </row>
    <row r="9" spans="1:14">
      <c r="A9" s="757">
        <v>1965</v>
      </c>
      <c r="B9" s="714">
        <v>157.5</v>
      </c>
      <c r="C9" s="727">
        <v>272.10000000000002</v>
      </c>
      <c r="D9" s="715">
        <v>511.2</v>
      </c>
      <c r="E9" s="715">
        <v>179.5</v>
      </c>
      <c r="F9" s="715">
        <v>631.6</v>
      </c>
      <c r="G9" s="715">
        <v>837.3</v>
      </c>
      <c r="H9" s="715">
        <v>935</v>
      </c>
      <c r="I9" s="715">
        <v>466.1</v>
      </c>
      <c r="J9" s="715">
        <v>436.9</v>
      </c>
      <c r="K9" s="715">
        <v>1477.7</v>
      </c>
      <c r="L9" s="715">
        <v>754.3</v>
      </c>
      <c r="M9" s="715">
        <v>361.1</v>
      </c>
      <c r="N9" s="507">
        <v>803</v>
      </c>
    </row>
    <row r="10" spans="1:14">
      <c r="A10" s="757">
        <v>1966</v>
      </c>
      <c r="B10" s="714">
        <v>159.4</v>
      </c>
      <c r="C10" s="727">
        <v>267.60000000000002</v>
      </c>
      <c r="D10" s="715">
        <v>502.6</v>
      </c>
      <c r="E10" s="715">
        <v>176.6</v>
      </c>
      <c r="F10" s="715">
        <v>621</v>
      </c>
      <c r="G10" s="715">
        <v>823.1</v>
      </c>
      <c r="H10" s="715">
        <v>920.8</v>
      </c>
      <c r="I10" s="715">
        <v>458.3</v>
      </c>
      <c r="J10" s="715">
        <v>429.5</v>
      </c>
      <c r="K10" s="715">
        <v>1456.4</v>
      </c>
      <c r="L10" s="715">
        <v>741.6</v>
      </c>
      <c r="M10" s="715">
        <v>358.7</v>
      </c>
      <c r="N10" s="507">
        <v>789.9</v>
      </c>
    </row>
    <row r="11" spans="1:14">
      <c r="A11" s="757">
        <v>1967</v>
      </c>
      <c r="B11" s="714">
        <v>167.1</v>
      </c>
      <c r="C11" s="727">
        <v>274.7</v>
      </c>
      <c r="D11" s="715">
        <v>515.79999999999995</v>
      </c>
      <c r="E11" s="715">
        <v>181.1</v>
      </c>
      <c r="F11" s="715">
        <v>637.20000000000005</v>
      </c>
      <c r="G11" s="715">
        <v>844.7</v>
      </c>
      <c r="H11" s="715">
        <v>946.1</v>
      </c>
      <c r="I11" s="715">
        <v>470.4</v>
      </c>
      <c r="J11" s="715">
        <v>440.8</v>
      </c>
      <c r="K11" s="715">
        <v>1489.2</v>
      </c>
      <c r="L11" s="715">
        <v>761</v>
      </c>
      <c r="M11" s="715">
        <v>370.5</v>
      </c>
      <c r="N11" s="507">
        <v>810.3</v>
      </c>
    </row>
    <row r="12" spans="1:14">
      <c r="A12" s="757">
        <v>1968</v>
      </c>
      <c r="B12" s="714">
        <v>173.4</v>
      </c>
      <c r="C12" s="727">
        <v>276</v>
      </c>
      <c r="D12" s="715">
        <v>517.9</v>
      </c>
      <c r="E12" s="715">
        <v>181.9</v>
      </c>
      <c r="F12" s="715">
        <v>639.79999999999995</v>
      </c>
      <c r="G12" s="715">
        <v>848.2</v>
      </c>
      <c r="H12" s="715">
        <v>951.8</v>
      </c>
      <c r="I12" s="715">
        <v>472.4</v>
      </c>
      <c r="J12" s="715">
        <v>442.6</v>
      </c>
      <c r="K12" s="715">
        <v>1494.6</v>
      </c>
      <c r="L12" s="715">
        <v>764.2</v>
      </c>
      <c r="M12" s="715">
        <v>375.6</v>
      </c>
      <c r="N12" s="507">
        <v>813.8</v>
      </c>
    </row>
    <row r="13" spans="1:14">
      <c r="A13" s="757">
        <v>1969</v>
      </c>
      <c r="B13" s="714">
        <v>179.9</v>
      </c>
      <c r="C13" s="727">
        <v>278.39999999999998</v>
      </c>
      <c r="D13" s="715">
        <v>522.1</v>
      </c>
      <c r="E13" s="715">
        <v>183.3</v>
      </c>
      <c r="F13" s="715">
        <v>645</v>
      </c>
      <c r="G13" s="715">
        <v>855.1</v>
      </c>
      <c r="H13" s="715">
        <v>961.3</v>
      </c>
      <c r="I13" s="715">
        <v>476.3</v>
      </c>
      <c r="J13" s="715">
        <v>446.2</v>
      </c>
      <c r="K13" s="715">
        <v>1506.2</v>
      </c>
      <c r="L13" s="715">
        <v>770.4</v>
      </c>
      <c r="M13" s="715">
        <v>382</v>
      </c>
      <c r="N13" s="507">
        <v>820.4</v>
      </c>
    </row>
    <row r="14" spans="1:14">
      <c r="A14" s="757">
        <v>1970</v>
      </c>
      <c r="B14" s="714">
        <v>189.2</v>
      </c>
      <c r="C14" s="727">
        <v>283.2</v>
      </c>
      <c r="D14" s="715">
        <v>530.6</v>
      </c>
      <c r="E14" s="715">
        <v>186.2</v>
      </c>
      <c r="F14" s="715">
        <v>655.6</v>
      </c>
      <c r="G14" s="715">
        <v>869.1</v>
      </c>
      <c r="H14" s="715">
        <v>979.2</v>
      </c>
      <c r="I14" s="715">
        <v>484.2</v>
      </c>
      <c r="J14" s="715">
        <v>453.5</v>
      </c>
      <c r="K14" s="715">
        <v>1528.6</v>
      </c>
      <c r="L14" s="715">
        <v>783</v>
      </c>
      <c r="M14" s="715">
        <v>392.4</v>
      </c>
      <c r="N14" s="507">
        <v>833.8</v>
      </c>
    </row>
    <row r="15" spans="1:14">
      <c r="A15" s="757">
        <v>1971</v>
      </c>
      <c r="B15" s="714">
        <v>194.1</v>
      </c>
      <c r="C15" s="727">
        <v>291.10000000000002</v>
      </c>
      <c r="D15" s="715">
        <v>545.6</v>
      </c>
      <c r="E15" s="715">
        <v>191.4</v>
      </c>
      <c r="F15" s="715">
        <v>674.1</v>
      </c>
      <c r="G15" s="715">
        <v>893.7</v>
      </c>
      <c r="H15" s="715">
        <v>1006.6</v>
      </c>
      <c r="I15" s="715">
        <v>497.8</v>
      </c>
      <c r="J15" s="715">
        <v>466.3</v>
      </c>
      <c r="K15" s="715">
        <v>1566.3</v>
      </c>
      <c r="L15" s="715">
        <v>805</v>
      </c>
      <c r="M15" s="715">
        <v>403.2</v>
      </c>
      <c r="N15" s="507">
        <v>856.9</v>
      </c>
    </row>
    <row r="16" spans="1:14">
      <c r="A16" s="757">
        <v>1972</v>
      </c>
      <c r="B16" s="714">
        <v>202.1</v>
      </c>
      <c r="C16" s="727">
        <v>292.8</v>
      </c>
      <c r="D16" s="715">
        <v>548.29999999999995</v>
      </c>
      <c r="E16" s="715">
        <v>192.4</v>
      </c>
      <c r="F16" s="715">
        <v>677.4</v>
      </c>
      <c r="G16" s="715">
        <v>898.2</v>
      </c>
      <c r="H16" s="715">
        <v>1014.4</v>
      </c>
      <c r="I16" s="715">
        <v>500.5</v>
      </c>
      <c r="J16" s="715">
        <v>468.6</v>
      </c>
      <c r="K16" s="715">
        <v>1572.7</v>
      </c>
      <c r="L16" s="715">
        <v>809</v>
      </c>
      <c r="M16" s="715">
        <v>409.9</v>
      </c>
      <c r="N16" s="507">
        <v>861.3</v>
      </c>
    </row>
    <row r="17" spans="1:14">
      <c r="A17" s="757">
        <v>1973</v>
      </c>
      <c r="B17" s="714">
        <v>209.3</v>
      </c>
      <c r="C17" s="727">
        <v>296.39999999999998</v>
      </c>
      <c r="D17" s="715">
        <v>554.79999999999995</v>
      </c>
      <c r="E17" s="715">
        <v>194.6</v>
      </c>
      <c r="F17" s="715">
        <v>685.5</v>
      </c>
      <c r="G17" s="715">
        <v>908.9</v>
      </c>
      <c r="H17" s="715">
        <v>1028.3</v>
      </c>
      <c r="I17" s="715">
        <v>506.7</v>
      </c>
      <c r="J17" s="715">
        <v>474.1</v>
      </c>
      <c r="K17" s="715">
        <v>1588.6</v>
      </c>
      <c r="L17" s="715">
        <v>818.6</v>
      </c>
      <c r="M17" s="715">
        <v>418.2</v>
      </c>
      <c r="N17" s="507">
        <v>871.5</v>
      </c>
    </row>
    <row r="18" spans="1:14">
      <c r="A18" s="757">
        <v>1974</v>
      </c>
      <c r="B18" s="714">
        <v>220.1</v>
      </c>
      <c r="C18" s="727">
        <v>288.7</v>
      </c>
      <c r="D18" s="715">
        <v>539.6</v>
      </c>
      <c r="E18" s="715">
        <v>189.3</v>
      </c>
      <c r="F18" s="715">
        <v>666.7</v>
      </c>
      <c r="G18" s="715">
        <v>884</v>
      </c>
      <c r="H18" s="715">
        <v>1007</v>
      </c>
      <c r="I18" s="715">
        <v>493.9</v>
      </c>
      <c r="J18" s="715">
        <v>461.3</v>
      </c>
      <c r="K18" s="715">
        <v>1549.3</v>
      </c>
      <c r="L18" s="715">
        <v>796.2</v>
      </c>
      <c r="M18" s="715">
        <v>418.9</v>
      </c>
      <c r="N18" s="507">
        <v>848.3</v>
      </c>
    </row>
    <row r="19" spans="1:14">
      <c r="A19" s="757">
        <v>1975</v>
      </c>
      <c r="B19" s="714">
        <v>238.3</v>
      </c>
      <c r="C19" s="727">
        <v>300.7</v>
      </c>
      <c r="D19" s="715">
        <v>561.29999999999995</v>
      </c>
      <c r="E19" s="715">
        <v>196.9</v>
      </c>
      <c r="F19" s="715">
        <v>693.5</v>
      </c>
      <c r="G19" s="715">
        <v>919.6</v>
      </c>
      <c r="H19" s="715">
        <v>1051.2</v>
      </c>
      <c r="I19" s="715">
        <v>514.29999999999995</v>
      </c>
      <c r="J19" s="715">
        <v>479.8</v>
      </c>
      <c r="K19" s="715">
        <v>1607.3</v>
      </c>
      <c r="L19" s="715">
        <v>828.2</v>
      </c>
      <c r="M19" s="715">
        <v>442.8</v>
      </c>
      <c r="N19" s="507">
        <v>882.3</v>
      </c>
    </row>
    <row r="20" spans="1:14">
      <c r="A20" s="757">
        <v>1976</v>
      </c>
      <c r="B20" s="714">
        <v>243.5</v>
      </c>
      <c r="C20" s="727">
        <v>274.5</v>
      </c>
      <c r="D20" s="715">
        <v>504</v>
      </c>
      <c r="E20" s="715">
        <v>180.7</v>
      </c>
      <c r="F20" s="715">
        <v>621.6</v>
      </c>
      <c r="G20" s="715">
        <v>823.6</v>
      </c>
      <c r="H20" s="715">
        <v>957.7</v>
      </c>
      <c r="I20" s="715">
        <v>470.7</v>
      </c>
      <c r="J20" s="715">
        <v>439.3</v>
      </c>
      <c r="K20" s="715">
        <v>1475.4</v>
      </c>
      <c r="L20" s="715">
        <v>746.2</v>
      </c>
      <c r="M20" s="715">
        <v>421</v>
      </c>
      <c r="N20" s="507">
        <v>799.9</v>
      </c>
    </row>
    <row r="21" spans="1:14">
      <c r="A21" s="757">
        <v>1977</v>
      </c>
      <c r="B21" s="714">
        <v>249</v>
      </c>
      <c r="C21" s="727">
        <v>258.3</v>
      </c>
      <c r="D21" s="715">
        <v>453.3</v>
      </c>
      <c r="E21" s="715">
        <v>173.2</v>
      </c>
      <c r="F21" s="715">
        <v>554.6</v>
      </c>
      <c r="G21" s="715">
        <v>732.6</v>
      </c>
      <c r="H21" s="715">
        <v>881.6</v>
      </c>
      <c r="I21" s="715">
        <v>444.7</v>
      </c>
      <c r="J21" s="715">
        <v>419.2</v>
      </c>
      <c r="K21" s="715">
        <v>1382.1</v>
      </c>
      <c r="L21" s="715">
        <v>677.1</v>
      </c>
      <c r="M21" s="715">
        <v>405.7</v>
      </c>
      <c r="N21" s="507">
        <v>735.7</v>
      </c>
    </row>
    <row r="22" spans="1:14">
      <c r="A22" s="757">
        <v>1978</v>
      </c>
      <c r="B22" s="714">
        <v>265.5</v>
      </c>
      <c r="C22" s="727">
        <v>225.1</v>
      </c>
      <c r="D22" s="715">
        <v>359.7</v>
      </c>
      <c r="E22" s="715">
        <v>155.69999999999999</v>
      </c>
      <c r="F22" s="715">
        <v>431.7</v>
      </c>
      <c r="G22" s="715">
        <v>562.5</v>
      </c>
      <c r="H22" s="715">
        <v>731.3</v>
      </c>
      <c r="I22" s="715">
        <v>387.4</v>
      </c>
      <c r="J22" s="715">
        <v>369</v>
      </c>
      <c r="K22" s="715">
        <v>1151.8</v>
      </c>
      <c r="L22" s="715">
        <v>544.20000000000005</v>
      </c>
      <c r="M22" s="715">
        <v>368.9</v>
      </c>
      <c r="N22" s="507">
        <v>611.1</v>
      </c>
    </row>
    <row r="23" spans="1:14">
      <c r="A23" s="757">
        <v>1979</v>
      </c>
      <c r="B23" s="714">
        <v>270.8</v>
      </c>
      <c r="C23" s="727">
        <v>216.4</v>
      </c>
      <c r="D23" s="715">
        <v>332.9</v>
      </c>
      <c r="E23" s="715">
        <v>152.19999999999999</v>
      </c>
      <c r="F23" s="715">
        <v>395.9</v>
      </c>
      <c r="G23" s="715">
        <v>510.4</v>
      </c>
      <c r="H23" s="715">
        <v>684.6</v>
      </c>
      <c r="I23" s="715">
        <v>371.7</v>
      </c>
      <c r="J23" s="715">
        <v>355.6</v>
      </c>
      <c r="K23" s="715">
        <v>1065.9000000000001</v>
      </c>
      <c r="L23" s="715">
        <v>504.4</v>
      </c>
      <c r="M23" s="715">
        <v>357.1</v>
      </c>
      <c r="N23" s="507">
        <v>576</v>
      </c>
    </row>
    <row r="24" spans="1:14">
      <c r="A24" s="757">
        <v>1980</v>
      </c>
      <c r="B24" s="714">
        <v>253.1</v>
      </c>
      <c r="C24" s="727">
        <v>192.7</v>
      </c>
      <c r="D24" s="715">
        <v>267.60000000000002</v>
      </c>
      <c r="E24" s="715">
        <v>138.30000000000001</v>
      </c>
      <c r="F24" s="715">
        <v>311.8</v>
      </c>
      <c r="G24" s="715">
        <v>393.1</v>
      </c>
      <c r="H24" s="715">
        <v>562.70000000000005</v>
      </c>
      <c r="I24" s="715">
        <v>325.2</v>
      </c>
      <c r="J24" s="715">
        <v>307.89999999999998</v>
      </c>
      <c r="K24" s="715">
        <v>838.1</v>
      </c>
      <c r="L24" s="715">
        <v>406.9</v>
      </c>
      <c r="M24" s="715">
        <v>314.2</v>
      </c>
      <c r="N24" s="507">
        <v>484</v>
      </c>
    </row>
    <row r="25" spans="1:14">
      <c r="A25" s="757">
        <v>1981</v>
      </c>
      <c r="B25" s="714">
        <v>241.7</v>
      </c>
      <c r="C25" s="727">
        <v>185</v>
      </c>
      <c r="D25" s="715">
        <v>240.1</v>
      </c>
      <c r="E25" s="715">
        <v>133.1</v>
      </c>
      <c r="F25" s="715">
        <v>276.7</v>
      </c>
      <c r="G25" s="715">
        <v>344.2</v>
      </c>
      <c r="H25" s="715">
        <v>507.4</v>
      </c>
      <c r="I25" s="715">
        <v>303.60000000000002</v>
      </c>
      <c r="J25" s="715">
        <v>284.60000000000002</v>
      </c>
      <c r="K25" s="715">
        <v>733</v>
      </c>
      <c r="L25" s="715">
        <v>362</v>
      </c>
      <c r="M25" s="715">
        <v>295</v>
      </c>
      <c r="N25" s="507">
        <v>441.5</v>
      </c>
    </row>
    <row r="26" spans="1:14">
      <c r="A26" s="757">
        <v>1982</v>
      </c>
      <c r="B26" s="714">
        <v>255.9</v>
      </c>
      <c r="C26" s="727">
        <v>193.2</v>
      </c>
      <c r="D26" s="715">
        <v>243.5</v>
      </c>
      <c r="E26" s="715">
        <v>138.4</v>
      </c>
      <c r="F26" s="715">
        <v>279.5</v>
      </c>
      <c r="G26" s="715">
        <v>344</v>
      </c>
      <c r="H26" s="715">
        <v>511</v>
      </c>
      <c r="I26" s="715">
        <v>309</v>
      </c>
      <c r="J26" s="715">
        <v>289.8</v>
      </c>
      <c r="K26" s="715">
        <v>727.4</v>
      </c>
      <c r="L26" s="715">
        <v>361.5</v>
      </c>
      <c r="M26" s="715">
        <v>303.39999999999998</v>
      </c>
      <c r="N26" s="507">
        <v>444</v>
      </c>
    </row>
    <row r="27" spans="1:14">
      <c r="A27" s="757">
        <v>1983</v>
      </c>
      <c r="B27" s="714">
        <v>240.6</v>
      </c>
      <c r="C27" s="727">
        <v>187</v>
      </c>
      <c r="D27" s="715">
        <v>211.5</v>
      </c>
      <c r="E27" s="715">
        <v>131.19999999999999</v>
      </c>
      <c r="F27" s="715">
        <v>239.6</v>
      </c>
      <c r="G27" s="715">
        <v>275.7</v>
      </c>
      <c r="H27" s="715">
        <v>419.8</v>
      </c>
      <c r="I27" s="715">
        <v>267.89999999999998</v>
      </c>
      <c r="J27" s="715">
        <v>257.5</v>
      </c>
      <c r="K27" s="715">
        <v>572.4</v>
      </c>
      <c r="L27" s="715">
        <v>292.89999999999998</v>
      </c>
      <c r="M27" s="715">
        <v>270.60000000000002</v>
      </c>
      <c r="N27" s="507">
        <v>361.1</v>
      </c>
    </row>
    <row r="28" spans="1:14">
      <c r="A28" s="757">
        <v>1984</v>
      </c>
      <c r="B28" s="714">
        <v>235.3</v>
      </c>
      <c r="C28" s="727">
        <v>187.7</v>
      </c>
      <c r="D28" s="715">
        <v>201.1</v>
      </c>
      <c r="E28" s="715">
        <v>129.69999999999999</v>
      </c>
      <c r="F28" s="715">
        <v>226.4</v>
      </c>
      <c r="G28" s="715">
        <v>252.5</v>
      </c>
      <c r="H28" s="715">
        <v>387.6</v>
      </c>
      <c r="I28" s="715">
        <v>253.8</v>
      </c>
      <c r="J28" s="715">
        <v>247</v>
      </c>
      <c r="K28" s="715">
        <v>518</v>
      </c>
      <c r="L28" s="715">
        <v>271.2</v>
      </c>
      <c r="M28" s="715">
        <v>259.7</v>
      </c>
      <c r="N28" s="507">
        <v>333.2</v>
      </c>
    </row>
    <row r="29" spans="1:14">
      <c r="A29" s="757">
        <v>1985</v>
      </c>
      <c r="B29" s="714">
        <v>225.5</v>
      </c>
      <c r="C29" s="727">
        <v>187.5</v>
      </c>
      <c r="D29" s="715">
        <v>190.3</v>
      </c>
      <c r="E29" s="715">
        <v>129.30000000000001</v>
      </c>
      <c r="F29" s="715">
        <v>211.8</v>
      </c>
      <c r="G29" s="715">
        <v>230.2</v>
      </c>
      <c r="H29" s="715">
        <v>352</v>
      </c>
      <c r="I29" s="715">
        <v>238.3</v>
      </c>
      <c r="J29" s="715">
        <v>236.3</v>
      </c>
      <c r="K29" s="715">
        <v>459.2</v>
      </c>
      <c r="L29" s="715">
        <v>253.1</v>
      </c>
      <c r="M29" s="715">
        <v>247.7</v>
      </c>
      <c r="N29" s="507">
        <v>304.60000000000002</v>
      </c>
    </row>
    <row r="30" spans="1:14">
      <c r="A30" s="757">
        <v>1986</v>
      </c>
      <c r="B30" s="714">
        <v>215.1</v>
      </c>
      <c r="C30" s="727">
        <v>180.3</v>
      </c>
      <c r="D30" s="715">
        <v>177.9</v>
      </c>
      <c r="E30" s="715">
        <v>124.6</v>
      </c>
      <c r="F30" s="715">
        <v>196.5</v>
      </c>
      <c r="G30" s="715">
        <v>208.7</v>
      </c>
      <c r="H30" s="715">
        <v>315.5</v>
      </c>
      <c r="I30" s="715">
        <v>218.3</v>
      </c>
      <c r="J30" s="715">
        <v>218.9</v>
      </c>
      <c r="K30" s="715">
        <v>403.2</v>
      </c>
      <c r="L30" s="715">
        <v>235.1</v>
      </c>
      <c r="M30" s="715">
        <v>230.7</v>
      </c>
      <c r="N30" s="507">
        <v>273.60000000000002</v>
      </c>
    </row>
    <row r="31" spans="1:14">
      <c r="A31" s="757">
        <v>1987</v>
      </c>
      <c r="B31" s="714">
        <v>202.6</v>
      </c>
      <c r="C31" s="727">
        <v>175.2</v>
      </c>
      <c r="D31" s="715">
        <v>168.5</v>
      </c>
      <c r="E31" s="715">
        <v>122.7</v>
      </c>
      <c r="F31" s="715">
        <v>184</v>
      </c>
      <c r="G31" s="715">
        <v>191.9</v>
      </c>
      <c r="H31" s="715">
        <v>284.2</v>
      </c>
      <c r="I31" s="715">
        <v>203.1</v>
      </c>
      <c r="J31" s="715">
        <v>205.1</v>
      </c>
      <c r="K31" s="715">
        <v>354.3</v>
      </c>
      <c r="L31" s="715">
        <v>223.7</v>
      </c>
      <c r="M31" s="715">
        <v>215.8</v>
      </c>
      <c r="N31" s="507">
        <v>246.6</v>
      </c>
    </row>
    <row r="32" spans="1:14">
      <c r="A32" s="757">
        <v>1988</v>
      </c>
      <c r="B32" s="714">
        <v>194.4</v>
      </c>
      <c r="C32" s="727">
        <v>171.5</v>
      </c>
      <c r="D32" s="715">
        <v>162.9</v>
      </c>
      <c r="E32" s="715">
        <v>121</v>
      </c>
      <c r="F32" s="715">
        <v>176.7</v>
      </c>
      <c r="G32" s="715">
        <v>182.6</v>
      </c>
      <c r="H32" s="715">
        <v>267.2</v>
      </c>
      <c r="I32" s="715">
        <v>193.9</v>
      </c>
      <c r="J32" s="715">
        <v>195.5</v>
      </c>
      <c r="K32" s="715">
        <v>330.1</v>
      </c>
      <c r="L32" s="715">
        <v>214.8</v>
      </c>
      <c r="M32" s="715">
        <v>205.8</v>
      </c>
      <c r="N32" s="507">
        <v>231.1</v>
      </c>
    </row>
    <row r="33" spans="1:14">
      <c r="A33" s="757">
        <v>1989</v>
      </c>
      <c r="B33" s="714">
        <v>178.6</v>
      </c>
      <c r="C33" s="727">
        <v>162.6</v>
      </c>
      <c r="D33" s="715">
        <v>152.1</v>
      </c>
      <c r="E33" s="715">
        <v>117.5</v>
      </c>
      <c r="F33" s="715">
        <v>163</v>
      </c>
      <c r="G33" s="715">
        <v>167.4</v>
      </c>
      <c r="H33" s="715">
        <v>238.7</v>
      </c>
      <c r="I33" s="715">
        <v>178.1</v>
      </c>
      <c r="J33" s="715">
        <v>179.2</v>
      </c>
      <c r="K33" s="715">
        <v>290.60000000000002</v>
      </c>
      <c r="L33" s="715">
        <v>197</v>
      </c>
      <c r="M33" s="715">
        <v>187.5</v>
      </c>
      <c r="N33" s="507">
        <v>205.7</v>
      </c>
    </row>
    <row r="34" spans="1:14">
      <c r="A34" s="757">
        <v>1990</v>
      </c>
      <c r="B34" s="714">
        <v>171.6</v>
      </c>
      <c r="C34" s="727">
        <v>157</v>
      </c>
      <c r="D34" s="715">
        <v>146.6</v>
      </c>
      <c r="E34" s="715">
        <v>115.2</v>
      </c>
      <c r="F34" s="715">
        <v>156.19999999999999</v>
      </c>
      <c r="G34" s="715">
        <v>159.6</v>
      </c>
      <c r="H34" s="715">
        <v>223</v>
      </c>
      <c r="I34" s="715">
        <v>168.8</v>
      </c>
      <c r="J34" s="715">
        <v>169.9</v>
      </c>
      <c r="K34" s="715">
        <v>268.39999999999998</v>
      </c>
      <c r="L34" s="715">
        <v>185.6</v>
      </c>
      <c r="M34" s="715">
        <v>177.5</v>
      </c>
      <c r="N34" s="507">
        <v>192.4</v>
      </c>
    </row>
    <row r="35" spans="1:14">
      <c r="A35" s="757">
        <v>1991</v>
      </c>
      <c r="B35" s="714">
        <v>154</v>
      </c>
      <c r="C35" s="727">
        <v>146.19999999999999</v>
      </c>
      <c r="D35" s="715">
        <v>136.19999999999999</v>
      </c>
      <c r="E35" s="715">
        <v>112.5</v>
      </c>
      <c r="F35" s="715">
        <v>142.69999999999999</v>
      </c>
      <c r="G35" s="715">
        <v>147.1</v>
      </c>
      <c r="H35" s="715">
        <v>195.4</v>
      </c>
      <c r="I35" s="715">
        <v>153.5</v>
      </c>
      <c r="J35" s="715">
        <v>155.9</v>
      </c>
      <c r="K35" s="715">
        <v>227.6</v>
      </c>
      <c r="L35" s="715">
        <v>167.9</v>
      </c>
      <c r="M35" s="715">
        <v>161.6</v>
      </c>
      <c r="N35" s="507">
        <v>171.7</v>
      </c>
    </row>
    <row r="36" spans="1:14">
      <c r="A36" s="757">
        <v>1992</v>
      </c>
      <c r="B36" s="714">
        <v>146.80000000000001</v>
      </c>
      <c r="C36" s="727">
        <v>138.9</v>
      </c>
      <c r="D36" s="715">
        <v>129.19999999999999</v>
      </c>
      <c r="E36" s="715">
        <v>107</v>
      </c>
      <c r="F36" s="715">
        <v>135.19999999999999</v>
      </c>
      <c r="G36" s="715">
        <v>137.9</v>
      </c>
      <c r="H36" s="715">
        <v>178.3</v>
      </c>
      <c r="I36" s="715">
        <v>141.19999999999999</v>
      </c>
      <c r="J36" s="715">
        <v>143.4</v>
      </c>
      <c r="K36" s="715">
        <v>205.7</v>
      </c>
      <c r="L36" s="715">
        <v>154.5</v>
      </c>
      <c r="M36" s="715">
        <v>149.4</v>
      </c>
      <c r="N36" s="507">
        <v>157.5</v>
      </c>
    </row>
    <row r="37" spans="1:14">
      <c r="A37" s="757">
        <v>1993</v>
      </c>
      <c r="B37" s="714">
        <v>145.19999999999999</v>
      </c>
      <c r="C37" s="727">
        <v>137.69999999999999</v>
      </c>
      <c r="D37" s="715">
        <v>128</v>
      </c>
      <c r="E37" s="715">
        <v>106.5</v>
      </c>
      <c r="F37" s="715">
        <v>133.9</v>
      </c>
      <c r="G37" s="715">
        <v>136.19999999999999</v>
      </c>
      <c r="H37" s="715">
        <v>174.4</v>
      </c>
      <c r="I37" s="715">
        <v>138.6</v>
      </c>
      <c r="J37" s="715">
        <v>140.69999999999999</v>
      </c>
      <c r="K37" s="715">
        <v>200.2</v>
      </c>
      <c r="L37" s="715">
        <v>152.1</v>
      </c>
      <c r="M37" s="715">
        <v>146.9</v>
      </c>
      <c r="N37" s="507">
        <v>154.6</v>
      </c>
    </row>
    <row r="38" spans="1:14">
      <c r="A38" s="757">
        <v>1994</v>
      </c>
      <c r="B38" s="714">
        <v>139.80000000000001</v>
      </c>
      <c r="C38" s="727">
        <v>135.69999999999999</v>
      </c>
      <c r="D38" s="715">
        <v>125.5</v>
      </c>
      <c r="E38" s="715">
        <v>106.5</v>
      </c>
      <c r="F38" s="715">
        <v>130.19999999999999</v>
      </c>
      <c r="G38" s="715">
        <v>133.4</v>
      </c>
      <c r="H38" s="715">
        <v>167.6</v>
      </c>
      <c r="I38" s="715">
        <v>134.19999999999999</v>
      </c>
      <c r="J38" s="715">
        <v>136.5</v>
      </c>
      <c r="K38" s="715">
        <v>190</v>
      </c>
      <c r="L38" s="715">
        <v>148.4</v>
      </c>
      <c r="M38" s="715">
        <v>141.9</v>
      </c>
      <c r="N38" s="507">
        <v>150.1</v>
      </c>
    </row>
    <row r="39" spans="1:14">
      <c r="A39" s="757">
        <v>1995</v>
      </c>
      <c r="B39" s="714">
        <v>130.9</v>
      </c>
      <c r="C39" s="727">
        <v>130.19999999999999</v>
      </c>
      <c r="D39" s="715">
        <v>119.7</v>
      </c>
      <c r="E39" s="715">
        <v>104.1</v>
      </c>
      <c r="F39" s="715">
        <v>123.2</v>
      </c>
      <c r="G39" s="715">
        <v>126.9</v>
      </c>
      <c r="H39" s="715">
        <v>156.9</v>
      </c>
      <c r="I39" s="715">
        <v>128.69999999999999</v>
      </c>
      <c r="J39" s="715">
        <v>130.1</v>
      </c>
      <c r="K39" s="715">
        <v>174</v>
      </c>
      <c r="L39" s="715">
        <v>141.69999999999999</v>
      </c>
      <c r="M39" s="715">
        <v>133</v>
      </c>
      <c r="N39" s="507">
        <v>142.30000000000001</v>
      </c>
    </row>
    <row r="40" spans="1:14">
      <c r="A40" s="757">
        <v>1996</v>
      </c>
      <c r="B40" s="714">
        <v>124</v>
      </c>
      <c r="C40" s="727">
        <v>126.8</v>
      </c>
      <c r="D40" s="715">
        <v>115.3</v>
      </c>
      <c r="E40" s="715">
        <v>103.3</v>
      </c>
      <c r="F40" s="715">
        <v>118</v>
      </c>
      <c r="G40" s="715">
        <v>119.3</v>
      </c>
      <c r="H40" s="715">
        <v>143.9</v>
      </c>
      <c r="I40" s="715">
        <v>124.8</v>
      </c>
      <c r="J40" s="715">
        <v>124</v>
      </c>
      <c r="K40" s="715">
        <v>154</v>
      </c>
      <c r="L40" s="715">
        <v>135.19999999999999</v>
      </c>
      <c r="M40" s="715">
        <v>123.5</v>
      </c>
      <c r="N40" s="507">
        <v>133.4</v>
      </c>
    </row>
    <row r="41" spans="1:14">
      <c r="A41" s="757">
        <v>1997</v>
      </c>
      <c r="B41" s="714">
        <v>120.6</v>
      </c>
      <c r="C41" s="727">
        <v>125.2</v>
      </c>
      <c r="D41" s="715">
        <v>113</v>
      </c>
      <c r="E41" s="715">
        <v>102.9</v>
      </c>
      <c r="F41" s="715">
        <v>115.2</v>
      </c>
      <c r="G41" s="715">
        <v>116.2</v>
      </c>
      <c r="H41" s="715">
        <v>136.9</v>
      </c>
      <c r="I41" s="715">
        <v>121.6</v>
      </c>
      <c r="J41" s="715">
        <v>119.9</v>
      </c>
      <c r="K41" s="715">
        <v>143.69999999999999</v>
      </c>
      <c r="L41" s="715">
        <v>131.19999999999999</v>
      </c>
      <c r="M41" s="715">
        <v>119.1</v>
      </c>
      <c r="N41" s="507">
        <v>128.19999999999999</v>
      </c>
    </row>
    <row r="42" spans="1:14">
      <c r="A42" s="757">
        <v>1998</v>
      </c>
      <c r="B42" s="714">
        <v>116.1</v>
      </c>
      <c r="C42" s="727" t="s">
        <v>164</v>
      </c>
      <c r="D42" s="715">
        <v>109.2</v>
      </c>
      <c r="E42" s="508" t="s">
        <v>164</v>
      </c>
      <c r="F42" s="508" t="s">
        <v>164</v>
      </c>
      <c r="G42" s="508" t="s">
        <v>164</v>
      </c>
      <c r="H42" s="715">
        <v>126.7</v>
      </c>
      <c r="I42" s="715">
        <v>115.1</v>
      </c>
      <c r="J42" s="715">
        <v>113.7</v>
      </c>
      <c r="K42" s="715">
        <v>129.4</v>
      </c>
      <c r="L42" s="715">
        <v>122.8</v>
      </c>
      <c r="M42" s="715">
        <v>112.6</v>
      </c>
      <c r="N42" s="507">
        <v>120.1</v>
      </c>
    </row>
    <row r="43" spans="1:14">
      <c r="A43" s="757">
        <v>1999</v>
      </c>
      <c r="B43" s="714">
        <v>108.1</v>
      </c>
      <c r="C43" s="727">
        <v>109.5</v>
      </c>
      <c r="D43" s="715">
        <v>104.4</v>
      </c>
      <c r="E43" s="715">
        <v>100.1</v>
      </c>
      <c r="F43" s="715">
        <v>105.2</v>
      </c>
      <c r="G43" s="715">
        <v>106.2</v>
      </c>
      <c r="H43" s="715">
        <v>114.1</v>
      </c>
      <c r="I43" s="715">
        <v>106.5</v>
      </c>
      <c r="J43" s="715">
        <v>106.2</v>
      </c>
      <c r="K43" s="715">
        <v>114.7</v>
      </c>
      <c r="L43" s="715">
        <v>110.4</v>
      </c>
      <c r="M43" s="715">
        <v>105.5</v>
      </c>
      <c r="N43" s="507">
        <v>110.4</v>
      </c>
    </row>
    <row r="44" spans="1:14">
      <c r="A44" s="757">
        <v>2000</v>
      </c>
      <c r="B44" s="714">
        <v>104.4</v>
      </c>
      <c r="C44" s="727">
        <v>105.8</v>
      </c>
      <c r="D44" s="715">
        <v>104.5</v>
      </c>
      <c r="E44" s="715">
        <v>103.2</v>
      </c>
      <c r="F44" s="715">
        <v>104.5</v>
      </c>
      <c r="G44" s="715">
        <v>105.4</v>
      </c>
      <c r="H44" s="715">
        <v>108.6</v>
      </c>
      <c r="I44" s="715">
        <v>104.7</v>
      </c>
      <c r="J44" s="715">
        <v>104.6</v>
      </c>
      <c r="K44" s="715">
        <v>111.3</v>
      </c>
      <c r="L44" s="715">
        <v>106.7</v>
      </c>
      <c r="M44" s="715">
        <v>104.4</v>
      </c>
      <c r="N44" s="507">
        <v>107.4</v>
      </c>
    </row>
    <row r="45" spans="1:14">
      <c r="A45" s="757">
        <v>2001</v>
      </c>
      <c r="B45" s="714">
        <v>103.3</v>
      </c>
      <c r="C45" s="727">
        <v>103.8</v>
      </c>
      <c r="D45" s="715">
        <v>104.1</v>
      </c>
      <c r="E45" s="715">
        <v>103.9</v>
      </c>
      <c r="F45" s="715">
        <v>104</v>
      </c>
      <c r="G45" s="715">
        <v>104.3</v>
      </c>
      <c r="H45" s="715">
        <v>105.5</v>
      </c>
      <c r="I45" s="715">
        <v>103.5</v>
      </c>
      <c r="J45" s="715">
        <v>103.3</v>
      </c>
      <c r="K45" s="715">
        <v>107</v>
      </c>
      <c r="L45" s="715">
        <v>104.3</v>
      </c>
      <c r="M45" s="715">
        <v>103.1</v>
      </c>
      <c r="N45" s="507">
        <v>105</v>
      </c>
    </row>
    <row r="46" spans="1:14">
      <c r="A46" s="757">
        <v>2002</v>
      </c>
      <c r="B46" s="714">
        <v>100</v>
      </c>
      <c r="C46" s="727">
        <v>100</v>
      </c>
      <c r="D46" s="715">
        <v>100</v>
      </c>
      <c r="E46" s="715">
        <v>100</v>
      </c>
      <c r="F46" s="715">
        <v>100</v>
      </c>
      <c r="G46" s="715">
        <v>100</v>
      </c>
      <c r="H46" s="715">
        <v>100</v>
      </c>
      <c r="I46" s="715">
        <v>100</v>
      </c>
      <c r="J46" s="715">
        <v>100</v>
      </c>
      <c r="K46" s="715">
        <v>100</v>
      </c>
      <c r="L46" s="715">
        <v>100</v>
      </c>
      <c r="M46" s="715">
        <v>100</v>
      </c>
      <c r="N46" s="507">
        <v>100</v>
      </c>
    </row>
    <row r="47" spans="1:14">
      <c r="A47" s="757">
        <v>2003</v>
      </c>
      <c r="B47" s="714">
        <v>90.3</v>
      </c>
      <c r="C47" s="727">
        <v>90.4</v>
      </c>
      <c r="D47" s="715">
        <v>91</v>
      </c>
      <c r="E47" s="715">
        <v>93.7</v>
      </c>
      <c r="F47" s="715">
        <v>89.4</v>
      </c>
      <c r="G47" s="715">
        <v>90.9</v>
      </c>
      <c r="H47" s="715">
        <v>91.1</v>
      </c>
      <c r="I47" s="715">
        <v>92.8</v>
      </c>
      <c r="J47" s="715">
        <v>94.2</v>
      </c>
      <c r="K47" s="715">
        <v>90.7</v>
      </c>
      <c r="L47" s="715">
        <v>92.7</v>
      </c>
      <c r="M47" s="715">
        <v>94.1</v>
      </c>
      <c r="N47" s="507">
        <v>89.9</v>
      </c>
    </row>
    <row r="48" spans="1:14">
      <c r="A48" s="757">
        <v>2004</v>
      </c>
      <c r="B48" s="714">
        <v>81.7</v>
      </c>
      <c r="C48" s="727">
        <v>82.4</v>
      </c>
      <c r="D48" s="715">
        <v>80.599999999999994</v>
      </c>
      <c r="E48" s="715">
        <v>81.099999999999994</v>
      </c>
      <c r="F48" s="715">
        <v>81</v>
      </c>
      <c r="G48" s="715">
        <v>81.2</v>
      </c>
      <c r="H48" s="715">
        <v>82.9</v>
      </c>
      <c r="I48" s="715">
        <v>84.4</v>
      </c>
      <c r="J48" s="715">
        <v>87.6</v>
      </c>
      <c r="K48" s="715">
        <v>80.5</v>
      </c>
      <c r="L48" s="715">
        <v>84.7</v>
      </c>
      <c r="M48" s="715">
        <v>87.9</v>
      </c>
      <c r="N48" s="507">
        <v>80.8</v>
      </c>
    </row>
    <row r="49" spans="1:14">
      <c r="A49" s="757">
        <v>2005</v>
      </c>
      <c r="B49" s="714">
        <v>75.400000000000006</v>
      </c>
      <c r="C49" s="727">
        <v>75.900000000000006</v>
      </c>
      <c r="D49" s="715">
        <v>72.2</v>
      </c>
      <c r="E49" s="715">
        <v>71</v>
      </c>
      <c r="F49" s="715">
        <v>74.5</v>
      </c>
      <c r="G49" s="715">
        <v>72.900000000000006</v>
      </c>
      <c r="H49" s="715">
        <v>76.3</v>
      </c>
      <c r="I49" s="715">
        <v>77.2</v>
      </c>
      <c r="J49" s="715">
        <v>82.5</v>
      </c>
      <c r="K49" s="715">
        <v>71.8</v>
      </c>
      <c r="L49" s="715">
        <v>78.3</v>
      </c>
      <c r="M49" s="715">
        <v>82.1</v>
      </c>
      <c r="N49" s="507">
        <v>73.900000000000006</v>
      </c>
    </row>
    <row r="50" spans="1:14">
      <c r="A50" s="757">
        <v>2006</v>
      </c>
      <c r="B50" s="714">
        <v>70.5</v>
      </c>
      <c r="C50" s="727">
        <v>71.099999999999994</v>
      </c>
      <c r="D50" s="715">
        <v>65.599999999999994</v>
      </c>
      <c r="E50" s="715">
        <v>63.4</v>
      </c>
      <c r="F50" s="715">
        <v>68.599999999999994</v>
      </c>
      <c r="G50" s="715">
        <v>66.8</v>
      </c>
      <c r="H50" s="715">
        <v>69.7</v>
      </c>
      <c r="I50" s="715">
        <v>69.900000000000006</v>
      </c>
      <c r="J50" s="715">
        <v>74.8</v>
      </c>
      <c r="K50" s="715">
        <v>64.8</v>
      </c>
      <c r="L50" s="715">
        <v>70.7</v>
      </c>
      <c r="M50" s="715">
        <v>74.400000000000006</v>
      </c>
      <c r="N50" s="507">
        <v>66.599999999999994</v>
      </c>
    </row>
    <row r="51" spans="1:14">
      <c r="A51" s="758">
        <v>2007</v>
      </c>
      <c r="B51" s="717">
        <v>67.099999999999994</v>
      </c>
      <c r="C51" s="728">
        <v>68.5</v>
      </c>
      <c r="D51" s="505">
        <v>61.1</v>
      </c>
      <c r="E51" s="505">
        <v>58.3</v>
      </c>
      <c r="F51" s="505">
        <v>64.3</v>
      </c>
      <c r="G51" s="505">
        <v>62.2</v>
      </c>
      <c r="H51" s="505">
        <v>66.099999999999994</v>
      </c>
      <c r="I51" s="505">
        <v>66.099999999999994</v>
      </c>
      <c r="J51" s="505">
        <v>71</v>
      </c>
      <c r="K51" s="505">
        <v>61</v>
      </c>
      <c r="L51" s="505">
        <v>67.2</v>
      </c>
      <c r="M51" s="505">
        <v>70.5</v>
      </c>
      <c r="N51" s="504">
        <v>62.5</v>
      </c>
    </row>
    <row r="53" spans="1:14">
      <c r="A53" s="839" t="s">
        <v>652</v>
      </c>
    </row>
  </sheetData>
  <mergeCells count="1">
    <mergeCell ref="B3:N3"/>
  </mergeCells>
  <pageMargins left="0.7" right="0.7" top="0.75" bottom="0.75" header="0.3" footer="0.3"/>
  <pageSetup scale="59" orientation="landscape" horizontalDpi="0" verticalDpi="0" r:id="rId1"/>
</worksheet>
</file>

<file path=xl/worksheets/sheet58.xml><?xml version="1.0" encoding="utf-8"?>
<worksheet xmlns="http://schemas.openxmlformats.org/spreadsheetml/2006/main" xmlns:r="http://schemas.openxmlformats.org/officeDocument/2006/relationships">
  <dimension ref="A1:I56"/>
  <sheetViews>
    <sheetView view="pageBreakPreview" zoomScale="60" zoomScaleNormal="100" workbookViewId="0"/>
  </sheetViews>
  <sheetFormatPr defaultColWidth="6.7109375" defaultRowHeight="12.75"/>
  <cols>
    <col min="1" max="1" width="5.28515625" style="482" customWidth="1"/>
    <col min="2" max="2" width="37.42578125" style="482" bestFit="1" customWidth="1"/>
    <col min="3" max="8" width="10.7109375" style="482" customWidth="1"/>
    <col min="9" max="9" width="16.7109375" style="482" customWidth="1"/>
    <col min="10" max="16384" width="6.7109375" style="482"/>
  </cols>
  <sheetData>
    <row r="1" spans="1:9" s="797" customFormat="1" ht="15.75">
      <c r="A1" s="511" t="s">
        <v>1011</v>
      </c>
    </row>
    <row r="2" spans="1:9" s="797" customFormat="1"/>
    <row r="3" spans="1:9">
      <c r="C3" s="1258" t="s">
        <v>712</v>
      </c>
      <c r="D3" s="1259"/>
      <c r="E3" s="1259"/>
      <c r="F3" s="1259"/>
      <c r="G3" s="1259"/>
      <c r="H3" s="1259"/>
      <c r="I3" s="1260"/>
    </row>
    <row r="4" spans="1:9" ht="30" customHeight="1">
      <c r="B4" s="773" t="s">
        <v>788</v>
      </c>
      <c r="C4" s="772" t="s">
        <v>789</v>
      </c>
      <c r="D4" s="773" t="s">
        <v>790</v>
      </c>
      <c r="E4" s="773" t="s">
        <v>791</v>
      </c>
      <c r="F4" s="773" t="s">
        <v>792</v>
      </c>
      <c r="G4" s="773" t="s">
        <v>793</v>
      </c>
      <c r="H4" s="773" t="s">
        <v>794</v>
      </c>
      <c r="I4" s="773" t="s">
        <v>795</v>
      </c>
    </row>
    <row r="5" spans="1:9" ht="15" customHeight="1">
      <c r="A5" s="464">
        <v>1</v>
      </c>
      <c r="B5" s="791" t="s">
        <v>796</v>
      </c>
      <c r="C5" s="835">
        <v>316</v>
      </c>
      <c r="D5" s="835">
        <v>6.41</v>
      </c>
      <c r="E5" s="835">
        <v>97</v>
      </c>
      <c r="F5" s="835">
        <v>1</v>
      </c>
      <c r="G5" s="835">
        <v>77</v>
      </c>
      <c r="H5" s="835">
        <v>2</v>
      </c>
      <c r="I5" s="814" t="s">
        <v>847</v>
      </c>
    </row>
    <row r="6" spans="1:9" ht="15" customHeight="1">
      <c r="A6" s="465">
        <v>2</v>
      </c>
      <c r="B6" s="803" t="s">
        <v>797</v>
      </c>
      <c r="C6" s="836">
        <v>305</v>
      </c>
      <c r="D6" s="836">
        <v>5.66</v>
      </c>
      <c r="E6" s="836">
        <v>84</v>
      </c>
      <c r="F6" s="836">
        <v>1</v>
      </c>
      <c r="G6" s="836">
        <v>43</v>
      </c>
      <c r="H6" s="836">
        <v>3</v>
      </c>
      <c r="I6" s="813" t="s">
        <v>847</v>
      </c>
    </row>
    <row r="7" spans="1:9" ht="15" customHeight="1">
      <c r="A7" s="465">
        <v>3</v>
      </c>
      <c r="B7" s="803" t="s">
        <v>798</v>
      </c>
      <c r="C7" s="836">
        <v>291</v>
      </c>
      <c r="D7" s="836">
        <v>5.56</v>
      </c>
      <c r="E7" s="836">
        <v>79</v>
      </c>
      <c r="F7" s="836">
        <v>2</v>
      </c>
      <c r="G7" s="836">
        <v>22</v>
      </c>
      <c r="H7" s="836">
        <v>9</v>
      </c>
      <c r="I7" s="813" t="s">
        <v>847</v>
      </c>
    </row>
    <row r="8" spans="1:9" ht="15" customHeight="1">
      <c r="A8" s="465">
        <v>4</v>
      </c>
      <c r="B8" s="803" t="s">
        <v>799</v>
      </c>
      <c r="C8" s="836">
        <v>254</v>
      </c>
      <c r="D8" s="836">
        <v>5.48</v>
      </c>
      <c r="E8" s="836">
        <v>86</v>
      </c>
      <c r="F8" s="836">
        <v>5</v>
      </c>
      <c r="G8" s="836">
        <v>36</v>
      </c>
      <c r="H8" s="836">
        <v>9</v>
      </c>
      <c r="I8" s="813" t="s">
        <v>847</v>
      </c>
    </row>
    <row r="9" spans="1:9" ht="15" customHeight="1">
      <c r="A9" s="465">
        <v>5</v>
      </c>
      <c r="B9" s="803" t="s">
        <v>800</v>
      </c>
      <c r="C9" s="836">
        <v>234</v>
      </c>
      <c r="D9" s="836">
        <v>5.44</v>
      </c>
      <c r="E9" s="836">
        <v>81</v>
      </c>
      <c r="F9" s="836">
        <v>4</v>
      </c>
      <c r="G9" s="836">
        <v>21</v>
      </c>
      <c r="H9" s="836">
        <v>18</v>
      </c>
      <c r="I9" s="813" t="s">
        <v>847</v>
      </c>
    </row>
    <row r="10" spans="1:9" ht="15" customHeight="1">
      <c r="A10" s="465">
        <v>6</v>
      </c>
      <c r="B10" s="803" t="s">
        <v>801</v>
      </c>
      <c r="C10" s="836">
        <v>249</v>
      </c>
      <c r="D10" s="836">
        <v>5.35</v>
      </c>
      <c r="E10" s="836">
        <v>77</v>
      </c>
      <c r="F10" s="836">
        <v>3</v>
      </c>
      <c r="G10" s="836">
        <v>24</v>
      </c>
      <c r="H10" s="836">
        <v>8</v>
      </c>
      <c r="I10" s="813" t="s">
        <v>847</v>
      </c>
    </row>
    <row r="11" spans="1:9" ht="15" customHeight="1">
      <c r="A11" s="465">
        <v>7</v>
      </c>
      <c r="B11" s="803" t="s">
        <v>802</v>
      </c>
      <c r="C11" s="836">
        <v>237</v>
      </c>
      <c r="D11" s="836">
        <v>5.34</v>
      </c>
      <c r="E11" s="836">
        <v>77</v>
      </c>
      <c r="F11" s="836">
        <v>3</v>
      </c>
      <c r="G11" s="836">
        <v>23</v>
      </c>
      <c r="H11" s="836">
        <v>10</v>
      </c>
      <c r="I11" s="813" t="s">
        <v>847</v>
      </c>
    </row>
    <row r="12" spans="1:9" ht="15" customHeight="1">
      <c r="A12" s="465">
        <v>8</v>
      </c>
      <c r="B12" s="803" t="s">
        <v>803</v>
      </c>
      <c r="C12" s="836">
        <v>120</v>
      </c>
      <c r="D12" s="836">
        <v>5.34</v>
      </c>
      <c r="E12" s="836">
        <v>76</v>
      </c>
      <c r="F12" s="836">
        <v>3</v>
      </c>
      <c r="G12" s="836">
        <v>94</v>
      </c>
      <c r="H12" s="836">
        <v>12</v>
      </c>
      <c r="I12" s="813" t="s">
        <v>847</v>
      </c>
    </row>
    <row r="13" spans="1:9" ht="15" customHeight="1">
      <c r="A13" s="465">
        <v>9</v>
      </c>
      <c r="B13" s="803" t="s">
        <v>804</v>
      </c>
      <c r="C13" s="836">
        <v>247</v>
      </c>
      <c r="D13" s="836">
        <v>5.32</v>
      </c>
      <c r="E13" s="836">
        <v>80</v>
      </c>
      <c r="F13" s="836">
        <v>4</v>
      </c>
      <c r="G13" s="836">
        <v>30</v>
      </c>
      <c r="H13" s="836">
        <v>14</v>
      </c>
      <c r="I13" s="813" t="s">
        <v>846</v>
      </c>
    </row>
    <row r="14" spans="1:9" ht="15" customHeight="1">
      <c r="A14" s="465">
        <v>10</v>
      </c>
      <c r="B14" s="803" t="s">
        <v>805</v>
      </c>
      <c r="C14" s="836">
        <v>244</v>
      </c>
      <c r="D14" s="836">
        <v>5.24</v>
      </c>
      <c r="E14" s="836">
        <v>78</v>
      </c>
      <c r="F14" s="836">
        <v>7</v>
      </c>
      <c r="G14" s="836">
        <v>46</v>
      </c>
      <c r="H14" s="836">
        <v>9</v>
      </c>
      <c r="I14" s="813" t="s">
        <v>847</v>
      </c>
    </row>
    <row r="15" spans="1:9" ht="15" customHeight="1">
      <c r="A15" s="465">
        <v>11</v>
      </c>
      <c r="B15" s="803" t="s">
        <v>806</v>
      </c>
      <c r="C15" s="836">
        <v>381</v>
      </c>
      <c r="D15" s="836">
        <v>5.24</v>
      </c>
      <c r="E15" s="836">
        <v>75</v>
      </c>
      <c r="F15" s="836">
        <v>6</v>
      </c>
      <c r="G15" s="836">
        <v>42</v>
      </c>
      <c r="H15" s="836">
        <v>10</v>
      </c>
      <c r="I15" s="813" t="s">
        <v>848</v>
      </c>
    </row>
    <row r="16" spans="1:9" ht="15" customHeight="1">
      <c r="A16" s="465">
        <v>12</v>
      </c>
      <c r="B16" s="803" t="s">
        <v>807</v>
      </c>
      <c r="C16" s="836">
        <v>170</v>
      </c>
      <c r="D16" s="836">
        <v>5.23</v>
      </c>
      <c r="E16" s="836">
        <v>74</v>
      </c>
      <c r="F16" s="836">
        <v>5</v>
      </c>
      <c r="G16" s="836">
        <v>21</v>
      </c>
      <c r="H16" s="836">
        <v>16</v>
      </c>
      <c r="I16" s="813" t="s">
        <v>846</v>
      </c>
    </row>
    <row r="17" spans="1:9" ht="15" customHeight="1">
      <c r="A17" s="465">
        <v>13</v>
      </c>
      <c r="B17" s="803" t="s">
        <v>808</v>
      </c>
      <c r="C17" s="836">
        <v>218</v>
      </c>
      <c r="D17" s="836">
        <v>5.22</v>
      </c>
      <c r="E17" s="836">
        <v>78</v>
      </c>
      <c r="F17" s="836">
        <v>4</v>
      </c>
      <c r="G17" s="836">
        <v>30</v>
      </c>
      <c r="H17" s="836">
        <v>12</v>
      </c>
      <c r="I17" s="813" t="s">
        <v>847</v>
      </c>
    </row>
    <row r="18" spans="1:9" ht="15" customHeight="1">
      <c r="A18" s="465">
        <v>14</v>
      </c>
      <c r="B18" s="803" t="s">
        <v>810</v>
      </c>
      <c r="C18" s="836">
        <v>287</v>
      </c>
      <c r="D18" s="836">
        <v>5.21</v>
      </c>
      <c r="E18" s="836">
        <v>74</v>
      </c>
      <c r="F18" s="836">
        <v>6</v>
      </c>
      <c r="G18" s="836">
        <v>35</v>
      </c>
      <c r="H18" s="836">
        <v>8</v>
      </c>
      <c r="I18" s="813" t="s">
        <v>847</v>
      </c>
    </row>
    <row r="19" spans="1:9" ht="15" customHeight="1">
      <c r="A19" s="465">
        <v>15</v>
      </c>
      <c r="B19" s="803" t="s">
        <v>809</v>
      </c>
      <c r="C19" s="836">
        <v>233</v>
      </c>
      <c r="D19" s="836">
        <v>5.2</v>
      </c>
      <c r="E19" s="836">
        <v>76</v>
      </c>
      <c r="F19" s="836">
        <v>7</v>
      </c>
      <c r="G19" s="836">
        <v>27</v>
      </c>
      <c r="H19" s="836">
        <v>19</v>
      </c>
      <c r="I19" s="813" t="s">
        <v>223</v>
      </c>
    </row>
    <row r="20" spans="1:9" ht="15" customHeight="1">
      <c r="A20" s="465">
        <v>16</v>
      </c>
      <c r="B20" s="803" t="s">
        <v>811</v>
      </c>
      <c r="C20" s="836">
        <v>169</v>
      </c>
      <c r="D20" s="836">
        <v>5.19</v>
      </c>
      <c r="E20" s="836">
        <v>77</v>
      </c>
      <c r="F20" s="836">
        <v>10</v>
      </c>
      <c r="G20" s="836">
        <v>59</v>
      </c>
      <c r="H20" s="836">
        <v>8</v>
      </c>
      <c r="I20" s="813" t="s">
        <v>223</v>
      </c>
    </row>
    <row r="21" spans="1:9" ht="15" customHeight="1">
      <c r="A21" s="465">
        <v>17</v>
      </c>
      <c r="B21" s="803" t="s">
        <v>812</v>
      </c>
      <c r="C21" s="836">
        <v>198</v>
      </c>
      <c r="D21" s="836">
        <v>5.19</v>
      </c>
      <c r="E21" s="836">
        <v>71</v>
      </c>
      <c r="F21" s="836">
        <v>8</v>
      </c>
      <c r="G21" s="836">
        <v>20</v>
      </c>
      <c r="H21" s="836">
        <v>14</v>
      </c>
      <c r="I21" s="813" t="s">
        <v>847</v>
      </c>
    </row>
    <row r="22" spans="1:9" ht="15" customHeight="1">
      <c r="A22" s="465">
        <v>18</v>
      </c>
      <c r="B22" s="803" t="s">
        <v>813</v>
      </c>
      <c r="C22" s="836">
        <v>474</v>
      </c>
      <c r="D22" s="836">
        <v>5.18</v>
      </c>
      <c r="E22" s="836">
        <v>74</v>
      </c>
      <c r="F22" s="836">
        <v>9</v>
      </c>
      <c r="G22" s="836">
        <v>51</v>
      </c>
      <c r="H22" s="836">
        <v>12</v>
      </c>
      <c r="I22" s="813" t="s">
        <v>848</v>
      </c>
    </row>
    <row r="23" spans="1:9" ht="15" customHeight="1">
      <c r="A23" s="465">
        <v>19</v>
      </c>
      <c r="B23" s="803" t="s">
        <v>814</v>
      </c>
      <c r="C23" s="836">
        <v>208</v>
      </c>
      <c r="D23" s="836">
        <v>5.17</v>
      </c>
      <c r="E23" s="836">
        <v>75</v>
      </c>
      <c r="F23" s="836">
        <v>4</v>
      </c>
      <c r="G23" s="836">
        <v>25</v>
      </c>
      <c r="H23" s="836">
        <v>14</v>
      </c>
      <c r="I23" s="813" t="s">
        <v>849</v>
      </c>
    </row>
    <row r="24" spans="1:9" ht="15" customHeight="1">
      <c r="A24" s="465">
        <v>20</v>
      </c>
      <c r="B24" s="803" t="s">
        <v>815</v>
      </c>
      <c r="C24" s="836">
        <v>313</v>
      </c>
      <c r="D24" s="836">
        <v>5.17</v>
      </c>
      <c r="E24" s="836">
        <v>75</v>
      </c>
      <c r="F24" s="836">
        <v>9</v>
      </c>
      <c r="G24" s="836">
        <v>25</v>
      </c>
      <c r="H24" s="836">
        <v>32</v>
      </c>
      <c r="I24" s="813" t="s">
        <v>223</v>
      </c>
    </row>
    <row r="25" spans="1:9" ht="15" customHeight="1">
      <c r="A25" s="465">
        <v>21</v>
      </c>
      <c r="B25" s="803" t="s">
        <v>816</v>
      </c>
      <c r="C25" s="836">
        <v>302</v>
      </c>
      <c r="D25" s="836">
        <v>5.16</v>
      </c>
      <c r="E25" s="836">
        <v>71</v>
      </c>
      <c r="F25" s="836">
        <v>8</v>
      </c>
      <c r="G25" s="836">
        <v>3</v>
      </c>
      <c r="H25" s="836">
        <v>16</v>
      </c>
      <c r="I25" s="813" t="s">
        <v>223</v>
      </c>
    </row>
    <row r="26" spans="1:9" ht="15" customHeight="1">
      <c r="A26" s="465">
        <v>22</v>
      </c>
      <c r="B26" s="803" t="s">
        <v>817</v>
      </c>
      <c r="C26" s="836">
        <v>241</v>
      </c>
      <c r="D26" s="836">
        <v>5.15</v>
      </c>
      <c r="E26" s="836">
        <v>73</v>
      </c>
      <c r="F26" s="836">
        <v>7</v>
      </c>
      <c r="G26" s="836">
        <v>25</v>
      </c>
      <c r="H26" s="836">
        <v>27</v>
      </c>
      <c r="I26" s="813" t="s">
        <v>849</v>
      </c>
    </row>
    <row r="27" spans="1:9" ht="15" customHeight="1">
      <c r="A27" s="465">
        <v>23</v>
      </c>
      <c r="B27" s="803" t="s">
        <v>818</v>
      </c>
      <c r="C27" s="836">
        <v>441</v>
      </c>
      <c r="D27" s="836">
        <v>5.14</v>
      </c>
      <c r="E27" s="836">
        <v>73</v>
      </c>
      <c r="F27" s="836">
        <v>6</v>
      </c>
      <c r="G27" s="836">
        <v>44</v>
      </c>
      <c r="H27" s="836">
        <v>9</v>
      </c>
      <c r="I27" s="813" t="s">
        <v>848</v>
      </c>
    </row>
    <row r="28" spans="1:9" ht="15" customHeight="1">
      <c r="A28" s="465">
        <v>24</v>
      </c>
      <c r="B28" s="803" t="s">
        <v>819</v>
      </c>
      <c r="C28" s="836">
        <v>260</v>
      </c>
      <c r="D28" s="836">
        <v>5.12</v>
      </c>
      <c r="E28" s="836">
        <v>68</v>
      </c>
      <c r="F28" s="836">
        <v>4</v>
      </c>
      <c r="G28" s="836">
        <v>22</v>
      </c>
      <c r="H28" s="836">
        <v>4</v>
      </c>
      <c r="I28" s="813" t="s">
        <v>847</v>
      </c>
    </row>
    <row r="29" spans="1:9" ht="15" customHeight="1">
      <c r="A29" s="465">
        <v>25</v>
      </c>
      <c r="B29" s="803" t="s">
        <v>820</v>
      </c>
      <c r="C29" s="836">
        <v>265</v>
      </c>
      <c r="D29" s="836">
        <v>5.1100000000000003</v>
      </c>
      <c r="E29" s="836">
        <v>72</v>
      </c>
      <c r="F29" s="836">
        <v>7</v>
      </c>
      <c r="G29" s="836">
        <v>26</v>
      </c>
      <c r="H29" s="836">
        <v>19</v>
      </c>
      <c r="I29" s="813" t="s">
        <v>849</v>
      </c>
    </row>
    <row r="30" spans="1:9" ht="15" customHeight="1">
      <c r="A30" s="465">
        <v>26</v>
      </c>
      <c r="B30" s="803" t="s">
        <v>821</v>
      </c>
      <c r="C30" s="836">
        <v>330</v>
      </c>
      <c r="D30" s="836">
        <v>5.09</v>
      </c>
      <c r="E30" s="836">
        <v>72</v>
      </c>
      <c r="F30" s="836">
        <v>11</v>
      </c>
      <c r="G30" s="836">
        <v>38</v>
      </c>
      <c r="H30" s="836">
        <v>16</v>
      </c>
      <c r="I30" s="813" t="s">
        <v>223</v>
      </c>
    </row>
    <row r="31" spans="1:9" ht="15" customHeight="1">
      <c r="A31" s="465">
        <v>27</v>
      </c>
      <c r="B31" s="803" t="s">
        <v>822</v>
      </c>
      <c r="C31" s="836">
        <v>217</v>
      </c>
      <c r="D31" s="836">
        <v>5.08</v>
      </c>
      <c r="E31" s="836">
        <v>75</v>
      </c>
      <c r="F31" s="836">
        <v>11</v>
      </c>
      <c r="G31" s="836">
        <v>28</v>
      </c>
      <c r="H31" s="836">
        <v>11</v>
      </c>
      <c r="I31" s="813"/>
    </row>
    <row r="32" spans="1:9" ht="15" customHeight="1">
      <c r="A32" s="465">
        <v>28</v>
      </c>
      <c r="B32" s="803" t="s">
        <v>823</v>
      </c>
      <c r="C32" s="836">
        <v>188</v>
      </c>
      <c r="D32" s="836">
        <v>5.05</v>
      </c>
      <c r="E32" s="836">
        <v>68</v>
      </c>
      <c r="F32" s="836">
        <v>11</v>
      </c>
      <c r="G32" s="836">
        <v>38</v>
      </c>
      <c r="H32" s="836">
        <v>13</v>
      </c>
      <c r="I32" s="813" t="s">
        <v>223</v>
      </c>
    </row>
    <row r="33" spans="1:9" ht="15" customHeight="1">
      <c r="A33" s="465">
        <v>29</v>
      </c>
      <c r="B33" s="803" t="s">
        <v>824</v>
      </c>
      <c r="C33" s="836">
        <v>207</v>
      </c>
      <c r="D33" s="836">
        <v>5.05</v>
      </c>
      <c r="E33" s="836">
        <v>67</v>
      </c>
      <c r="F33" s="836">
        <v>12</v>
      </c>
      <c r="G33" s="836">
        <v>25</v>
      </c>
      <c r="H33" s="836">
        <v>13</v>
      </c>
      <c r="I33" s="813"/>
    </row>
    <row r="34" spans="1:9" ht="15" customHeight="1">
      <c r="A34" s="465">
        <v>30</v>
      </c>
      <c r="B34" s="803" t="s">
        <v>825</v>
      </c>
      <c r="C34" s="836">
        <v>331</v>
      </c>
      <c r="D34" s="836">
        <v>5.0199999999999996</v>
      </c>
      <c r="E34" s="836">
        <v>67</v>
      </c>
      <c r="F34" s="836">
        <v>11</v>
      </c>
      <c r="G34" s="836">
        <v>39</v>
      </c>
      <c r="H34" s="836">
        <v>14</v>
      </c>
      <c r="I34" s="813" t="s">
        <v>848</v>
      </c>
    </row>
    <row r="35" spans="1:9" ht="15" customHeight="1">
      <c r="A35" s="465">
        <v>31</v>
      </c>
      <c r="B35" s="803" t="s">
        <v>826</v>
      </c>
      <c r="C35" s="836">
        <v>258</v>
      </c>
      <c r="D35" s="836">
        <v>5</v>
      </c>
      <c r="E35" s="836">
        <v>68</v>
      </c>
      <c r="F35" s="836">
        <v>9</v>
      </c>
      <c r="G35" s="836">
        <v>27</v>
      </c>
      <c r="H35" s="836">
        <v>16</v>
      </c>
      <c r="I35" s="813" t="s">
        <v>223</v>
      </c>
    </row>
    <row r="36" spans="1:9" ht="15" customHeight="1">
      <c r="A36" s="465">
        <v>32</v>
      </c>
      <c r="B36" s="803" t="s">
        <v>827</v>
      </c>
      <c r="C36" s="836">
        <v>277</v>
      </c>
      <c r="D36" s="836">
        <v>5</v>
      </c>
      <c r="E36" s="836">
        <v>68</v>
      </c>
      <c r="F36" s="836">
        <v>10</v>
      </c>
      <c r="G36" s="836">
        <v>25</v>
      </c>
      <c r="H36" s="836">
        <v>18</v>
      </c>
      <c r="I36" s="813" t="s">
        <v>223</v>
      </c>
    </row>
    <row r="37" spans="1:9" ht="15" customHeight="1">
      <c r="A37" s="465">
        <v>33</v>
      </c>
      <c r="B37" s="803" t="s">
        <v>828</v>
      </c>
      <c r="C37" s="836">
        <v>184</v>
      </c>
      <c r="D37" s="836">
        <v>4.9800000000000004</v>
      </c>
      <c r="E37" s="836">
        <v>66</v>
      </c>
      <c r="F37" s="836">
        <v>11</v>
      </c>
      <c r="G37" s="836">
        <v>22</v>
      </c>
      <c r="H37" s="836">
        <v>20</v>
      </c>
      <c r="I37" s="813"/>
    </row>
    <row r="38" spans="1:9" ht="15" customHeight="1">
      <c r="A38" s="465">
        <v>34</v>
      </c>
      <c r="B38" s="803" t="s">
        <v>829</v>
      </c>
      <c r="C38" s="836">
        <v>246</v>
      </c>
      <c r="D38" s="836">
        <v>4.96</v>
      </c>
      <c r="E38" s="836">
        <v>64</v>
      </c>
      <c r="F38" s="836">
        <v>11</v>
      </c>
      <c r="G38" s="836">
        <v>19</v>
      </c>
      <c r="H38" s="836">
        <v>18</v>
      </c>
      <c r="I38" s="813"/>
    </row>
    <row r="39" spans="1:9" ht="15" customHeight="1">
      <c r="A39" s="465">
        <v>35</v>
      </c>
      <c r="B39" s="803" t="s">
        <v>830</v>
      </c>
      <c r="C39" s="836">
        <v>208</v>
      </c>
      <c r="D39" s="836">
        <v>4.95</v>
      </c>
      <c r="E39" s="836">
        <v>67</v>
      </c>
      <c r="F39" s="836">
        <v>11</v>
      </c>
      <c r="G39" s="836">
        <v>23</v>
      </c>
      <c r="H39" s="836">
        <v>18</v>
      </c>
      <c r="I39" s="813" t="s">
        <v>847</v>
      </c>
    </row>
    <row r="40" spans="1:9" ht="15" customHeight="1">
      <c r="A40" s="465">
        <v>36</v>
      </c>
      <c r="B40" s="803" t="s">
        <v>831</v>
      </c>
      <c r="C40" s="836">
        <v>408</v>
      </c>
      <c r="D40" s="836">
        <v>4.9400000000000004</v>
      </c>
      <c r="E40" s="836">
        <v>67</v>
      </c>
      <c r="F40" s="836">
        <v>12</v>
      </c>
      <c r="G40" s="836">
        <v>46</v>
      </c>
      <c r="H40" s="836">
        <v>15</v>
      </c>
      <c r="I40" s="813" t="s">
        <v>848</v>
      </c>
    </row>
    <row r="41" spans="1:9" ht="15" customHeight="1">
      <c r="A41" s="465">
        <v>37</v>
      </c>
      <c r="B41" s="803" t="s">
        <v>832</v>
      </c>
      <c r="C41" s="836">
        <v>337</v>
      </c>
      <c r="D41" s="836">
        <v>4.93</v>
      </c>
      <c r="E41" s="836">
        <v>63</v>
      </c>
      <c r="F41" s="836">
        <v>6</v>
      </c>
      <c r="G41" s="836">
        <v>27</v>
      </c>
      <c r="H41" s="836">
        <v>10</v>
      </c>
      <c r="I41" s="813" t="s">
        <v>848</v>
      </c>
    </row>
    <row r="42" spans="1:9" ht="15" customHeight="1">
      <c r="A42" s="465">
        <v>38</v>
      </c>
      <c r="B42" s="803" t="s">
        <v>833</v>
      </c>
      <c r="C42" s="836">
        <v>384</v>
      </c>
      <c r="D42" s="836">
        <v>4.91</v>
      </c>
      <c r="E42" s="836">
        <v>65</v>
      </c>
      <c r="F42" s="836">
        <v>10</v>
      </c>
      <c r="G42" s="836">
        <v>43</v>
      </c>
      <c r="H42" s="836">
        <v>13</v>
      </c>
      <c r="I42" s="813" t="s">
        <v>848</v>
      </c>
    </row>
    <row r="43" spans="1:9" ht="15" customHeight="1">
      <c r="A43" s="465">
        <v>39</v>
      </c>
      <c r="B43" s="803" t="s">
        <v>834</v>
      </c>
      <c r="C43" s="836">
        <v>262</v>
      </c>
      <c r="D43" s="836">
        <v>4.91</v>
      </c>
      <c r="E43" s="836">
        <v>64</v>
      </c>
      <c r="F43" s="836">
        <v>15</v>
      </c>
      <c r="G43" s="836">
        <v>31</v>
      </c>
      <c r="H43" s="836">
        <v>18</v>
      </c>
      <c r="I43" s="813" t="s">
        <v>223</v>
      </c>
    </row>
    <row r="44" spans="1:9" ht="15" customHeight="1">
      <c r="A44" s="465">
        <v>40</v>
      </c>
      <c r="B44" s="803" t="s">
        <v>835</v>
      </c>
      <c r="C44" s="836">
        <v>240</v>
      </c>
      <c r="D44" s="836">
        <v>4.9000000000000004</v>
      </c>
      <c r="E44" s="836">
        <v>64</v>
      </c>
      <c r="F44" s="836">
        <v>11</v>
      </c>
      <c r="G44" s="836">
        <v>27</v>
      </c>
      <c r="H44" s="836">
        <v>17</v>
      </c>
      <c r="I44" s="813" t="s">
        <v>223</v>
      </c>
    </row>
    <row r="45" spans="1:9" ht="15" customHeight="1">
      <c r="A45" s="465">
        <v>41</v>
      </c>
      <c r="B45" s="803" t="s">
        <v>836</v>
      </c>
      <c r="C45" s="836">
        <v>208</v>
      </c>
      <c r="D45" s="836">
        <v>4.9000000000000004</v>
      </c>
      <c r="E45" s="836">
        <v>58</v>
      </c>
      <c r="F45" s="836">
        <v>5</v>
      </c>
      <c r="G45" s="836">
        <v>12</v>
      </c>
      <c r="H45" s="836">
        <v>12</v>
      </c>
      <c r="I45" s="813" t="s">
        <v>849</v>
      </c>
    </row>
    <row r="46" spans="1:9" ht="15" customHeight="1">
      <c r="A46" s="465">
        <v>42</v>
      </c>
      <c r="B46" s="803" t="s">
        <v>837</v>
      </c>
      <c r="C46" s="836">
        <v>126</v>
      </c>
      <c r="D46" s="836">
        <v>4.8899999999999997</v>
      </c>
      <c r="E46" s="836">
        <v>67</v>
      </c>
      <c r="F46" s="836">
        <v>16</v>
      </c>
      <c r="G46" s="836">
        <v>49</v>
      </c>
      <c r="H46" s="836">
        <v>12</v>
      </c>
      <c r="I46" s="813"/>
    </row>
    <row r="47" spans="1:9" ht="15" customHeight="1">
      <c r="A47" s="465">
        <v>43</v>
      </c>
      <c r="B47" s="803" t="s">
        <v>838</v>
      </c>
      <c r="C47" s="836">
        <v>340</v>
      </c>
      <c r="D47" s="836">
        <v>4.8899999999999997</v>
      </c>
      <c r="E47" s="836">
        <v>64</v>
      </c>
      <c r="F47" s="836">
        <v>12</v>
      </c>
      <c r="G47" s="836">
        <v>36</v>
      </c>
      <c r="H47" s="836">
        <v>14</v>
      </c>
      <c r="I47" s="813" t="s">
        <v>848</v>
      </c>
    </row>
    <row r="48" spans="1:9" ht="15" customHeight="1">
      <c r="A48" s="465">
        <v>44</v>
      </c>
      <c r="B48" s="803" t="s">
        <v>839</v>
      </c>
      <c r="C48" s="836">
        <v>167</v>
      </c>
      <c r="D48" s="836">
        <v>4.8899999999999997</v>
      </c>
      <c r="E48" s="836">
        <v>60</v>
      </c>
      <c r="F48" s="836">
        <v>17</v>
      </c>
      <c r="G48" s="836">
        <v>51</v>
      </c>
      <c r="H48" s="836">
        <v>12</v>
      </c>
      <c r="I48" s="813" t="s">
        <v>223</v>
      </c>
    </row>
    <row r="49" spans="1:9" ht="15" customHeight="1">
      <c r="A49" s="465">
        <v>45</v>
      </c>
      <c r="B49" s="803" t="s">
        <v>840</v>
      </c>
      <c r="C49" s="836">
        <v>231</v>
      </c>
      <c r="D49" s="836">
        <v>4.8899999999999997</v>
      </c>
      <c r="E49" s="836">
        <v>58</v>
      </c>
      <c r="F49" s="836">
        <v>9</v>
      </c>
      <c r="G49" s="836">
        <v>17</v>
      </c>
      <c r="H49" s="836">
        <v>20</v>
      </c>
      <c r="I49" s="813"/>
    </row>
    <row r="50" spans="1:9" ht="15" customHeight="1">
      <c r="A50" s="465">
        <v>46</v>
      </c>
      <c r="B50" s="803" t="s">
        <v>841</v>
      </c>
      <c r="C50" s="836">
        <v>270</v>
      </c>
      <c r="D50" s="836">
        <v>4.88</v>
      </c>
      <c r="E50" s="836">
        <v>62</v>
      </c>
      <c r="F50" s="836">
        <v>14</v>
      </c>
      <c r="G50" s="836">
        <v>23</v>
      </c>
      <c r="H50" s="836">
        <v>20</v>
      </c>
      <c r="I50" s="813" t="s">
        <v>223</v>
      </c>
    </row>
    <row r="51" spans="1:9" ht="15" customHeight="1">
      <c r="A51" s="465">
        <v>47</v>
      </c>
      <c r="B51" s="803" t="s">
        <v>842</v>
      </c>
      <c r="C51" s="836">
        <v>241</v>
      </c>
      <c r="D51" s="836">
        <v>4.87</v>
      </c>
      <c r="E51" s="836">
        <v>65</v>
      </c>
      <c r="F51" s="836">
        <v>18</v>
      </c>
      <c r="G51" s="836">
        <v>32</v>
      </c>
      <c r="H51" s="836">
        <v>24</v>
      </c>
      <c r="I51" s="813" t="s">
        <v>849</v>
      </c>
    </row>
    <row r="52" spans="1:9" ht="15" customHeight="1">
      <c r="A52" s="465">
        <v>48</v>
      </c>
      <c r="B52" s="803" t="s">
        <v>843</v>
      </c>
      <c r="C52" s="836">
        <v>165</v>
      </c>
      <c r="D52" s="836">
        <v>4.8499999999999996</v>
      </c>
      <c r="E52" s="836">
        <v>67</v>
      </c>
      <c r="F52" s="836">
        <v>13</v>
      </c>
      <c r="G52" s="836">
        <v>31</v>
      </c>
      <c r="H52" s="836">
        <v>21</v>
      </c>
      <c r="I52" s="813" t="s">
        <v>849</v>
      </c>
    </row>
    <row r="53" spans="1:9" ht="15" customHeight="1">
      <c r="A53" s="465">
        <v>49</v>
      </c>
      <c r="B53" s="803" t="s">
        <v>844</v>
      </c>
      <c r="C53" s="836">
        <v>234</v>
      </c>
      <c r="D53" s="836">
        <v>4.8499999999999996</v>
      </c>
      <c r="E53" s="836">
        <v>63</v>
      </c>
      <c r="F53" s="836">
        <v>12</v>
      </c>
      <c r="G53" s="836">
        <v>27</v>
      </c>
      <c r="H53" s="836">
        <v>13</v>
      </c>
      <c r="I53" s="813" t="s">
        <v>223</v>
      </c>
    </row>
    <row r="54" spans="1:9" ht="15" customHeight="1">
      <c r="A54" s="466">
        <v>50</v>
      </c>
      <c r="B54" s="804" t="s">
        <v>845</v>
      </c>
      <c r="C54" s="837">
        <v>129</v>
      </c>
      <c r="D54" s="837">
        <v>4.8499999999999996</v>
      </c>
      <c r="E54" s="837">
        <v>61</v>
      </c>
      <c r="F54" s="837">
        <v>12</v>
      </c>
      <c r="G54" s="837">
        <v>10</v>
      </c>
      <c r="H54" s="837">
        <v>36</v>
      </c>
      <c r="I54" s="759" t="s">
        <v>847</v>
      </c>
    </row>
    <row r="56" spans="1:9">
      <c r="A56" s="482" t="s">
        <v>850</v>
      </c>
    </row>
  </sheetData>
  <mergeCells count="1">
    <mergeCell ref="C3:I3"/>
  </mergeCells>
  <pageMargins left="0.7" right="0.7" top="0.75" bottom="0.75" header="0.3" footer="0.3"/>
  <pageSetup scale="71" orientation="portrait" horizontalDpi="0" verticalDpi="0" r:id="rId1"/>
</worksheet>
</file>

<file path=xl/worksheets/sheet59.xml><?xml version="1.0" encoding="utf-8"?>
<worksheet xmlns="http://schemas.openxmlformats.org/spreadsheetml/2006/main" xmlns:r="http://schemas.openxmlformats.org/officeDocument/2006/relationships">
  <dimension ref="A1:M46"/>
  <sheetViews>
    <sheetView view="pageBreakPreview" zoomScale="60" zoomScaleNormal="100" workbookViewId="0"/>
  </sheetViews>
  <sheetFormatPr defaultRowHeight="11.25"/>
  <cols>
    <col min="1" max="1" width="9.140625" style="793"/>
    <col min="2" max="13" width="10.7109375" style="793" customWidth="1"/>
    <col min="14" max="16384" width="9.140625" style="793"/>
  </cols>
  <sheetData>
    <row r="1" spans="1:13" ht="15.75">
      <c r="A1" s="511" t="s">
        <v>1016</v>
      </c>
    </row>
    <row r="3" spans="1:13" ht="25.5">
      <c r="A3" s="796"/>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5">
        <v>1970</v>
      </c>
      <c r="B4" s="806">
        <v>43.158283283864563</v>
      </c>
      <c r="C4" s="806">
        <v>91.82529998129435</v>
      </c>
      <c r="D4" s="806">
        <v>29.836678255014853</v>
      </c>
      <c r="E4" s="806">
        <v>33.901903564715866</v>
      </c>
      <c r="F4" s="806">
        <v>59.664223051674483</v>
      </c>
      <c r="G4" s="806">
        <v>46.602228768096879</v>
      </c>
      <c r="H4" s="806" t="s">
        <v>164</v>
      </c>
      <c r="I4" s="806">
        <v>9.5499462180694916</v>
      </c>
      <c r="J4" s="806">
        <v>20.810240368952215</v>
      </c>
      <c r="K4" s="806">
        <v>50.629107042991677</v>
      </c>
      <c r="L4" s="806">
        <v>10.413496451371319</v>
      </c>
      <c r="M4" s="807" t="s">
        <v>164</v>
      </c>
    </row>
    <row r="5" spans="1:13" ht="12.75">
      <c r="A5" s="465">
        <v>1971</v>
      </c>
      <c r="B5" s="806">
        <v>41.064667280691339</v>
      </c>
      <c r="C5" s="806">
        <v>90.095068483857048</v>
      </c>
      <c r="D5" s="806">
        <v>22.784607367858435</v>
      </c>
      <c r="E5" s="806">
        <v>35.336132510539862</v>
      </c>
      <c r="F5" s="806">
        <v>57.215716218094521</v>
      </c>
      <c r="G5" s="806">
        <v>45.636509678508169</v>
      </c>
      <c r="H5" s="806" t="s">
        <v>164</v>
      </c>
      <c r="I5" s="806">
        <v>13.532553905229094</v>
      </c>
      <c r="J5" s="806">
        <v>22.665764069396108</v>
      </c>
      <c r="K5" s="806">
        <v>64.598506996005071</v>
      </c>
      <c r="L5" s="806">
        <v>10.36054178813967</v>
      </c>
      <c r="M5" s="807" t="s">
        <v>164</v>
      </c>
    </row>
    <row r="6" spans="1:13" ht="12.75">
      <c r="A6" s="465">
        <v>1972</v>
      </c>
      <c r="B6" s="806">
        <v>47.579159365343635</v>
      </c>
      <c r="C6" s="806">
        <v>99.847563079530502</v>
      </c>
      <c r="D6" s="806">
        <v>24.780751574045727</v>
      </c>
      <c r="E6" s="806">
        <v>35.96922608747613</v>
      </c>
      <c r="F6" s="806">
        <v>56.514933493714324</v>
      </c>
      <c r="G6" s="806">
        <v>48.607991707329269</v>
      </c>
      <c r="H6" s="806" t="s">
        <v>164</v>
      </c>
      <c r="I6" s="806">
        <v>19.580232882520992</v>
      </c>
      <c r="J6" s="806">
        <v>24.418341917612111</v>
      </c>
      <c r="K6" s="806">
        <v>59.996728042264728</v>
      </c>
      <c r="L6" s="806">
        <v>9.1489358119118709</v>
      </c>
      <c r="M6" s="807" t="s">
        <v>164</v>
      </c>
    </row>
    <row r="7" spans="1:13" ht="12.75">
      <c r="A7" s="465">
        <v>1973</v>
      </c>
      <c r="B7" s="806">
        <v>59.372871068592993</v>
      </c>
      <c r="C7" s="806">
        <v>111.65562692518553</v>
      </c>
      <c r="D7" s="806">
        <v>26.922945466056468</v>
      </c>
      <c r="E7" s="806">
        <v>37.399537250588715</v>
      </c>
      <c r="F7" s="806">
        <v>60.530381616080945</v>
      </c>
      <c r="G7" s="806">
        <v>53.64465860838996</v>
      </c>
      <c r="H7" s="806">
        <v>78.113525434735465</v>
      </c>
      <c r="I7" s="806">
        <v>28.747512391655867</v>
      </c>
      <c r="J7" s="806">
        <v>25.107865629520077</v>
      </c>
      <c r="K7" s="806">
        <v>70.662545948104423</v>
      </c>
      <c r="L7" s="806">
        <v>10.026046628020092</v>
      </c>
      <c r="M7" s="807" t="s">
        <v>164</v>
      </c>
    </row>
    <row r="8" spans="1:13" ht="12.75">
      <c r="A8" s="465">
        <v>1974</v>
      </c>
      <c r="B8" s="806">
        <v>55.024935447685664</v>
      </c>
      <c r="C8" s="806">
        <v>98.628779682758321</v>
      </c>
      <c r="D8" s="806">
        <v>24.626321411067956</v>
      </c>
      <c r="E8" s="806">
        <v>41.416094608753681</v>
      </c>
      <c r="F8" s="806">
        <v>62.203729844574006</v>
      </c>
      <c r="G8" s="806">
        <v>57.548014309560472</v>
      </c>
      <c r="H8" s="806">
        <v>73.720240265595507</v>
      </c>
      <c r="I8" s="806">
        <v>85.033574267894579</v>
      </c>
      <c r="J8" s="806">
        <v>31.754354192738372</v>
      </c>
      <c r="K8" s="806">
        <v>64.532538371421552</v>
      </c>
      <c r="L8" s="806">
        <v>9.0271306540064788</v>
      </c>
      <c r="M8" s="807" t="s">
        <v>164</v>
      </c>
    </row>
    <row r="9" spans="1:13" ht="12.75">
      <c r="A9" s="465">
        <v>1975</v>
      </c>
      <c r="B9" s="806">
        <v>50.020207101884836</v>
      </c>
      <c r="C9" s="806">
        <v>91.447067255333153</v>
      </c>
      <c r="D9" s="806">
        <v>20.454043412317702</v>
      </c>
      <c r="E9" s="806">
        <v>44.7751716789328</v>
      </c>
      <c r="F9" s="806">
        <v>54.788618291394954</v>
      </c>
      <c r="G9" s="806">
        <v>46.949394894759408</v>
      </c>
      <c r="H9" s="806">
        <v>80.330149402960799</v>
      </c>
      <c r="I9" s="806">
        <v>103.63494864657065</v>
      </c>
      <c r="J9" s="806">
        <v>36.839547486735249</v>
      </c>
      <c r="K9" s="806">
        <v>51.846989342995116</v>
      </c>
      <c r="L9" s="806">
        <v>10.315743749987442</v>
      </c>
      <c r="M9" s="807" t="s">
        <v>164</v>
      </c>
    </row>
    <row r="10" spans="1:13" ht="12.75">
      <c r="A10" s="465">
        <v>1976</v>
      </c>
      <c r="B10" s="806">
        <v>53.551124305148953</v>
      </c>
      <c r="C10" s="806">
        <v>90.283828184694343</v>
      </c>
      <c r="D10" s="806">
        <v>21.319656137904577</v>
      </c>
      <c r="E10" s="806">
        <v>47.721214877946693</v>
      </c>
      <c r="F10" s="806">
        <v>57.799834094201096</v>
      </c>
      <c r="G10" s="806">
        <v>52.459576704076056</v>
      </c>
      <c r="H10" s="806">
        <v>97.736429229166887</v>
      </c>
      <c r="I10" s="806">
        <v>150.83494427923063</v>
      </c>
      <c r="J10" s="806">
        <v>42.867258633844962</v>
      </c>
      <c r="K10" s="806">
        <v>50.19414907870501</v>
      </c>
      <c r="L10" s="806">
        <v>10.066012873957543</v>
      </c>
      <c r="M10" s="807" t="s">
        <v>164</v>
      </c>
    </row>
    <row r="11" spans="1:13" ht="12.75">
      <c r="A11" s="465">
        <v>1977</v>
      </c>
      <c r="B11" s="806">
        <v>52.108370537868076</v>
      </c>
      <c r="C11" s="806">
        <v>87.925493419713263</v>
      </c>
      <c r="D11" s="806">
        <v>22.690643437737247</v>
      </c>
      <c r="E11" s="806">
        <v>52.41925557367157</v>
      </c>
      <c r="F11" s="806">
        <v>55.067560963698696</v>
      </c>
      <c r="G11" s="806">
        <v>48.788270438225759</v>
      </c>
      <c r="H11" s="806">
        <v>108.99132877544685</v>
      </c>
      <c r="I11" s="806">
        <v>166.43244320194574</v>
      </c>
      <c r="J11" s="806">
        <v>51.454134474676408</v>
      </c>
      <c r="K11" s="806">
        <v>49.146625314714619</v>
      </c>
      <c r="L11" s="806">
        <v>9.7169235562095775</v>
      </c>
      <c r="M11" s="807">
        <v>62.001640833114834</v>
      </c>
    </row>
    <row r="12" spans="1:13" ht="12.75">
      <c r="A12" s="465">
        <v>1978</v>
      </c>
      <c r="B12" s="806">
        <v>54.527513820832695</v>
      </c>
      <c r="C12" s="806">
        <v>83.161706971978958</v>
      </c>
      <c r="D12" s="806">
        <v>23.491734716962455</v>
      </c>
      <c r="E12" s="806">
        <v>56.432198029824889</v>
      </c>
      <c r="F12" s="806">
        <v>55.020791224832003</v>
      </c>
      <c r="G12" s="806">
        <v>50.170222256978619</v>
      </c>
      <c r="H12" s="806">
        <v>107.72317828154081</v>
      </c>
      <c r="I12" s="806">
        <v>154.98627854766201</v>
      </c>
      <c r="J12" s="806">
        <v>59.601111965356779</v>
      </c>
      <c r="K12" s="806">
        <v>47.649644987627518</v>
      </c>
      <c r="L12" s="806">
        <v>10.588375140686566</v>
      </c>
      <c r="M12" s="807">
        <v>61.242143533245859</v>
      </c>
    </row>
    <row r="13" spans="1:13" ht="12.75">
      <c r="A13" s="465">
        <v>1979</v>
      </c>
      <c r="B13" s="806">
        <v>52.581232941068869</v>
      </c>
      <c r="C13" s="806">
        <v>81.108320413618557</v>
      </c>
      <c r="D13" s="806">
        <v>26.013581970750199</v>
      </c>
      <c r="E13" s="806">
        <v>59.991483754704475</v>
      </c>
      <c r="F13" s="806">
        <v>59.947794021888072</v>
      </c>
      <c r="G13" s="806">
        <v>51.653689455774668</v>
      </c>
      <c r="H13" s="806">
        <v>100.33093603603415</v>
      </c>
      <c r="I13" s="806">
        <v>163.82246593513676</v>
      </c>
      <c r="J13" s="806">
        <v>64.180612745454411</v>
      </c>
      <c r="K13" s="806">
        <v>60.102491505160955</v>
      </c>
      <c r="L13" s="806">
        <v>15.305682021724467</v>
      </c>
      <c r="M13" s="807">
        <v>48.77694360529776</v>
      </c>
    </row>
    <row r="14" spans="1:13" ht="12.75">
      <c r="A14" s="465">
        <v>1980</v>
      </c>
      <c r="B14" s="806">
        <v>48.818586505026431</v>
      </c>
      <c r="C14" s="806">
        <v>71.341794724862751</v>
      </c>
      <c r="D14" s="806">
        <v>27.26768683969815</v>
      </c>
      <c r="E14" s="806">
        <v>63.053373120387242</v>
      </c>
      <c r="F14" s="806">
        <v>58.511567382759736</v>
      </c>
      <c r="G14" s="806">
        <v>45.798724306224145</v>
      </c>
      <c r="H14" s="806">
        <v>120.95488473263828</v>
      </c>
      <c r="I14" s="806">
        <v>146.54829525596281</v>
      </c>
      <c r="J14" s="806">
        <v>72.049153089243973</v>
      </c>
      <c r="K14" s="806">
        <v>60.041597390160746</v>
      </c>
      <c r="L14" s="806">
        <v>15.295689456596948</v>
      </c>
      <c r="M14" s="807">
        <v>47.009643443217861</v>
      </c>
    </row>
    <row r="15" spans="1:13" ht="12.75">
      <c r="A15" s="465">
        <v>1981</v>
      </c>
      <c r="B15" s="806">
        <v>42.180612763195043</v>
      </c>
      <c r="C15" s="806">
        <v>68.475429827894288</v>
      </c>
      <c r="D15" s="806">
        <v>27.570196591948331</v>
      </c>
      <c r="E15" s="806">
        <v>63.313431679757166</v>
      </c>
      <c r="F15" s="806">
        <v>58.338460602535442</v>
      </c>
      <c r="G15" s="806">
        <v>45.353726653902598</v>
      </c>
      <c r="H15" s="806">
        <v>116.83094061900357</v>
      </c>
      <c r="I15" s="806">
        <v>106.31900801020581</v>
      </c>
      <c r="J15" s="806">
        <v>76.479217740801872</v>
      </c>
      <c r="K15" s="806">
        <v>52.920189238513956</v>
      </c>
      <c r="L15" s="806">
        <v>17.857732976475681</v>
      </c>
      <c r="M15" s="807">
        <v>37.906596136088631</v>
      </c>
    </row>
    <row r="16" spans="1:13" ht="12.75">
      <c r="A16" s="465">
        <v>1982</v>
      </c>
      <c r="B16" s="806">
        <v>45.391395314200871</v>
      </c>
      <c r="C16" s="806">
        <v>70.093378691638591</v>
      </c>
      <c r="D16" s="806">
        <v>29.589102576441093</v>
      </c>
      <c r="E16" s="806">
        <v>60.374220764207244</v>
      </c>
      <c r="F16" s="806">
        <v>57.767029439910978</v>
      </c>
      <c r="G16" s="806">
        <v>40.630901867173534</v>
      </c>
      <c r="H16" s="806">
        <v>123.43070674705859</v>
      </c>
      <c r="I16" s="806">
        <v>106.67927890005636</v>
      </c>
      <c r="J16" s="806">
        <v>82.922538004639065</v>
      </c>
      <c r="K16" s="806">
        <v>46.608085901496807</v>
      </c>
      <c r="L16" s="806">
        <v>19.429499298073239</v>
      </c>
      <c r="M16" s="807">
        <v>39.488788324894372</v>
      </c>
    </row>
    <row r="17" spans="1:13" ht="12.75">
      <c r="A17" s="465">
        <v>1983</v>
      </c>
      <c r="B17" s="806">
        <v>48.186104950943445</v>
      </c>
      <c r="C17" s="806">
        <v>75.395861278222014</v>
      </c>
      <c r="D17" s="806">
        <v>31.948475379245707</v>
      </c>
      <c r="E17" s="806">
        <v>64.04376818502989</v>
      </c>
      <c r="F17" s="806">
        <v>57.884212090916364</v>
      </c>
      <c r="G17" s="806">
        <v>44.853214081684321</v>
      </c>
      <c r="H17" s="806">
        <v>119.07876197930024</v>
      </c>
      <c r="I17" s="806">
        <v>115.17266810099434</v>
      </c>
      <c r="J17" s="806">
        <v>86.960291391466839</v>
      </c>
      <c r="K17" s="806">
        <v>46.089600627940051</v>
      </c>
      <c r="L17" s="806">
        <v>21.332155295255259</v>
      </c>
      <c r="M17" s="807">
        <v>44.053241789688428</v>
      </c>
    </row>
    <row r="18" spans="1:13" ht="12.75">
      <c r="A18" s="465">
        <v>1984</v>
      </c>
      <c r="B18" s="806">
        <v>57.327819422715287</v>
      </c>
      <c r="C18" s="806">
        <v>78.383415874502731</v>
      </c>
      <c r="D18" s="806">
        <v>35.85454151303086</v>
      </c>
      <c r="E18" s="806">
        <v>66.581380760848177</v>
      </c>
      <c r="F18" s="806">
        <v>60.141482428111672</v>
      </c>
      <c r="G18" s="806">
        <v>50.042053768766053</v>
      </c>
      <c r="H18" s="806">
        <v>110.56583230115065</v>
      </c>
      <c r="I18" s="806">
        <v>90.879544166480969</v>
      </c>
      <c r="J18" s="806">
        <v>83.06313704308441</v>
      </c>
      <c r="K18" s="806">
        <v>55.646638853943209</v>
      </c>
      <c r="L18" s="806">
        <v>21.736470076922554</v>
      </c>
      <c r="M18" s="807">
        <v>48.292267178861579</v>
      </c>
    </row>
    <row r="19" spans="1:13" ht="12.75">
      <c r="A19" s="465">
        <v>1985</v>
      </c>
      <c r="B19" s="806">
        <v>57.701855982939463</v>
      </c>
      <c r="C19" s="806">
        <v>78.5403391048049</v>
      </c>
      <c r="D19" s="806">
        <v>37.50352845609622</v>
      </c>
      <c r="E19" s="806">
        <v>64.611082511191526</v>
      </c>
      <c r="F19" s="806">
        <v>61.489596967204164</v>
      </c>
      <c r="G19" s="806">
        <v>53.966847059753853</v>
      </c>
      <c r="H19" s="806">
        <v>99.698350311617986</v>
      </c>
      <c r="I19" s="806">
        <v>116.44147966318583</v>
      </c>
      <c r="J19" s="806">
        <v>69.277783378119295</v>
      </c>
      <c r="K19" s="806">
        <v>57.662449995679424</v>
      </c>
      <c r="L19" s="806">
        <v>25.579248565415476</v>
      </c>
      <c r="M19" s="807">
        <v>54.558972218820585</v>
      </c>
    </row>
    <row r="20" spans="1:13" ht="12.75">
      <c r="A20" s="465">
        <v>1986</v>
      </c>
      <c r="B20" s="806">
        <v>55.56557347941996</v>
      </c>
      <c r="C20" s="806">
        <v>76.899995316909369</v>
      </c>
      <c r="D20" s="806">
        <v>45.157310582409501</v>
      </c>
      <c r="E20" s="806">
        <v>63.122414489232078</v>
      </c>
      <c r="F20" s="806">
        <v>57.79376002028603</v>
      </c>
      <c r="G20" s="806">
        <v>53.813016658623113</v>
      </c>
      <c r="H20" s="806">
        <v>102.68193973673515</v>
      </c>
      <c r="I20" s="806">
        <v>99.850842765634241</v>
      </c>
      <c r="J20" s="806">
        <v>64.616723576163039</v>
      </c>
      <c r="K20" s="806">
        <v>60.828196033729107</v>
      </c>
      <c r="L20" s="806">
        <v>27.514571077529382</v>
      </c>
      <c r="M20" s="807">
        <v>62.219336579779458</v>
      </c>
    </row>
    <row r="21" spans="1:13" ht="12.75">
      <c r="A21" s="465">
        <v>1987</v>
      </c>
      <c r="B21" s="806">
        <v>64.944805076083028</v>
      </c>
      <c r="C21" s="806">
        <v>81.683576054260527</v>
      </c>
      <c r="D21" s="806">
        <v>53.5039503222159</v>
      </c>
      <c r="E21" s="806">
        <v>68.975673287476909</v>
      </c>
      <c r="F21" s="806">
        <v>59.421027669650776</v>
      </c>
      <c r="G21" s="806">
        <v>61.329872032921678</v>
      </c>
      <c r="H21" s="806">
        <v>100.34797342073507</v>
      </c>
      <c r="I21" s="806">
        <v>87.766484391684656</v>
      </c>
      <c r="J21" s="806">
        <v>72.787322463787959</v>
      </c>
      <c r="K21" s="806">
        <v>64.988580575293284</v>
      </c>
      <c r="L21" s="806">
        <v>31.04718752081698</v>
      </c>
      <c r="M21" s="807">
        <v>70.334999216946102</v>
      </c>
    </row>
    <row r="22" spans="1:13" ht="12.75">
      <c r="A22" s="465">
        <v>1988</v>
      </c>
      <c r="B22" s="806">
        <v>66.122823025413538</v>
      </c>
      <c r="C22" s="806">
        <v>85.83262812509588</v>
      </c>
      <c r="D22" s="806">
        <v>63.834821014588748</v>
      </c>
      <c r="E22" s="806">
        <v>68.073946147123593</v>
      </c>
      <c r="F22" s="806">
        <v>61.134809880663262</v>
      </c>
      <c r="G22" s="806">
        <v>65.692284018013453</v>
      </c>
      <c r="H22" s="806">
        <v>104.88642804942585</v>
      </c>
      <c r="I22" s="806">
        <v>87.036099548180559</v>
      </c>
      <c r="J22" s="806">
        <v>74.683142385637169</v>
      </c>
      <c r="K22" s="806">
        <v>68.854441613011431</v>
      </c>
      <c r="L22" s="806">
        <v>30.080324552799496</v>
      </c>
      <c r="M22" s="807">
        <v>77.378286859778399</v>
      </c>
    </row>
    <row r="23" spans="1:13" ht="12.75">
      <c r="A23" s="465">
        <v>1989</v>
      </c>
      <c r="B23" s="806">
        <v>67.211080952593704</v>
      </c>
      <c r="C23" s="806">
        <v>82.070376510759857</v>
      </c>
      <c r="D23" s="806">
        <v>71.31384211668589</v>
      </c>
      <c r="E23" s="806">
        <v>69.210694091736002</v>
      </c>
      <c r="F23" s="806">
        <v>65.390772765189368</v>
      </c>
      <c r="G23" s="806">
        <v>65.748607739486417</v>
      </c>
      <c r="H23" s="806">
        <v>102.26756692480916</v>
      </c>
      <c r="I23" s="806">
        <v>88.51439766852134</v>
      </c>
      <c r="J23" s="806">
        <v>77.514690652813897</v>
      </c>
      <c r="K23" s="806">
        <v>72.563846236081503</v>
      </c>
      <c r="L23" s="806">
        <v>29.249485287023592</v>
      </c>
      <c r="M23" s="807">
        <v>75.883592144208563</v>
      </c>
    </row>
    <row r="24" spans="1:13" ht="12.75">
      <c r="A24" s="465">
        <v>1990</v>
      </c>
      <c r="B24" s="806">
        <v>76.330136944912908</v>
      </c>
      <c r="C24" s="806">
        <v>83.155887370162588</v>
      </c>
      <c r="D24" s="806">
        <v>75.842852892951242</v>
      </c>
      <c r="E24" s="806">
        <v>73.121084196596414</v>
      </c>
      <c r="F24" s="806">
        <v>63.824231005439607</v>
      </c>
      <c r="G24" s="806">
        <v>69.149757143078546</v>
      </c>
      <c r="H24" s="806">
        <v>136.27008370097775</v>
      </c>
      <c r="I24" s="806">
        <v>95.012738452638828</v>
      </c>
      <c r="J24" s="806">
        <v>82.701157722101783</v>
      </c>
      <c r="K24" s="806">
        <v>80.88274628342937</v>
      </c>
      <c r="L24" s="806">
        <v>29.709950105320569</v>
      </c>
      <c r="M24" s="807">
        <v>73.846007739441276</v>
      </c>
    </row>
    <row r="25" spans="1:13" ht="12.75">
      <c r="A25" s="465">
        <v>1991</v>
      </c>
      <c r="B25" s="806">
        <v>85.664216656208993</v>
      </c>
      <c r="C25" s="806">
        <v>88.100333705508945</v>
      </c>
      <c r="D25" s="806">
        <v>79.619728042884759</v>
      </c>
      <c r="E25" s="806">
        <v>91.088340073859953</v>
      </c>
      <c r="F25" s="806">
        <v>67.907281794212125</v>
      </c>
      <c r="G25" s="806">
        <v>74.435639879296687</v>
      </c>
      <c r="H25" s="806">
        <v>133.16305408313082</v>
      </c>
      <c r="I25" s="806">
        <v>105.04547122602672</v>
      </c>
      <c r="J25" s="806">
        <v>90.646892957355263</v>
      </c>
      <c r="K25" s="806">
        <v>81.579413155435773</v>
      </c>
      <c r="L25" s="806">
        <v>33.654105838742758</v>
      </c>
      <c r="M25" s="807">
        <v>77.280901709113664</v>
      </c>
    </row>
    <row r="26" spans="1:13" ht="12.75">
      <c r="A26" s="465">
        <v>1992</v>
      </c>
      <c r="B26" s="806">
        <v>88.717151299980557</v>
      </c>
      <c r="C26" s="806">
        <v>98.729491515079332</v>
      </c>
      <c r="D26" s="806">
        <v>74.214568672134078</v>
      </c>
      <c r="E26" s="806">
        <v>101.40017646852763</v>
      </c>
      <c r="F26" s="806">
        <v>78.792915331069096</v>
      </c>
      <c r="G26" s="806">
        <v>80.384190155896505</v>
      </c>
      <c r="H26" s="806">
        <v>131.53697100812667</v>
      </c>
      <c r="I26" s="806">
        <v>98.818493169622357</v>
      </c>
      <c r="J26" s="806">
        <v>92.963592339243434</v>
      </c>
      <c r="K26" s="806">
        <v>91.709559884587946</v>
      </c>
      <c r="L26" s="806">
        <v>44.205294955957548</v>
      </c>
      <c r="M26" s="807">
        <v>82.740430787133022</v>
      </c>
    </row>
    <row r="27" spans="1:13" ht="12.75">
      <c r="A27" s="465">
        <v>1993</v>
      </c>
      <c r="B27" s="806">
        <v>85.142956172294859</v>
      </c>
      <c r="C27" s="806">
        <v>106.94312329148818</v>
      </c>
      <c r="D27" s="806">
        <v>83.451316146732452</v>
      </c>
      <c r="E27" s="806">
        <v>95.28418980723329</v>
      </c>
      <c r="F27" s="806">
        <v>91.099577314995642</v>
      </c>
      <c r="G27" s="806">
        <v>84.150919708902023</v>
      </c>
      <c r="H27" s="806">
        <v>120.25544192470818</v>
      </c>
      <c r="I27" s="806">
        <v>98.173023711568447</v>
      </c>
      <c r="J27" s="806">
        <v>92.830690457045208</v>
      </c>
      <c r="K27" s="806">
        <v>90.260339119035635</v>
      </c>
      <c r="L27" s="806">
        <v>63.50409617406563</v>
      </c>
      <c r="M27" s="807">
        <v>87.562392453496329</v>
      </c>
    </row>
    <row r="28" spans="1:13" ht="12.75">
      <c r="A28" s="465">
        <v>1994</v>
      </c>
      <c r="B28" s="806">
        <v>92.381832580717656</v>
      </c>
      <c r="C28" s="806">
        <v>99.545376666513789</v>
      </c>
      <c r="D28" s="806">
        <v>102.22430161128446</v>
      </c>
      <c r="E28" s="806">
        <v>110.00150212828724</v>
      </c>
      <c r="F28" s="806">
        <v>98.471171178023653</v>
      </c>
      <c r="G28" s="806">
        <v>92.525281738210836</v>
      </c>
      <c r="H28" s="806">
        <v>95.01599721990415</v>
      </c>
      <c r="I28" s="806">
        <v>96.438293438908588</v>
      </c>
      <c r="J28" s="806">
        <v>95.066619851555117</v>
      </c>
      <c r="K28" s="806">
        <v>95.525032753620522</v>
      </c>
      <c r="L28" s="806">
        <v>92.318403216773177</v>
      </c>
      <c r="M28" s="807">
        <v>96.673033591194311</v>
      </c>
    </row>
    <row r="29" spans="1:13" ht="12.75">
      <c r="A29" s="465">
        <v>1995</v>
      </c>
      <c r="B29" s="806">
        <v>100</v>
      </c>
      <c r="C29" s="806">
        <v>99.999999999946127</v>
      </c>
      <c r="D29" s="806">
        <v>100</v>
      </c>
      <c r="E29" s="806">
        <v>100</v>
      </c>
      <c r="F29" s="806">
        <v>100</v>
      </c>
      <c r="G29" s="806">
        <v>100</v>
      </c>
      <c r="H29" s="806">
        <v>100</v>
      </c>
      <c r="I29" s="806">
        <v>100</v>
      </c>
      <c r="J29" s="806">
        <v>100</v>
      </c>
      <c r="K29" s="806">
        <v>100</v>
      </c>
      <c r="L29" s="806">
        <v>100</v>
      </c>
      <c r="M29" s="807">
        <v>100</v>
      </c>
    </row>
    <row r="30" spans="1:13" ht="12.75">
      <c r="A30" s="465">
        <v>1996</v>
      </c>
      <c r="B30" s="806">
        <v>103.081261501912</v>
      </c>
      <c r="C30" s="806">
        <v>97.404120267062709</v>
      </c>
      <c r="D30" s="806">
        <v>105.93271142437106</v>
      </c>
      <c r="E30" s="806">
        <v>92.505913917381449</v>
      </c>
      <c r="F30" s="806">
        <v>84.535485170376106</v>
      </c>
      <c r="G30" s="806">
        <v>109.40005245409721</v>
      </c>
      <c r="H30" s="806">
        <v>112.09040085819564</v>
      </c>
      <c r="I30" s="806">
        <v>103.772310646503</v>
      </c>
      <c r="J30" s="806">
        <v>100.89055511559341</v>
      </c>
      <c r="K30" s="806">
        <v>101.32263478507693</v>
      </c>
      <c r="L30" s="806">
        <v>97.309103754259425</v>
      </c>
      <c r="M30" s="807">
        <v>92.253246695834179</v>
      </c>
    </row>
    <row r="31" spans="1:13" ht="12.75">
      <c r="A31" s="465">
        <v>1997</v>
      </c>
      <c r="B31" s="806">
        <v>109.52752515735291</v>
      </c>
      <c r="C31" s="806">
        <v>93.504471424679195</v>
      </c>
      <c r="D31" s="806">
        <v>112.15841970291254</v>
      </c>
      <c r="E31" s="806">
        <v>56.084496056055265</v>
      </c>
      <c r="F31" s="806">
        <v>92.689841275757942</v>
      </c>
      <c r="G31" s="806">
        <v>113.62083417543055</v>
      </c>
      <c r="H31" s="806">
        <v>116.22304051579114</v>
      </c>
      <c r="I31" s="806">
        <v>100.36705514643916</v>
      </c>
      <c r="J31" s="806">
        <v>116.62650312300215</v>
      </c>
      <c r="K31" s="806">
        <v>114.39990945553832</v>
      </c>
      <c r="L31" s="806">
        <v>94.705941068645259</v>
      </c>
      <c r="M31" s="807">
        <v>93.184054307977732</v>
      </c>
    </row>
    <row r="32" spans="1:13" ht="12.75">
      <c r="A32" s="465">
        <v>1998</v>
      </c>
      <c r="B32" s="806">
        <v>110.52101335756097</v>
      </c>
      <c r="C32" s="806">
        <v>105.11818704342359</v>
      </c>
      <c r="D32" s="806">
        <v>95.59762425806889</v>
      </c>
      <c r="E32" s="806">
        <v>62.044372444780343</v>
      </c>
      <c r="F32" s="806">
        <v>100.73473776462114</v>
      </c>
      <c r="G32" s="806">
        <v>110.39897873426163</v>
      </c>
      <c r="H32" s="806">
        <v>112.31563533725698</v>
      </c>
      <c r="I32" s="806">
        <v>91.352870293837796</v>
      </c>
      <c r="J32" s="806">
        <v>100.90301561026332</v>
      </c>
      <c r="K32" s="806">
        <v>114.788886912134</v>
      </c>
      <c r="L32" s="806">
        <v>100.54430245283055</v>
      </c>
      <c r="M32" s="807">
        <v>98.129312361930999</v>
      </c>
    </row>
    <row r="33" spans="1:13" ht="12.75">
      <c r="A33" s="465">
        <v>1999</v>
      </c>
      <c r="B33" s="806">
        <v>123.13472120212019</v>
      </c>
      <c r="C33" s="806">
        <v>114.0116463289071</v>
      </c>
      <c r="D33" s="806">
        <v>115.90788391399892</v>
      </c>
      <c r="E33" s="806">
        <v>60.89428177851471</v>
      </c>
      <c r="F33" s="806">
        <v>91.653899965800221</v>
      </c>
      <c r="G33" s="806">
        <v>106.9808827295947</v>
      </c>
      <c r="H33" s="806">
        <v>114.68346212361121</v>
      </c>
      <c r="I33" s="806">
        <v>97.486466874878161</v>
      </c>
      <c r="J33" s="806">
        <v>106.16888293841149</v>
      </c>
      <c r="K33" s="806">
        <v>121.72649322281291</v>
      </c>
      <c r="L33" s="806">
        <v>107.18839620096794</v>
      </c>
      <c r="M33" s="807">
        <v>111.40647361672792</v>
      </c>
    </row>
    <row r="34" spans="1:13" ht="12.75">
      <c r="A34" s="465">
        <v>2000</v>
      </c>
      <c r="B34" s="806">
        <v>129.60800977638633</v>
      </c>
      <c r="C34" s="806">
        <v>106.00021971518854</v>
      </c>
      <c r="D34" s="806">
        <v>78.465056490255648</v>
      </c>
      <c r="E34" s="806">
        <v>64.090483789096126</v>
      </c>
      <c r="F34" s="806">
        <v>93.853375241125605</v>
      </c>
      <c r="G34" s="806">
        <v>115.59018467808484</v>
      </c>
      <c r="H34" s="806">
        <v>139.5459550512814</v>
      </c>
      <c r="I34" s="806">
        <v>94.889625498578994</v>
      </c>
      <c r="J34" s="806">
        <v>101.71851024035777</v>
      </c>
      <c r="K34" s="806">
        <v>118.85150551140156</v>
      </c>
      <c r="L34" s="806">
        <v>109.16117816071267</v>
      </c>
      <c r="M34" s="807">
        <v>102.6149223276999</v>
      </c>
    </row>
    <row r="35" spans="1:13" ht="12.75">
      <c r="A35" s="465">
        <v>2001</v>
      </c>
      <c r="B35" s="806">
        <v>130.32040817457127</v>
      </c>
      <c r="C35" s="806">
        <v>95.115218730903692</v>
      </c>
      <c r="D35" s="806">
        <v>89.499708997293951</v>
      </c>
      <c r="E35" s="806">
        <v>83.951119162015075</v>
      </c>
      <c r="F35" s="806">
        <v>108.55108415568712</v>
      </c>
      <c r="G35" s="806">
        <v>107.61699532026159</v>
      </c>
      <c r="H35" s="806">
        <v>165.06927690871831</v>
      </c>
      <c r="I35" s="806">
        <v>105.00760918258196</v>
      </c>
      <c r="J35" s="806">
        <v>108.99658119513515</v>
      </c>
      <c r="K35" s="806">
        <v>109.87449556083033</v>
      </c>
      <c r="L35" s="806">
        <v>103.27187128471287</v>
      </c>
      <c r="M35" s="807">
        <v>91.803800623990185</v>
      </c>
    </row>
    <row r="36" spans="1:13" ht="12.75">
      <c r="A36" s="465">
        <v>2002</v>
      </c>
      <c r="B36" s="806">
        <v>117.93131818282494</v>
      </c>
      <c r="C36" s="806">
        <v>104.29897935640551</v>
      </c>
      <c r="D36" s="806">
        <v>96.39981782165269</v>
      </c>
      <c r="E36" s="806">
        <v>88.387324079548364</v>
      </c>
      <c r="F36" s="806">
        <v>117.85771226065894</v>
      </c>
      <c r="G36" s="806">
        <v>106.54579662988823</v>
      </c>
      <c r="H36" s="806">
        <v>166.35363276578687</v>
      </c>
      <c r="I36" s="806">
        <v>100.73126891403234</v>
      </c>
      <c r="J36" s="806">
        <v>101.82464823546894</v>
      </c>
      <c r="K36" s="806">
        <v>111.57349906611665</v>
      </c>
      <c r="L36" s="806">
        <v>114.59458105405692</v>
      </c>
      <c r="M36" s="807">
        <v>96.849587075531701</v>
      </c>
    </row>
    <row r="37" spans="1:13" ht="12.75">
      <c r="A37" s="465">
        <v>2003</v>
      </c>
      <c r="B37" s="806">
        <v>103.57884491089857</v>
      </c>
      <c r="C37" s="806">
        <v>100.19475810463258</v>
      </c>
      <c r="D37" s="806">
        <v>105.45028428817467</v>
      </c>
      <c r="E37" s="806">
        <v>85.984353001556855</v>
      </c>
      <c r="F37" s="806">
        <v>105.98098907602689</v>
      </c>
      <c r="G37" s="806">
        <v>100.05908820316735</v>
      </c>
      <c r="H37" s="806">
        <v>170.08813592665311</v>
      </c>
      <c r="I37" s="806">
        <v>103.52709576935931</v>
      </c>
      <c r="J37" s="806">
        <v>105.32324749322977</v>
      </c>
      <c r="K37" s="806">
        <v>117.90580470695403</v>
      </c>
      <c r="L37" s="806">
        <v>108.18933563713627</v>
      </c>
      <c r="M37" s="807">
        <v>94.069852370514909</v>
      </c>
    </row>
    <row r="38" spans="1:13" ht="12.75">
      <c r="A38" s="465">
        <v>2004</v>
      </c>
      <c r="B38" s="806">
        <v>98.982929531277733</v>
      </c>
      <c r="C38" s="806">
        <v>96.517093773606959</v>
      </c>
      <c r="D38" s="806">
        <v>107.37447596637993</v>
      </c>
      <c r="E38" s="806">
        <v>77.273813496604973</v>
      </c>
      <c r="F38" s="806">
        <v>117.8003554467352</v>
      </c>
      <c r="G38" s="806">
        <v>100.90907707945135</v>
      </c>
      <c r="H38" s="806">
        <v>162.4384414852845</v>
      </c>
      <c r="I38" s="806">
        <v>117.14834001830152</v>
      </c>
      <c r="J38" s="806">
        <v>121.75454741328305</v>
      </c>
      <c r="K38" s="806">
        <v>123.86511903919161</v>
      </c>
      <c r="L38" s="806">
        <v>106.86496509849584</v>
      </c>
      <c r="M38" s="807">
        <v>89.594063668559244</v>
      </c>
    </row>
    <row r="39" spans="1:13" ht="12.75">
      <c r="A39" s="465">
        <v>2005</v>
      </c>
      <c r="B39" s="806">
        <v>83.099121292542662</v>
      </c>
      <c r="C39" s="806" t="s">
        <v>164</v>
      </c>
      <c r="D39" s="806">
        <v>89.881271536653898</v>
      </c>
      <c r="E39" s="806">
        <v>75.575591233000992</v>
      </c>
      <c r="F39" s="806">
        <v>98.084103648930665</v>
      </c>
      <c r="G39" s="806">
        <v>102.51695960340123</v>
      </c>
      <c r="H39" s="806">
        <v>185.2784099540024</v>
      </c>
      <c r="I39" s="806">
        <v>114.84632148346742</v>
      </c>
      <c r="J39" s="806">
        <v>116.50155030203281</v>
      </c>
      <c r="K39" s="806">
        <v>108.41084505082414</v>
      </c>
      <c r="L39" s="806">
        <v>91.912786772387534</v>
      </c>
      <c r="M39" s="807">
        <v>90.78436181764981</v>
      </c>
    </row>
    <row r="40" spans="1:13" ht="12.75">
      <c r="A40" s="465">
        <v>2006</v>
      </c>
      <c r="B40" s="806">
        <v>84.195749749826604</v>
      </c>
      <c r="C40" s="806" t="s">
        <v>164</v>
      </c>
      <c r="D40" s="806">
        <v>86.586525642121188</v>
      </c>
      <c r="E40" s="806">
        <v>108.96707569939231</v>
      </c>
      <c r="F40" s="806">
        <v>108.83770772150447</v>
      </c>
      <c r="G40" s="806">
        <v>100.83320159633831</v>
      </c>
      <c r="H40" s="806">
        <v>199.64383787847603</v>
      </c>
      <c r="I40" s="806">
        <v>113.81998737424344</v>
      </c>
      <c r="J40" s="806">
        <v>116.71242603613268</v>
      </c>
      <c r="K40" s="806">
        <v>98.10908428174443</v>
      </c>
      <c r="L40" s="806">
        <v>87.549142469271374</v>
      </c>
      <c r="M40" s="807">
        <v>88.434323681888401</v>
      </c>
    </row>
    <row r="41" spans="1:13" ht="12.75">
      <c r="A41" s="466">
        <v>2007</v>
      </c>
      <c r="B41" s="517">
        <v>83.425585721102479</v>
      </c>
      <c r="C41" s="517" t="s">
        <v>164</v>
      </c>
      <c r="D41" s="517">
        <v>91.273687031343826</v>
      </c>
      <c r="E41" s="517">
        <v>98.959614754220581</v>
      </c>
      <c r="F41" s="517">
        <v>112.3184783552161</v>
      </c>
      <c r="G41" s="517">
        <v>108.88167959653589</v>
      </c>
      <c r="H41" s="517" t="s">
        <v>164</v>
      </c>
      <c r="I41" s="517">
        <v>110.6379973610203</v>
      </c>
      <c r="J41" s="517">
        <v>118.08894478519957</v>
      </c>
      <c r="K41" s="517">
        <v>99.560778838155926</v>
      </c>
      <c r="L41" s="517">
        <v>94.857784970967344</v>
      </c>
      <c r="M41" s="809">
        <v>82.091488139129382</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1098" t="s">
        <v>901</v>
      </c>
      <c r="B44" s="858">
        <f t="shared" ref="B44:M44" si="0">IF(ISERROR((POWER(VLOOKUP(VALUE(RIGHT($A44,4)),$A$3:$M$42,COLUMN(B$42),)/VLOOKUP(VALUE(LEFT($A44,4)),$A$3:$M$42,COLUMN(B$42),),1/(VALUE(RIGHT($A44,4))-VALUE(LEFT($A44,4))))-1)*100),"n.a.",(POWER(VLOOKUP(VALUE(RIGHT($A44,4)),$A$3:$M$42,COLUMN(B$42),)/VLOOKUP(VALUE(LEFT($A44,4)),$A$3:$M$42,COLUMN(B$42),),1/(VALUE(RIGHT($A44,4))-VALUE(LEFT($A44,4))))-1)*100)</f>
        <v>2.9889497277039379</v>
      </c>
      <c r="C44" s="821">
        <f t="shared" si="0"/>
        <v>1.2672870160125083</v>
      </c>
      <c r="D44" s="821">
        <f t="shared" si="0"/>
        <v>5.8771392408431433</v>
      </c>
      <c r="E44" s="821">
        <f t="shared" si="0"/>
        <v>0.85099040059573028</v>
      </c>
      <c r="F44" s="821">
        <f t="shared" si="0"/>
        <v>2.9586176239746464</v>
      </c>
      <c r="G44" s="821">
        <f t="shared" si="0"/>
        <v>3.3462848235314979</v>
      </c>
      <c r="H44" s="821">
        <f t="shared" si="0"/>
        <v>1.2362520515992292</v>
      </c>
      <c r="I44" s="821">
        <f t="shared" si="0"/>
        <v>-0.92863645455664168</v>
      </c>
      <c r="J44" s="821">
        <f t="shared" si="0"/>
        <v>2.2101470092723785</v>
      </c>
      <c r="K44" s="821">
        <f t="shared" si="0"/>
        <v>3.063297312134261</v>
      </c>
      <c r="L44" s="821">
        <f t="shared" si="0"/>
        <v>8.4370669535332343</v>
      </c>
      <c r="M44" s="822">
        <f t="shared" si="0"/>
        <v>2.7236663514997206</v>
      </c>
    </row>
    <row r="45" spans="1:13" ht="12.75">
      <c r="A45" s="482"/>
      <c r="B45" s="482"/>
      <c r="C45" s="482"/>
      <c r="D45" s="482"/>
      <c r="E45" s="482"/>
      <c r="F45" s="482"/>
      <c r="G45" s="482"/>
      <c r="H45" s="482"/>
      <c r="I45" s="482"/>
      <c r="J45" s="482"/>
      <c r="K45" s="482"/>
      <c r="L45" s="482"/>
      <c r="M45" s="482"/>
    </row>
    <row r="46" spans="1:13" ht="12.75">
      <c r="A46" s="482" t="s">
        <v>772</v>
      </c>
      <c r="B46" s="482" t="s">
        <v>900</v>
      </c>
      <c r="C46" s="482"/>
      <c r="D46" s="482"/>
      <c r="E46" s="482"/>
      <c r="F46" s="482"/>
      <c r="G46" s="482"/>
      <c r="H46" s="482"/>
      <c r="I46" s="482"/>
      <c r="J46" s="482"/>
      <c r="K46" s="482"/>
      <c r="L46" s="482"/>
      <c r="M46" s="482"/>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6.xml><?xml version="1.0" encoding="utf-8"?>
<worksheet xmlns="http://schemas.openxmlformats.org/spreadsheetml/2006/main" xmlns:r="http://schemas.openxmlformats.org/officeDocument/2006/relationships">
  <dimension ref="A1:P142"/>
  <sheetViews>
    <sheetView showGridLines="0" view="pageBreakPreview" zoomScaleNormal="100" zoomScaleSheetLayoutView="100" workbookViewId="0">
      <selection sqref="A1:P2"/>
    </sheetView>
  </sheetViews>
  <sheetFormatPr defaultRowHeight="15" customHeight="1"/>
  <cols>
    <col min="1" max="1" width="13.28515625" style="225" customWidth="1"/>
    <col min="2" max="16" width="4.5703125" style="17" customWidth="1"/>
    <col min="17" max="16384" width="9.140625" style="17"/>
  </cols>
  <sheetData>
    <row r="1" spans="1:16" ht="15" customHeight="1">
      <c r="A1" s="1137" t="s">
        <v>1086</v>
      </c>
      <c r="B1" s="1105"/>
      <c r="C1" s="1105"/>
      <c r="D1" s="1105"/>
      <c r="E1" s="1105"/>
      <c r="F1" s="1105"/>
      <c r="G1" s="1105"/>
      <c r="H1" s="1105"/>
      <c r="I1" s="1105"/>
      <c r="J1" s="1105"/>
      <c r="K1" s="1105"/>
      <c r="L1" s="1105"/>
      <c r="M1" s="1105"/>
      <c r="N1" s="1105"/>
      <c r="O1" s="1105"/>
      <c r="P1" s="1105"/>
    </row>
    <row r="2" spans="1:16" ht="15" customHeight="1">
      <c r="A2" s="1105"/>
      <c r="B2" s="1105"/>
      <c r="C2" s="1105"/>
      <c r="D2" s="1105"/>
      <c r="E2" s="1105"/>
      <c r="F2" s="1105"/>
      <c r="G2" s="1105"/>
      <c r="H2" s="1105"/>
      <c r="I2" s="1105"/>
      <c r="J2" s="1105"/>
      <c r="K2" s="1105"/>
      <c r="L2" s="1105"/>
      <c r="M2" s="1105"/>
      <c r="N2" s="1105"/>
      <c r="O2" s="1105"/>
      <c r="P2" s="1105"/>
    </row>
    <row r="3" spans="1:16" s="19" customFormat="1" ht="15" customHeight="1">
      <c r="A3" s="241"/>
    </row>
    <row r="4" spans="1:16" s="19" customFormat="1" ht="15" customHeight="1">
      <c r="A4" s="1138" t="s">
        <v>158</v>
      </c>
      <c r="B4" s="1139"/>
      <c r="C4" s="1139"/>
      <c r="D4" s="1139"/>
      <c r="E4" s="1139"/>
      <c r="F4" s="1139"/>
      <c r="G4" s="1139"/>
      <c r="H4" s="1139"/>
      <c r="I4" s="1139"/>
      <c r="J4" s="1139"/>
      <c r="K4" s="1139"/>
      <c r="L4" s="1139"/>
      <c r="M4" s="1139"/>
      <c r="N4" s="1139"/>
      <c r="O4" s="1139"/>
      <c r="P4" s="1140"/>
    </row>
    <row r="5" spans="1:16" s="19" customFormat="1" ht="15" customHeight="1">
      <c r="A5" s="242"/>
      <c r="B5" s="201">
        <v>1987</v>
      </c>
      <c r="C5" s="202">
        <v>1988</v>
      </c>
      <c r="D5" s="202">
        <v>1989</v>
      </c>
      <c r="E5" s="202">
        <v>1990</v>
      </c>
      <c r="F5" s="202">
        <v>1991</v>
      </c>
      <c r="G5" s="202">
        <v>1992</v>
      </c>
      <c r="H5" s="202">
        <v>1993</v>
      </c>
      <c r="I5" s="202">
        <v>1994</v>
      </c>
      <c r="J5" s="202">
        <v>1995</v>
      </c>
      <c r="K5" s="202">
        <v>1996</v>
      </c>
      <c r="L5" s="202">
        <v>1997</v>
      </c>
      <c r="M5" s="202">
        <v>1998</v>
      </c>
      <c r="N5" s="202">
        <v>1999</v>
      </c>
      <c r="O5" s="202">
        <v>2000</v>
      </c>
      <c r="P5" s="203">
        <v>2001</v>
      </c>
    </row>
    <row r="6" spans="1:16" s="19" customFormat="1" ht="15" customHeight="1">
      <c r="A6" s="243" t="s">
        <v>155</v>
      </c>
      <c r="B6" s="579" t="s">
        <v>164</v>
      </c>
      <c r="C6" s="579" t="s">
        <v>164</v>
      </c>
      <c r="D6" s="579" t="s">
        <v>164</v>
      </c>
      <c r="E6" s="579" t="s">
        <v>164</v>
      </c>
      <c r="F6" s="579" t="s">
        <v>164</v>
      </c>
      <c r="G6" s="579" t="s">
        <v>164</v>
      </c>
      <c r="H6" s="579" t="s">
        <v>164</v>
      </c>
      <c r="I6" s="579" t="s">
        <v>164</v>
      </c>
      <c r="J6" s="579" t="s">
        <v>164</v>
      </c>
      <c r="K6" s="579" t="s">
        <v>164</v>
      </c>
      <c r="L6" s="579" t="s">
        <v>164</v>
      </c>
      <c r="M6" s="579" t="s">
        <v>164</v>
      </c>
      <c r="N6" s="579" t="s">
        <v>164</v>
      </c>
      <c r="O6" s="579" t="s">
        <v>164</v>
      </c>
      <c r="P6" s="580" t="s">
        <v>164</v>
      </c>
    </row>
    <row r="7" spans="1:16" s="19" customFormat="1" ht="15" customHeight="1">
      <c r="A7" s="243" t="s">
        <v>154</v>
      </c>
      <c r="B7" s="662">
        <f>[2]intensity!B8</f>
        <v>0.15940811837632474</v>
      </c>
      <c r="C7" s="662">
        <f>[2]intensity!C8</f>
        <v>0.16309134373427278</v>
      </c>
      <c r="D7" s="662">
        <f>[2]intensity!D8</f>
        <v>0.15795990566037738</v>
      </c>
      <c r="E7" s="662">
        <f>[2]intensity!E8</f>
        <v>0.17482386096759042</v>
      </c>
      <c r="F7" s="662">
        <f>[2]intensity!F8</f>
        <v>0.26533966398831266</v>
      </c>
      <c r="G7" s="662">
        <f>[2]intensity!G8</f>
        <v>0.24965517241379312</v>
      </c>
      <c r="H7" s="662">
        <f>[2]intensity!H8</f>
        <v>0.25429790578855765</v>
      </c>
      <c r="I7" s="662">
        <f>[2]intensity!I8</f>
        <v>0.32779977222192092</v>
      </c>
      <c r="J7" s="662">
        <f>[2]intensity!J8</f>
        <v>0.31083642759429353</v>
      </c>
      <c r="K7" s="662">
        <f>[2]intensity!K8</f>
        <v>0.31581701705314447</v>
      </c>
      <c r="L7" s="662">
        <f>[2]intensity!L8</f>
        <v>0.34680014301036827</v>
      </c>
      <c r="M7" s="662">
        <f>[2]intensity!M8</f>
        <v>0.28933695600362269</v>
      </c>
      <c r="N7" s="662">
        <f>[2]intensity!N8</f>
        <v>0.31535500626072438</v>
      </c>
      <c r="O7" s="662">
        <f>[2]intensity!O8</f>
        <v>0.30774184645107872</v>
      </c>
      <c r="P7" s="580" t="s">
        <v>164</v>
      </c>
    </row>
    <row r="8" spans="1:16" s="19" customFormat="1" ht="15" customHeight="1">
      <c r="A8" s="243" t="s">
        <v>153</v>
      </c>
      <c r="B8" s="662">
        <f>[2]intensity!B9</f>
        <v>7.8759689922480614E-2</v>
      </c>
      <c r="C8" s="579" t="s">
        <v>164</v>
      </c>
      <c r="D8" s="662">
        <f>[2]intensity!D9</f>
        <v>5.2774525872161089E-2</v>
      </c>
      <c r="E8" s="579" t="s">
        <v>164</v>
      </c>
      <c r="F8" s="662">
        <f>[2]intensity!F9</f>
        <v>8.3499005964214716E-3</v>
      </c>
      <c r="G8" s="579" t="s">
        <v>164</v>
      </c>
      <c r="H8" s="662">
        <f>[2]intensity!H9</f>
        <v>2.2996057818659658E-2</v>
      </c>
      <c r="I8" s="579" t="s">
        <v>164</v>
      </c>
      <c r="J8" s="662">
        <f>[2]intensity!J9</f>
        <v>7.1887443589062919E-2</v>
      </c>
      <c r="K8" s="579" t="s">
        <v>164</v>
      </c>
      <c r="L8" s="662">
        <f>[2]intensity!L9</f>
        <v>1.7701385325808106E-2</v>
      </c>
      <c r="M8" s="662">
        <f>[2]intensity!M9</f>
        <v>6.8915528296626699E-2</v>
      </c>
      <c r="N8" s="662">
        <f>[2]intensity!N9</f>
        <v>5.4989384288747348E-2</v>
      </c>
      <c r="O8" s="662">
        <f>[2]intensity!O9</f>
        <v>5.2988878591288223E-2</v>
      </c>
      <c r="P8" s="663">
        <f>[2]intensity!P9</f>
        <v>7.040347910123218E-2</v>
      </c>
    </row>
    <row r="9" spans="1:16" s="19" customFormat="1" ht="15" customHeight="1">
      <c r="A9" s="243" t="s">
        <v>152</v>
      </c>
      <c r="B9" s="662">
        <f>[2]intensity!B10</f>
        <v>0.4302566027434655</v>
      </c>
      <c r="C9" s="662">
        <f>[2]intensity!C10</f>
        <v>0.45882920775012065</v>
      </c>
      <c r="D9" s="662">
        <f>[2]intensity!D10</f>
        <v>0.42847036090506768</v>
      </c>
      <c r="E9" s="662">
        <f>[2]intensity!E10</f>
        <v>0.42236920866754468</v>
      </c>
      <c r="F9" s="662">
        <f>[2]intensity!F10</f>
        <v>0.45080237980382698</v>
      </c>
      <c r="G9" s="662">
        <f>[2]intensity!G10</f>
        <v>0.5655840901973066</v>
      </c>
      <c r="H9" s="662">
        <f>[2]intensity!H10</f>
        <v>0.61566827910675237</v>
      </c>
      <c r="I9" s="662">
        <f>[2]intensity!I10</f>
        <v>0.573558923674933</v>
      </c>
      <c r="J9" s="662">
        <f>[2]intensity!J10</f>
        <v>0.55122464269248495</v>
      </c>
      <c r="K9" s="662">
        <f>[2]intensity!K10</f>
        <v>0.58488426195184362</v>
      </c>
      <c r="L9" s="662">
        <f>[2]intensity!L10</f>
        <v>0.59835810332625616</v>
      </c>
      <c r="M9" s="662">
        <f>[2]intensity!M10</f>
        <v>0.70021315552154773</v>
      </c>
      <c r="N9" s="662">
        <f>[2]intensity!N10</f>
        <v>0.69140463557665455</v>
      </c>
      <c r="O9" s="662">
        <f>[2]intensity!O10</f>
        <v>0.68322599194939626</v>
      </c>
      <c r="P9" s="663">
        <f>[2]intensity!P10</f>
        <v>0.807794121736229</v>
      </c>
    </row>
    <row r="10" spans="1:16" s="19" customFormat="1" ht="15" customHeight="1">
      <c r="A10" s="243" t="s">
        <v>151</v>
      </c>
      <c r="B10" s="579" t="s">
        <v>164</v>
      </c>
      <c r="C10" s="579" t="s">
        <v>164</v>
      </c>
      <c r="D10" s="579" t="s">
        <v>164</v>
      </c>
      <c r="E10" s="579" t="s">
        <v>164</v>
      </c>
      <c r="F10" s="662">
        <f>[2]intensity!F11</f>
        <v>0.22047741273100613</v>
      </c>
      <c r="G10" s="579" t="s">
        <v>164</v>
      </c>
      <c r="H10" s="662">
        <f>[2]intensity!H11</f>
        <v>0.26246919917864475</v>
      </c>
      <c r="I10" s="579" t="s">
        <v>164</v>
      </c>
      <c r="J10" s="662">
        <f>[2]intensity!J11</f>
        <v>0.26937441643324</v>
      </c>
      <c r="K10" s="579" t="s">
        <v>164</v>
      </c>
      <c r="L10" s="662">
        <f>[2]intensity!L11</f>
        <v>0.28823270163067433</v>
      </c>
      <c r="M10" s="579" t="s">
        <v>164</v>
      </c>
      <c r="N10" s="662">
        <f>[2]intensity!N11</f>
        <v>0.37137962539972591</v>
      </c>
      <c r="O10" s="579" t="s">
        <v>164</v>
      </c>
      <c r="P10" s="663">
        <f>[2]intensity!P11</f>
        <v>0.27751605995717343</v>
      </c>
    </row>
    <row r="11" spans="1:16" s="19" customFormat="1" ht="15" customHeight="1">
      <c r="A11" s="243" t="s">
        <v>150</v>
      </c>
      <c r="B11" s="662">
        <f>[2]intensity!B12</f>
        <v>8.5368325058263247E-3</v>
      </c>
      <c r="C11" s="662">
        <f>[2]intensity!C12</f>
        <v>7.9351318272221933E-3</v>
      </c>
      <c r="D11" s="662">
        <f>[2]intensity!D12</f>
        <v>7.7943536965347938E-3</v>
      </c>
      <c r="E11" s="579" t="s">
        <v>164</v>
      </c>
      <c r="F11" s="579" t="s">
        <v>164</v>
      </c>
      <c r="G11" s="579" t="s">
        <v>164</v>
      </c>
      <c r="H11" s="579" t="s">
        <v>164</v>
      </c>
      <c r="I11" s="579" t="s">
        <v>164</v>
      </c>
      <c r="J11" s="579" t="s">
        <v>164</v>
      </c>
      <c r="K11" s="579" t="s">
        <v>164</v>
      </c>
      <c r="L11" s="579" t="s">
        <v>164</v>
      </c>
      <c r="M11" s="579" t="s">
        <v>164</v>
      </c>
      <c r="N11" s="579" t="s">
        <v>164</v>
      </c>
      <c r="O11" s="579" t="s">
        <v>164</v>
      </c>
      <c r="P11" s="580" t="s">
        <v>164</v>
      </c>
    </row>
    <row r="12" spans="1:16" s="19" customFormat="1" ht="15" customHeight="1">
      <c r="A12" s="243" t="s">
        <v>149</v>
      </c>
      <c r="B12" s="662">
        <f>[2]intensity!B13</f>
        <v>7.0447615562873517E-2</v>
      </c>
      <c r="C12" s="662">
        <f>[2]intensity!C13</f>
        <v>0.10113063782720903</v>
      </c>
      <c r="D12" s="662">
        <f>[2]intensity!D13</f>
        <v>5.189055894786284E-2</v>
      </c>
      <c r="E12" s="662">
        <f>[2]intensity!E13</f>
        <v>0.12035398230088497</v>
      </c>
      <c r="F12" s="662">
        <f>[2]intensity!F13</f>
        <v>6.1998640380693401E-2</v>
      </c>
      <c r="G12" s="662">
        <f>[2]intensity!G13</f>
        <v>8.2991944764096659E-2</v>
      </c>
      <c r="H12" s="662">
        <f>[2]intensity!H13</f>
        <v>0.10402499999999999</v>
      </c>
      <c r="I12" s="662">
        <f>[2]intensity!I13</f>
        <v>9.0177021867407142E-2</v>
      </c>
      <c r="J12" s="662">
        <f>[2]intensity!J13</f>
        <v>0.11088418114930865</v>
      </c>
      <c r="K12" s="662">
        <f>[2]intensity!K13</f>
        <v>0.11525924024640657</v>
      </c>
      <c r="L12" s="662">
        <f>[2]intensity!L13</f>
        <v>0.15827978971962617</v>
      </c>
      <c r="M12" s="662">
        <f>[2]intensity!M13</f>
        <v>0.17024675509912995</v>
      </c>
      <c r="N12" s="662">
        <f>[2]intensity!N13</f>
        <v>0.17371003482114594</v>
      </c>
      <c r="O12" s="662">
        <f>[2]intensity!O13</f>
        <v>0.17724219012428619</v>
      </c>
      <c r="P12" s="663">
        <f>[2]intensity!P13</f>
        <v>0.15262597586941093</v>
      </c>
    </row>
    <row r="13" spans="1:16" s="19" customFormat="1" ht="15" customHeight="1">
      <c r="A13" s="243" t="s">
        <v>148</v>
      </c>
      <c r="B13" s="579" t="s">
        <v>164</v>
      </c>
      <c r="C13" s="579" t="s">
        <v>164</v>
      </c>
      <c r="D13" s="579" t="s">
        <v>164</v>
      </c>
      <c r="E13" s="579" t="s">
        <v>164</v>
      </c>
      <c r="F13" s="579" t="s">
        <v>164</v>
      </c>
      <c r="G13" s="579" t="s">
        <v>164</v>
      </c>
      <c r="H13" s="579" t="s">
        <v>164</v>
      </c>
      <c r="I13" s="579" t="s">
        <v>164</v>
      </c>
      <c r="J13" s="662">
        <f>[2]intensity!J14</f>
        <v>8.0660445082555626E-2</v>
      </c>
      <c r="K13" s="662">
        <f>[2]intensity!K14</f>
        <v>7.2220191868433065E-2</v>
      </c>
      <c r="L13" s="662">
        <f>[2]intensity!L14</f>
        <v>6.7613004816598737E-2</v>
      </c>
      <c r="M13" s="662">
        <f>[2]intensity!M14</f>
        <v>9.9969878005923996E-2</v>
      </c>
      <c r="N13" s="662">
        <f>[2]intensity!N14</f>
        <v>8.4464413447782549E-2</v>
      </c>
      <c r="O13" s="662">
        <f>[2]intensity!O14</f>
        <v>9.7928276110012577E-2</v>
      </c>
      <c r="P13" s="663">
        <f>[2]intensity!P14</f>
        <v>0.1690228117684858</v>
      </c>
    </row>
    <row r="14" spans="1:16" s="19" customFormat="1" ht="15" customHeight="1">
      <c r="A14" s="243" t="s">
        <v>147</v>
      </c>
      <c r="B14" s="662">
        <f>[2]intensity!B15</f>
        <v>0.23706478909631162</v>
      </c>
      <c r="C14" s="662" t="s">
        <v>164</v>
      </c>
      <c r="D14" s="662">
        <f>[2]intensity!D15</f>
        <v>0.5257129076988003</v>
      </c>
      <c r="E14" s="579" t="s">
        <v>164</v>
      </c>
      <c r="F14" s="662">
        <f>[2]intensity!F15</f>
        <v>0.1574068995776888</v>
      </c>
      <c r="G14" s="579" t="s">
        <v>164</v>
      </c>
      <c r="H14" s="662">
        <f>[2]intensity!H15</f>
        <v>8.7770970782280869E-2</v>
      </c>
      <c r="I14" s="579" t="s">
        <v>164</v>
      </c>
      <c r="J14" s="662">
        <f>[2]intensity!J15</f>
        <v>0.24022121089924534</v>
      </c>
      <c r="K14" s="579" t="s">
        <v>164</v>
      </c>
      <c r="L14" s="662">
        <f>[2]intensity!L15</f>
        <v>5.118401578687716E-2</v>
      </c>
      <c r="M14" s="579" t="s">
        <v>164</v>
      </c>
      <c r="N14" s="662">
        <f>[2]intensity!N15</f>
        <v>1.0511293124844876</v>
      </c>
      <c r="O14" s="579" t="s">
        <v>164</v>
      </c>
      <c r="P14" s="663">
        <f>[2]intensity!P15</f>
        <v>1.8647130962370102</v>
      </c>
    </row>
    <row r="15" spans="1:16" s="19" customFormat="1" ht="15" customHeight="1">
      <c r="A15" s="243" t="s">
        <v>146</v>
      </c>
      <c r="B15" s="579" t="s">
        <v>164</v>
      </c>
      <c r="C15" s="579" t="s">
        <v>164</v>
      </c>
      <c r="D15" s="579" t="s">
        <v>164</v>
      </c>
      <c r="E15" s="579" t="s">
        <v>164</v>
      </c>
      <c r="F15" s="579" t="s">
        <v>164</v>
      </c>
      <c r="G15" s="579" t="s">
        <v>164</v>
      </c>
      <c r="H15" s="579" t="s">
        <v>164</v>
      </c>
      <c r="I15" s="579" t="s">
        <v>164</v>
      </c>
      <c r="J15" s="662">
        <f>[2]intensity!J16</f>
        <v>0.17850028951939781</v>
      </c>
      <c r="K15" s="662">
        <f>[2]intensity!K16</f>
        <v>0.15136935235349669</v>
      </c>
      <c r="L15" s="662">
        <f>[2]intensity!L16</f>
        <v>0.18741269207742964</v>
      </c>
      <c r="M15" s="662">
        <f>[2]intensity!M16</f>
        <v>0.33821907412092084</v>
      </c>
      <c r="N15" s="662">
        <f>[2]intensity!N16</f>
        <v>0.23552909336941813</v>
      </c>
      <c r="O15" s="662">
        <f>[2]intensity!O16</f>
        <v>0.12166613537349909</v>
      </c>
      <c r="P15" s="663">
        <f>[2]intensity!P16</f>
        <v>6.7124332570556833E-2</v>
      </c>
    </row>
    <row r="16" spans="1:16" s="19" customFormat="1" ht="15" customHeight="1">
      <c r="A16" s="243" t="s">
        <v>145</v>
      </c>
      <c r="B16" s="579" t="s">
        <v>164</v>
      </c>
      <c r="C16" s="579" t="s">
        <v>164</v>
      </c>
      <c r="D16" s="579" t="s">
        <v>164</v>
      </c>
      <c r="E16" s="579" t="s">
        <v>164</v>
      </c>
      <c r="F16" s="579" t="s">
        <v>164</v>
      </c>
      <c r="G16" s="579" t="s">
        <v>164</v>
      </c>
      <c r="H16" s="662">
        <f>[2]intensity!H17</f>
        <v>1.0888514189362979</v>
      </c>
      <c r="I16" s="579" t="s">
        <v>164</v>
      </c>
      <c r="J16" s="662">
        <f>[2]intensity!J17</f>
        <v>0.29919692985573165</v>
      </c>
      <c r="K16" s="579" t="s">
        <v>164</v>
      </c>
      <c r="L16" s="662">
        <f>[2]intensity!L17</f>
        <v>0.36102591221575886</v>
      </c>
      <c r="M16" s="579" t="s">
        <v>164</v>
      </c>
      <c r="N16" s="662">
        <f>[2]intensity!N17</f>
        <v>0.58854818031971956</v>
      </c>
      <c r="O16" s="579" t="s">
        <v>164</v>
      </c>
      <c r="P16" s="663">
        <f>[2]intensity!P17</f>
        <v>0.40000526163478994</v>
      </c>
    </row>
    <row r="17" spans="1:16" s="19" customFormat="1" ht="15" customHeight="1">
      <c r="A17" s="243" t="s">
        <v>144</v>
      </c>
      <c r="B17" s="579" t="s">
        <v>164</v>
      </c>
      <c r="C17" s="579" t="s">
        <v>164</v>
      </c>
      <c r="D17" s="662">
        <f>[2]intensity!D18</f>
        <v>0.66523847107903933</v>
      </c>
      <c r="E17" s="662">
        <f>[2]intensity!E18</f>
        <v>0.72881540302404002</v>
      </c>
      <c r="F17" s="662">
        <f>[2]intensity!F18</f>
        <v>0.82933216935835874</v>
      </c>
      <c r="G17" s="662">
        <f>[2]intensity!G18</f>
        <v>0.83342014793207631</v>
      </c>
      <c r="H17" s="662">
        <f>[2]intensity!H18</f>
        <v>0.87486483829745409</v>
      </c>
      <c r="I17" s="662">
        <f>[2]intensity!I18</f>
        <v>0.78270227962038941</v>
      </c>
      <c r="J17" s="579" t="s">
        <v>164</v>
      </c>
      <c r="K17" s="662">
        <f>[2]intensity!K18</f>
        <v>0.65275272696040543</v>
      </c>
      <c r="L17" s="662">
        <f>[2]intensity!L18</f>
        <v>0.85478782944947584</v>
      </c>
      <c r="M17" s="662">
        <f>[2]intensity!M18</f>
        <v>1.1151197113807805</v>
      </c>
      <c r="N17" s="662">
        <f>[2]intensity!N18</f>
        <v>1.2875125656204625</v>
      </c>
      <c r="O17" s="662">
        <f>[2]intensity!O18</f>
        <v>1.5818736792674335</v>
      </c>
      <c r="P17" s="663">
        <f>[2]intensity!P18</f>
        <v>1.1583232372183183</v>
      </c>
    </row>
    <row r="18" spans="1:16" s="19" customFormat="1" ht="15" customHeight="1">
      <c r="A18" s="244" t="s">
        <v>143</v>
      </c>
      <c r="B18" s="581" t="s">
        <v>164</v>
      </c>
      <c r="C18" s="582" t="s">
        <v>164</v>
      </c>
      <c r="D18" s="582" t="s">
        <v>164</v>
      </c>
      <c r="E18" s="582" t="s">
        <v>164</v>
      </c>
      <c r="F18" s="582" t="s">
        <v>164</v>
      </c>
      <c r="G18" s="582" t="s">
        <v>164</v>
      </c>
      <c r="H18" s="582" t="s">
        <v>164</v>
      </c>
      <c r="I18" s="582" t="s">
        <v>164</v>
      </c>
      <c r="J18" s="582" t="s">
        <v>164</v>
      </c>
      <c r="K18" s="582" t="s">
        <v>164</v>
      </c>
      <c r="L18" s="582" t="s">
        <v>164</v>
      </c>
      <c r="M18" s="582" t="s">
        <v>164</v>
      </c>
      <c r="N18" s="582" t="s">
        <v>164</v>
      </c>
      <c r="O18" s="582" t="s">
        <v>164</v>
      </c>
      <c r="P18" s="583" t="s">
        <v>164</v>
      </c>
    </row>
    <row r="19" spans="1:16" s="19" customFormat="1" ht="15" customHeight="1">
      <c r="A19" s="241"/>
      <c r="B19" s="186"/>
      <c r="C19" s="186"/>
      <c r="D19" s="186"/>
      <c r="E19" s="186"/>
      <c r="F19" s="186"/>
      <c r="G19" s="186"/>
      <c r="H19" s="186"/>
      <c r="I19" s="186"/>
      <c r="J19" s="186"/>
      <c r="K19" s="186"/>
      <c r="L19" s="186"/>
      <c r="M19" s="186"/>
      <c r="N19" s="186"/>
      <c r="O19" s="186"/>
      <c r="P19" s="186"/>
    </row>
    <row r="20" spans="1:16" s="19" customFormat="1" ht="15" customHeight="1">
      <c r="A20" s="1134" t="s">
        <v>157</v>
      </c>
      <c r="B20" s="1135"/>
      <c r="C20" s="1135"/>
      <c r="D20" s="1135"/>
      <c r="E20" s="1135"/>
      <c r="F20" s="1135"/>
      <c r="G20" s="1135"/>
      <c r="H20" s="1135"/>
      <c r="I20" s="1135"/>
      <c r="J20" s="1135"/>
      <c r="K20" s="1135"/>
      <c r="L20" s="1135"/>
      <c r="M20" s="1135"/>
      <c r="N20" s="1135"/>
      <c r="O20" s="1135"/>
      <c r="P20" s="1136"/>
    </row>
    <row r="21" spans="1:16" ht="15" customHeight="1">
      <c r="A21" s="209"/>
      <c r="B21" s="396">
        <f t="shared" ref="B21:P21" si="0">B5</f>
        <v>1987</v>
      </c>
      <c r="C21" s="397">
        <f t="shared" si="0"/>
        <v>1988</v>
      </c>
      <c r="D21" s="397">
        <f t="shared" si="0"/>
        <v>1989</v>
      </c>
      <c r="E21" s="397">
        <f t="shared" si="0"/>
        <v>1990</v>
      </c>
      <c r="F21" s="397">
        <f t="shared" si="0"/>
        <v>1991</v>
      </c>
      <c r="G21" s="397">
        <f t="shared" si="0"/>
        <v>1992</v>
      </c>
      <c r="H21" s="397">
        <f t="shared" si="0"/>
        <v>1993</v>
      </c>
      <c r="I21" s="397">
        <f t="shared" si="0"/>
        <v>1994</v>
      </c>
      <c r="J21" s="397">
        <f t="shared" si="0"/>
        <v>1995</v>
      </c>
      <c r="K21" s="397">
        <f t="shared" si="0"/>
        <v>1996</v>
      </c>
      <c r="L21" s="397">
        <f t="shared" si="0"/>
        <v>1997</v>
      </c>
      <c r="M21" s="397">
        <f t="shared" si="0"/>
        <v>1998</v>
      </c>
      <c r="N21" s="397">
        <f t="shared" si="0"/>
        <v>1999</v>
      </c>
      <c r="O21" s="397">
        <f t="shared" si="0"/>
        <v>2000</v>
      </c>
      <c r="P21" s="398">
        <f t="shared" si="0"/>
        <v>2001</v>
      </c>
    </row>
    <row r="22" spans="1:16" ht="15" customHeight="1">
      <c r="A22" s="210" t="str">
        <f t="shared" ref="A22:A34" si="1">A6</f>
        <v>Australia</v>
      </c>
      <c r="B22" s="170" t="s">
        <v>164</v>
      </c>
      <c r="C22" s="171">
        <f>[2]intensity!T7</f>
        <v>0.68800114547537228</v>
      </c>
      <c r="D22" s="171" t="s">
        <v>164</v>
      </c>
      <c r="E22" s="171">
        <f>[2]intensity!V7</f>
        <v>0.53149302157902878</v>
      </c>
      <c r="F22" s="171">
        <f>[2]intensity!W7</f>
        <v>0.82723261189325492</v>
      </c>
      <c r="G22" s="171">
        <f>[2]intensity!X7</f>
        <v>0.87903869166334259</v>
      </c>
      <c r="H22" s="171">
        <f>[2]intensity!Y7</f>
        <v>1.700411099691675</v>
      </c>
      <c r="I22" s="171">
        <f>[2]intensity!Z7</f>
        <v>1.4795494526974198</v>
      </c>
      <c r="J22" s="171">
        <f>[2]intensity!AA7</f>
        <v>2.2678344503438068</v>
      </c>
      <c r="K22" s="171">
        <f>[2]intensity!AB7</f>
        <v>2.4297682863565622</v>
      </c>
      <c r="L22" s="171">
        <f>[2]intensity!AC7</f>
        <v>2.1828187919463082</v>
      </c>
      <c r="M22" s="171">
        <f>[2]intensity!AD7</f>
        <v>1.9981037183609531</v>
      </c>
      <c r="N22" s="171">
        <f>[2]intensity!AE7</f>
        <v>1.0906844391193651</v>
      </c>
      <c r="O22" s="171">
        <f>[2]intensity!AF7</f>
        <v>1.3610007358351728</v>
      </c>
      <c r="P22" s="172">
        <f>[2]intensity!AG7</f>
        <v>1.5614763687412259</v>
      </c>
    </row>
    <row r="23" spans="1:16" ht="15" customHeight="1">
      <c r="A23" s="210" t="str">
        <f t="shared" si="1"/>
        <v>Canada</v>
      </c>
      <c r="B23" s="170">
        <f>[2]intensity!S8</f>
        <v>0.3703005001772281</v>
      </c>
      <c r="C23" s="171">
        <f>[2]intensity!T8</f>
        <v>0.38908086232391631</v>
      </c>
      <c r="D23" s="171">
        <f>[2]intensity!U8</f>
        <v>0.38872845831392644</v>
      </c>
      <c r="E23" s="171">
        <f>[2]intensity!V8</f>
        <v>0.45350989035007833</v>
      </c>
      <c r="F23" s="171">
        <f>[2]intensity!W8</f>
        <v>0.53768084553409001</v>
      </c>
      <c r="G23" s="171">
        <f>[2]intensity!X8</f>
        <v>0.60748310955272389</v>
      </c>
      <c r="H23" s="171">
        <f>[2]intensity!Y8</f>
        <v>0.6716422764227642</v>
      </c>
      <c r="I23" s="171">
        <f>[2]intensity!Z8</f>
        <v>0.69599638009049769</v>
      </c>
      <c r="J23" s="171">
        <f>[2]intensity!AA8</f>
        <v>0.7123902371568831</v>
      </c>
      <c r="K23" s="171">
        <f>[2]intensity!AB8</f>
        <v>0.6207151808352519</v>
      </c>
      <c r="L23" s="171">
        <f>[2]intensity!AC8</f>
        <v>0.59258604431871764</v>
      </c>
      <c r="M23" s="171">
        <f>[2]intensity!AD8</f>
        <v>0.56532405044834888</v>
      </c>
      <c r="N23" s="171">
        <f>[2]intensity!AE8</f>
        <v>0.38731577115005222</v>
      </c>
      <c r="O23" s="171">
        <f>[2]intensity!AF8</f>
        <v>0.23614321587148487</v>
      </c>
      <c r="P23" s="172" t="s">
        <v>164</v>
      </c>
    </row>
    <row r="24" spans="1:16" ht="15" customHeight="1">
      <c r="A24" s="210" t="str">
        <f t="shared" si="1"/>
        <v>Finland</v>
      </c>
      <c r="B24" s="170">
        <f>[2]intensity!S9</f>
        <v>1.46</v>
      </c>
      <c r="C24" s="171" t="s">
        <v>164</v>
      </c>
      <c r="D24" s="171">
        <f>[2]intensity!U9</f>
        <v>0.48404558404558407</v>
      </c>
      <c r="E24" s="171" t="s">
        <v>164</v>
      </c>
      <c r="F24" s="171">
        <f>[2]intensity!W9</f>
        <v>0.90067796610169493</v>
      </c>
      <c r="G24" s="171" t="s">
        <v>164</v>
      </c>
      <c r="H24" s="171">
        <f>[2]intensity!Y9</f>
        <v>1.4507633587786259</v>
      </c>
      <c r="I24" s="171">
        <f>[2]intensity!Z9</f>
        <v>1.7257328990228014</v>
      </c>
      <c r="J24" s="171">
        <f>[2]intensity!AA9</f>
        <v>1.6096026490066224</v>
      </c>
      <c r="K24" s="171" t="s">
        <v>164</v>
      </c>
      <c r="L24" s="171">
        <f>[2]intensity!AC9</f>
        <v>1.7803448275862068</v>
      </c>
      <c r="M24" s="171">
        <f>[2]intensity!AD9</f>
        <v>2.8164383561643835</v>
      </c>
      <c r="N24" s="171">
        <f>[2]intensity!AE9</f>
        <v>3.0993031358885017</v>
      </c>
      <c r="O24" s="171">
        <f>[2]intensity!AF9</f>
        <v>2.5706766917293233</v>
      </c>
      <c r="P24" s="172">
        <f>[2]intensity!AG9</f>
        <v>1.718181818181818</v>
      </c>
    </row>
    <row r="25" spans="1:16" ht="15" customHeight="1">
      <c r="A25" s="210" t="str">
        <f t="shared" si="1"/>
        <v>France</v>
      </c>
      <c r="B25" s="170" t="s">
        <v>164</v>
      </c>
      <c r="C25" s="171" t="s">
        <v>164</v>
      </c>
      <c r="D25" s="171" t="s">
        <v>164</v>
      </c>
      <c r="E25" s="171" t="s">
        <v>164</v>
      </c>
      <c r="F25" s="171" t="s">
        <v>164</v>
      </c>
      <c r="G25" s="171" t="s">
        <v>164</v>
      </c>
      <c r="H25" s="171" t="s">
        <v>164</v>
      </c>
      <c r="I25" s="171" t="s">
        <v>164</v>
      </c>
      <c r="J25" s="171" t="s">
        <v>164</v>
      </c>
      <c r="K25" s="171" t="s">
        <v>164</v>
      </c>
      <c r="L25" s="171" t="s">
        <v>164</v>
      </c>
      <c r="M25" s="171" t="s">
        <v>164</v>
      </c>
      <c r="N25" s="171" t="s">
        <v>164</v>
      </c>
      <c r="O25" s="171" t="s">
        <v>164</v>
      </c>
      <c r="P25" s="172" t="s">
        <v>164</v>
      </c>
    </row>
    <row r="26" spans="1:16" ht="15" customHeight="1">
      <c r="A26" s="210" t="str">
        <f t="shared" si="1"/>
        <v>Germany</v>
      </c>
      <c r="B26" s="170" t="s">
        <v>164</v>
      </c>
      <c r="C26" s="171" t="s">
        <v>164</v>
      </c>
      <c r="D26" s="171" t="s">
        <v>164</v>
      </c>
      <c r="E26" s="171" t="s">
        <v>164</v>
      </c>
      <c r="F26" s="171">
        <f>[2]intensity!W11</f>
        <v>1.4032699275362319</v>
      </c>
      <c r="G26" s="171" t="s">
        <v>164</v>
      </c>
      <c r="H26" s="171">
        <f>[2]intensity!Y11</f>
        <v>1.485884476534296</v>
      </c>
      <c r="I26" s="171" t="s">
        <v>164</v>
      </c>
      <c r="J26" s="171">
        <f>[2]intensity!AA11</f>
        <v>0.73535353535353531</v>
      </c>
      <c r="K26" s="171" t="s">
        <v>164</v>
      </c>
      <c r="L26" s="171">
        <f>[2]intensity!AC11</f>
        <v>1.3759398496240602</v>
      </c>
      <c r="M26" s="171" t="s">
        <v>164</v>
      </c>
      <c r="N26" s="171">
        <f>[2]intensity!AE11</f>
        <v>1.0701550387596899</v>
      </c>
      <c r="O26" s="171" t="s">
        <v>164</v>
      </c>
      <c r="P26" s="172">
        <f>[2]intensity!AG11</f>
        <v>1.3518518518518519</v>
      </c>
    </row>
    <row r="27" spans="1:16" ht="15" customHeight="1">
      <c r="A27" s="210" t="str">
        <f t="shared" si="1"/>
        <v>Italy</v>
      </c>
      <c r="B27" s="170" t="s">
        <v>164</v>
      </c>
      <c r="C27" s="171" t="s">
        <v>164</v>
      </c>
      <c r="D27" s="171" t="s">
        <v>164</v>
      </c>
      <c r="E27" s="171" t="s">
        <v>164</v>
      </c>
      <c r="F27" s="171" t="s">
        <v>164</v>
      </c>
      <c r="G27" s="171" t="s">
        <v>164</v>
      </c>
      <c r="H27" s="171" t="s">
        <v>164</v>
      </c>
      <c r="I27" s="171" t="s">
        <v>164</v>
      </c>
      <c r="J27" s="171" t="s">
        <v>164</v>
      </c>
      <c r="K27" s="171" t="s">
        <v>164</v>
      </c>
      <c r="L27" s="171">
        <f>[2]intensity!AC12</f>
        <v>0.27973521247063848</v>
      </c>
      <c r="M27" s="171" t="s">
        <v>164</v>
      </c>
      <c r="N27" s="171">
        <f>[2]intensity!AE12</f>
        <v>0</v>
      </c>
      <c r="O27" s="171">
        <f>[2]intensity!AF12</f>
        <v>3.5236081747709656E-3</v>
      </c>
      <c r="P27" s="172">
        <f>[2]intensity!AG12</f>
        <v>0.31982942430703626</v>
      </c>
    </row>
    <row r="28" spans="1:16" ht="15" customHeight="1">
      <c r="A28" s="210" t="str">
        <f t="shared" si="1"/>
        <v>Japan</v>
      </c>
      <c r="B28" s="170">
        <f>[2]intensity!S13</f>
        <v>2.142872807017544</v>
      </c>
      <c r="C28" s="171">
        <f>[2]intensity!T13</f>
        <v>2.9168224299065422</v>
      </c>
      <c r="D28" s="171">
        <f>[2]intensity!U13</f>
        <v>2.6476293103448278</v>
      </c>
      <c r="E28" s="171">
        <f>[2]intensity!V13</f>
        <v>2.6504906333630687</v>
      </c>
      <c r="F28" s="171">
        <f>[2]intensity!W13</f>
        <v>3.64519056261343</v>
      </c>
      <c r="G28" s="171">
        <f>[2]intensity!X13</f>
        <v>2.7215355805243444</v>
      </c>
      <c r="H28" s="171">
        <f>[2]intensity!Y13</f>
        <v>2.9139583333333334</v>
      </c>
      <c r="I28" s="171">
        <f>[2]intensity!Z13</f>
        <v>2.7665509259259258</v>
      </c>
      <c r="J28" s="171">
        <f>[2]intensity!AA13</f>
        <v>2.6543554006968639</v>
      </c>
      <c r="K28" s="171">
        <f>[2]intensity!AB13</f>
        <v>2.5002306805074972</v>
      </c>
      <c r="L28" s="171">
        <f>[2]intensity!AC13</f>
        <v>3.1156790123456792</v>
      </c>
      <c r="M28" s="171">
        <f>[2]intensity!AD13</f>
        <v>3.7551212938005394</v>
      </c>
      <c r="N28" s="171">
        <f>[2]intensity!AE13</f>
        <v>3.9980152671755724</v>
      </c>
      <c r="O28" s="171">
        <f>[2]intensity!AF13</f>
        <v>3.5320241691842904</v>
      </c>
      <c r="P28" s="172">
        <f>[2]intensity!AG13</f>
        <v>3.6153733528550509</v>
      </c>
    </row>
    <row r="29" spans="1:16" ht="15" customHeight="1">
      <c r="A29" s="210" t="str">
        <f t="shared" si="1"/>
        <v>Korea</v>
      </c>
      <c r="B29" s="170" t="s">
        <v>164</v>
      </c>
      <c r="C29" s="171" t="s">
        <v>164</v>
      </c>
      <c r="D29" s="171" t="s">
        <v>164</v>
      </c>
      <c r="E29" s="171" t="s">
        <v>164</v>
      </c>
      <c r="F29" s="171" t="s">
        <v>164</v>
      </c>
      <c r="G29" s="171" t="s">
        <v>164</v>
      </c>
      <c r="H29" s="171" t="s">
        <v>164</v>
      </c>
      <c r="I29" s="171" t="s">
        <v>164</v>
      </c>
      <c r="J29" s="171">
        <f>[2]intensity!AA14</f>
        <v>0.40574324324324323</v>
      </c>
      <c r="K29" s="171">
        <f>[2]intensity!AB14</f>
        <v>0.41222658440830057</v>
      </c>
      <c r="L29" s="171">
        <f>[2]intensity!AC14</f>
        <v>0.21980094290204297</v>
      </c>
      <c r="M29" s="171">
        <f>[2]intensity!AD14</f>
        <v>3.9797611940298507</v>
      </c>
      <c r="N29" s="171">
        <f>[2]intensity!AE14</f>
        <v>0.33353293413173651</v>
      </c>
      <c r="O29" s="171">
        <f>[2]intensity!AF14</f>
        <v>0.36220865704772476</v>
      </c>
      <c r="P29" s="172">
        <f>[2]intensity!AG14</f>
        <v>0.3519281563655573</v>
      </c>
    </row>
    <row r="30" spans="1:16" ht="15" customHeight="1">
      <c r="A30" s="210" t="str">
        <f t="shared" si="1"/>
        <v>Norway</v>
      </c>
      <c r="B30" s="170">
        <f>[2]intensity!S15</f>
        <v>1.2730306365153183</v>
      </c>
      <c r="C30" s="171" t="s">
        <v>164</v>
      </c>
      <c r="D30" s="171">
        <f>[2]intensity!U15</f>
        <v>0.88916056539238164</v>
      </c>
      <c r="E30" s="171" t="s">
        <v>164</v>
      </c>
      <c r="F30" s="171">
        <f>[2]intensity!W15</f>
        <v>0.70299698715576941</v>
      </c>
      <c r="G30" s="171" t="s">
        <v>164</v>
      </c>
      <c r="H30" s="171">
        <f>[2]intensity!Y15</f>
        <v>0.8919961910489651</v>
      </c>
      <c r="I30" s="171" t="s">
        <v>164</v>
      </c>
      <c r="J30" s="171">
        <f>[2]intensity!AA15</f>
        <v>0.56909183847333444</v>
      </c>
      <c r="K30" s="171" t="s">
        <v>164</v>
      </c>
      <c r="L30" s="171">
        <f>[2]intensity!AC15</f>
        <v>0.36327739387956565</v>
      </c>
      <c r="M30" s="171" t="s">
        <v>164</v>
      </c>
      <c r="N30" s="171">
        <f>[2]intensity!AE15</f>
        <v>0.47706034846566586</v>
      </c>
      <c r="O30" s="171" t="s">
        <v>164</v>
      </c>
      <c r="P30" s="172">
        <f>[2]intensity!AG15</f>
        <v>0.24226546266129653</v>
      </c>
    </row>
    <row r="31" spans="1:16" ht="15" customHeight="1">
      <c r="A31" s="210" t="str">
        <f t="shared" si="1"/>
        <v>Spain</v>
      </c>
      <c r="B31" s="170">
        <f>[2]intensity!S16</f>
        <v>0.76497210167389951</v>
      </c>
      <c r="C31" s="171">
        <f>[2]intensity!T16</f>
        <v>0.95189486552567226</v>
      </c>
      <c r="D31" s="171">
        <f>[2]intensity!U16</f>
        <v>0.82854821235102927</v>
      </c>
      <c r="E31" s="171">
        <f>[2]intensity!V16</f>
        <v>0.8168818272095334</v>
      </c>
      <c r="F31" s="171">
        <f>[2]intensity!W16</f>
        <v>0.87541137752703346</v>
      </c>
      <c r="G31" s="171">
        <f>[2]intensity!X16</f>
        <v>0.69466960352422902</v>
      </c>
      <c r="H31" s="171">
        <f>[2]intensity!Y16</f>
        <v>0.5778175313059033</v>
      </c>
      <c r="I31" s="171">
        <f>[2]intensity!Z16</f>
        <v>0.27989203778677463</v>
      </c>
      <c r="J31" s="171">
        <f>[2]intensity!AA16</f>
        <v>0.44675431388660647</v>
      </c>
      <c r="K31" s="171">
        <f>[2]intensity!AB16</f>
        <v>0.48409187579753299</v>
      </c>
      <c r="L31" s="171">
        <f>[2]intensity!AC16</f>
        <v>0.37027818448023425</v>
      </c>
      <c r="M31" s="171">
        <f>[2]intensity!AD16</f>
        <v>0.269315188762072</v>
      </c>
      <c r="N31" s="171">
        <f>[2]intensity!AE16</f>
        <v>0.38731836195508584</v>
      </c>
      <c r="O31" s="171">
        <f>[2]intensity!AF16</f>
        <v>0.20424836601307192</v>
      </c>
      <c r="P31" s="172">
        <f>[2]intensity!AG16</f>
        <v>0.63918305597579417</v>
      </c>
    </row>
    <row r="32" spans="1:16" ht="15" customHeight="1">
      <c r="A32" s="210" t="str">
        <f t="shared" si="1"/>
        <v>Sweden</v>
      </c>
      <c r="B32" s="170">
        <f>[2]intensity!S17</f>
        <v>2.2409638554216866</v>
      </c>
      <c r="C32" s="171" t="s">
        <v>164</v>
      </c>
      <c r="D32" s="171">
        <f>[2]intensity!U17</f>
        <v>1.4952741020793949</v>
      </c>
      <c r="E32" s="171" t="s">
        <v>164</v>
      </c>
      <c r="F32" s="171">
        <f>[2]intensity!W17</f>
        <v>2.3559108119478336</v>
      </c>
      <c r="G32" s="171" t="s">
        <v>164</v>
      </c>
      <c r="H32" s="171">
        <f>[2]intensity!Y17</f>
        <v>2.4978279756733275</v>
      </c>
      <c r="I32" s="171" t="s">
        <v>164</v>
      </c>
      <c r="J32" s="171">
        <f>[2]intensity!AA17</f>
        <v>1.717700635848084</v>
      </c>
      <c r="K32" s="171" t="s">
        <v>164</v>
      </c>
      <c r="L32" s="171">
        <f>[2]intensity!AC17</f>
        <v>2.6630003421142661</v>
      </c>
      <c r="M32" s="171" t="s">
        <v>164</v>
      </c>
      <c r="N32" s="171">
        <f>[2]intensity!AE17</f>
        <v>2.3772021769804477</v>
      </c>
      <c r="O32" s="171" t="s">
        <v>164</v>
      </c>
      <c r="P32" s="172">
        <f>[2]intensity!AG17</f>
        <v>2.6498257839721253</v>
      </c>
    </row>
    <row r="33" spans="1:16" ht="15" customHeight="1">
      <c r="A33" s="210" t="str">
        <f t="shared" si="1"/>
        <v>United Kingdom</v>
      </c>
      <c r="B33" s="170">
        <f>[2]intensity!S18</f>
        <v>0.72038760678311875</v>
      </c>
      <c r="C33" s="171">
        <f>[2]intensity!T18</f>
        <v>0.88357181953241071</v>
      </c>
      <c r="D33" s="171">
        <f>[2]intensity!U18</f>
        <v>0.87985922252439619</v>
      </c>
      <c r="E33" s="171">
        <f>[2]intensity!V18</f>
        <v>0.84664654347345947</v>
      </c>
      <c r="F33" s="171">
        <f>[2]intensity!W18</f>
        <v>0.94595585539341498</v>
      </c>
      <c r="G33" s="171">
        <f>[2]intensity!X18</f>
        <v>0.93903711432404224</v>
      </c>
      <c r="H33" s="171">
        <f>[2]intensity!Y18</f>
        <v>0.45837646015082067</v>
      </c>
      <c r="I33" s="171">
        <f>[2]intensity!Z18</f>
        <v>0.44630781714903978</v>
      </c>
      <c r="J33" s="171">
        <f>[2]intensity!AA18</f>
        <v>0.39709206426782329</v>
      </c>
      <c r="K33" s="171">
        <f>[2]intensity!AB18</f>
        <v>0.3237555645487657</v>
      </c>
      <c r="L33" s="171">
        <f>[2]intensity!AC18</f>
        <v>0.24285241196600069</v>
      </c>
      <c r="M33" s="171">
        <f>[2]intensity!AD18</f>
        <v>0.26171326439422954</v>
      </c>
      <c r="N33" s="171">
        <f>[2]intensity!AE18</f>
        <v>0.24060219502384647</v>
      </c>
      <c r="O33" s="171">
        <f>[2]intensity!AF18</f>
        <v>0.18034072900158479</v>
      </c>
      <c r="P33" s="172">
        <f>[2]intensity!AG18</f>
        <v>0.16540974736754485</v>
      </c>
    </row>
    <row r="34" spans="1:16" ht="15" customHeight="1">
      <c r="A34" s="211" t="str">
        <f t="shared" si="1"/>
        <v>United States</v>
      </c>
      <c r="B34" s="173" t="s">
        <v>164</v>
      </c>
      <c r="C34" s="174" t="s">
        <v>164</v>
      </c>
      <c r="D34" s="174" t="s">
        <v>164</v>
      </c>
      <c r="E34" s="174" t="s">
        <v>164</v>
      </c>
      <c r="F34" s="174" t="s">
        <v>164</v>
      </c>
      <c r="G34" s="174" t="s">
        <v>164</v>
      </c>
      <c r="H34" s="174" t="s">
        <v>164</v>
      </c>
      <c r="I34" s="174" t="s">
        <v>164</v>
      </c>
      <c r="J34" s="174" t="s">
        <v>164</v>
      </c>
      <c r="K34" s="174">
        <f>[2]intensity!AB19</f>
        <v>6.8119288374603015E-2</v>
      </c>
      <c r="L34" s="174" t="s">
        <v>164</v>
      </c>
      <c r="M34" s="174" t="s">
        <v>164</v>
      </c>
      <c r="N34" s="174" t="s">
        <v>164</v>
      </c>
      <c r="O34" s="174">
        <f>[2]intensity!AF19</f>
        <v>0.74014517365233468</v>
      </c>
      <c r="P34" s="175" t="s">
        <v>164</v>
      </c>
    </row>
    <row r="36" spans="1:16" ht="15" customHeight="1">
      <c r="A36" s="1134" t="s">
        <v>156</v>
      </c>
      <c r="B36" s="1135"/>
      <c r="C36" s="1135"/>
      <c r="D36" s="1135"/>
      <c r="E36" s="1135"/>
      <c r="F36" s="1135"/>
      <c r="G36" s="1135"/>
      <c r="H36" s="1135"/>
      <c r="I36" s="1135"/>
      <c r="J36" s="1135"/>
      <c r="K36" s="1135"/>
      <c r="L36" s="1135"/>
      <c r="M36" s="1135"/>
      <c r="N36" s="1135"/>
      <c r="O36" s="1135"/>
      <c r="P36" s="1136"/>
    </row>
    <row r="37" spans="1:16" ht="15" customHeight="1">
      <c r="A37" s="209"/>
      <c r="B37" s="396">
        <v>1987</v>
      </c>
      <c r="C37" s="397">
        <v>1988</v>
      </c>
      <c r="D37" s="397">
        <v>1989</v>
      </c>
      <c r="E37" s="397">
        <v>1990</v>
      </c>
      <c r="F37" s="397">
        <v>1991</v>
      </c>
      <c r="G37" s="397">
        <v>1992</v>
      </c>
      <c r="H37" s="397">
        <v>1993</v>
      </c>
      <c r="I37" s="397">
        <v>1994</v>
      </c>
      <c r="J37" s="397">
        <v>1995</v>
      </c>
      <c r="K37" s="397">
        <v>1996</v>
      </c>
      <c r="L37" s="397">
        <v>1997</v>
      </c>
      <c r="M37" s="397">
        <v>1998</v>
      </c>
      <c r="N37" s="397">
        <v>1999</v>
      </c>
      <c r="O37" s="397">
        <v>2000</v>
      </c>
      <c r="P37" s="398">
        <v>2001</v>
      </c>
    </row>
    <row r="38" spans="1:16" ht="15" customHeight="1">
      <c r="A38" s="210" t="s">
        <v>155</v>
      </c>
      <c r="B38" s="171" t="s">
        <v>164</v>
      </c>
      <c r="C38" s="171" t="s">
        <v>164</v>
      </c>
      <c r="D38" s="171" t="s">
        <v>164</v>
      </c>
      <c r="E38" s="171" t="s">
        <v>164</v>
      </c>
      <c r="F38" s="171" t="s">
        <v>164</v>
      </c>
      <c r="G38" s="171" t="s">
        <v>164</v>
      </c>
      <c r="H38" s="171" t="s">
        <v>164</v>
      </c>
      <c r="I38" s="171" t="s">
        <v>164</v>
      </c>
      <c r="J38" s="171" t="s">
        <v>164</v>
      </c>
      <c r="K38" s="171" t="s">
        <v>164</v>
      </c>
      <c r="L38" s="171" t="s">
        <v>164</v>
      </c>
      <c r="M38" s="171" t="s">
        <v>164</v>
      </c>
      <c r="N38" s="171" t="s">
        <v>164</v>
      </c>
      <c r="O38" s="171" t="s">
        <v>164</v>
      </c>
      <c r="P38" s="172" t="s">
        <v>164</v>
      </c>
    </row>
    <row r="39" spans="1:16" ht="15" customHeight="1">
      <c r="A39" s="210" t="s">
        <v>154</v>
      </c>
      <c r="B39" s="171">
        <f>IF([3]RDIV!B8= "..","na",IF([3]RDIV!B8=0,"na",[3]RDIV!B8))</f>
        <v>0.4</v>
      </c>
      <c r="C39" s="171">
        <f>IF([3]RDIV!C8= "..","na",IF([3]RDIV!C8=0,"na",[3]RDIV!C8))</f>
        <v>0.4</v>
      </c>
      <c r="D39" s="171">
        <f>IF([3]RDIV!D8= "..","na",IF([3]RDIV!D8=0,"na",[3]RDIV!D8))</f>
        <v>0.4</v>
      </c>
      <c r="E39" s="171">
        <f>IF([3]RDIV!E8= "..","na",IF([3]RDIV!E8=0,"na",[3]RDIV!E8))</f>
        <v>1</v>
      </c>
      <c r="F39" s="171">
        <f>IF([3]RDIV!F8= "..","na",IF([3]RDIV!F8=0,"na",[3]RDIV!F8))</f>
        <v>0.5</v>
      </c>
      <c r="G39" s="171">
        <f>IF([3]RDIV!G8= "..","na",IF([3]RDIV!G8=0,"na",[3]RDIV!G8))</f>
        <v>0.5</v>
      </c>
      <c r="H39" s="171">
        <f>IF([3]RDIV!H8= "..","na",IF([3]RDIV!H8=0,"na",[3]RDIV!H8))</f>
        <v>0.4</v>
      </c>
      <c r="I39" s="171">
        <f>IF([3]RDIV!I8= "..","na",IF([3]RDIV!I8=0,"na",[3]RDIV!I8))</f>
        <v>0.4</v>
      </c>
      <c r="J39" s="171">
        <f>IF([3]RDIV!J8= "..","na",IF([3]RDIV!J8=0,"na",[3]RDIV!J8))</f>
        <v>0.4</v>
      </c>
      <c r="K39" s="171">
        <f>IF([3]RDIV!K8= "..","na",IF([3]RDIV!K8=0,"na",[3]RDIV!K8))</f>
        <v>0.4</v>
      </c>
      <c r="L39" s="171">
        <f>IF([3]RDIV!L8= "..","na",IF([3]RDIV!L8=0,"na",[3]RDIV!L8))</f>
        <v>0.4</v>
      </c>
      <c r="M39" s="171">
        <f>IF([3]RDIV!M8= "..","na",IF([3]RDIV!M8=0,"na",[3]RDIV!M8))</f>
        <v>0.4</v>
      </c>
      <c r="N39" s="171">
        <f>IF([3]RDIV!N8= "..","na",IF([3]RDIV!N8=0,"na",[3]RDIV!N8))</f>
        <v>0.4</v>
      </c>
      <c r="O39" s="171">
        <f>IF([3]RDIV!O8= "..","na",IF([3]RDIV!O8=0,"na",[3]RDIV!O8))</f>
        <v>0.3</v>
      </c>
      <c r="P39" s="172" t="s">
        <v>164</v>
      </c>
    </row>
    <row r="40" spans="1:16" ht="15" customHeight="1">
      <c r="A40" s="210" t="s">
        <v>153</v>
      </c>
      <c r="B40" s="171" t="s">
        <v>164</v>
      </c>
      <c r="C40" s="171" t="s">
        <v>164</v>
      </c>
      <c r="D40" s="171" t="s">
        <v>164</v>
      </c>
      <c r="E40" s="171" t="s">
        <v>164</v>
      </c>
      <c r="F40" s="171" t="s">
        <v>164</v>
      </c>
      <c r="G40" s="171" t="s">
        <v>164</v>
      </c>
      <c r="H40" s="171" t="s">
        <v>164</v>
      </c>
      <c r="I40" s="171" t="s">
        <v>164</v>
      </c>
      <c r="J40" s="171">
        <f>IF([3]RDIV!J9= "..","na",IF([3]RDIV!J9=0,"na",[3]RDIV!J9))</f>
        <v>1</v>
      </c>
      <c r="K40" s="171">
        <f>IF([3]RDIV!K9= "..","na",IF([3]RDIV!K9=0,"na",[3]RDIV!K9))</f>
        <v>1.3</v>
      </c>
      <c r="L40" s="171">
        <f>IF([3]RDIV!L9= "..","na",IF([3]RDIV!L9=0,"na",[3]RDIV!L9))</f>
        <v>0.7</v>
      </c>
      <c r="M40" s="171">
        <f>IF([3]RDIV!M9= "..","na",IF([3]RDIV!M9=0,"na",[3]RDIV!M9))</f>
        <v>0.7</v>
      </c>
      <c r="N40" s="171">
        <f>IF([3]RDIV!N9= "..","na",IF([3]RDIV!N9=0,"na",[3]RDIV!N9))</f>
        <v>1.1000000000000001</v>
      </c>
      <c r="O40" s="171">
        <f>IF([3]RDIV!O9= "..","na",IF([3]RDIV!O9=0,"na",[3]RDIV!O9))</f>
        <v>2.4</v>
      </c>
      <c r="P40" s="172">
        <f>IF([3]RDIV!P9= "..","na",IF([3]RDIV!P9=0,"na",[3]RDIV!P9))</f>
        <v>1.6</v>
      </c>
    </row>
    <row r="41" spans="1:16" ht="15" customHeight="1">
      <c r="A41" s="210" t="s">
        <v>152</v>
      </c>
      <c r="B41" s="171">
        <f>IF([3]RDIV!B10= "..","na",IF([3]RDIV!B10=0,"na",[3]RDIV!B10))</f>
        <v>0.2</v>
      </c>
      <c r="C41" s="171">
        <f>IF([3]RDIV!C10= "..","na",IF([3]RDIV!C10=0,"na",[3]RDIV!C10))</f>
        <v>0.2</v>
      </c>
      <c r="D41" s="171">
        <f>IF([3]RDIV!D10= "..","na",IF([3]RDIV!D10=0,"na",[3]RDIV!D10))</f>
        <v>0.2</v>
      </c>
      <c r="E41" s="171">
        <f>IF([3]RDIV!E10= "..","na",IF([3]RDIV!E10=0,"na",[3]RDIV!E10))</f>
        <v>0.3</v>
      </c>
      <c r="F41" s="171">
        <f>IF([3]RDIV!F10= "..","na",IF([3]RDIV!F10=0,"na",[3]RDIV!F10))</f>
        <v>0.4</v>
      </c>
      <c r="G41" s="171">
        <f>IF([3]RDIV!G10= "..","na",IF([3]RDIV!G10=0,"na",[3]RDIV!G10))</f>
        <v>0.3</v>
      </c>
      <c r="H41" s="171">
        <f>IF([3]RDIV!H10= "..","na",IF([3]RDIV!H10=0,"na",[3]RDIV!H10))</f>
        <v>0.4</v>
      </c>
      <c r="I41" s="171">
        <f>IF([3]RDIV!I10= "..","na",IF([3]RDIV!I10=0,"na",[3]RDIV!I10))</f>
        <v>0.3</v>
      </c>
      <c r="J41" s="171">
        <f>IF([3]RDIV!J10= "..","na",IF([3]RDIV!J10=0,"na",[3]RDIV!J10))</f>
        <v>0.4</v>
      </c>
      <c r="K41" s="171">
        <f>IF([3]RDIV!K10= "..","na",IF([3]RDIV!K10=0,"na",[3]RDIV!K10))</f>
        <v>0.4</v>
      </c>
      <c r="L41" s="171">
        <f>IF([3]RDIV!L10= "..","na",IF([3]RDIV!L10=0,"na",[3]RDIV!L10))</f>
        <v>0.4</v>
      </c>
      <c r="M41" s="171">
        <f>IF([3]RDIV!M10= "..","na",IF([3]RDIV!M10=0,"na",[3]RDIV!M10))</f>
        <v>0.4</v>
      </c>
      <c r="N41" s="171">
        <f>IF([3]RDIV!N10= "..","na",IF([3]RDIV!N10=0,"na",[3]RDIV!N10))</f>
        <v>0.4</v>
      </c>
      <c r="O41" s="171">
        <f>IF([3]RDIV!O10= "..","na",IF([3]RDIV!O10=0,"na",[3]RDIV!O10))</f>
        <v>0.2</v>
      </c>
      <c r="P41" s="172" t="s">
        <v>164</v>
      </c>
    </row>
    <row r="42" spans="1:16" ht="15" customHeight="1">
      <c r="A42" s="210" t="s">
        <v>151</v>
      </c>
      <c r="B42" s="171" t="s">
        <v>164</v>
      </c>
      <c r="C42" s="171" t="s">
        <v>164</v>
      </c>
      <c r="D42" s="171" t="s">
        <v>164</v>
      </c>
      <c r="E42" s="171" t="s">
        <v>164</v>
      </c>
      <c r="F42" s="171">
        <f>IF([3]RDIV!F11= "..","na",IF([3]RDIV!F11=0,"na",[3]RDIV!F11))</f>
        <v>0.5</v>
      </c>
      <c r="G42" s="171">
        <f>IF([3]RDIV!G11= "..","na",IF([3]RDIV!G11=0,"na",[3]RDIV!G11))</f>
        <v>0.4</v>
      </c>
      <c r="H42" s="171">
        <f>IF([3]RDIV!H11= "..","na",IF([3]RDIV!H11=0,"na",[3]RDIV!H11))</f>
        <v>0.4</v>
      </c>
      <c r="I42" s="171">
        <f>IF([3]RDIV!I11= "..","na",IF([3]RDIV!I11=0,"na",[3]RDIV!I11))</f>
        <v>0.4</v>
      </c>
      <c r="J42" s="171">
        <f>IF([3]RDIV!J11= "..","na",IF([3]RDIV!J11=0,"na",[3]RDIV!J11))</f>
        <v>0.3</v>
      </c>
      <c r="K42" s="171">
        <f>IF([3]RDIV!K11= "..","na",IF([3]RDIV!K11=0,"na",[3]RDIV!K11))</f>
        <v>0.3</v>
      </c>
      <c r="L42" s="171">
        <f>IF([3]RDIV!L11= "..","na",IF([3]RDIV!L11=0,"na",[3]RDIV!L11))</f>
        <v>0.3</v>
      </c>
      <c r="M42" s="171">
        <f>IF([3]RDIV!M11= "..","na",IF([3]RDIV!M11=0,"na",[3]RDIV!M11))</f>
        <v>0.3</v>
      </c>
      <c r="N42" s="171">
        <f>IF([3]RDIV!N11= "..","na",IF([3]RDIV!N11=0,"na",[3]RDIV!N11))</f>
        <v>0.3</v>
      </c>
      <c r="O42" s="171">
        <f>IF([3]RDIV!O11= "..","na",IF([3]RDIV!O11=0,"na",[3]RDIV!O11))</f>
        <v>0.3</v>
      </c>
      <c r="P42" s="172">
        <f>IF([3]RDIV!P11= "..","na",IF([3]RDIV!P11=0,"na",[3]RDIV!P11))</f>
        <v>0.3</v>
      </c>
    </row>
    <row r="43" spans="1:16" ht="15" customHeight="1">
      <c r="A43" s="210" t="s">
        <v>150</v>
      </c>
      <c r="B43" s="171" t="s">
        <v>164</v>
      </c>
      <c r="C43" s="171" t="s">
        <v>164</v>
      </c>
      <c r="D43" s="171" t="s">
        <v>164</v>
      </c>
      <c r="E43" s="171" t="s">
        <v>164</v>
      </c>
      <c r="F43" s="171" t="s">
        <v>164</v>
      </c>
      <c r="G43" s="171" t="s">
        <v>164</v>
      </c>
      <c r="H43" s="171">
        <f>IF([3]RDIV!H12= "..","na",IF([3]RDIV!H12=0,"na",[3]RDIV!H12))</f>
        <v>0.1</v>
      </c>
      <c r="I43" s="171">
        <f>IF([3]RDIV!I12= "..","na",IF([3]RDIV!I12=0,"na",[3]RDIV!I12))</f>
        <v>0.2</v>
      </c>
      <c r="J43" s="171">
        <f>IF([3]RDIV!J12= "..","na",IF([3]RDIV!J12=0,"na",[3]RDIV!J12))</f>
        <v>0.2</v>
      </c>
      <c r="K43" s="171">
        <f>IF([3]RDIV!K12= "..","na",IF([3]RDIV!K12=0,"na",[3]RDIV!K12))</f>
        <v>0.1</v>
      </c>
      <c r="L43" s="171">
        <f>IF([3]RDIV!L12= "..","na",IF([3]RDIV!L12=0,"na",[3]RDIV!L12))</f>
        <v>0.1</v>
      </c>
      <c r="M43" s="171" t="s">
        <v>164</v>
      </c>
      <c r="N43" s="171" t="s">
        <v>164</v>
      </c>
      <c r="O43" s="171">
        <f>IF([3]RDIV!O12= "..","na",IF([3]RDIV!O12=0,"na",[3]RDIV!O12))</f>
        <v>0.1</v>
      </c>
      <c r="P43" s="172">
        <f>IF([3]RDIV!P12= "..","na",IF([3]RDIV!P12=0,"na",[3]RDIV!P12))</f>
        <v>0.1</v>
      </c>
    </row>
    <row r="44" spans="1:16" ht="15" customHeight="1">
      <c r="A44" s="210" t="s">
        <v>149</v>
      </c>
      <c r="B44" s="171">
        <f>IF([3]RDIV!B13= "..","na",IF([3]RDIV!B13=0,"na",[3]RDIV!B13))</f>
        <v>1.2</v>
      </c>
      <c r="C44" s="171">
        <f>IF([3]RDIV!C13= "..","na",IF([3]RDIV!C13=0,"na",[3]RDIV!C13))</f>
        <v>1.3</v>
      </c>
      <c r="D44" s="171">
        <f>IF([3]RDIV!D13= "..","na",IF([3]RDIV!D13=0,"na",[3]RDIV!D13))</f>
        <v>2.2999999999999998</v>
      </c>
      <c r="E44" s="171">
        <f>IF([3]RDIV!E13= "..","na",IF([3]RDIV!E13=0,"na",[3]RDIV!E13))</f>
        <v>1.6</v>
      </c>
      <c r="F44" s="171">
        <f>IF([3]RDIV!F13= "..","na",IF([3]RDIV!F13=0,"na",[3]RDIV!F13))</f>
        <v>2</v>
      </c>
      <c r="G44" s="171">
        <f>IF([3]RDIV!G13= "..","na",IF([3]RDIV!G13=0,"na",[3]RDIV!G13))</f>
        <v>1.8</v>
      </c>
      <c r="H44" s="171">
        <f>IF([3]RDIV!H13= "..","na",IF([3]RDIV!H13=0,"na",[3]RDIV!H13))</f>
        <v>2.1</v>
      </c>
      <c r="I44" s="171">
        <f>IF([3]RDIV!I13= "..","na",IF([3]RDIV!I13=0,"na",[3]RDIV!I13))</f>
        <v>2.2000000000000002</v>
      </c>
      <c r="J44" s="171">
        <f>IF([3]RDIV!J13= "..","na",IF([3]RDIV!J13=0,"na",[3]RDIV!J13))</f>
        <v>2.2999999999999998</v>
      </c>
      <c r="K44" s="171">
        <f>IF([3]RDIV!K13= "..","na",IF([3]RDIV!K13=0,"na",[3]RDIV!K13))</f>
        <v>2.2999999999999998</v>
      </c>
      <c r="L44" s="171">
        <f>IF([3]RDIV!L13= "..","na",IF([3]RDIV!L13=0,"na",[3]RDIV!L13))</f>
        <v>2.5</v>
      </c>
      <c r="M44" s="171">
        <f>IF([3]RDIV!M13= "..","na",IF([3]RDIV!M13=0,"na",[3]RDIV!M13))</f>
        <v>2.7</v>
      </c>
      <c r="N44" s="171">
        <f>IF([3]RDIV!N13= "..","na",IF([3]RDIV!N13=0,"na",[3]RDIV!N13))</f>
        <v>2.2999999999999998</v>
      </c>
      <c r="O44" s="171">
        <f>IF([3]RDIV!O13= "..","na",IF([3]RDIV!O13=0,"na",[3]RDIV!O13))</f>
        <v>2.7</v>
      </c>
      <c r="P44" s="172">
        <f>IF([3]RDIV!P13= "..","na",IF([3]RDIV!P13=0,"na",[3]RDIV!P13))</f>
        <v>3</v>
      </c>
    </row>
    <row r="45" spans="1:16" ht="15" customHeight="1">
      <c r="A45" s="210" t="s">
        <v>148</v>
      </c>
      <c r="B45" s="171" t="s">
        <v>164</v>
      </c>
      <c r="C45" s="171" t="s">
        <v>164</v>
      </c>
      <c r="D45" s="171" t="s">
        <v>164</v>
      </c>
      <c r="E45" s="171" t="s">
        <v>164</v>
      </c>
      <c r="F45" s="171" t="s">
        <v>164</v>
      </c>
      <c r="G45" s="171" t="s">
        <v>164</v>
      </c>
      <c r="H45" s="171" t="s">
        <v>164</v>
      </c>
      <c r="I45" s="171" t="s">
        <v>164</v>
      </c>
      <c r="J45" s="171">
        <f>IF([3]RDIV!J14= "..","na",IF([3]RDIV!J14=0,"na",[3]RDIV!J14))</f>
        <v>0.2</v>
      </c>
      <c r="K45" s="171">
        <f>IF([3]RDIV!K14= "..","na",IF([3]RDIV!K14=0,"na",[3]RDIV!K14))</f>
        <v>0.2</v>
      </c>
      <c r="L45" s="171">
        <f>IF([3]RDIV!L14= "..","na",IF([3]RDIV!L14=0,"na",[3]RDIV!L14))</f>
        <v>0.2</v>
      </c>
      <c r="M45" s="171">
        <f>IF([3]RDIV!M14= "..","na",IF([3]RDIV!M14=0,"na",[3]RDIV!M14))</f>
        <v>0.2</v>
      </c>
      <c r="N45" s="171">
        <f>IF([3]RDIV!N14= "..","na",IF([3]RDIV!N14=0,"na",[3]RDIV!N14))</f>
        <v>0.1</v>
      </c>
      <c r="O45" s="171">
        <f>IF([3]RDIV!O14= "..","na",IF([3]RDIV!O14=0,"na",[3]RDIV!O14))</f>
        <v>0.1</v>
      </c>
      <c r="P45" s="172">
        <f>IF([3]RDIV!P14= "..","na",IF([3]RDIV!P14=0,"na",[3]RDIV!P14))</f>
        <v>1.4</v>
      </c>
    </row>
    <row r="46" spans="1:16" ht="15" customHeight="1">
      <c r="A46" s="210" t="s">
        <v>147</v>
      </c>
      <c r="B46" s="171" t="s">
        <v>164</v>
      </c>
      <c r="C46" s="171" t="s">
        <v>164</v>
      </c>
      <c r="D46" s="171" t="s">
        <v>164</v>
      </c>
      <c r="E46" s="171" t="s">
        <v>164</v>
      </c>
      <c r="F46" s="171" t="s">
        <v>164</v>
      </c>
      <c r="G46" s="171" t="s">
        <v>164</v>
      </c>
      <c r="H46" s="171" t="s">
        <v>164</v>
      </c>
      <c r="I46" s="171" t="s">
        <v>164</v>
      </c>
      <c r="J46" s="171" t="s">
        <v>164</v>
      </c>
      <c r="K46" s="171" t="s">
        <v>164</v>
      </c>
      <c r="L46" s="171" t="s">
        <v>164</v>
      </c>
      <c r="M46" s="171" t="s">
        <v>164</v>
      </c>
      <c r="N46" s="171" t="s">
        <v>164</v>
      </c>
      <c r="O46" s="171" t="s">
        <v>164</v>
      </c>
      <c r="P46" s="172" t="s">
        <v>164</v>
      </c>
    </row>
    <row r="47" spans="1:16" ht="15" customHeight="1">
      <c r="A47" s="210" t="s">
        <v>146</v>
      </c>
      <c r="B47" s="171" t="s">
        <v>164</v>
      </c>
      <c r="C47" s="171" t="s">
        <v>164</v>
      </c>
      <c r="D47" s="171" t="s">
        <v>164</v>
      </c>
      <c r="E47" s="171" t="s">
        <v>164</v>
      </c>
      <c r="F47" s="171" t="s">
        <v>164</v>
      </c>
      <c r="G47" s="171" t="s">
        <v>164</v>
      </c>
      <c r="H47" s="171" t="s">
        <v>164</v>
      </c>
      <c r="I47" s="171">
        <f>IF([3]RDIV!I16= "..","na",IF([3]RDIV!I16=0,"na",[3]RDIV!I16))</f>
        <v>0.1</v>
      </c>
      <c r="J47" s="171">
        <f>IF([3]RDIV!J16= "..","na",IF([3]RDIV!J16=0,"na",[3]RDIV!J16))</f>
        <v>0.1</v>
      </c>
      <c r="K47" s="171">
        <f>IF([3]RDIV!K16= "..","na",IF([3]RDIV!K16=0,"na",[3]RDIV!K16))</f>
        <v>0.1</v>
      </c>
      <c r="L47" s="171">
        <f>IF([3]RDIV!L16= "..","na",IF([3]RDIV!L16=0,"na",[3]RDIV!L16))</f>
        <v>0.1</v>
      </c>
      <c r="M47" s="171">
        <f>IF([3]RDIV!M16= "..","na",IF([3]RDIV!M16=0,"na",[3]RDIV!M16))</f>
        <v>0.1</v>
      </c>
      <c r="N47" s="171">
        <f>IF([3]RDIV!N16= "..","na",IF([3]RDIV!N16=0,"na",[3]RDIV!N16))</f>
        <v>0.1</v>
      </c>
      <c r="O47" s="171">
        <f>IF([3]RDIV!O16= "..","na",IF([3]RDIV!O16=0,"na",[3]RDIV!O16))</f>
        <v>0.3</v>
      </c>
      <c r="P47" s="172">
        <f>IF([3]RDIV!P16= "..","na",IF([3]RDIV!P16=0,"na",[3]RDIV!P16))</f>
        <v>0.1</v>
      </c>
    </row>
    <row r="48" spans="1:16" ht="15" customHeight="1">
      <c r="A48" s="210" t="s">
        <v>145</v>
      </c>
      <c r="B48" s="171">
        <f>IF([3]RDIV!B17= "..","na",IF([3]RDIV!B17=0,"na",[3]RDIV!B17))</f>
        <v>0.2</v>
      </c>
      <c r="C48" s="171">
        <f>IF([3]RDIV!C17= "..","na",IF([3]RDIV!C17=0,"na",[3]RDIV!C17))</f>
        <v>0.2</v>
      </c>
      <c r="D48" s="171">
        <f>IF([3]RDIV!D17= "..","na",IF([3]RDIV!D17=0,"na",[3]RDIV!D17))</f>
        <v>0.2</v>
      </c>
      <c r="E48" s="171">
        <f>IF([3]RDIV!E17= "..","na",IF([3]RDIV!E17=0,"na",[3]RDIV!E17))</f>
        <v>0.2</v>
      </c>
      <c r="F48" s="171">
        <f>IF([3]RDIV!F17= "..","na",IF([3]RDIV!F17=0,"na",[3]RDIV!F17))</f>
        <v>0.1</v>
      </c>
      <c r="G48" s="171">
        <f>IF([3]RDIV!G17= "..","na",IF([3]RDIV!G17=0,"na",[3]RDIV!G17))</f>
        <v>0.2</v>
      </c>
      <c r="H48" s="171">
        <f>IF([3]RDIV!H17= "..","na",IF([3]RDIV!H17=0,"na",[3]RDIV!H17))</f>
        <v>0.3</v>
      </c>
      <c r="I48" s="171">
        <f>IF([3]RDIV!I17= "..","na",IF([3]RDIV!I17=0,"na",[3]RDIV!I17))</f>
        <v>0.4</v>
      </c>
      <c r="J48" s="171">
        <f>IF([3]RDIV!J17= "..","na",IF([3]RDIV!J17=0,"na",[3]RDIV!J17))</f>
        <v>0.6</v>
      </c>
      <c r="K48" s="171">
        <f>IF([3]RDIV!K17= "..","na",IF([3]RDIV!K17=0,"na",[3]RDIV!K17))</f>
        <v>0.7</v>
      </c>
      <c r="L48" s="171">
        <f>IF([3]RDIV!L17= "..","na",IF([3]RDIV!L17=0,"na",[3]RDIV!L17))</f>
        <v>0.5</v>
      </c>
      <c r="M48" s="171">
        <f>IF([3]RDIV!M17= "..","na",IF([3]RDIV!M17=0,"na",[3]RDIV!M17))</f>
        <v>0.4</v>
      </c>
      <c r="N48" s="171">
        <f>IF([3]RDIV!N17= "..","na",IF([3]RDIV!N17=0,"na",[3]RDIV!N17))</f>
        <v>0.3</v>
      </c>
      <c r="O48" s="171">
        <f>IF([3]RDIV!O17= "..","na",IF([3]RDIV!O17=0,"na",[3]RDIV!O17))</f>
        <v>0.5</v>
      </c>
      <c r="P48" s="172">
        <f>IF([3]RDIV!P17= "..","na",IF([3]RDIV!P17=0,"na",[3]RDIV!P17))</f>
        <v>0.9</v>
      </c>
    </row>
    <row r="49" spans="1:16" ht="15" customHeight="1">
      <c r="A49" s="210" t="s">
        <v>144</v>
      </c>
      <c r="B49" s="171" t="s">
        <v>164</v>
      </c>
      <c r="C49" s="171" t="s">
        <v>164</v>
      </c>
      <c r="D49" s="171" t="s">
        <v>164</v>
      </c>
      <c r="E49" s="171" t="s">
        <v>164</v>
      </c>
      <c r="F49" s="171" t="s">
        <v>164</v>
      </c>
      <c r="G49" s="171" t="s">
        <v>164</v>
      </c>
      <c r="H49" s="171" t="s">
        <v>164</v>
      </c>
      <c r="I49" s="171" t="s">
        <v>164</v>
      </c>
      <c r="J49" s="171" t="s">
        <v>164</v>
      </c>
      <c r="K49" s="171" t="s">
        <v>164</v>
      </c>
      <c r="L49" s="171" t="s">
        <v>164</v>
      </c>
      <c r="M49" s="171" t="s">
        <v>164</v>
      </c>
      <c r="N49" s="171" t="s">
        <v>164</v>
      </c>
      <c r="O49" s="171" t="s">
        <v>164</v>
      </c>
      <c r="P49" s="172" t="s">
        <v>164</v>
      </c>
    </row>
    <row r="50" spans="1:16" ht="15" customHeight="1">
      <c r="A50" s="211" t="s">
        <v>143</v>
      </c>
      <c r="B50" s="174" t="s">
        <v>164</v>
      </c>
      <c r="C50" s="174" t="s">
        <v>164</v>
      </c>
      <c r="D50" s="174" t="s">
        <v>164</v>
      </c>
      <c r="E50" s="174" t="s">
        <v>164</v>
      </c>
      <c r="F50" s="174" t="s">
        <v>164</v>
      </c>
      <c r="G50" s="174" t="s">
        <v>164</v>
      </c>
      <c r="H50" s="174" t="s">
        <v>164</v>
      </c>
      <c r="I50" s="174" t="s">
        <v>164</v>
      </c>
      <c r="J50" s="174" t="s">
        <v>164</v>
      </c>
      <c r="K50" s="174" t="s">
        <v>164</v>
      </c>
      <c r="L50" s="174" t="s">
        <v>164</v>
      </c>
      <c r="M50" s="174" t="s">
        <v>164</v>
      </c>
      <c r="N50" s="174">
        <f>IF([3]RDIV!N19= "..","na",IF([3]RDIV!N19=0,"na",[3]RDIV!N19))</f>
        <v>0.2</v>
      </c>
      <c r="O50" s="174">
        <f>IF([3]RDIV!O19= "..","na",IF([3]RDIV!O19=0,"na",[3]RDIV!O19))</f>
        <v>0.4</v>
      </c>
      <c r="P50" s="175" t="s">
        <v>164</v>
      </c>
    </row>
    <row r="51" spans="1:16" ht="15" customHeight="1">
      <c r="A51" s="241"/>
      <c r="B51" s="30"/>
      <c r="C51" s="30"/>
      <c r="D51" s="30"/>
      <c r="E51" s="30"/>
      <c r="F51" s="30"/>
      <c r="G51" s="30"/>
      <c r="H51" s="30"/>
      <c r="I51" s="30"/>
      <c r="J51" s="30"/>
      <c r="K51" s="30"/>
      <c r="L51" s="30"/>
      <c r="M51" s="30"/>
      <c r="N51" s="30"/>
      <c r="O51" s="30"/>
      <c r="P51" s="30"/>
    </row>
    <row r="52" spans="1:16" s="1040" customFormat="1" ht="15" customHeight="1">
      <c r="A52" s="1137" t="s">
        <v>1140</v>
      </c>
      <c r="B52" s="1105"/>
      <c r="C52" s="1105"/>
      <c r="D52" s="1105"/>
      <c r="E52" s="1105"/>
      <c r="F52" s="1105"/>
      <c r="G52" s="1105"/>
      <c r="H52" s="1105"/>
      <c r="I52" s="1105"/>
      <c r="J52" s="1105"/>
      <c r="K52" s="1105"/>
      <c r="L52" s="1105"/>
      <c r="M52" s="1105"/>
      <c r="N52" s="1105"/>
      <c r="O52" s="1105"/>
      <c r="P52" s="1105"/>
    </row>
    <row r="53" spans="1:16" s="1040" customFormat="1" ht="15" customHeight="1">
      <c r="A53" s="1105"/>
      <c r="B53" s="1105"/>
      <c r="C53" s="1105"/>
      <c r="D53" s="1105"/>
      <c r="E53" s="1105"/>
      <c r="F53" s="1105"/>
      <c r="G53" s="1105"/>
      <c r="H53" s="1105"/>
      <c r="I53" s="1105"/>
      <c r="J53" s="1105"/>
      <c r="K53" s="1105"/>
      <c r="L53" s="1105"/>
      <c r="M53" s="1105"/>
      <c r="N53" s="1105"/>
      <c r="O53" s="1105"/>
      <c r="P53" s="1105"/>
    </row>
    <row r="54" spans="1:16" s="345" customFormat="1" ht="15" customHeight="1">
      <c r="A54" s="241"/>
      <c r="B54" s="30"/>
      <c r="C54" s="30"/>
      <c r="D54" s="30"/>
      <c r="E54" s="30"/>
      <c r="F54" s="30"/>
      <c r="G54" s="30"/>
      <c r="H54" s="30"/>
      <c r="I54" s="30"/>
      <c r="J54" s="30"/>
      <c r="K54" s="30"/>
      <c r="L54" s="30"/>
      <c r="M54" s="30"/>
      <c r="N54" s="30"/>
      <c r="O54" s="30"/>
      <c r="P54" s="30"/>
    </row>
    <row r="55" spans="1:16" ht="15" customHeight="1">
      <c r="A55" s="1134" t="s">
        <v>142</v>
      </c>
      <c r="B55" s="1135"/>
      <c r="C55" s="1135"/>
      <c r="D55" s="1135"/>
      <c r="E55" s="1135"/>
      <c r="F55" s="1135"/>
      <c r="G55" s="1135"/>
      <c r="H55" s="1135"/>
      <c r="I55" s="1135"/>
      <c r="J55" s="1135"/>
      <c r="K55" s="1135"/>
      <c r="L55" s="1135"/>
      <c r="M55" s="1135"/>
      <c r="N55" s="1135"/>
      <c r="O55" s="1135"/>
      <c r="P55" s="1136"/>
    </row>
    <row r="56" spans="1:16" ht="15" customHeight="1">
      <c r="A56" s="209"/>
      <c r="B56" s="396">
        <f t="shared" ref="B56:P56" si="2">B37</f>
        <v>1987</v>
      </c>
      <c r="C56" s="397">
        <f t="shared" si="2"/>
        <v>1988</v>
      </c>
      <c r="D56" s="397">
        <f t="shared" si="2"/>
        <v>1989</v>
      </c>
      <c r="E56" s="397">
        <f t="shared" si="2"/>
        <v>1990</v>
      </c>
      <c r="F56" s="397">
        <f t="shared" si="2"/>
        <v>1991</v>
      </c>
      <c r="G56" s="397">
        <f t="shared" si="2"/>
        <v>1992</v>
      </c>
      <c r="H56" s="397">
        <f t="shared" si="2"/>
        <v>1993</v>
      </c>
      <c r="I56" s="397">
        <f t="shared" si="2"/>
        <v>1994</v>
      </c>
      <c r="J56" s="397">
        <f t="shared" si="2"/>
        <v>1995</v>
      </c>
      <c r="K56" s="397">
        <f t="shared" si="2"/>
        <v>1996</v>
      </c>
      <c r="L56" s="397">
        <f t="shared" si="2"/>
        <v>1997</v>
      </c>
      <c r="M56" s="397">
        <f t="shared" si="2"/>
        <v>1998</v>
      </c>
      <c r="N56" s="397">
        <f t="shared" si="2"/>
        <v>1999</v>
      </c>
      <c r="O56" s="397">
        <f t="shared" si="2"/>
        <v>2000</v>
      </c>
      <c r="P56" s="398">
        <f t="shared" si="2"/>
        <v>2001</v>
      </c>
    </row>
    <row r="57" spans="1:16" ht="15" customHeight="1">
      <c r="A57" s="210" t="str">
        <f t="shared" ref="A57:A69" si="3">A38</f>
        <v>Australia</v>
      </c>
      <c r="B57" s="135" t="s">
        <v>164</v>
      </c>
      <c r="C57" s="135" t="s">
        <v>164</v>
      </c>
      <c r="D57" s="135" t="s">
        <v>164</v>
      </c>
      <c r="E57" s="135" t="s">
        <v>164</v>
      </c>
      <c r="F57" s="135" t="s">
        <v>164</v>
      </c>
      <c r="G57" s="135" t="s">
        <v>164</v>
      </c>
      <c r="H57" s="135" t="s">
        <v>164</v>
      </c>
      <c r="I57" s="135" t="s">
        <v>164</v>
      </c>
      <c r="J57" s="135" t="s">
        <v>164</v>
      </c>
      <c r="K57" s="135" t="s">
        <v>164</v>
      </c>
      <c r="L57" s="135" t="s">
        <v>164</v>
      </c>
      <c r="M57" s="135" t="s">
        <v>164</v>
      </c>
      <c r="N57" s="135" t="s">
        <v>164</v>
      </c>
      <c r="O57" s="135" t="s">
        <v>164</v>
      </c>
      <c r="P57" s="158" t="s">
        <v>164</v>
      </c>
    </row>
    <row r="58" spans="1:16" ht="15" customHeight="1">
      <c r="A58" s="210" t="str">
        <f t="shared" si="3"/>
        <v>Canada</v>
      </c>
      <c r="B58" s="141">
        <f>IF([3]RDIV!Q8= "..","na",IF([3]RDIV!Q8=0,"na",[3]RDIV!Q8))</f>
        <v>0.6</v>
      </c>
      <c r="C58" s="141">
        <f>IF([3]RDIV!R8= "..","na",IF([3]RDIV!R8=0,"na",[3]RDIV!R8))</f>
        <v>0.9</v>
      </c>
      <c r="D58" s="141">
        <f>IF([3]RDIV!S8= "..","na",IF([3]RDIV!S8=0,"na",[3]RDIV!S8))</f>
        <v>0.9</v>
      </c>
      <c r="E58" s="141">
        <f>IF([3]RDIV!T8= "..","na",IF([3]RDIV!T8=0,"na",[3]RDIV!T8))</f>
        <v>0.7</v>
      </c>
      <c r="F58" s="141">
        <f>IF([3]RDIV!U8= "..","na",IF([3]RDIV!U8=0,"na",[3]RDIV!U8))</f>
        <v>0.7</v>
      </c>
      <c r="G58" s="141">
        <f>IF([3]RDIV!V8= "..","na",IF([3]RDIV!V8=0,"na",[3]RDIV!V8))</f>
        <v>0.8</v>
      </c>
      <c r="H58" s="141">
        <f>IF([3]RDIV!W8= "..","na",IF([3]RDIV!W8=0,"na",[3]RDIV!W8))</f>
        <v>0.8</v>
      </c>
      <c r="I58" s="141">
        <f>IF([3]RDIV!X8= "..","na",IF([3]RDIV!X8=0,"na",[3]RDIV!X8))</f>
        <v>0.8</v>
      </c>
      <c r="J58" s="141">
        <f>IF([3]RDIV!Y8= "..","na",IF([3]RDIV!Y8=0,"na",[3]RDIV!Y8))</f>
        <v>0.7</v>
      </c>
      <c r="K58" s="141">
        <f>IF([3]RDIV!Z8= "..","na",IF([3]RDIV!Z8=0,"na",[3]RDIV!Z8))</f>
        <v>0.7</v>
      </c>
      <c r="L58" s="141">
        <f>IF([3]RDIV!AA8= "..","na",IF([3]RDIV!AA8=0,"na",[3]RDIV!AA8))</f>
        <v>0.6</v>
      </c>
      <c r="M58" s="141">
        <f>IF([3]RDIV!AB8= "..","na",IF([3]RDIV!AB8=0,"na",[3]RDIV!AB8))</f>
        <v>0.7</v>
      </c>
      <c r="N58" s="141">
        <f>IF([3]RDIV!AC8= "..","na",IF([3]RDIV!AC8=0,"na",[3]RDIV!AC8))</f>
        <v>0.5</v>
      </c>
      <c r="O58" s="141">
        <f>IF([3]RDIV!AD8= "..","na",IF([3]RDIV!AD8=0,"na",[3]RDIV!AD8))</f>
        <v>0.4</v>
      </c>
      <c r="P58" s="158" t="s">
        <v>164</v>
      </c>
    </row>
    <row r="59" spans="1:16" ht="15" customHeight="1">
      <c r="A59" s="210" t="str">
        <f t="shared" si="3"/>
        <v>Finland</v>
      </c>
      <c r="B59" s="135" t="s">
        <v>164</v>
      </c>
      <c r="C59" s="135" t="s">
        <v>164</v>
      </c>
      <c r="D59" s="135" t="s">
        <v>164</v>
      </c>
      <c r="E59" s="135" t="s">
        <v>164</v>
      </c>
      <c r="F59" s="135" t="s">
        <v>164</v>
      </c>
      <c r="G59" s="135" t="s">
        <v>164</v>
      </c>
      <c r="H59" s="135" t="s">
        <v>164</v>
      </c>
      <c r="I59" s="135" t="s">
        <v>164</v>
      </c>
      <c r="J59" s="141">
        <f>IF([3]RDIV!Y9= "..","na",IF([3]RDIV!Y9=0,"na",[3]RDIV!Y9))</f>
        <v>1.2</v>
      </c>
      <c r="K59" s="141">
        <f>IF([3]RDIV!Z9= "..","na",IF([3]RDIV!Z9=0,"na",[3]RDIV!Z9))</f>
        <v>1.5</v>
      </c>
      <c r="L59" s="141">
        <f>IF([3]RDIV!AA9= "..","na",IF([3]RDIV!AA9=0,"na",[3]RDIV!AA9))</f>
        <v>1.6</v>
      </c>
      <c r="M59" s="141">
        <f>IF([3]RDIV!AB9= "..","na",IF([3]RDIV!AB9=0,"na",[3]RDIV!AB9))</f>
        <v>1.4</v>
      </c>
      <c r="N59" s="141">
        <f>IF([3]RDIV!AC9= "..","na",IF([3]RDIV!AC9=0,"na",[3]RDIV!AC9))</f>
        <v>1.5</v>
      </c>
      <c r="O59" s="141">
        <f>IF([3]RDIV!AD9= "..","na",IF([3]RDIV!AD9=0,"na",[3]RDIV!AD9))</f>
        <v>1.1000000000000001</v>
      </c>
      <c r="P59" s="136">
        <f>IF([3]RDIV!AE9= "..","na",IF([3]RDIV!AE9=0,"na",[3]RDIV!AE9))</f>
        <v>1.2</v>
      </c>
    </row>
    <row r="60" spans="1:16" ht="15" customHeight="1">
      <c r="A60" s="210" t="str">
        <f t="shared" si="3"/>
        <v>France</v>
      </c>
      <c r="B60" s="141">
        <f>IF([3]RDIV!Q10= "..","na",IF([3]RDIV!Q10=0,"na",[3]RDIV!Q10))</f>
        <v>0.3</v>
      </c>
      <c r="C60" s="141">
        <f>IF([3]RDIV!R10= "..","na",IF([3]RDIV!R10=0,"na",[3]RDIV!R10))</f>
        <v>0.3</v>
      </c>
      <c r="D60" s="141">
        <f>IF([3]RDIV!S10= "..","na",IF([3]RDIV!S10=0,"na",[3]RDIV!S10))</f>
        <v>0.3</v>
      </c>
      <c r="E60" s="141">
        <f>IF([3]RDIV!T10= "..","na",IF([3]RDIV!T10=0,"na",[3]RDIV!T10))</f>
        <v>0.3</v>
      </c>
      <c r="F60" s="141">
        <f>IF([3]RDIV!U10= "..","na",IF([3]RDIV!U10=0,"na",[3]RDIV!U10))</f>
        <v>0.3</v>
      </c>
      <c r="G60" s="141">
        <f>IF([3]RDIV!V10= "..","na",IF([3]RDIV!V10=0,"na",[3]RDIV!V10))</f>
        <v>0.3</v>
      </c>
      <c r="H60" s="141">
        <f>IF([3]RDIV!W10= "..","na",IF([3]RDIV!W10=0,"na",[3]RDIV!W10))</f>
        <v>0.3</v>
      </c>
      <c r="I60" s="141">
        <f>IF([3]RDIV!X10= "..","na",IF([3]RDIV!X10=0,"na",[3]RDIV!X10))</f>
        <v>0.4</v>
      </c>
      <c r="J60" s="141">
        <f>IF([3]RDIV!Y10= "..","na",IF([3]RDIV!Y10=0,"na",[3]RDIV!Y10))</f>
        <v>0.3</v>
      </c>
      <c r="K60" s="141">
        <f>IF([3]RDIV!Z10= "..","na",IF([3]RDIV!Z10=0,"na",[3]RDIV!Z10))</f>
        <v>0.3</v>
      </c>
      <c r="L60" s="141">
        <f>IF([3]RDIV!AA10= "..","na",IF([3]RDIV!AA10=0,"na",[3]RDIV!AA10))</f>
        <v>0.3</v>
      </c>
      <c r="M60" s="141">
        <f>IF([3]RDIV!AB10= "..","na",IF([3]RDIV!AB10=0,"na",[3]RDIV!AB10))</f>
        <v>0.3</v>
      </c>
      <c r="N60" s="141">
        <f>IF([3]RDIV!AC10= "..","na",IF([3]RDIV!AC10=0,"na",[3]RDIV!AC10))</f>
        <v>0.3</v>
      </c>
      <c r="O60" s="141">
        <f>IF([3]RDIV!AD10= "..","na",IF([3]RDIV!AD10=0,"na",[3]RDIV!AD10))</f>
        <v>0.3</v>
      </c>
      <c r="P60" s="158" t="s">
        <v>164</v>
      </c>
    </row>
    <row r="61" spans="1:16" ht="15" customHeight="1">
      <c r="A61" s="210" t="str">
        <f t="shared" si="3"/>
        <v>Germany</v>
      </c>
      <c r="B61" s="135" t="s">
        <v>164</v>
      </c>
      <c r="C61" s="135" t="s">
        <v>164</v>
      </c>
      <c r="D61" s="135" t="s">
        <v>164</v>
      </c>
      <c r="E61" s="135" t="s">
        <v>164</v>
      </c>
      <c r="F61" s="141">
        <f>IF([3]RDIV!U11= "..","na",IF([3]RDIV!U11=0,"na",[3]RDIV!U11))</f>
        <v>0.4</v>
      </c>
      <c r="G61" s="141">
        <f>IF([3]RDIV!V11= "..","na",IF([3]RDIV!V11=0,"na",[3]RDIV!V11))</f>
        <v>0.3</v>
      </c>
      <c r="H61" s="141">
        <f>IF([3]RDIV!W11= "..","na",IF([3]RDIV!W11=0,"na",[3]RDIV!W11))</f>
        <v>0.4</v>
      </c>
      <c r="I61" s="141">
        <f>IF([3]RDIV!X11= "..","na",IF([3]RDIV!X11=0,"na",[3]RDIV!X11))</f>
        <v>0.4</v>
      </c>
      <c r="J61" s="141">
        <f>IF([3]RDIV!Y11= "..","na",IF([3]RDIV!Y11=0,"na",[3]RDIV!Y11))</f>
        <v>0.4</v>
      </c>
      <c r="K61" s="141">
        <f>IF([3]RDIV!Z11= "..","na",IF([3]RDIV!Z11=0,"na",[3]RDIV!Z11))</f>
        <v>0.3</v>
      </c>
      <c r="L61" s="141">
        <f>IF([3]RDIV!AA11= "..","na",IF([3]RDIV!AA11=0,"na",[3]RDIV!AA11))</f>
        <v>0.3</v>
      </c>
      <c r="M61" s="141">
        <f>IF([3]RDIV!AB11= "..","na",IF([3]RDIV!AB11=0,"na",[3]RDIV!AB11))</f>
        <v>0.3</v>
      </c>
      <c r="N61" s="141">
        <f>IF([3]RDIV!AC11= "..","na",IF([3]RDIV!AC11=0,"na",[3]RDIV!AC11))</f>
        <v>0.3</v>
      </c>
      <c r="O61" s="141">
        <f>IF([3]RDIV!AD11= "..","na",IF([3]RDIV!AD11=0,"na",[3]RDIV!AD11))</f>
        <v>0.3</v>
      </c>
      <c r="P61" s="136">
        <f>IF([3]RDIV!AE11= "..","na",IF([3]RDIV!AE11=0,"na",[3]RDIV!AE11))</f>
        <v>0.3</v>
      </c>
    </row>
    <row r="62" spans="1:16" ht="15" customHeight="1">
      <c r="A62" s="210" t="str">
        <f t="shared" si="3"/>
        <v>Italy</v>
      </c>
      <c r="B62" s="135" t="s">
        <v>164</v>
      </c>
      <c r="C62" s="135" t="s">
        <v>164</v>
      </c>
      <c r="D62" s="135" t="s">
        <v>164</v>
      </c>
      <c r="E62" s="135" t="s">
        <v>164</v>
      </c>
      <c r="F62" s="141">
        <f>IF([3]RDIV!U12= "..","na",IF([3]RDIV!U12=0,"na",[3]RDIV!U12))</f>
        <v>10</v>
      </c>
      <c r="G62" s="141">
        <f>IF([3]RDIV!V12= "..","na",IF([3]RDIV!V12=0,"na",[3]RDIV!V12))</f>
        <v>9.5</v>
      </c>
      <c r="H62" s="141">
        <f>IF([3]RDIV!W12= "..","na",IF([3]RDIV!W12=0,"na",[3]RDIV!W12))</f>
        <v>8.6999999999999993</v>
      </c>
      <c r="I62" s="141">
        <f>IF([3]RDIV!X12= "..","na",IF([3]RDIV!X12=0,"na",[3]RDIV!X12))</f>
        <v>7.6</v>
      </c>
      <c r="J62" s="141">
        <f>IF([3]RDIV!Y12= "..","na",IF([3]RDIV!Y12=0,"na",[3]RDIV!Y12))</f>
        <v>7</v>
      </c>
      <c r="K62" s="141">
        <f>IF([3]RDIV!Z12= "..","na",IF([3]RDIV!Z12=0,"na",[3]RDIV!Z12))</f>
        <v>7</v>
      </c>
      <c r="L62" s="141">
        <f>IF([3]RDIV!AA12= "..","na",IF([3]RDIV!AA12=0,"na",[3]RDIV!AA12))</f>
        <v>7</v>
      </c>
      <c r="M62" s="141">
        <f>IF([3]RDIV!AB12= "..","na",IF([3]RDIV!AB12=0,"na",[3]RDIV!AB12))</f>
        <v>6.7</v>
      </c>
      <c r="N62" s="141">
        <f>IF([3]RDIV!AC12= "..","na",IF([3]RDIV!AC12=0,"na",[3]RDIV!AC12))</f>
        <v>6.5</v>
      </c>
      <c r="O62" s="141">
        <f>IF([3]RDIV!AD12= "..","na",IF([3]RDIV!AD12=0,"na",[3]RDIV!AD12))</f>
        <v>7.3</v>
      </c>
      <c r="P62" s="136">
        <f>IF([3]RDIV!AE12= "..","na",IF([3]RDIV!AE12=0,"na",[3]RDIV!AE12))</f>
        <v>6.7</v>
      </c>
    </row>
    <row r="63" spans="1:16" ht="15" customHeight="1">
      <c r="A63" s="210" t="str">
        <f t="shared" si="3"/>
        <v>Japan</v>
      </c>
      <c r="B63" s="135" t="s">
        <v>164</v>
      </c>
      <c r="C63" s="135" t="s">
        <v>164</v>
      </c>
      <c r="D63" s="135" t="s">
        <v>164</v>
      </c>
      <c r="E63" s="135" t="s">
        <v>164</v>
      </c>
      <c r="F63" s="135" t="s">
        <v>164</v>
      </c>
      <c r="G63" s="135" t="s">
        <v>164</v>
      </c>
      <c r="H63" s="135" t="s">
        <v>164</v>
      </c>
      <c r="I63" s="135" t="s">
        <v>164</v>
      </c>
      <c r="J63" s="135" t="s">
        <v>164</v>
      </c>
      <c r="K63" s="135" t="s">
        <v>164</v>
      </c>
      <c r="L63" s="135" t="s">
        <v>164</v>
      </c>
      <c r="M63" s="135" t="s">
        <v>164</v>
      </c>
      <c r="N63" s="135" t="s">
        <v>164</v>
      </c>
      <c r="O63" s="135" t="s">
        <v>164</v>
      </c>
      <c r="P63" s="158" t="s">
        <v>164</v>
      </c>
    </row>
    <row r="64" spans="1:16" ht="15" customHeight="1">
      <c r="A64" s="210" t="str">
        <f t="shared" si="3"/>
        <v>Korea</v>
      </c>
      <c r="B64" s="135" t="s">
        <v>164</v>
      </c>
      <c r="C64" s="135" t="s">
        <v>164</v>
      </c>
      <c r="D64" s="135" t="s">
        <v>164</v>
      </c>
      <c r="E64" s="135" t="s">
        <v>164</v>
      </c>
      <c r="F64" s="135" t="s">
        <v>164</v>
      </c>
      <c r="G64" s="135" t="s">
        <v>164</v>
      </c>
      <c r="H64" s="135" t="s">
        <v>164</v>
      </c>
      <c r="I64" s="135" t="s">
        <v>164</v>
      </c>
      <c r="J64" s="141">
        <f>IF([3]RDIV!Y14= "..","na",IF([3]RDIV!Y14=0,"na",[3]RDIV!Y14))</f>
        <v>0.6</v>
      </c>
      <c r="K64" s="141">
        <f>IF([3]RDIV!Z14= "..","na",IF([3]RDIV!Z14=0,"na",[3]RDIV!Z14))</f>
        <v>0.9</v>
      </c>
      <c r="L64" s="141">
        <f>IF([3]RDIV!AA14= "..","na",IF([3]RDIV!AA14=0,"na",[3]RDIV!AA14))</f>
        <v>0.7</v>
      </c>
      <c r="M64" s="141">
        <f>IF([3]RDIV!AB14= "..","na",IF([3]RDIV!AB14=0,"na",[3]RDIV!AB14))</f>
        <v>0.7</v>
      </c>
      <c r="N64" s="141">
        <f>IF([3]RDIV!AC14= "..","na",IF([3]RDIV!AC14=0,"na",[3]RDIV!AC14))</f>
        <v>0.4</v>
      </c>
      <c r="O64" s="141">
        <f>IF([3]RDIV!AD14= "..","na",IF([3]RDIV!AD14=0,"na",[3]RDIV!AD14))</f>
        <v>0.6</v>
      </c>
      <c r="P64" s="136">
        <f>IF([3]RDIV!AE14= "..","na",IF([3]RDIV!AE14=0,"na",[3]RDIV!AE14))</f>
        <v>0.4</v>
      </c>
    </row>
    <row r="65" spans="1:16" ht="15" customHeight="1">
      <c r="A65" s="210" t="str">
        <f t="shared" si="3"/>
        <v>Norway</v>
      </c>
      <c r="B65" s="135" t="s">
        <v>164</v>
      </c>
      <c r="C65" s="135" t="s">
        <v>164</v>
      </c>
      <c r="D65" s="135" t="s">
        <v>164</v>
      </c>
      <c r="E65" s="135" t="s">
        <v>164</v>
      </c>
      <c r="F65" s="135" t="s">
        <v>164</v>
      </c>
      <c r="G65" s="135" t="s">
        <v>164</v>
      </c>
      <c r="H65" s="135" t="s">
        <v>164</v>
      </c>
      <c r="I65" s="135" t="s">
        <v>164</v>
      </c>
      <c r="J65" s="135" t="s">
        <v>164</v>
      </c>
      <c r="K65" s="135" t="s">
        <v>164</v>
      </c>
      <c r="L65" s="135" t="s">
        <v>164</v>
      </c>
      <c r="M65" s="135" t="s">
        <v>164</v>
      </c>
      <c r="N65" s="135" t="s">
        <v>164</v>
      </c>
      <c r="O65" s="135" t="s">
        <v>164</v>
      </c>
      <c r="P65" s="158" t="s">
        <v>164</v>
      </c>
    </row>
    <row r="66" spans="1:16" ht="15" customHeight="1">
      <c r="A66" s="210" t="str">
        <f t="shared" si="3"/>
        <v>Spain</v>
      </c>
      <c r="B66" s="141">
        <f>IF([3]RDIV!Q16= "..","na",IF([3]RDIV!Q16=0,"na",[3]RDIV!Q16))</f>
        <v>0.2</v>
      </c>
      <c r="C66" s="141">
        <f>IF([3]RDIV!R16= "..","na",IF([3]RDIV!R16=0,"na",[3]RDIV!R16))</f>
        <v>0.1</v>
      </c>
      <c r="D66" s="141">
        <f>IF([3]RDIV!S16= "..","na",IF([3]RDIV!S16=0,"na",[3]RDIV!S16))</f>
        <v>0.2</v>
      </c>
      <c r="E66" s="141">
        <f>IF([3]RDIV!T16= "..","na",IF([3]RDIV!T16=0,"na",[3]RDIV!T16))</f>
        <v>0.2</v>
      </c>
      <c r="F66" s="141">
        <f>IF([3]RDIV!U16= "..","na",IF([3]RDIV!U16=0,"na",[3]RDIV!U16))</f>
        <v>0.2</v>
      </c>
      <c r="G66" s="141">
        <f>IF([3]RDIV!V16= "..","na",IF([3]RDIV!V16=0,"na",[3]RDIV!V16))</f>
        <v>0.2</v>
      </c>
      <c r="H66" s="141">
        <f>IF([3]RDIV!W16= "..","na",IF([3]RDIV!W16=0,"na",[3]RDIV!W16))</f>
        <v>0.2</v>
      </c>
      <c r="I66" s="141">
        <f>IF([3]RDIV!X16= "..","na",IF([3]RDIV!X16=0,"na",[3]RDIV!X16))</f>
        <v>0.2</v>
      </c>
      <c r="J66" s="141">
        <f>IF([3]RDIV!Y16= "..","na",IF([3]RDIV!Y16=0,"na",[3]RDIV!Y16))</f>
        <v>0.2</v>
      </c>
      <c r="K66" s="141">
        <f>IF([3]RDIV!Z16= "..","na",IF([3]RDIV!Z16=0,"na",[3]RDIV!Z16))</f>
        <v>0.3</v>
      </c>
      <c r="L66" s="141">
        <f>IF([3]RDIV!AA16= "..","na",IF([3]RDIV!AA16=0,"na",[3]RDIV!AA16))</f>
        <v>0.3</v>
      </c>
      <c r="M66" s="141">
        <f>IF([3]RDIV!AB16= "..","na",IF([3]RDIV!AB16=0,"na",[3]RDIV!AB16))</f>
        <v>0.8</v>
      </c>
      <c r="N66" s="141">
        <f>IF([3]RDIV!AC16= "..","na",IF([3]RDIV!AC16=0,"na",[3]RDIV!AC16))</f>
        <v>0.4</v>
      </c>
      <c r="O66" s="141">
        <f>IF([3]RDIV!AD16= "..","na",IF([3]RDIV!AD16=0,"na",[3]RDIV!AD16))</f>
        <v>0.3</v>
      </c>
      <c r="P66" s="136">
        <f>IF([3]RDIV!AE16= "..","na",IF([3]RDIV!AE16=0,"na",[3]RDIV!AE16))</f>
        <v>0.2</v>
      </c>
    </row>
    <row r="67" spans="1:16" ht="15" customHeight="1">
      <c r="A67" s="210" t="str">
        <f t="shared" si="3"/>
        <v>Sweden</v>
      </c>
      <c r="B67" s="141">
        <f>IF([3]RDIV!Q17= "..","na",IF([3]RDIV!Q17=0,"na",[3]RDIV!Q17))</f>
        <v>1.9</v>
      </c>
      <c r="C67" s="141">
        <f>IF([3]RDIV!R17= "..","na",IF([3]RDIV!R17=0,"na",[3]RDIV!R17))</f>
        <v>1.9</v>
      </c>
      <c r="D67" s="141">
        <f>IF([3]RDIV!S17= "..","na",IF([3]RDIV!S17=0,"na",[3]RDIV!S17))</f>
        <v>2</v>
      </c>
      <c r="E67" s="141">
        <f>IF([3]RDIV!T17= "..","na",IF([3]RDIV!T17=0,"na",[3]RDIV!T17))</f>
        <v>2.1</v>
      </c>
      <c r="F67" s="141">
        <f>IF([3]RDIV!U17= "..","na",IF([3]RDIV!U17=0,"na",[3]RDIV!U17))</f>
        <v>2.2999999999999998</v>
      </c>
      <c r="G67" s="141">
        <f>IF([3]RDIV!V17= "..","na",IF([3]RDIV!V17=0,"na",[3]RDIV!V17))</f>
        <v>2.2000000000000002</v>
      </c>
      <c r="H67" s="141">
        <f>IF([3]RDIV!W17= "..","na",IF([3]RDIV!W17=0,"na",[3]RDIV!W17))</f>
        <v>2.1</v>
      </c>
      <c r="I67" s="141">
        <f>IF([3]RDIV!X17= "..","na",IF([3]RDIV!X17=0,"na",[3]RDIV!X17))</f>
        <v>2.1</v>
      </c>
      <c r="J67" s="141">
        <f>IF([3]RDIV!Y17= "..","na",IF([3]RDIV!Y17=0,"na",[3]RDIV!Y17))</f>
        <v>1.9</v>
      </c>
      <c r="K67" s="141">
        <f>IF([3]RDIV!Z17= "..","na",IF([3]RDIV!Z17=0,"na",[3]RDIV!Z17))</f>
        <v>2.8</v>
      </c>
      <c r="L67" s="141">
        <f>IF([3]RDIV!AA17= "..","na",IF([3]RDIV!AA17=0,"na",[3]RDIV!AA17))</f>
        <v>3</v>
      </c>
      <c r="M67" s="141">
        <f>IF([3]RDIV!AB17= "..","na",IF([3]RDIV!AB17=0,"na",[3]RDIV!AB17))</f>
        <v>2.7</v>
      </c>
      <c r="N67" s="141">
        <f>IF([3]RDIV!AC17= "..","na",IF([3]RDIV!AC17=0,"na",[3]RDIV!AC17))</f>
        <v>2.2999999999999998</v>
      </c>
      <c r="O67" s="141">
        <f>IF([3]RDIV!AD17= "..","na",IF([3]RDIV!AD17=0,"na",[3]RDIV!AD17))</f>
        <v>1.8</v>
      </c>
      <c r="P67" s="136">
        <f>IF([3]RDIV!AE17= "..","na",IF([3]RDIV!AE17=0,"na",[3]RDIV!AE17))</f>
        <v>1.9</v>
      </c>
    </row>
    <row r="68" spans="1:16" ht="15" customHeight="1">
      <c r="A68" s="210" t="str">
        <f t="shared" si="3"/>
        <v>United Kingdom</v>
      </c>
      <c r="B68" s="135" t="s">
        <v>164</v>
      </c>
      <c r="C68" s="135" t="s">
        <v>164</v>
      </c>
      <c r="D68" s="135" t="s">
        <v>164</v>
      </c>
      <c r="E68" s="135" t="s">
        <v>164</v>
      </c>
      <c r="F68" s="135" t="s">
        <v>164</v>
      </c>
      <c r="G68" s="135" t="s">
        <v>164</v>
      </c>
      <c r="H68" s="135" t="s">
        <v>164</v>
      </c>
      <c r="I68" s="135" t="s">
        <v>164</v>
      </c>
      <c r="J68" s="135" t="s">
        <v>164</v>
      </c>
      <c r="K68" s="135" t="s">
        <v>164</v>
      </c>
      <c r="L68" s="135" t="s">
        <v>164</v>
      </c>
      <c r="M68" s="135" t="s">
        <v>164</v>
      </c>
      <c r="N68" s="135" t="s">
        <v>164</v>
      </c>
      <c r="O68" s="135" t="s">
        <v>164</v>
      </c>
      <c r="P68" s="158" t="s">
        <v>164</v>
      </c>
    </row>
    <row r="69" spans="1:16" ht="15" customHeight="1">
      <c r="A69" s="211" t="str">
        <f t="shared" si="3"/>
        <v>United States</v>
      </c>
      <c r="B69" s="138" t="s">
        <v>164</v>
      </c>
      <c r="C69" s="138" t="s">
        <v>164</v>
      </c>
      <c r="D69" s="138" t="s">
        <v>164</v>
      </c>
      <c r="E69" s="138" t="s">
        <v>164</v>
      </c>
      <c r="F69" s="138" t="s">
        <v>164</v>
      </c>
      <c r="G69" s="138" t="s">
        <v>164</v>
      </c>
      <c r="H69" s="138" t="s">
        <v>164</v>
      </c>
      <c r="I69" s="138" t="s">
        <v>164</v>
      </c>
      <c r="J69" s="138" t="s">
        <v>164</v>
      </c>
      <c r="K69" s="138" t="s">
        <v>164</v>
      </c>
      <c r="L69" s="138" t="s">
        <v>164</v>
      </c>
      <c r="M69" s="138" t="s">
        <v>164</v>
      </c>
      <c r="N69" s="138" t="s">
        <v>164</v>
      </c>
      <c r="O69" s="138" t="s">
        <v>164</v>
      </c>
      <c r="P69" s="159" t="s">
        <v>164</v>
      </c>
    </row>
    <row r="70" spans="1:16" ht="15" customHeight="1">
      <c r="A70" s="241"/>
      <c r="B70" s="30"/>
      <c r="C70" s="30"/>
      <c r="D70" s="30"/>
      <c r="E70" s="30"/>
      <c r="F70" s="30"/>
      <c r="G70" s="30"/>
      <c r="H70" s="30"/>
      <c r="I70" s="30"/>
      <c r="J70" s="30"/>
      <c r="K70" s="30"/>
      <c r="L70" s="30"/>
      <c r="M70" s="30"/>
      <c r="N70" s="30"/>
      <c r="O70" s="30"/>
      <c r="P70" s="30"/>
    </row>
    <row r="71" spans="1:16" ht="15" customHeight="1">
      <c r="A71" s="1134" t="s">
        <v>141</v>
      </c>
      <c r="B71" s="1135"/>
      <c r="C71" s="1135"/>
      <c r="D71" s="1135"/>
      <c r="E71" s="1135"/>
      <c r="F71" s="1135"/>
      <c r="G71" s="1135"/>
      <c r="H71" s="1135"/>
      <c r="I71" s="1135"/>
      <c r="J71" s="1135"/>
      <c r="K71" s="1135"/>
      <c r="L71" s="1135"/>
      <c r="M71" s="1135"/>
      <c r="N71" s="1135"/>
      <c r="O71" s="1135"/>
      <c r="P71" s="1136"/>
    </row>
    <row r="72" spans="1:16" ht="15" customHeight="1">
      <c r="A72" s="209"/>
      <c r="B72" s="396">
        <f t="shared" ref="B72:P72" si="4">B56</f>
        <v>1987</v>
      </c>
      <c r="C72" s="397">
        <f t="shared" si="4"/>
        <v>1988</v>
      </c>
      <c r="D72" s="397">
        <f t="shared" si="4"/>
        <v>1989</v>
      </c>
      <c r="E72" s="397">
        <f t="shared" si="4"/>
        <v>1990</v>
      </c>
      <c r="F72" s="397">
        <f t="shared" si="4"/>
        <v>1991</v>
      </c>
      <c r="G72" s="397">
        <f t="shared" si="4"/>
        <v>1992</v>
      </c>
      <c r="H72" s="397">
        <f t="shared" si="4"/>
        <v>1993</v>
      </c>
      <c r="I72" s="397">
        <f t="shared" si="4"/>
        <v>1994</v>
      </c>
      <c r="J72" s="397">
        <f t="shared" si="4"/>
        <v>1995</v>
      </c>
      <c r="K72" s="397">
        <f t="shared" si="4"/>
        <v>1996</v>
      </c>
      <c r="L72" s="397">
        <f t="shared" si="4"/>
        <v>1997</v>
      </c>
      <c r="M72" s="397">
        <f t="shared" si="4"/>
        <v>1998</v>
      </c>
      <c r="N72" s="397">
        <f t="shared" si="4"/>
        <v>1999</v>
      </c>
      <c r="O72" s="397">
        <f t="shared" si="4"/>
        <v>2000</v>
      </c>
      <c r="P72" s="398">
        <f t="shared" si="4"/>
        <v>2001</v>
      </c>
    </row>
    <row r="73" spans="1:16" ht="15" customHeight="1">
      <c r="A73" s="210" t="str">
        <f t="shared" ref="A73:A85" si="5">A57</f>
        <v>Australia</v>
      </c>
      <c r="B73" s="167">
        <f>IF([3]RDIV!AF7= "..","na",IF([3]RDIV!AF7=0,"na",[3]RDIV!AF7))</f>
        <v>2.9</v>
      </c>
      <c r="C73" s="168">
        <f>IF([3]RDIV!AG7= "..","na",IF([3]RDIV!AG7=0,"na",[3]RDIV!AG7))</f>
        <v>2.2999999999999998</v>
      </c>
      <c r="D73" s="168">
        <f>IF([3]RDIV!AH7= "..","na",IF([3]RDIV!AH7=0,"na",[3]RDIV!AH7))</f>
        <v>0.5</v>
      </c>
      <c r="E73" s="168">
        <f>IF([3]RDIV!AI7= "..","na",IF([3]RDIV!AI7=0,"na",[3]RDIV!AI7))</f>
        <v>0.4</v>
      </c>
      <c r="F73" s="168">
        <f>IF([3]RDIV!AJ7= "..","na",IF([3]RDIV!AJ7=0,"na",[3]RDIV!AJ7))</f>
        <v>0.9</v>
      </c>
      <c r="G73" s="168">
        <f>IF([3]RDIV!AK7= "..","na",IF([3]RDIV!AK7=0,"na",[3]RDIV!AK7))</f>
        <v>2.2999999999999998</v>
      </c>
      <c r="H73" s="168">
        <f>IF([3]RDIV!AL7= "..","na",IF([3]RDIV!AL7=0,"na",[3]RDIV!AL7))</f>
        <v>1.5</v>
      </c>
      <c r="I73" s="168">
        <f>IF([3]RDIV!AM7= "..","na",IF([3]RDIV!AM7=0,"na",[3]RDIV!AM7))</f>
        <v>1.1000000000000001</v>
      </c>
      <c r="J73" s="168">
        <f>IF([3]RDIV!AN7= "..","na",IF([3]RDIV!AN7=0,"na",[3]RDIV!AN7))</f>
        <v>1.1000000000000001</v>
      </c>
      <c r="K73" s="168">
        <f>IF([3]RDIV!AO7= "..","na",IF([3]RDIV!AO7=0,"na",[3]RDIV!AO7))</f>
        <v>1</v>
      </c>
      <c r="L73" s="168">
        <f>IF([3]RDIV!AP7= "..","na",IF([3]RDIV!AP7=0,"na",[3]RDIV!AP7))</f>
        <v>1</v>
      </c>
      <c r="M73" s="168">
        <f>IF([3]RDIV!AQ7= "..","na",IF([3]RDIV!AQ7=0,"na",[3]RDIV!AQ7))</f>
        <v>1.5</v>
      </c>
      <c r="N73" s="168">
        <f>IF([3]RDIV!AR7= "..","na",IF([3]RDIV!AR7=0,"na",[3]RDIV!AR7))</f>
        <v>1.1000000000000001</v>
      </c>
      <c r="O73" s="168" t="s">
        <v>164</v>
      </c>
      <c r="P73" s="169" t="s">
        <v>164</v>
      </c>
    </row>
    <row r="74" spans="1:16" ht="15" customHeight="1">
      <c r="A74" s="210" t="str">
        <f t="shared" si="5"/>
        <v>Canada</v>
      </c>
      <c r="B74" s="171">
        <f>IF([3]RDIV!AF8= "..","na",IF([3]RDIV!AF8=0,"na",[3]RDIV!AF8))</f>
        <v>7.8</v>
      </c>
      <c r="C74" s="171">
        <f>IF([3]RDIV!AG8= "..","na",IF([3]RDIV!AG8=0,"na",[3]RDIV!AG8))</f>
        <v>7</v>
      </c>
      <c r="D74" s="171">
        <f>IF([3]RDIV!AH8= "..","na",IF([3]RDIV!AH8=0,"na",[3]RDIV!AH8))</f>
        <v>23.4</v>
      </c>
      <c r="E74" s="171">
        <f>IF([3]RDIV!AI8= "..","na",IF([3]RDIV!AI8=0,"na",[3]RDIV!AI8))</f>
        <v>14.1</v>
      </c>
      <c r="F74" s="171">
        <f>IF([3]RDIV!AJ8= "..","na",IF([3]RDIV!AJ8=0,"na",[3]RDIV!AJ8))</f>
        <v>5.8</v>
      </c>
      <c r="G74" s="171">
        <f>IF([3]RDIV!AK8= "..","na",IF([3]RDIV!AK8=0,"na",[3]RDIV!AK8))</f>
        <v>8.1</v>
      </c>
      <c r="H74" s="171">
        <f>IF([3]RDIV!AL8= "..","na",IF([3]RDIV!AL8=0,"na",[3]RDIV!AL8))</f>
        <v>8.6</v>
      </c>
      <c r="I74" s="171">
        <f>IF([3]RDIV!AM8= "..","na",IF([3]RDIV!AM8=0,"na",[3]RDIV!AM8))</f>
        <v>5.6</v>
      </c>
      <c r="J74" s="171">
        <f>IF([3]RDIV!AN8= "..","na",IF([3]RDIV!AN8=0,"na",[3]RDIV!AN8))</f>
        <v>5.4</v>
      </c>
      <c r="K74" s="171">
        <f>IF([3]RDIV!AO8= "..","na",IF([3]RDIV!AO8=0,"na",[3]RDIV!AO8))</f>
        <v>8</v>
      </c>
      <c r="L74" s="171">
        <f>IF([3]RDIV!AP8= "..","na",IF([3]RDIV!AP8=0,"na",[3]RDIV!AP8))</f>
        <v>6.1</v>
      </c>
      <c r="M74" s="171">
        <f>IF([3]RDIV!AQ8= "..","na",IF([3]RDIV!AQ8=0,"na",[3]RDIV!AQ8))</f>
        <v>4.5</v>
      </c>
      <c r="N74" s="171">
        <f>IF([3]RDIV!AR8= "..","na",IF([3]RDIV!AR8=0,"na",[3]RDIV!AR8))</f>
        <v>2.9</v>
      </c>
      <c r="O74" s="171">
        <f>IF([3]RDIV!AS8= "..","na",IF([3]RDIV!AS8=0,"na",[3]RDIV!AS8))</f>
        <v>1.6</v>
      </c>
      <c r="P74" s="172" t="s">
        <v>164</v>
      </c>
    </row>
    <row r="75" spans="1:16" ht="15" customHeight="1">
      <c r="A75" s="210" t="str">
        <f t="shared" si="5"/>
        <v>Finland</v>
      </c>
      <c r="B75" s="171">
        <f>IF([3]RDIV!AF9= "..","na",IF([3]RDIV!AF9=0,"na",[3]RDIV!AF9))</f>
        <v>2.9</v>
      </c>
      <c r="C75" s="171">
        <f>IF([3]RDIV!AG9= "..","na",IF([3]RDIV!AG9=0,"na",[3]RDIV!AG9))</f>
        <v>10.1</v>
      </c>
      <c r="D75" s="171">
        <f>IF([3]RDIV!AH9= "..","na",IF([3]RDIV!AH9=0,"na",[3]RDIV!AH9))</f>
        <v>11.7</v>
      </c>
      <c r="E75" s="171">
        <f>IF([3]RDIV!AI9= "..","na",IF([3]RDIV!AI9=0,"na",[3]RDIV!AI9))</f>
        <v>8.1999999999999993</v>
      </c>
      <c r="F75" s="171">
        <f>IF([3]RDIV!AJ9= "..","na",IF([3]RDIV!AJ9=0,"na",[3]RDIV!AJ9))</f>
        <v>4.9000000000000004</v>
      </c>
      <c r="G75" s="171">
        <f>IF([3]RDIV!AK9= "..","na",IF([3]RDIV!AK9=0,"na",[3]RDIV!AK9))</f>
        <v>9</v>
      </c>
      <c r="H75" s="171">
        <f>IF([3]RDIV!AL9= "..","na",IF([3]RDIV!AL9=0,"na",[3]RDIV!AL9))</f>
        <v>6.1</v>
      </c>
      <c r="I75" s="171">
        <f>IF([3]RDIV!AM9= "..","na",IF([3]RDIV!AM9=0,"na",[3]RDIV!AM9))</f>
        <v>4</v>
      </c>
      <c r="J75" s="171">
        <f>IF([3]RDIV!AN9= "..","na",IF([3]RDIV!AN9=0,"na",[3]RDIV!AN9))</f>
        <v>5</v>
      </c>
      <c r="K75" s="171">
        <f>IF([3]RDIV!AO9= "..","na",IF([3]RDIV!AO9=0,"na",[3]RDIV!AO9))</f>
        <v>5.2</v>
      </c>
      <c r="L75" s="171">
        <f>IF([3]RDIV!AP9= "..","na",IF([3]RDIV!AP9=0,"na",[3]RDIV!AP9))</f>
        <v>4.5999999999999996</v>
      </c>
      <c r="M75" s="171">
        <f>IF([3]RDIV!AQ9= "..","na",IF([3]RDIV!AQ9=0,"na",[3]RDIV!AQ9))</f>
        <v>3.7</v>
      </c>
      <c r="N75" s="171">
        <f>IF([3]RDIV!AR9= "..","na",IF([3]RDIV!AR9=0,"na",[3]RDIV!AR9))</f>
        <v>7.3</v>
      </c>
      <c r="O75" s="171">
        <f>IF([3]RDIV!AS9= "..","na",IF([3]RDIV!AS9=0,"na",[3]RDIV!AS9))</f>
        <v>6.5</v>
      </c>
      <c r="P75" s="172">
        <f>IF([3]RDIV!AT9= "..","na",IF([3]RDIV!AT9=0,"na",[3]RDIV!AT9))</f>
        <v>5.8</v>
      </c>
    </row>
    <row r="76" spans="1:16" ht="15" customHeight="1">
      <c r="A76" s="210" t="str">
        <f t="shared" si="5"/>
        <v>France</v>
      </c>
      <c r="B76" s="171">
        <f>IF([3]RDIV!AF10= "..","na",IF([3]RDIV!AF10=0,"na",[3]RDIV!AF10))</f>
        <v>6.1</v>
      </c>
      <c r="C76" s="171">
        <f>IF([3]RDIV!AG10= "..","na",IF([3]RDIV!AG10=0,"na",[3]RDIV!AG10))</f>
        <v>7.5</v>
      </c>
      <c r="D76" s="171">
        <f>IF([3]RDIV!AH10= "..","na",IF([3]RDIV!AH10=0,"na",[3]RDIV!AH10))</f>
        <v>6.8</v>
      </c>
      <c r="E76" s="171">
        <f>IF([3]RDIV!AI10= "..","na",IF([3]RDIV!AI10=0,"na",[3]RDIV!AI10))</f>
        <v>6.4</v>
      </c>
      <c r="F76" s="171">
        <f>IF([3]RDIV!AJ10= "..","na",IF([3]RDIV!AJ10=0,"na",[3]RDIV!AJ10))</f>
        <v>5.6</v>
      </c>
      <c r="G76" s="171">
        <f>IF([3]RDIV!AK10= "..","na",IF([3]RDIV!AK10=0,"na",[3]RDIV!AK10))</f>
        <v>4.4000000000000004</v>
      </c>
      <c r="H76" s="171">
        <f>IF([3]RDIV!AL10= "..","na",IF([3]RDIV!AL10=0,"na",[3]RDIV!AL10))</f>
        <v>4.3</v>
      </c>
      <c r="I76" s="171">
        <f>IF([3]RDIV!AM10= "..","na",IF([3]RDIV!AM10=0,"na",[3]RDIV!AM10))</f>
        <v>4.5</v>
      </c>
      <c r="J76" s="171">
        <f>IF([3]RDIV!AN10= "..","na",IF([3]RDIV!AN10=0,"na",[3]RDIV!AN10))</f>
        <v>4</v>
      </c>
      <c r="K76" s="171">
        <f>IF([3]RDIV!AO10= "..","na",IF([3]RDIV!AO10=0,"na",[3]RDIV!AO10))</f>
        <v>3.6</v>
      </c>
      <c r="L76" s="171">
        <f>IF([3]RDIV!AP10= "..","na",IF([3]RDIV!AP10=0,"na",[3]RDIV!AP10))</f>
        <v>3.9</v>
      </c>
      <c r="M76" s="171">
        <f>IF([3]RDIV!AQ10= "..","na",IF([3]RDIV!AQ10=0,"na",[3]RDIV!AQ10))</f>
        <v>4.7</v>
      </c>
      <c r="N76" s="171">
        <f>IF([3]RDIV!AR10= "..","na",IF([3]RDIV!AR10=0,"na",[3]RDIV!AR10))</f>
        <v>5.0999999999999996</v>
      </c>
      <c r="O76" s="171">
        <f>IF([3]RDIV!AS10= "..","na",IF([3]RDIV!AS10=0,"na",[3]RDIV!AS10))</f>
        <v>2.4</v>
      </c>
      <c r="P76" s="172" t="s">
        <v>164</v>
      </c>
    </row>
    <row r="77" spans="1:16" ht="15" customHeight="1">
      <c r="A77" s="210" t="str">
        <f t="shared" si="5"/>
        <v>Germany</v>
      </c>
      <c r="B77" s="171" t="s">
        <v>164</v>
      </c>
      <c r="C77" s="171" t="s">
        <v>164</v>
      </c>
      <c r="D77" s="171" t="s">
        <v>164</v>
      </c>
      <c r="E77" s="171" t="s">
        <v>164</v>
      </c>
      <c r="F77" s="171">
        <f>IF([3]RDIV!AJ11= "..","na",IF([3]RDIV!AJ11=0,"na",[3]RDIV!AJ11))</f>
        <v>2.7</v>
      </c>
      <c r="G77" s="171">
        <f>IF([3]RDIV!AK11= "..","na",IF([3]RDIV!AK11=0,"na",[3]RDIV!AK11))</f>
        <v>3.1</v>
      </c>
      <c r="H77" s="171">
        <f>IF([3]RDIV!AL11= "..","na",IF([3]RDIV!AL11=0,"na",[3]RDIV!AL11))</f>
        <v>2.5</v>
      </c>
      <c r="I77" s="171">
        <f>IF([3]RDIV!AM11= "..","na",IF([3]RDIV!AM11=0,"na",[3]RDIV!AM11))</f>
        <v>2</v>
      </c>
      <c r="J77" s="171">
        <f>IF([3]RDIV!AN11= "..","na",IF([3]RDIV!AN11=0,"na",[3]RDIV!AN11))</f>
        <v>2.9</v>
      </c>
      <c r="K77" s="171">
        <f>IF([3]RDIV!AO11= "..","na",IF([3]RDIV!AO11=0,"na",[3]RDIV!AO11))</f>
        <v>2.2000000000000002</v>
      </c>
      <c r="L77" s="171">
        <f>IF([3]RDIV!AP11= "..","na",IF([3]RDIV!AP11=0,"na",[3]RDIV!AP11))</f>
        <v>2.4</v>
      </c>
      <c r="M77" s="171">
        <f>IF([3]RDIV!AQ11= "..","na",IF([3]RDIV!AQ11=0,"na",[3]RDIV!AQ11))</f>
        <v>1.4</v>
      </c>
      <c r="N77" s="171">
        <f>IF([3]RDIV!AR11= "..","na",IF([3]RDIV!AR11=0,"na",[3]RDIV!AR11))</f>
        <v>1.9</v>
      </c>
      <c r="O77" s="171">
        <f>IF([3]RDIV!AS11= "..","na",IF([3]RDIV!AS11=0,"na",[3]RDIV!AS11))</f>
        <v>0.9</v>
      </c>
      <c r="P77" s="172">
        <f>IF([3]RDIV!AT11= "..","na",IF([3]RDIV!AT11=0,"na",[3]RDIV!AT11))</f>
        <v>0.8</v>
      </c>
    </row>
    <row r="78" spans="1:16" ht="15" customHeight="1">
      <c r="A78" s="210" t="str">
        <f t="shared" si="5"/>
        <v>Italy</v>
      </c>
      <c r="B78" s="171" t="s">
        <v>164</v>
      </c>
      <c r="C78" s="171" t="s">
        <v>164</v>
      </c>
      <c r="D78" s="171" t="s">
        <v>164</v>
      </c>
      <c r="E78" s="171" t="s">
        <v>164</v>
      </c>
      <c r="F78" s="171">
        <f>IF([3]RDIV!AJ12= "..","na",IF([3]RDIV!AJ12=0,"na",[3]RDIV!AJ12))</f>
        <v>2</v>
      </c>
      <c r="G78" s="171">
        <f>IF([3]RDIV!AK12= "..","na",IF([3]RDIV!AK12=0,"na",[3]RDIV!AK12))</f>
        <v>1.9</v>
      </c>
      <c r="H78" s="171">
        <f>IF([3]RDIV!AL12= "..","na",IF([3]RDIV!AL12=0,"na",[3]RDIV!AL12))</f>
        <v>1.7</v>
      </c>
      <c r="I78" s="171">
        <f>IF([3]RDIV!AM12= "..","na",IF([3]RDIV!AM12=0,"na",[3]RDIV!AM12))</f>
        <v>0.8</v>
      </c>
      <c r="J78" s="171">
        <f>IF([3]RDIV!AN12= "..","na",IF([3]RDIV!AN12=0,"na",[3]RDIV!AN12))</f>
        <v>0.6</v>
      </c>
      <c r="K78" s="171">
        <f>IF([3]RDIV!AO12= "..","na",IF([3]RDIV!AO12=0,"na",[3]RDIV!AO12))</f>
        <v>0.7</v>
      </c>
      <c r="L78" s="171">
        <f>IF([3]RDIV!AP12= "..","na",IF([3]RDIV!AP12=0,"na",[3]RDIV!AP12))</f>
        <v>0.3</v>
      </c>
      <c r="M78" s="171">
        <f>IF([3]RDIV!AQ12= "..","na",IF([3]RDIV!AQ12=0,"na",[3]RDIV!AQ12))</f>
        <v>0.3</v>
      </c>
      <c r="N78" s="171">
        <f>IF([3]RDIV!AR12= "..","na",IF([3]RDIV!AR12=0,"na",[3]RDIV!AR12))</f>
        <v>0.6</v>
      </c>
      <c r="O78" s="171">
        <f>IF([3]RDIV!AS12= "..","na",IF([3]RDIV!AS12=0,"na",[3]RDIV!AS12))</f>
        <v>2.5</v>
      </c>
      <c r="P78" s="172">
        <f>IF([3]RDIV!AT12= "..","na",IF([3]RDIV!AT12=0,"na",[3]RDIV!AT12))</f>
        <v>1.9</v>
      </c>
    </row>
    <row r="79" spans="1:16" ht="15" customHeight="1">
      <c r="A79" s="210" t="str">
        <f t="shared" si="5"/>
        <v>Japan</v>
      </c>
      <c r="B79" s="171">
        <f>IF([3]RDIV!AF13= "..","na",IF([3]RDIV!AF13=0,"na",[3]RDIV!AF13))</f>
        <v>1.8</v>
      </c>
      <c r="C79" s="171">
        <f>IF([3]RDIV!AG13= "..","na",IF([3]RDIV!AG13=0,"na",[3]RDIV!AG13))</f>
        <v>1.9</v>
      </c>
      <c r="D79" s="171">
        <f>IF([3]RDIV!AH13= "..","na",IF([3]RDIV!AH13=0,"na",[3]RDIV!AH13))</f>
        <v>2.1</v>
      </c>
      <c r="E79" s="171">
        <f>IF([3]RDIV!AI13= "..","na",IF([3]RDIV!AI13=0,"na",[3]RDIV!AI13))</f>
        <v>2.2000000000000002</v>
      </c>
      <c r="F79" s="171">
        <f>IF([3]RDIV!AJ13= "..","na",IF([3]RDIV!AJ13=0,"na",[3]RDIV!AJ13))</f>
        <v>1.8</v>
      </c>
      <c r="G79" s="171">
        <f>IF([3]RDIV!AK13= "..","na",IF([3]RDIV!AK13=0,"na",[3]RDIV!AK13))</f>
        <v>1.7</v>
      </c>
      <c r="H79" s="171">
        <f>IF([3]RDIV!AL13= "..","na",IF([3]RDIV!AL13=0,"na",[3]RDIV!AL13))</f>
        <v>1.5</v>
      </c>
      <c r="I79" s="171">
        <f>IF([3]RDIV!AM13= "..","na",IF([3]RDIV!AM13=0,"na",[3]RDIV!AM13))</f>
        <v>1.4</v>
      </c>
      <c r="J79" s="171">
        <f>IF([3]RDIV!AN13= "..","na",IF([3]RDIV!AN13=0,"na",[3]RDIV!AN13))</f>
        <v>1.3</v>
      </c>
      <c r="K79" s="171">
        <f>IF([3]RDIV!AO13= "..","na",IF([3]RDIV!AO13=0,"na",[3]RDIV!AO13))</f>
        <v>1.1000000000000001</v>
      </c>
      <c r="L79" s="171">
        <f>IF([3]RDIV!AP13= "..","na",IF([3]RDIV!AP13=0,"na",[3]RDIV!AP13))</f>
        <v>1</v>
      </c>
      <c r="M79" s="171">
        <f>IF([3]RDIV!AQ13= "..","na",IF([3]RDIV!AQ13=0,"na",[3]RDIV!AQ13))</f>
        <v>0.8</v>
      </c>
      <c r="N79" s="171">
        <f>IF([3]RDIV!AR13= "..","na",IF([3]RDIV!AR13=0,"na",[3]RDIV!AR13))</f>
        <v>0.7</v>
      </c>
      <c r="O79" s="171">
        <f>IF([3]RDIV!AS13= "..","na",IF([3]RDIV!AS13=0,"na",[3]RDIV!AS13))</f>
        <v>0.6</v>
      </c>
      <c r="P79" s="172">
        <f>IF([3]RDIV!AT13= "..","na",IF([3]RDIV!AT13=0,"na",[3]RDIV!AT13))</f>
        <v>0.6</v>
      </c>
    </row>
    <row r="80" spans="1:16" ht="15" customHeight="1">
      <c r="A80" s="210" t="str">
        <f t="shared" si="5"/>
        <v>Korea</v>
      </c>
      <c r="B80" s="171" t="s">
        <v>164</v>
      </c>
      <c r="C80" s="171" t="s">
        <v>164</v>
      </c>
      <c r="D80" s="171" t="s">
        <v>164</v>
      </c>
      <c r="E80" s="171" t="s">
        <v>164</v>
      </c>
      <c r="F80" s="171" t="s">
        <v>164</v>
      </c>
      <c r="G80" s="171" t="s">
        <v>164</v>
      </c>
      <c r="H80" s="171" t="s">
        <v>164</v>
      </c>
      <c r="I80" s="171" t="s">
        <v>164</v>
      </c>
      <c r="J80" s="171">
        <f>IF([3]RDIV!AN14= "..","na",IF([3]RDIV!AN14=0,"na",[3]RDIV!AN14))</f>
        <v>1.3</v>
      </c>
      <c r="K80" s="171">
        <f>IF([3]RDIV!AO14= "..","na",IF([3]RDIV!AO14=0,"na",[3]RDIV!AO14))</f>
        <v>1.1000000000000001</v>
      </c>
      <c r="L80" s="171">
        <f>IF([3]RDIV!AP14= "..","na",IF([3]RDIV!AP14=0,"na",[3]RDIV!AP14))</f>
        <v>0.8</v>
      </c>
      <c r="M80" s="171">
        <f>IF([3]RDIV!AQ14= "..","na",IF([3]RDIV!AQ14=0,"na",[3]RDIV!AQ14))</f>
        <v>0.5</v>
      </c>
      <c r="N80" s="171">
        <f>IF([3]RDIV!AR14= "..","na",IF([3]RDIV!AR14=0,"na",[3]RDIV!AR14))</f>
        <v>0.6</v>
      </c>
      <c r="O80" s="171">
        <f>IF([3]RDIV!AS14= "..","na",IF([3]RDIV!AS14=0,"na",[3]RDIV!AS14))</f>
        <v>1.1000000000000001</v>
      </c>
      <c r="P80" s="172">
        <f>IF([3]RDIV!AT14= "..","na",IF([3]RDIV!AT14=0,"na",[3]RDIV!AT14))</f>
        <v>0.7</v>
      </c>
    </row>
    <row r="81" spans="1:16" ht="15" customHeight="1">
      <c r="A81" s="210" t="str">
        <f t="shared" si="5"/>
        <v>Norway</v>
      </c>
      <c r="B81" s="171" t="s">
        <v>164</v>
      </c>
      <c r="C81" s="171" t="s">
        <v>164</v>
      </c>
      <c r="D81" s="171" t="s">
        <v>164</v>
      </c>
      <c r="E81" s="171" t="s">
        <v>164</v>
      </c>
      <c r="F81" s="171" t="s">
        <v>164</v>
      </c>
      <c r="G81" s="171" t="s">
        <v>164</v>
      </c>
      <c r="H81" s="171" t="s">
        <v>164</v>
      </c>
      <c r="I81" s="171" t="s">
        <v>164</v>
      </c>
      <c r="J81" s="171" t="s">
        <v>164</v>
      </c>
      <c r="K81" s="171" t="s">
        <v>164</v>
      </c>
      <c r="L81" s="171" t="s">
        <v>164</v>
      </c>
      <c r="M81" s="171" t="s">
        <v>164</v>
      </c>
      <c r="N81" s="171" t="s">
        <v>164</v>
      </c>
      <c r="O81" s="171" t="s">
        <v>164</v>
      </c>
      <c r="P81" s="172" t="s">
        <v>164</v>
      </c>
    </row>
    <row r="82" spans="1:16" ht="15" customHeight="1">
      <c r="A82" s="210" t="str">
        <f t="shared" si="5"/>
        <v>Spain</v>
      </c>
      <c r="B82" s="171">
        <f>IF([3]RDIV!AF16= "..","na",IF([3]RDIV!AF16=0,"na",[3]RDIV!AF16))</f>
        <v>0.4</v>
      </c>
      <c r="C82" s="171">
        <f>IF([3]RDIV!AG16= "..","na",IF([3]RDIV!AG16=0,"na",[3]RDIV!AG16))</f>
        <v>0.8</v>
      </c>
      <c r="D82" s="171">
        <f>IF([3]RDIV!AH16= "..","na",IF([3]RDIV!AH16=0,"na",[3]RDIV!AH16))</f>
        <v>1</v>
      </c>
      <c r="E82" s="171">
        <f>IF([3]RDIV!AI16= "..","na",IF([3]RDIV!AI16=0,"na",[3]RDIV!AI16))</f>
        <v>1.7</v>
      </c>
      <c r="F82" s="171">
        <f>IF([3]RDIV!AJ16= "..","na",IF([3]RDIV!AJ16=0,"na",[3]RDIV!AJ16))</f>
        <v>1</v>
      </c>
      <c r="G82" s="171">
        <f>IF([3]RDIV!AK16= "..","na",IF([3]RDIV!AK16=0,"na",[3]RDIV!AK16))</f>
        <v>1</v>
      </c>
      <c r="H82" s="171">
        <f>IF([3]RDIV!AL16= "..","na",IF([3]RDIV!AL16=0,"na",[3]RDIV!AL16))</f>
        <v>0.9</v>
      </c>
      <c r="I82" s="171">
        <f>IF([3]RDIV!AM16= "..","na",IF([3]RDIV!AM16=0,"na",[3]RDIV!AM16))</f>
        <v>1.3</v>
      </c>
      <c r="J82" s="171">
        <f>IF([3]RDIV!AN16= "..","na",IF([3]RDIV!AN16=0,"na",[3]RDIV!AN16))</f>
        <v>1.3</v>
      </c>
      <c r="K82" s="171">
        <f>IF([3]RDIV!AO16= "..","na",IF([3]RDIV!AO16=0,"na",[3]RDIV!AO16))</f>
        <v>1.2</v>
      </c>
      <c r="L82" s="171">
        <f>IF([3]RDIV!AP16= "..","na",IF([3]RDIV!AP16=0,"na",[3]RDIV!AP16))</f>
        <v>1.3</v>
      </c>
      <c r="M82" s="171">
        <f>IF([3]RDIV!AQ16= "..","na",IF([3]RDIV!AQ16=0,"na",[3]RDIV!AQ16))</f>
        <v>1.2</v>
      </c>
      <c r="N82" s="171">
        <f>IF([3]RDIV!AR16= "..","na",IF([3]RDIV!AR16=0,"na",[3]RDIV!AR16))</f>
        <v>1.6</v>
      </c>
      <c r="O82" s="171">
        <f>IF([3]RDIV!AS16= "..","na",IF([3]RDIV!AS16=0,"na",[3]RDIV!AS16))</f>
        <v>0.7</v>
      </c>
      <c r="P82" s="172">
        <f>IF([3]RDIV!AT16= "..","na",IF([3]RDIV!AT16=0,"na",[3]RDIV!AT16))</f>
        <v>1</v>
      </c>
    </row>
    <row r="83" spans="1:16" ht="15" customHeight="1">
      <c r="A83" s="210" t="str">
        <f t="shared" si="5"/>
        <v>Sweden</v>
      </c>
      <c r="B83" s="171">
        <f>IF([3]RDIV!AF17= "..","na",IF([3]RDIV!AF17=0,"na",[3]RDIV!AF17))</f>
        <v>1.3</v>
      </c>
      <c r="C83" s="171">
        <f>IF([3]RDIV!AG17= "..","na",IF([3]RDIV!AG17=0,"na",[3]RDIV!AG17))</f>
        <v>2.2000000000000002</v>
      </c>
      <c r="D83" s="171">
        <f>IF([3]RDIV!AH17= "..","na",IF([3]RDIV!AH17=0,"na",[3]RDIV!AH17))</f>
        <v>2</v>
      </c>
      <c r="E83" s="171">
        <f>IF([3]RDIV!AI17= "..","na",IF([3]RDIV!AI17=0,"na",[3]RDIV!AI17))</f>
        <v>1.1000000000000001</v>
      </c>
      <c r="F83" s="171">
        <f>IF([3]RDIV!AJ17= "..","na",IF([3]RDIV!AJ17=0,"na",[3]RDIV!AJ17))</f>
        <v>0.9</v>
      </c>
      <c r="G83" s="171">
        <f>IF([3]RDIV!AK17= "..","na",IF([3]RDIV!AK17=0,"na",[3]RDIV!AK17))</f>
        <v>2.9</v>
      </c>
      <c r="H83" s="171">
        <f>IF([3]RDIV!AL17= "..","na",IF([3]RDIV!AL17=0,"na",[3]RDIV!AL17))</f>
        <v>3.3</v>
      </c>
      <c r="I83" s="171">
        <f>IF([3]RDIV!AM17= "..","na",IF([3]RDIV!AM17=0,"na",[3]RDIV!AM17))</f>
        <v>5</v>
      </c>
      <c r="J83" s="171">
        <f>IF([3]RDIV!AN17= "..","na",IF([3]RDIV!AN17=0,"na",[3]RDIV!AN17))</f>
        <v>5.3</v>
      </c>
      <c r="K83" s="171">
        <f>IF([3]RDIV!AO17= "..","na",IF([3]RDIV!AO17=0,"na",[3]RDIV!AO17))</f>
        <v>3.8</v>
      </c>
      <c r="L83" s="171">
        <f>IF([3]RDIV!AP17= "..","na",IF([3]RDIV!AP17=0,"na",[3]RDIV!AP17))</f>
        <v>2</v>
      </c>
      <c r="M83" s="171">
        <f>IF([3]RDIV!AQ17= "..","na",IF([3]RDIV!AQ17=0,"na",[3]RDIV!AQ17))</f>
        <v>2.1</v>
      </c>
      <c r="N83" s="171">
        <f>IF([3]RDIV!AR17= "..","na",IF([3]RDIV!AR17=0,"na",[3]RDIV!AR17))</f>
        <v>5.4</v>
      </c>
      <c r="O83" s="171">
        <f>IF([3]RDIV!AS17= "..","na",IF([3]RDIV!AS17=0,"na",[3]RDIV!AS17))</f>
        <v>3</v>
      </c>
      <c r="P83" s="172">
        <f>IF([3]RDIV!AT17= "..","na",IF([3]RDIV!AT17=0,"na",[3]RDIV!AT17))</f>
        <v>3.1</v>
      </c>
    </row>
    <row r="84" spans="1:16" ht="15" customHeight="1">
      <c r="A84" s="210" t="str">
        <f t="shared" si="5"/>
        <v>United Kingdom</v>
      </c>
      <c r="B84" s="171">
        <f>IF([3]RDIV!AF18= "..","na",IF([3]RDIV!AF18=0,"na",[3]RDIV!AF18))</f>
        <v>13.6</v>
      </c>
      <c r="C84" s="171">
        <f>IF([3]RDIV!AG18= "..","na",IF([3]RDIV!AG18=0,"na",[3]RDIV!AG18))</f>
        <v>12.9</v>
      </c>
      <c r="D84" s="171">
        <f>IF([3]RDIV!AH18= "..","na",IF([3]RDIV!AH18=0,"na",[3]RDIV!AH18))</f>
        <v>11.8</v>
      </c>
      <c r="E84" s="171">
        <f>IF([3]RDIV!AI18= "..","na",IF([3]RDIV!AI18=0,"na",[3]RDIV!AI18))</f>
        <v>11.8</v>
      </c>
      <c r="F84" s="171">
        <f>IF([3]RDIV!AJ18= "..","na",IF([3]RDIV!AJ18=0,"na",[3]RDIV!AJ18))</f>
        <v>12.7</v>
      </c>
      <c r="G84" s="171">
        <f>IF([3]RDIV!AK18= "..","na",IF([3]RDIV!AK18=0,"na",[3]RDIV!AK18))</f>
        <v>9.6</v>
      </c>
      <c r="H84" s="171">
        <f>IF([3]RDIV!AL18= "..","na",IF([3]RDIV!AL18=0,"na",[3]RDIV!AL18))</f>
        <v>8.8000000000000007</v>
      </c>
      <c r="I84" s="171">
        <f>IF([3]RDIV!AM18= "..","na",IF([3]RDIV!AM18=0,"na",[3]RDIV!AM18))</f>
        <v>7.6</v>
      </c>
      <c r="J84" s="171">
        <f>IF([3]RDIV!AN18= "..","na",IF([3]RDIV!AN18=0,"na",[3]RDIV!AN18))</f>
        <v>8.1999999999999993</v>
      </c>
      <c r="K84" s="171">
        <f>IF([3]RDIV!AO18= "..","na",IF([3]RDIV!AO18=0,"na",[3]RDIV!AO18))</f>
        <v>9.1</v>
      </c>
      <c r="L84" s="171">
        <f>IF([3]RDIV!AP18= "..","na",IF([3]RDIV!AP18=0,"na",[3]RDIV!AP18))</f>
        <v>9.4</v>
      </c>
      <c r="M84" s="171">
        <f>IF([3]RDIV!AQ18= "..","na",IF([3]RDIV!AQ18=0,"na",[3]RDIV!AQ18))</f>
        <v>9.1</v>
      </c>
      <c r="N84" s="171">
        <f>IF([3]RDIV!AR18= "..","na",IF([3]RDIV!AR18=0,"na",[3]RDIV!AR18))</f>
        <v>8</v>
      </c>
      <c r="O84" s="171">
        <f>IF([3]RDIV!AS18= "..","na",IF([3]RDIV!AS18=0,"na",[3]RDIV!AS18))</f>
        <v>7.2</v>
      </c>
      <c r="P84" s="172">
        <f>IF([3]RDIV!AT18= "..","na",IF([3]RDIV!AT18=0,"na",[3]RDIV!AT18))</f>
        <v>9.6</v>
      </c>
    </row>
    <row r="85" spans="1:16" ht="15" customHeight="1">
      <c r="A85" s="211" t="str">
        <f t="shared" si="5"/>
        <v>United States</v>
      </c>
      <c r="B85" s="174">
        <f>IF([3]RDIV!AF19= "..","na",IF([3]RDIV!AF19=0,"na",[3]RDIV!AF19))</f>
        <v>8.6</v>
      </c>
      <c r="C85" s="174">
        <f>IF([3]RDIV!AG19= "..","na",IF([3]RDIV!AG19=0,"na",[3]RDIV!AG19))</f>
        <v>6.2</v>
      </c>
      <c r="D85" s="174">
        <f>IF([3]RDIV!AH19= "..","na",IF([3]RDIV!AH19=0,"na",[3]RDIV!AH19))</f>
        <v>7.3</v>
      </c>
      <c r="E85" s="174">
        <f>IF([3]RDIV!AI19= "..","na",IF([3]RDIV!AI19=0,"na",[3]RDIV!AI19))</f>
        <v>7.3</v>
      </c>
      <c r="F85" s="174">
        <f>IF([3]RDIV!AJ19= "..","na",IF([3]RDIV!AJ19=0,"na",[3]RDIV!AJ19))</f>
        <v>8.6999999999999993</v>
      </c>
      <c r="G85" s="174">
        <f>IF([3]RDIV!AK19= "..","na",IF([3]RDIV!AK19=0,"na",[3]RDIV!AK19))</f>
        <v>8.1</v>
      </c>
      <c r="H85" s="174">
        <f>IF([3]RDIV!AL19= "..","na",IF([3]RDIV!AL19=0,"na",[3]RDIV!AL19))</f>
        <v>6.9</v>
      </c>
      <c r="I85" s="174">
        <f>IF([3]RDIV!AM19= "..","na",IF([3]RDIV!AM19=0,"na",[3]RDIV!AM19))</f>
        <v>6.6</v>
      </c>
      <c r="J85" s="174">
        <f>IF([3]RDIV!AN19= "..","na",IF([3]RDIV!AN19=0,"na",[3]RDIV!AN19))</f>
        <v>6.1</v>
      </c>
      <c r="K85" s="174">
        <f>IF([3]RDIV!AO19= "..","na",IF([3]RDIV!AO19=0,"na",[3]RDIV!AO19))</f>
        <v>5.5</v>
      </c>
      <c r="L85" s="174">
        <f>IF([3]RDIV!AP19= "..","na",IF([3]RDIV!AP19=0,"na",[3]RDIV!AP19))</f>
        <v>5.4</v>
      </c>
      <c r="M85" s="174">
        <f>IF([3]RDIV!AQ19= "..","na",IF([3]RDIV!AQ19=0,"na",[3]RDIV!AQ19))</f>
        <v>5.5</v>
      </c>
      <c r="N85" s="174">
        <f>IF([3]RDIV!AR19= "..","na",IF([3]RDIV!AR19=0,"na",[3]RDIV!AR19))</f>
        <v>2</v>
      </c>
      <c r="O85" s="174">
        <f>IF([3]RDIV!AS19= "..","na",IF([3]RDIV!AS19=0,"na",[3]RDIV!AS19))</f>
        <v>3.1</v>
      </c>
      <c r="P85" s="175" t="s">
        <v>164</v>
      </c>
    </row>
    <row r="87" spans="1:16" ht="15" customHeight="1">
      <c r="A87" s="1134" t="s">
        <v>161</v>
      </c>
      <c r="B87" s="1135"/>
      <c r="C87" s="1135"/>
      <c r="D87" s="1135"/>
      <c r="E87" s="1135"/>
      <c r="F87" s="1135"/>
      <c r="G87" s="1135"/>
      <c r="H87" s="1135"/>
      <c r="I87" s="1135"/>
      <c r="J87" s="1135"/>
      <c r="K87" s="1135"/>
      <c r="L87" s="1135"/>
      <c r="M87" s="1135"/>
      <c r="N87" s="1135"/>
      <c r="O87" s="1135"/>
      <c r="P87" s="1136"/>
    </row>
    <row r="88" spans="1:16" ht="15" customHeight="1">
      <c r="A88" s="209"/>
      <c r="B88" s="396">
        <v>1987</v>
      </c>
      <c r="C88" s="397">
        <v>1988</v>
      </c>
      <c r="D88" s="397">
        <v>1989</v>
      </c>
      <c r="E88" s="397">
        <v>1990</v>
      </c>
      <c r="F88" s="397">
        <v>1991</v>
      </c>
      <c r="G88" s="397">
        <v>1992</v>
      </c>
      <c r="H88" s="397">
        <v>1993</v>
      </c>
      <c r="I88" s="397">
        <v>1994</v>
      </c>
      <c r="J88" s="397">
        <v>1995</v>
      </c>
      <c r="K88" s="397">
        <v>1996</v>
      </c>
      <c r="L88" s="397">
        <v>1997</v>
      </c>
      <c r="M88" s="397">
        <v>1998</v>
      </c>
      <c r="N88" s="397">
        <v>1999</v>
      </c>
      <c r="O88" s="397">
        <v>2000</v>
      </c>
      <c r="P88" s="398">
        <v>2001</v>
      </c>
    </row>
    <row r="89" spans="1:16" ht="15" customHeight="1">
      <c r="A89" s="210" t="s">
        <v>155</v>
      </c>
      <c r="B89" s="167">
        <f>IF([3]RDIV!AU7= "..","na",IF([3]RDIV!AU7=0,"na",[3]RDIV!AU7))</f>
        <v>1.3</v>
      </c>
      <c r="C89" s="168">
        <f>IF([3]RDIV!AV7= "..","na",IF([3]RDIV!AV7=0,"na",[3]RDIV!AV7))</f>
        <v>1.5</v>
      </c>
      <c r="D89" s="168">
        <f>IF([3]RDIV!AW7= "..","na",IF([3]RDIV!AW7=0,"na",[3]RDIV!AW7))</f>
        <v>1.2</v>
      </c>
      <c r="E89" s="168">
        <f>IF([3]RDIV!AX7= "..","na",IF([3]RDIV!AX7=0,"na",[3]RDIV!AX7))</f>
        <v>1.1000000000000001</v>
      </c>
      <c r="F89" s="168">
        <f>IF([3]RDIV!AY7= "..","na",IF([3]RDIV!AY7=0,"na",[3]RDIV!AY7))</f>
        <v>1.2</v>
      </c>
      <c r="G89" s="168">
        <f>IF([3]RDIV!AZ7= "..","na",IF([3]RDIV!AZ7=0,"na",[3]RDIV!AZ7))</f>
        <v>1.2</v>
      </c>
      <c r="H89" s="168">
        <f>IF([3]RDIV!BA7= "..","na",IF([3]RDIV!BA7=0,"na",[3]RDIV!BA7))</f>
        <v>1</v>
      </c>
      <c r="I89" s="168">
        <f>IF([3]RDIV!BB7= "..","na",IF([3]RDIV!BB7=0,"na",[3]RDIV!BB7))</f>
        <v>0.9</v>
      </c>
      <c r="J89" s="168">
        <f>IF([3]RDIV!BC7= "..","na",IF([3]RDIV!BC7=0,"na",[3]RDIV!BC7))</f>
        <v>1.8</v>
      </c>
      <c r="K89" s="168">
        <f>IF([3]RDIV!BD7= "..","na",IF([3]RDIV!BD7=0,"na",[3]RDIV!BD7))</f>
        <v>1.5</v>
      </c>
      <c r="L89" s="168">
        <f>IF([3]RDIV!BE7= "..","na",IF([3]RDIV!BE7=0,"na",[3]RDIV!BE7))</f>
        <v>1.6</v>
      </c>
      <c r="M89" s="168">
        <f>IF([3]RDIV!BF7= "..","na",IF([3]RDIV!BF7=0,"na",[3]RDIV!BF7))</f>
        <v>1.1000000000000001</v>
      </c>
      <c r="N89" s="168">
        <f>IF([3]RDIV!BG7= "..","na",IF([3]RDIV!BG7=0,"na",[3]RDIV!BG7))</f>
        <v>0.8</v>
      </c>
      <c r="O89" s="110" t="s">
        <v>164</v>
      </c>
      <c r="P89" s="109" t="s">
        <v>164</v>
      </c>
    </row>
    <row r="90" spans="1:16" ht="15" customHeight="1">
      <c r="A90" s="210" t="s">
        <v>154</v>
      </c>
      <c r="B90" s="170">
        <f>IF([3]RDIV!AU8= "..","na",IF([3]RDIV!AU8=0,"na",[3]RDIV!AU8))</f>
        <v>0.4</v>
      </c>
      <c r="C90" s="171">
        <f>IF([3]RDIV!AV8= "..","na",IF([3]RDIV!AV8=0,"na",[3]RDIV!AV8))</f>
        <v>0.5</v>
      </c>
      <c r="D90" s="171">
        <f>IF([3]RDIV!AW8= "..","na",IF([3]RDIV!AW8=0,"na",[3]RDIV!AW8))</f>
        <v>0.5</v>
      </c>
      <c r="E90" s="171">
        <f>IF([3]RDIV!AX8= "..","na",IF([3]RDIV!AX8=0,"na",[3]RDIV!AX8))</f>
        <v>0.5</v>
      </c>
      <c r="F90" s="171">
        <f>IF([3]RDIV!AY8= "..","na",IF([3]RDIV!AY8=0,"na",[3]RDIV!AY8))</f>
        <v>0.5</v>
      </c>
      <c r="G90" s="171">
        <f>IF([3]RDIV!AZ8= "..","na",IF([3]RDIV!AZ8=0,"na",[3]RDIV!AZ8))</f>
        <v>0.5</v>
      </c>
      <c r="H90" s="171">
        <f>IF([3]RDIV!BA8= "..","na",IF([3]RDIV!BA8=0,"na",[3]RDIV!BA8))</f>
        <v>0.5</v>
      </c>
      <c r="I90" s="171">
        <f>IF([3]RDIV!BB8= "..","na",IF([3]RDIV!BB8=0,"na",[3]RDIV!BB8))</f>
        <v>0.6</v>
      </c>
      <c r="J90" s="171">
        <f>IF([3]RDIV!BC8= "..","na",IF([3]RDIV!BC8=0,"na",[3]RDIV!BC8))</f>
        <v>0.4</v>
      </c>
      <c r="K90" s="171">
        <f>IF([3]RDIV!BD8= "..","na",IF([3]RDIV!BD8=0,"na",[3]RDIV!BD8))</f>
        <v>0.4</v>
      </c>
      <c r="L90" s="171">
        <f>IF([3]RDIV!BE8= "..","na",IF([3]RDIV!BE8=0,"na",[3]RDIV!BE8))</f>
        <v>0.3</v>
      </c>
      <c r="M90" s="171">
        <f>IF([3]RDIV!BF8= "..","na",IF([3]RDIV!BF8=0,"na",[3]RDIV!BF8))</f>
        <v>0.4</v>
      </c>
      <c r="N90" s="171">
        <f>IF([3]RDIV!BG8= "..","na",IF([3]RDIV!BG8=0,"na",[3]RDIV!BG8))</f>
        <v>0.4</v>
      </c>
      <c r="O90" s="171">
        <f>IF([3]RDIV!BH8= "..","na",IF([3]RDIV!BH8=0,"na",[3]RDIV!BH8))</f>
        <v>0.2</v>
      </c>
      <c r="P90" s="111" t="s">
        <v>164</v>
      </c>
    </row>
    <row r="91" spans="1:16" ht="15" customHeight="1">
      <c r="A91" s="210" t="s">
        <v>153</v>
      </c>
      <c r="B91" s="170">
        <f>IF([3]RDIV!AU9= "..","na",IF([3]RDIV!AU9=0,"na",[3]RDIV!AU9))</f>
        <v>2.2000000000000002</v>
      </c>
      <c r="C91" s="171">
        <f>IF([3]RDIV!AV9= "..","na",IF([3]RDIV!AV9=0,"na",[3]RDIV!AV9))</f>
        <v>2.4</v>
      </c>
      <c r="D91" s="171">
        <f>IF([3]RDIV!AW9= "..","na",IF([3]RDIV!AW9=0,"na",[3]RDIV!AW9))</f>
        <v>2.6</v>
      </c>
      <c r="E91" s="171">
        <f>IF([3]RDIV!AX9= "..","na",IF([3]RDIV!AX9=0,"na",[3]RDIV!AX9))</f>
        <v>2.1</v>
      </c>
      <c r="F91" s="171">
        <f>IF([3]RDIV!AY9= "..","na",IF([3]RDIV!AY9=0,"na",[3]RDIV!AY9))</f>
        <v>2</v>
      </c>
      <c r="G91" s="171">
        <f>IF([3]RDIV!AZ9= "..","na",IF([3]RDIV!AZ9=0,"na",[3]RDIV!AZ9))</f>
        <v>2.8</v>
      </c>
      <c r="H91" s="171">
        <f>IF([3]RDIV!BA9= "..","na",IF([3]RDIV!BA9=0,"na",[3]RDIV!BA9))</f>
        <v>4.5999999999999996</v>
      </c>
      <c r="I91" s="171">
        <f>IF([3]RDIV!BB9= "..","na",IF([3]RDIV!BB9=0,"na",[3]RDIV!BB9))</f>
        <v>4.5</v>
      </c>
      <c r="J91" s="171">
        <f>IF([3]RDIV!BC9= "..","na",IF([3]RDIV!BC9=0,"na",[3]RDIV!BC9))</f>
        <v>4.0999999999999996</v>
      </c>
      <c r="K91" s="171">
        <f>IF([3]RDIV!BD9= "..","na",IF([3]RDIV!BD9=0,"na",[3]RDIV!BD9))</f>
        <v>3.5</v>
      </c>
      <c r="L91" s="171">
        <f>IF([3]RDIV!BE9= "..","na",IF([3]RDIV!BE9=0,"na",[3]RDIV!BE9))</f>
        <v>2.2999999999999998</v>
      </c>
      <c r="M91" s="171">
        <f>IF([3]RDIV!BF9= "..","na",IF([3]RDIV!BF9=0,"na",[3]RDIV!BF9))</f>
        <v>2.1</v>
      </c>
      <c r="N91" s="171">
        <f>IF([3]RDIV!BG9= "..","na",IF([3]RDIV!BG9=0,"na",[3]RDIV!BG9))</f>
        <v>2.2000000000000002</v>
      </c>
      <c r="O91" s="171">
        <f>IF([3]RDIV!BH9= "..","na",IF([3]RDIV!BH9=0,"na",[3]RDIV!BH9))</f>
        <v>1.9</v>
      </c>
      <c r="P91" s="172">
        <f>IF([3]RDIV!BI9= "..","na",IF([3]RDIV!BI9=0,"na",[3]RDIV!BI9))</f>
        <v>1.7</v>
      </c>
    </row>
    <row r="92" spans="1:16" ht="15" customHeight="1">
      <c r="A92" s="210" t="s">
        <v>152</v>
      </c>
      <c r="B92" s="170">
        <f>IF([3]RDIV!AU10= "..","na",IF([3]RDIV!AU10=0,"na",[3]RDIV!AU10))</f>
        <v>1.3</v>
      </c>
      <c r="C92" s="171">
        <f>IF([3]RDIV!AV10= "..","na",IF([3]RDIV!AV10=0,"na",[3]RDIV!AV10))</f>
        <v>1.3</v>
      </c>
      <c r="D92" s="171">
        <f>IF([3]RDIV!AW10= "..","na",IF([3]RDIV!AW10=0,"na",[3]RDIV!AW10))</f>
        <v>1.4</v>
      </c>
      <c r="E92" s="171">
        <f>IF([3]RDIV!AX10= "..","na",IF([3]RDIV!AX10=0,"na",[3]RDIV!AX10))</f>
        <v>1.5</v>
      </c>
      <c r="F92" s="171">
        <f>IF([3]RDIV!AY10= "..","na",IF([3]RDIV!AY10=0,"na",[3]RDIV!AY10))</f>
        <v>1.7</v>
      </c>
      <c r="G92" s="171">
        <f>IF([3]RDIV!AZ10= "..","na",IF([3]RDIV!AZ10=0,"na",[3]RDIV!AZ10))</f>
        <v>1.8</v>
      </c>
      <c r="H92" s="171">
        <f>IF([3]RDIV!BA10= "..","na",IF([3]RDIV!BA10=0,"na",[3]RDIV!BA10))</f>
        <v>2</v>
      </c>
      <c r="I92" s="171">
        <f>IF([3]RDIV!BB10= "..","na",IF([3]RDIV!BB10=0,"na",[3]RDIV!BB10))</f>
        <v>1.7</v>
      </c>
      <c r="J92" s="171">
        <f>IF([3]RDIV!BC10= "..","na",IF([3]RDIV!BC10=0,"na",[3]RDIV!BC10))</f>
        <v>1.9</v>
      </c>
      <c r="K92" s="171">
        <f>IF([3]RDIV!BD10= "..","na",IF([3]RDIV!BD10=0,"na",[3]RDIV!BD10))</f>
        <v>2.2000000000000002</v>
      </c>
      <c r="L92" s="171">
        <f>IF([3]RDIV!BE10= "..","na",IF([3]RDIV!BE10=0,"na",[3]RDIV!BE10))</f>
        <v>2.1</v>
      </c>
      <c r="M92" s="171">
        <f>IF([3]RDIV!BF10= "..","na",IF([3]RDIV!BF10=0,"na",[3]RDIV!BF10))</f>
        <v>2.1</v>
      </c>
      <c r="N92" s="171">
        <f>IF([3]RDIV!BG10= "..","na",IF([3]RDIV!BG10=0,"na",[3]RDIV!BG10))</f>
        <v>2.2000000000000002</v>
      </c>
      <c r="O92" s="171">
        <f>IF([3]RDIV!BH10= "..","na",IF([3]RDIV!BH10=0,"na",[3]RDIV!BH10))</f>
        <v>2.4</v>
      </c>
      <c r="P92" s="111" t="s">
        <v>164</v>
      </c>
    </row>
    <row r="93" spans="1:16" ht="15" customHeight="1">
      <c r="A93" s="210" t="s">
        <v>151</v>
      </c>
      <c r="B93" s="170" t="s">
        <v>164</v>
      </c>
      <c r="C93" s="171" t="s">
        <v>164</v>
      </c>
      <c r="D93" s="171" t="s">
        <v>164</v>
      </c>
      <c r="E93" s="171" t="s">
        <v>164</v>
      </c>
      <c r="F93" s="171">
        <f>IF([3]RDIV!AY11= "..","na",IF([3]RDIV!AY11=0,"na",[3]RDIV!AY11))</f>
        <v>1.9</v>
      </c>
      <c r="G93" s="171">
        <f>IF([3]RDIV!AZ11= "..","na",IF([3]RDIV!AZ11=0,"na",[3]RDIV!AZ11))</f>
        <v>1.7</v>
      </c>
      <c r="H93" s="171">
        <f>IF([3]RDIV!BA11= "..","na",IF([3]RDIV!BA11=0,"na",[3]RDIV!BA11))</f>
        <v>1.6</v>
      </c>
      <c r="I93" s="171">
        <f>IF([3]RDIV!BB11= "..","na",IF([3]RDIV!BB11=0,"na",[3]RDIV!BB11))</f>
        <v>1.5</v>
      </c>
      <c r="J93" s="171">
        <f>IF([3]RDIV!BC11= "..","na",IF([3]RDIV!BC11=0,"na",[3]RDIV!BC11))</f>
        <v>1.5</v>
      </c>
      <c r="K93" s="171">
        <f>IF([3]RDIV!BD11= "..","na",IF([3]RDIV!BD11=0,"na",[3]RDIV!BD11))</f>
        <v>1.6</v>
      </c>
      <c r="L93" s="171">
        <f>IF([3]RDIV!BE11= "..","na",IF([3]RDIV!BE11=0,"na",[3]RDIV!BE11))</f>
        <v>1.6</v>
      </c>
      <c r="M93" s="171">
        <f>IF([3]RDIV!BF11= "..","na",IF([3]RDIV!BF11=0,"na",[3]RDIV!BF11))</f>
        <v>1.7</v>
      </c>
      <c r="N93" s="171">
        <f>IF([3]RDIV!BG11= "..","na",IF([3]RDIV!BG11=0,"na",[3]RDIV!BG11))</f>
        <v>2</v>
      </c>
      <c r="O93" s="171">
        <f>IF([3]RDIV!BH11= "..","na",IF([3]RDIV!BH11=0,"na",[3]RDIV!BH11))</f>
        <v>2.5</v>
      </c>
      <c r="P93" s="172">
        <f>IF([3]RDIV!BI11= "..","na",IF([3]RDIV!BI11=0,"na",[3]RDIV!BI11))</f>
        <v>2.2000000000000002</v>
      </c>
    </row>
    <row r="94" spans="1:16" ht="15" customHeight="1">
      <c r="A94" s="210" t="s">
        <v>150</v>
      </c>
      <c r="B94" s="110" t="s">
        <v>164</v>
      </c>
      <c r="C94" s="110" t="s">
        <v>164</v>
      </c>
      <c r="D94" s="110" t="s">
        <v>164</v>
      </c>
      <c r="E94" s="110" t="s">
        <v>164</v>
      </c>
      <c r="F94" s="171">
        <f>IF([3]RDIV!AY12= "..","na",IF([3]RDIV!AY12=0,"na",[3]RDIV!AY12))</f>
        <v>0.2</v>
      </c>
      <c r="G94" s="171">
        <f>IF([3]RDIV!AZ12= "..","na",IF([3]RDIV!AZ12=0,"na",[3]RDIV!AZ12))</f>
        <v>0.2</v>
      </c>
      <c r="H94" s="171">
        <f>IF([3]RDIV!BA12= "..","na",IF([3]RDIV!BA12=0,"na",[3]RDIV!BA12))</f>
        <v>0.2</v>
      </c>
      <c r="I94" s="171">
        <f>IF([3]RDIV!BB12= "..","na",IF([3]RDIV!BB12=0,"na",[3]RDIV!BB12))</f>
        <v>0.2</v>
      </c>
      <c r="J94" s="171">
        <f>IF([3]RDIV!BC12= "..","na",IF([3]RDIV!BC12=0,"na",[3]RDIV!BC12))</f>
        <v>0.2</v>
      </c>
      <c r="K94" s="171">
        <f>IF([3]RDIV!BD12= "..","na",IF([3]RDIV!BD12=0,"na",[3]RDIV!BD12))</f>
        <v>0.2</v>
      </c>
      <c r="L94" s="171">
        <f>IF([3]RDIV!BE12= "..","na",IF([3]RDIV!BE12=0,"na",[3]RDIV!BE12))</f>
        <v>0.1</v>
      </c>
      <c r="M94" s="171">
        <f>IF([3]RDIV!BF12= "..","na",IF([3]RDIV!BF12=0,"na",[3]RDIV!BF12))</f>
        <v>0.2</v>
      </c>
      <c r="N94" s="171">
        <f>IF([3]RDIV!BG12= "..","na",IF([3]RDIV!BG12=0,"na",[3]RDIV!BG12))</f>
        <v>0.1</v>
      </c>
      <c r="O94" s="171">
        <f>IF([3]RDIV!BH12= "..","na",IF([3]RDIV!BH12=0,"na",[3]RDIV!BH12))</f>
        <v>0.3</v>
      </c>
      <c r="P94" s="172">
        <f>IF([3]RDIV!BI12= "..","na",IF([3]RDIV!BI12=0,"na",[3]RDIV!BI12))</f>
        <v>0.3</v>
      </c>
    </row>
    <row r="95" spans="1:16" ht="15" customHeight="1">
      <c r="A95" s="210" t="s">
        <v>149</v>
      </c>
      <c r="B95" s="170">
        <f>IF([3]RDIV!AU13= "..","na",IF([3]RDIV!AU13=0,"na",[3]RDIV!AU13))</f>
        <v>4.8</v>
      </c>
      <c r="C95" s="171">
        <f>IF([3]RDIV!AV13= "..","na",IF([3]RDIV!AV13=0,"na",[3]RDIV!AV13))</f>
        <v>4.9000000000000004</v>
      </c>
      <c r="D95" s="171">
        <f>IF([3]RDIV!AW13= "..","na",IF([3]RDIV!AW13=0,"na",[3]RDIV!AW13))</f>
        <v>5.2</v>
      </c>
      <c r="E95" s="171">
        <f>IF([3]RDIV!AX13= "..","na",IF([3]RDIV!AX13=0,"na",[3]RDIV!AX13))</f>
        <v>4.9000000000000004</v>
      </c>
      <c r="F95" s="171">
        <f>IF([3]RDIV!AY13= "..","na",IF([3]RDIV!AY13=0,"na",[3]RDIV!AY13))</f>
        <v>5.7</v>
      </c>
      <c r="G95" s="171">
        <f>IF([3]RDIV!AZ13= "..","na",IF([3]RDIV!AZ13=0,"na",[3]RDIV!AZ13))</f>
        <v>4.5999999999999996</v>
      </c>
      <c r="H95" s="171">
        <f>IF([3]RDIV!BA13= "..","na",IF([3]RDIV!BA13=0,"na",[3]RDIV!BA13))</f>
        <v>4.5</v>
      </c>
      <c r="I95" s="171">
        <f>IF([3]RDIV!BB13= "..","na",IF([3]RDIV!BB13=0,"na",[3]RDIV!BB13))</f>
        <v>4.0999999999999996</v>
      </c>
      <c r="J95" s="171">
        <f>IF([3]RDIV!BC13= "..","na",IF([3]RDIV!BC13=0,"na",[3]RDIV!BC13))</f>
        <v>4.5</v>
      </c>
      <c r="K95" s="171">
        <f>IF([3]RDIV!BD13= "..","na",IF([3]RDIV!BD13=0,"na",[3]RDIV!BD13))</f>
        <v>4.8</v>
      </c>
      <c r="L95" s="171">
        <f>IF([3]RDIV!BE13= "..","na",IF([3]RDIV!BE13=0,"na",[3]RDIV!BE13))</f>
        <v>4.9000000000000004</v>
      </c>
      <c r="M95" s="171">
        <f>IF([3]RDIV!BF13= "..","na",IF([3]RDIV!BF13=0,"na",[3]RDIV!BF13))</f>
        <v>5.4</v>
      </c>
      <c r="N95" s="171">
        <f>IF([3]RDIV!BG13= "..","na",IF([3]RDIV!BG13=0,"na",[3]RDIV!BG13))</f>
        <v>4.9000000000000004</v>
      </c>
      <c r="O95" s="171">
        <f>IF([3]RDIV!BH13= "..","na",IF([3]RDIV!BH13=0,"na",[3]RDIV!BH13))</f>
        <v>4.5999999999999996</v>
      </c>
      <c r="P95" s="172">
        <f>IF([3]RDIV!BI13= "..","na",IF([3]RDIV!BI13=0,"na",[3]RDIV!BI13))</f>
        <v>4.5999999999999996</v>
      </c>
    </row>
    <row r="96" spans="1:16" ht="15" customHeight="1">
      <c r="A96" s="210" t="s">
        <v>148</v>
      </c>
      <c r="B96" s="110" t="s">
        <v>164</v>
      </c>
      <c r="C96" s="110" t="s">
        <v>164</v>
      </c>
      <c r="D96" s="110" t="s">
        <v>164</v>
      </c>
      <c r="E96" s="110" t="s">
        <v>164</v>
      </c>
      <c r="F96" s="110" t="s">
        <v>164</v>
      </c>
      <c r="G96" s="110" t="s">
        <v>164</v>
      </c>
      <c r="H96" s="110" t="s">
        <v>164</v>
      </c>
      <c r="I96" s="110" t="s">
        <v>164</v>
      </c>
      <c r="J96" s="171">
        <f>IF([3]RDIV!BC14= "..","na",IF([3]RDIV!BC14=0,"na",[3]RDIV!BC14))</f>
        <v>1.4</v>
      </c>
      <c r="K96" s="171">
        <f>IF([3]RDIV!BD14= "..","na",IF([3]RDIV!BD14=0,"na",[3]RDIV!BD14))</f>
        <v>1.9</v>
      </c>
      <c r="L96" s="171">
        <f>IF([3]RDIV!BE14= "..","na",IF([3]RDIV!BE14=0,"na",[3]RDIV!BE14))</f>
        <v>1.8</v>
      </c>
      <c r="M96" s="171">
        <f>IF([3]RDIV!BF14= "..","na",IF([3]RDIV!BF14=0,"na",[3]RDIV!BF14))</f>
        <v>1.6</v>
      </c>
      <c r="N96" s="171">
        <f>IF([3]RDIV!BG14= "..","na",IF([3]RDIV!BG14=0,"na",[3]RDIV!BG14))</f>
        <v>2</v>
      </c>
      <c r="O96" s="171">
        <f>IF([3]RDIV!BH14= "..","na",IF([3]RDIV!BH14=0,"na",[3]RDIV!BH14))</f>
        <v>1.1000000000000001</v>
      </c>
      <c r="P96" s="172">
        <f>IF([3]RDIV!BI14= "..","na",IF([3]RDIV!BI14=0,"na",[3]RDIV!BI14))</f>
        <v>1.1000000000000001</v>
      </c>
    </row>
    <row r="97" spans="1:16" ht="15" customHeight="1">
      <c r="A97" s="210" t="s">
        <v>147</v>
      </c>
      <c r="B97" s="170">
        <f>IF([3]RDIV!AU15= "..","na",IF([3]RDIV!AU15=0,"na",[3]RDIV!AU15))</f>
        <v>1.8</v>
      </c>
      <c r="C97" s="171">
        <f>IF([3]RDIV!AV15= "..","na",IF([3]RDIV!AV15=0,"na",[3]RDIV!AV15))</f>
        <v>1.9</v>
      </c>
      <c r="D97" s="171">
        <f>IF([3]RDIV!AW15= "..","na",IF([3]RDIV!AW15=0,"na",[3]RDIV!AW15))</f>
        <v>2</v>
      </c>
      <c r="E97" s="171">
        <f>IF([3]RDIV!AX15= "..","na",IF([3]RDIV!AX15=0,"na",[3]RDIV!AX15))</f>
        <v>2</v>
      </c>
      <c r="F97" s="171">
        <f>IF([3]RDIV!AY15= "..","na",IF([3]RDIV!AY15=0,"na",[3]RDIV!AY15))</f>
        <v>1.9</v>
      </c>
      <c r="G97" s="171">
        <f>IF([3]RDIV!AZ15= "..","na",IF([3]RDIV!AZ15=0,"na",[3]RDIV!AZ15))</f>
        <v>1.8</v>
      </c>
      <c r="H97" s="171">
        <f>IF([3]RDIV!BA15= "..","na",IF([3]RDIV!BA15=0,"na",[3]RDIV!BA15))</f>
        <v>1.3</v>
      </c>
      <c r="I97" s="171">
        <f>IF([3]RDIV!BB15= "..","na",IF([3]RDIV!BB15=0,"na",[3]RDIV!BB15))</f>
        <v>1.2</v>
      </c>
      <c r="J97" s="171">
        <f>IF([3]RDIV!BC15= "..","na",IF([3]RDIV!BC15=0,"na",[3]RDIV!BC15))</f>
        <v>1.3</v>
      </c>
      <c r="K97" s="171">
        <f>IF([3]RDIV!BD15= "..","na",IF([3]RDIV!BD15=0,"na",[3]RDIV!BD15))</f>
        <v>1.5</v>
      </c>
      <c r="L97" s="171">
        <f>IF([3]RDIV!BE15= "..","na",IF([3]RDIV!BE15=0,"na",[3]RDIV!BE15))</f>
        <v>1.7</v>
      </c>
      <c r="M97" s="171">
        <f>IF([3]RDIV!BF15= "..","na",IF([3]RDIV!BF15=0,"na",[3]RDIV!BF15))</f>
        <v>1.6</v>
      </c>
      <c r="N97" s="110" t="s">
        <v>164</v>
      </c>
      <c r="O97" s="110" t="s">
        <v>164</v>
      </c>
      <c r="P97" s="111" t="s">
        <v>164</v>
      </c>
    </row>
    <row r="98" spans="1:16" ht="15" customHeight="1">
      <c r="A98" s="210" t="s">
        <v>146</v>
      </c>
      <c r="B98" s="170">
        <f>IF([3]RDIV!AU16= "..","na",IF([3]RDIV!AU16=0,"na",[3]RDIV!AU16))</f>
        <v>0.4</v>
      </c>
      <c r="C98" s="171">
        <f>IF([3]RDIV!AV16= "..","na",IF([3]RDIV!AV16=0,"na",[3]RDIV!AV16))</f>
        <v>0.3</v>
      </c>
      <c r="D98" s="171">
        <f>IF([3]RDIV!AW16= "..","na",IF([3]RDIV!AW16=0,"na",[3]RDIV!AW16))</f>
        <v>0.4</v>
      </c>
      <c r="E98" s="171">
        <f>IF([3]RDIV!AX16= "..","na",IF([3]RDIV!AX16=0,"na",[3]RDIV!AX16))</f>
        <v>0.4</v>
      </c>
      <c r="F98" s="171">
        <f>IF([3]RDIV!AY16= "..","na",IF([3]RDIV!AY16=0,"na",[3]RDIV!AY16))</f>
        <v>0.4</v>
      </c>
      <c r="G98" s="171">
        <f>IF([3]RDIV!AZ16= "..","na",IF([3]RDIV!AZ16=0,"na",[3]RDIV!AZ16))</f>
        <v>0.5</v>
      </c>
      <c r="H98" s="171">
        <f>IF([3]RDIV!BA16= "..","na",IF([3]RDIV!BA16=0,"na",[3]RDIV!BA16))</f>
        <v>0.5</v>
      </c>
      <c r="I98" s="171">
        <f>IF([3]RDIV!BB16= "..","na",IF([3]RDIV!BB16=0,"na",[3]RDIV!BB16))</f>
        <v>0.6</v>
      </c>
      <c r="J98" s="171">
        <f>IF([3]RDIV!BC16= "..","na",IF([3]RDIV!BC16=0,"na",[3]RDIV!BC16))</f>
        <v>0.4</v>
      </c>
      <c r="K98" s="171">
        <f>IF([3]RDIV!BD16= "..","na",IF([3]RDIV!BD16=0,"na",[3]RDIV!BD16))</f>
        <v>0.5</v>
      </c>
      <c r="L98" s="171">
        <f>IF([3]RDIV!BE16= "..","na",IF([3]RDIV!BE16=0,"na",[3]RDIV!BE16))</f>
        <v>0.5</v>
      </c>
      <c r="M98" s="171">
        <f>IF([3]RDIV!BF16= "..","na",IF([3]RDIV!BF16=0,"na",[3]RDIV!BF16))</f>
        <v>0.5</v>
      </c>
      <c r="N98" s="171">
        <f>IF([3]RDIV!BG16= "..","na",IF([3]RDIV!BG16=0,"na",[3]RDIV!BG16))</f>
        <v>0.6</v>
      </c>
      <c r="O98" s="171">
        <f>IF([3]RDIV!BH16= "..","na",IF([3]RDIV!BH16=0,"na",[3]RDIV!BH16))</f>
        <v>0.6</v>
      </c>
      <c r="P98" s="172">
        <f>IF([3]RDIV!BI16= "..","na",IF([3]RDIV!BI16=0,"na",[3]RDIV!BI16))</f>
        <v>0.4</v>
      </c>
    </row>
    <row r="99" spans="1:16" ht="15" customHeight="1">
      <c r="A99" s="210" t="s">
        <v>145</v>
      </c>
      <c r="B99" s="170">
        <f>IF([3]RDIV!AU17= "..","na",IF([3]RDIV!AU17=0,"na",[3]RDIV!AU17))</f>
        <v>1.6</v>
      </c>
      <c r="C99" s="171">
        <f>IF([3]RDIV!AV17= "..","na",IF([3]RDIV!AV17=0,"na",[3]RDIV!AV17))</f>
        <v>1.9</v>
      </c>
      <c r="D99" s="171">
        <f>IF([3]RDIV!AW17= "..","na",IF([3]RDIV!AW17=0,"na",[3]RDIV!AW17))</f>
        <v>1.9</v>
      </c>
      <c r="E99" s="171">
        <f>IF([3]RDIV!AX17= "..","na",IF([3]RDIV!AX17=0,"na",[3]RDIV!AX17))</f>
        <v>1.6</v>
      </c>
      <c r="F99" s="171">
        <f>IF([3]RDIV!AY17= "..","na",IF([3]RDIV!AY17=0,"na",[3]RDIV!AY17))</f>
        <v>1.3</v>
      </c>
      <c r="G99" s="171">
        <f>IF([3]RDIV!AZ17= "..","na",IF([3]RDIV!AZ17=0,"na",[3]RDIV!AZ17))</f>
        <v>1.3</v>
      </c>
      <c r="H99" s="171">
        <f>IF([3]RDIV!BA17= "..","na",IF([3]RDIV!BA17=0,"na",[3]RDIV!BA17))</f>
        <v>1.6</v>
      </c>
      <c r="I99" s="171">
        <f>IF([3]RDIV!BB17= "..","na",IF([3]RDIV!BB17=0,"na",[3]RDIV!BB17))</f>
        <v>2.1</v>
      </c>
      <c r="J99" s="171">
        <f>IF([3]RDIV!BC17= "..","na",IF([3]RDIV!BC17=0,"na",[3]RDIV!BC17))</f>
        <v>2.6</v>
      </c>
      <c r="K99" s="171">
        <f>IF([3]RDIV!BD17= "..","na",IF([3]RDIV!BD17=0,"na",[3]RDIV!BD17))</f>
        <v>3.1</v>
      </c>
      <c r="L99" s="171">
        <f>IF([3]RDIV!BE17= "..","na",IF([3]RDIV!BE17=0,"na",[3]RDIV!BE17))</f>
        <v>2.9</v>
      </c>
      <c r="M99" s="171">
        <f>IF([3]RDIV!BF17= "..","na",IF([3]RDIV!BF17=0,"na",[3]RDIV!BF17))</f>
        <v>2.2000000000000002</v>
      </c>
      <c r="N99" s="171">
        <f>IF([3]RDIV!BG17= "..","na",IF([3]RDIV!BG17=0,"na",[3]RDIV!BG17))</f>
        <v>1.4</v>
      </c>
      <c r="O99" s="171">
        <f>IF([3]RDIV!BH17= "..","na",IF([3]RDIV!BH17=0,"na",[3]RDIV!BH17))</f>
        <v>1.1000000000000001</v>
      </c>
      <c r="P99" s="172">
        <f>IF([3]RDIV!BI17= "..","na",IF([3]RDIV!BI17=0,"na",[3]RDIV!BI17))</f>
        <v>1.2</v>
      </c>
    </row>
    <row r="100" spans="1:16" ht="15" customHeight="1">
      <c r="A100" s="210" t="s">
        <v>144</v>
      </c>
      <c r="B100" s="170">
        <f>IF([3]RDIV!AU18= "..","na",IF([3]RDIV!AU18=0,"na",[3]RDIV!AU18))</f>
        <v>1.2</v>
      </c>
      <c r="C100" s="171">
        <f>IF([3]RDIV!AV18= "..","na",IF([3]RDIV!AV18=0,"na",[3]RDIV!AV18))</f>
        <v>1.1000000000000001</v>
      </c>
      <c r="D100" s="171">
        <f>IF([3]RDIV!AW18= "..","na",IF([3]RDIV!AW18=0,"na",[3]RDIV!AW18))</f>
        <v>1.3</v>
      </c>
      <c r="E100" s="171">
        <f>IF([3]RDIV!AX18= "..","na",IF([3]RDIV!AX18=0,"na",[3]RDIV!AX18))</f>
        <v>1.2</v>
      </c>
      <c r="F100" s="171">
        <f>IF([3]RDIV!AY18= "..","na",IF([3]RDIV!AY18=0,"na",[3]RDIV!AY18))</f>
        <v>1.2</v>
      </c>
      <c r="G100" s="171">
        <f>IF([3]RDIV!AZ18= "..","na",IF([3]RDIV!AZ18=0,"na",[3]RDIV!AZ18))</f>
        <v>1.2</v>
      </c>
      <c r="H100" s="171">
        <f>IF([3]RDIV!BA18= "..","na",IF([3]RDIV!BA18=0,"na",[3]RDIV!BA18))</f>
        <v>1.1000000000000001</v>
      </c>
      <c r="I100" s="171">
        <f>IF([3]RDIV!BB18= "..","na",IF([3]RDIV!BB18=0,"na",[3]RDIV!BB18))</f>
        <v>1.2</v>
      </c>
      <c r="J100" s="171">
        <f>IF([3]RDIV!BC18= "..","na",IF([3]RDIV!BC18=0,"na",[3]RDIV!BC18))</f>
        <v>1</v>
      </c>
      <c r="K100" s="171">
        <f>IF([3]RDIV!BD18= "..","na",IF([3]RDIV!BD18=0,"na",[3]RDIV!BD18))</f>
        <v>1.2</v>
      </c>
      <c r="L100" s="171">
        <f>IF([3]RDIV!BE18= "..","na",IF([3]RDIV!BE18=0,"na",[3]RDIV!BE18))</f>
        <v>0.9</v>
      </c>
      <c r="M100" s="171">
        <f>IF([3]RDIV!BF18= "..","na",IF([3]RDIV!BF18=0,"na",[3]RDIV!BF18))</f>
        <v>1.1000000000000001</v>
      </c>
      <c r="N100" s="171">
        <f>IF([3]RDIV!BG18= "..","na",IF([3]RDIV!BG18=0,"na",[3]RDIV!BG18))</f>
        <v>1.2</v>
      </c>
      <c r="O100" s="171">
        <f>IF([3]RDIV!BH18= "..","na",IF([3]RDIV!BH18=0,"na",[3]RDIV!BH18))</f>
        <v>1</v>
      </c>
      <c r="P100" s="172">
        <f>IF([3]RDIV!BI18= "..","na",IF([3]RDIV!BI18=0,"na",[3]RDIV!BI18))</f>
        <v>0.8</v>
      </c>
    </row>
    <row r="101" spans="1:16" ht="15" customHeight="1">
      <c r="A101" s="211" t="s">
        <v>143</v>
      </c>
      <c r="B101" s="173">
        <f>IF([3]RDIV!AU19= "..","na",IF([3]RDIV!AU19=0,"na",[3]RDIV!AU19))</f>
        <v>4.3</v>
      </c>
      <c r="C101" s="174">
        <f>IF([3]RDIV!AV19= "..","na",IF([3]RDIV!AV19=0,"na",[3]RDIV!AV19))</f>
        <v>3.1</v>
      </c>
      <c r="D101" s="174">
        <f>IF([3]RDIV!AW19= "..","na",IF([3]RDIV!AW19=0,"na",[3]RDIV!AW19))</f>
        <v>2.5</v>
      </c>
      <c r="E101" s="174">
        <f>IF([3]RDIV!AX19= "..","na",IF([3]RDIV!AX19=0,"na",[3]RDIV!AX19))</f>
        <v>2.4</v>
      </c>
      <c r="F101" s="174">
        <f>IF([3]RDIV!AY19= "..","na",IF([3]RDIV!AY19=0,"na",[3]RDIV!AY19))</f>
        <v>2</v>
      </c>
      <c r="G101" s="174">
        <f>IF([3]RDIV!AZ19= "..","na",IF([3]RDIV!AZ19=0,"na",[3]RDIV!AZ19))</f>
        <v>1.9</v>
      </c>
      <c r="H101" s="174">
        <f>IF([3]RDIV!BA19= "..","na",IF([3]RDIV!BA19=0,"na",[3]RDIV!BA19))</f>
        <v>2</v>
      </c>
      <c r="I101" s="174">
        <f>IF([3]RDIV!BB19= "..","na",IF([3]RDIV!BB19=0,"na",[3]RDIV!BB19))</f>
        <v>1.9</v>
      </c>
      <c r="J101" s="174">
        <f>IF([3]RDIV!BC19= "..","na",IF([3]RDIV!BC19=0,"na",[3]RDIV!BC19))</f>
        <v>1.4</v>
      </c>
      <c r="K101" s="174">
        <f>IF([3]RDIV!BD19= "..","na",IF([3]RDIV!BD19=0,"na",[3]RDIV!BD19))</f>
        <v>1.4</v>
      </c>
      <c r="L101" s="174">
        <f>IF([3]RDIV!BE19= "..","na",IF([3]RDIV!BE19=0,"na",[3]RDIV!BE19))</f>
        <v>1.7</v>
      </c>
      <c r="M101" s="174">
        <f>IF([3]RDIV!BF19= "..","na",IF([3]RDIV!BF19=0,"na",[3]RDIV!BF19))</f>
        <v>1.9</v>
      </c>
      <c r="N101" s="174">
        <f>IF([3]RDIV!BG19= "..","na",IF([3]RDIV!BG19=0,"na",[3]RDIV!BG19))</f>
        <v>1.5</v>
      </c>
      <c r="O101" s="174">
        <f>IF([3]RDIV!BH19= "..","na",IF([3]RDIV!BH19=0,"na",[3]RDIV!BH19))</f>
        <v>2.2000000000000002</v>
      </c>
      <c r="P101" s="185" t="s">
        <v>164</v>
      </c>
    </row>
    <row r="102" spans="1:16" ht="15" customHeight="1">
      <c r="A102" s="1137" t="s">
        <v>1140</v>
      </c>
      <c r="B102" s="1105"/>
      <c r="C102" s="1105"/>
      <c r="D102" s="1105"/>
      <c r="E102" s="1105"/>
      <c r="F102" s="1105"/>
      <c r="G102" s="1105"/>
      <c r="H102" s="1105"/>
      <c r="I102" s="1105"/>
      <c r="J102" s="1105"/>
      <c r="K102" s="1105"/>
      <c r="L102" s="1105"/>
      <c r="M102" s="1105"/>
      <c r="N102" s="1105"/>
      <c r="O102" s="1105"/>
      <c r="P102" s="1105"/>
    </row>
    <row r="103" spans="1:16" ht="15" customHeight="1">
      <c r="A103" s="1105"/>
      <c r="B103" s="1105"/>
      <c r="C103" s="1105"/>
      <c r="D103" s="1105"/>
      <c r="E103" s="1105"/>
      <c r="F103" s="1105"/>
      <c r="G103" s="1105"/>
      <c r="H103" s="1105"/>
      <c r="I103" s="1105"/>
      <c r="J103" s="1105"/>
      <c r="K103" s="1105"/>
      <c r="L103" s="1105"/>
      <c r="M103" s="1105"/>
      <c r="N103" s="1105"/>
      <c r="O103" s="1105"/>
      <c r="P103" s="1105"/>
    </row>
    <row r="104" spans="1:16" ht="15" customHeight="1">
      <c r="A104" s="241"/>
      <c r="B104" s="30"/>
      <c r="C104" s="30"/>
      <c r="D104" s="30"/>
      <c r="E104" s="30"/>
      <c r="F104" s="30"/>
      <c r="G104" s="30"/>
      <c r="H104" s="30"/>
      <c r="I104" s="30"/>
      <c r="J104" s="30"/>
      <c r="K104" s="30"/>
      <c r="L104" s="30"/>
      <c r="M104" s="30"/>
      <c r="N104" s="30"/>
      <c r="O104" s="30"/>
      <c r="P104" s="30"/>
    </row>
    <row r="105" spans="1:16" ht="15" customHeight="1">
      <c r="A105" s="1134" t="s">
        <v>160</v>
      </c>
      <c r="B105" s="1135"/>
      <c r="C105" s="1135"/>
      <c r="D105" s="1135"/>
      <c r="E105" s="1135"/>
      <c r="F105" s="1135"/>
      <c r="G105" s="1135"/>
      <c r="H105" s="1135"/>
      <c r="I105" s="1135"/>
      <c r="J105" s="1135"/>
      <c r="K105" s="1135"/>
      <c r="L105" s="1135"/>
      <c r="M105" s="1135"/>
      <c r="N105" s="1135"/>
      <c r="O105" s="1135"/>
      <c r="P105" s="1136"/>
    </row>
    <row r="106" spans="1:16" ht="15" customHeight="1">
      <c r="A106" s="209"/>
      <c r="B106" s="396">
        <f t="shared" ref="B106:P106" si="6">B88</f>
        <v>1987</v>
      </c>
      <c r="C106" s="397">
        <f t="shared" si="6"/>
        <v>1988</v>
      </c>
      <c r="D106" s="397">
        <f t="shared" si="6"/>
        <v>1989</v>
      </c>
      <c r="E106" s="397">
        <f t="shared" si="6"/>
        <v>1990</v>
      </c>
      <c r="F106" s="397">
        <f t="shared" si="6"/>
        <v>1991</v>
      </c>
      <c r="G106" s="397">
        <f t="shared" si="6"/>
        <v>1992</v>
      </c>
      <c r="H106" s="397">
        <f t="shared" si="6"/>
        <v>1993</v>
      </c>
      <c r="I106" s="397">
        <f t="shared" si="6"/>
        <v>1994</v>
      </c>
      <c r="J106" s="397">
        <f t="shared" si="6"/>
        <v>1995</v>
      </c>
      <c r="K106" s="397">
        <f t="shared" si="6"/>
        <v>1996</v>
      </c>
      <c r="L106" s="397">
        <f t="shared" si="6"/>
        <v>1997</v>
      </c>
      <c r="M106" s="397">
        <f t="shared" si="6"/>
        <v>1998</v>
      </c>
      <c r="N106" s="397">
        <f t="shared" si="6"/>
        <v>1999</v>
      </c>
      <c r="O106" s="397">
        <f t="shared" si="6"/>
        <v>2000</v>
      </c>
      <c r="P106" s="398">
        <f t="shared" si="6"/>
        <v>2001</v>
      </c>
    </row>
    <row r="107" spans="1:16" ht="15" customHeight="1">
      <c r="A107" s="210" t="str">
        <f t="shared" ref="A107:A119" si="7">A89</f>
        <v>Australia</v>
      </c>
      <c r="B107" s="110" t="s">
        <v>164</v>
      </c>
      <c r="C107" s="110" t="s">
        <v>164</v>
      </c>
      <c r="D107" s="110" t="s">
        <v>164</v>
      </c>
      <c r="E107" s="110" t="s">
        <v>164</v>
      </c>
      <c r="F107" s="110" t="s">
        <v>164</v>
      </c>
      <c r="G107" s="110" t="s">
        <v>164</v>
      </c>
      <c r="H107" s="110" t="s">
        <v>164</v>
      </c>
      <c r="I107" s="110" t="s">
        <v>164</v>
      </c>
      <c r="J107" s="110" t="s">
        <v>164</v>
      </c>
      <c r="K107" s="110" t="s">
        <v>164</v>
      </c>
      <c r="L107" s="110" t="s">
        <v>164</v>
      </c>
      <c r="M107" s="110" t="s">
        <v>164</v>
      </c>
      <c r="N107" s="110" t="s">
        <v>164</v>
      </c>
      <c r="O107" s="110" t="s">
        <v>164</v>
      </c>
      <c r="P107" s="109" t="s">
        <v>164</v>
      </c>
    </row>
    <row r="108" spans="1:16" ht="15" customHeight="1">
      <c r="A108" s="210" t="str">
        <f t="shared" si="7"/>
        <v>Canada</v>
      </c>
      <c r="B108" s="170">
        <f>IF([3]RDIV!BJ8= "..","na",IF([3]RDIV!BJ8=0,"na",[3]RDIV!BJ8))</f>
        <v>1.9</v>
      </c>
      <c r="C108" s="171">
        <f>IF([3]RDIV!BK8= "..","na",IF([3]RDIV!BK8=0,"na",[3]RDIV!BK8))</f>
        <v>1.8</v>
      </c>
      <c r="D108" s="171">
        <f>IF([3]RDIV!BL8= "..","na",IF([3]RDIV!BL8=0,"na",[3]RDIV!BL8))</f>
        <v>2</v>
      </c>
      <c r="E108" s="171">
        <f>IF([3]RDIV!BM8= "..","na",IF([3]RDIV!BM8=0,"na",[3]RDIV!BM8))</f>
        <v>2.9</v>
      </c>
      <c r="F108" s="171">
        <f>IF([3]RDIV!BN8= "..","na",IF([3]RDIV!BN8=0,"na",[3]RDIV!BN8))</f>
        <v>3.2</v>
      </c>
      <c r="G108" s="171">
        <f>IF([3]RDIV!BO8= "..","na",IF([3]RDIV!BO8=0,"na",[3]RDIV!BO8))</f>
        <v>3.3</v>
      </c>
      <c r="H108" s="171">
        <f>IF([3]RDIV!BP8= "..","na",IF([3]RDIV!BP8=0,"na",[3]RDIV!BP8))</f>
        <v>2.8</v>
      </c>
      <c r="I108" s="171">
        <f>IF([3]RDIV!BQ8= "..","na",IF([3]RDIV!BQ8=0,"na",[3]RDIV!BQ8))</f>
        <v>2.2000000000000002</v>
      </c>
      <c r="J108" s="171">
        <f>IF([3]RDIV!BR8= "..","na",IF([3]RDIV!BR8=0,"na",[3]RDIV!BR8))</f>
        <v>1.7</v>
      </c>
      <c r="K108" s="171">
        <f>IF([3]RDIV!BS8= "..","na",IF([3]RDIV!BS8=0,"na",[3]RDIV!BS8))</f>
        <v>1.7</v>
      </c>
      <c r="L108" s="171">
        <f>IF([3]RDIV!BT8= "..","na",IF([3]RDIV!BT8=0,"na",[3]RDIV!BT8))</f>
        <v>1.6</v>
      </c>
      <c r="M108" s="171">
        <f>IF([3]RDIV!BU8= "..","na",IF([3]RDIV!BU8=0,"na",[3]RDIV!BU8))</f>
        <v>1.6</v>
      </c>
      <c r="N108" s="171">
        <f>IF([3]RDIV!BV8= "..","na",IF([3]RDIV!BV8=0,"na",[3]RDIV!BV8))</f>
        <v>1.5</v>
      </c>
      <c r="O108" s="171">
        <f>IF([3]RDIV!BW8= "..","na",IF([3]RDIV!BW8=0,"na",[3]RDIV!BW8))</f>
        <v>1.4</v>
      </c>
      <c r="P108" s="111" t="s">
        <v>164</v>
      </c>
    </row>
    <row r="109" spans="1:16" ht="15" customHeight="1">
      <c r="A109" s="210" t="str">
        <f t="shared" si="7"/>
        <v>Finland</v>
      </c>
      <c r="B109" s="170">
        <f>IF([3]RDIV!BJ9= "..","na",IF([3]RDIV!BJ9=0,"na",[3]RDIV!BJ9))</f>
        <v>3.7</v>
      </c>
      <c r="C109" s="171">
        <f>IF([3]RDIV!BK9= "..","na",IF([3]RDIV!BK9=0,"na",[3]RDIV!BK9))</f>
        <v>3.2</v>
      </c>
      <c r="D109" s="171">
        <f>IF([3]RDIV!BL9= "..","na",IF([3]RDIV!BL9=0,"na",[3]RDIV!BL9))</f>
        <v>2.9</v>
      </c>
      <c r="E109" s="171">
        <f>IF([3]RDIV!BM9= "..","na",IF([3]RDIV!BM9=0,"na",[3]RDIV!BM9))</f>
        <v>4</v>
      </c>
      <c r="F109" s="171">
        <f>IF([3]RDIV!BN9= "..","na",IF([3]RDIV!BN9=0,"na",[3]RDIV!BN9))</f>
        <v>4.7</v>
      </c>
      <c r="G109" s="171">
        <f>IF([3]RDIV!BO9= "..","na",IF([3]RDIV!BO9=0,"na",[3]RDIV!BO9))</f>
        <v>3.7</v>
      </c>
      <c r="H109" s="171">
        <f>IF([3]RDIV!BP9= "..","na",IF([3]RDIV!BP9=0,"na",[3]RDIV!BP9))</f>
        <v>2.9</v>
      </c>
      <c r="I109" s="171">
        <f>IF([3]RDIV!BQ9= "..","na",IF([3]RDIV!BQ9=0,"na",[3]RDIV!BQ9))</f>
        <v>2.8</v>
      </c>
      <c r="J109" s="171">
        <f>IF([3]RDIV!BR9= "..","na",IF([3]RDIV!BR9=0,"na",[3]RDIV!BR9))</f>
        <v>2.7</v>
      </c>
      <c r="K109" s="171">
        <f>IF([3]RDIV!BS9= "..","na",IF([3]RDIV!BS9=0,"na",[3]RDIV!BS9))</f>
        <v>2.9</v>
      </c>
      <c r="L109" s="171">
        <f>IF([3]RDIV!BT9= "..","na",IF([3]RDIV!BT9=0,"na",[3]RDIV!BT9))</f>
        <v>2.6</v>
      </c>
      <c r="M109" s="171">
        <f>IF([3]RDIV!BU9= "..","na",IF([3]RDIV!BU9=0,"na",[3]RDIV!BU9))</f>
        <v>2.4</v>
      </c>
      <c r="N109" s="171">
        <f>IF([3]RDIV!BV9= "..","na",IF([3]RDIV!BV9=0,"na",[3]RDIV!BV9))</f>
        <v>3.6</v>
      </c>
      <c r="O109" s="171">
        <f>IF([3]RDIV!BW9= "..","na",IF([3]RDIV!BW9=0,"na",[3]RDIV!BW9))</f>
        <v>2.5</v>
      </c>
      <c r="P109" s="172">
        <f>IF([3]RDIV!BX9= "..","na",IF([3]RDIV!BX9=0,"na",[3]RDIV!BX9))</f>
        <v>2.9</v>
      </c>
    </row>
    <row r="110" spans="1:16" ht="15" customHeight="1">
      <c r="A110" s="210" t="str">
        <f t="shared" si="7"/>
        <v>France</v>
      </c>
      <c r="B110" s="170">
        <f>IF([3]RDIV!BJ10= "..","na",IF([3]RDIV!BJ10=0,"na",[3]RDIV!BJ10))</f>
        <v>4</v>
      </c>
      <c r="C110" s="171">
        <f>IF([3]RDIV!BK10= "..","na",IF([3]RDIV!BK10=0,"na",[3]RDIV!BK10))</f>
        <v>3.6</v>
      </c>
      <c r="D110" s="171">
        <f>IF([3]RDIV!BL10= "..","na",IF([3]RDIV!BL10=0,"na",[3]RDIV!BL10))</f>
        <v>3.6</v>
      </c>
      <c r="E110" s="171">
        <f>IF([3]RDIV!BM10= "..","na",IF([3]RDIV!BM10=0,"na",[3]RDIV!BM10))</f>
        <v>3.6</v>
      </c>
      <c r="F110" s="171">
        <f>IF([3]RDIV!BN10= "..","na",IF([3]RDIV!BN10=0,"na",[3]RDIV!BN10))</f>
        <v>4.0999999999999996</v>
      </c>
      <c r="G110" s="171">
        <f>IF([3]RDIV!BO10= "..","na",IF([3]RDIV!BO10=0,"na",[3]RDIV!BO10))</f>
        <v>4.3</v>
      </c>
      <c r="H110" s="171">
        <f>IF([3]RDIV!BP10= "..","na",IF([3]RDIV!BP10=0,"na",[3]RDIV!BP10))</f>
        <v>4.9000000000000004</v>
      </c>
      <c r="I110" s="171">
        <f>IF([3]RDIV!BQ10= "..","na",IF([3]RDIV!BQ10=0,"na",[3]RDIV!BQ10))</f>
        <v>4.0999999999999996</v>
      </c>
      <c r="J110" s="171">
        <f>IF([3]RDIV!BR10= "..","na",IF([3]RDIV!BR10=0,"na",[3]RDIV!BR10))</f>
        <v>3.8</v>
      </c>
      <c r="K110" s="171">
        <f>IF([3]RDIV!BS10= "..","na",IF([3]RDIV!BS10=0,"na",[3]RDIV!BS10))</f>
        <v>3.8</v>
      </c>
      <c r="L110" s="171">
        <f>IF([3]RDIV!BT10= "..","na",IF([3]RDIV!BT10=0,"na",[3]RDIV!BT10))</f>
        <v>3.7</v>
      </c>
      <c r="M110" s="171">
        <f>IF([3]RDIV!BU10= "..","na",IF([3]RDIV!BU10=0,"na",[3]RDIV!BU10))</f>
        <v>3.6</v>
      </c>
      <c r="N110" s="171">
        <f>IF([3]RDIV!BV10= "..","na",IF([3]RDIV!BV10=0,"na",[3]RDIV!BV10))</f>
        <v>3.4</v>
      </c>
      <c r="O110" s="171">
        <f>IF([3]RDIV!BW10= "..","na",IF([3]RDIV!BW10=0,"na",[3]RDIV!BW10))</f>
        <v>3.6</v>
      </c>
      <c r="P110" s="111" t="s">
        <v>164</v>
      </c>
    </row>
    <row r="111" spans="1:16" ht="15" customHeight="1">
      <c r="A111" s="210" t="str">
        <f t="shared" si="7"/>
        <v>Germany</v>
      </c>
      <c r="B111" s="110" t="s">
        <v>164</v>
      </c>
      <c r="C111" s="110" t="s">
        <v>164</v>
      </c>
      <c r="D111" s="110" t="s">
        <v>164</v>
      </c>
      <c r="E111" s="110" t="s">
        <v>164</v>
      </c>
      <c r="F111" s="171">
        <f>IF([3]RDIV!BN11= "..","na",IF([3]RDIV!BN11=0,"na",[3]RDIV!BN11))</f>
        <v>1.5</v>
      </c>
      <c r="G111" s="171">
        <f>IF([3]RDIV!BO11= "..","na",IF([3]RDIV!BO11=0,"na",[3]RDIV!BO11))</f>
        <v>1.6</v>
      </c>
      <c r="H111" s="171">
        <f>IF([3]RDIV!BP11= "..","na",IF([3]RDIV!BP11=0,"na",[3]RDIV!BP11))</f>
        <v>1.9</v>
      </c>
      <c r="I111" s="171">
        <f>IF([3]RDIV!BQ11= "..","na",IF([3]RDIV!BQ11=0,"na",[3]RDIV!BQ11))</f>
        <v>1.9</v>
      </c>
      <c r="J111" s="171">
        <f>IF([3]RDIV!BR11= "..","na",IF([3]RDIV!BR11=0,"na",[3]RDIV!BR11))</f>
        <v>1.7</v>
      </c>
      <c r="K111" s="171">
        <f>IF([3]RDIV!BS11= "..","na",IF([3]RDIV!BS11=0,"na",[3]RDIV!BS11))</f>
        <v>1.8</v>
      </c>
      <c r="L111" s="171">
        <f>IF([3]RDIV!BT11= "..","na",IF([3]RDIV!BT11=0,"na",[3]RDIV!BT11))</f>
        <v>1.8</v>
      </c>
      <c r="M111" s="171">
        <f>IF([3]RDIV!BU11= "..","na",IF([3]RDIV!BU11=0,"na",[3]RDIV!BU11))</f>
        <v>1.6</v>
      </c>
      <c r="N111" s="171">
        <f>IF([3]RDIV!BV11= "..","na",IF([3]RDIV!BV11=0,"na",[3]RDIV!BV11))</f>
        <v>1.6</v>
      </c>
      <c r="O111" s="171">
        <f>IF([3]RDIV!BW11= "..","na",IF([3]RDIV!BW11=0,"na",[3]RDIV!BW11))</f>
        <v>1.6</v>
      </c>
      <c r="P111" s="172">
        <f>IF([3]RDIV!BX11= "..","na",IF([3]RDIV!BX11=0,"na",[3]RDIV!BX11))</f>
        <v>1.7</v>
      </c>
    </row>
    <row r="112" spans="1:16" ht="15" customHeight="1">
      <c r="A112" s="210" t="str">
        <f t="shared" si="7"/>
        <v>Italy</v>
      </c>
      <c r="B112" s="110" t="s">
        <v>164</v>
      </c>
      <c r="C112" s="110" t="s">
        <v>164</v>
      </c>
      <c r="D112" s="110" t="s">
        <v>164</v>
      </c>
      <c r="E112" s="110" t="s">
        <v>164</v>
      </c>
      <c r="F112" s="171">
        <f>IF([3]RDIV!BN12= "..","na",IF([3]RDIV!BN12=0,"na",[3]RDIV!BN12))</f>
        <v>1.7</v>
      </c>
      <c r="G112" s="171">
        <f>IF([3]RDIV!BO12= "..","na",IF([3]RDIV!BO12=0,"na",[3]RDIV!BO12))</f>
        <v>1.5</v>
      </c>
      <c r="H112" s="171">
        <f>IF([3]RDIV!BP12= "..","na",IF([3]RDIV!BP12=0,"na",[3]RDIV!BP12))</f>
        <v>1.1000000000000001</v>
      </c>
      <c r="I112" s="171">
        <f>IF([3]RDIV!BQ12= "..","na",IF([3]RDIV!BQ12=0,"na",[3]RDIV!BQ12))</f>
        <v>0.9</v>
      </c>
      <c r="J112" s="171">
        <f>IF([3]RDIV!BR12= "..","na",IF([3]RDIV!BR12=0,"na",[3]RDIV!BR12))</f>
        <v>0.7</v>
      </c>
      <c r="K112" s="171">
        <f>IF([3]RDIV!BS12= "..","na",IF([3]RDIV!BS12=0,"na",[3]RDIV!BS12))</f>
        <v>0.8</v>
      </c>
      <c r="L112" s="171">
        <f>IF([3]RDIV!BT12= "..","na",IF([3]RDIV!BT12=0,"na",[3]RDIV!BT12))</f>
        <v>0.9</v>
      </c>
      <c r="M112" s="171">
        <f>IF([3]RDIV!BU12= "..","na",IF([3]RDIV!BU12=0,"na",[3]RDIV!BU12))</f>
        <v>0.4</v>
      </c>
      <c r="N112" s="171">
        <f>IF([3]RDIV!BV12= "..","na",IF([3]RDIV!BV12=0,"na",[3]RDIV!BV12))</f>
        <v>0.4</v>
      </c>
      <c r="O112" s="171">
        <f>IF([3]RDIV!BW12= "..","na",IF([3]RDIV!BW12=0,"na",[3]RDIV!BW12))</f>
        <v>0.4</v>
      </c>
      <c r="P112" s="172">
        <f>IF([3]RDIV!BX12= "..","na",IF([3]RDIV!BX12=0,"na",[3]RDIV!BX12))</f>
        <v>0.5</v>
      </c>
    </row>
    <row r="113" spans="1:16" ht="15" customHeight="1">
      <c r="A113" s="210" t="str">
        <f t="shared" si="7"/>
        <v>Japan</v>
      </c>
      <c r="B113" s="170">
        <f>IF([3]RDIV!BJ13= "..","na",IF([3]RDIV!BJ13=0,"na",[3]RDIV!BJ13))</f>
        <v>4.7</v>
      </c>
      <c r="C113" s="171">
        <f>IF([3]RDIV!BK13= "..","na",IF([3]RDIV!BK13=0,"na",[3]RDIV!BK13))</f>
        <v>4.2</v>
      </c>
      <c r="D113" s="171">
        <f>IF([3]RDIV!BL13= "..","na",IF([3]RDIV!BL13=0,"na",[3]RDIV!BL13))</f>
        <v>4.2</v>
      </c>
      <c r="E113" s="171">
        <f>IF([3]RDIV!BM13= "..","na",IF([3]RDIV!BM13=0,"na",[3]RDIV!BM13))</f>
        <v>4.7</v>
      </c>
      <c r="F113" s="171">
        <f>IF([3]RDIV!BN13= "..","na",IF([3]RDIV!BN13=0,"na",[3]RDIV!BN13))</f>
        <v>5.2</v>
      </c>
      <c r="G113" s="171">
        <f>IF([3]RDIV!BO13= "..","na",IF([3]RDIV!BO13=0,"na",[3]RDIV!BO13))</f>
        <v>4.9000000000000004</v>
      </c>
      <c r="H113" s="171">
        <f>IF([3]RDIV!BP13= "..","na",IF([3]RDIV!BP13=0,"na",[3]RDIV!BP13))</f>
        <v>5.2</v>
      </c>
      <c r="I113" s="171">
        <f>IF([3]RDIV!BQ13= "..","na",IF([3]RDIV!BQ13=0,"na",[3]RDIV!BQ13))</f>
        <v>4.8</v>
      </c>
      <c r="J113" s="171">
        <f>IF([3]RDIV!BR13= "..","na",IF([3]RDIV!BR13=0,"na",[3]RDIV!BR13))</f>
        <v>4.5</v>
      </c>
      <c r="K113" s="171">
        <f>IF([3]RDIV!BS13= "..","na",IF([3]RDIV!BS13=0,"na",[3]RDIV!BS13))</f>
        <v>4.3</v>
      </c>
      <c r="L113" s="171">
        <f>IF([3]RDIV!BT13= "..","na",IF([3]RDIV!BT13=0,"na",[3]RDIV!BT13))</f>
        <v>4.5</v>
      </c>
      <c r="M113" s="171">
        <f>IF([3]RDIV!BU13= "..","na",IF([3]RDIV!BU13=0,"na",[3]RDIV!BU13))</f>
        <v>4.5999999999999996</v>
      </c>
      <c r="N113" s="171">
        <f>IF([3]RDIV!BV13= "..","na",IF([3]RDIV!BV13=0,"na",[3]RDIV!BV13))</f>
        <v>4.5</v>
      </c>
      <c r="O113" s="171">
        <f>IF([3]RDIV!BW13= "..","na",IF([3]RDIV!BW13=0,"na",[3]RDIV!BW13))</f>
        <v>4.2</v>
      </c>
      <c r="P113" s="172">
        <f>IF([3]RDIV!BX13= "..","na",IF([3]RDIV!BX13=0,"na",[3]RDIV!BX13))</f>
        <v>4.0999999999999996</v>
      </c>
    </row>
    <row r="114" spans="1:16" ht="15" customHeight="1">
      <c r="A114" s="210" t="str">
        <f t="shared" si="7"/>
        <v>Korea</v>
      </c>
      <c r="B114" s="110" t="s">
        <v>164</v>
      </c>
      <c r="C114" s="110" t="s">
        <v>164</v>
      </c>
      <c r="D114" s="110" t="s">
        <v>164</v>
      </c>
      <c r="E114" s="110" t="s">
        <v>164</v>
      </c>
      <c r="F114" s="110" t="s">
        <v>164</v>
      </c>
      <c r="G114" s="110" t="s">
        <v>164</v>
      </c>
      <c r="H114" s="110" t="s">
        <v>164</v>
      </c>
      <c r="I114" s="110" t="s">
        <v>164</v>
      </c>
      <c r="J114" s="171">
        <f>IF([3]RDIV!BR14= "..","na",IF([3]RDIV!BR14=0,"na",[3]RDIV!BR14))</f>
        <v>2.2999999999999998</v>
      </c>
      <c r="K114" s="171">
        <f>IF([3]RDIV!BS14= "..","na",IF([3]RDIV!BS14=0,"na",[3]RDIV!BS14))</f>
        <v>1.8</v>
      </c>
      <c r="L114" s="171">
        <f>IF([3]RDIV!BT14= "..","na",IF([3]RDIV!BT14=0,"na",[3]RDIV!BT14))</f>
        <v>1.3</v>
      </c>
      <c r="M114" s="171">
        <f>IF([3]RDIV!BU14= "..","na",IF([3]RDIV!BU14=0,"na",[3]RDIV!BU14))</f>
        <v>1.1000000000000001</v>
      </c>
      <c r="N114" s="171">
        <f>IF([3]RDIV!BV14= "..","na",IF([3]RDIV!BV14=0,"na",[3]RDIV!BV14))</f>
        <v>1</v>
      </c>
      <c r="O114" s="171">
        <f>IF([3]RDIV!BW14= "..","na",IF([3]RDIV!BW14=0,"na",[3]RDIV!BW14))</f>
        <v>1</v>
      </c>
      <c r="P114" s="172">
        <f>IF([3]RDIV!BX14= "..","na",IF([3]RDIV!BX14=0,"na",[3]RDIV!BX14))</f>
        <v>1.3</v>
      </c>
    </row>
    <row r="115" spans="1:16" ht="15" customHeight="1">
      <c r="A115" s="210" t="str">
        <f t="shared" si="7"/>
        <v>Norway</v>
      </c>
      <c r="B115" s="170">
        <f>IF([3]RDIV!BJ15= "..","na",IF([3]RDIV!BJ15=0,"na",[3]RDIV!BJ15))</f>
        <v>8.3000000000000007</v>
      </c>
      <c r="C115" s="171">
        <f>IF([3]RDIV!BK15= "..","na",IF([3]RDIV!BK15=0,"na",[3]RDIV!BK15))</f>
        <v>5.4</v>
      </c>
      <c r="D115" s="171">
        <f>IF([3]RDIV!BL15= "..","na",IF([3]RDIV!BL15=0,"na",[3]RDIV!BL15))</f>
        <v>4.8</v>
      </c>
      <c r="E115" s="171">
        <f>IF([3]RDIV!BM15= "..","na",IF([3]RDIV!BM15=0,"na",[3]RDIV!BM15))</f>
        <v>6.9</v>
      </c>
      <c r="F115" s="171">
        <f>IF([3]RDIV!BN15= "..","na",IF([3]RDIV!BN15=0,"na",[3]RDIV!BN15))</f>
        <v>7.3</v>
      </c>
      <c r="G115" s="171">
        <f>IF([3]RDIV!BO15= "..","na",IF([3]RDIV!BO15=0,"na",[3]RDIV!BO15))</f>
        <v>7.7</v>
      </c>
      <c r="H115" s="171">
        <f>IF([3]RDIV!BP15= "..","na",IF([3]RDIV!BP15=0,"na",[3]RDIV!BP15))</f>
        <v>7.1</v>
      </c>
      <c r="I115" s="171">
        <f>IF([3]RDIV!BQ15= "..","na",IF([3]RDIV!BQ15=0,"na",[3]RDIV!BQ15))</f>
        <v>6.1</v>
      </c>
      <c r="J115" s="171">
        <f>IF([3]RDIV!BR15= "..","na",IF([3]RDIV!BR15=0,"na",[3]RDIV!BR15))</f>
        <v>4.5999999999999996</v>
      </c>
      <c r="K115" s="171">
        <f>IF([3]RDIV!BS15= "..","na",IF([3]RDIV!BS15=0,"na",[3]RDIV!BS15))</f>
        <v>5.4</v>
      </c>
      <c r="L115" s="171">
        <f>IF([3]RDIV!BT15= "..","na",IF([3]RDIV!BT15=0,"na",[3]RDIV!BT15))</f>
        <v>5.2</v>
      </c>
      <c r="M115" s="171">
        <f>IF([3]RDIV!BU15= "..","na",IF([3]RDIV!BU15=0,"na",[3]RDIV!BU15))</f>
        <v>4.5999999999999996</v>
      </c>
      <c r="N115" s="110" t="s">
        <v>164</v>
      </c>
      <c r="O115" s="110" t="s">
        <v>164</v>
      </c>
      <c r="P115" s="111" t="s">
        <v>164</v>
      </c>
    </row>
    <row r="116" spans="1:16" ht="15" customHeight="1">
      <c r="A116" s="210" t="str">
        <f t="shared" si="7"/>
        <v>Spain</v>
      </c>
      <c r="B116" s="170">
        <f>IF([3]RDIV!BJ16= "..","na",IF([3]RDIV!BJ16=0,"na",[3]RDIV!BJ16))</f>
        <v>0.6</v>
      </c>
      <c r="C116" s="171">
        <f>IF([3]RDIV!BK16= "..","na",IF([3]RDIV!BK16=0,"na",[3]RDIV!BK16))</f>
        <v>0.5</v>
      </c>
      <c r="D116" s="171">
        <f>IF([3]RDIV!BL16= "..","na",IF([3]RDIV!BL16=0,"na",[3]RDIV!BL16))</f>
        <v>0.7</v>
      </c>
      <c r="E116" s="171">
        <f>IF([3]RDIV!BM16= "..","na",IF([3]RDIV!BM16=0,"na",[3]RDIV!BM16))</f>
        <v>0.7</v>
      </c>
      <c r="F116" s="171">
        <f>IF([3]RDIV!BN16= "..","na",IF([3]RDIV!BN16=0,"na",[3]RDIV!BN16))</f>
        <v>0.8</v>
      </c>
      <c r="G116" s="171">
        <f>IF([3]RDIV!BO16= "..","na",IF([3]RDIV!BO16=0,"na",[3]RDIV!BO16))</f>
        <v>0.8</v>
      </c>
      <c r="H116" s="171">
        <f>IF([3]RDIV!BP16= "..","na",IF([3]RDIV!BP16=0,"na",[3]RDIV!BP16))</f>
        <v>0.7</v>
      </c>
      <c r="I116" s="171">
        <f>IF([3]RDIV!BQ16= "..","na",IF([3]RDIV!BQ16=0,"na",[3]RDIV!BQ16))</f>
        <v>1.1000000000000001</v>
      </c>
      <c r="J116" s="171">
        <f>IF([3]RDIV!BR16= "..","na",IF([3]RDIV!BR16=0,"na",[3]RDIV!BR16))</f>
        <v>0.7</v>
      </c>
      <c r="K116" s="171">
        <f>IF([3]RDIV!BS16= "..","na",IF([3]RDIV!BS16=0,"na",[3]RDIV!BS16))</f>
        <v>1.2</v>
      </c>
      <c r="L116" s="171">
        <f>IF([3]RDIV!BT16= "..","na",IF([3]RDIV!BT16=0,"na",[3]RDIV!BT16))</f>
        <v>1</v>
      </c>
      <c r="M116" s="171">
        <f>IF([3]RDIV!BU16= "..","na",IF([3]RDIV!BU16=0,"na",[3]RDIV!BU16))</f>
        <v>1</v>
      </c>
      <c r="N116" s="171">
        <f>IF([3]RDIV!BV16= "..","na",IF([3]RDIV!BV16=0,"na",[3]RDIV!BV16))</f>
        <v>1.1000000000000001</v>
      </c>
      <c r="O116" s="171">
        <f>IF([3]RDIV!BW16= "..","na",IF([3]RDIV!BW16=0,"na",[3]RDIV!BW16))</f>
        <v>0.8</v>
      </c>
      <c r="P116" s="172">
        <f>IF([3]RDIV!BX16= "..","na",IF([3]RDIV!BX16=0,"na",[3]RDIV!BX16))</f>
        <v>1.1000000000000001</v>
      </c>
    </row>
    <row r="117" spans="1:16" ht="15" customHeight="1">
      <c r="A117" s="210" t="str">
        <f t="shared" si="7"/>
        <v>Sweden</v>
      </c>
      <c r="B117" s="170">
        <f>IF([3]RDIV!BJ17= "..","na",IF([3]RDIV!BJ17=0,"na",[3]RDIV!BJ17))</f>
        <v>3.8</v>
      </c>
      <c r="C117" s="171">
        <f>IF([3]RDIV!BK17= "..","na",IF([3]RDIV!BK17=0,"na",[3]RDIV!BK17))</f>
        <v>3.2</v>
      </c>
      <c r="D117" s="171">
        <f>IF([3]RDIV!BL17= "..","na",IF([3]RDIV!BL17=0,"na",[3]RDIV!BL17))</f>
        <v>3</v>
      </c>
      <c r="E117" s="171">
        <f>IF([3]RDIV!BM17= "..","na",IF([3]RDIV!BM17=0,"na",[3]RDIV!BM17))</f>
        <v>3.1</v>
      </c>
      <c r="F117" s="171">
        <f>IF([3]RDIV!BN17= "..","na",IF([3]RDIV!BN17=0,"na",[3]RDIV!BN17))</f>
        <v>3.5</v>
      </c>
      <c r="G117" s="171">
        <f>IF([3]RDIV!BO17= "..","na",IF([3]RDIV!BO17=0,"na",[3]RDIV!BO17))</f>
        <v>3.8</v>
      </c>
      <c r="H117" s="171">
        <f>IF([3]RDIV!BP17= "..","na",IF([3]RDIV!BP17=0,"na",[3]RDIV!BP17))</f>
        <v>3.2</v>
      </c>
      <c r="I117" s="171">
        <f>IF([3]RDIV!BQ17= "..","na",IF([3]RDIV!BQ17=0,"na",[3]RDIV!BQ17))</f>
        <v>2.9</v>
      </c>
      <c r="J117" s="171">
        <f>IF([3]RDIV!BR17= "..","na",IF([3]RDIV!BR17=0,"na",[3]RDIV!BR17))</f>
        <v>2.2999999999999998</v>
      </c>
      <c r="K117" s="171">
        <f>IF([3]RDIV!BS17= "..","na",IF([3]RDIV!BS17=0,"na",[3]RDIV!BS17))</f>
        <v>2.4</v>
      </c>
      <c r="L117" s="171">
        <f>IF([3]RDIV!BT17= "..","na",IF([3]RDIV!BT17=0,"na",[3]RDIV!BT17))</f>
        <v>2.6</v>
      </c>
      <c r="M117" s="171">
        <f>IF([3]RDIV!BU17= "..","na",IF([3]RDIV!BU17=0,"na",[3]RDIV!BU17))</f>
        <v>4.4000000000000004</v>
      </c>
      <c r="N117" s="171">
        <f>IF([3]RDIV!BV17= "..","na",IF([3]RDIV!BV17=0,"na",[3]RDIV!BV17))</f>
        <v>6.2</v>
      </c>
      <c r="O117" s="171">
        <f>IF([3]RDIV!BW17= "..","na",IF([3]RDIV!BW17=0,"na",[3]RDIV!BW17))</f>
        <v>6.3</v>
      </c>
      <c r="P117" s="172">
        <f>IF([3]RDIV!BX17= "..","na",IF([3]RDIV!BX17=0,"na",[3]RDIV!BX17))</f>
        <v>6.1</v>
      </c>
    </row>
    <row r="118" spans="1:16" ht="15" customHeight="1">
      <c r="A118" s="210" t="str">
        <f t="shared" si="7"/>
        <v>United Kingdom</v>
      </c>
      <c r="B118" s="170">
        <f>IF([3]RDIV!BJ18= "..","na",IF([3]RDIV!BJ18=0,"na",[3]RDIV!BJ18))</f>
        <v>1.5</v>
      </c>
      <c r="C118" s="171">
        <f>IF([3]RDIV!BK18= "..","na",IF([3]RDIV!BK18=0,"na",[3]RDIV!BK18))</f>
        <v>1.5</v>
      </c>
      <c r="D118" s="171">
        <f>IF([3]RDIV!BL18= "..","na",IF([3]RDIV!BL18=0,"na",[3]RDIV!BL18))</f>
        <v>1.2</v>
      </c>
      <c r="E118" s="171">
        <f>IF([3]RDIV!BM18= "..","na",IF([3]RDIV!BM18=0,"na",[3]RDIV!BM18))</f>
        <v>1.6</v>
      </c>
      <c r="F118" s="171">
        <f>IF([3]RDIV!BN18= "..","na",IF([3]RDIV!BN18=0,"na",[3]RDIV!BN18))</f>
        <v>1.4</v>
      </c>
      <c r="G118" s="171">
        <f>IF([3]RDIV!BO18= "..","na",IF([3]RDIV!BO18=0,"na",[3]RDIV!BO18))</f>
        <v>1.4</v>
      </c>
      <c r="H118" s="171">
        <f>IF([3]RDIV!BP18= "..","na",IF([3]RDIV!BP18=0,"na",[3]RDIV!BP18))</f>
        <v>1.4</v>
      </c>
      <c r="I118" s="171">
        <f>IF([3]RDIV!BQ18= "..","na",IF([3]RDIV!BQ18=0,"na",[3]RDIV!BQ18))</f>
        <v>1.3</v>
      </c>
      <c r="J118" s="171">
        <f>IF([3]RDIV!BR18= "..","na",IF([3]RDIV!BR18=0,"na",[3]RDIV!BR18))</f>
        <v>1.2</v>
      </c>
      <c r="K118" s="171">
        <f>IF([3]RDIV!BS18= "..","na",IF([3]RDIV!BS18=0,"na",[3]RDIV!BS18))</f>
        <v>1</v>
      </c>
      <c r="L118" s="171">
        <f>IF([3]RDIV!BT18= "..","na",IF([3]RDIV!BT18=0,"na",[3]RDIV!BT18))</f>
        <v>1</v>
      </c>
      <c r="M118" s="171">
        <f>IF([3]RDIV!BU18= "..","na",IF([3]RDIV!BU18=0,"na",[3]RDIV!BU18))</f>
        <v>1.3</v>
      </c>
      <c r="N118" s="171">
        <f>IF([3]RDIV!BV18= "..","na",IF([3]RDIV!BV18=0,"na",[3]RDIV!BV18))</f>
        <v>1.5</v>
      </c>
      <c r="O118" s="171">
        <f>IF([3]RDIV!BW18= "..","na",IF([3]RDIV!BW18=0,"na",[3]RDIV!BW18))</f>
        <v>1.4</v>
      </c>
      <c r="P118" s="172">
        <f>IF([3]RDIV!BX18= "..","na",IF([3]RDIV!BX18=0,"na",[3]RDIV!BX18))</f>
        <v>1.3</v>
      </c>
    </row>
    <row r="119" spans="1:16" ht="15" customHeight="1">
      <c r="A119" s="211" t="str">
        <f t="shared" si="7"/>
        <v>United States</v>
      </c>
      <c r="B119" s="173">
        <f>IF([3]RDIV!BJ19= "..","na",IF([3]RDIV!BJ19=0,"na",[3]RDIV!BJ19))</f>
        <v>2.1</v>
      </c>
      <c r="C119" s="174">
        <f>IF([3]RDIV!BK19= "..","na",IF([3]RDIV!BK19=0,"na",[3]RDIV!BK19))</f>
        <v>1.5</v>
      </c>
      <c r="D119" s="174">
        <f>IF([3]RDIV!BL19= "..","na",IF([3]RDIV!BL19=0,"na",[3]RDIV!BL19))</f>
        <v>1.5</v>
      </c>
      <c r="E119" s="174">
        <f>IF([3]RDIV!BM19= "..","na",IF([3]RDIV!BM19=0,"na",[3]RDIV!BM19))</f>
        <v>1.7</v>
      </c>
      <c r="F119" s="174">
        <f>IF([3]RDIV!BN19= "..","na",IF([3]RDIV!BN19=0,"na",[3]RDIV!BN19))</f>
        <v>1.8</v>
      </c>
      <c r="G119" s="174">
        <f>IF([3]RDIV!BO19= "..","na",IF([3]RDIV!BO19=0,"na",[3]RDIV!BO19))</f>
        <v>1.3</v>
      </c>
      <c r="H119" s="174">
        <f>IF([3]RDIV!BP19= "..","na",IF([3]RDIV!BP19=0,"na",[3]RDIV!BP19))</f>
        <v>1.6</v>
      </c>
      <c r="I119" s="174">
        <f>IF([3]RDIV!BQ19= "..","na",IF([3]RDIV!BQ19=0,"na",[3]RDIV!BQ19))</f>
        <v>1.5</v>
      </c>
      <c r="J119" s="174">
        <f>IF([3]RDIV!BR19= "..","na",IF([3]RDIV!BR19=0,"na",[3]RDIV!BR19))</f>
        <v>1.1000000000000001</v>
      </c>
      <c r="K119" s="174">
        <f>IF([3]RDIV!BS19= "..","na",IF([3]RDIV!BS19=0,"na",[3]RDIV!BS19))</f>
        <v>1.5</v>
      </c>
      <c r="L119" s="174">
        <f>IF([3]RDIV!BT19= "..","na",IF([3]RDIV!BT19=0,"na",[3]RDIV!BT19))</f>
        <v>1.9</v>
      </c>
      <c r="M119" s="174">
        <f>IF([3]RDIV!BU19= "..","na",IF([3]RDIV!BU19=0,"na",[3]RDIV!BU19))</f>
        <v>1.5</v>
      </c>
      <c r="N119" s="174">
        <f>IF([3]RDIV!BV19= "..","na",IF([3]RDIV!BV19=0,"na",[3]RDIV!BV19))</f>
        <v>0.9</v>
      </c>
      <c r="O119" s="174">
        <f>IF([3]RDIV!BW19= "..","na",IF([3]RDIV!BW19=0,"na",[3]RDIV!BW19))</f>
        <v>1.2</v>
      </c>
      <c r="P119" s="185" t="s">
        <v>164</v>
      </c>
    </row>
    <row r="120" spans="1:16" ht="15" customHeight="1">
      <c r="A120" s="241"/>
      <c r="B120" s="30"/>
      <c r="C120" s="30"/>
      <c r="D120" s="30"/>
      <c r="E120" s="30"/>
      <c r="F120" s="30"/>
      <c r="G120" s="30"/>
      <c r="H120" s="30"/>
      <c r="I120" s="30"/>
      <c r="J120" s="30"/>
      <c r="K120" s="30"/>
      <c r="L120" s="30"/>
      <c r="M120" s="30"/>
      <c r="N120" s="30"/>
      <c r="O120" s="30"/>
      <c r="P120" s="30"/>
    </row>
    <row r="121" spans="1:16" ht="15" customHeight="1">
      <c r="A121" s="1134" t="s">
        <v>159</v>
      </c>
      <c r="B121" s="1135"/>
      <c r="C121" s="1135"/>
      <c r="D121" s="1135"/>
      <c r="E121" s="1135"/>
      <c r="F121" s="1135"/>
      <c r="G121" s="1135"/>
      <c r="H121" s="1135"/>
      <c r="I121" s="1135"/>
      <c r="J121" s="1135"/>
      <c r="K121" s="1135"/>
      <c r="L121" s="1135"/>
      <c r="M121" s="1135"/>
      <c r="N121" s="1135"/>
      <c r="O121" s="1135"/>
      <c r="P121" s="1136"/>
    </row>
    <row r="122" spans="1:16" ht="15" customHeight="1">
      <c r="A122" s="209"/>
      <c r="B122" s="396">
        <f t="shared" ref="B122:P122" si="8">B106</f>
        <v>1987</v>
      </c>
      <c r="C122" s="397">
        <f t="shared" si="8"/>
        <v>1988</v>
      </c>
      <c r="D122" s="397">
        <f t="shared" si="8"/>
        <v>1989</v>
      </c>
      <c r="E122" s="397">
        <f t="shared" si="8"/>
        <v>1990</v>
      </c>
      <c r="F122" s="397">
        <f t="shared" si="8"/>
        <v>1991</v>
      </c>
      <c r="G122" s="397">
        <f t="shared" si="8"/>
        <v>1992</v>
      </c>
      <c r="H122" s="397">
        <f t="shared" si="8"/>
        <v>1993</v>
      </c>
      <c r="I122" s="397">
        <f t="shared" si="8"/>
        <v>1994</v>
      </c>
      <c r="J122" s="397">
        <f t="shared" si="8"/>
        <v>1995</v>
      </c>
      <c r="K122" s="397">
        <f t="shared" si="8"/>
        <v>1996</v>
      </c>
      <c r="L122" s="397">
        <f t="shared" si="8"/>
        <v>1997</v>
      </c>
      <c r="M122" s="397">
        <f t="shared" si="8"/>
        <v>1998</v>
      </c>
      <c r="N122" s="397">
        <f t="shared" si="8"/>
        <v>1999</v>
      </c>
      <c r="O122" s="397">
        <f t="shared" si="8"/>
        <v>2000</v>
      </c>
      <c r="P122" s="398">
        <f t="shared" si="8"/>
        <v>2001</v>
      </c>
    </row>
    <row r="123" spans="1:16" ht="15" customHeight="1">
      <c r="A123" s="210" t="str">
        <f t="shared" ref="A123:A135" si="9">A107</f>
        <v>Australia</v>
      </c>
      <c r="B123" s="110" t="s">
        <v>164</v>
      </c>
      <c r="C123" s="110" t="s">
        <v>164</v>
      </c>
      <c r="D123" s="110" t="s">
        <v>164</v>
      </c>
      <c r="E123" s="110" t="s">
        <v>164</v>
      </c>
      <c r="F123" s="110" t="s">
        <v>164</v>
      </c>
      <c r="G123" s="110" t="s">
        <v>164</v>
      </c>
      <c r="H123" s="110" t="s">
        <v>164</v>
      </c>
      <c r="I123" s="110" t="s">
        <v>164</v>
      </c>
      <c r="J123" s="110" t="s">
        <v>164</v>
      </c>
      <c r="K123" s="110" t="s">
        <v>164</v>
      </c>
      <c r="L123" s="110" t="s">
        <v>164</v>
      </c>
      <c r="M123" s="110" t="s">
        <v>164</v>
      </c>
      <c r="N123" s="110" t="s">
        <v>164</v>
      </c>
      <c r="O123" s="110" t="s">
        <v>164</v>
      </c>
      <c r="P123" s="109" t="s">
        <v>164</v>
      </c>
    </row>
    <row r="124" spans="1:16" ht="15" customHeight="1">
      <c r="A124" s="210" t="str">
        <f t="shared" si="9"/>
        <v>Canada</v>
      </c>
      <c r="B124" s="170">
        <f>IF([3]RDIV!DC8= "..","na",IF([3]RDIV!DC8=0,"na",[3]RDIV!DC8))</f>
        <v>0.6</v>
      </c>
      <c r="C124" s="171">
        <f>IF([3]RDIV!DD8= "..","na",IF([3]RDIV!DD8=0,"na",[3]RDIV!DD8))</f>
        <v>0.6</v>
      </c>
      <c r="D124" s="171">
        <f>IF([3]RDIV!DE8= "..","na",IF([3]RDIV!DE8=0,"na",[3]RDIV!DE8))</f>
        <v>0.6</v>
      </c>
      <c r="E124" s="171">
        <f>IF([3]RDIV!DF8= "..","na",IF([3]RDIV!DF8=0,"na",[3]RDIV!DF8))</f>
        <v>0.6</v>
      </c>
      <c r="F124" s="171">
        <f>IF([3]RDIV!DG8= "..","na",IF([3]RDIV!DG8=0,"na",[3]RDIV!DG8))</f>
        <v>0.7</v>
      </c>
      <c r="G124" s="171">
        <f>IF([3]RDIV!DH8= "..","na",IF([3]RDIV!DH8=0,"na",[3]RDIV!DH8))</f>
        <v>1</v>
      </c>
      <c r="H124" s="171">
        <f>IF([3]RDIV!DI8= "..","na",IF([3]RDIV!DI8=0,"na",[3]RDIV!DI8))</f>
        <v>1.3</v>
      </c>
      <c r="I124" s="171">
        <f>IF([3]RDIV!DJ8= "..","na",IF([3]RDIV!DJ8=0,"na",[3]RDIV!DJ8))</f>
        <v>1.8</v>
      </c>
      <c r="J124" s="171">
        <f>IF([3]RDIV!DK8= "..","na",IF([3]RDIV!DK8=0,"na",[3]RDIV!DK8))</f>
        <v>1.4</v>
      </c>
      <c r="K124" s="171">
        <f>IF([3]RDIV!DL8= "..","na",IF([3]RDIV!DL8=0,"na",[3]RDIV!DL8))</f>
        <v>1.3</v>
      </c>
      <c r="L124" s="171">
        <f>IF([3]RDIV!DM8= "..","na",IF([3]RDIV!DM8=0,"na",[3]RDIV!DM8))</f>
        <v>1.2</v>
      </c>
      <c r="M124" s="171">
        <f>IF([3]RDIV!DN8= "..","na",IF([3]RDIV!DN8=0,"na",[3]RDIV!DN8))</f>
        <v>1.3</v>
      </c>
      <c r="N124" s="171">
        <f>IF([3]RDIV!DO8= "..","na",IF([3]RDIV!DO8=0,"na",[3]RDIV!DO8))</f>
        <v>1.3</v>
      </c>
      <c r="O124" s="171">
        <f>IF([3]RDIV!DP8= "..","na",IF([3]RDIV!DP8=0,"na",[3]RDIV!DP8))</f>
        <v>0.8</v>
      </c>
      <c r="P124" s="111" t="s">
        <v>164</v>
      </c>
    </row>
    <row r="125" spans="1:16" ht="15" customHeight="1">
      <c r="A125" s="210" t="str">
        <f t="shared" si="9"/>
        <v>Finland</v>
      </c>
      <c r="B125" s="170">
        <f>IF([3]RDIV!DC9= "..","na",IF([3]RDIV!DC9=0,"na",[3]RDIV!DC9))</f>
        <v>2.1</v>
      </c>
      <c r="C125" s="171">
        <f>IF([3]RDIV!DD9= "..","na",IF([3]RDIV!DD9=0,"na",[3]RDIV!DD9))</f>
        <v>2</v>
      </c>
      <c r="D125" s="171">
        <f>IF([3]RDIV!DE9= "..","na",IF([3]RDIV!DE9=0,"na",[3]RDIV!DE9))</f>
        <v>1.7</v>
      </c>
      <c r="E125" s="171">
        <f>IF([3]RDIV!DF9= "..","na",IF([3]RDIV!DF9=0,"na",[3]RDIV!DF9))</f>
        <v>2.2999999999999998</v>
      </c>
      <c r="F125" s="171">
        <f>IF([3]RDIV!DG9= "..","na",IF([3]RDIV!DG9=0,"na",[3]RDIV!DG9))</f>
        <v>3.3</v>
      </c>
      <c r="G125" s="171">
        <f>IF([3]RDIV!DH9= "..","na",IF([3]RDIV!DH9=0,"na",[3]RDIV!DH9))</f>
        <v>3.2</v>
      </c>
      <c r="H125" s="171">
        <f>IF([3]RDIV!DI9= "..","na",IF([3]RDIV!DI9=0,"na",[3]RDIV!DI9))</f>
        <v>2.6</v>
      </c>
      <c r="I125" s="171">
        <f>IF([3]RDIV!DJ9= "..","na",IF([3]RDIV!DJ9=0,"na",[3]RDIV!DJ9))</f>
        <v>2.2999999999999998</v>
      </c>
      <c r="J125" s="171">
        <f>IF([3]RDIV!DK9= "..","na",IF([3]RDIV!DK9=0,"na",[3]RDIV!DK9))</f>
        <v>2.2000000000000002</v>
      </c>
      <c r="K125" s="171">
        <f>IF([3]RDIV!DL9= "..","na",IF([3]RDIV!DL9=0,"na",[3]RDIV!DL9))</f>
        <v>2.2999999999999998</v>
      </c>
      <c r="L125" s="171">
        <f>IF([3]RDIV!DM9= "..","na",IF([3]RDIV!DM9=0,"na",[3]RDIV!DM9))</f>
        <v>2.6</v>
      </c>
      <c r="M125" s="171">
        <f>IF([3]RDIV!DN9= "..","na",IF([3]RDIV!DN9=0,"na",[3]RDIV!DN9))</f>
        <v>2.6</v>
      </c>
      <c r="N125" s="171">
        <f>IF([3]RDIV!DO9= "..","na",IF([3]RDIV!DO9=0,"na",[3]RDIV!DO9))</f>
        <v>2.7</v>
      </c>
      <c r="O125" s="171">
        <f>IF([3]RDIV!DP9= "..","na",IF([3]RDIV!DP9=0,"na",[3]RDIV!DP9))</f>
        <v>3.7</v>
      </c>
      <c r="P125" s="172">
        <f>IF([3]RDIV!DQ9= "..","na",IF([3]RDIV!DQ9=0,"na",[3]RDIV!DQ9))</f>
        <v>4</v>
      </c>
    </row>
    <row r="126" spans="1:16" ht="15" customHeight="1">
      <c r="A126" s="210" t="str">
        <f t="shared" si="9"/>
        <v>France</v>
      </c>
      <c r="B126" s="170">
        <f>IF([3]RDIV!DC10= "..","na",IF([3]RDIV!DC10=0,"na",[3]RDIV!DC10))</f>
        <v>0.6</v>
      </c>
      <c r="C126" s="171">
        <f>IF([3]RDIV!DD10= "..","na",IF([3]RDIV!DD10=0,"na",[3]RDIV!DD10))</f>
        <v>0.6</v>
      </c>
      <c r="D126" s="171">
        <f>IF([3]RDIV!DE10= "..","na",IF([3]RDIV!DE10=0,"na",[3]RDIV!DE10))</f>
        <v>0.5</v>
      </c>
      <c r="E126" s="171">
        <f>IF([3]RDIV!DF10= "..","na",IF([3]RDIV!DF10=0,"na",[3]RDIV!DF10))</f>
        <v>0.6</v>
      </c>
      <c r="F126" s="171">
        <f>IF([3]RDIV!DG10= "..","na",IF([3]RDIV!DG10=0,"na",[3]RDIV!DG10))</f>
        <v>0.8</v>
      </c>
      <c r="G126" s="171">
        <f>IF([3]RDIV!DH10= "..","na",IF([3]RDIV!DH10=0,"na",[3]RDIV!DH10))</f>
        <v>0.9</v>
      </c>
      <c r="H126" s="171">
        <f>IF([3]RDIV!DI10= "..","na",IF([3]RDIV!DI10=0,"na",[3]RDIV!DI10))</f>
        <v>1.2</v>
      </c>
      <c r="I126" s="171">
        <f>IF([3]RDIV!DJ10= "..","na",IF([3]RDIV!DJ10=0,"na",[3]RDIV!DJ10))</f>
        <v>1.1000000000000001</v>
      </c>
      <c r="J126" s="171">
        <f>IF([3]RDIV!DK10= "..","na",IF([3]RDIV!DK10=0,"na",[3]RDIV!DK10))</f>
        <v>1.2</v>
      </c>
      <c r="K126" s="171">
        <f>IF([3]RDIV!DL10= "..","na",IF([3]RDIV!DL10=0,"na",[3]RDIV!DL10))</f>
        <v>1.1000000000000001</v>
      </c>
      <c r="L126" s="171">
        <f>IF([3]RDIV!DM10= "..","na",IF([3]RDIV!DM10=0,"na",[3]RDIV!DM10))</f>
        <v>1</v>
      </c>
      <c r="M126" s="171">
        <f>IF([3]RDIV!DN10= "..","na",IF([3]RDIV!DN10=0,"na",[3]RDIV!DN10))</f>
        <v>0.9</v>
      </c>
      <c r="N126" s="171">
        <f>IF([3]RDIV!DO10= "..","na",IF([3]RDIV!DO10=0,"na",[3]RDIV!DO10))</f>
        <v>0.9</v>
      </c>
      <c r="O126" s="171">
        <f>IF([3]RDIV!DP10= "..","na",IF([3]RDIV!DP10=0,"na",[3]RDIV!DP10))</f>
        <v>0.7</v>
      </c>
      <c r="P126" s="111" t="s">
        <v>164</v>
      </c>
    </row>
    <row r="127" spans="1:16" ht="15" customHeight="1">
      <c r="A127" s="210" t="str">
        <f t="shared" si="9"/>
        <v>Germany</v>
      </c>
      <c r="B127" s="110" t="s">
        <v>164</v>
      </c>
      <c r="C127" s="110" t="s">
        <v>164</v>
      </c>
      <c r="D127" s="110" t="s">
        <v>164</v>
      </c>
      <c r="E127" s="110" t="s">
        <v>164</v>
      </c>
      <c r="F127" s="171">
        <f>IF([3]RDIV!DG11= "..","na",IF([3]RDIV!DG11=0,"na",[3]RDIV!DG11))</f>
        <v>1.1000000000000001</v>
      </c>
      <c r="G127" s="171">
        <f>IF([3]RDIV!DH11= "..","na",IF([3]RDIV!DH11=0,"na",[3]RDIV!DH11))</f>
        <v>1.1000000000000001</v>
      </c>
      <c r="H127" s="171">
        <f>IF([3]RDIV!DI11= "..","na",IF([3]RDIV!DI11=0,"na",[3]RDIV!DI11))</f>
        <v>1.1000000000000001</v>
      </c>
      <c r="I127" s="171">
        <f>IF([3]RDIV!DJ11= "..","na",IF([3]RDIV!DJ11=0,"na",[3]RDIV!DJ11))</f>
        <v>1.1000000000000001</v>
      </c>
      <c r="J127" s="171">
        <f>IF([3]RDIV!DK11= "..","na",IF([3]RDIV!DK11=0,"na",[3]RDIV!DK11))</f>
        <v>1.1000000000000001</v>
      </c>
      <c r="K127" s="171">
        <f>IF([3]RDIV!DL11= "..","na",IF([3]RDIV!DL11=0,"na",[3]RDIV!DL11))</f>
        <v>1.2</v>
      </c>
      <c r="L127" s="171">
        <f>IF([3]RDIV!DM11= "..","na",IF([3]RDIV!DM11=0,"na",[3]RDIV!DM11))</f>
        <v>1.2</v>
      </c>
      <c r="M127" s="171">
        <f>IF([3]RDIV!DN11= "..","na",IF([3]RDIV!DN11=0,"na",[3]RDIV!DN11))</f>
        <v>1.3</v>
      </c>
      <c r="N127" s="171">
        <f>IF([3]RDIV!DO11= "..","na",IF([3]RDIV!DO11=0,"na",[3]RDIV!DO11))</f>
        <v>1.4</v>
      </c>
      <c r="O127" s="171">
        <f>IF([3]RDIV!DP11= "..","na",IF([3]RDIV!DP11=0,"na",[3]RDIV!DP11))</f>
        <v>1.3</v>
      </c>
      <c r="P127" s="172">
        <f>IF([3]RDIV!DQ11= "..","na",IF([3]RDIV!DQ11=0,"na",[3]RDIV!DQ11))</f>
        <v>1.5</v>
      </c>
    </row>
    <row r="128" spans="1:16" ht="15" customHeight="1">
      <c r="A128" s="210" t="str">
        <f t="shared" si="9"/>
        <v>Italy</v>
      </c>
      <c r="B128" s="110" t="s">
        <v>164</v>
      </c>
      <c r="C128" s="110" t="s">
        <v>164</v>
      </c>
      <c r="D128" s="110" t="s">
        <v>164</v>
      </c>
      <c r="E128" s="110" t="s">
        <v>164</v>
      </c>
      <c r="F128" s="171">
        <f>IF([3]RDIV!DG12= "..","na",IF([3]RDIV!DG12=0,"na",[3]RDIV!DG12))</f>
        <v>0.4</v>
      </c>
      <c r="G128" s="171">
        <f>IF([3]RDIV!DH12= "..","na",IF([3]RDIV!DH12=0,"na",[3]RDIV!DH12))</f>
        <v>0.4</v>
      </c>
      <c r="H128" s="171">
        <f>IF([3]RDIV!DI12= "..","na",IF([3]RDIV!DI12=0,"na",[3]RDIV!DI12))</f>
        <v>0.4</v>
      </c>
      <c r="I128" s="171">
        <f>IF([3]RDIV!DJ12= "..","na",IF([3]RDIV!DJ12=0,"na",[3]RDIV!DJ12))</f>
        <v>0.4</v>
      </c>
      <c r="J128" s="171">
        <f>IF([3]RDIV!DK12= "..","na",IF([3]RDIV!DK12=0,"na",[3]RDIV!DK12))</f>
        <v>0.4</v>
      </c>
      <c r="K128" s="171">
        <f>IF([3]RDIV!DL12= "..","na",IF([3]RDIV!DL12=0,"na",[3]RDIV!DL12))</f>
        <v>0.6</v>
      </c>
      <c r="L128" s="171">
        <f>IF([3]RDIV!DM12= "..","na",IF([3]RDIV!DM12=0,"na",[3]RDIV!DM12))</f>
        <v>0.1</v>
      </c>
      <c r="M128" s="171">
        <f>IF([3]RDIV!DN12= "..","na",IF([3]RDIV!DN12=0,"na",[3]RDIV!DN12))</f>
        <v>0.1</v>
      </c>
      <c r="N128" s="171">
        <f>IF([3]RDIV!DO12= "..","na",IF([3]RDIV!DO12=0,"na",[3]RDIV!DO12))</f>
        <v>0.2</v>
      </c>
      <c r="O128" s="171">
        <f>IF([3]RDIV!DP12= "..","na",IF([3]RDIV!DP12=0,"na",[3]RDIV!DP12))</f>
        <v>0.3</v>
      </c>
      <c r="P128" s="172">
        <f>IF([3]RDIV!DQ12= "..","na",IF([3]RDIV!DQ12=0,"na",[3]RDIV!DQ12))</f>
        <v>0.3</v>
      </c>
    </row>
    <row r="129" spans="1:16" ht="15" customHeight="1">
      <c r="A129" s="210" t="str">
        <f t="shared" si="9"/>
        <v>Japan</v>
      </c>
      <c r="B129" s="170">
        <f>IF([3]RDIV!DC13= "..","na",IF([3]RDIV!DC13=0,"na",[3]RDIV!DC13))</f>
        <v>1.9</v>
      </c>
      <c r="C129" s="171">
        <f>IF([3]RDIV!DD13= "..","na",IF([3]RDIV!DD13=0,"na",[3]RDIV!DD13))</f>
        <v>1.6</v>
      </c>
      <c r="D129" s="171">
        <f>IF([3]RDIV!DE13= "..","na",IF([3]RDIV!DE13=0,"na",[3]RDIV!DE13))</f>
        <v>1.8</v>
      </c>
      <c r="E129" s="171">
        <f>IF([3]RDIV!DF13= "..","na",IF([3]RDIV!DF13=0,"na",[3]RDIV!DF13))</f>
        <v>1.8</v>
      </c>
      <c r="F129" s="171">
        <f>IF([3]RDIV!DG13= "..","na",IF([3]RDIV!DG13=0,"na",[3]RDIV!DG13))</f>
        <v>1.8</v>
      </c>
      <c r="G129" s="171">
        <f>IF([3]RDIV!DH13= "..","na",IF([3]RDIV!DH13=0,"na",[3]RDIV!DH13))</f>
        <v>1.6</v>
      </c>
      <c r="H129" s="171">
        <f>IF([3]RDIV!DI13= "..","na",IF([3]RDIV!DI13=0,"na",[3]RDIV!DI13))</f>
        <v>1.6</v>
      </c>
      <c r="I129" s="171">
        <f>IF([3]RDIV!DJ13= "..","na",IF([3]RDIV!DJ13=0,"na",[3]RDIV!DJ13))</f>
        <v>1.7</v>
      </c>
      <c r="J129" s="171">
        <f>IF([3]RDIV!DK13= "..","na",IF([3]RDIV!DK13=0,"na",[3]RDIV!DK13))</f>
        <v>1.8</v>
      </c>
      <c r="K129" s="171">
        <f>IF([3]RDIV!DL13= "..","na",IF([3]RDIV!DL13=0,"na",[3]RDIV!DL13))</f>
        <v>2.1</v>
      </c>
      <c r="L129" s="171">
        <f>IF([3]RDIV!DM13= "..","na",IF([3]RDIV!DM13=0,"na",[3]RDIV!DM13))</f>
        <v>1.9</v>
      </c>
      <c r="M129" s="171">
        <f>IF([3]RDIV!DN13= "..","na",IF([3]RDIV!DN13=0,"na",[3]RDIV!DN13))</f>
        <v>2</v>
      </c>
      <c r="N129" s="171">
        <f>IF([3]RDIV!DO13= "..","na",IF([3]RDIV!DO13=0,"na",[3]RDIV!DO13))</f>
        <v>1.9</v>
      </c>
      <c r="O129" s="171">
        <f>IF([3]RDIV!DP13= "..","na",IF([3]RDIV!DP13=0,"na",[3]RDIV!DP13))</f>
        <v>2.1</v>
      </c>
      <c r="P129" s="172">
        <f>IF([3]RDIV!DQ13= "..","na",IF([3]RDIV!DQ13=0,"na",[3]RDIV!DQ13))</f>
        <v>1.7</v>
      </c>
    </row>
    <row r="130" spans="1:16" ht="15" customHeight="1">
      <c r="A130" s="210" t="str">
        <f t="shared" si="9"/>
        <v>Korea</v>
      </c>
      <c r="B130" s="110" t="s">
        <v>164</v>
      </c>
      <c r="C130" s="110" t="s">
        <v>164</v>
      </c>
      <c r="D130" s="110" t="s">
        <v>164</v>
      </c>
      <c r="E130" s="110" t="s">
        <v>164</v>
      </c>
      <c r="F130" s="110" t="s">
        <v>164</v>
      </c>
      <c r="G130" s="110" t="s">
        <v>164</v>
      </c>
      <c r="H130" s="110" t="s">
        <v>164</v>
      </c>
      <c r="I130" s="110" t="s">
        <v>164</v>
      </c>
      <c r="J130" s="171">
        <f>IF([3]RDIV!DK14= "..","na",IF([3]RDIV!DK14=0,"na",[3]RDIV!DK14))</f>
        <v>0.7</v>
      </c>
      <c r="K130" s="171">
        <f>IF([3]RDIV!DL14= "..","na",IF([3]RDIV!DL14=0,"na",[3]RDIV!DL14))</f>
        <v>1.5</v>
      </c>
      <c r="L130" s="171">
        <f>IF([3]RDIV!DM14= "..","na",IF([3]RDIV!DM14=0,"na",[3]RDIV!DM14))</f>
        <v>1.3</v>
      </c>
      <c r="M130" s="171">
        <f>IF([3]RDIV!DN14= "..","na",IF([3]RDIV!DN14=0,"na",[3]RDIV!DN14))</f>
        <v>1.3</v>
      </c>
      <c r="N130" s="171">
        <f>IF([3]RDIV!DO14= "..","na",IF([3]RDIV!DO14=0,"na",[3]RDIV!DO14))</f>
        <v>1</v>
      </c>
      <c r="O130" s="171">
        <f>IF([3]RDIV!DP14= "..","na",IF([3]RDIV!DP14=0,"na",[3]RDIV!DP14))</f>
        <v>0.9</v>
      </c>
      <c r="P130" s="172">
        <f>IF([3]RDIV!DQ14= "..","na",IF([3]RDIV!DQ14=0,"na",[3]RDIV!DQ14))</f>
        <v>1</v>
      </c>
    </row>
    <row r="131" spans="1:16" ht="15" customHeight="1">
      <c r="A131" s="210" t="str">
        <f t="shared" si="9"/>
        <v>Norway</v>
      </c>
      <c r="B131" s="170">
        <f>IF([3]RDIV!DC15= "..","na",IF([3]RDIV!DC15=0,"na",[3]RDIV!DC15))</f>
        <v>2.7</v>
      </c>
      <c r="C131" s="171">
        <f>IF([3]RDIV!DD15= "..","na",IF([3]RDIV!DD15=0,"na",[3]RDIV!DD15))</f>
        <v>3.3</v>
      </c>
      <c r="D131" s="171">
        <f>IF([3]RDIV!DE15= "..","na",IF([3]RDIV!DE15=0,"na",[3]RDIV!DE15))</f>
        <v>3.9</v>
      </c>
      <c r="E131" s="171">
        <f>IF([3]RDIV!DF15= "..","na",IF([3]RDIV!DF15=0,"na",[3]RDIV!DF15))</f>
        <v>2.6</v>
      </c>
      <c r="F131" s="171">
        <f>IF([3]RDIV!DG15= "..","na",IF([3]RDIV!DG15=0,"na",[3]RDIV!DG15))</f>
        <v>1.3</v>
      </c>
      <c r="G131" s="171">
        <f>IF([3]RDIV!DH15= "..","na",IF([3]RDIV!DH15=0,"na",[3]RDIV!DH15))</f>
        <v>1</v>
      </c>
      <c r="H131" s="171">
        <f>IF([3]RDIV!DI15= "..","na",IF([3]RDIV!DI15=0,"na",[3]RDIV!DI15))</f>
        <v>1.4</v>
      </c>
      <c r="I131" s="171">
        <f>IF([3]RDIV!DJ15= "..","na",IF([3]RDIV!DJ15=0,"na",[3]RDIV!DJ15))</f>
        <v>1.4</v>
      </c>
      <c r="J131" s="171">
        <f>IF([3]RDIV!DK15= "..","na",IF([3]RDIV!DK15=0,"na",[3]RDIV!DK15))</f>
        <v>1.3</v>
      </c>
      <c r="K131" s="171">
        <f>IF([3]RDIV!DL15= "..","na",IF([3]RDIV!DL15=0,"na",[3]RDIV!DL15))</f>
        <v>1.1000000000000001</v>
      </c>
      <c r="L131" s="171">
        <f>IF([3]RDIV!DM15= "..","na",IF([3]RDIV!DM15=0,"na",[3]RDIV!DM15))</f>
        <v>1</v>
      </c>
      <c r="M131" s="171">
        <f>IF([3]RDIV!DN15= "..","na",IF([3]RDIV!DN15=0,"na",[3]RDIV!DN15))</f>
        <v>0.9</v>
      </c>
      <c r="N131" s="110" t="s">
        <v>164</v>
      </c>
      <c r="O131" s="110" t="s">
        <v>164</v>
      </c>
      <c r="P131" s="111" t="s">
        <v>164</v>
      </c>
    </row>
    <row r="132" spans="1:16" ht="15" customHeight="1">
      <c r="A132" s="210" t="str">
        <f t="shared" si="9"/>
        <v>Spain</v>
      </c>
      <c r="B132" s="170">
        <f>IF([3]RDIV!DC16= "..","na",IF([3]RDIV!DC16=0,"na",[3]RDIV!DC16))</f>
        <v>0.5</v>
      </c>
      <c r="C132" s="171">
        <f>IF([3]RDIV!DD16= "..","na",IF([3]RDIV!DD16=0,"na",[3]RDIV!DD16))</f>
        <v>0.5</v>
      </c>
      <c r="D132" s="171">
        <f>IF([3]RDIV!DE16= "..","na",IF([3]RDIV!DE16=0,"na",[3]RDIV!DE16))</f>
        <v>0.5</v>
      </c>
      <c r="E132" s="171">
        <f>IF([3]RDIV!DF16= "..","na",IF([3]RDIV!DF16=0,"na",[3]RDIV!DF16))</f>
        <v>0.7</v>
      </c>
      <c r="F132" s="171">
        <f>IF([3]RDIV!DG16= "..","na",IF([3]RDIV!DG16=0,"na",[3]RDIV!DG16))</f>
        <v>0.6</v>
      </c>
      <c r="G132" s="171">
        <f>IF([3]RDIV!DH16= "..","na",IF([3]RDIV!DH16=0,"na",[3]RDIV!DH16))</f>
        <v>0.3</v>
      </c>
      <c r="H132" s="171">
        <f>IF([3]RDIV!DI16= "..","na",IF([3]RDIV!DI16=0,"na",[3]RDIV!DI16))</f>
        <v>0.4</v>
      </c>
      <c r="I132" s="171">
        <f>IF([3]RDIV!DJ16= "..","na",IF([3]RDIV!DJ16=0,"na",[3]RDIV!DJ16))</f>
        <v>0.5</v>
      </c>
      <c r="J132" s="171">
        <f>IF([3]RDIV!DK16= "..","na",IF([3]RDIV!DK16=0,"na",[3]RDIV!DK16))</f>
        <v>0.4</v>
      </c>
      <c r="K132" s="171">
        <f>IF([3]RDIV!DL16= "..","na",IF([3]RDIV!DL16=0,"na",[3]RDIV!DL16))</f>
        <v>0.5</v>
      </c>
      <c r="L132" s="171">
        <f>IF([3]RDIV!DM16= "..","na",IF([3]RDIV!DM16=0,"na",[3]RDIV!DM16))</f>
        <v>0.6</v>
      </c>
      <c r="M132" s="171">
        <f>IF([3]RDIV!DN16= "..","na",IF([3]RDIV!DN16=0,"na",[3]RDIV!DN16))</f>
        <v>0.7</v>
      </c>
      <c r="N132" s="171">
        <f>IF([3]RDIV!DO16= "..","na",IF([3]RDIV!DO16=0,"na",[3]RDIV!DO16))</f>
        <v>0.6</v>
      </c>
      <c r="O132" s="171">
        <f>IF([3]RDIV!DP16= "..","na",IF([3]RDIV!DP16=0,"na",[3]RDIV!DP16))</f>
        <v>0.5</v>
      </c>
      <c r="P132" s="172">
        <f>IF([3]RDIV!DQ16= "..","na",IF([3]RDIV!DQ16=0,"na",[3]RDIV!DQ16))</f>
        <v>0.5</v>
      </c>
    </row>
    <row r="133" spans="1:16" ht="15" customHeight="1">
      <c r="A133" s="210" t="str">
        <f t="shared" si="9"/>
        <v>Sweden</v>
      </c>
      <c r="B133" s="170">
        <f>IF([3]RDIV!DC17= "..","na",IF([3]RDIV!DC17=0,"na",[3]RDIV!DC17))</f>
        <v>2.1</v>
      </c>
      <c r="C133" s="171">
        <f>IF([3]RDIV!DD17= "..","na",IF([3]RDIV!DD17=0,"na",[3]RDIV!DD17))</f>
        <v>2.1</v>
      </c>
      <c r="D133" s="171">
        <f>IF([3]RDIV!DE17= "..","na",IF([3]RDIV!DE17=0,"na",[3]RDIV!DE17))</f>
        <v>1.7</v>
      </c>
      <c r="E133" s="171">
        <f>IF([3]RDIV!DF17= "..","na",IF([3]RDIV!DF17=0,"na",[3]RDIV!DF17))</f>
        <v>1.1000000000000001</v>
      </c>
      <c r="F133" s="171">
        <f>IF([3]RDIV!DG17= "..","na",IF([3]RDIV!DG17=0,"na",[3]RDIV!DG17))</f>
        <v>0.9</v>
      </c>
      <c r="G133" s="171">
        <f>IF([3]RDIV!DH17= "..","na",IF([3]RDIV!DH17=0,"na",[3]RDIV!DH17))</f>
        <v>1.8</v>
      </c>
      <c r="H133" s="171">
        <f>IF([3]RDIV!DI17= "..","na",IF([3]RDIV!DI17=0,"na",[3]RDIV!DI17))</f>
        <v>2.6</v>
      </c>
      <c r="I133" s="171">
        <f>IF([3]RDIV!DJ17= "..","na",IF([3]RDIV!DJ17=0,"na",[3]RDIV!DJ17))</f>
        <v>2.2999999999999998</v>
      </c>
      <c r="J133" s="171">
        <f>IF([3]RDIV!DK17= "..","na",IF([3]RDIV!DK17=0,"na",[3]RDIV!DK17))</f>
        <v>1.9</v>
      </c>
      <c r="K133" s="171">
        <f>IF([3]RDIV!DL17= "..","na",IF([3]RDIV!DL17=0,"na",[3]RDIV!DL17))</f>
        <v>2</v>
      </c>
      <c r="L133" s="171">
        <f>IF([3]RDIV!DM17= "..","na",IF([3]RDIV!DM17=0,"na",[3]RDIV!DM17))</f>
        <v>1.9</v>
      </c>
      <c r="M133" s="171">
        <f>IF([3]RDIV!DN17= "..","na",IF([3]RDIV!DN17=0,"na",[3]RDIV!DN17))</f>
        <v>1.1000000000000001</v>
      </c>
      <c r="N133" s="171">
        <f>IF([3]RDIV!DO17= "..","na",IF([3]RDIV!DO17=0,"na",[3]RDIV!DO17))</f>
        <v>0.6</v>
      </c>
      <c r="O133" s="171">
        <f>IF([3]RDIV!DP17= "..","na",IF([3]RDIV!DP17=0,"na",[3]RDIV!DP17))</f>
        <v>0.5</v>
      </c>
      <c r="P133" s="172">
        <f>IF([3]RDIV!DQ17= "..","na",IF([3]RDIV!DQ17=0,"na",[3]RDIV!DQ17))</f>
        <v>0.8</v>
      </c>
    </row>
    <row r="134" spans="1:16" ht="15" customHeight="1">
      <c r="A134" s="210" t="str">
        <f t="shared" si="9"/>
        <v>United Kingdom</v>
      </c>
      <c r="B134" s="170">
        <f>IF([3]RDIV!DC18= "..","na",IF([3]RDIV!DC18=0,"na",[3]RDIV!DC18))</f>
        <v>0.8</v>
      </c>
      <c r="C134" s="171">
        <f>IF([3]RDIV!DD18= "..","na",IF([3]RDIV!DD18=0,"na",[3]RDIV!DD18))</f>
        <v>0.8</v>
      </c>
      <c r="D134" s="171">
        <f>IF([3]RDIV!DE18= "..","na",IF([3]RDIV!DE18=0,"na",[3]RDIV!DE18))</f>
        <v>0.7</v>
      </c>
      <c r="E134" s="171">
        <f>IF([3]RDIV!DF18= "..","na",IF([3]RDIV!DF18=0,"na",[3]RDIV!DF18))</f>
        <v>0.6</v>
      </c>
      <c r="F134" s="171">
        <f>IF([3]RDIV!DG18= "..","na",IF([3]RDIV!DG18=0,"na",[3]RDIV!DG18))</f>
        <v>0.6</v>
      </c>
      <c r="G134" s="171">
        <f>IF([3]RDIV!DH18= "..","na",IF([3]RDIV!DH18=0,"na",[3]RDIV!DH18))</f>
        <v>0.8</v>
      </c>
      <c r="H134" s="171">
        <f>IF([3]RDIV!DI18= "..","na",IF([3]RDIV!DI18=0,"na",[3]RDIV!DI18))</f>
        <v>0.9</v>
      </c>
      <c r="I134" s="171">
        <f>IF([3]RDIV!DJ18= "..","na",IF([3]RDIV!DJ18=0,"na",[3]RDIV!DJ18))</f>
        <v>0.8</v>
      </c>
      <c r="J134" s="171">
        <f>IF([3]RDIV!DK18= "..","na",IF([3]RDIV!DK18=0,"na",[3]RDIV!DK18))</f>
        <v>1</v>
      </c>
      <c r="K134" s="171">
        <f>IF([3]RDIV!DL18= "..","na",IF([3]RDIV!DL18=0,"na",[3]RDIV!DL18))</f>
        <v>0.8</v>
      </c>
      <c r="L134" s="171">
        <f>IF([3]RDIV!DM18= "..","na",IF([3]RDIV!DM18=0,"na",[3]RDIV!DM18))</f>
        <v>0.8</v>
      </c>
      <c r="M134" s="171">
        <f>IF([3]RDIV!DN18= "..","na",IF([3]RDIV!DN18=0,"na",[3]RDIV!DN18))</f>
        <v>0.7</v>
      </c>
      <c r="N134" s="171">
        <f>IF([3]RDIV!DO18= "..","na",IF([3]RDIV!DO18=0,"na",[3]RDIV!DO18))</f>
        <v>0.6</v>
      </c>
      <c r="O134" s="171">
        <f>IF([3]RDIV!DP18= "..","na",IF([3]RDIV!DP18=0,"na",[3]RDIV!DP18))</f>
        <v>0.6</v>
      </c>
      <c r="P134" s="172">
        <f>IF([3]RDIV!DQ18= "..","na",IF([3]RDIV!DQ18=0,"na",[3]RDIV!DQ18))</f>
        <v>0.5</v>
      </c>
    </row>
    <row r="135" spans="1:16" ht="15" customHeight="1">
      <c r="A135" s="211" t="str">
        <f t="shared" si="9"/>
        <v>United States</v>
      </c>
      <c r="B135" s="173">
        <f>IF([3]RDIV!DC19= "..","na",IF([3]RDIV!DC19=0,"na",[3]RDIV!DC19))</f>
        <v>1.3</v>
      </c>
      <c r="C135" s="174">
        <f>IF([3]RDIV!DD19= "..","na",IF([3]RDIV!DD19=0,"na",[3]RDIV!DD19))</f>
        <v>1.3</v>
      </c>
      <c r="D135" s="174">
        <f>IF([3]RDIV!DE19= "..","na",IF([3]RDIV!DE19=0,"na",[3]RDIV!DE19))</f>
        <v>1.3</v>
      </c>
      <c r="E135" s="174">
        <f>IF([3]RDIV!DF19= "..","na",IF([3]RDIV!DF19=0,"na",[3]RDIV!DF19))</f>
        <v>1.4</v>
      </c>
      <c r="F135" s="174">
        <f>IF([3]RDIV!DG19= "..","na",IF([3]RDIV!DG19=0,"na",[3]RDIV!DG19))</f>
        <v>1.4</v>
      </c>
      <c r="G135" s="174">
        <f>IF([3]RDIV!DH19= "..","na",IF([3]RDIV!DH19=0,"na",[3]RDIV!DH19))</f>
        <v>1.5</v>
      </c>
      <c r="H135" s="174">
        <f>IF([3]RDIV!DI19= "..","na",IF([3]RDIV!DI19=0,"na",[3]RDIV!DI19))</f>
        <v>1.6</v>
      </c>
      <c r="I135" s="174">
        <f>IF([3]RDIV!DJ19= "..","na",IF([3]RDIV!DJ19=0,"na",[3]RDIV!DJ19))</f>
        <v>1.3</v>
      </c>
      <c r="J135" s="174">
        <f>IF([3]RDIV!DK19= "..","na",IF([3]RDIV!DK19=0,"na",[3]RDIV!DK19))</f>
        <v>1.2</v>
      </c>
      <c r="K135" s="174">
        <f>IF([3]RDIV!DL19= "..","na",IF([3]RDIV!DL19=0,"na",[3]RDIV!DL19))</f>
        <v>1.7</v>
      </c>
      <c r="L135" s="174">
        <f>IF([3]RDIV!DM19= "..","na",IF([3]RDIV!DM19=0,"na",[3]RDIV!DM19))</f>
        <v>1.9</v>
      </c>
      <c r="M135" s="174">
        <f>IF([3]RDIV!DN19= "..","na",IF([3]RDIV!DN19=0,"na",[3]RDIV!DN19))</f>
        <v>1.6</v>
      </c>
      <c r="N135" s="174">
        <f>IF([3]RDIV!DO19= "..","na",IF([3]RDIV!DO19=0,"na",[3]RDIV!DO19))</f>
        <v>1.6</v>
      </c>
      <c r="O135" s="174">
        <f>IF([3]RDIV!DP19= "..","na",IF([3]RDIV!DP19=0,"na",[3]RDIV!DP19))</f>
        <v>1.8</v>
      </c>
      <c r="P135" s="185" t="s">
        <v>164</v>
      </c>
    </row>
    <row r="137" spans="1:16" ht="15" customHeight="1">
      <c r="A137" s="245" t="s">
        <v>622</v>
      </c>
    </row>
    <row r="138" spans="1:16" ht="15" customHeight="1">
      <c r="A138" s="245" t="s">
        <v>140</v>
      </c>
    </row>
    <row r="139" spans="1:16" ht="15" customHeight="1">
      <c r="A139" s="245" t="s">
        <v>139</v>
      </c>
    </row>
    <row r="140" spans="1:16" ht="15" customHeight="1">
      <c r="A140" s="245"/>
    </row>
    <row r="141" spans="1:16" ht="15" customHeight="1">
      <c r="A141" s="245"/>
    </row>
    <row r="142" spans="1:16" ht="15" customHeight="1">
      <c r="A142" s="245"/>
    </row>
  </sheetData>
  <mergeCells count="11">
    <mergeCell ref="A87:P87"/>
    <mergeCell ref="A105:P105"/>
    <mergeCell ref="A121:P121"/>
    <mergeCell ref="A71:P71"/>
    <mergeCell ref="A1:P2"/>
    <mergeCell ref="A20:P20"/>
    <mergeCell ref="A36:P36"/>
    <mergeCell ref="A55:P55"/>
    <mergeCell ref="A4:P4"/>
    <mergeCell ref="A52:P53"/>
    <mergeCell ref="A102:P103"/>
  </mergeCells>
  <pageMargins left="0.70866141732283472" right="0.70866141732283472" top="0.74803149606299213" bottom="0.74803149606299213" header="0.31496062992125984" footer="0.31496062992125984"/>
  <pageSetup paperSize="9" scale="95" orientation="portrait" horizontalDpi="96" verticalDpi="96" r:id="rId1"/>
  <headerFooter alignWithMargins="0"/>
  <rowBreaks count="2" manualBreakCount="2">
    <brk id="51" max="15" man="1"/>
    <brk id="101" max="16" man="1"/>
  </rowBreaks>
</worksheet>
</file>

<file path=xl/worksheets/sheet60.xml><?xml version="1.0" encoding="utf-8"?>
<worksheet xmlns="http://schemas.openxmlformats.org/spreadsheetml/2006/main" xmlns:r="http://schemas.openxmlformats.org/officeDocument/2006/relationships">
  <dimension ref="A1:M46"/>
  <sheetViews>
    <sheetView view="pageBreakPreview" zoomScale="60" zoomScaleNormal="100" workbookViewId="0"/>
  </sheetViews>
  <sheetFormatPr defaultRowHeight="11.25"/>
  <cols>
    <col min="1" max="1" width="9.140625" style="793"/>
    <col min="2" max="13" width="10.7109375" style="793" customWidth="1"/>
    <col min="14" max="16384" width="9.140625" style="793"/>
  </cols>
  <sheetData>
    <row r="1" spans="1:13" ht="15.75">
      <c r="A1" s="511" t="s">
        <v>1025</v>
      </c>
    </row>
    <row r="3" spans="1:13" ht="25.5">
      <c r="A3" s="522"/>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4">
        <v>1970</v>
      </c>
      <c r="B4" s="830">
        <v>66.488154560279526</v>
      </c>
      <c r="C4" s="831">
        <v>52.762075406353127</v>
      </c>
      <c r="D4" s="831">
        <v>30.739596096765627</v>
      </c>
      <c r="E4" s="831">
        <v>19.44017188564878</v>
      </c>
      <c r="F4" s="831">
        <v>52.051017585322008</v>
      </c>
      <c r="G4" s="831">
        <v>33.270306243333231</v>
      </c>
      <c r="H4" s="831"/>
      <c r="I4" s="831">
        <v>36.646436150165812</v>
      </c>
      <c r="J4" s="831">
        <v>60.969539455102471</v>
      </c>
      <c r="K4" s="831">
        <v>54.261457225078452</v>
      </c>
      <c r="L4" s="831">
        <v>73.952791668445371</v>
      </c>
      <c r="M4" s="832" t="s">
        <v>164</v>
      </c>
    </row>
    <row r="5" spans="1:13" ht="12.75">
      <c r="A5" s="465">
        <v>1971</v>
      </c>
      <c r="B5" s="805">
        <v>65.988258994924422</v>
      </c>
      <c r="C5" s="806">
        <v>52.538606620962028</v>
      </c>
      <c r="D5" s="806">
        <v>33.736582773864278</v>
      </c>
      <c r="E5" s="806">
        <v>21.989682798458038</v>
      </c>
      <c r="F5" s="806">
        <v>55.818354832307747</v>
      </c>
      <c r="G5" s="806">
        <v>32.933095853478143</v>
      </c>
      <c r="H5" s="806"/>
      <c r="I5" s="806">
        <v>40.112775810507586</v>
      </c>
      <c r="J5" s="806">
        <v>65.11064460114784</v>
      </c>
      <c r="K5" s="806">
        <v>56.530837205537644</v>
      </c>
      <c r="L5" s="806">
        <v>78.408708466742254</v>
      </c>
      <c r="M5" s="807" t="s">
        <v>164</v>
      </c>
    </row>
    <row r="6" spans="1:13" ht="12.75">
      <c r="A6" s="465">
        <v>1972</v>
      </c>
      <c r="B6" s="805">
        <v>68.69212241844528</v>
      </c>
      <c r="C6" s="806">
        <v>49.837467936794212</v>
      </c>
      <c r="D6" s="806">
        <v>37.425038919075682</v>
      </c>
      <c r="E6" s="806">
        <v>22.658297207403454</v>
      </c>
      <c r="F6" s="806">
        <v>60.819165032756899</v>
      </c>
      <c r="G6" s="806">
        <v>33.763405533657746</v>
      </c>
      <c r="H6" s="806"/>
      <c r="I6" s="806">
        <v>45.315480304168879</v>
      </c>
      <c r="J6" s="806">
        <v>76.787256207406031</v>
      </c>
      <c r="K6" s="806">
        <v>60.500741489401378</v>
      </c>
      <c r="L6" s="806">
        <v>84.103222561497944</v>
      </c>
      <c r="M6" s="807" t="s">
        <v>164</v>
      </c>
    </row>
    <row r="7" spans="1:13" ht="12.75">
      <c r="A7" s="465">
        <v>1973</v>
      </c>
      <c r="B7" s="805">
        <v>70.089425607955846</v>
      </c>
      <c r="C7" s="806">
        <v>49.765201189240486</v>
      </c>
      <c r="D7" s="806">
        <v>37.468807878086004</v>
      </c>
      <c r="E7" s="806">
        <v>24.721042962133875</v>
      </c>
      <c r="F7" s="806">
        <v>63.436865839297177</v>
      </c>
      <c r="G7" s="806">
        <v>38.393808808261333</v>
      </c>
      <c r="H7" s="806">
        <v>43.378183713910886</v>
      </c>
      <c r="I7" s="806">
        <v>49.226879709426946</v>
      </c>
      <c r="J7" s="806">
        <v>75.732157955186281</v>
      </c>
      <c r="K7" s="806">
        <v>62.446938386213517</v>
      </c>
      <c r="L7" s="806">
        <v>91.512258982460239</v>
      </c>
      <c r="M7" s="807" t="s">
        <v>164</v>
      </c>
    </row>
    <row r="8" spans="1:13" ht="12.75">
      <c r="A8" s="465">
        <v>1974</v>
      </c>
      <c r="B8" s="805">
        <v>70.489536856481905</v>
      </c>
      <c r="C8" s="806">
        <v>53.766601899383545</v>
      </c>
      <c r="D8" s="806">
        <v>35.087852218126102</v>
      </c>
      <c r="E8" s="806">
        <v>25.838940744006706</v>
      </c>
      <c r="F8" s="806">
        <v>70.433456774614115</v>
      </c>
      <c r="G8" s="806">
        <v>38.78494420678588</v>
      </c>
      <c r="H8" s="806">
        <v>48.663832228763653</v>
      </c>
      <c r="I8" s="806">
        <v>50.402974778490702</v>
      </c>
      <c r="J8" s="806">
        <v>74.272155507658539</v>
      </c>
      <c r="K8" s="806">
        <v>65.210211692352104</v>
      </c>
      <c r="L8" s="806">
        <v>80.45581316297617</v>
      </c>
      <c r="M8" s="807" t="s">
        <v>164</v>
      </c>
    </row>
    <row r="9" spans="1:13" ht="12.75">
      <c r="A9" s="465">
        <v>1975</v>
      </c>
      <c r="B9" s="805">
        <v>69.238187077018992</v>
      </c>
      <c r="C9" s="806">
        <v>54.339917872242594</v>
      </c>
      <c r="D9" s="806">
        <v>33.848271588386957</v>
      </c>
      <c r="E9" s="806">
        <v>28.281305517056886</v>
      </c>
      <c r="F9" s="806">
        <v>67.297924470058362</v>
      </c>
      <c r="G9" s="806">
        <v>43.437931479603137</v>
      </c>
      <c r="H9" s="806">
        <v>50.675196586259247</v>
      </c>
      <c r="I9" s="806">
        <v>52.711339216849133</v>
      </c>
      <c r="J9" s="806">
        <v>69.854891839776627</v>
      </c>
      <c r="K9" s="806">
        <v>57.599163989749009</v>
      </c>
      <c r="L9" s="806">
        <v>80.479892848160503</v>
      </c>
      <c r="M9" s="807" t="s">
        <v>164</v>
      </c>
    </row>
    <row r="10" spans="1:13" ht="12.75">
      <c r="A10" s="465">
        <v>1976</v>
      </c>
      <c r="B10" s="805">
        <v>72.365039748104337</v>
      </c>
      <c r="C10" s="806">
        <v>61.206452868531969</v>
      </c>
      <c r="D10" s="806">
        <v>37.447125466466822</v>
      </c>
      <c r="E10" s="806">
        <v>29.069566068082736</v>
      </c>
      <c r="F10" s="806">
        <v>68.740171660611395</v>
      </c>
      <c r="G10" s="806">
        <v>47.591635612020234</v>
      </c>
      <c r="H10" s="806">
        <v>57.450163825506849</v>
      </c>
      <c r="I10" s="806">
        <v>58.293474117092309</v>
      </c>
      <c r="J10" s="806">
        <v>73.943287998414732</v>
      </c>
      <c r="K10" s="806">
        <v>62.221332486764034</v>
      </c>
      <c r="L10" s="806">
        <v>86.537003488533799</v>
      </c>
      <c r="M10" s="807" t="s">
        <v>164</v>
      </c>
    </row>
    <row r="11" spans="1:13" ht="12.75">
      <c r="A11" s="465">
        <v>1977</v>
      </c>
      <c r="B11" s="805">
        <v>77.967172019961296</v>
      </c>
      <c r="C11" s="806">
        <v>65.119298562024113</v>
      </c>
      <c r="D11" s="806">
        <v>38.57577149417974</v>
      </c>
      <c r="E11" s="806">
        <v>33.05429935182319</v>
      </c>
      <c r="F11" s="806">
        <v>75.760504328276056</v>
      </c>
      <c r="G11" s="806">
        <v>45.971505504930676</v>
      </c>
      <c r="H11" s="806">
        <v>59.370819898775054</v>
      </c>
      <c r="I11" s="806">
        <v>63.140309147010456</v>
      </c>
      <c r="J11" s="806">
        <v>74.165820244950069</v>
      </c>
      <c r="K11" s="806">
        <v>64.261895863825387</v>
      </c>
      <c r="L11" s="806">
        <v>88.972254831050194</v>
      </c>
      <c r="M11" s="807">
        <v>86.68908836794219</v>
      </c>
    </row>
    <row r="12" spans="1:13" ht="12.75">
      <c r="A12" s="465">
        <v>1978</v>
      </c>
      <c r="B12" s="805">
        <v>81.400782986810967</v>
      </c>
      <c r="C12" s="806">
        <v>63.020663282502241</v>
      </c>
      <c r="D12" s="806">
        <v>40.729042984973191</v>
      </c>
      <c r="E12" s="806">
        <v>34.175662363136816</v>
      </c>
      <c r="F12" s="806">
        <v>72.297439757836472</v>
      </c>
      <c r="G12" s="806">
        <v>50.261284999669591</v>
      </c>
      <c r="H12" s="806">
        <v>61.380362697303923</v>
      </c>
      <c r="I12" s="806">
        <v>65.053803248597049</v>
      </c>
      <c r="J12" s="806">
        <v>72.505227951853215</v>
      </c>
      <c r="K12" s="806">
        <v>67.163034739056855</v>
      </c>
      <c r="L12" s="806">
        <v>99.434303114749341</v>
      </c>
      <c r="M12" s="807">
        <v>84.234475604907487</v>
      </c>
    </row>
    <row r="13" spans="1:13" ht="12.75">
      <c r="A13" s="465">
        <v>1979</v>
      </c>
      <c r="B13" s="805">
        <v>84.214305261677325</v>
      </c>
      <c r="C13" s="806">
        <v>62.086242380288958</v>
      </c>
      <c r="D13" s="806">
        <v>42.775000929756764</v>
      </c>
      <c r="E13" s="806">
        <v>36.645078021254875</v>
      </c>
      <c r="F13" s="806">
        <v>71.483612197083872</v>
      </c>
      <c r="G13" s="806">
        <v>55.856717454906835</v>
      </c>
      <c r="H13" s="806">
        <v>60.921698891629184</v>
      </c>
      <c r="I13" s="806">
        <v>63.700467545043324</v>
      </c>
      <c r="J13" s="806">
        <v>72.694375621258786</v>
      </c>
      <c r="K13" s="806">
        <v>67.66882302040392</v>
      </c>
      <c r="L13" s="806">
        <v>100.04829120601258</v>
      </c>
      <c r="M13" s="807">
        <v>83.720025622983982</v>
      </c>
    </row>
    <row r="14" spans="1:13" ht="12.75">
      <c r="A14" s="465">
        <v>1980</v>
      </c>
      <c r="B14" s="805">
        <v>84.553474903435628</v>
      </c>
      <c r="C14" s="806">
        <v>69.116510389335545</v>
      </c>
      <c r="D14" s="806">
        <v>43.027128933016193</v>
      </c>
      <c r="E14" s="806">
        <v>37.975820498178713</v>
      </c>
      <c r="F14" s="806">
        <v>72.718958041533227</v>
      </c>
      <c r="G14" s="806">
        <v>58.821251287305394</v>
      </c>
      <c r="H14" s="806">
        <v>61.745782164948295</v>
      </c>
      <c r="I14" s="806">
        <v>68.637373187193376</v>
      </c>
      <c r="J14" s="806">
        <v>74.175663634413311</v>
      </c>
      <c r="K14" s="806">
        <v>67.955652589970015</v>
      </c>
      <c r="L14" s="806">
        <v>90.423221058156258</v>
      </c>
      <c r="M14" s="807">
        <v>84.133421491773305</v>
      </c>
    </row>
    <row r="15" spans="1:13" ht="12.75">
      <c r="A15" s="465">
        <v>1981</v>
      </c>
      <c r="B15" s="805">
        <v>84.689338729612231</v>
      </c>
      <c r="C15" s="806">
        <v>63.901696770934649</v>
      </c>
      <c r="D15" s="806">
        <v>42.73525507127097</v>
      </c>
      <c r="E15" s="806">
        <v>42.027780941784115</v>
      </c>
      <c r="F15" s="806">
        <v>72.521476176366932</v>
      </c>
      <c r="G15" s="806">
        <v>57.371336098230273</v>
      </c>
      <c r="H15" s="806">
        <v>67.949767446488295</v>
      </c>
      <c r="I15" s="806">
        <v>67.206600804396317</v>
      </c>
      <c r="J15" s="806">
        <v>77.405740312724461</v>
      </c>
      <c r="K15" s="806">
        <v>66.849934248808097</v>
      </c>
      <c r="L15" s="806">
        <v>88.146591910809676</v>
      </c>
      <c r="M15" s="807">
        <v>80.402522234011769</v>
      </c>
    </row>
    <row r="16" spans="1:13" ht="12.75">
      <c r="A16" s="465">
        <v>1982</v>
      </c>
      <c r="B16" s="805">
        <v>87.469300398861634</v>
      </c>
      <c r="C16" s="806">
        <v>64.293689939460393</v>
      </c>
      <c r="D16" s="806">
        <v>46.57760839243165</v>
      </c>
      <c r="E16" s="806">
        <v>50.93221235526142</v>
      </c>
      <c r="F16" s="806">
        <v>69.796691350410057</v>
      </c>
      <c r="G16" s="806">
        <v>58.902335130386653</v>
      </c>
      <c r="H16" s="806">
        <v>69.256295661825021</v>
      </c>
      <c r="I16" s="806">
        <v>64.670121248567767</v>
      </c>
      <c r="J16" s="806">
        <v>84.529573537595326</v>
      </c>
      <c r="K16" s="806">
        <v>73.409008162313114</v>
      </c>
      <c r="L16" s="806">
        <v>90.985396964500453</v>
      </c>
      <c r="M16" s="807">
        <v>84.06104206617978</v>
      </c>
    </row>
    <row r="17" spans="1:13" ht="12.75">
      <c r="A17" s="465">
        <v>1983</v>
      </c>
      <c r="B17" s="805">
        <v>95.29141290770265</v>
      </c>
      <c r="C17" s="806">
        <v>76.561953669566847</v>
      </c>
      <c r="D17" s="806">
        <v>51.144010959321278</v>
      </c>
      <c r="E17" s="806">
        <v>54.10768918883138</v>
      </c>
      <c r="F17" s="806">
        <v>69.928350965366363</v>
      </c>
      <c r="G17" s="806">
        <v>64.737777631455884</v>
      </c>
      <c r="H17" s="806">
        <v>72.274748973255896</v>
      </c>
      <c r="I17" s="806">
        <v>66.41538867547618</v>
      </c>
      <c r="J17" s="806">
        <v>87.549514428369264</v>
      </c>
      <c r="K17" s="806">
        <v>76.125991304523865</v>
      </c>
      <c r="L17" s="806">
        <v>97.659964737409027</v>
      </c>
      <c r="M17" s="807">
        <v>93.287784155716622</v>
      </c>
    </row>
    <row r="18" spans="1:13" ht="12.75">
      <c r="A18" s="465">
        <v>1984</v>
      </c>
      <c r="B18" s="805">
        <v>86.580386218114853</v>
      </c>
      <c r="C18" s="806">
        <v>87.666394533824956</v>
      </c>
      <c r="D18" s="806">
        <v>51.519245892033439</v>
      </c>
      <c r="E18" s="806">
        <v>58.886036745469717</v>
      </c>
      <c r="F18" s="806">
        <v>73.55895876487368</v>
      </c>
      <c r="G18" s="806">
        <v>70.142029226007395</v>
      </c>
      <c r="H18" s="806">
        <v>77.205257460020306</v>
      </c>
      <c r="I18" s="806">
        <v>66.058218416556016</v>
      </c>
      <c r="J18" s="806">
        <v>91.333756301293079</v>
      </c>
      <c r="K18" s="806">
        <v>79.083962852772714</v>
      </c>
      <c r="L18" s="806">
        <v>98.252947475737585</v>
      </c>
      <c r="M18" s="807">
        <v>98.092305474511448</v>
      </c>
    </row>
    <row r="19" spans="1:13" ht="12.75">
      <c r="A19" s="465">
        <v>1985</v>
      </c>
      <c r="B19" s="805">
        <v>92.807638777527217</v>
      </c>
      <c r="C19" s="806">
        <v>96.220838693532357</v>
      </c>
      <c r="D19" s="806">
        <v>53.886804615708435</v>
      </c>
      <c r="E19" s="806">
        <v>62.398101666812778</v>
      </c>
      <c r="F19" s="806">
        <v>75.623605611214501</v>
      </c>
      <c r="G19" s="806">
        <v>72.952030529952879</v>
      </c>
      <c r="H19" s="806">
        <v>82.704340716125259</v>
      </c>
      <c r="I19" s="806">
        <v>68.196556139902327</v>
      </c>
      <c r="J19" s="806">
        <v>94.37681067585946</v>
      </c>
      <c r="K19" s="806">
        <v>81.599147618775902</v>
      </c>
      <c r="L19" s="806">
        <v>95.545671181874312</v>
      </c>
      <c r="M19" s="807">
        <v>106.1297214113762</v>
      </c>
    </row>
    <row r="20" spans="1:13" ht="12.75">
      <c r="A20" s="465">
        <v>1986</v>
      </c>
      <c r="B20" s="805">
        <v>86.339368503536676</v>
      </c>
      <c r="C20" s="806">
        <v>92.69263389150818</v>
      </c>
      <c r="D20" s="806">
        <v>58.69844227642912</v>
      </c>
      <c r="E20" s="806">
        <v>66.171465444282219</v>
      </c>
      <c r="F20" s="806">
        <v>74.760173465199699</v>
      </c>
      <c r="G20" s="806">
        <v>73.110901664839616</v>
      </c>
      <c r="H20" s="806">
        <v>83.58326684327767</v>
      </c>
      <c r="I20" s="806">
        <v>77.625255563599268</v>
      </c>
      <c r="J20" s="806">
        <v>105.34802742631206</v>
      </c>
      <c r="K20" s="806">
        <v>82.453060815310948</v>
      </c>
      <c r="L20" s="806">
        <v>95.976553665934986</v>
      </c>
      <c r="M20" s="807">
        <v>116.0419037743699</v>
      </c>
    </row>
    <row r="21" spans="1:13" ht="12.75">
      <c r="A21" s="465">
        <v>1987</v>
      </c>
      <c r="B21" s="805">
        <v>92.928783458333214</v>
      </c>
      <c r="C21" s="806">
        <v>97.370117457487666</v>
      </c>
      <c r="D21" s="806">
        <v>67.748180761712106</v>
      </c>
      <c r="E21" s="806">
        <v>68.385999074006293</v>
      </c>
      <c r="F21" s="806">
        <v>75.697468460814733</v>
      </c>
      <c r="G21" s="806">
        <v>72.67497915146599</v>
      </c>
      <c r="H21" s="806">
        <v>80.732928592087532</v>
      </c>
      <c r="I21" s="806">
        <v>81.881165665389616</v>
      </c>
      <c r="J21" s="806">
        <v>108.1163485280079</v>
      </c>
      <c r="K21" s="806">
        <v>86.969668568113775</v>
      </c>
      <c r="L21" s="806">
        <v>98.391139247674758</v>
      </c>
      <c r="M21" s="807">
        <v>117.43447907830652</v>
      </c>
    </row>
    <row r="22" spans="1:13" ht="12.75">
      <c r="A22" s="465">
        <v>1988</v>
      </c>
      <c r="B22" s="805">
        <v>89.955494645915095</v>
      </c>
      <c r="C22" s="806">
        <v>99.942719292274873</v>
      </c>
      <c r="D22" s="806">
        <v>74.802012647256674</v>
      </c>
      <c r="E22" s="806">
        <v>73.228845137540347</v>
      </c>
      <c r="F22" s="806">
        <v>77.009918665618997</v>
      </c>
      <c r="G22" s="806">
        <v>78.385673977990734</v>
      </c>
      <c r="H22" s="806">
        <v>86.32080704429687</v>
      </c>
      <c r="I22" s="806">
        <v>95.718378401797267</v>
      </c>
      <c r="J22" s="806">
        <v>105.75751244139097</v>
      </c>
      <c r="K22" s="806">
        <v>88.959777887981247</v>
      </c>
      <c r="L22" s="806">
        <v>103.89541400263093</v>
      </c>
      <c r="M22" s="807">
        <v>119.79471537002665</v>
      </c>
    </row>
    <row r="23" spans="1:13" ht="12.75">
      <c r="A23" s="465">
        <v>1989</v>
      </c>
      <c r="B23" s="805">
        <v>69.466108100934619</v>
      </c>
      <c r="C23" s="806">
        <v>98.748208718185211</v>
      </c>
      <c r="D23" s="806">
        <v>76.959914408330931</v>
      </c>
      <c r="E23" s="806">
        <v>77.323753897216818</v>
      </c>
      <c r="F23" s="806">
        <v>77.741869804552564</v>
      </c>
      <c r="G23" s="806">
        <v>83.478571156515514</v>
      </c>
      <c r="H23" s="806">
        <v>84.465207467137887</v>
      </c>
      <c r="I23" s="806">
        <v>95.06653625889615</v>
      </c>
      <c r="J23" s="806">
        <v>102.78801847393784</v>
      </c>
      <c r="K23" s="806">
        <v>94.105805530429706</v>
      </c>
      <c r="L23" s="806">
        <v>101.38730902892685</v>
      </c>
      <c r="M23" s="807">
        <v>121.39344813786916</v>
      </c>
    </row>
    <row r="24" spans="1:13" ht="12.75">
      <c r="A24" s="465">
        <v>1990</v>
      </c>
      <c r="B24" s="805">
        <v>85.73061829250814</v>
      </c>
      <c r="C24" s="806">
        <v>102.56574686885531</v>
      </c>
      <c r="D24" s="806">
        <v>71.85883045141243</v>
      </c>
      <c r="E24" s="806">
        <v>79.668331152848424</v>
      </c>
      <c r="F24" s="806">
        <v>78.307688698796028</v>
      </c>
      <c r="G24" s="806">
        <v>87.422438951379789</v>
      </c>
      <c r="H24" s="806">
        <v>89.349311070515924</v>
      </c>
      <c r="I24" s="806">
        <v>89.419924006956165</v>
      </c>
      <c r="J24" s="806">
        <v>100.41770871446995</v>
      </c>
      <c r="K24" s="806">
        <v>96.282234825123183</v>
      </c>
      <c r="L24" s="806">
        <v>102.73297526137617</v>
      </c>
      <c r="M24" s="807">
        <v>120.6816320090572</v>
      </c>
    </row>
    <row r="25" spans="1:13" ht="12.75">
      <c r="A25" s="465">
        <v>1991</v>
      </c>
      <c r="B25" s="805">
        <v>77.729434155994738</v>
      </c>
      <c r="C25" s="806">
        <v>109.58649970175381</v>
      </c>
      <c r="D25" s="806">
        <v>67.758926744801741</v>
      </c>
      <c r="E25" s="806">
        <v>83.880222533978412</v>
      </c>
      <c r="F25" s="806">
        <v>84.468245156387383</v>
      </c>
      <c r="G25" s="806">
        <v>89.845983350289217</v>
      </c>
      <c r="H25" s="806">
        <v>95.193607610094205</v>
      </c>
      <c r="I25" s="806">
        <v>91.936963852909926</v>
      </c>
      <c r="J25" s="806">
        <v>101.80902469718383</v>
      </c>
      <c r="K25" s="806">
        <v>94.091783190239425</v>
      </c>
      <c r="L25" s="806">
        <v>99.109780408070293</v>
      </c>
      <c r="M25" s="807">
        <v>121.75132822831387</v>
      </c>
    </row>
    <row r="26" spans="1:13" ht="12.75">
      <c r="A26" s="465">
        <v>1992</v>
      </c>
      <c r="B26" s="805">
        <v>73.224730994832072</v>
      </c>
      <c r="C26" s="806">
        <v>109.82811578376743</v>
      </c>
      <c r="D26" s="806">
        <v>84.151719717449524</v>
      </c>
      <c r="E26" s="806">
        <v>86.470441391377506</v>
      </c>
      <c r="F26" s="806">
        <v>92.216125024640903</v>
      </c>
      <c r="G26" s="806">
        <v>94.800486867697046</v>
      </c>
      <c r="H26" s="806">
        <v>97.612008494130606</v>
      </c>
      <c r="I26" s="806">
        <v>92.58045702270914</v>
      </c>
      <c r="J26" s="806">
        <v>96.983213334297517</v>
      </c>
      <c r="K26" s="806">
        <v>89.761926573481247</v>
      </c>
      <c r="L26" s="806">
        <v>99.020779026416534</v>
      </c>
      <c r="M26" s="807">
        <v>108.12697058298743</v>
      </c>
    </row>
    <row r="27" spans="1:13" ht="12.75">
      <c r="A27" s="465">
        <v>1993</v>
      </c>
      <c r="B27" s="805">
        <v>61.557557446852115</v>
      </c>
      <c r="C27" s="806">
        <v>103.62234004034238</v>
      </c>
      <c r="D27" s="806">
        <v>103.13960274643331</v>
      </c>
      <c r="E27" s="806">
        <v>90.649416831374111</v>
      </c>
      <c r="F27" s="806">
        <v>97.56079000482481</v>
      </c>
      <c r="G27" s="806">
        <v>93.34630613845799</v>
      </c>
      <c r="H27" s="806">
        <v>93.342170395372534</v>
      </c>
      <c r="I27" s="806">
        <v>90.577797403393973</v>
      </c>
      <c r="J27" s="806">
        <v>91.238248704857639</v>
      </c>
      <c r="K27" s="806">
        <v>94.492200369474048</v>
      </c>
      <c r="L27" s="806">
        <v>93.696492341386232</v>
      </c>
      <c r="M27" s="807">
        <v>92.362709361019782</v>
      </c>
    </row>
    <row r="28" spans="1:13" ht="12.75">
      <c r="A28" s="465">
        <v>1994</v>
      </c>
      <c r="B28" s="805">
        <v>86.746690276174647</v>
      </c>
      <c r="C28" s="806">
        <v>97.616200703139313</v>
      </c>
      <c r="D28" s="806">
        <v>108.03765312514065</v>
      </c>
      <c r="E28" s="806">
        <v>100.53001950455135</v>
      </c>
      <c r="F28" s="806">
        <v>106.96278859726534</v>
      </c>
      <c r="G28" s="806">
        <v>99.275989758303297</v>
      </c>
      <c r="H28" s="806">
        <v>88.322812220040049</v>
      </c>
      <c r="I28" s="806">
        <v>98.885508953722763</v>
      </c>
      <c r="J28" s="806">
        <v>91.772852655977729</v>
      </c>
      <c r="K28" s="806">
        <v>94.469259261520662</v>
      </c>
      <c r="L28" s="806">
        <v>97.17101248066021</v>
      </c>
      <c r="M28" s="807">
        <v>91.354758091604069</v>
      </c>
    </row>
    <row r="29" spans="1:13" ht="12.75">
      <c r="A29" s="465">
        <v>1995</v>
      </c>
      <c r="B29" s="805">
        <v>100</v>
      </c>
      <c r="C29" s="806">
        <v>99.999999999841833</v>
      </c>
      <c r="D29" s="806">
        <v>100</v>
      </c>
      <c r="E29" s="806">
        <v>100</v>
      </c>
      <c r="F29" s="806">
        <v>100</v>
      </c>
      <c r="G29" s="806">
        <v>100</v>
      </c>
      <c r="H29" s="806">
        <v>100</v>
      </c>
      <c r="I29" s="806">
        <v>100</v>
      </c>
      <c r="J29" s="806">
        <v>100</v>
      </c>
      <c r="K29" s="806">
        <v>100</v>
      </c>
      <c r="L29" s="806">
        <v>100</v>
      </c>
      <c r="M29" s="807">
        <v>100</v>
      </c>
    </row>
    <row r="30" spans="1:13" ht="12.75">
      <c r="A30" s="465">
        <v>1996</v>
      </c>
      <c r="B30" s="805">
        <v>108.59523451905606</v>
      </c>
      <c r="C30" s="806">
        <v>100.39351361455093</v>
      </c>
      <c r="D30" s="806">
        <v>110.66023857750471</v>
      </c>
      <c r="E30" s="806">
        <v>103.5733591286089</v>
      </c>
      <c r="F30" s="806">
        <v>101.48436824548529</v>
      </c>
      <c r="G30" s="806">
        <v>104.49496364953343</v>
      </c>
      <c r="H30" s="806">
        <v>105.15220942914192</v>
      </c>
      <c r="I30" s="806">
        <v>95.983488127193723</v>
      </c>
      <c r="J30" s="806">
        <v>98.607649762361476</v>
      </c>
      <c r="K30" s="806">
        <v>112.65815598984554</v>
      </c>
      <c r="L30" s="806">
        <v>99.560319888300285</v>
      </c>
      <c r="M30" s="807">
        <v>96.994934932095703</v>
      </c>
    </row>
    <row r="31" spans="1:13" ht="12.75">
      <c r="A31" s="465">
        <v>1997</v>
      </c>
      <c r="B31" s="805">
        <v>106.13050450146291</v>
      </c>
      <c r="C31" s="806">
        <v>107.99509727066601</v>
      </c>
      <c r="D31" s="806">
        <v>110.51645447271406</v>
      </c>
      <c r="E31" s="806">
        <v>106.34398681493461</v>
      </c>
      <c r="F31" s="806">
        <v>112.63447930849524</v>
      </c>
      <c r="G31" s="806">
        <v>110.37896887757282</v>
      </c>
      <c r="H31" s="806">
        <v>105.02940830116046</v>
      </c>
      <c r="I31" s="806">
        <v>98.80381573773478</v>
      </c>
      <c r="J31" s="806">
        <v>97.041724446917499</v>
      </c>
      <c r="K31" s="806">
        <v>113.94483108073345</v>
      </c>
      <c r="L31" s="806">
        <v>98.977516078473982</v>
      </c>
      <c r="M31" s="807">
        <v>93.647158278038319</v>
      </c>
    </row>
    <row r="32" spans="1:13" ht="12.75">
      <c r="A32" s="465">
        <v>1998</v>
      </c>
      <c r="B32" s="805">
        <v>106.33633688562834</v>
      </c>
      <c r="C32" s="806">
        <v>117.95487029502496</v>
      </c>
      <c r="D32" s="806">
        <v>121.26560219506423</v>
      </c>
      <c r="E32" s="806">
        <v>117.6714964196689</v>
      </c>
      <c r="F32" s="806">
        <v>110.85935298501761</v>
      </c>
      <c r="G32" s="806">
        <v>112.34388213257679</v>
      </c>
      <c r="H32" s="806">
        <v>112.82084910175779</v>
      </c>
      <c r="I32" s="806">
        <v>105.16041548989631</v>
      </c>
      <c r="J32" s="806">
        <v>98.699283517937019</v>
      </c>
      <c r="K32" s="806">
        <v>119.7800982483534</v>
      </c>
      <c r="L32" s="806">
        <v>96.820002559380669</v>
      </c>
      <c r="M32" s="807">
        <v>92.836682818225896</v>
      </c>
    </row>
    <row r="33" spans="1:13" ht="12.75">
      <c r="A33" s="465">
        <v>1999</v>
      </c>
      <c r="B33" s="805">
        <v>110.75644281751116</v>
      </c>
      <c r="C33" s="806">
        <v>115.81429387044997</v>
      </c>
      <c r="D33" s="806">
        <v>128.10506845486955</v>
      </c>
      <c r="E33" s="806">
        <v>128.34277120005655</v>
      </c>
      <c r="F33" s="806">
        <v>113.83575641625897</v>
      </c>
      <c r="G33" s="806">
        <v>115.90604303059949</v>
      </c>
      <c r="H33" s="806">
        <v>107.5988834205511</v>
      </c>
      <c r="I33" s="806">
        <v>105.69872386940386</v>
      </c>
      <c r="J33" s="806">
        <v>101.28083366649105</v>
      </c>
      <c r="K33" s="806">
        <v>127.50753613834085</v>
      </c>
      <c r="L33" s="806">
        <v>94.931990375569612</v>
      </c>
      <c r="M33" s="807">
        <v>93.030241287178157</v>
      </c>
    </row>
    <row r="34" spans="1:13" ht="12.75">
      <c r="A34" s="465">
        <v>2000</v>
      </c>
      <c r="B34" s="805">
        <v>105.67125547229898</v>
      </c>
      <c r="C34" s="806">
        <v>126.76640879171744</v>
      </c>
      <c r="D34" s="806">
        <v>132.71492121283472</v>
      </c>
      <c r="E34" s="806">
        <v>140.91640488702973</v>
      </c>
      <c r="F34" s="806">
        <v>118.07843528535201</v>
      </c>
      <c r="G34" s="806">
        <v>123.50832605490143</v>
      </c>
      <c r="H34" s="806">
        <v>108.04555745959784</v>
      </c>
      <c r="I34" s="806">
        <v>105.10416084840942</v>
      </c>
      <c r="J34" s="806">
        <v>97.612802924808534</v>
      </c>
      <c r="K34" s="806">
        <v>127.8715379500845</v>
      </c>
      <c r="L34" s="806">
        <v>99.115179434210035</v>
      </c>
      <c r="M34" s="807">
        <v>96.570732485381157</v>
      </c>
    </row>
    <row r="35" spans="1:13" ht="12.75">
      <c r="A35" s="465">
        <v>2001</v>
      </c>
      <c r="B35" s="805">
        <v>109.9660331524011</v>
      </c>
      <c r="C35" s="806">
        <v>125.74235604564772</v>
      </c>
      <c r="D35" s="806">
        <v>155.34157558046954</v>
      </c>
      <c r="E35" s="806">
        <v>156.80586521394349</v>
      </c>
      <c r="F35" s="806">
        <v>118.34706597263997</v>
      </c>
      <c r="G35" s="806">
        <v>130.82794771309594</v>
      </c>
      <c r="H35" s="806">
        <v>106.51728977284068</v>
      </c>
      <c r="I35" s="806">
        <v>107.86504684920415</v>
      </c>
      <c r="J35" s="806">
        <v>96.754900010941483</v>
      </c>
      <c r="K35" s="806">
        <v>129.55233406871281</v>
      </c>
      <c r="L35" s="806">
        <v>99.857506925691098</v>
      </c>
      <c r="M35" s="807">
        <v>101.99499729681128</v>
      </c>
    </row>
    <row r="36" spans="1:13" ht="12.75">
      <c r="A36" s="465">
        <v>2002</v>
      </c>
      <c r="B36" s="805">
        <v>96.620199126647037</v>
      </c>
      <c r="C36" s="806">
        <v>140.98671551529819</v>
      </c>
      <c r="D36" s="806">
        <v>155.45177327281485</v>
      </c>
      <c r="E36" s="806">
        <v>179.85629179738615</v>
      </c>
      <c r="F36" s="806">
        <v>130.25863325815601</v>
      </c>
      <c r="G36" s="806">
        <v>121.84119177282506</v>
      </c>
      <c r="H36" s="806">
        <v>106.26005265226628</v>
      </c>
      <c r="I36" s="806">
        <v>95.266616465444898</v>
      </c>
      <c r="J36" s="806">
        <v>94.29583358690914</v>
      </c>
      <c r="K36" s="806">
        <v>132.02999373703261</v>
      </c>
      <c r="L36" s="806">
        <v>98.466479237579804</v>
      </c>
      <c r="M36" s="807">
        <v>105.73150185387215</v>
      </c>
    </row>
    <row r="37" spans="1:13" ht="12.75">
      <c r="A37" s="465">
        <v>2003</v>
      </c>
      <c r="B37" s="805">
        <v>86.673630094574563</v>
      </c>
      <c r="C37" s="806">
        <v>147.98782812012246</v>
      </c>
      <c r="D37" s="806">
        <v>151.3105236532281</v>
      </c>
      <c r="E37" s="806">
        <v>207.91176089019288</v>
      </c>
      <c r="F37" s="806">
        <v>138.90262164446295</v>
      </c>
      <c r="G37" s="806">
        <v>123.38161270625308</v>
      </c>
      <c r="H37" s="806">
        <v>102.68503091393656</v>
      </c>
      <c r="I37" s="806">
        <v>100.85507458340554</v>
      </c>
      <c r="J37" s="806">
        <v>94.646228769210637</v>
      </c>
      <c r="K37" s="806">
        <v>144.99693972027009</v>
      </c>
      <c r="L37" s="806">
        <v>107.74749291493437</v>
      </c>
      <c r="M37" s="807">
        <v>109.46210352824004</v>
      </c>
    </row>
    <row r="38" spans="1:13" ht="12.75">
      <c r="A38" s="465">
        <v>2004</v>
      </c>
      <c r="B38" s="805">
        <v>99.150390100560173</v>
      </c>
      <c r="C38" s="806">
        <v>155.67715382400587</v>
      </c>
      <c r="D38" s="806">
        <v>148.54595604108283</v>
      </c>
      <c r="E38" s="806">
        <v>190.15975146181543</v>
      </c>
      <c r="F38" s="806">
        <v>133.61377818345923</v>
      </c>
      <c r="G38" s="806">
        <v>124.77496122594449</v>
      </c>
      <c r="H38" s="806">
        <v>104.64664317637036</v>
      </c>
      <c r="I38" s="806">
        <v>103.87589347427227</v>
      </c>
      <c r="J38" s="806">
        <v>101.81008200177435</v>
      </c>
      <c r="K38" s="806">
        <v>145.29607063360862</v>
      </c>
      <c r="L38" s="806">
        <v>113.60068274291547</v>
      </c>
      <c r="M38" s="807">
        <v>105.57592194642258</v>
      </c>
    </row>
    <row r="39" spans="1:13" ht="12.75">
      <c r="A39" s="465">
        <v>2005</v>
      </c>
      <c r="B39" s="805">
        <v>92.258786162859465</v>
      </c>
      <c r="C39" s="806" t="s">
        <v>164</v>
      </c>
      <c r="D39" s="806">
        <v>153.62171437571357</v>
      </c>
      <c r="E39" s="806">
        <v>181.05505084053866</v>
      </c>
      <c r="F39" s="806">
        <v>144.91712502574364</v>
      </c>
      <c r="G39" s="806">
        <v>125.89244433019037</v>
      </c>
      <c r="H39" s="806">
        <v>107.30015207132116</v>
      </c>
      <c r="I39" s="806">
        <v>108.29982013295808</v>
      </c>
      <c r="J39" s="806">
        <v>97.627987987078555</v>
      </c>
      <c r="K39" s="806">
        <v>156.34744709770715</v>
      </c>
      <c r="L39" s="806">
        <v>113.45552668731881</v>
      </c>
      <c r="M39" s="807">
        <v>110.54809823876811</v>
      </c>
    </row>
    <row r="40" spans="1:13" ht="12.75">
      <c r="A40" s="465">
        <v>2006</v>
      </c>
      <c r="B40" s="805">
        <v>97.666977826308496</v>
      </c>
      <c r="C40" s="806" t="s">
        <v>164</v>
      </c>
      <c r="D40" s="806">
        <v>154.46976048441502</v>
      </c>
      <c r="E40" s="806">
        <v>186.33488390529595</v>
      </c>
      <c r="F40" s="806">
        <v>158.4143865207476</v>
      </c>
      <c r="G40" s="806">
        <v>130.88157584224246</v>
      </c>
      <c r="H40" s="806">
        <v>104.41213761920696</v>
      </c>
      <c r="I40" s="806">
        <v>109.6756843719607</v>
      </c>
      <c r="J40" s="806">
        <v>101.24656522312189</v>
      </c>
      <c r="K40" s="806">
        <v>160.95678384905008</v>
      </c>
      <c r="L40" s="806">
        <v>109.76940646276135</v>
      </c>
      <c r="M40" s="807">
        <v>106.01224820297773</v>
      </c>
    </row>
    <row r="41" spans="1:13" ht="12.75">
      <c r="A41" s="466">
        <v>2007</v>
      </c>
      <c r="B41" s="808">
        <v>88.848869818486449</v>
      </c>
      <c r="C41" s="517" t="s">
        <v>164</v>
      </c>
      <c r="D41" s="517">
        <v>144.94529265570461</v>
      </c>
      <c r="E41" s="517">
        <v>194.31298790674944</v>
      </c>
      <c r="F41" s="517">
        <v>143.26855929601587</v>
      </c>
      <c r="G41" s="517">
        <v>130.60302299670184</v>
      </c>
      <c r="H41" s="517" t="s">
        <v>164</v>
      </c>
      <c r="I41" s="517">
        <v>108.51060525119966</v>
      </c>
      <c r="J41" s="517">
        <v>110.55127158558331</v>
      </c>
      <c r="K41" s="517">
        <v>168.64795994647559</v>
      </c>
      <c r="L41" s="517">
        <v>113.93596465295769</v>
      </c>
      <c r="M41" s="809">
        <v>121.71616500950292</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1098" t="s">
        <v>901</v>
      </c>
      <c r="B44" s="858">
        <f t="shared" ref="B44:M44" si="0">IF(ISERROR((POWER(VLOOKUP(VALUE(RIGHT($A44,4)),$A$3:$M$42,COLUMN(B$42),)/VLOOKUP(VALUE(LEFT($A44,4)),$A$3:$M$42,COLUMN(B$42),),1/(VALUE(RIGHT($A44,4))-VALUE(LEFT($A44,4))))-1)*100),"n.a.",(POWER(VLOOKUP(VALUE(RIGHT($A44,4)),$A$3:$M$42,COLUMN(B$42),)/VLOOKUP(VALUE(LEFT($A44,4)),$A$3:$M$42,COLUMN(B$42),),1/(VALUE(RIGHT($A44,4))-VALUE(LEFT($A44,4))))-1)*100)</f>
        <v>0.6657631490491811</v>
      </c>
      <c r="C44" s="821">
        <f t="shared" si="0"/>
        <v>3.4411789455099262</v>
      </c>
      <c r="D44" s="821">
        <f t="shared" si="0"/>
        <v>5.2983589159645517</v>
      </c>
      <c r="E44" s="821">
        <f t="shared" si="0"/>
        <v>6.9425354738841039</v>
      </c>
      <c r="F44" s="821">
        <f t="shared" si="0"/>
        <v>2.567196084570722</v>
      </c>
      <c r="G44" s="821">
        <f t="shared" si="0"/>
        <v>3.1829759375255007</v>
      </c>
      <c r="H44" s="821">
        <f t="shared" si="0"/>
        <v>2.2225201250525739</v>
      </c>
      <c r="I44" s="821">
        <f t="shared" si="0"/>
        <v>1.7414887544608737</v>
      </c>
      <c r="J44" s="821">
        <f t="shared" si="0"/>
        <v>1.3282143624950171</v>
      </c>
      <c r="K44" s="821">
        <f t="shared" si="0"/>
        <v>3.2169872279695921</v>
      </c>
      <c r="L44" s="821">
        <f t="shared" si="0"/>
        <v>0.95531936938861861</v>
      </c>
      <c r="M44" s="822">
        <f t="shared" si="0"/>
        <v>0.95043170124844423</v>
      </c>
    </row>
    <row r="45" spans="1:13" ht="12.75">
      <c r="A45" s="482"/>
      <c r="B45" s="482"/>
      <c r="C45" s="482"/>
      <c r="D45" s="482"/>
      <c r="E45" s="482"/>
      <c r="F45" s="482"/>
      <c r="G45" s="482"/>
      <c r="H45" s="482"/>
      <c r="I45" s="482"/>
      <c r="J45" s="482"/>
      <c r="K45" s="482"/>
      <c r="L45" s="482"/>
      <c r="M45" s="482"/>
    </row>
    <row r="46" spans="1:13" ht="12.75">
      <c r="A46" s="482" t="s">
        <v>772</v>
      </c>
      <c r="B46" s="482" t="s">
        <v>900</v>
      </c>
      <c r="C46" s="482"/>
      <c r="D46" s="482"/>
      <c r="E46" s="482"/>
      <c r="F46" s="482"/>
      <c r="G46" s="482"/>
      <c r="H46" s="482"/>
      <c r="I46" s="482"/>
      <c r="J46" s="482"/>
      <c r="K46" s="482"/>
      <c r="L46" s="482"/>
      <c r="M46" s="482"/>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61.xml><?xml version="1.0" encoding="utf-8"?>
<worksheet xmlns="http://schemas.openxmlformats.org/spreadsheetml/2006/main" xmlns:r="http://schemas.openxmlformats.org/officeDocument/2006/relationships">
  <dimension ref="A1:M48"/>
  <sheetViews>
    <sheetView view="pageBreakPreview" zoomScale="60" zoomScaleNormal="100" workbookViewId="0"/>
  </sheetViews>
  <sheetFormatPr defaultRowHeight="11.25"/>
  <cols>
    <col min="1" max="1" width="9.140625" style="793"/>
    <col min="2" max="13" width="10.7109375" style="793" customWidth="1"/>
    <col min="14" max="16384" width="9.140625" style="793"/>
  </cols>
  <sheetData>
    <row r="1" spans="1:13" ht="15.75">
      <c r="A1" s="511" t="s">
        <v>1017</v>
      </c>
    </row>
    <row r="3" spans="1:13" ht="25.5">
      <c r="A3" s="522"/>
      <c r="B3" s="800" t="s">
        <v>905</v>
      </c>
      <c r="C3" s="801" t="s">
        <v>904</v>
      </c>
      <c r="D3" s="801" t="s">
        <v>153</v>
      </c>
      <c r="E3" s="801" t="s">
        <v>152</v>
      </c>
      <c r="F3" s="801" t="s">
        <v>151</v>
      </c>
      <c r="G3" s="801" t="s">
        <v>150</v>
      </c>
      <c r="H3" s="801" t="s">
        <v>149</v>
      </c>
      <c r="I3" s="801" t="s">
        <v>305</v>
      </c>
      <c r="J3" s="801" t="s">
        <v>146</v>
      </c>
      <c r="K3" s="801" t="s">
        <v>145</v>
      </c>
      <c r="L3" s="801" t="s">
        <v>144</v>
      </c>
      <c r="M3" s="802" t="s">
        <v>903</v>
      </c>
    </row>
    <row r="4" spans="1:13" ht="12.75">
      <c r="A4" s="464">
        <v>1970</v>
      </c>
      <c r="B4" s="880">
        <v>57.753203732106428</v>
      </c>
      <c r="C4" s="881">
        <v>62.158783271772499</v>
      </c>
      <c r="D4" s="881">
        <v>21.196856641517513</v>
      </c>
      <c r="E4" s="881">
        <v>90.705101917523692</v>
      </c>
      <c r="F4" s="881">
        <v>50.954652493901101</v>
      </c>
      <c r="G4" s="881">
        <v>27.988468176998236</v>
      </c>
      <c r="H4" s="881" t="s">
        <v>164</v>
      </c>
      <c r="I4" s="881">
        <v>33.785213370327732</v>
      </c>
      <c r="J4" s="881">
        <v>30.579984110930759</v>
      </c>
      <c r="K4" s="881">
        <v>69.298847164289498</v>
      </c>
      <c r="L4" s="881">
        <v>53.59199938729639</v>
      </c>
      <c r="M4" s="882" t="s">
        <v>164</v>
      </c>
    </row>
    <row r="5" spans="1:13" ht="12.75">
      <c r="A5" s="465">
        <v>1971</v>
      </c>
      <c r="B5" s="883">
        <v>58.482121251772398</v>
      </c>
      <c r="C5" s="884">
        <v>63.35755076351456</v>
      </c>
      <c r="D5" s="884">
        <v>18.337123243774716</v>
      </c>
      <c r="E5" s="884">
        <v>98.52324225940454</v>
      </c>
      <c r="F5" s="884">
        <v>50.877145313421885</v>
      </c>
      <c r="G5" s="884">
        <v>29.287590811873237</v>
      </c>
      <c r="H5" s="884" t="s">
        <v>164</v>
      </c>
      <c r="I5" s="884">
        <v>36.173067242975662</v>
      </c>
      <c r="J5" s="884">
        <v>42.305068880971376</v>
      </c>
      <c r="K5" s="884">
        <v>68.896804623786679</v>
      </c>
      <c r="L5" s="884">
        <v>51.952375329570167</v>
      </c>
      <c r="M5" s="885" t="s">
        <v>164</v>
      </c>
    </row>
    <row r="6" spans="1:13" ht="12.75">
      <c r="A6" s="465">
        <v>1972</v>
      </c>
      <c r="B6" s="883">
        <v>60.679720370331957</v>
      </c>
      <c r="C6" s="884">
        <v>67.363074236485303</v>
      </c>
      <c r="D6" s="884">
        <v>23.560539507581858</v>
      </c>
      <c r="E6" s="884">
        <v>109.44369475736586</v>
      </c>
      <c r="F6" s="884">
        <v>51.802761029012636</v>
      </c>
      <c r="G6" s="884">
        <v>30.716093599796565</v>
      </c>
      <c r="H6" s="884" t="s">
        <v>164</v>
      </c>
      <c r="I6" s="884">
        <v>40.239778595090719</v>
      </c>
      <c r="J6" s="884">
        <v>47.727500864168086</v>
      </c>
      <c r="K6" s="884">
        <v>70.866362647619837</v>
      </c>
      <c r="L6" s="884">
        <v>56.038347928954863</v>
      </c>
      <c r="M6" s="885" t="s">
        <v>164</v>
      </c>
    </row>
    <row r="7" spans="1:13" ht="12.75">
      <c r="A7" s="465">
        <v>1973</v>
      </c>
      <c r="B7" s="883">
        <v>60.62182506354069</v>
      </c>
      <c r="C7" s="884">
        <v>70.178150461830953</v>
      </c>
      <c r="D7" s="884">
        <v>27.457132718233492</v>
      </c>
      <c r="E7" s="884">
        <v>115.67057184797085</v>
      </c>
      <c r="F7" s="884">
        <v>57.747760851512858</v>
      </c>
      <c r="G7" s="884">
        <v>36.803239313590616</v>
      </c>
      <c r="H7" s="884">
        <v>48.943583616850276</v>
      </c>
      <c r="I7" s="884">
        <v>42.747499709998777</v>
      </c>
      <c r="J7" s="884">
        <v>50.447078468744117</v>
      </c>
      <c r="K7" s="884">
        <v>80.108483334365118</v>
      </c>
      <c r="L7" s="884">
        <v>60.371239381785003</v>
      </c>
      <c r="M7" s="885" t="s">
        <v>164</v>
      </c>
    </row>
    <row r="8" spans="1:13" ht="12.75">
      <c r="A8" s="465">
        <v>1974</v>
      </c>
      <c r="B8" s="883">
        <v>59.779901337806287</v>
      </c>
      <c r="C8" s="884">
        <v>72.398284545073821</v>
      </c>
      <c r="D8" s="884">
        <v>27.409606887420782</v>
      </c>
      <c r="E8" s="884">
        <v>120.43620543544735</v>
      </c>
      <c r="F8" s="884">
        <v>56.728911905022095</v>
      </c>
      <c r="G8" s="884">
        <v>32.446787705530582</v>
      </c>
      <c r="H8" s="884">
        <v>48.042304433677586</v>
      </c>
      <c r="I8" s="884">
        <v>47.674817820197369</v>
      </c>
      <c r="J8" s="884">
        <v>55.838990424512744</v>
      </c>
      <c r="K8" s="884">
        <v>82.657306298070452</v>
      </c>
      <c r="L8" s="884">
        <v>61.275024502080676</v>
      </c>
      <c r="M8" s="885" t="s">
        <v>164</v>
      </c>
    </row>
    <row r="9" spans="1:13" ht="12.75">
      <c r="A9" s="465">
        <v>1975</v>
      </c>
      <c r="B9" s="883">
        <v>61.263024392350687</v>
      </c>
      <c r="C9" s="884">
        <v>68.279945471290972</v>
      </c>
      <c r="D9" s="884">
        <v>20.283864031053582</v>
      </c>
      <c r="E9" s="884">
        <v>109.85224724590157</v>
      </c>
      <c r="F9" s="884">
        <v>61.083718456446881</v>
      </c>
      <c r="G9" s="884">
        <v>27.600493488283043</v>
      </c>
      <c r="H9" s="884">
        <v>50.284416534013609</v>
      </c>
      <c r="I9" s="884">
        <v>45.444698787957428</v>
      </c>
      <c r="J9" s="884">
        <v>49.714122739052485</v>
      </c>
      <c r="K9" s="884">
        <v>68.480634573828681</v>
      </c>
      <c r="L9" s="884">
        <v>52.609054099839021</v>
      </c>
      <c r="M9" s="885" t="s">
        <v>164</v>
      </c>
    </row>
    <row r="10" spans="1:13" ht="12.75">
      <c r="A10" s="465">
        <v>1976</v>
      </c>
      <c r="B10" s="883">
        <v>66.412856799991658</v>
      </c>
      <c r="C10" s="884">
        <v>75.430968142704842</v>
      </c>
      <c r="D10" s="884">
        <v>22.358934994347532</v>
      </c>
      <c r="E10" s="884">
        <v>122.3211257033267</v>
      </c>
      <c r="F10" s="884">
        <v>59.178510130084298</v>
      </c>
      <c r="G10" s="884">
        <v>38.721972984149929</v>
      </c>
      <c r="H10" s="884">
        <v>55.597211705773844</v>
      </c>
      <c r="I10" s="884">
        <v>51.958219718577809</v>
      </c>
      <c r="J10" s="884">
        <v>52.023407777100005</v>
      </c>
      <c r="K10" s="884">
        <v>67.857696112311743</v>
      </c>
      <c r="L10" s="884">
        <v>60.018329246275748</v>
      </c>
      <c r="M10" s="885" t="s">
        <v>164</v>
      </c>
    </row>
    <row r="11" spans="1:13" ht="12.75">
      <c r="A11" s="465">
        <v>1977</v>
      </c>
      <c r="B11" s="883">
        <v>72.632500821838548</v>
      </c>
      <c r="C11" s="884">
        <v>79.56532809948969</v>
      </c>
      <c r="D11" s="884">
        <v>24.375288846363297</v>
      </c>
      <c r="E11" s="884">
        <v>126.58670341531298</v>
      </c>
      <c r="F11" s="884">
        <v>64.430667019740568</v>
      </c>
      <c r="G11" s="884">
        <v>40.318761415078654</v>
      </c>
      <c r="H11" s="884">
        <v>53.549549584027503</v>
      </c>
      <c r="I11" s="884">
        <v>52.979321854787948</v>
      </c>
      <c r="J11" s="884">
        <v>51.487975240130638</v>
      </c>
      <c r="K11" s="884">
        <v>65.727193955933004</v>
      </c>
      <c r="L11" s="884">
        <v>60.964621536792464</v>
      </c>
      <c r="M11" s="885">
        <v>104.01875512457438</v>
      </c>
    </row>
    <row r="12" spans="1:13" ht="12.75">
      <c r="A12" s="465">
        <v>1978</v>
      </c>
      <c r="B12" s="883">
        <v>75.604169476548549</v>
      </c>
      <c r="C12" s="884">
        <v>85.349564671057877</v>
      </c>
      <c r="D12" s="884">
        <v>28.800217952655515</v>
      </c>
      <c r="E12" s="884">
        <v>120.52457475945289</v>
      </c>
      <c r="F12" s="884">
        <v>64.481780342582198</v>
      </c>
      <c r="G12" s="884">
        <v>44.141217672421732</v>
      </c>
      <c r="H12" s="884">
        <v>56.690937203109222</v>
      </c>
      <c r="I12" s="884">
        <v>56.05393475451914</v>
      </c>
      <c r="J12" s="884">
        <v>56.938177260132008</v>
      </c>
      <c r="K12" s="884">
        <v>74.475974980463718</v>
      </c>
      <c r="L12" s="884">
        <v>64.714317206674494</v>
      </c>
      <c r="M12" s="885">
        <v>106.23284504986709</v>
      </c>
    </row>
    <row r="13" spans="1:13" ht="12.75">
      <c r="A13" s="465">
        <v>1979</v>
      </c>
      <c r="B13" s="883">
        <v>76.187986754346412</v>
      </c>
      <c r="C13" s="884">
        <v>83.636148874568434</v>
      </c>
      <c r="D13" s="884">
        <v>32.682454037002387</v>
      </c>
      <c r="E13" s="884">
        <v>109.39917975218137</v>
      </c>
      <c r="F13" s="884">
        <v>63.078014453109446</v>
      </c>
      <c r="G13" s="884">
        <v>49.026438635341584</v>
      </c>
      <c r="H13" s="884">
        <v>62.537977289486214</v>
      </c>
      <c r="I13" s="884">
        <v>58.352445901517584</v>
      </c>
      <c r="J13" s="884">
        <v>57.918261885154202</v>
      </c>
      <c r="K13" s="884">
        <v>80.591879405133852</v>
      </c>
      <c r="L13" s="884">
        <v>62.948276776419043</v>
      </c>
      <c r="M13" s="885">
        <v>108.29802981599939</v>
      </c>
    </row>
    <row r="14" spans="1:13" ht="12.75">
      <c r="A14" s="465">
        <v>1980</v>
      </c>
      <c r="B14" s="883">
        <v>77.882612782124994</v>
      </c>
      <c r="C14" s="884">
        <v>85.527422459247887</v>
      </c>
      <c r="D14" s="884">
        <v>33.715301744659712</v>
      </c>
      <c r="E14" s="884">
        <v>97.32610954241278</v>
      </c>
      <c r="F14" s="884">
        <v>62.672453360147493</v>
      </c>
      <c r="G14" s="884">
        <v>51.157357862003835</v>
      </c>
      <c r="H14" s="884">
        <v>63.196253299523242</v>
      </c>
      <c r="I14" s="884">
        <v>62.49368089380701</v>
      </c>
      <c r="J14" s="884">
        <v>58.70143432214298</v>
      </c>
      <c r="K14" s="884">
        <v>79.678439175039998</v>
      </c>
      <c r="L14" s="884">
        <v>51.997604664333146</v>
      </c>
      <c r="M14" s="885">
        <v>104.03012906008952</v>
      </c>
    </row>
    <row r="15" spans="1:13" ht="12.75">
      <c r="A15" s="465">
        <v>1981</v>
      </c>
      <c r="B15" s="883">
        <v>79.052682095607167</v>
      </c>
      <c r="C15" s="884">
        <v>87.02746498636732</v>
      </c>
      <c r="D15" s="884">
        <v>34.397751483236718</v>
      </c>
      <c r="E15" s="884">
        <v>94.070365084622154</v>
      </c>
      <c r="F15" s="884">
        <v>60.787188421202025</v>
      </c>
      <c r="G15" s="884">
        <v>52.142814900487267</v>
      </c>
      <c r="H15" s="884">
        <v>69.218452304944478</v>
      </c>
      <c r="I15" s="884">
        <v>66.767219917174785</v>
      </c>
      <c r="J15" s="884">
        <v>62.688752777522552</v>
      </c>
      <c r="K15" s="884">
        <v>77.436730548805016</v>
      </c>
      <c r="L15" s="884">
        <v>53.041623180486646</v>
      </c>
      <c r="M15" s="885">
        <v>103.07658074878947</v>
      </c>
    </row>
    <row r="16" spans="1:13" ht="12.75">
      <c r="A16" s="465">
        <v>1982</v>
      </c>
      <c r="B16" s="883">
        <v>75.305216767092602</v>
      </c>
      <c r="C16" s="884">
        <v>85.730426888294303</v>
      </c>
      <c r="D16" s="884">
        <v>33.709532785746426</v>
      </c>
      <c r="E16" s="884">
        <v>100.81586849357055</v>
      </c>
      <c r="F16" s="884">
        <v>63.997380494653285</v>
      </c>
      <c r="G16" s="884">
        <v>51.430451713671708</v>
      </c>
      <c r="H16" s="884">
        <v>73.076044768334668</v>
      </c>
      <c r="I16" s="884">
        <v>68.951268191598402</v>
      </c>
      <c r="J16" s="884">
        <v>63.416041799936743</v>
      </c>
      <c r="K16" s="884">
        <v>78.681772343286781</v>
      </c>
      <c r="L16" s="884">
        <v>50.976537590791132</v>
      </c>
      <c r="M16" s="885">
        <v>103.34733069439642</v>
      </c>
    </row>
    <row r="17" spans="1:13" ht="12.75">
      <c r="A17" s="465">
        <v>1983</v>
      </c>
      <c r="B17" s="883">
        <v>79.402250866620207</v>
      </c>
      <c r="C17" s="884">
        <v>92.756809577675753</v>
      </c>
      <c r="D17" s="884">
        <v>38.676323927656902</v>
      </c>
      <c r="E17" s="884">
        <v>96.392577822516785</v>
      </c>
      <c r="F17" s="884">
        <v>67.43511463968386</v>
      </c>
      <c r="G17" s="884">
        <v>56.309032147009788</v>
      </c>
      <c r="H17" s="884">
        <v>77.679057200156521</v>
      </c>
      <c r="I17" s="884">
        <v>69.822135621617988</v>
      </c>
      <c r="J17" s="884">
        <v>68.094325078823246</v>
      </c>
      <c r="K17" s="884">
        <v>86.050800572125056</v>
      </c>
      <c r="L17" s="884">
        <v>55.025258747127417</v>
      </c>
      <c r="M17" s="885">
        <v>106.55480941929484</v>
      </c>
    </row>
    <row r="18" spans="1:13" ht="12.75">
      <c r="A18" s="465">
        <v>1984</v>
      </c>
      <c r="B18" s="883">
        <v>86.580547296402457</v>
      </c>
      <c r="C18" s="884">
        <v>97.57847581322649</v>
      </c>
      <c r="D18" s="884">
        <v>42.990871338664661</v>
      </c>
      <c r="E18" s="884">
        <v>96.206946672189034</v>
      </c>
      <c r="F18" s="884">
        <v>70.593759135189003</v>
      </c>
      <c r="G18" s="884">
        <v>62.581654897056517</v>
      </c>
      <c r="H18" s="884">
        <v>78.246065344517362</v>
      </c>
      <c r="I18" s="884">
        <v>75.565702196592753</v>
      </c>
      <c r="J18" s="884">
        <v>80.305150397094096</v>
      </c>
      <c r="K18" s="884">
        <v>86.845259591804819</v>
      </c>
      <c r="L18" s="884">
        <v>53.738666176650057</v>
      </c>
      <c r="M18" s="885">
        <v>104.97753956998707</v>
      </c>
    </row>
    <row r="19" spans="1:13" ht="12.75">
      <c r="A19" s="465">
        <v>1985</v>
      </c>
      <c r="B19" s="883">
        <v>89.441182921615024</v>
      </c>
      <c r="C19" s="884">
        <v>97.24578251747694</v>
      </c>
      <c r="D19" s="884">
        <v>44.996989882001621</v>
      </c>
      <c r="E19" s="884">
        <v>93.053566833895275</v>
      </c>
      <c r="F19" s="884">
        <v>75.03337682435162</v>
      </c>
      <c r="G19" s="884">
        <v>71.197592835463965</v>
      </c>
      <c r="H19" s="884">
        <v>78.016093503523294</v>
      </c>
      <c r="I19" s="884">
        <v>81.521611351219718</v>
      </c>
      <c r="J19" s="884">
        <v>90.273817221967207</v>
      </c>
      <c r="K19" s="884">
        <v>87.098640469152684</v>
      </c>
      <c r="L19" s="884">
        <v>54.342172093001466</v>
      </c>
      <c r="M19" s="885">
        <v>107.96220524327246</v>
      </c>
    </row>
    <row r="20" spans="1:13" ht="12.75">
      <c r="A20" s="465">
        <v>1986</v>
      </c>
      <c r="B20" s="883">
        <v>87.27426243405904</v>
      </c>
      <c r="C20" s="884">
        <v>95.439506390277771</v>
      </c>
      <c r="D20" s="884">
        <v>48.513663707514404</v>
      </c>
      <c r="E20" s="884">
        <v>89.932366413645482</v>
      </c>
      <c r="F20" s="884">
        <v>74.580981915445676</v>
      </c>
      <c r="G20" s="884">
        <v>72.179560145245645</v>
      </c>
      <c r="H20" s="884">
        <v>78.307326896979745</v>
      </c>
      <c r="I20" s="884">
        <v>89.344046818772782</v>
      </c>
      <c r="J20" s="884">
        <v>84.372901407710472</v>
      </c>
      <c r="K20" s="884">
        <v>93.327245713889624</v>
      </c>
      <c r="L20" s="884">
        <v>61.527118386736944</v>
      </c>
      <c r="M20" s="885">
        <v>109.87771675479928</v>
      </c>
    </row>
    <row r="21" spans="1:13" ht="12.75">
      <c r="A21" s="465">
        <v>1987</v>
      </c>
      <c r="B21" s="883">
        <v>89.857057892620745</v>
      </c>
      <c r="C21" s="884">
        <v>92.876099829101847</v>
      </c>
      <c r="D21" s="884">
        <v>52.109597974059241</v>
      </c>
      <c r="E21" s="884">
        <v>87.077841011613017</v>
      </c>
      <c r="F21" s="884">
        <v>76.173485865496119</v>
      </c>
      <c r="G21" s="884">
        <v>69.239097105895667</v>
      </c>
      <c r="H21" s="884">
        <v>80.391568574740134</v>
      </c>
      <c r="I21" s="884">
        <v>90.539361866918398</v>
      </c>
      <c r="J21" s="884">
        <v>93.031201088417561</v>
      </c>
      <c r="K21" s="884">
        <v>99.152216360161631</v>
      </c>
      <c r="L21" s="884">
        <v>65.863893031938517</v>
      </c>
      <c r="M21" s="885">
        <v>109.19961807169003</v>
      </c>
    </row>
    <row r="22" spans="1:13" ht="12.75">
      <c r="A22" s="465">
        <v>1988</v>
      </c>
      <c r="B22" s="883">
        <v>93.795028980613878</v>
      </c>
      <c r="C22" s="884">
        <v>96.138258129251483</v>
      </c>
      <c r="D22" s="884">
        <v>59.512145092495352</v>
      </c>
      <c r="E22" s="884">
        <v>89.861814999843574</v>
      </c>
      <c r="F22" s="884">
        <v>77.521149084518299</v>
      </c>
      <c r="G22" s="884">
        <v>68.847782389023877</v>
      </c>
      <c r="H22" s="884">
        <v>86.680188830655439</v>
      </c>
      <c r="I22" s="884">
        <v>89.284011893004376</v>
      </c>
      <c r="J22" s="884">
        <v>95.253596362399719</v>
      </c>
      <c r="K22" s="884">
        <v>97.823596168975712</v>
      </c>
      <c r="L22" s="884">
        <v>71.162775334465465</v>
      </c>
      <c r="M22" s="885">
        <v>107.92861253466741</v>
      </c>
    </row>
    <row r="23" spans="1:13" ht="12.75">
      <c r="A23" s="465">
        <v>1989</v>
      </c>
      <c r="B23" s="883">
        <v>91.134513574248999</v>
      </c>
      <c r="C23" s="884">
        <v>95.226529357319549</v>
      </c>
      <c r="D23" s="884">
        <v>58.685431356645992</v>
      </c>
      <c r="E23" s="884">
        <v>92.666471420570034</v>
      </c>
      <c r="F23" s="884">
        <v>80.185942781287849</v>
      </c>
      <c r="G23" s="884">
        <v>69.61442329254281</v>
      </c>
      <c r="H23" s="884">
        <v>97.198959170209449</v>
      </c>
      <c r="I23" s="884">
        <v>90.830559030618758</v>
      </c>
      <c r="J23" s="884">
        <v>89.888249019178147</v>
      </c>
      <c r="K23" s="884">
        <v>95.905137198949248</v>
      </c>
      <c r="L23" s="884">
        <v>67.567778168185299</v>
      </c>
      <c r="M23" s="885">
        <v>107.45686774593152</v>
      </c>
    </row>
    <row r="24" spans="1:13" ht="12.75">
      <c r="A24" s="465">
        <v>1990</v>
      </c>
      <c r="B24" s="883">
        <v>89.746143355924474</v>
      </c>
      <c r="C24" s="884">
        <v>97.657816837839079</v>
      </c>
      <c r="D24" s="884">
        <v>63.229823353618656</v>
      </c>
      <c r="E24" s="884">
        <v>94.456629599665945</v>
      </c>
      <c r="F24" s="884">
        <v>88.321584257116726</v>
      </c>
      <c r="G24" s="884">
        <v>70.516093030254709</v>
      </c>
      <c r="H24" s="884">
        <v>99.718377818015341</v>
      </c>
      <c r="I24" s="884">
        <v>92.608103744231869</v>
      </c>
      <c r="J24" s="884">
        <v>91.888097350037569</v>
      </c>
      <c r="K24" s="884">
        <v>94.452507526400836</v>
      </c>
      <c r="L24" s="884">
        <v>69.346751986714622</v>
      </c>
      <c r="M24" s="885">
        <v>105.55274697772214</v>
      </c>
    </row>
    <row r="25" spans="1:13" ht="12.75">
      <c r="A25" s="465">
        <v>1991</v>
      </c>
      <c r="B25" s="883">
        <v>102.7005780401399</v>
      </c>
      <c r="C25" s="884">
        <v>93.897282309066881</v>
      </c>
      <c r="D25" s="884">
        <v>67.892184875203128</v>
      </c>
      <c r="E25" s="884">
        <v>99.895043227496586</v>
      </c>
      <c r="F25" s="884">
        <v>89.383189168732216</v>
      </c>
      <c r="G25" s="884">
        <v>67.478369051255711</v>
      </c>
      <c r="H25" s="884">
        <v>96.987939084203902</v>
      </c>
      <c r="I25" s="884">
        <v>86.046575206247198</v>
      </c>
      <c r="J25" s="884">
        <v>90.452882771333748</v>
      </c>
      <c r="K25" s="884">
        <v>99.53750338226989</v>
      </c>
      <c r="L25" s="884">
        <v>71.636803035931024</v>
      </c>
      <c r="M25" s="885">
        <v>106.49649562593338</v>
      </c>
    </row>
    <row r="26" spans="1:13" ht="12.75">
      <c r="A26" s="465">
        <v>1992</v>
      </c>
      <c r="B26" s="883">
        <v>99.123794299998508</v>
      </c>
      <c r="C26" s="884">
        <v>97.216977768240952</v>
      </c>
      <c r="D26" s="884">
        <v>77.20275443420158</v>
      </c>
      <c r="E26" s="884">
        <v>107.82948601595389</v>
      </c>
      <c r="F26" s="884">
        <v>95.598654930542281</v>
      </c>
      <c r="G26" s="884">
        <v>81.947947465347355</v>
      </c>
      <c r="H26" s="884">
        <v>95.549113116173743</v>
      </c>
      <c r="I26" s="884">
        <v>87.460720433894252</v>
      </c>
      <c r="J26" s="884">
        <v>91.667381629081376</v>
      </c>
      <c r="K26" s="884">
        <v>106.66972515491082</v>
      </c>
      <c r="L26" s="884">
        <v>69.953859571271053</v>
      </c>
      <c r="M26" s="885">
        <v>109.90634553701243</v>
      </c>
    </row>
    <row r="27" spans="1:13" ht="12.75">
      <c r="A27" s="465">
        <v>1993</v>
      </c>
      <c r="B27" s="883">
        <v>109.15987245490012</v>
      </c>
      <c r="C27" s="884">
        <v>100.35884516431763</v>
      </c>
      <c r="D27" s="884">
        <v>89.831217118664853</v>
      </c>
      <c r="E27" s="884">
        <v>118.6333844498302</v>
      </c>
      <c r="F27" s="884">
        <v>96.853359655120826</v>
      </c>
      <c r="G27" s="884">
        <v>88.089811747542683</v>
      </c>
      <c r="H27" s="884">
        <v>94.366670900022029</v>
      </c>
      <c r="I27" s="884">
        <v>85.59678551315973</v>
      </c>
      <c r="J27" s="884">
        <v>103.48563046823686</v>
      </c>
      <c r="K27" s="884">
        <v>113.17636829544567</v>
      </c>
      <c r="L27" s="884">
        <v>92.115441218076825</v>
      </c>
      <c r="M27" s="885">
        <v>108.38012164555556</v>
      </c>
    </row>
    <row r="28" spans="1:13" ht="12.75">
      <c r="A28" s="465">
        <v>1994</v>
      </c>
      <c r="B28" s="883">
        <v>96.215369952163726</v>
      </c>
      <c r="C28" s="884">
        <v>102.47974314088361</v>
      </c>
      <c r="D28" s="884">
        <v>101.76994043532564</v>
      </c>
      <c r="E28" s="884">
        <v>114.42101476466318</v>
      </c>
      <c r="F28" s="884">
        <v>108.46926373893494</v>
      </c>
      <c r="G28" s="884">
        <v>98.131576179452594</v>
      </c>
      <c r="H28" s="884">
        <v>89.305076904927191</v>
      </c>
      <c r="I28" s="884">
        <v>97.582753114148247</v>
      </c>
      <c r="J28" s="884">
        <v>113.93507961855431</v>
      </c>
      <c r="K28" s="884">
        <v>114.11153161126813</v>
      </c>
      <c r="L28" s="884">
        <v>93.310035141676792</v>
      </c>
      <c r="M28" s="885">
        <v>111.11641578918262</v>
      </c>
    </row>
    <row r="29" spans="1:13" ht="12.75">
      <c r="A29" s="465">
        <v>1995</v>
      </c>
      <c r="B29" s="883">
        <v>100</v>
      </c>
      <c r="C29" s="884">
        <v>99.999999999925976</v>
      </c>
      <c r="D29" s="884">
        <v>100</v>
      </c>
      <c r="E29" s="884">
        <v>100</v>
      </c>
      <c r="F29" s="884">
        <v>100</v>
      </c>
      <c r="G29" s="884">
        <v>100</v>
      </c>
      <c r="H29" s="884">
        <v>100</v>
      </c>
      <c r="I29" s="884">
        <v>100</v>
      </c>
      <c r="J29" s="884">
        <v>100</v>
      </c>
      <c r="K29" s="884">
        <v>100</v>
      </c>
      <c r="L29" s="884">
        <v>100</v>
      </c>
      <c r="M29" s="885">
        <v>100</v>
      </c>
    </row>
    <row r="30" spans="1:13" ht="12.75">
      <c r="A30" s="465">
        <v>1996</v>
      </c>
      <c r="B30" s="883">
        <v>90.561497587570841</v>
      </c>
      <c r="C30" s="884">
        <v>101.24378452330191</v>
      </c>
      <c r="D30" s="884">
        <v>96.116418455471091</v>
      </c>
      <c r="E30" s="884">
        <v>106.88713072208809</v>
      </c>
      <c r="F30" s="884">
        <v>119.17475094346702</v>
      </c>
      <c r="G30" s="884">
        <v>98.892558344305328</v>
      </c>
      <c r="H30" s="884">
        <v>100.73147730374886</v>
      </c>
      <c r="I30" s="884">
        <v>97.67022279733564</v>
      </c>
      <c r="J30" s="884">
        <v>98.42482058311829</v>
      </c>
      <c r="K30" s="884">
        <v>98.62004541097572</v>
      </c>
      <c r="L30" s="884">
        <v>95.11081319884984</v>
      </c>
      <c r="M30" s="885">
        <v>103.56279419893114</v>
      </c>
    </row>
    <row r="31" spans="1:13" ht="12.75">
      <c r="A31" s="465">
        <v>1997</v>
      </c>
      <c r="B31" s="883">
        <v>91.851363107507638</v>
      </c>
      <c r="C31" s="884">
        <v>106.81431530761833</v>
      </c>
      <c r="D31" s="884">
        <v>111.80901739705185</v>
      </c>
      <c r="E31" s="884">
        <v>118.48038468734771</v>
      </c>
      <c r="F31" s="884">
        <v>138.30267549413091</v>
      </c>
      <c r="G31" s="884">
        <v>106.86034154821763</v>
      </c>
      <c r="H31" s="884">
        <v>100.84130518221536</v>
      </c>
      <c r="I31" s="884">
        <v>109.47595896643497</v>
      </c>
      <c r="J31" s="884">
        <v>86.035165262260222</v>
      </c>
      <c r="K31" s="884">
        <v>109.20200377980071</v>
      </c>
      <c r="L31" s="884">
        <v>84.108938790761172</v>
      </c>
      <c r="M31" s="885">
        <v>105.75890833466705</v>
      </c>
    </row>
    <row r="32" spans="1:13" ht="12.75">
      <c r="A32" s="465">
        <v>1998</v>
      </c>
      <c r="B32" s="883">
        <v>98.648787407896165</v>
      </c>
      <c r="C32" s="884">
        <v>106.06400330665913</v>
      </c>
      <c r="D32" s="884">
        <v>119.08448523747059</v>
      </c>
      <c r="E32" s="884">
        <v>119.62809869650727</v>
      </c>
      <c r="F32" s="884">
        <v>142.73731930853174</v>
      </c>
      <c r="G32" s="884">
        <v>109.37289036033241</v>
      </c>
      <c r="H32" s="884">
        <v>108.54798355311672</v>
      </c>
      <c r="I32" s="884">
        <v>106.24562003836907</v>
      </c>
      <c r="J32" s="884">
        <v>86.408359387697544</v>
      </c>
      <c r="K32" s="884">
        <v>108.7314509541323</v>
      </c>
      <c r="L32" s="884">
        <v>85.339661186701989</v>
      </c>
      <c r="M32" s="885">
        <v>104.82951200684219</v>
      </c>
    </row>
    <row r="33" spans="1:13" ht="12.75">
      <c r="A33" s="465">
        <v>1999</v>
      </c>
      <c r="B33" s="883">
        <v>102.18814091299826</v>
      </c>
      <c r="C33" s="884">
        <v>108.21516276757932</v>
      </c>
      <c r="D33" s="884">
        <v>130.17643276434382</v>
      </c>
      <c r="E33" s="884">
        <v>124.69568875418835</v>
      </c>
      <c r="F33" s="884">
        <v>134.0076051109229</v>
      </c>
      <c r="G33" s="884">
        <v>113.37832896544511</v>
      </c>
      <c r="H33" s="884">
        <v>106.98244983063267</v>
      </c>
      <c r="I33" s="884">
        <v>112.95573170281251</v>
      </c>
      <c r="J33" s="884">
        <v>89.252048197871076</v>
      </c>
      <c r="K33" s="884">
        <v>116.12375719226971</v>
      </c>
      <c r="L33" s="884">
        <v>89.520322170097714</v>
      </c>
      <c r="M33" s="885">
        <v>111.35992741178524</v>
      </c>
    </row>
    <row r="34" spans="1:13" ht="12.75">
      <c r="A34" s="465">
        <v>2000</v>
      </c>
      <c r="B34" s="883">
        <v>98.145008544272656</v>
      </c>
      <c r="C34" s="884">
        <v>114.97677245471512</v>
      </c>
      <c r="D34" s="884">
        <v>132.62407290318995</v>
      </c>
      <c r="E34" s="884">
        <v>117.6115485839735</v>
      </c>
      <c r="F34" s="884">
        <v>138.44319025349625</v>
      </c>
      <c r="G34" s="884">
        <v>115.97604150890454</v>
      </c>
      <c r="H34" s="884">
        <v>111.46478582906649</v>
      </c>
      <c r="I34" s="884">
        <v>118.98324962820872</v>
      </c>
      <c r="J34" s="884">
        <v>83.066518500732727</v>
      </c>
      <c r="K34" s="884">
        <v>116.78218401571155</v>
      </c>
      <c r="L34" s="884">
        <v>89.135994234865464</v>
      </c>
      <c r="M34" s="885">
        <v>105.56677806654361</v>
      </c>
    </row>
    <row r="35" spans="1:13" ht="12.75">
      <c r="A35" s="465">
        <v>2001</v>
      </c>
      <c r="B35" s="883">
        <v>109.86708437344323</v>
      </c>
      <c r="C35" s="884">
        <v>114.80547198451603</v>
      </c>
      <c r="D35" s="884">
        <v>128.9298509708137</v>
      </c>
      <c r="E35" s="884">
        <v>125.50759311552544</v>
      </c>
      <c r="F35" s="884">
        <v>135.90329627810391</v>
      </c>
      <c r="G35" s="884">
        <v>116.93633792103094</v>
      </c>
      <c r="H35" s="884">
        <v>108.90802399286873</v>
      </c>
      <c r="I35" s="884">
        <v>115.39384373340141</v>
      </c>
      <c r="J35" s="884">
        <v>88.30335967022593</v>
      </c>
      <c r="K35" s="884">
        <v>115.47334961069122</v>
      </c>
      <c r="L35" s="884">
        <v>89.641118591509965</v>
      </c>
      <c r="M35" s="885">
        <v>101.6917561443926</v>
      </c>
    </row>
    <row r="36" spans="1:13" ht="12.75">
      <c r="A36" s="465">
        <v>2002</v>
      </c>
      <c r="B36" s="883">
        <v>102.67979873731505</v>
      </c>
      <c r="C36" s="884">
        <v>116.75389342588505</v>
      </c>
      <c r="D36" s="884">
        <v>137.4998113699163</v>
      </c>
      <c r="E36" s="884">
        <v>121.40399395244704</v>
      </c>
      <c r="F36" s="884">
        <v>138.79787577323481</v>
      </c>
      <c r="G36" s="884">
        <v>111.82585410151316</v>
      </c>
      <c r="H36" s="884">
        <v>105.82426929931071</v>
      </c>
      <c r="I36" s="884">
        <v>127.18561217290961</v>
      </c>
      <c r="J36" s="884">
        <v>89.598162101102517</v>
      </c>
      <c r="K36" s="884">
        <v>123.92785506611834</v>
      </c>
      <c r="L36" s="884">
        <v>85.771268655901068</v>
      </c>
      <c r="M36" s="885">
        <v>108.41790267768258</v>
      </c>
    </row>
    <row r="37" spans="1:13" ht="12.75">
      <c r="A37" s="465">
        <v>2003</v>
      </c>
      <c r="B37" s="883">
        <v>112.06965101329354</v>
      </c>
      <c r="C37" s="884">
        <v>113.8173489799333</v>
      </c>
      <c r="D37" s="884">
        <v>144.85402960163862</v>
      </c>
      <c r="E37" s="884">
        <v>123.06577537949099</v>
      </c>
      <c r="F37" s="884">
        <v>141.86585376247388</v>
      </c>
      <c r="G37" s="884">
        <v>110.36672123001185</v>
      </c>
      <c r="H37" s="884">
        <v>108.87670407423779</v>
      </c>
      <c r="I37" s="884">
        <v>132.73974758589898</v>
      </c>
      <c r="J37" s="884">
        <v>91.260427955830053</v>
      </c>
      <c r="K37" s="884">
        <v>137.96841345053119</v>
      </c>
      <c r="L37" s="884">
        <v>84.774969998778417</v>
      </c>
      <c r="M37" s="885">
        <v>115.18784199074054</v>
      </c>
    </row>
    <row r="38" spans="1:13" ht="12.75">
      <c r="A38" s="465">
        <v>2004</v>
      </c>
      <c r="B38" s="883">
        <v>113.78266907741497</v>
      </c>
      <c r="C38" s="884">
        <v>111.01434907208929</v>
      </c>
      <c r="D38" s="884">
        <v>158.5803125879994</v>
      </c>
      <c r="E38" s="884">
        <v>127.37582807926663</v>
      </c>
      <c r="F38" s="884">
        <v>144.97346121635002</v>
      </c>
      <c r="G38" s="884">
        <v>114.40938865887873</v>
      </c>
      <c r="H38" s="884">
        <v>112.65117039062974</v>
      </c>
      <c r="I38" s="884">
        <v>145.82978780822535</v>
      </c>
      <c r="J38" s="884">
        <v>91.44517411770299</v>
      </c>
      <c r="K38" s="884">
        <v>143.1117446247975</v>
      </c>
      <c r="L38" s="884">
        <v>91.073328135442637</v>
      </c>
      <c r="M38" s="885">
        <v>121.31445229772845</v>
      </c>
    </row>
    <row r="39" spans="1:13" ht="12.75">
      <c r="A39" s="465">
        <v>2005</v>
      </c>
      <c r="B39" s="883">
        <v>119.1716967060942</v>
      </c>
      <c r="C39" s="884" t="s">
        <v>164</v>
      </c>
      <c r="D39" s="884">
        <v>155.40954004922494</v>
      </c>
      <c r="E39" s="884">
        <v>133.55626779343982</v>
      </c>
      <c r="F39" s="884">
        <v>153.05893841665906</v>
      </c>
      <c r="G39" s="884">
        <v>115.45238595770407</v>
      </c>
      <c r="H39" s="884">
        <v>129.98903241081959</v>
      </c>
      <c r="I39" s="884">
        <v>150.318143313739</v>
      </c>
      <c r="J39" s="884">
        <v>99.158289523183086</v>
      </c>
      <c r="K39" s="884">
        <v>137.24129374798144</v>
      </c>
      <c r="L39" s="884">
        <v>94.764211973076783</v>
      </c>
      <c r="M39" s="885">
        <v>128.04299405889165</v>
      </c>
    </row>
    <row r="40" spans="1:13" ht="12.75">
      <c r="A40" s="465">
        <v>2006</v>
      </c>
      <c r="B40" s="883">
        <v>120.9154948339703</v>
      </c>
      <c r="C40" s="884" t="s">
        <v>164</v>
      </c>
      <c r="D40" s="884">
        <v>181.2525071253724</v>
      </c>
      <c r="E40" s="884">
        <v>142.21945924196686</v>
      </c>
      <c r="F40" s="884">
        <v>162.13956547724212</v>
      </c>
      <c r="G40" s="884">
        <v>119.57381228499962</v>
      </c>
      <c r="H40" s="884">
        <v>117.84282618112776</v>
      </c>
      <c r="I40" s="884">
        <v>160.38979554140107</v>
      </c>
      <c r="J40" s="884">
        <v>101.58679024208122</v>
      </c>
      <c r="K40" s="884">
        <v>146.06053202180107</v>
      </c>
      <c r="L40" s="884">
        <v>91.735991536201155</v>
      </c>
      <c r="M40" s="885">
        <v>125.4389303094967</v>
      </c>
    </row>
    <row r="41" spans="1:13" ht="12.75">
      <c r="A41" s="466">
        <v>2007</v>
      </c>
      <c r="B41" s="886">
        <v>122.11509754323167</v>
      </c>
      <c r="C41" s="887" t="s">
        <v>164</v>
      </c>
      <c r="D41" s="887">
        <v>200.86327663990178</v>
      </c>
      <c r="E41" s="887">
        <v>154.33761816897436</v>
      </c>
      <c r="F41" s="887">
        <v>167.93300644445128</v>
      </c>
      <c r="G41" s="887">
        <v>121.95886566057318</v>
      </c>
      <c r="H41" s="887" t="s">
        <v>164</v>
      </c>
      <c r="I41" s="887">
        <v>169.42365616935089</v>
      </c>
      <c r="J41" s="887">
        <v>109.44354552264632</v>
      </c>
      <c r="K41" s="887">
        <v>148.64725872507387</v>
      </c>
      <c r="L41" s="887">
        <v>95.884500818579994</v>
      </c>
      <c r="M41" s="888">
        <v>123.48167736077147</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1098" t="s">
        <v>901</v>
      </c>
      <c r="B44" s="858">
        <f t="shared" ref="B44:M44" si="0">IF(ISERROR((POWER(VLOOKUP(VALUE(RIGHT($A44,4)),$A$3:$M$42,COLUMN(B$42),)/VLOOKUP(VALUE(LEFT($A44,4)),$A$3:$M$42,COLUMN(B$42),),1/(VALUE(RIGHT($A44,4))-VALUE(LEFT($A44,4))))-1)*100),"n.a.",(POWER(VLOOKUP(VALUE(RIGHT($A44,4)),$A$3:$M$42,COLUMN(B$42),)/VLOOKUP(VALUE(LEFT($A44,4)),$A$3:$M$42,COLUMN(B$42),),1/(VALUE(RIGHT($A44,4))-VALUE(LEFT($A44,4))))-1)*100)</f>
        <v>1.5920717364582337</v>
      </c>
      <c r="C44" s="821">
        <f t="shared" si="0"/>
        <v>1.0926867238864713</v>
      </c>
      <c r="D44" s="821">
        <f t="shared" si="0"/>
        <v>6.6639327892548339</v>
      </c>
      <c r="E44" s="821">
        <f t="shared" si="0"/>
        <v>1.1274529575477921</v>
      </c>
      <c r="F44" s="821">
        <f t="shared" si="0"/>
        <v>3.556053728670161</v>
      </c>
      <c r="G44" s="821">
        <f t="shared" si="0"/>
        <v>3.4105222928779932</v>
      </c>
      <c r="H44" s="821">
        <f t="shared" si="0"/>
        <v>2.4377857493807609</v>
      </c>
      <c r="I44" s="821">
        <f t="shared" si="0"/>
        <v>3.5937980276215864</v>
      </c>
      <c r="J44" s="821">
        <f t="shared" si="0"/>
        <v>1.8641431979946166</v>
      </c>
      <c r="K44" s="821">
        <f t="shared" si="0"/>
        <v>2.47012573017662</v>
      </c>
      <c r="L44" s="821">
        <f t="shared" si="0"/>
        <v>2.3627617316394289</v>
      </c>
      <c r="M44" s="822">
        <f t="shared" si="0"/>
        <v>0.64249433923881938</v>
      </c>
    </row>
    <row r="45" spans="1:13" ht="12.75">
      <c r="A45" s="482"/>
      <c r="B45" s="482"/>
      <c r="C45" s="482"/>
      <c r="D45" s="482"/>
      <c r="E45" s="482"/>
      <c r="F45" s="482"/>
      <c r="G45" s="482"/>
      <c r="H45" s="482"/>
      <c r="I45" s="482"/>
      <c r="J45" s="482"/>
      <c r="K45" s="482"/>
      <c r="L45" s="482"/>
      <c r="M45" s="482"/>
    </row>
    <row r="46" spans="1:13" ht="12.75">
      <c r="A46" s="482" t="s">
        <v>902</v>
      </c>
      <c r="B46" s="482"/>
      <c r="C46" s="482"/>
      <c r="D46" s="482"/>
      <c r="E46" s="482"/>
      <c r="F46" s="482"/>
      <c r="G46" s="482"/>
      <c r="H46" s="482"/>
      <c r="I46" s="482"/>
      <c r="J46" s="482"/>
      <c r="K46" s="482"/>
      <c r="L46" s="482"/>
      <c r="M46" s="482"/>
    </row>
    <row r="47" spans="1:13" ht="12.75">
      <c r="A47" s="482" t="s">
        <v>772</v>
      </c>
      <c r="B47" s="482" t="s">
        <v>900</v>
      </c>
      <c r="C47" s="482"/>
      <c r="D47" s="482"/>
      <c r="E47" s="482"/>
      <c r="F47" s="482"/>
      <c r="G47" s="482"/>
      <c r="H47" s="482"/>
      <c r="I47" s="482"/>
      <c r="J47" s="482"/>
      <c r="K47" s="482"/>
      <c r="L47" s="482"/>
      <c r="M47" s="482"/>
    </row>
    <row r="48" spans="1:13" ht="12.75">
      <c r="A48" s="482"/>
      <c r="B48" s="482"/>
      <c r="C48" s="482"/>
      <c r="D48" s="482"/>
      <c r="E48" s="482"/>
      <c r="F48" s="482"/>
      <c r="G48" s="482"/>
      <c r="H48" s="482"/>
      <c r="I48" s="482"/>
      <c r="J48" s="482"/>
      <c r="K48" s="482"/>
      <c r="L48" s="482"/>
      <c r="M48" s="482"/>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62.xml><?xml version="1.0" encoding="utf-8"?>
<worksheet xmlns="http://schemas.openxmlformats.org/spreadsheetml/2006/main" xmlns:r="http://schemas.openxmlformats.org/officeDocument/2006/relationships">
  <dimension ref="A1:M46"/>
  <sheetViews>
    <sheetView view="pageBreakPreview" zoomScale="60" zoomScaleNormal="100" workbookViewId="0"/>
  </sheetViews>
  <sheetFormatPr defaultRowHeight="11.25"/>
  <cols>
    <col min="1" max="1" width="9.140625" style="793"/>
    <col min="2" max="13" width="10.7109375" style="793" customWidth="1"/>
    <col min="14" max="16384" width="9.140625" style="793"/>
  </cols>
  <sheetData>
    <row r="1" spans="1:13" ht="15.75">
      <c r="A1" s="511" t="s">
        <v>1018</v>
      </c>
    </row>
    <row r="3" spans="1:13" ht="25.5">
      <c r="A3" s="522"/>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4">
        <v>1970</v>
      </c>
      <c r="B4" s="830">
        <v>41.594348319118033</v>
      </c>
      <c r="C4" s="831">
        <v>62.690626917149494</v>
      </c>
      <c r="D4" s="831">
        <v>40.60117537028345</v>
      </c>
      <c r="E4" s="831">
        <v>52.267247366973677</v>
      </c>
      <c r="F4" s="831">
        <v>39.3872449866751</v>
      </c>
      <c r="G4" s="831">
        <v>34.795384377425307</v>
      </c>
      <c r="H4" s="831" t="s">
        <v>164</v>
      </c>
      <c r="I4" s="831">
        <v>48.697724252663889</v>
      </c>
      <c r="J4" s="831">
        <v>23.14058015178054</v>
      </c>
      <c r="K4" s="831">
        <v>81.302062141897167</v>
      </c>
      <c r="L4" s="831">
        <v>45.535294171790753</v>
      </c>
      <c r="M4" s="832" t="s">
        <v>164</v>
      </c>
    </row>
    <row r="5" spans="1:13" ht="12.75">
      <c r="A5" s="465">
        <v>1971</v>
      </c>
      <c r="B5" s="805">
        <v>43.139581907143167</v>
      </c>
      <c r="C5" s="806">
        <v>72.460192413209441</v>
      </c>
      <c r="D5" s="806">
        <v>39.891157361242698</v>
      </c>
      <c r="E5" s="806">
        <v>55.049165791929759</v>
      </c>
      <c r="F5" s="806">
        <v>41.847001939099457</v>
      </c>
      <c r="G5" s="806">
        <v>37.943755158269795</v>
      </c>
      <c r="H5" s="806" t="s">
        <v>164</v>
      </c>
      <c r="I5" s="806">
        <v>53.303979885645347</v>
      </c>
      <c r="J5" s="806">
        <v>23.524701812565635</v>
      </c>
      <c r="K5" s="806">
        <v>84.206843674391791</v>
      </c>
      <c r="L5" s="806">
        <v>50.891662035891265</v>
      </c>
      <c r="M5" s="807" t="s">
        <v>164</v>
      </c>
    </row>
    <row r="6" spans="1:13" ht="12.75">
      <c r="A6" s="465">
        <v>1972</v>
      </c>
      <c r="B6" s="805">
        <v>44.727244253973645</v>
      </c>
      <c r="C6" s="806">
        <v>79.629369912282755</v>
      </c>
      <c r="D6" s="806">
        <v>42.673423630614685</v>
      </c>
      <c r="E6" s="806">
        <v>57.236536214181847</v>
      </c>
      <c r="F6" s="806">
        <v>44.703096727943247</v>
      </c>
      <c r="G6" s="806">
        <v>46.973528418452716</v>
      </c>
      <c r="H6" s="806" t="s">
        <v>164</v>
      </c>
      <c r="I6" s="806">
        <v>60.217609024430345</v>
      </c>
      <c r="J6" s="806">
        <v>27.211562296828859</v>
      </c>
      <c r="K6" s="806">
        <v>87.728413235290446</v>
      </c>
      <c r="L6" s="806">
        <v>53.03907678896568</v>
      </c>
      <c r="M6" s="807" t="s">
        <v>164</v>
      </c>
    </row>
    <row r="7" spans="1:13" ht="12.75">
      <c r="A7" s="465">
        <v>1973</v>
      </c>
      <c r="B7" s="805">
        <v>43.658447825469537</v>
      </c>
      <c r="C7" s="806">
        <v>82.646067678810482</v>
      </c>
      <c r="D7" s="806">
        <v>46.165290015595424</v>
      </c>
      <c r="E7" s="806">
        <v>61.554971107867118</v>
      </c>
      <c r="F7" s="806">
        <v>46.464294039446671</v>
      </c>
      <c r="G7" s="806">
        <v>51.621961183036873</v>
      </c>
      <c r="H7" s="806">
        <v>54.760147118162713</v>
      </c>
      <c r="I7" s="806">
        <v>65.415283605903383</v>
      </c>
      <c r="J7" s="806">
        <v>32.072066513801971</v>
      </c>
      <c r="K7" s="806">
        <v>89.729941551052789</v>
      </c>
      <c r="L7" s="806">
        <v>60.408696743652037</v>
      </c>
      <c r="M7" s="807" t="s">
        <v>164</v>
      </c>
    </row>
    <row r="8" spans="1:13" ht="12.75">
      <c r="A8" s="465">
        <v>1974</v>
      </c>
      <c r="B8" s="805">
        <v>44.891871313777493</v>
      </c>
      <c r="C8" s="806">
        <v>83.383508721961448</v>
      </c>
      <c r="D8" s="806">
        <v>49.128002406262205</v>
      </c>
      <c r="E8" s="806">
        <v>61.900642727221793</v>
      </c>
      <c r="F8" s="806">
        <v>47.676240443465012</v>
      </c>
      <c r="G8" s="806">
        <v>54.975251406455691</v>
      </c>
      <c r="H8" s="806">
        <v>50.363397985131172</v>
      </c>
      <c r="I8" s="806">
        <v>66.978140990820606</v>
      </c>
      <c r="J8" s="806">
        <v>34.465312846481062</v>
      </c>
      <c r="K8" s="806">
        <v>90.141082129246726</v>
      </c>
      <c r="L8" s="806">
        <v>55.971209475408386</v>
      </c>
      <c r="M8" s="807" t="s">
        <v>164</v>
      </c>
    </row>
    <row r="9" spans="1:13" ht="12.75">
      <c r="A9" s="465">
        <v>1975</v>
      </c>
      <c r="B9" s="805">
        <v>46.480100523548671</v>
      </c>
      <c r="C9" s="806">
        <v>81.486038022633096</v>
      </c>
      <c r="D9" s="806">
        <v>43.115703361047593</v>
      </c>
      <c r="E9" s="806">
        <v>65.705000775809083</v>
      </c>
      <c r="F9" s="806">
        <v>51.515380217354711</v>
      </c>
      <c r="G9" s="806">
        <v>52.760448399098607</v>
      </c>
      <c r="H9" s="806">
        <v>49.11974201444918</v>
      </c>
      <c r="I9" s="806">
        <v>70.045617850867856</v>
      </c>
      <c r="J9" s="806">
        <v>34.129753077087798</v>
      </c>
      <c r="K9" s="806">
        <v>88.079690755506121</v>
      </c>
      <c r="L9" s="806">
        <v>56.805939931083373</v>
      </c>
      <c r="M9" s="807" t="s">
        <v>164</v>
      </c>
    </row>
    <row r="10" spans="1:13" ht="12.75">
      <c r="A10" s="465">
        <v>1976</v>
      </c>
      <c r="B10" s="805">
        <v>47.298555625333798</v>
      </c>
      <c r="C10" s="806">
        <v>86.329739335418537</v>
      </c>
      <c r="D10" s="806">
        <v>42.034400705573582</v>
      </c>
      <c r="E10" s="806">
        <v>64.726143208254825</v>
      </c>
      <c r="F10" s="806">
        <v>55.45353221452509</v>
      </c>
      <c r="G10" s="806">
        <v>64.041475107386276</v>
      </c>
      <c r="H10" s="806">
        <v>48.36298525149077</v>
      </c>
      <c r="I10" s="806">
        <v>77.463454199245874</v>
      </c>
      <c r="J10" s="806">
        <v>34.875964024354005</v>
      </c>
      <c r="K10" s="806">
        <v>89.369631130115621</v>
      </c>
      <c r="L10" s="806">
        <v>58.570977370463346</v>
      </c>
      <c r="M10" s="807" t="s">
        <v>164</v>
      </c>
    </row>
    <row r="11" spans="1:13" ht="12.75">
      <c r="A11" s="465">
        <v>1977</v>
      </c>
      <c r="B11" s="805">
        <v>48.455670284327198</v>
      </c>
      <c r="C11" s="806">
        <v>88.913919273750395</v>
      </c>
      <c r="D11" s="806">
        <v>45.405753150910684</v>
      </c>
      <c r="E11" s="806">
        <v>70.116233086988046</v>
      </c>
      <c r="F11" s="806">
        <v>55.581065313301558</v>
      </c>
      <c r="G11" s="806">
        <v>64.191861697342077</v>
      </c>
      <c r="H11" s="806">
        <v>49.872101368256509</v>
      </c>
      <c r="I11" s="806">
        <v>83.904185156491778</v>
      </c>
      <c r="J11" s="806">
        <v>37.072430720085421</v>
      </c>
      <c r="K11" s="806">
        <v>87.313581334177684</v>
      </c>
      <c r="L11" s="806">
        <v>56.417964678206566</v>
      </c>
      <c r="M11" s="807">
        <v>77.757689687341923</v>
      </c>
    </row>
    <row r="12" spans="1:13" ht="12.75">
      <c r="A12" s="465">
        <v>1978</v>
      </c>
      <c r="B12" s="805">
        <v>51.122071592227122</v>
      </c>
      <c r="C12" s="806">
        <v>91.244687806065926</v>
      </c>
      <c r="D12" s="806">
        <v>46.43775580241325</v>
      </c>
      <c r="E12" s="806">
        <v>70.979575301800338</v>
      </c>
      <c r="F12" s="806">
        <v>57.649631917936979</v>
      </c>
      <c r="G12" s="806">
        <v>69.421857128594468</v>
      </c>
      <c r="H12" s="806">
        <v>51.181512711180524</v>
      </c>
      <c r="I12" s="806">
        <v>86.446937410389722</v>
      </c>
      <c r="J12" s="806">
        <v>38.886079581672327</v>
      </c>
      <c r="K12" s="806">
        <v>89.014435474691211</v>
      </c>
      <c r="L12" s="806">
        <v>58.98892551673174</v>
      </c>
      <c r="M12" s="807">
        <v>76.626364527288132</v>
      </c>
    </row>
    <row r="13" spans="1:13" ht="12.75">
      <c r="A13" s="465">
        <v>1979</v>
      </c>
      <c r="B13" s="805">
        <v>54.054155807572457</v>
      </c>
      <c r="C13" s="806">
        <v>92.577197418860706</v>
      </c>
      <c r="D13" s="806">
        <v>52.237981994861812</v>
      </c>
      <c r="E13" s="806">
        <v>66.84740795505256</v>
      </c>
      <c r="F13" s="806">
        <v>62.058654873974753</v>
      </c>
      <c r="G13" s="806">
        <v>73.998646217712562</v>
      </c>
      <c r="H13" s="806">
        <v>52.523756016060709</v>
      </c>
      <c r="I13" s="806">
        <v>84.648553288045917</v>
      </c>
      <c r="J13" s="806">
        <v>39.644877686253558</v>
      </c>
      <c r="K13" s="806">
        <v>93.299855996022885</v>
      </c>
      <c r="L13" s="806">
        <v>58.488226422938965</v>
      </c>
      <c r="M13" s="807">
        <v>75.907960779629107</v>
      </c>
    </row>
    <row r="14" spans="1:13" ht="12.75">
      <c r="A14" s="465">
        <v>1980</v>
      </c>
      <c r="B14" s="805">
        <v>56.876687426348958</v>
      </c>
      <c r="C14" s="806">
        <v>82.698159215360405</v>
      </c>
      <c r="D14" s="806">
        <v>56.241447998498991</v>
      </c>
      <c r="E14" s="806">
        <v>67.373968668430109</v>
      </c>
      <c r="F14" s="806">
        <v>61.541686036358428</v>
      </c>
      <c r="G14" s="806">
        <v>69.277699621348759</v>
      </c>
      <c r="H14" s="806">
        <v>51.509798157005982</v>
      </c>
      <c r="I14" s="806">
        <v>91.208974842755723</v>
      </c>
      <c r="J14" s="806">
        <v>41.608804616756821</v>
      </c>
      <c r="K14" s="806">
        <v>95.079882155454612</v>
      </c>
      <c r="L14" s="806">
        <v>56.727461833887148</v>
      </c>
      <c r="M14" s="807">
        <v>73.29946027517785</v>
      </c>
    </row>
    <row r="15" spans="1:13" ht="12.75">
      <c r="A15" s="465">
        <v>1981</v>
      </c>
      <c r="B15" s="805">
        <v>60.513397445800663</v>
      </c>
      <c r="C15" s="806">
        <v>81.832381132428381</v>
      </c>
      <c r="D15" s="806">
        <v>55.384062548631618</v>
      </c>
      <c r="E15" s="806">
        <v>64.131537226107127</v>
      </c>
      <c r="F15" s="806">
        <v>60.039874607460533</v>
      </c>
      <c r="G15" s="806">
        <v>67.030226740098499</v>
      </c>
      <c r="H15" s="806">
        <v>55.02523842602502</v>
      </c>
      <c r="I15" s="806">
        <v>89.307688761886354</v>
      </c>
      <c r="J15" s="806">
        <v>49.697321626038189</v>
      </c>
      <c r="K15" s="806">
        <v>88.40667440256378</v>
      </c>
      <c r="L15" s="806">
        <v>57.137450053695218</v>
      </c>
      <c r="M15" s="807">
        <v>71.220834735541033</v>
      </c>
    </row>
    <row r="16" spans="1:13" ht="12.75">
      <c r="A16" s="465">
        <v>1982</v>
      </c>
      <c r="B16" s="805">
        <v>68.96584277480018</v>
      </c>
      <c r="C16" s="806">
        <v>76.992833000682708</v>
      </c>
      <c r="D16" s="806">
        <v>62.306712033472593</v>
      </c>
      <c r="E16" s="806">
        <v>65.515641506605661</v>
      </c>
      <c r="F16" s="806">
        <v>60.544742202213875</v>
      </c>
      <c r="G16" s="806">
        <v>60.79551709970265</v>
      </c>
      <c r="H16" s="806">
        <v>54.619603718319901</v>
      </c>
      <c r="I16" s="806">
        <v>85.937080458363809</v>
      </c>
      <c r="J16" s="806">
        <v>54.463003283722422</v>
      </c>
      <c r="K16" s="806">
        <v>96.778771646520582</v>
      </c>
      <c r="L16" s="806">
        <v>59.014122339381935</v>
      </c>
      <c r="M16" s="807">
        <v>63.343382330203696</v>
      </c>
    </row>
    <row r="17" spans="1:13" ht="12.75">
      <c r="A17" s="465">
        <v>1983</v>
      </c>
      <c r="B17" s="805">
        <v>85.999670293182461</v>
      </c>
      <c r="C17" s="806">
        <v>85.245647313997168</v>
      </c>
      <c r="D17" s="806">
        <v>66.966460782011197</v>
      </c>
      <c r="E17" s="806">
        <v>67.863577021200385</v>
      </c>
      <c r="F17" s="806">
        <v>63.69225515609039</v>
      </c>
      <c r="G17" s="806">
        <v>66.018313821875637</v>
      </c>
      <c r="H17" s="806">
        <v>61.103902879343941</v>
      </c>
      <c r="I17" s="806">
        <v>88.256284201791331</v>
      </c>
      <c r="J17" s="806">
        <v>58.006630665060598</v>
      </c>
      <c r="K17" s="806">
        <v>102.79712820347403</v>
      </c>
      <c r="L17" s="806">
        <v>63.299889333249986</v>
      </c>
      <c r="M17" s="807">
        <v>73.830116094601749</v>
      </c>
    </row>
    <row r="18" spans="1:13" ht="12.75">
      <c r="A18" s="465">
        <v>1984</v>
      </c>
      <c r="B18" s="805">
        <v>96.503387279907102</v>
      </c>
      <c r="C18" s="806">
        <v>92.305117715961245</v>
      </c>
      <c r="D18" s="806">
        <v>63.392257013708502</v>
      </c>
      <c r="E18" s="806">
        <v>70.88842209743261</v>
      </c>
      <c r="F18" s="806">
        <v>65.729364917136493</v>
      </c>
      <c r="G18" s="806">
        <v>71.195840523975122</v>
      </c>
      <c r="H18" s="806">
        <v>60.798162609615993</v>
      </c>
      <c r="I18" s="806">
        <v>87.781657454762694</v>
      </c>
      <c r="J18" s="806">
        <v>60.349511958819654</v>
      </c>
      <c r="K18" s="806">
        <v>111.35635324603892</v>
      </c>
      <c r="L18" s="806">
        <v>63.771483408269425</v>
      </c>
      <c r="M18" s="807">
        <v>76.209494903471125</v>
      </c>
    </row>
    <row r="19" spans="1:13" ht="12.75">
      <c r="A19" s="465">
        <v>1985</v>
      </c>
      <c r="B19" s="805">
        <v>101.29161972214193</v>
      </c>
      <c r="C19" s="806">
        <v>97.950362957157466</v>
      </c>
      <c r="D19" s="806">
        <v>64.985524111084047</v>
      </c>
      <c r="E19" s="806">
        <v>73.712101064668374</v>
      </c>
      <c r="F19" s="806">
        <v>65.512486526074682</v>
      </c>
      <c r="G19" s="806">
        <v>74.488849879540581</v>
      </c>
      <c r="H19" s="806">
        <v>71.297595002525313</v>
      </c>
      <c r="I19" s="806">
        <v>90.62319381545781</v>
      </c>
      <c r="J19" s="806">
        <v>64.220896944712479</v>
      </c>
      <c r="K19" s="806">
        <v>108.55769236617175</v>
      </c>
      <c r="L19" s="806">
        <v>64.404623296875371</v>
      </c>
      <c r="M19" s="807">
        <v>74.407222997391287</v>
      </c>
    </row>
    <row r="20" spans="1:13" ht="12.75">
      <c r="A20" s="465">
        <v>1986</v>
      </c>
      <c r="B20" s="805">
        <v>92.859949507899756</v>
      </c>
      <c r="C20" s="806">
        <v>95.064439194494881</v>
      </c>
      <c r="D20" s="806">
        <v>64.451177333330591</v>
      </c>
      <c r="E20" s="806">
        <v>78.294691394141068</v>
      </c>
      <c r="F20" s="806">
        <v>70.112276225991891</v>
      </c>
      <c r="G20" s="806">
        <v>72.385384870136804</v>
      </c>
      <c r="H20" s="806">
        <v>71.135071087567241</v>
      </c>
      <c r="I20" s="806">
        <v>103.15254872230233</v>
      </c>
      <c r="J20" s="806">
        <v>67.716054811998077</v>
      </c>
      <c r="K20" s="806">
        <v>106.88437758070479</v>
      </c>
      <c r="L20" s="806">
        <v>71.72267968685496</v>
      </c>
      <c r="M20" s="807">
        <v>78.311279563823774</v>
      </c>
    </row>
    <row r="21" spans="1:13" ht="12.75">
      <c r="A21" s="465">
        <v>1987</v>
      </c>
      <c r="B21" s="805">
        <v>95.990504026106947</v>
      </c>
      <c r="C21" s="806">
        <v>98.342748090018986</v>
      </c>
      <c r="D21" s="806">
        <v>71.147779235575214</v>
      </c>
      <c r="E21" s="806">
        <v>80.886588840737673</v>
      </c>
      <c r="F21" s="806">
        <v>69.620421978970128</v>
      </c>
      <c r="G21" s="806">
        <v>77.204976958178932</v>
      </c>
      <c r="H21" s="806">
        <v>78.187621964689754</v>
      </c>
      <c r="I21" s="806">
        <v>108.8080273541631</v>
      </c>
      <c r="J21" s="806">
        <v>71.957509483099443</v>
      </c>
      <c r="K21" s="806">
        <v>109.52840468857711</v>
      </c>
      <c r="L21" s="806">
        <v>78.570086939460225</v>
      </c>
      <c r="M21" s="807">
        <v>75.742336175664164</v>
      </c>
    </row>
    <row r="22" spans="1:13" ht="12.75">
      <c r="A22" s="465">
        <v>1988</v>
      </c>
      <c r="B22" s="805">
        <v>105.04435080125005</v>
      </c>
      <c r="C22" s="806">
        <v>99.495982237455522</v>
      </c>
      <c r="D22" s="806">
        <v>76.012303748069741</v>
      </c>
      <c r="E22" s="806">
        <v>84.004686921707432</v>
      </c>
      <c r="F22" s="806">
        <v>74.542695476015908</v>
      </c>
      <c r="G22" s="806">
        <v>81.560087775022936</v>
      </c>
      <c r="H22" s="806">
        <v>81.588321435481149</v>
      </c>
      <c r="I22" s="806">
        <v>116.088881148247</v>
      </c>
      <c r="J22" s="806">
        <v>74.691596621749142</v>
      </c>
      <c r="K22" s="806">
        <v>110.7097120782305</v>
      </c>
      <c r="L22" s="806">
        <v>86.635814568669176</v>
      </c>
      <c r="M22" s="807">
        <v>77.129548657393514</v>
      </c>
    </row>
    <row r="23" spans="1:13" ht="12.75">
      <c r="A23" s="465">
        <v>1989</v>
      </c>
      <c r="B23" s="805">
        <v>105.47597930288129</v>
      </c>
      <c r="C23" s="806">
        <v>97.23553305716122</v>
      </c>
      <c r="D23" s="806">
        <v>82.752844869014282</v>
      </c>
      <c r="E23" s="806">
        <v>86.629263384701687</v>
      </c>
      <c r="F23" s="806">
        <v>78.650878386428886</v>
      </c>
      <c r="G23" s="806">
        <v>83.820039516710523</v>
      </c>
      <c r="H23" s="806">
        <v>85.556094907592296</v>
      </c>
      <c r="I23" s="806">
        <v>118.90069529691345</v>
      </c>
      <c r="J23" s="806">
        <v>75.009645642715952</v>
      </c>
      <c r="K23" s="806">
        <v>111.97361238456735</v>
      </c>
      <c r="L23" s="806">
        <v>81.455714465106908</v>
      </c>
      <c r="M23" s="807">
        <v>82.482935976565287</v>
      </c>
    </row>
    <row r="24" spans="1:13" ht="12.75">
      <c r="A24" s="465">
        <v>1990</v>
      </c>
      <c r="B24" s="805">
        <v>94.076212166642449</v>
      </c>
      <c r="C24" s="806">
        <v>94.575984414563706</v>
      </c>
      <c r="D24" s="806">
        <v>81.495964164952582</v>
      </c>
      <c r="E24" s="806">
        <v>88.865530220351161</v>
      </c>
      <c r="F24" s="806">
        <v>80.013342646263865</v>
      </c>
      <c r="G24" s="806">
        <v>84.797124280606226</v>
      </c>
      <c r="H24" s="806">
        <v>87.839519694222972</v>
      </c>
      <c r="I24" s="806">
        <v>114.0883970277375</v>
      </c>
      <c r="J24" s="806">
        <v>80.529689736861087</v>
      </c>
      <c r="K24" s="806">
        <v>106.19496309353372</v>
      </c>
      <c r="L24" s="806">
        <v>78.870881463221195</v>
      </c>
      <c r="M24" s="807">
        <v>83.760911912912803</v>
      </c>
    </row>
    <row r="25" spans="1:13" ht="12.75">
      <c r="A25" s="465">
        <v>1991</v>
      </c>
      <c r="B25" s="805">
        <v>94.957721840752583</v>
      </c>
      <c r="C25" s="806">
        <v>89.059492668774894</v>
      </c>
      <c r="D25" s="806">
        <v>83.968879602354392</v>
      </c>
      <c r="E25" s="806">
        <v>89.937477248443187</v>
      </c>
      <c r="F25" s="806">
        <v>82.544535581575857</v>
      </c>
      <c r="G25" s="806">
        <v>84.648287004761301</v>
      </c>
      <c r="H25" s="806">
        <v>87.53196479946925</v>
      </c>
      <c r="I25" s="806">
        <v>108.01192441833918</v>
      </c>
      <c r="J25" s="806">
        <v>81.358038119165982</v>
      </c>
      <c r="K25" s="806">
        <v>93.643527390054771</v>
      </c>
      <c r="L25" s="806">
        <v>83.493467354117712</v>
      </c>
      <c r="M25" s="807">
        <v>82.232369476743344</v>
      </c>
    </row>
    <row r="26" spans="1:13" ht="12.75">
      <c r="A26" s="465">
        <v>1992</v>
      </c>
      <c r="B26" s="805">
        <v>101.03305902096314</v>
      </c>
      <c r="C26" s="806">
        <v>95.754173594524701</v>
      </c>
      <c r="D26" s="806">
        <v>84.771566150947436</v>
      </c>
      <c r="E26" s="806">
        <v>97.35001283127805</v>
      </c>
      <c r="F26" s="806">
        <v>86.137583837339378</v>
      </c>
      <c r="G26" s="806">
        <v>90.02682732811931</v>
      </c>
      <c r="H26" s="806">
        <v>94.308296676568418</v>
      </c>
      <c r="I26" s="806">
        <v>100.16323893914222</v>
      </c>
      <c r="J26" s="806">
        <v>81.525967602355095</v>
      </c>
      <c r="K26" s="806">
        <v>91.62523472046523</v>
      </c>
      <c r="L26" s="806">
        <v>87.480036149198654</v>
      </c>
      <c r="M26" s="807">
        <v>93.578549564921502</v>
      </c>
    </row>
    <row r="27" spans="1:13" ht="12.75">
      <c r="A27" s="465">
        <v>1993</v>
      </c>
      <c r="B27" s="805">
        <v>103.81203594675044</v>
      </c>
      <c r="C27" s="806">
        <v>99.158849406322545</v>
      </c>
      <c r="D27" s="806">
        <v>96.084377421262332</v>
      </c>
      <c r="E27" s="806">
        <v>94.301066829769908</v>
      </c>
      <c r="F27" s="806">
        <v>90.560970714028883</v>
      </c>
      <c r="G27" s="806">
        <v>89.805193956780371</v>
      </c>
      <c r="H27" s="806">
        <v>93.427185657507977</v>
      </c>
      <c r="I27" s="806">
        <v>95.75005382575084</v>
      </c>
      <c r="J27" s="806">
        <v>90.680619926553192</v>
      </c>
      <c r="K27" s="806">
        <v>95.053330553641047</v>
      </c>
      <c r="L27" s="806">
        <v>99.387900608614373</v>
      </c>
      <c r="M27" s="807">
        <v>92.336126778552753</v>
      </c>
    </row>
    <row r="28" spans="1:13" ht="12.75">
      <c r="A28" s="465">
        <v>1994</v>
      </c>
      <c r="B28" s="805">
        <v>102.37408960433223</v>
      </c>
      <c r="C28" s="806">
        <v>98.816543337784026</v>
      </c>
      <c r="D28" s="806">
        <v>97.05046824970114</v>
      </c>
      <c r="E28" s="806">
        <v>101.97929048926251</v>
      </c>
      <c r="F28" s="806">
        <v>98.714330955933605</v>
      </c>
      <c r="G28" s="806">
        <v>95.271942390869384</v>
      </c>
      <c r="H28" s="806">
        <v>91.378199824107895</v>
      </c>
      <c r="I28" s="806">
        <v>104.18350492936166</v>
      </c>
      <c r="J28" s="806">
        <v>100.91244156498864</v>
      </c>
      <c r="K28" s="806">
        <v>98.310945508547604</v>
      </c>
      <c r="L28" s="806">
        <v>98.031126707238613</v>
      </c>
      <c r="M28" s="807">
        <v>99.126175441920864</v>
      </c>
    </row>
    <row r="29" spans="1:13" ht="12.75">
      <c r="A29" s="465">
        <v>1995</v>
      </c>
      <c r="B29" s="805">
        <v>100</v>
      </c>
      <c r="C29" s="806">
        <v>99.999999999711207</v>
      </c>
      <c r="D29" s="806">
        <v>100</v>
      </c>
      <c r="E29" s="806">
        <v>100</v>
      </c>
      <c r="F29" s="806">
        <v>100</v>
      </c>
      <c r="G29" s="806">
        <v>100</v>
      </c>
      <c r="H29" s="806">
        <v>100</v>
      </c>
      <c r="I29" s="806">
        <v>100</v>
      </c>
      <c r="J29" s="806">
        <v>100</v>
      </c>
      <c r="K29" s="806">
        <v>100</v>
      </c>
      <c r="L29" s="806">
        <v>100</v>
      </c>
      <c r="M29" s="807">
        <v>100</v>
      </c>
    </row>
    <row r="30" spans="1:13" ht="12.75">
      <c r="A30" s="465">
        <v>1996</v>
      </c>
      <c r="B30" s="805">
        <v>104.02954112282868</v>
      </c>
      <c r="C30" s="806">
        <v>97.496222746707403</v>
      </c>
      <c r="D30" s="806">
        <v>107.89507772020721</v>
      </c>
      <c r="E30" s="806">
        <v>102.21882052449072</v>
      </c>
      <c r="F30" s="806">
        <v>101.38526591626456</v>
      </c>
      <c r="G30" s="806">
        <v>102.2769816921279</v>
      </c>
      <c r="H30" s="806">
        <v>107.54210991776415</v>
      </c>
      <c r="I30" s="806">
        <v>100.61102876633264</v>
      </c>
      <c r="J30" s="806">
        <v>92.343936312626795</v>
      </c>
      <c r="K30" s="806">
        <v>89.339654724039164</v>
      </c>
      <c r="L30" s="806">
        <v>99.446367956748546</v>
      </c>
      <c r="M30" s="807">
        <v>97.12808207300391</v>
      </c>
    </row>
    <row r="31" spans="1:13" ht="12.75">
      <c r="A31" s="465">
        <v>1997</v>
      </c>
      <c r="B31" s="805">
        <v>111.63208288355449</v>
      </c>
      <c r="C31" s="806">
        <v>111.97678956822142</v>
      </c>
      <c r="D31" s="806">
        <v>106.17837922609039</v>
      </c>
      <c r="E31" s="806">
        <v>107.6642705814111</v>
      </c>
      <c r="F31" s="806">
        <v>104.2433791406455</v>
      </c>
      <c r="G31" s="806">
        <v>103.68168973905185</v>
      </c>
      <c r="H31" s="806">
        <v>108.97232101506641</v>
      </c>
      <c r="I31" s="806">
        <v>95.125387984878742</v>
      </c>
      <c r="J31" s="806">
        <v>96.786659152963836</v>
      </c>
      <c r="K31" s="806">
        <v>91.881572165029596</v>
      </c>
      <c r="L31" s="806">
        <v>101.04381937218835</v>
      </c>
      <c r="M31" s="807">
        <v>110.90118745661546</v>
      </c>
    </row>
    <row r="32" spans="1:13" ht="12.75">
      <c r="A32" s="465">
        <v>1998</v>
      </c>
      <c r="B32" s="805">
        <v>114.71590940247609</v>
      </c>
      <c r="C32" s="806">
        <v>119.92140500465487</v>
      </c>
      <c r="D32" s="806">
        <v>107.32521520963211</v>
      </c>
      <c r="E32" s="806">
        <v>113.66890416053106</v>
      </c>
      <c r="F32" s="806">
        <v>107.6009355278385</v>
      </c>
      <c r="G32" s="806">
        <v>105.7265787949682</v>
      </c>
      <c r="H32" s="806">
        <v>106.71682153951949</v>
      </c>
      <c r="I32" s="806">
        <v>93.854601887094731</v>
      </c>
      <c r="J32" s="806">
        <v>99.580903955274337</v>
      </c>
      <c r="K32" s="806">
        <v>97.38753474270996</v>
      </c>
      <c r="L32" s="806">
        <v>101.55774108696177</v>
      </c>
      <c r="M32" s="807">
        <v>108.75927340167812</v>
      </c>
    </row>
    <row r="33" spans="1:13" ht="12.75">
      <c r="A33" s="465">
        <v>1999</v>
      </c>
      <c r="B33" s="805">
        <v>119.29143369939126</v>
      </c>
      <c r="C33" s="806">
        <v>115.90154326153414</v>
      </c>
      <c r="D33" s="806">
        <v>101.20577987581525</v>
      </c>
      <c r="E33" s="806">
        <v>119.38167477372559</v>
      </c>
      <c r="F33" s="806">
        <v>112.09817872444019</v>
      </c>
      <c r="G33" s="806">
        <v>109.86627752611923</v>
      </c>
      <c r="H33" s="806">
        <v>105.57119085668239</v>
      </c>
      <c r="I33" s="806">
        <v>99.82608355883994</v>
      </c>
      <c r="J33" s="806">
        <v>101.15223296587872</v>
      </c>
      <c r="K33" s="806">
        <v>100.16571930883303</v>
      </c>
      <c r="L33" s="806">
        <v>104.42483571793979</v>
      </c>
      <c r="M33" s="807">
        <v>109.99641445957796</v>
      </c>
    </row>
    <row r="34" spans="1:13" ht="12.75">
      <c r="A34" s="465">
        <v>2000</v>
      </c>
      <c r="B34" s="805">
        <v>138.69322527626289</v>
      </c>
      <c r="C34" s="806">
        <v>120.54372768204115</v>
      </c>
      <c r="D34" s="806">
        <v>103.38536116292467</v>
      </c>
      <c r="E34" s="806">
        <v>127.72905886196563</v>
      </c>
      <c r="F34" s="806">
        <v>115.61874687741853</v>
      </c>
      <c r="G34" s="806">
        <v>116.25426975163192</v>
      </c>
      <c r="H34" s="806">
        <v>107.46282596912225</v>
      </c>
      <c r="I34" s="806">
        <v>104.29575228770275</v>
      </c>
      <c r="J34" s="806">
        <v>100.77470642053467</v>
      </c>
      <c r="K34" s="806">
        <v>106.48122934312947</v>
      </c>
      <c r="L34" s="806">
        <v>105.91884426618252</v>
      </c>
      <c r="M34" s="807">
        <v>108.43928534953828</v>
      </c>
    </row>
    <row r="35" spans="1:13" ht="12.75">
      <c r="A35" s="465">
        <v>2001</v>
      </c>
      <c r="B35" s="805">
        <v>150.01419863388173</v>
      </c>
      <c r="C35" s="806">
        <v>128.2864650962218</v>
      </c>
      <c r="D35" s="806">
        <v>102.1587465768856</v>
      </c>
      <c r="E35" s="806">
        <v>125.04795673483414</v>
      </c>
      <c r="F35" s="806">
        <v>116.48322447331023</v>
      </c>
      <c r="G35" s="806">
        <v>115.21670860427852</v>
      </c>
      <c r="H35" s="806">
        <v>111.55673467584992</v>
      </c>
      <c r="I35" s="806">
        <v>105.9617653780834</v>
      </c>
      <c r="J35" s="806">
        <v>103.87809914869723</v>
      </c>
      <c r="K35" s="806">
        <v>111.03275425147639</v>
      </c>
      <c r="L35" s="806">
        <v>113.95516105404205</v>
      </c>
      <c r="M35" s="807">
        <v>109.88912272778724</v>
      </c>
    </row>
    <row r="36" spans="1:13" ht="12.75">
      <c r="A36" s="465">
        <v>2002</v>
      </c>
      <c r="B36" s="805">
        <v>150.12457538072115</v>
      </c>
      <c r="C36" s="806">
        <v>126.76760368418635</v>
      </c>
      <c r="D36" s="806">
        <v>103.28297345777032</v>
      </c>
      <c r="E36" s="806">
        <v>133.0505306990041</v>
      </c>
      <c r="F36" s="806">
        <v>120.17937792976015</v>
      </c>
      <c r="G36" s="806">
        <v>118.45205709706475</v>
      </c>
      <c r="H36" s="806">
        <v>119.24496475529824</v>
      </c>
      <c r="I36" s="806">
        <v>102.36075845298637</v>
      </c>
      <c r="J36" s="806">
        <v>101.27479225920466</v>
      </c>
      <c r="K36" s="806">
        <v>115.11826957663237</v>
      </c>
      <c r="L36" s="806">
        <v>117.51546495391872</v>
      </c>
      <c r="M36" s="807">
        <v>115.08442298247121</v>
      </c>
    </row>
    <row r="37" spans="1:13" ht="12.75">
      <c r="A37" s="465">
        <v>2003</v>
      </c>
      <c r="B37" s="805">
        <v>165.9155266159124</v>
      </c>
      <c r="C37" s="806">
        <v>129.09464787772998</v>
      </c>
      <c r="D37" s="806">
        <v>105.58960303298467</v>
      </c>
      <c r="E37" s="806">
        <v>137.30409088547864</v>
      </c>
      <c r="F37" s="806">
        <v>128.67439247138645</v>
      </c>
      <c r="G37" s="806">
        <v>116.10777332521704</v>
      </c>
      <c r="H37" s="806">
        <v>124.31522970941604</v>
      </c>
      <c r="I37" s="806">
        <v>97.467152684996364</v>
      </c>
      <c r="J37" s="806">
        <v>104.76931554824999</v>
      </c>
      <c r="K37" s="806">
        <v>112.85650116969171</v>
      </c>
      <c r="L37" s="806">
        <v>124.79505705438069</v>
      </c>
      <c r="M37" s="807">
        <v>119.18025478926771</v>
      </c>
    </row>
    <row r="38" spans="1:13" ht="12.75">
      <c r="A38" s="465">
        <v>2004</v>
      </c>
      <c r="B38" s="805">
        <v>207.36710234399411</v>
      </c>
      <c r="C38" s="806">
        <v>126.54658786035206</v>
      </c>
      <c r="D38" s="806">
        <v>114.93411931355865</v>
      </c>
      <c r="E38" s="806">
        <v>136.60019036435631</v>
      </c>
      <c r="F38" s="806">
        <v>133.06667238390912</v>
      </c>
      <c r="G38" s="806">
        <v>120.03190047772144</v>
      </c>
      <c r="H38" s="806">
        <v>135.43982081317043</v>
      </c>
      <c r="I38" s="806">
        <v>105.38166602155596</v>
      </c>
      <c r="J38" s="806">
        <v>112.95860459966299</v>
      </c>
      <c r="K38" s="806">
        <v>120.79219939003896</v>
      </c>
      <c r="L38" s="806">
        <v>137.84963318053326</v>
      </c>
      <c r="M38" s="807">
        <v>127.11910801347784</v>
      </c>
    </row>
    <row r="39" spans="1:13" ht="12.75">
      <c r="A39" s="465">
        <v>2005</v>
      </c>
      <c r="B39" s="805">
        <v>225.47773848381576</v>
      </c>
      <c r="C39" s="806" t="s">
        <v>164</v>
      </c>
      <c r="D39" s="806">
        <v>128.68661550867378</v>
      </c>
      <c r="E39" s="806">
        <v>141.88756042046512</v>
      </c>
      <c r="F39" s="806">
        <v>134.3170072252725</v>
      </c>
      <c r="G39" s="806">
        <v>118.59287391120169</v>
      </c>
      <c r="H39" s="806">
        <v>139.48123131616069</v>
      </c>
      <c r="I39" s="806">
        <v>109.59364662795954</v>
      </c>
      <c r="J39" s="806">
        <v>115.81919563020345</v>
      </c>
      <c r="K39" s="806">
        <v>129.1710210800037</v>
      </c>
      <c r="L39" s="806">
        <v>153.00199187688546</v>
      </c>
      <c r="M39" s="807">
        <v>129.12705441818878</v>
      </c>
    </row>
    <row r="40" spans="1:13" ht="12.75">
      <c r="A40" s="465">
        <v>2006</v>
      </c>
      <c r="B40" s="805">
        <v>219.80625013815492</v>
      </c>
      <c r="C40" s="806" t="s">
        <v>164</v>
      </c>
      <c r="D40" s="806">
        <v>134.80705688230177</v>
      </c>
      <c r="E40" s="806">
        <v>154.67187699984771</v>
      </c>
      <c r="F40" s="806">
        <v>148.93028890836385</v>
      </c>
      <c r="G40" s="806">
        <v>120.79597381270342</v>
      </c>
      <c r="H40" s="806">
        <v>142.87113615206556</v>
      </c>
      <c r="I40" s="806">
        <v>112.97927190638485</v>
      </c>
      <c r="J40" s="806">
        <v>118.80718966509883</v>
      </c>
      <c r="K40" s="806">
        <v>141.67855543097255</v>
      </c>
      <c r="L40" s="806">
        <v>157.4889565232514</v>
      </c>
      <c r="M40" s="807">
        <v>121.43683723009008</v>
      </c>
    </row>
    <row r="41" spans="1:13" ht="12.75">
      <c r="A41" s="466">
        <v>2007</v>
      </c>
      <c r="B41" s="808">
        <v>230.52171500756597</v>
      </c>
      <c r="C41" s="517" t="s">
        <v>164</v>
      </c>
      <c r="D41" s="517">
        <v>139.84401595453747</v>
      </c>
      <c r="E41" s="517">
        <v>150.99744709984273</v>
      </c>
      <c r="F41" s="517">
        <v>145.59541530430468</v>
      </c>
      <c r="G41" s="517">
        <v>117.98263818888235</v>
      </c>
      <c r="H41" s="517" t="s">
        <v>164</v>
      </c>
      <c r="I41" s="517">
        <v>110.83359904906331</v>
      </c>
      <c r="J41" s="517">
        <v>119.30630451075393</v>
      </c>
      <c r="K41" s="517">
        <v>140.42689163630263</v>
      </c>
      <c r="L41" s="517">
        <v>154.07193661661842</v>
      </c>
      <c r="M41" s="809">
        <v>120.02780789799651</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1098" t="s">
        <v>901</v>
      </c>
      <c r="B44" s="858">
        <f t="shared" ref="B44:M44" si="0">IF(ISERROR((POWER(VLOOKUP(VALUE(RIGHT($A44,4)),$A$3:$M$42,COLUMN(B$42),)/VLOOKUP(VALUE(LEFT($A44,4)),$A$3:$M$42,COLUMN(B$42),),1/(VALUE(RIGHT($A44,4))-VALUE(LEFT($A44,4))))-1)*100),"n.a.",(POWER(VLOOKUP(VALUE(RIGHT($A44,4)),$A$3:$M$42,COLUMN(B$42),)/VLOOKUP(VALUE(LEFT($A44,4)),$A$3:$M$42,COLUMN(B$42),),1/(VALUE(RIGHT($A44,4))-VALUE(LEFT($A44,4))))-1)*100)</f>
        <v>5.5379284031049858</v>
      </c>
      <c r="C44" s="821">
        <f t="shared" si="0"/>
        <v>1.7883579082101475</v>
      </c>
      <c r="D44" s="821">
        <f t="shared" si="0"/>
        <v>3.0227219065373845</v>
      </c>
      <c r="E44" s="821">
        <f t="shared" si="0"/>
        <v>2.9887923435757413</v>
      </c>
      <c r="F44" s="821">
        <f t="shared" si="0"/>
        <v>3.265240959578386</v>
      </c>
      <c r="G44" s="821">
        <f t="shared" si="0"/>
        <v>2.3165688175741606</v>
      </c>
      <c r="H44" s="821">
        <f t="shared" si="0"/>
        <v>4.1103776328634156</v>
      </c>
      <c r="I44" s="821">
        <f t="shared" si="0"/>
        <v>0.60362859614657705</v>
      </c>
      <c r="J44" s="821">
        <f t="shared" si="0"/>
        <v>4.2490853567629383</v>
      </c>
      <c r="K44" s="821">
        <f t="shared" si="0"/>
        <v>1.0022993134250369</v>
      </c>
      <c r="L44" s="821">
        <f t="shared" si="0"/>
        <v>3.7688915355923447</v>
      </c>
      <c r="M44" s="822">
        <f t="shared" si="0"/>
        <v>2.3205625437050292</v>
      </c>
    </row>
    <row r="45" spans="1:13" ht="12.75">
      <c r="A45" s="482"/>
      <c r="B45" s="482"/>
      <c r="C45" s="482"/>
      <c r="D45" s="482"/>
      <c r="E45" s="482"/>
      <c r="F45" s="482"/>
      <c r="G45" s="482"/>
      <c r="H45" s="482"/>
      <c r="I45" s="482"/>
      <c r="J45" s="482"/>
      <c r="K45" s="482"/>
      <c r="L45" s="482"/>
      <c r="M45" s="482"/>
    </row>
    <row r="46" spans="1:13">
      <c r="A46" s="793" t="s">
        <v>772</v>
      </c>
      <c r="B46" s="793" t="s">
        <v>900</v>
      </c>
    </row>
  </sheetData>
  <pageMargins left="0.70866141732283472" right="0.70866141732283472" top="0.74803149606299213" bottom="0.74803149606299213" header="0.31496062992125984" footer="0.31496062992125984"/>
  <pageSetup scale="83" orientation="landscape" horizontalDpi="0" verticalDpi="0" r:id="rId1"/>
</worksheet>
</file>

<file path=xl/worksheets/sheet63.xml><?xml version="1.0" encoding="utf-8"?>
<worksheet xmlns="http://schemas.openxmlformats.org/spreadsheetml/2006/main" xmlns:r="http://schemas.openxmlformats.org/officeDocument/2006/relationships">
  <dimension ref="A1:M46"/>
  <sheetViews>
    <sheetView view="pageBreakPreview" zoomScale="60" zoomScaleNormal="100" workbookViewId="0"/>
  </sheetViews>
  <sheetFormatPr defaultRowHeight="11.25"/>
  <cols>
    <col min="1" max="1" width="9.140625" style="793"/>
    <col min="2" max="13" width="10.7109375" style="793" customWidth="1"/>
    <col min="14" max="16384" width="9.140625" style="793"/>
  </cols>
  <sheetData>
    <row r="1" spans="1:13" ht="15.75">
      <c r="A1" s="511" t="s">
        <v>1019</v>
      </c>
    </row>
    <row r="3" spans="1:13" ht="25.5">
      <c r="A3" s="522"/>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4">
        <v>1970</v>
      </c>
      <c r="B4" s="830">
        <v>55.07095827771937</v>
      </c>
      <c r="C4" s="831">
        <v>56.213684174089686</v>
      </c>
      <c r="D4" s="831">
        <v>17.652724915767109</v>
      </c>
      <c r="E4" s="831">
        <v>189.48416790696035</v>
      </c>
      <c r="F4" s="831">
        <v>48.203699860558153</v>
      </c>
      <c r="G4" s="831">
        <v>39.925779602263596</v>
      </c>
      <c r="H4" s="831" t="s">
        <v>164</v>
      </c>
      <c r="I4" s="831">
        <v>34.999706723436361</v>
      </c>
      <c r="J4" s="831">
        <v>48.184785728285412</v>
      </c>
      <c r="K4" s="831">
        <v>39.923617807449823</v>
      </c>
      <c r="L4" s="831">
        <v>58.962612244051584</v>
      </c>
      <c r="M4" s="832" t="s">
        <v>164</v>
      </c>
    </row>
    <row r="5" spans="1:13" ht="12.75">
      <c r="A5" s="465">
        <v>1971</v>
      </c>
      <c r="B5" s="805">
        <v>54.618263938286816</v>
      </c>
      <c r="C5" s="806">
        <v>56.158566103944999</v>
      </c>
      <c r="D5" s="806">
        <v>23.535924390097609</v>
      </c>
      <c r="E5" s="806">
        <v>199.85368205346657</v>
      </c>
      <c r="F5" s="806">
        <v>48.30315282039264</v>
      </c>
      <c r="G5" s="806">
        <v>38.844550978006943</v>
      </c>
      <c r="H5" s="806" t="s">
        <v>164</v>
      </c>
      <c r="I5" s="806">
        <v>36.349118223534191</v>
      </c>
      <c r="J5" s="806">
        <v>50.999039962187197</v>
      </c>
      <c r="K5" s="806">
        <v>41.83988753389842</v>
      </c>
      <c r="L5" s="806">
        <v>56.702456788115178</v>
      </c>
      <c r="M5" s="807" t="s">
        <v>164</v>
      </c>
    </row>
    <row r="6" spans="1:13" ht="12.75">
      <c r="A6" s="465">
        <v>1972</v>
      </c>
      <c r="B6" s="805">
        <v>55.59725815211295</v>
      </c>
      <c r="C6" s="806">
        <v>58.564725280404609</v>
      </c>
      <c r="D6" s="806">
        <v>25.477313492803695</v>
      </c>
      <c r="E6" s="806">
        <v>209.1133737695437</v>
      </c>
      <c r="F6" s="806">
        <v>49.057423620194726</v>
      </c>
      <c r="G6" s="806">
        <v>39.617681423203216</v>
      </c>
      <c r="H6" s="806" t="s">
        <v>164</v>
      </c>
      <c r="I6" s="806">
        <v>39.058692300666685</v>
      </c>
      <c r="J6" s="806">
        <v>58.231493216451788</v>
      </c>
      <c r="K6" s="806">
        <v>44.047199668212642</v>
      </c>
      <c r="L6" s="806">
        <v>60.418702853650636</v>
      </c>
      <c r="M6" s="807" t="s">
        <v>164</v>
      </c>
    </row>
    <row r="7" spans="1:13" ht="12.75">
      <c r="A7" s="465">
        <v>1973</v>
      </c>
      <c r="B7" s="805">
        <v>59.996274461285672</v>
      </c>
      <c r="C7" s="806">
        <v>62.204865677346874</v>
      </c>
      <c r="D7" s="806">
        <v>26.058028007896365</v>
      </c>
      <c r="E7" s="806">
        <v>222.53737235949336</v>
      </c>
      <c r="F7" s="806">
        <v>50.892301146351002</v>
      </c>
      <c r="G7" s="806">
        <v>39.001562528876129</v>
      </c>
      <c r="H7" s="806">
        <v>53.031626296369026</v>
      </c>
      <c r="I7" s="806">
        <v>41.858092026621328</v>
      </c>
      <c r="J7" s="806">
        <v>66.911235340533054</v>
      </c>
      <c r="K7" s="806">
        <v>47.195623179286358</v>
      </c>
      <c r="L7" s="806">
        <v>64.897926200923052</v>
      </c>
      <c r="M7" s="807" t="s">
        <v>164</v>
      </c>
    </row>
    <row r="8" spans="1:13" ht="12.75">
      <c r="A8" s="465">
        <v>1974</v>
      </c>
      <c r="B8" s="805">
        <v>58.870293582545287</v>
      </c>
      <c r="C8" s="806">
        <v>64.939687756635792</v>
      </c>
      <c r="D8" s="806">
        <v>28.624561532337914</v>
      </c>
      <c r="E8" s="806">
        <v>223.58001786876591</v>
      </c>
      <c r="F8" s="806">
        <v>54.504544452966819</v>
      </c>
      <c r="G8" s="806">
        <v>38.619741832394872</v>
      </c>
      <c r="H8" s="806">
        <v>49.513907191152164</v>
      </c>
      <c r="I8" s="806">
        <v>46.506448996383888</v>
      </c>
      <c r="J8" s="806">
        <v>72.924133882161641</v>
      </c>
      <c r="K8" s="806">
        <v>49.939591137793705</v>
      </c>
      <c r="L8" s="806">
        <v>59.30152441533459</v>
      </c>
      <c r="M8" s="807" t="s">
        <v>164</v>
      </c>
    </row>
    <row r="9" spans="1:13" ht="12.75">
      <c r="A9" s="465">
        <v>1975</v>
      </c>
      <c r="B9" s="805">
        <v>58.791674459572953</v>
      </c>
      <c r="C9" s="806">
        <v>61.628281326709555</v>
      </c>
      <c r="D9" s="806">
        <v>28.467879632736658</v>
      </c>
      <c r="E9" s="806">
        <v>207.95557531517846</v>
      </c>
      <c r="F9" s="806">
        <v>61.051038488653262</v>
      </c>
      <c r="G9" s="806">
        <v>35.781674479794354</v>
      </c>
      <c r="H9" s="806">
        <v>49.934269405608468</v>
      </c>
      <c r="I9" s="806">
        <v>45.804292279331428</v>
      </c>
      <c r="J9" s="806">
        <v>66.19773048487275</v>
      </c>
      <c r="K9" s="806">
        <v>48.02594243036134</v>
      </c>
      <c r="L9" s="806">
        <v>56.620151829086694</v>
      </c>
      <c r="M9" s="807" t="s">
        <v>164</v>
      </c>
    </row>
    <row r="10" spans="1:13" ht="12.75">
      <c r="A10" s="465">
        <v>1976</v>
      </c>
      <c r="B10" s="805">
        <v>60.040934732167287</v>
      </c>
      <c r="C10" s="806">
        <v>62.825760230381334</v>
      </c>
      <c r="D10" s="806">
        <v>28.296730870189663</v>
      </c>
      <c r="E10" s="806">
        <v>222.33080275019495</v>
      </c>
      <c r="F10" s="806">
        <v>61.43751736672602</v>
      </c>
      <c r="G10" s="806">
        <v>41.774610773685531</v>
      </c>
      <c r="H10" s="806">
        <v>56.587589028293976</v>
      </c>
      <c r="I10" s="806">
        <v>52.869443615768596</v>
      </c>
      <c r="J10" s="806">
        <v>67.726305201809254</v>
      </c>
      <c r="K10" s="806">
        <v>46.875956158527032</v>
      </c>
      <c r="L10" s="806">
        <v>59.129570832413464</v>
      </c>
      <c r="M10" s="807" t="s">
        <v>164</v>
      </c>
    </row>
    <row r="11" spans="1:13" ht="12.75">
      <c r="A11" s="465">
        <v>1977</v>
      </c>
      <c r="B11" s="805">
        <v>60.95855855395309</v>
      </c>
      <c r="C11" s="806">
        <v>64.578865362946999</v>
      </c>
      <c r="D11" s="806">
        <v>34.067640547274863</v>
      </c>
      <c r="E11" s="806">
        <v>233.56663443103162</v>
      </c>
      <c r="F11" s="806">
        <v>65.101987915423905</v>
      </c>
      <c r="G11" s="806">
        <v>42.629270452138954</v>
      </c>
      <c r="H11" s="806">
        <v>56.240330339263309</v>
      </c>
      <c r="I11" s="806">
        <v>55.525455885928807</v>
      </c>
      <c r="J11" s="806">
        <v>68.828152058398999</v>
      </c>
      <c r="K11" s="806">
        <v>45.015880903859035</v>
      </c>
      <c r="L11" s="806">
        <v>59.430441903940938</v>
      </c>
      <c r="M11" s="807">
        <v>68.914023464261689</v>
      </c>
    </row>
    <row r="12" spans="1:13" ht="12.75">
      <c r="A12" s="465">
        <v>1978</v>
      </c>
      <c r="B12" s="805">
        <v>63.720423308796789</v>
      </c>
      <c r="C12" s="806">
        <v>65.436501417585134</v>
      </c>
      <c r="D12" s="806">
        <v>37.669949583879273</v>
      </c>
      <c r="E12" s="806">
        <v>249.6345523240814</v>
      </c>
      <c r="F12" s="806">
        <v>66.410847493044272</v>
      </c>
      <c r="G12" s="806">
        <v>42.847433882722008</v>
      </c>
      <c r="H12" s="806">
        <v>64.057770030785903</v>
      </c>
      <c r="I12" s="806">
        <v>57.989941378359681</v>
      </c>
      <c r="J12" s="806">
        <v>71.783191865621376</v>
      </c>
      <c r="K12" s="806">
        <v>47.260276089375111</v>
      </c>
      <c r="L12" s="806">
        <v>60.94504569025041</v>
      </c>
      <c r="M12" s="807">
        <v>70.656826532352355</v>
      </c>
    </row>
    <row r="13" spans="1:13" ht="12.75">
      <c r="A13" s="465">
        <v>1979</v>
      </c>
      <c r="B13" s="805">
        <v>66.360508442170257</v>
      </c>
      <c r="C13" s="806">
        <v>62.42674694099253</v>
      </c>
      <c r="D13" s="806">
        <v>39.401361238000533</v>
      </c>
      <c r="E13" s="806">
        <v>211.09274318762488</v>
      </c>
      <c r="F13" s="806">
        <v>67.198636678644263</v>
      </c>
      <c r="G13" s="806">
        <v>48.042183450946943</v>
      </c>
      <c r="H13" s="806">
        <v>73.99399325549139</v>
      </c>
      <c r="I13" s="806">
        <v>60.152118455113758</v>
      </c>
      <c r="J13" s="806">
        <v>70.1910090860964</v>
      </c>
      <c r="K13" s="806">
        <v>52.833641046727308</v>
      </c>
      <c r="L13" s="806">
        <v>61.286438881987714</v>
      </c>
      <c r="M13" s="807">
        <v>70.442853815429274</v>
      </c>
    </row>
    <row r="14" spans="1:13" ht="12.75">
      <c r="A14" s="465">
        <v>1980</v>
      </c>
      <c r="B14" s="805">
        <v>68.401805507221297</v>
      </c>
      <c r="C14" s="806">
        <v>63.845154455123456</v>
      </c>
      <c r="D14" s="806">
        <v>40.666849432002842</v>
      </c>
      <c r="E14" s="806">
        <v>176.8710444238483</v>
      </c>
      <c r="F14" s="806">
        <v>68.176306473332403</v>
      </c>
      <c r="G14" s="806">
        <v>54.983591837666978</v>
      </c>
      <c r="H14" s="806">
        <v>71.505985756486893</v>
      </c>
      <c r="I14" s="806">
        <v>65.524294113986713</v>
      </c>
      <c r="J14" s="806">
        <v>72.070376744279869</v>
      </c>
      <c r="K14" s="806">
        <v>52.939557760475417</v>
      </c>
      <c r="L14" s="806">
        <v>53.649414016076918</v>
      </c>
      <c r="M14" s="807">
        <v>72.757916333021782</v>
      </c>
    </row>
    <row r="15" spans="1:13" ht="12.75">
      <c r="A15" s="465">
        <v>1981</v>
      </c>
      <c r="B15" s="805">
        <v>69.199236493320001</v>
      </c>
      <c r="C15" s="806">
        <v>65.724618353590088</v>
      </c>
      <c r="D15" s="806">
        <v>42.844641286413548</v>
      </c>
      <c r="E15" s="806">
        <v>161.77719718475623</v>
      </c>
      <c r="F15" s="806">
        <v>67.601378467035474</v>
      </c>
      <c r="G15" s="806">
        <v>54.623085971271585</v>
      </c>
      <c r="H15" s="806">
        <v>69.319375539905607</v>
      </c>
      <c r="I15" s="806">
        <v>64.853958492646569</v>
      </c>
      <c r="J15" s="806">
        <v>72.743323126560924</v>
      </c>
      <c r="K15" s="806">
        <v>52.085659056876139</v>
      </c>
      <c r="L15" s="806">
        <v>59.709244568590883</v>
      </c>
      <c r="M15" s="807">
        <v>76.092437463298154</v>
      </c>
    </row>
    <row r="16" spans="1:13" ht="12.75">
      <c r="A16" s="465">
        <v>1982</v>
      </c>
      <c r="B16" s="805">
        <v>68.213451252106296</v>
      </c>
      <c r="C16" s="806">
        <v>65.714211687531304</v>
      </c>
      <c r="D16" s="806">
        <v>46.902689195211053</v>
      </c>
      <c r="E16" s="806">
        <v>149.90866539436627</v>
      </c>
      <c r="F16" s="806">
        <v>69.764514844319578</v>
      </c>
      <c r="G16" s="806">
        <v>54.752043459743028</v>
      </c>
      <c r="H16" s="806">
        <v>71.790350054463431</v>
      </c>
      <c r="I16" s="806">
        <v>66.751407683284157</v>
      </c>
      <c r="J16" s="806">
        <v>74.455809064241819</v>
      </c>
      <c r="K16" s="806">
        <v>54.226969856494655</v>
      </c>
      <c r="L16" s="806">
        <v>64.780920945718876</v>
      </c>
      <c r="M16" s="807">
        <v>71.040914122786148</v>
      </c>
    </row>
    <row r="17" spans="1:13" ht="12.75">
      <c r="A17" s="465">
        <v>1983</v>
      </c>
      <c r="B17" s="805">
        <v>77.595626910119393</v>
      </c>
      <c r="C17" s="806">
        <v>70.319992578779264</v>
      </c>
      <c r="D17" s="806">
        <v>50.335039232308773</v>
      </c>
      <c r="E17" s="806">
        <v>142.38092093044943</v>
      </c>
      <c r="F17" s="806">
        <v>69.024932114791909</v>
      </c>
      <c r="G17" s="806">
        <v>56.234884398505322</v>
      </c>
      <c r="H17" s="806">
        <v>68.335922245684785</v>
      </c>
      <c r="I17" s="806">
        <v>67.112057815581366</v>
      </c>
      <c r="J17" s="806">
        <v>80.088248364588353</v>
      </c>
      <c r="K17" s="806">
        <v>59.607676821715394</v>
      </c>
      <c r="L17" s="806">
        <v>71.978911820941576</v>
      </c>
      <c r="M17" s="807">
        <v>72.31961003031266</v>
      </c>
    </row>
    <row r="18" spans="1:13" ht="12.75">
      <c r="A18" s="465">
        <v>1984</v>
      </c>
      <c r="B18" s="805">
        <v>81.885839565599426</v>
      </c>
      <c r="C18" s="806">
        <v>80.148645943962492</v>
      </c>
      <c r="D18" s="806">
        <v>51.828860692709867</v>
      </c>
      <c r="E18" s="806">
        <v>133.57232417031358</v>
      </c>
      <c r="F18" s="806">
        <v>68.488888225690275</v>
      </c>
      <c r="G18" s="806">
        <v>63.465676339964638</v>
      </c>
      <c r="H18" s="806">
        <v>76.967250144690595</v>
      </c>
      <c r="I18" s="806">
        <v>77.465863073581758</v>
      </c>
      <c r="J18" s="806">
        <v>87.566604418382113</v>
      </c>
      <c r="K18" s="806">
        <v>65.539224402541919</v>
      </c>
      <c r="L18" s="806">
        <v>77.375228221237606</v>
      </c>
      <c r="M18" s="807">
        <v>75.406387537192572</v>
      </c>
    </row>
    <row r="19" spans="1:13" ht="12.75">
      <c r="A19" s="465">
        <v>1985</v>
      </c>
      <c r="B19" s="805">
        <v>84.521161152800588</v>
      </c>
      <c r="C19" s="806">
        <v>84.500689858396385</v>
      </c>
      <c r="D19" s="806">
        <v>53.250740953846339</v>
      </c>
      <c r="E19" s="806">
        <v>129.49235856247014</v>
      </c>
      <c r="F19" s="806">
        <v>74.229893221968709</v>
      </c>
      <c r="G19" s="806">
        <v>66.140082495278378</v>
      </c>
      <c r="H19" s="806">
        <v>79.806227628810021</v>
      </c>
      <c r="I19" s="806">
        <v>81.44490021045921</v>
      </c>
      <c r="J19" s="806">
        <v>99.740373025828347</v>
      </c>
      <c r="K19" s="806">
        <v>65.620020581945724</v>
      </c>
      <c r="L19" s="806">
        <v>77.395810884868808</v>
      </c>
      <c r="M19" s="807">
        <v>76.622223149578417</v>
      </c>
    </row>
    <row r="20" spans="1:13" ht="12.75">
      <c r="A20" s="465">
        <v>1986</v>
      </c>
      <c r="B20" s="805">
        <v>89.065766584268886</v>
      </c>
      <c r="C20" s="806">
        <v>81.654768304346774</v>
      </c>
      <c r="D20" s="806">
        <v>58.960046261328998</v>
      </c>
      <c r="E20" s="806">
        <v>121.43343884044883</v>
      </c>
      <c r="F20" s="806">
        <v>74.069506143768351</v>
      </c>
      <c r="G20" s="806">
        <v>67.220060766854999</v>
      </c>
      <c r="H20" s="806">
        <v>77.232031447913769</v>
      </c>
      <c r="I20" s="806">
        <v>78.322956958665571</v>
      </c>
      <c r="J20" s="806">
        <v>97.805359246533797</v>
      </c>
      <c r="K20" s="806">
        <v>65.974127525852126</v>
      </c>
      <c r="L20" s="806">
        <v>78.293257991274871</v>
      </c>
      <c r="M20" s="807">
        <v>81.061465882480064</v>
      </c>
    </row>
    <row r="21" spans="1:13" ht="12.75">
      <c r="A21" s="465">
        <v>1987</v>
      </c>
      <c r="B21" s="805">
        <v>90.48961213780953</v>
      </c>
      <c r="C21" s="806">
        <v>84.263838499425901</v>
      </c>
      <c r="D21" s="806">
        <v>63.283699408957567</v>
      </c>
      <c r="E21" s="806">
        <v>113.52248554581716</v>
      </c>
      <c r="F21" s="806">
        <v>71.853035500963657</v>
      </c>
      <c r="G21" s="806">
        <v>71.980726216176649</v>
      </c>
      <c r="H21" s="806">
        <v>80.21573644247286</v>
      </c>
      <c r="I21" s="806">
        <v>77.564926308943612</v>
      </c>
      <c r="J21" s="806">
        <v>96.203920160900893</v>
      </c>
      <c r="K21" s="806">
        <v>66.504091818564405</v>
      </c>
      <c r="L21" s="806">
        <v>83.907785976696474</v>
      </c>
      <c r="M21" s="807">
        <v>83.955059773662526</v>
      </c>
    </row>
    <row r="22" spans="1:13" ht="12.75">
      <c r="A22" s="465">
        <v>1988</v>
      </c>
      <c r="B22" s="805">
        <v>91.057512922351478</v>
      </c>
      <c r="C22" s="806">
        <v>82.451823688009753</v>
      </c>
      <c r="D22" s="806">
        <v>68.669555357654346</v>
      </c>
      <c r="E22" s="806">
        <v>109.14767175255099</v>
      </c>
      <c r="F22" s="806">
        <v>76.126863770377099</v>
      </c>
      <c r="G22" s="806">
        <v>74.488096349752269</v>
      </c>
      <c r="H22" s="806">
        <v>83.897744838922549</v>
      </c>
      <c r="I22" s="806">
        <v>82.190292263638952</v>
      </c>
      <c r="J22" s="806">
        <v>105.09518406391949</v>
      </c>
      <c r="K22" s="806">
        <v>68.992778987482723</v>
      </c>
      <c r="L22" s="806">
        <v>90.31569734588237</v>
      </c>
      <c r="M22" s="807">
        <v>86.135574321408356</v>
      </c>
    </row>
    <row r="23" spans="1:13" ht="12.75">
      <c r="A23" s="465">
        <v>1989</v>
      </c>
      <c r="B23" s="805">
        <v>93.691787461622397</v>
      </c>
      <c r="C23" s="806">
        <v>84.706838766276292</v>
      </c>
      <c r="D23" s="806">
        <v>70.870301770936777</v>
      </c>
      <c r="E23" s="806">
        <v>104.49883059281296</v>
      </c>
      <c r="F23" s="806">
        <v>83.361954111312144</v>
      </c>
      <c r="G23" s="806">
        <v>77.036917671299889</v>
      </c>
      <c r="H23" s="806">
        <v>83.4662982642663</v>
      </c>
      <c r="I23" s="806">
        <v>88.39271794157122</v>
      </c>
      <c r="J23" s="806">
        <v>109.27608772128818</v>
      </c>
      <c r="K23" s="806">
        <v>73.887294696668945</v>
      </c>
      <c r="L23" s="806">
        <v>92.113364890377241</v>
      </c>
      <c r="M23" s="807">
        <v>85.392877805528641</v>
      </c>
    </row>
    <row r="24" spans="1:13" ht="12.75">
      <c r="A24" s="465">
        <v>1990</v>
      </c>
      <c r="B24" s="805">
        <v>93.079040867189562</v>
      </c>
      <c r="C24" s="806">
        <v>85.207472596952499</v>
      </c>
      <c r="D24" s="806">
        <v>74.140971828101826</v>
      </c>
      <c r="E24" s="806">
        <v>97.097794764999094</v>
      </c>
      <c r="F24" s="806">
        <v>85.151341734456309</v>
      </c>
      <c r="G24" s="806">
        <v>76.085442498144886</v>
      </c>
      <c r="H24" s="806">
        <v>81.901330023725436</v>
      </c>
      <c r="I24" s="806">
        <v>85.813324220931705</v>
      </c>
      <c r="J24" s="806">
        <v>103.86656851020902</v>
      </c>
      <c r="K24" s="806">
        <v>73.612663600324382</v>
      </c>
      <c r="L24" s="806">
        <v>93.435072898033226</v>
      </c>
      <c r="M24" s="807">
        <v>85.300610114480108</v>
      </c>
    </row>
    <row r="25" spans="1:13" ht="12.75">
      <c r="A25" s="465">
        <v>1991</v>
      </c>
      <c r="B25" s="805">
        <v>103.68532505401662</v>
      </c>
      <c r="C25" s="806">
        <v>86.418018211797317</v>
      </c>
      <c r="D25" s="806">
        <v>77.276663210167328</v>
      </c>
      <c r="E25" s="806">
        <v>96.282879638927085</v>
      </c>
      <c r="F25" s="806">
        <v>88.378399385351301</v>
      </c>
      <c r="G25" s="806">
        <v>79.147503300280874</v>
      </c>
      <c r="H25" s="806">
        <v>84.98539624689009</v>
      </c>
      <c r="I25" s="806">
        <v>87.907252283213538</v>
      </c>
      <c r="J25" s="806">
        <v>103.12633390335819</v>
      </c>
      <c r="K25" s="806">
        <v>74.52311702175048</v>
      </c>
      <c r="L25" s="806">
        <v>97.937536168780625</v>
      </c>
      <c r="M25" s="807">
        <v>85.697292932163549</v>
      </c>
    </row>
    <row r="26" spans="1:13" ht="12.75">
      <c r="A26" s="465">
        <v>1992</v>
      </c>
      <c r="B26" s="805">
        <v>108.40958757986962</v>
      </c>
      <c r="C26" s="806">
        <v>95.296398450867059</v>
      </c>
      <c r="D26" s="806">
        <v>87.391212762577481</v>
      </c>
      <c r="E26" s="806">
        <v>94.578486436127079</v>
      </c>
      <c r="F26" s="806">
        <v>87.631387750422519</v>
      </c>
      <c r="G26" s="806">
        <v>82.485866288512483</v>
      </c>
      <c r="H26" s="806">
        <v>86.963435802114518</v>
      </c>
      <c r="I26" s="806">
        <v>87.246000275952241</v>
      </c>
      <c r="J26" s="806">
        <v>89.489468683342722</v>
      </c>
      <c r="K26" s="806">
        <v>80.421711253621183</v>
      </c>
      <c r="L26" s="806">
        <v>99.763832575590939</v>
      </c>
      <c r="M26" s="807">
        <v>90.501842927120563</v>
      </c>
    </row>
    <row r="27" spans="1:13" ht="12.75">
      <c r="A27" s="465">
        <v>1993</v>
      </c>
      <c r="B27" s="805">
        <v>104.21586784178587</v>
      </c>
      <c r="C27" s="806">
        <v>97.441451677541792</v>
      </c>
      <c r="D27" s="806">
        <v>96.92554491371078</v>
      </c>
      <c r="E27" s="806">
        <v>94.108551135796745</v>
      </c>
      <c r="F27" s="806">
        <v>91.702396444884172</v>
      </c>
      <c r="G27" s="806">
        <v>83.116244113866316</v>
      </c>
      <c r="H27" s="806">
        <v>86.663300490923433</v>
      </c>
      <c r="I27" s="806">
        <v>88.381739509708865</v>
      </c>
      <c r="J27" s="806">
        <v>83.295699153599585</v>
      </c>
      <c r="K27" s="806">
        <v>89.675310092976915</v>
      </c>
      <c r="L27" s="806">
        <v>100.85935156937894</v>
      </c>
      <c r="M27" s="807">
        <v>94.408181562453635</v>
      </c>
    </row>
    <row r="28" spans="1:13" ht="12.75">
      <c r="A28" s="465">
        <v>1994</v>
      </c>
      <c r="B28" s="805">
        <v>100.47444096672209</v>
      </c>
      <c r="C28" s="806">
        <v>100.29891622222675</v>
      </c>
      <c r="D28" s="806">
        <v>99.843767858302314</v>
      </c>
      <c r="E28" s="806">
        <v>99.087156558557936</v>
      </c>
      <c r="F28" s="806">
        <v>99.485811836188446</v>
      </c>
      <c r="G28" s="806">
        <v>92.934575236483681</v>
      </c>
      <c r="H28" s="806">
        <v>91.491422400250386</v>
      </c>
      <c r="I28" s="806">
        <v>94.986981876661176</v>
      </c>
      <c r="J28" s="806">
        <v>91.991928257248844</v>
      </c>
      <c r="K28" s="806">
        <v>97.217612051250825</v>
      </c>
      <c r="L28" s="806">
        <v>100.67916557695641</v>
      </c>
      <c r="M28" s="807">
        <v>100.06777966629156</v>
      </c>
    </row>
    <row r="29" spans="1:13" ht="12.75">
      <c r="A29" s="465">
        <v>1995</v>
      </c>
      <c r="B29" s="805">
        <v>100</v>
      </c>
      <c r="C29" s="806">
        <v>99.999999999929784</v>
      </c>
      <c r="D29" s="806">
        <v>100</v>
      </c>
      <c r="E29" s="806">
        <v>100</v>
      </c>
      <c r="F29" s="806">
        <v>100</v>
      </c>
      <c r="G29" s="806">
        <v>100</v>
      </c>
      <c r="H29" s="806">
        <v>100</v>
      </c>
      <c r="I29" s="806">
        <v>100</v>
      </c>
      <c r="J29" s="806">
        <v>100</v>
      </c>
      <c r="K29" s="806">
        <v>100</v>
      </c>
      <c r="L29" s="806">
        <v>100</v>
      </c>
      <c r="M29" s="807">
        <v>100</v>
      </c>
    </row>
    <row r="30" spans="1:13" ht="12.75">
      <c r="A30" s="465">
        <v>1996</v>
      </c>
      <c r="B30" s="805">
        <v>103.56748090986372</v>
      </c>
      <c r="C30" s="806">
        <v>99.570081957023078</v>
      </c>
      <c r="D30" s="806">
        <v>103.56756877816386</v>
      </c>
      <c r="E30" s="806">
        <v>96.903071214506369</v>
      </c>
      <c r="F30" s="806">
        <v>102.33833283163113</v>
      </c>
      <c r="G30" s="806">
        <v>96.947693634695582</v>
      </c>
      <c r="H30" s="806">
        <v>103.07750377928203</v>
      </c>
      <c r="I30" s="806">
        <v>100.1024446507768</v>
      </c>
      <c r="J30" s="806">
        <v>92.036945893629877</v>
      </c>
      <c r="K30" s="806">
        <v>96.452860091072338</v>
      </c>
      <c r="L30" s="806">
        <v>99.265835075028221</v>
      </c>
      <c r="M30" s="807">
        <v>102.28850108116127</v>
      </c>
    </row>
    <row r="31" spans="1:13" ht="12.75">
      <c r="A31" s="465">
        <v>1997</v>
      </c>
      <c r="B31" s="805">
        <v>107.2645236866519</v>
      </c>
      <c r="C31" s="806">
        <v>104.22443441784104</v>
      </c>
      <c r="D31" s="806">
        <v>99.564727347139652</v>
      </c>
      <c r="E31" s="806">
        <v>100.33573261807391</v>
      </c>
      <c r="F31" s="806">
        <v>105.32832558691517</v>
      </c>
      <c r="G31" s="806">
        <v>100.57988184976621</v>
      </c>
      <c r="H31" s="806">
        <v>106.72859783779073</v>
      </c>
      <c r="I31" s="806">
        <v>101.79030482508041</v>
      </c>
      <c r="J31" s="806">
        <v>90.045319623078782</v>
      </c>
      <c r="K31" s="806">
        <v>101.13425661139165</v>
      </c>
      <c r="L31" s="806">
        <v>103.22969737459577</v>
      </c>
      <c r="M31" s="807">
        <v>102.41886557702271</v>
      </c>
    </row>
    <row r="32" spans="1:13" ht="12.75">
      <c r="A32" s="465">
        <v>1998</v>
      </c>
      <c r="B32" s="805">
        <v>112.17105095207394</v>
      </c>
      <c r="C32" s="806">
        <v>109.12166697041521</v>
      </c>
      <c r="D32" s="806">
        <v>101.74802559688774</v>
      </c>
      <c r="E32" s="806">
        <v>104.19685131474623</v>
      </c>
      <c r="F32" s="806">
        <v>107.08248098033916</v>
      </c>
      <c r="G32" s="806">
        <v>99.698950353539288</v>
      </c>
      <c r="H32" s="806">
        <v>106.5105174965168</v>
      </c>
      <c r="I32" s="806">
        <v>102.99482193971154</v>
      </c>
      <c r="J32" s="806">
        <v>88.725417849227441</v>
      </c>
      <c r="K32" s="806">
        <v>95.310866155047648</v>
      </c>
      <c r="L32" s="806">
        <v>104.16852996562417</v>
      </c>
      <c r="M32" s="807">
        <v>102.48030953879308</v>
      </c>
    </row>
    <row r="33" spans="1:13" ht="12.75">
      <c r="A33" s="465">
        <v>1999</v>
      </c>
      <c r="B33" s="805">
        <v>107.75791560515795</v>
      </c>
      <c r="C33" s="806">
        <v>113.61367268520004</v>
      </c>
      <c r="D33" s="806">
        <v>99.328637896931994</v>
      </c>
      <c r="E33" s="806">
        <v>103.9622133711601</v>
      </c>
      <c r="F33" s="806">
        <v>109.70293841658122</v>
      </c>
      <c r="G33" s="806">
        <v>99.346546482752387</v>
      </c>
      <c r="H33" s="806">
        <v>106.8713194668891</v>
      </c>
      <c r="I33" s="806">
        <v>101.5692800938139</v>
      </c>
      <c r="J33" s="806">
        <v>91.265655269299415</v>
      </c>
      <c r="K33" s="806">
        <v>99.52007634799584</v>
      </c>
      <c r="L33" s="806">
        <v>106.86791903174111</v>
      </c>
      <c r="M33" s="807">
        <v>105.49627622887201</v>
      </c>
    </row>
    <row r="34" spans="1:13" ht="12.75">
      <c r="A34" s="465">
        <v>2000</v>
      </c>
      <c r="B34" s="805">
        <v>108.11950326205604</v>
      </c>
      <c r="C34" s="806">
        <v>117.83264290100568</v>
      </c>
      <c r="D34" s="806">
        <v>106.21107131140361</v>
      </c>
      <c r="E34" s="806">
        <v>109.52695255078224</v>
      </c>
      <c r="F34" s="806">
        <v>114.22066738915979</v>
      </c>
      <c r="G34" s="806">
        <v>101.78652729644379</v>
      </c>
      <c r="H34" s="806">
        <v>111.65589950609007</v>
      </c>
      <c r="I34" s="806">
        <v>109.51897904216845</v>
      </c>
      <c r="J34" s="806">
        <v>92.55879457318116</v>
      </c>
      <c r="K34" s="806">
        <v>105.75786467710185</v>
      </c>
      <c r="L34" s="806">
        <v>111.47076405601773</v>
      </c>
      <c r="M34" s="807">
        <v>106.49663403380528</v>
      </c>
    </row>
    <row r="35" spans="1:13" ht="12.75">
      <c r="A35" s="465">
        <v>2001</v>
      </c>
      <c r="B35" s="805">
        <v>132.52589183876455</v>
      </c>
      <c r="C35" s="806">
        <v>119.23210933997905</v>
      </c>
      <c r="D35" s="806">
        <v>103.34486005027708</v>
      </c>
      <c r="E35" s="806">
        <v>106.75029508015521</v>
      </c>
      <c r="F35" s="806">
        <v>115.48432678633816</v>
      </c>
      <c r="G35" s="806">
        <v>102.6075778701922</v>
      </c>
      <c r="H35" s="806">
        <v>107.0554533974997</v>
      </c>
      <c r="I35" s="806">
        <v>110.10549410282617</v>
      </c>
      <c r="J35" s="806">
        <v>92.556304066486859</v>
      </c>
      <c r="K35" s="806">
        <v>103.21703106942842</v>
      </c>
      <c r="L35" s="806">
        <v>114.02745958787533</v>
      </c>
      <c r="M35" s="807">
        <v>105.67346759104882</v>
      </c>
    </row>
    <row r="36" spans="1:13" ht="12.75">
      <c r="A36" s="465">
        <v>2002</v>
      </c>
      <c r="B36" s="805">
        <v>127.715349534572</v>
      </c>
      <c r="C36" s="806">
        <v>120.73227231698822</v>
      </c>
      <c r="D36" s="806">
        <v>100.62027208731583</v>
      </c>
      <c r="E36" s="806">
        <v>111.8303382178681</v>
      </c>
      <c r="F36" s="806">
        <v>115.7274999854821</v>
      </c>
      <c r="G36" s="806">
        <v>103.26755789716178</v>
      </c>
      <c r="H36" s="806">
        <v>101.88675185284383</v>
      </c>
      <c r="I36" s="806">
        <v>109.23078823883606</v>
      </c>
      <c r="J36" s="806">
        <v>94.991244115111215</v>
      </c>
      <c r="K36" s="806">
        <v>104.56829378286749</v>
      </c>
      <c r="L36" s="806">
        <v>122.57353022377818</v>
      </c>
      <c r="M36" s="807">
        <v>112.2738547368527</v>
      </c>
    </row>
    <row r="37" spans="1:13" ht="12.75">
      <c r="A37" s="465">
        <v>2003</v>
      </c>
      <c r="B37" s="805">
        <v>134.04201327310619</v>
      </c>
      <c r="C37" s="806">
        <v>121.14446600365571</v>
      </c>
      <c r="D37" s="806">
        <v>105.74317622112119</v>
      </c>
      <c r="E37" s="806">
        <v>112.98382991295404</v>
      </c>
      <c r="F37" s="806">
        <v>117.68668740543043</v>
      </c>
      <c r="G37" s="806">
        <v>102.82905021379794</v>
      </c>
      <c r="H37" s="806">
        <v>107.95913813590101</v>
      </c>
      <c r="I37" s="806">
        <v>111.49903199257891</v>
      </c>
      <c r="J37" s="806">
        <v>95.25955553585635</v>
      </c>
      <c r="K37" s="806">
        <v>107.02711537974442</v>
      </c>
      <c r="L37" s="806">
        <v>123.85312697680241</v>
      </c>
      <c r="M37" s="807">
        <v>116.38280071114598</v>
      </c>
    </row>
    <row r="38" spans="1:13" ht="12.75">
      <c r="A38" s="465">
        <v>2004</v>
      </c>
      <c r="B38" s="805">
        <v>148.05674462275294</v>
      </c>
      <c r="C38" s="806">
        <v>122.08629863124357</v>
      </c>
      <c r="D38" s="806">
        <v>121.0704437067773</v>
      </c>
      <c r="E38" s="806">
        <v>114.09934766589576</v>
      </c>
      <c r="F38" s="806">
        <v>117.926378284802</v>
      </c>
      <c r="G38" s="806">
        <v>104.82087270066442</v>
      </c>
      <c r="H38" s="806">
        <v>111.75836760275655</v>
      </c>
      <c r="I38" s="806">
        <v>123.06429873057139</v>
      </c>
      <c r="J38" s="806">
        <v>94.314820506015963</v>
      </c>
      <c r="K38" s="806">
        <v>112.39623347461877</v>
      </c>
      <c r="L38" s="806">
        <v>132.76584915309391</v>
      </c>
      <c r="M38" s="807">
        <v>124.03151960918652</v>
      </c>
    </row>
    <row r="39" spans="1:13" ht="12.75">
      <c r="A39" s="465">
        <v>2005</v>
      </c>
      <c r="B39" s="805">
        <v>126.16662300899155</v>
      </c>
      <c r="C39" s="806" t="s">
        <v>164</v>
      </c>
      <c r="D39" s="806">
        <v>122.63035975694349</v>
      </c>
      <c r="E39" s="806">
        <v>114.89096131009605</v>
      </c>
      <c r="F39" s="806">
        <v>116.65629095638789</v>
      </c>
      <c r="G39" s="806">
        <v>106.82407214156532</v>
      </c>
      <c r="H39" s="806">
        <v>117.67871608540796</v>
      </c>
      <c r="I39" s="806">
        <v>128.93643368079699</v>
      </c>
      <c r="J39" s="806">
        <v>93.706161895490041</v>
      </c>
      <c r="K39" s="806">
        <v>112.91146850928816</v>
      </c>
      <c r="L39" s="806">
        <v>140.45274919395726</v>
      </c>
      <c r="M39" s="807">
        <v>123.63513061792253</v>
      </c>
    </row>
    <row r="40" spans="1:13" ht="12.75">
      <c r="A40" s="465">
        <v>2006</v>
      </c>
      <c r="B40" s="805">
        <v>130.13247697609225</v>
      </c>
      <c r="C40" s="806" t="s">
        <v>164</v>
      </c>
      <c r="D40" s="806">
        <v>140.10049252323049</v>
      </c>
      <c r="E40" s="806">
        <v>116.92161545461357</v>
      </c>
      <c r="F40" s="806">
        <v>125.58996239804947</v>
      </c>
      <c r="G40" s="806">
        <v>106.53129679315363</v>
      </c>
      <c r="H40" s="806">
        <v>113.52192655447617</v>
      </c>
      <c r="I40" s="806">
        <v>129.6626743740411</v>
      </c>
      <c r="J40" s="806">
        <v>97.482853647796034</v>
      </c>
      <c r="K40" s="806">
        <v>119.94829593295913</v>
      </c>
      <c r="L40" s="806">
        <v>143.58912290292395</v>
      </c>
      <c r="M40" s="807">
        <v>123.72229643976483</v>
      </c>
    </row>
    <row r="41" spans="1:13" ht="12.75">
      <c r="A41" s="466">
        <v>2007</v>
      </c>
      <c r="B41" s="808">
        <v>153.71703802142866</v>
      </c>
      <c r="C41" s="517" t="s">
        <v>164</v>
      </c>
      <c r="D41" s="517">
        <v>138.92606736778981</v>
      </c>
      <c r="E41" s="517">
        <v>115.834326245572</v>
      </c>
      <c r="F41" s="517">
        <v>121.033191927299</v>
      </c>
      <c r="G41" s="517">
        <v>108.35317094549903</v>
      </c>
      <c r="H41" s="517" t="s">
        <v>164</v>
      </c>
      <c r="I41" s="517">
        <v>129.85438812146239</v>
      </c>
      <c r="J41" s="517">
        <v>101.86639856433432</v>
      </c>
      <c r="K41" s="517">
        <v>125.38437827252571</v>
      </c>
      <c r="L41" s="517">
        <v>150.30904618213896</v>
      </c>
      <c r="M41" s="809">
        <v>124.00259138735711</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1098" t="s">
        <v>901</v>
      </c>
      <c r="B44" s="858">
        <f t="shared" ref="B44:M44" si="0">IF(ISERROR((POWER(VLOOKUP(VALUE(RIGHT($A44,4)),$A$3:$M$42,COLUMN(B$42),)/VLOOKUP(VALUE(LEFT($A44,4)),$A$3:$M$42,COLUMN(B$42),),1/(VALUE(RIGHT($A44,4))-VALUE(LEFT($A44,4))))-1)*100),"n.a.",(POWER(VLOOKUP(VALUE(RIGHT($A44,4)),$A$3:$M$42,COLUMN(B$42),)/VLOOKUP(VALUE(LEFT($A44,4)),$A$3:$M$42,COLUMN(B$42),),1/(VALUE(RIGHT($A44,4))-VALUE(LEFT($A44,4))))-1)*100)</f>
        <v>3.26980563151964</v>
      </c>
      <c r="C44" s="821">
        <f t="shared" si="0"/>
        <v>2.7379252430665968</v>
      </c>
      <c r="D44" s="821">
        <f t="shared" si="0"/>
        <v>4.6505624761292719</v>
      </c>
      <c r="E44" s="821">
        <f t="shared" si="0"/>
        <v>-1.8098852545375799</v>
      </c>
      <c r="F44" s="821">
        <f t="shared" si="0"/>
        <v>2.3094450173761327</v>
      </c>
      <c r="G44" s="821">
        <f t="shared" si="0"/>
        <v>2.7248725260362594</v>
      </c>
      <c r="H44" s="821">
        <f t="shared" si="0"/>
        <v>1.8780762119330108</v>
      </c>
      <c r="I44" s="821">
        <f t="shared" si="0"/>
        <v>2.660979932259333</v>
      </c>
      <c r="J44" s="821">
        <f t="shared" si="0"/>
        <v>1.1271181649000317</v>
      </c>
      <c r="K44" s="821">
        <f t="shared" si="0"/>
        <v>3.1867206239142964</v>
      </c>
      <c r="L44" s="821">
        <f t="shared" si="0"/>
        <v>3.8476623337874383</v>
      </c>
      <c r="M44" s="822">
        <f t="shared" si="0"/>
        <v>2.2473730333894437</v>
      </c>
    </row>
    <row r="45" spans="1:13" ht="12.75">
      <c r="A45" s="482"/>
      <c r="B45" s="482"/>
      <c r="C45" s="482"/>
      <c r="D45" s="482"/>
      <c r="E45" s="482"/>
      <c r="F45" s="482"/>
      <c r="G45" s="482"/>
      <c r="H45" s="482"/>
      <c r="I45" s="482"/>
      <c r="J45" s="482"/>
      <c r="K45" s="482"/>
      <c r="L45" s="482"/>
      <c r="M45" s="482"/>
    </row>
    <row r="46" spans="1:13" ht="12.75">
      <c r="A46" s="482" t="s">
        <v>772</v>
      </c>
      <c r="B46" s="482" t="s">
        <v>900</v>
      </c>
      <c r="C46" s="482"/>
      <c r="D46" s="482"/>
      <c r="E46" s="482"/>
      <c r="F46" s="482"/>
      <c r="G46" s="482"/>
      <c r="H46" s="482"/>
      <c r="I46" s="482"/>
      <c r="J46" s="482"/>
      <c r="K46" s="482"/>
      <c r="L46" s="482"/>
      <c r="M46" s="482"/>
    </row>
  </sheetData>
  <pageMargins left="0.70866141732283472" right="0.70866141732283472" top="0.74803149606299213" bottom="0.74803149606299213" header="0.31496062992125984" footer="0.31496062992125984"/>
  <pageSetup scale="83" orientation="landscape" horizontalDpi="0" verticalDpi="0" r:id="rId1"/>
</worksheet>
</file>

<file path=xl/worksheets/sheet64.xml><?xml version="1.0" encoding="utf-8"?>
<worksheet xmlns="http://schemas.openxmlformats.org/spreadsheetml/2006/main" xmlns:r="http://schemas.openxmlformats.org/officeDocument/2006/relationships">
  <dimension ref="A1:M75"/>
  <sheetViews>
    <sheetView view="pageBreakPreview" zoomScale="60" zoomScaleNormal="100" workbookViewId="0"/>
  </sheetViews>
  <sheetFormatPr defaultRowHeight="12.75"/>
  <cols>
    <col min="1" max="1" width="9.140625" style="763"/>
    <col min="2" max="13" width="15.7109375" style="482" customWidth="1"/>
    <col min="14" max="16384" width="9.140625" style="482"/>
  </cols>
  <sheetData>
    <row r="1" spans="1:13" ht="15.75">
      <c r="A1" s="765" t="s">
        <v>1012</v>
      </c>
    </row>
    <row r="3" spans="1:13" ht="60" customHeight="1">
      <c r="B3" s="483" t="s">
        <v>88</v>
      </c>
      <c r="C3" s="483" t="s">
        <v>376</v>
      </c>
      <c r="D3" s="483" t="s">
        <v>296</v>
      </c>
      <c r="E3" s="483" t="s">
        <v>220</v>
      </c>
      <c r="F3" s="483" t="s">
        <v>656</v>
      </c>
      <c r="G3" s="483" t="s">
        <v>218</v>
      </c>
      <c r="H3" s="483" t="s">
        <v>181</v>
      </c>
      <c r="I3" s="483" t="s">
        <v>180</v>
      </c>
      <c r="J3" s="483" t="s">
        <v>655</v>
      </c>
      <c r="K3" s="483" t="s">
        <v>654</v>
      </c>
      <c r="L3" s="483" t="s">
        <v>179</v>
      </c>
      <c r="M3" s="483" t="s">
        <v>653</v>
      </c>
    </row>
    <row r="4" spans="1:13">
      <c r="A4" s="760">
        <v>1990</v>
      </c>
      <c r="B4" s="528" t="s">
        <v>164</v>
      </c>
      <c r="C4" s="519">
        <f t="shared" ref="C4:M4" si="0">C26/C55</f>
        <v>200.39666840187402</v>
      </c>
      <c r="D4" s="519">
        <f t="shared" si="0"/>
        <v>270.09766454352439</v>
      </c>
      <c r="E4" s="519">
        <f t="shared" si="0"/>
        <v>258.10461538461539</v>
      </c>
      <c r="F4" s="519">
        <f t="shared" si="0"/>
        <v>35.983827493261451</v>
      </c>
      <c r="G4" s="519">
        <f t="shared" si="0"/>
        <v>259.68279596117259</v>
      </c>
      <c r="H4" s="519">
        <f t="shared" si="0"/>
        <v>100.28350934199838</v>
      </c>
      <c r="I4" s="519">
        <f t="shared" si="0"/>
        <v>697.47109207708775</v>
      </c>
      <c r="J4" s="519">
        <f t="shared" si="0"/>
        <v>674.44268774703562</v>
      </c>
      <c r="K4" s="519">
        <f t="shared" si="0"/>
        <v>331.81511254019296</v>
      </c>
      <c r="L4" s="519">
        <f t="shared" si="0"/>
        <v>502.29346210995544</v>
      </c>
      <c r="M4" s="518">
        <f t="shared" si="0"/>
        <v>58.111395646606915</v>
      </c>
    </row>
    <row r="5" spans="1:13">
      <c r="A5" s="761">
        <v>1991</v>
      </c>
      <c r="B5" s="528" t="s">
        <v>164</v>
      </c>
      <c r="C5" s="519">
        <f t="shared" ref="C5:M5" si="1">C27/C56</f>
        <v>224.47317596566523</v>
      </c>
      <c r="D5" s="519">
        <f t="shared" si="1"/>
        <v>324.05128205128204</v>
      </c>
      <c r="E5" s="519">
        <f t="shared" si="1"/>
        <v>271.10787486515642</v>
      </c>
      <c r="F5" s="519">
        <f t="shared" si="1"/>
        <v>51.927113702623906</v>
      </c>
      <c r="G5" s="519">
        <f t="shared" si="1"/>
        <v>325.49015977145274</v>
      </c>
      <c r="H5" s="519">
        <f t="shared" si="1"/>
        <v>115.18968692449356</v>
      </c>
      <c r="I5" s="519">
        <f t="shared" si="1"/>
        <v>705.12265624999998</v>
      </c>
      <c r="J5" s="519">
        <f t="shared" si="1"/>
        <v>949.8865979381444</v>
      </c>
      <c r="K5" s="519">
        <f t="shared" si="1"/>
        <v>193.63796133567664</v>
      </c>
      <c r="L5" s="519">
        <f t="shared" si="1"/>
        <v>638.47529411764708</v>
      </c>
      <c r="M5" s="518">
        <f t="shared" si="1"/>
        <v>83.872645064054268</v>
      </c>
    </row>
    <row r="6" spans="1:13">
      <c r="A6" s="761">
        <v>1992</v>
      </c>
      <c r="B6" s="528" t="s">
        <v>164</v>
      </c>
      <c r="C6" s="519">
        <f t="shared" ref="C6:M6" si="2">C28/C57</f>
        <v>240.4232987312572</v>
      </c>
      <c r="D6" s="519">
        <f t="shared" si="2"/>
        <v>328.81188118811883</v>
      </c>
      <c r="E6" s="519">
        <f t="shared" si="2"/>
        <v>319.1060025542784</v>
      </c>
      <c r="F6" s="519">
        <f t="shared" si="2"/>
        <v>44.591891891891898</v>
      </c>
      <c r="G6" s="519">
        <f t="shared" si="2"/>
        <v>382.56318545053733</v>
      </c>
      <c r="H6" s="519">
        <f t="shared" si="2"/>
        <v>127.92687385740402</v>
      </c>
      <c r="I6" s="519">
        <f t="shared" si="2"/>
        <v>881.0963855421686</v>
      </c>
      <c r="J6" s="519">
        <f t="shared" si="2"/>
        <v>872.21167883211683</v>
      </c>
      <c r="K6" s="519">
        <f t="shared" si="2"/>
        <v>197.50294695481335</v>
      </c>
      <c r="L6" s="519">
        <f t="shared" si="2"/>
        <v>619.07212475633537</v>
      </c>
      <c r="M6" s="518">
        <f t="shared" si="2"/>
        <v>118.25341914722446</v>
      </c>
    </row>
    <row r="7" spans="1:13">
      <c r="A7" s="761">
        <v>1993</v>
      </c>
      <c r="B7" s="528" t="s">
        <v>164</v>
      </c>
      <c r="C7" s="519">
        <f t="shared" ref="C7:M7" si="3">C29/C58</f>
        <v>253.09090909090907</v>
      </c>
      <c r="D7" s="519">
        <f t="shared" si="3"/>
        <v>315.62068965517244</v>
      </c>
      <c r="E7" s="519">
        <f t="shared" si="3"/>
        <v>373.21796759941088</v>
      </c>
      <c r="F7" s="519">
        <f t="shared" si="3"/>
        <v>46.834567901234564</v>
      </c>
      <c r="G7" s="519">
        <f t="shared" si="3"/>
        <v>413.35459757194246</v>
      </c>
      <c r="H7" s="519">
        <f t="shared" si="3"/>
        <v>353.80598290598294</v>
      </c>
      <c r="I7" s="519">
        <f t="shared" si="3"/>
        <v>998.3808738664469</v>
      </c>
      <c r="J7" s="519">
        <f t="shared" si="3"/>
        <v>924.99382716049388</v>
      </c>
      <c r="K7" s="519">
        <f t="shared" si="3"/>
        <v>247.64832535885171</v>
      </c>
      <c r="L7" s="519">
        <f t="shared" si="3"/>
        <v>466.53326904532304</v>
      </c>
      <c r="M7" s="518">
        <f t="shared" si="3"/>
        <v>137.64427217915591</v>
      </c>
    </row>
    <row r="8" spans="1:13">
      <c r="A8" s="761">
        <v>1994</v>
      </c>
      <c r="B8" s="528" t="s">
        <v>164</v>
      </c>
      <c r="C8" s="519">
        <f t="shared" ref="C8:M8" si="4">C30/C59</f>
        <v>343.9662853702589</v>
      </c>
      <c r="D8" s="519">
        <f t="shared" si="4"/>
        <v>328.67976424361495</v>
      </c>
      <c r="E8" s="519">
        <f t="shared" si="4"/>
        <v>497.20461095100859</v>
      </c>
      <c r="F8" s="519">
        <f t="shared" si="4"/>
        <v>173.84375000000003</v>
      </c>
      <c r="G8" s="519">
        <f t="shared" si="4"/>
        <v>448.75762395787626</v>
      </c>
      <c r="H8" s="519">
        <f t="shared" si="4"/>
        <v>271.21529968454257</v>
      </c>
      <c r="I8" s="519">
        <f t="shared" si="4"/>
        <v>732.74154589371983</v>
      </c>
      <c r="J8" s="519">
        <f t="shared" si="4"/>
        <v>1331.2606060606061</v>
      </c>
      <c r="K8" s="519">
        <f t="shared" si="4"/>
        <v>354.4502923976608</v>
      </c>
      <c r="L8" s="519">
        <f t="shared" si="4"/>
        <v>479.72782874617741</v>
      </c>
      <c r="M8" s="518">
        <f t="shared" si="4"/>
        <v>168.26104746317512</v>
      </c>
    </row>
    <row r="9" spans="1:13">
      <c r="A9" s="761">
        <v>1995</v>
      </c>
      <c r="B9" s="528" t="s">
        <v>164</v>
      </c>
      <c r="C9" s="519">
        <f t="shared" ref="C9:M9" si="5">C31/C60</f>
        <v>443.73125720876584</v>
      </c>
      <c r="D9" s="519">
        <f t="shared" si="5"/>
        <v>503.54916512059367</v>
      </c>
      <c r="E9" s="519">
        <f t="shared" si="5"/>
        <v>645.93691275167794</v>
      </c>
      <c r="F9" s="519">
        <f t="shared" si="5"/>
        <v>94.731266149870791</v>
      </c>
      <c r="G9" s="519">
        <f t="shared" si="5"/>
        <v>503.47893686311585</v>
      </c>
      <c r="H9" s="519">
        <f t="shared" si="5"/>
        <v>388.86494688922608</v>
      </c>
      <c r="I9" s="519">
        <f t="shared" si="5"/>
        <v>1209.7454695222405</v>
      </c>
      <c r="J9" s="519">
        <f t="shared" si="5"/>
        <v>1525.9831460674156</v>
      </c>
      <c r="K9" s="519">
        <f t="shared" si="5"/>
        <v>377.85499058380412</v>
      </c>
      <c r="L9" s="519">
        <f t="shared" si="5"/>
        <v>692.32452142206012</v>
      </c>
      <c r="M9" s="518">
        <f t="shared" si="5"/>
        <v>197.23296703296703</v>
      </c>
    </row>
    <row r="10" spans="1:13">
      <c r="A10" s="761">
        <v>1996</v>
      </c>
      <c r="B10" s="528" t="s">
        <v>164</v>
      </c>
      <c r="C10" s="519">
        <f t="shared" ref="C10:M10" si="6">C32/C61</f>
        <v>552.65384615384619</v>
      </c>
      <c r="D10" s="519">
        <f t="shared" si="6"/>
        <v>294.0415224913495</v>
      </c>
      <c r="E10" s="519">
        <f t="shared" si="6"/>
        <v>820.05499276411012</v>
      </c>
      <c r="F10" s="519">
        <f t="shared" si="6"/>
        <v>538.7473002159827</v>
      </c>
      <c r="G10" s="519">
        <f t="shared" si="6"/>
        <v>600.07170693686669</v>
      </c>
      <c r="H10" s="519">
        <f t="shared" si="6"/>
        <v>335.02865540044087</v>
      </c>
      <c r="I10" s="519">
        <f t="shared" si="6"/>
        <v>1355.7090754877015</v>
      </c>
      <c r="J10" s="519">
        <f t="shared" si="6"/>
        <v>1022.7267759562842</v>
      </c>
      <c r="K10" s="519">
        <f t="shared" si="6"/>
        <v>400.98977505112481</v>
      </c>
      <c r="L10" s="519">
        <f t="shared" si="6"/>
        <v>784.08525754884556</v>
      </c>
      <c r="M10" s="518">
        <f t="shared" si="6"/>
        <v>328.23449920508745</v>
      </c>
    </row>
    <row r="11" spans="1:13">
      <c r="A11" s="761">
        <v>1997</v>
      </c>
      <c r="B11" s="528" t="s">
        <v>164</v>
      </c>
      <c r="C11" s="519">
        <f t="shared" ref="C11:M11" si="7">C33/C62</f>
        <v>410.08831448572965</v>
      </c>
      <c r="D11" s="519">
        <f t="shared" si="7"/>
        <v>355.07220216606498</v>
      </c>
      <c r="E11" s="519">
        <f t="shared" si="7"/>
        <v>629.17604617604627</v>
      </c>
      <c r="F11" s="519">
        <f t="shared" si="7"/>
        <v>254.17803030303031</v>
      </c>
      <c r="G11" s="519">
        <f t="shared" si="7"/>
        <v>645.22615278052649</v>
      </c>
      <c r="H11" s="519">
        <f t="shared" si="7"/>
        <v>376.87965616045847</v>
      </c>
      <c r="I11" s="519">
        <f t="shared" si="7"/>
        <v>1457.0525862068966</v>
      </c>
      <c r="J11" s="519">
        <f t="shared" si="7"/>
        <v>1907.9146919431278</v>
      </c>
      <c r="K11" s="519">
        <f t="shared" si="7"/>
        <v>364.50860420650093</v>
      </c>
      <c r="L11" s="519">
        <f t="shared" si="7"/>
        <v>1130.5915750915751</v>
      </c>
      <c r="M11" s="518">
        <f t="shared" si="7"/>
        <v>301.48455730954021</v>
      </c>
    </row>
    <row r="12" spans="1:13">
      <c r="A12" s="761">
        <v>1998</v>
      </c>
      <c r="B12" s="528" t="s">
        <v>164</v>
      </c>
      <c r="C12" s="519">
        <f t="shared" ref="C12:C21" si="8">C34/C63</f>
        <v>832.05924695459578</v>
      </c>
      <c r="D12" s="528" t="s">
        <v>164</v>
      </c>
      <c r="E12" s="528" t="s">
        <v>164</v>
      </c>
      <c r="F12" s="528" t="s">
        <v>164</v>
      </c>
      <c r="G12" s="519">
        <f t="shared" ref="G12:M21" si="9">G34/G63</f>
        <v>842.24466314838583</v>
      </c>
      <c r="H12" s="519">
        <f t="shared" si="9"/>
        <v>537.34501347708897</v>
      </c>
      <c r="I12" s="519">
        <f t="shared" si="9"/>
        <v>1307.008210180624</v>
      </c>
      <c r="J12" s="519">
        <f t="shared" si="9"/>
        <v>2644.1935483870966</v>
      </c>
      <c r="K12" s="519">
        <f t="shared" si="9"/>
        <v>1570.99801980198</v>
      </c>
      <c r="L12" s="519">
        <f t="shared" si="9"/>
        <v>1497.3186915887852</v>
      </c>
      <c r="M12" s="518">
        <f t="shared" si="9"/>
        <v>383.70488721804514</v>
      </c>
    </row>
    <row r="13" spans="1:13">
      <c r="A13" s="761">
        <v>1999</v>
      </c>
      <c r="B13" s="528" t="s">
        <v>164</v>
      </c>
      <c r="C13" s="519">
        <f t="shared" si="8"/>
        <v>937.24319066147859</v>
      </c>
      <c r="D13" s="519">
        <f t="shared" ref="D13:F21" si="10">D35/D64</f>
        <v>843.16592920353969</v>
      </c>
      <c r="E13" s="519">
        <f t="shared" si="10"/>
        <v>1472.4112</v>
      </c>
      <c r="F13" s="519">
        <f t="shared" si="10"/>
        <v>341.93348115299335</v>
      </c>
      <c r="G13" s="519">
        <f t="shared" si="9"/>
        <v>1064.4440179142675</v>
      </c>
      <c r="H13" s="519">
        <f t="shared" si="9"/>
        <v>414.47392438070403</v>
      </c>
      <c r="I13" s="519">
        <f t="shared" si="9"/>
        <v>1829.2748287671232</v>
      </c>
      <c r="J13" s="519">
        <f t="shared" si="9"/>
        <v>1748.2514970059881</v>
      </c>
      <c r="K13" s="519">
        <f t="shared" si="9"/>
        <v>1705.1170212765958</v>
      </c>
      <c r="L13" s="519">
        <f t="shared" si="9"/>
        <v>1789.2223291626565</v>
      </c>
      <c r="M13" s="518">
        <f t="shared" si="9"/>
        <v>397.9133165829146</v>
      </c>
    </row>
    <row r="14" spans="1:13">
      <c r="A14" s="761">
        <v>2000</v>
      </c>
      <c r="B14" s="528" t="s">
        <v>164</v>
      </c>
      <c r="C14" s="519">
        <f t="shared" si="8"/>
        <v>1188.2190834902697</v>
      </c>
      <c r="D14" s="519">
        <f t="shared" si="10"/>
        <v>731.73960612691462</v>
      </c>
      <c r="E14" s="519">
        <f t="shared" si="10"/>
        <v>1549.7990430622008</v>
      </c>
      <c r="F14" s="519">
        <f t="shared" si="10"/>
        <v>1198.2197125256673</v>
      </c>
      <c r="G14" s="519">
        <f t="shared" si="9"/>
        <v>1058.2855104134148</v>
      </c>
      <c r="H14" s="519">
        <f t="shared" si="9"/>
        <v>409.28883495145629</v>
      </c>
      <c r="I14" s="519">
        <f t="shared" si="9"/>
        <v>1609.858629661752</v>
      </c>
      <c r="J14" s="519">
        <f t="shared" si="9"/>
        <v>1414.6302083333335</v>
      </c>
      <c r="K14" s="519">
        <f t="shared" si="9"/>
        <v>877.42477876106193</v>
      </c>
      <c r="L14" s="519">
        <f t="shared" si="9"/>
        <v>1930.2576744186047</v>
      </c>
      <c r="M14" s="518">
        <f t="shared" si="9"/>
        <v>379.58538011695907</v>
      </c>
    </row>
    <row r="15" spans="1:13">
      <c r="A15" s="761">
        <v>2001</v>
      </c>
      <c r="B15" s="528" t="s">
        <v>164</v>
      </c>
      <c r="C15" s="519">
        <f t="shared" si="8"/>
        <v>730.81787521079252</v>
      </c>
      <c r="D15" s="519">
        <f t="shared" si="10"/>
        <v>521.86347517730496</v>
      </c>
      <c r="E15" s="519">
        <f t="shared" si="10"/>
        <v>1199.1375</v>
      </c>
      <c r="F15" s="519">
        <f t="shared" si="10"/>
        <v>527.58990536277599</v>
      </c>
      <c r="G15" s="519">
        <f t="shared" si="9"/>
        <v>1175.4018926312958</v>
      </c>
      <c r="H15" s="519">
        <f t="shared" si="9"/>
        <v>421.11338289962822</v>
      </c>
      <c r="I15" s="519">
        <f t="shared" si="9"/>
        <v>1547.7929759704252</v>
      </c>
      <c r="J15" s="519">
        <f t="shared" si="9"/>
        <v>3780.5714285714284</v>
      </c>
      <c r="K15" s="519">
        <f t="shared" si="9"/>
        <v>1202.8945518453427</v>
      </c>
      <c r="L15" s="519">
        <f t="shared" si="9"/>
        <v>1592.4669379450661</v>
      </c>
      <c r="M15" s="518">
        <f t="shared" si="9"/>
        <v>446.02924311926603</v>
      </c>
    </row>
    <row r="16" spans="1:13">
      <c r="A16" s="761">
        <v>2002</v>
      </c>
      <c r="B16" s="528" t="s">
        <v>164</v>
      </c>
      <c r="C16" s="519">
        <f t="shared" si="8"/>
        <v>885.56440281030439</v>
      </c>
      <c r="D16" s="519">
        <f t="shared" si="10"/>
        <v>530.2116666666667</v>
      </c>
      <c r="E16" s="519">
        <f t="shared" si="10"/>
        <v>1496.9501915708811</v>
      </c>
      <c r="F16" s="519">
        <f t="shared" si="10"/>
        <v>744.16036036036041</v>
      </c>
      <c r="G16" s="519">
        <f t="shared" si="9"/>
        <v>1043.986468790921</v>
      </c>
      <c r="H16" s="519">
        <f t="shared" si="9"/>
        <v>526.86389521640092</v>
      </c>
      <c r="I16" s="519">
        <f t="shared" si="9"/>
        <v>1779.7575471698112</v>
      </c>
      <c r="J16" s="519">
        <f t="shared" si="9"/>
        <v>5483.9759036144569</v>
      </c>
      <c r="K16" s="519">
        <f t="shared" si="9"/>
        <v>1271.2405303030305</v>
      </c>
      <c r="L16" s="519">
        <f t="shared" si="9"/>
        <v>1552.5253731343282</v>
      </c>
      <c r="M16" s="518">
        <f t="shared" si="9"/>
        <v>469.62408553742262</v>
      </c>
    </row>
    <row r="17" spans="1:13">
      <c r="A17" s="761">
        <v>2003</v>
      </c>
      <c r="B17" s="528" t="s">
        <v>164</v>
      </c>
      <c r="C17" s="519">
        <f t="shared" si="8"/>
        <v>2910.2156531531532</v>
      </c>
      <c r="D17" s="519">
        <f t="shared" si="10"/>
        <v>3854.5580204778157</v>
      </c>
      <c r="E17" s="519">
        <f t="shared" si="10"/>
        <v>2766.832684824903</v>
      </c>
      <c r="F17" s="519">
        <f t="shared" si="10"/>
        <v>2254.777089783282</v>
      </c>
      <c r="G17" s="519">
        <f t="shared" si="9"/>
        <v>1376.8354835878533</v>
      </c>
      <c r="H17" s="519">
        <f t="shared" si="9"/>
        <v>707.25432900432895</v>
      </c>
      <c r="I17" s="519">
        <f t="shared" si="9"/>
        <v>2536.9796107506945</v>
      </c>
      <c r="J17" s="519">
        <f t="shared" si="9"/>
        <v>7213.5493827160499</v>
      </c>
      <c r="K17" s="519">
        <f t="shared" si="9"/>
        <v>1680.0171428571427</v>
      </c>
      <c r="L17" s="519">
        <f t="shared" si="9"/>
        <v>2689.2626158599383</v>
      </c>
      <c r="M17" s="518">
        <f t="shared" si="9"/>
        <v>585.16127133607995</v>
      </c>
    </row>
    <row r="18" spans="1:13">
      <c r="A18" s="761">
        <v>2004</v>
      </c>
      <c r="B18" s="528" t="s">
        <v>164</v>
      </c>
      <c r="C18" s="519">
        <f t="shared" si="8"/>
        <v>2993.8644067796608</v>
      </c>
      <c r="D18" s="519">
        <f t="shared" si="10"/>
        <v>4523.4707740916274</v>
      </c>
      <c r="E18" s="519">
        <f t="shared" si="10"/>
        <v>4141.3243243243242</v>
      </c>
      <c r="F18" s="519">
        <f t="shared" si="10"/>
        <v>1029.3054054054055</v>
      </c>
      <c r="G18" s="519">
        <f t="shared" si="9"/>
        <v>1491.95498167859</v>
      </c>
      <c r="H18" s="519">
        <f t="shared" si="9"/>
        <v>1210.9800323799243</v>
      </c>
      <c r="I18" s="519">
        <f t="shared" si="9"/>
        <v>1999.7552986512526</v>
      </c>
      <c r="J18" s="519">
        <f t="shared" si="9"/>
        <v>7513.5314285714276</v>
      </c>
      <c r="K18" s="519">
        <f t="shared" si="9"/>
        <v>1426.9152542372881</v>
      </c>
      <c r="L18" s="519">
        <f t="shared" si="9"/>
        <v>3753.0707290533187</v>
      </c>
      <c r="M18" s="518">
        <f t="shared" si="9"/>
        <v>744.72222222222217</v>
      </c>
    </row>
    <row r="19" spans="1:13">
      <c r="A19" s="761">
        <v>2005</v>
      </c>
      <c r="B19" s="528" t="s">
        <v>164</v>
      </c>
      <c r="C19" s="519">
        <f t="shared" si="8"/>
        <v>3591.4916434540391</v>
      </c>
      <c r="D19" s="519">
        <f t="shared" si="10"/>
        <v>4219.50640113798</v>
      </c>
      <c r="E19" s="519">
        <f t="shared" si="10"/>
        <v>5308.3262786596115</v>
      </c>
      <c r="F19" s="519">
        <f t="shared" si="10"/>
        <v>2021.5923718712752</v>
      </c>
      <c r="G19" s="519">
        <f t="shared" si="9"/>
        <v>1892.974157049106</v>
      </c>
      <c r="H19" s="519">
        <f t="shared" si="9"/>
        <v>1471.7195985832348</v>
      </c>
      <c r="I19" s="519">
        <f t="shared" si="9"/>
        <v>2813.9370698131761</v>
      </c>
      <c r="J19" s="519">
        <f t="shared" si="9"/>
        <v>10437.821621621622</v>
      </c>
      <c r="K19" s="519">
        <f t="shared" si="9"/>
        <v>1804.0047846889952</v>
      </c>
      <c r="L19" s="519">
        <f t="shared" si="9"/>
        <v>3328.697802197802</v>
      </c>
      <c r="M19" s="518">
        <f t="shared" si="9"/>
        <v>800.81860951385261</v>
      </c>
    </row>
    <row r="20" spans="1:13">
      <c r="A20" s="761">
        <v>2006</v>
      </c>
      <c r="B20" s="528" t="s">
        <v>164</v>
      </c>
      <c r="C20" s="519">
        <f t="shared" si="8"/>
        <v>4417.4329392580512</v>
      </c>
      <c r="D20" s="519">
        <f t="shared" si="10"/>
        <v>4431.0134638922882</v>
      </c>
      <c r="E20" s="519">
        <f t="shared" si="10"/>
        <v>7073.5324459234607</v>
      </c>
      <c r="F20" s="519">
        <f t="shared" si="10"/>
        <v>2876.0443548387093</v>
      </c>
      <c r="G20" s="519">
        <f t="shared" si="9"/>
        <v>1994.8483769931665</v>
      </c>
      <c r="H20" s="519">
        <f t="shared" si="9"/>
        <v>1171.3480362537764</v>
      </c>
      <c r="I20" s="519">
        <f t="shared" si="9"/>
        <v>2742.0467091295113</v>
      </c>
      <c r="J20" s="519">
        <f t="shared" si="9"/>
        <v>14855.759036144578</v>
      </c>
      <c r="K20" s="519">
        <f t="shared" si="9"/>
        <v>1785.2527301092045</v>
      </c>
      <c r="L20" s="519">
        <f t="shared" si="9"/>
        <v>3548.2066666666665</v>
      </c>
      <c r="M20" s="518">
        <f t="shared" si="9"/>
        <v>831.65338427947597</v>
      </c>
    </row>
    <row r="21" spans="1:13">
      <c r="A21" s="762">
        <v>2007</v>
      </c>
      <c r="B21" s="529" t="s">
        <v>164</v>
      </c>
      <c r="C21" s="475">
        <f t="shared" si="8"/>
        <v>4588.5174418604647</v>
      </c>
      <c r="D21" s="475">
        <f t="shared" si="10"/>
        <v>4127.2259615384619</v>
      </c>
      <c r="E21" s="475">
        <f t="shared" si="10"/>
        <v>8323.1742808798645</v>
      </c>
      <c r="F21" s="475">
        <f t="shared" si="10"/>
        <v>3046.1714023831346</v>
      </c>
      <c r="G21" s="475">
        <f t="shared" si="9"/>
        <v>2756.7680338766063</v>
      </c>
      <c r="H21" s="475">
        <f t="shared" si="9"/>
        <v>1840.3278350515466</v>
      </c>
      <c r="I21" s="475">
        <f t="shared" si="9"/>
        <v>4021.6958525345626</v>
      </c>
      <c r="J21" s="475">
        <f t="shared" si="9"/>
        <v>23236.88770053476</v>
      </c>
      <c r="K21" s="475">
        <f t="shared" si="9"/>
        <v>3643.0923623445829</v>
      </c>
      <c r="L21" s="475">
        <f t="shared" si="9"/>
        <v>4576.6213836477991</v>
      </c>
      <c r="M21" s="516">
        <f t="shared" si="9"/>
        <v>1123.8513896766874</v>
      </c>
    </row>
    <row r="23" spans="1:13">
      <c r="A23" s="838" t="s">
        <v>1006</v>
      </c>
    </row>
    <row r="26" spans="1:13">
      <c r="B26" s="527">
        <v>5638040.5999999996</v>
      </c>
      <c r="C26" s="527">
        <v>38496.199999999997</v>
      </c>
      <c r="D26" s="527">
        <v>12721.6</v>
      </c>
      <c r="E26" s="527">
        <v>25165.200000000001</v>
      </c>
      <c r="F26" s="527">
        <v>1335</v>
      </c>
      <c r="G26" s="527">
        <v>532375.69999999995</v>
      </c>
      <c r="H26" s="527">
        <v>12344.9</v>
      </c>
      <c r="I26" s="527">
        <v>97715.7</v>
      </c>
      <c r="J26" s="527">
        <v>17063.400000000001</v>
      </c>
      <c r="K26" s="527">
        <v>20638.900000000001</v>
      </c>
      <c r="L26" s="527">
        <v>67608.7</v>
      </c>
      <c r="M26" s="526">
        <v>9077</v>
      </c>
    </row>
    <row r="27" spans="1:13">
      <c r="B27" s="527">
        <v>6095543.7000000002</v>
      </c>
      <c r="C27" s="527">
        <v>41841.800000000003</v>
      </c>
      <c r="D27" s="527">
        <v>16429.400000000001</v>
      </c>
      <c r="E27" s="527">
        <v>25131.7</v>
      </c>
      <c r="F27" s="527">
        <v>1781.1</v>
      </c>
      <c r="G27" s="527">
        <v>615241.5</v>
      </c>
      <c r="H27" s="527">
        <v>12509.6</v>
      </c>
      <c r="I27" s="527">
        <v>90255.7</v>
      </c>
      <c r="J27" s="527">
        <v>18427.8</v>
      </c>
      <c r="K27" s="527">
        <v>11018</v>
      </c>
      <c r="L27" s="527">
        <v>81405.600000000006</v>
      </c>
      <c r="M27" s="526">
        <v>11129.9</v>
      </c>
    </row>
    <row r="28" spans="1:13">
      <c r="B28" s="527">
        <v>7530619.5999999996</v>
      </c>
      <c r="C28" s="527">
        <v>41689.4</v>
      </c>
      <c r="D28" s="527">
        <v>16605</v>
      </c>
      <c r="E28" s="527">
        <v>24986</v>
      </c>
      <c r="F28" s="527">
        <v>1649.9</v>
      </c>
      <c r="G28" s="527">
        <v>694160.9</v>
      </c>
      <c r="H28" s="527">
        <v>13995.2</v>
      </c>
      <c r="I28" s="527">
        <v>102383.4</v>
      </c>
      <c r="J28" s="527">
        <v>11949.3</v>
      </c>
      <c r="K28" s="527">
        <v>10052.9</v>
      </c>
      <c r="L28" s="527">
        <v>63516.800000000003</v>
      </c>
      <c r="M28" s="526">
        <v>14698.9</v>
      </c>
    </row>
    <row r="29" spans="1:13">
      <c r="B29" s="527">
        <v>7997246.9000000004</v>
      </c>
      <c r="C29" s="527">
        <v>41481.599999999999</v>
      </c>
      <c r="D29" s="527">
        <v>15560.1</v>
      </c>
      <c r="E29" s="527">
        <v>25341.5</v>
      </c>
      <c r="F29" s="527">
        <v>1896.8</v>
      </c>
      <c r="G29" s="527">
        <v>735440.5</v>
      </c>
      <c r="H29" s="527">
        <v>41395.300000000003</v>
      </c>
      <c r="I29" s="527">
        <v>121103.6</v>
      </c>
      <c r="J29" s="527">
        <v>14984.9</v>
      </c>
      <c r="K29" s="527">
        <v>10351.700000000001</v>
      </c>
      <c r="L29" s="527">
        <v>48379.5</v>
      </c>
      <c r="M29" s="526">
        <v>15980.5</v>
      </c>
    </row>
    <row r="30" spans="1:13">
      <c r="B30" s="527">
        <v>9245941.0999999996</v>
      </c>
      <c r="C30" s="527">
        <v>57132.800000000003</v>
      </c>
      <c r="D30" s="527">
        <v>16729.8</v>
      </c>
      <c r="E30" s="527">
        <v>34506</v>
      </c>
      <c r="F30" s="527">
        <v>6675.6</v>
      </c>
      <c r="G30" s="527">
        <v>818174.9</v>
      </c>
      <c r="H30" s="527">
        <v>34390.1</v>
      </c>
      <c r="I30" s="527">
        <v>91006.5</v>
      </c>
      <c r="J30" s="527">
        <v>21965.8</v>
      </c>
      <c r="K30" s="527">
        <v>18183.3</v>
      </c>
      <c r="L30" s="527">
        <v>47061.3</v>
      </c>
      <c r="M30" s="526">
        <v>20561.5</v>
      </c>
    </row>
    <row r="31" spans="1:13">
      <c r="B31" s="527">
        <v>10259752.800000001</v>
      </c>
      <c r="C31" s="527">
        <v>76943</v>
      </c>
      <c r="D31" s="527">
        <v>27141.3</v>
      </c>
      <c r="E31" s="527">
        <v>48122.3</v>
      </c>
      <c r="F31" s="527">
        <v>3666.1</v>
      </c>
      <c r="G31" s="527">
        <v>958523.2</v>
      </c>
      <c r="H31" s="527">
        <v>51252.4</v>
      </c>
      <c r="I31" s="527">
        <v>146863.1</v>
      </c>
      <c r="J31" s="527">
        <v>27162.5</v>
      </c>
      <c r="K31" s="527">
        <v>20064.099999999999</v>
      </c>
      <c r="L31" s="527">
        <v>75948</v>
      </c>
      <c r="M31" s="526">
        <v>26922.3</v>
      </c>
    </row>
    <row r="32" spans="1:13">
      <c r="B32" s="527">
        <v>12104009.9</v>
      </c>
      <c r="C32" s="527">
        <v>99146.1</v>
      </c>
      <c r="D32" s="527">
        <v>16995.599999999999</v>
      </c>
      <c r="E32" s="527">
        <v>56665.8</v>
      </c>
      <c r="F32" s="527">
        <v>24944</v>
      </c>
      <c r="G32" s="527">
        <v>1154838</v>
      </c>
      <c r="H32" s="527">
        <v>45597.4</v>
      </c>
      <c r="I32" s="527">
        <v>159838.1</v>
      </c>
      <c r="J32" s="527">
        <v>18715.900000000001</v>
      </c>
      <c r="K32" s="527">
        <v>19608.400000000001</v>
      </c>
      <c r="L32" s="527">
        <v>88288</v>
      </c>
      <c r="M32" s="526">
        <v>41291.9</v>
      </c>
    </row>
    <row r="33" spans="2:13">
      <c r="B33" s="527">
        <v>15347039.199999999</v>
      </c>
      <c r="C33" s="527">
        <v>76153.399999999994</v>
      </c>
      <c r="D33" s="527">
        <v>19671</v>
      </c>
      <c r="E33" s="527">
        <v>43601.9</v>
      </c>
      <c r="F33" s="527">
        <v>13420.6</v>
      </c>
      <c r="G33" s="527">
        <v>1304131.1000000001</v>
      </c>
      <c r="H33" s="527">
        <v>52612.4</v>
      </c>
      <c r="I33" s="527">
        <v>169018.1</v>
      </c>
      <c r="J33" s="527">
        <v>40257</v>
      </c>
      <c r="K33" s="527">
        <v>19063.8</v>
      </c>
      <c r="L33" s="527">
        <v>123460.6</v>
      </c>
      <c r="M33" s="526">
        <v>43926.3</v>
      </c>
    </row>
    <row r="34" spans="2:13">
      <c r="B34" s="527">
        <v>18570323.600000001</v>
      </c>
      <c r="C34" s="527">
        <v>150269.9</v>
      </c>
      <c r="D34" s="528" t="s">
        <v>164</v>
      </c>
      <c r="E34" s="528" t="s">
        <v>164</v>
      </c>
      <c r="F34" s="528" t="s">
        <v>164</v>
      </c>
      <c r="G34" s="527">
        <v>1771493.2</v>
      </c>
      <c r="H34" s="527">
        <v>79742</v>
      </c>
      <c r="I34" s="527">
        <v>159193.60000000001</v>
      </c>
      <c r="J34" s="527">
        <v>49182</v>
      </c>
      <c r="K34" s="527">
        <v>79335.399999999994</v>
      </c>
      <c r="L34" s="527">
        <v>160213.1</v>
      </c>
      <c r="M34" s="526">
        <v>61239.3</v>
      </c>
    </row>
    <row r="35" spans="2:13">
      <c r="B35" s="527">
        <v>22337858.800000001</v>
      </c>
      <c r="C35" s="527">
        <v>144522.9</v>
      </c>
      <c r="D35" s="527">
        <v>38111.1</v>
      </c>
      <c r="E35" s="527">
        <v>92025.7</v>
      </c>
      <c r="F35" s="527">
        <v>15421.2</v>
      </c>
      <c r="G35" s="527">
        <v>2329216.4</v>
      </c>
      <c r="H35" s="527">
        <v>63580.3</v>
      </c>
      <c r="I35" s="527">
        <v>213659.3</v>
      </c>
      <c r="J35" s="527">
        <v>29195.8</v>
      </c>
      <c r="K35" s="527">
        <v>96168.6</v>
      </c>
      <c r="L35" s="527">
        <v>185900.2</v>
      </c>
      <c r="M35" s="526">
        <v>63347.8</v>
      </c>
    </row>
    <row r="36" spans="2:13">
      <c r="B36" s="527">
        <v>26114764.100000001</v>
      </c>
      <c r="C36" s="527">
        <v>189283.3</v>
      </c>
      <c r="D36" s="527">
        <v>33440.5</v>
      </c>
      <c r="E36" s="527">
        <v>97172.4</v>
      </c>
      <c r="F36" s="527">
        <v>58353.3</v>
      </c>
      <c r="G36" s="527">
        <v>2372993.6</v>
      </c>
      <c r="H36" s="527">
        <v>67450.8</v>
      </c>
      <c r="I36" s="527">
        <v>185616.7</v>
      </c>
      <c r="J36" s="527">
        <v>27160.9</v>
      </c>
      <c r="K36" s="527">
        <v>49574.5</v>
      </c>
      <c r="L36" s="527">
        <v>207502.7</v>
      </c>
      <c r="M36" s="526">
        <v>64909.1</v>
      </c>
    </row>
    <row r="37" spans="2:13">
      <c r="B37" s="527">
        <v>25697231.100000001</v>
      </c>
      <c r="C37" s="527">
        <v>130012.5</v>
      </c>
      <c r="D37" s="527">
        <v>29433.1</v>
      </c>
      <c r="E37" s="527">
        <v>67151.7</v>
      </c>
      <c r="F37" s="527">
        <v>33449.199999999997</v>
      </c>
      <c r="G37" s="527">
        <v>2620793.6</v>
      </c>
      <c r="H37" s="527">
        <v>67967.7</v>
      </c>
      <c r="I37" s="527">
        <v>167471.20000000001</v>
      </c>
      <c r="J37" s="527">
        <v>63513.599999999999</v>
      </c>
      <c r="K37" s="527">
        <v>68444.7</v>
      </c>
      <c r="L37" s="527">
        <v>156539.5</v>
      </c>
      <c r="M37" s="526">
        <v>77787.5</v>
      </c>
    </row>
    <row r="38" spans="2:13">
      <c r="B38" s="527">
        <v>24814241.5</v>
      </c>
      <c r="C38" s="527">
        <v>151254.39999999999</v>
      </c>
      <c r="D38" s="527">
        <v>31812.7</v>
      </c>
      <c r="E38" s="527">
        <v>78140.800000000003</v>
      </c>
      <c r="F38" s="527">
        <v>41300.9</v>
      </c>
      <c r="G38" s="527">
        <v>2391773</v>
      </c>
      <c r="H38" s="527">
        <v>92517.3</v>
      </c>
      <c r="I38" s="527">
        <v>188654.3</v>
      </c>
      <c r="J38" s="527">
        <v>91034</v>
      </c>
      <c r="K38" s="527">
        <v>67121.5</v>
      </c>
      <c r="L38" s="527">
        <v>156028.79999999999</v>
      </c>
      <c r="M38" s="526">
        <v>83452.2</v>
      </c>
    </row>
    <row r="39" spans="2:13">
      <c r="B39" s="527">
        <v>27276337.600000001</v>
      </c>
      <c r="C39" s="527">
        <v>516854.3</v>
      </c>
      <c r="D39" s="527">
        <v>225877.1</v>
      </c>
      <c r="E39" s="527">
        <v>142215.20000000001</v>
      </c>
      <c r="F39" s="527">
        <v>145658.6</v>
      </c>
      <c r="G39" s="527">
        <v>3137532.7</v>
      </c>
      <c r="H39" s="527">
        <v>130700.6</v>
      </c>
      <c r="I39" s="527">
        <v>273740.09999999998</v>
      </c>
      <c r="J39" s="527">
        <v>116859.5</v>
      </c>
      <c r="K39" s="527">
        <v>88200.9</v>
      </c>
      <c r="L39" s="527">
        <v>261127.4</v>
      </c>
      <c r="M39" s="526">
        <v>99418.9</v>
      </c>
    </row>
    <row r="40" spans="2:13">
      <c r="B40" s="527">
        <v>32481629.899999999</v>
      </c>
      <c r="C40" s="527">
        <v>565241.59999999998</v>
      </c>
      <c r="D40" s="527">
        <v>286335.7</v>
      </c>
      <c r="E40" s="527">
        <v>199197.7</v>
      </c>
      <c r="F40" s="527">
        <v>76168.600000000006</v>
      </c>
      <c r="G40" s="527">
        <v>3420157.6</v>
      </c>
      <c r="H40" s="527">
        <v>224394.6</v>
      </c>
      <c r="I40" s="527">
        <v>207574.6</v>
      </c>
      <c r="J40" s="527">
        <v>131486.79999999999</v>
      </c>
      <c r="K40" s="527">
        <v>92606.8</v>
      </c>
      <c r="L40" s="527">
        <v>344907.2</v>
      </c>
      <c r="M40" s="526">
        <v>131369</v>
      </c>
    </row>
    <row r="41" spans="2:13">
      <c r="B41" s="527">
        <v>37817147.799999997</v>
      </c>
      <c r="C41" s="527">
        <v>773607.3</v>
      </c>
      <c r="D41" s="527">
        <v>296631.3</v>
      </c>
      <c r="E41" s="527">
        <v>300982.09999999998</v>
      </c>
      <c r="F41" s="527">
        <v>169611.6</v>
      </c>
      <c r="G41" s="527">
        <v>4182526.4</v>
      </c>
      <c r="H41" s="527">
        <v>249309.3</v>
      </c>
      <c r="I41" s="527">
        <v>286177.40000000002</v>
      </c>
      <c r="J41" s="527">
        <v>193099.7</v>
      </c>
      <c r="K41" s="527">
        <v>113111.1</v>
      </c>
      <c r="L41" s="527">
        <v>302911.5</v>
      </c>
      <c r="M41" s="526">
        <v>153196.6</v>
      </c>
    </row>
    <row r="42" spans="2:13">
      <c r="B42" s="527">
        <v>42823239.399999999</v>
      </c>
      <c r="C42" s="527">
        <v>1083596.3</v>
      </c>
      <c r="D42" s="527">
        <v>362013.8</v>
      </c>
      <c r="E42" s="527">
        <v>425119.3</v>
      </c>
      <c r="F42" s="527">
        <v>285303.59999999998</v>
      </c>
      <c r="G42" s="527">
        <v>4203544.5</v>
      </c>
      <c r="H42" s="527">
        <v>193858.1</v>
      </c>
      <c r="I42" s="527">
        <v>258300.79999999999</v>
      </c>
      <c r="J42" s="527">
        <v>246605.6</v>
      </c>
      <c r="K42" s="527">
        <v>114434.7</v>
      </c>
      <c r="L42" s="527">
        <v>319338.59999999998</v>
      </c>
      <c r="M42" s="526">
        <v>152358.9</v>
      </c>
    </row>
    <row r="43" spans="2:13">
      <c r="B43" s="524">
        <v>47231572</v>
      </c>
      <c r="C43" s="524">
        <v>1183837.5</v>
      </c>
      <c r="D43" s="525">
        <v>343385.2</v>
      </c>
      <c r="E43" s="524">
        <v>491899.6</v>
      </c>
      <c r="F43" s="524">
        <v>332337.3</v>
      </c>
      <c r="G43" s="524">
        <v>5598720.2000000002</v>
      </c>
      <c r="H43" s="524">
        <v>267767.7</v>
      </c>
      <c r="I43" s="524">
        <v>349083.2</v>
      </c>
      <c r="J43" s="524">
        <v>434529.8</v>
      </c>
      <c r="K43" s="524">
        <v>205106.1</v>
      </c>
      <c r="L43" s="524">
        <v>363841.4</v>
      </c>
      <c r="M43" s="523">
        <v>198135</v>
      </c>
    </row>
    <row r="44" spans="2:13">
      <c r="B44" s="527"/>
      <c r="C44" s="527"/>
      <c r="D44" s="528"/>
      <c r="E44" s="528"/>
      <c r="F44" s="528"/>
      <c r="G44" s="527"/>
      <c r="H44" s="527"/>
      <c r="I44" s="527"/>
      <c r="J44" s="527"/>
      <c r="K44" s="527"/>
      <c r="L44" s="527"/>
      <c r="M44" s="526"/>
    </row>
    <row r="45" spans="2:13">
      <c r="B45" s="527"/>
      <c r="C45" s="527"/>
      <c r="D45" s="527"/>
      <c r="E45" s="527"/>
      <c r="F45" s="527"/>
      <c r="G45" s="527"/>
      <c r="H45" s="527"/>
      <c r="I45" s="527"/>
      <c r="J45" s="527"/>
      <c r="K45" s="527"/>
      <c r="L45" s="527"/>
      <c r="M45" s="526"/>
    </row>
    <row r="46" spans="2:13">
      <c r="B46" s="527"/>
      <c r="C46" s="527"/>
      <c r="D46" s="527"/>
      <c r="E46" s="527"/>
      <c r="F46" s="527"/>
      <c r="G46" s="527"/>
      <c r="H46" s="527"/>
      <c r="I46" s="527"/>
      <c r="J46" s="527"/>
      <c r="K46" s="527"/>
      <c r="L46" s="527"/>
      <c r="M46" s="526"/>
    </row>
    <row r="47" spans="2:13">
      <c r="B47" s="527"/>
      <c r="C47" s="527"/>
      <c r="D47" s="527"/>
      <c r="E47" s="527"/>
      <c r="F47" s="527"/>
      <c r="G47" s="527"/>
      <c r="H47" s="527"/>
      <c r="I47" s="527"/>
      <c r="J47" s="527"/>
      <c r="K47" s="527"/>
      <c r="L47" s="527"/>
      <c r="M47" s="526"/>
    </row>
    <row r="48" spans="2:13">
      <c r="B48" s="527"/>
      <c r="C48" s="527"/>
      <c r="D48" s="527"/>
      <c r="E48" s="527"/>
      <c r="F48" s="527"/>
      <c r="G48" s="527"/>
      <c r="H48" s="527"/>
      <c r="I48" s="527"/>
      <c r="J48" s="527"/>
      <c r="K48" s="527"/>
      <c r="L48" s="527"/>
      <c r="M48" s="526"/>
    </row>
    <row r="49" spans="2:13">
      <c r="B49" s="527"/>
      <c r="C49" s="527"/>
      <c r="D49" s="527"/>
      <c r="E49" s="527"/>
      <c r="F49" s="527"/>
      <c r="G49" s="527"/>
      <c r="H49" s="527"/>
      <c r="I49" s="527"/>
      <c r="J49" s="527"/>
      <c r="K49" s="527"/>
      <c r="L49" s="527"/>
      <c r="M49" s="526"/>
    </row>
    <row r="50" spans="2:13">
      <c r="B50" s="527"/>
      <c r="C50" s="527"/>
      <c r="D50" s="527"/>
      <c r="E50" s="527"/>
      <c r="F50" s="527"/>
      <c r="G50" s="527"/>
      <c r="H50" s="527"/>
      <c r="I50" s="527"/>
      <c r="J50" s="527"/>
      <c r="K50" s="527"/>
      <c r="L50" s="527"/>
      <c r="M50" s="526"/>
    </row>
    <row r="51" spans="2:13">
      <c r="B51" s="527"/>
      <c r="C51" s="527"/>
      <c r="D51" s="527"/>
      <c r="E51" s="527"/>
      <c r="F51" s="527"/>
      <c r="G51" s="527"/>
      <c r="H51" s="527"/>
      <c r="I51" s="527"/>
      <c r="J51" s="527"/>
      <c r="K51" s="527"/>
      <c r="L51" s="527"/>
      <c r="M51" s="526"/>
    </row>
    <row r="52" spans="2:13">
      <c r="B52" s="527"/>
      <c r="C52" s="527"/>
      <c r="D52" s="527"/>
      <c r="E52" s="527"/>
      <c r="F52" s="527"/>
      <c r="G52" s="527"/>
      <c r="H52" s="527"/>
      <c r="I52" s="527"/>
      <c r="J52" s="527"/>
      <c r="K52" s="527"/>
      <c r="L52" s="527"/>
      <c r="M52" s="526"/>
    </row>
    <row r="53" spans="2:13">
      <c r="B53" s="524"/>
      <c r="C53" s="524"/>
      <c r="D53" s="525"/>
      <c r="E53" s="524"/>
      <c r="F53" s="524"/>
      <c r="G53" s="524"/>
      <c r="H53" s="524"/>
      <c r="I53" s="524"/>
      <c r="J53" s="524"/>
      <c r="K53" s="524"/>
      <c r="L53" s="524"/>
      <c r="M53" s="523"/>
    </row>
    <row r="55" spans="2:13">
      <c r="B55" s="519">
        <v>13086.4</v>
      </c>
      <c r="C55" s="520">
        <v>192.1</v>
      </c>
      <c r="D55" s="520">
        <v>47.1</v>
      </c>
      <c r="E55" s="520">
        <v>97.5</v>
      </c>
      <c r="F55" s="520">
        <v>37.1</v>
      </c>
      <c r="G55" s="83">
        <v>2050.1</v>
      </c>
      <c r="H55" s="519">
        <v>123.1</v>
      </c>
      <c r="I55" s="521">
        <v>140.1</v>
      </c>
      <c r="J55" s="520">
        <v>25.3</v>
      </c>
      <c r="K55" s="520">
        <v>62.2</v>
      </c>
      <c r="L55" s="519">
        <v>134.6</v>
      </c>
      <c r="M55" s="518">
        <v>156.19999999999999</v>
      </c>
    </row>
    <row r="56" spans="2:13">
      <c r="B56" s="519">
        <v>12857.4</v>
      </c>
      <c r="C56" s="520">
        <v>186.4</v>
      </c>
      <c r="D56" s="520">
        <v>50.7</v>
      </c>
      <c r="E56" s="520">
        <v>92.7</v>
      </c>
      <c r="F56" s="520">
        <v>34.299999999999997</v>
      </c>
      <c r="G56" s="83">
        <v>1890.2</v>
      </c>
      <c r="H56" s="519">
        <v>108.6</v>
      </c>
      <c r="I56" s="519">
        <v>128</v>
      </c>
      <c r="J56" s="520">
        <v>19.399999999999999</v>
      </c>
      <c r="K56" s="520">
        <v>56.9</v>
      </c>
      <c r="L56" s="519">
        <v>127.5</v>
      </c>
      <c r="M56" s="518">
        <v>132.69999999999999</v>
      </c>
    </row>
    <row r="57" spans="2:13">
      <c r="B57" s="519">
        <v>12730.9</v>
      </c>
      <c r="C57" s="520">
        <v>173.4</v>
      </c>
      <c r="D57" s="520">
        <v>50.5</v>
      </c>
      <c r="E57" s="520">
        <v>78.3</v>
      </c>
      <c r="F57" s="520">
        <v>37</v>
      </c>
      <c r="G57" s="83">
        <v>1814.5</v>
      </c>
      <c r="H57" s="519">
        <v>109.4</v>
      </c>
      <c r="I57" s="519">
        <v>116.2</v>
      </c>
      <c r="J57" s="520">
        <v>13.7</v>
      </c>
      <c r="K57" s="520">
        <v>50.9</v>
      </c>
      <c r="L57" s="519">
        <v>102.6</v>
      </c>
      <c r="M57" s="518">
        <v>124.3</v>
      </c>
    </row>
    <row r="58" spans="2:13">
      <c r="B58" s="519">
        <v>12792.7</v>
      </c>
      <c r="C58" s="520">
        <v>163.9</v>
      </c>
      <c r="D58" s="520">
        <v>49.3</v>
      </c>
      <c r="E58" s="520">
        <v>67.900000000000006</v>
      </c>
      <c r="F58" s="520">
        <v>40.5</v>
      </c>
      <c r="G58" s="83">
        <v>1779.2</v>
      </c>
      <c r="H58" s="519">
        <v>117</v>
      </c>
      <c r="I58" s="519">
        <v>121.3</v>
      </c>
      <c r="J58" s="520">
        <v>16.2</v>
      </c>
      <c r="K58" s="520">
        <v>41.8</v>
      </c>
      <c r="L58" s="519">
        <v>103.7</v>
      </c>
      <c r="M58" s="518">
        <v>116.1</v>
      </c>
    </row>
    <row r="59" spans="2:13">
      <c r="B59" s="519">
        <v>13058.7</v>
      </c>
      <c r="C59" s="520">
        <v>166.1</v>
      </c>
      <c r="D59" s="520">
        <v>50.9</v>
      </c>
      <c r="E59" s="520">
        <v>69.400000000000006</v>
      </c>
      <c r="F59" s="520">
        <v>38.4</v>
      </c>
      <c r="G59" s="83">
        <v>1823.2</v>
      </c>
      <c r="H59" s="519">
        <v>126.8</v>
      </c>
      <c r="I59" s="519">
        <v>124.2</v>
      </c>
      <c r="J59" s="520">
        <v>16.5</v>
      </c>
      <c r="K59" s="520">
        <v>51.3</v>
      </c>
      <c r="L59" s="519">
        <v>98.1</v>
      </c>
      <c r="M59" s="518">
        <v>122.2</v>
      </c>
    </row>
    <row r="60" spans="2:13">
      <c r="B60" s="519">
        <v>13295.4</v>
      </c>
      <c r="C60" s="520">
        <v>173.4</v>
      </c>
      <c r="D60" s="520">
        <v>53.9</v>
      </c>
      <c r="E60" s="520">
        <v>74.5</v>
      </c>
      <c r="F60" s="520">
        <v>38.700000000000003</v>
      </c>
      <c r="G60" s="83">
        <v>1903.8</v>
      </c>
      <c r="H60" s="519">
        <v>131.80000000000001</v>
      </c>
      <c r="I60" s="519">
        <v>121.4</v>
      </c>
      <c r="J60" s="520">
        <v>17.8</v>
      </c>
      <c r="K60" s="520">
        <v>53.1</v>
      </c>
      <c r="L60" s="519">
        <v>109.7</v>
      </c>
      <c r="M60" s="518">
        <v>136.5</v>
      </c>
    </row>
    <row r="61" spans="2:13">
      <c r="B61" s="519">
        <v>13420.1</v>
      </c>
      <c r="C61" s="520">
        <v>179.4</v>
      </c>
      <c r="D61" s="520">
        <v>57.8</v>
      </c>
      <c r="E61" s="520">
        <v>69.099999999999994</v>
      </c>
      <c r="F61" s="520">
        <v>46.3</v>
      </c>
      <c r="G61" s="83">
        <v>1924.5</v>
      </c>
      <c r="H61" s="519">
        <v>136.1</v>
      </c>
      <c r="I61" s="519">
        <v>117.9</v>
      </c>
      <c r="J61" s="520">
        <v>18.3</v>
      </c>
      <c r="K61" s="520">
        <v>48.9</v>
      </c>
      <c r="L61" s="519">
        <v>112.6</v>
      </c>
      <c r="M61" s="518">
        <v>125.8</v>
      </c>
    </row>
    <row r="62" spans="2:13">
      <c r="B62" s="519">
        <v>13708.2</v>
      </c>
      <c r="C62" s="520">
        <v>185.7</v>
      </c>
      <c r="D62" s="520">
        <v>55.4</v>
      </c>
      <c r="E62" s="520">
        <v>69.3</v>
      </c>
      <c r="F62" s="520">
        <v>52.8</v>
      </c>
      <c r="G62" s="83">
        <v>2021.2</v>
      </c>
      <c r="H62" s="519">
        <v>139.6</v>
      </c>
      <c r="I62" s="519">
        <v>116</v>
      </c>
      <c r="J62" s="520">
        <v>21.1</v>
      </c>
      <c r="K62" s="520">
        <v>52.3</v>
      </c>
      <c r="L62" s="519">
        <v>109.2</v>
      </c>
      <c r="M62" s="518">
        <v>145.69999999999999</v>
      </c>
    </row>
    <row r="63" spans="2:13">
      <c r="B63" s="519">
        <v>14047</v>
      </c>
      <c r="C63" s="520">
        <v>180.6</v>
      </c>
      <c r="D63" s="520">
        <v>56.3</v>
      </c>
      <c r="E63" s="520">
        <v>67.8</v>
      </c>
      <c r="F63" s="520">
        <v>50.1</v>
      </c>
      <c r="G63" s="83">
        <v>2103.3000000000002</v>
      </c>
      <c r="H63" s="519">
        <v>148.4</v>
      </c>
      <c r="I63" s="519">
        <v>121.8</v>
      </c>
      <c r="J63" s="520">
        <v>18.600000000000001</v>
      </c>
      <c r="K63" s="520">
        <v>50.5</v>
      </c>
      <c r="L63" s="519">
        <v>107</v>
      </c>
      <c r="M63" s="518">
        <v>159.6</v>
      </c>
    </row>
    <row r="64" spans="2:13">
      <c r="B64" s="519">
        <v>14402</v>
      </c>
      <c r="C64" s="520">
        <v>154.19999999999999</v>
      </c>
      <c r="D64" s="520">
        <v>45.2</v>
      </c>
      <c r="E64" s="520">
        <v>62.5</v>
      </c>
      <c r="F64" s="520">
        <v>45.1</v>
      </c>
      <c r="G64" s="83">
        <v>2188.1999999999998</v>
      </c>
      <c r="H64" s="519">
        <v>153.4</v>
      </c>
      <c r="I64" s="519">
        <v>116.8</v>
      </c>
      <c r="J64" s="520">
        <v>16.7</v>
      </c>
      <c r="K64" s="520">
        <v>56.4</v>
      </c>
      <c r="L64" s="519">
        <v>103.9</v>
      </c>
      <c r="M64" s="518">
        <v>159.19999999999999</v>
      </c>
    </row>
    <row r="65" spans="2:13">
      <c r="B65" s="519">
        <v>14760.1</v>
      </c>
      <c r="C65" s="520">
        <v>159.30000000000001</v>
      </c>
      <c r="D65" s="520">
        <v>45.7</v>
      </c>
      <c r="E65" s="520">
        <v>62.7</v>
      </c>
      <c r="F65" s="520">
        <v>48.7</v>
      </c>
      <c r="G65" s="83">
        <v>2242.3000000000002</v>
      </c>
      <c r="H65" s="519">
        <v>164.8</v>
      </c>
      <c r="I65" s="519">
        <v>115.3</v>
      </c>
      <c r="J65" s="520">
        <v>19.2</v>
      </c>
      <c r="K65" s="520">
        <v>56.5</v>
      </c>
      <c r="L65" s="519">
        <v>107.5</v>
      </c>
      <c r="M65" s="518">
        <v>171</v>
      </c>
    </row>
    <row r="66" spans="2:13">
      <c r="B66" s="519">
        <v>14940.9</v>
      </c>
      <c r="C66" s="520">
        <v>177.9</v>
      </c>
      <c r="D66" s="520">
        <v>56.4</v>
      </c>
      <c r="E66" s="520">
        <v>56</v>
      </c>
      <c r="F66" s="520">
        <v>63.4</v>
      </c>
      <c r="G66" s="83">
        <v>2229.6999999999998</v>
      </c>
      <c r="H66" s="519">
        <v>161.4</v>
      </c>
      <c r="I66" s="519">
        <v>108.2</v>
      </c>
      <c r="J66" s="520">
        <v>16.8</v>
      </c>
      <c r="K66" s="520">
        <v>56.9</v>
      </c>
      <c r="L66" s="519">
        <v>98.3</v>
      </c>
      <c r="M66" s="518">
        <v>174.4</v>
      </c>
    </row>
    <row r="67" spans="2:13">
      <c r="B67" s="519">
        <v>15297.9</v>
      </c>
      <c r="C67" s="520">
        <v>170.8</v>
      </c>
      <c r="D67" s="520">
        <v>60</v>
      </c>
      <c r="E67" s="520">
        <v>52.2</v>
      </c>
      <c r="F67" s="520">
        <v>55.5</v>
      </c>
      <c r="G67" s="83">
        <v>2291</v>
      </c>
      <c r="H67" s="519">
        <v>175.6</v>
      </c>
      <c r="I67" s="519">
        <v>106</v>
      </c>
      <c r="J67" s="520">
        <v>16.600000000000001</v>
      </c>
      <c r="K67" s="520">
        <v>52.8</v>
      </c>
      <c r="L67" s="519">
        <v>100.5</v>
      </c>
      <c r="M67" s="518">
        <v>177.7</v>
      </c>
    </row>
    <row r="68" spans="2:13">
      <c r="B68" s="519">
        <v>15662.9</v>
      </c>
      <c r="C68" s="520">
        <v>177.6</v>
      </c>
      <c r="D68" s="520">
        <v>58.6</v>
      </c>
      <c r="E68" s="520">
        <v>51.4</v>
      </c>
      <c r="F68" s="520">
        <v>64.599999999999994</v>
      </c>
      <c r="G68" s="83">
        <v>2278.8000000000002</v>
      </c>
      <c r="H68" s="519">
        <v>184.8</v>
      </c>
      <c r="I68" s="519">
        <v>107.9</v>
      </c>
      <c r="J68" s="520">
        <v>16.2</v>
      </c>
      <c r="K68" s="520">
        <v>52.5</v>
      </c>
      <c r="L68" s="519">
        <v>97.1</v>
      </c>
      <c r="M68" s="518">
        <v>169.9</v>
      </c>
    </row>
    <row r="69" spans="2:13">
      <c r="B69" s="519">
        <v>15921.8</v>
      </c>
      <c r="C69" s="520">
        <v>188.8</v>
      </c>
      <c r="D69" s="520">
        <v>63.3</v>
      </c>
      <c r="E69" s="520">
        <v>48.1</v>
      </c>
      <c r="F69" s="520">
        <v>74</v>
      </c>
      <c r="G69" s="83">
        <v>2292.4</v>
      </c>
      <c r="H69" s="519">
        <v>185.3</v>
      </c>
      <c r="I69" s="519">
        <v>103.8</v>
      </c>
      <c r="J69" s="520">
        <v>17.5</v>
      </c>
      <c r="K69" s="520">
        <v>64.900000000000006</v>
      </c>
      <c r="L69" s="519">
        <v>91.9</v>
      </c>
      <c r="M69" s="518">
        <v>176.4</v>
      </c>
    </row>
    <row r="70" spans="2:13">
      <c r="B70" s="519">
        <v>16124.7</v>
      </c>
      <c r="C70" s="520">
        <v>215.4</v>
      </c>
      <c r="D70" s="520">
        <v>70.3</v>
      </c>
      <c r="E70" s="520">
        <v>56.7</v>
      </c>
      <c r="F70" s="520">
        <v>83.9</v>
      </c>
      <c r="G70" s="83">
        <v>2209.5</v>
      </c>
      <c r="H70" s="519">
        <v>169.4</v>
      </c>
      <c r="I70" s="519">
        <v>101.7</v>
      </c>
      <c r="J70" s="520">
        <v>18.5</v>
      </c>
      <c r="K70" s="520">
        <v>62.7</v>
      </c>
      <c r="L70" s="519">
        <v>91</v>
      </c>
      <c r="M70" s="518">
        <v>191.3</v>
      </c>
    </row>
    <row r="71" spans="2:13">
      <c r="B71" s="519">
        <v>16410.2</v>
      </c>
      <c r="C71" s="520">
        <v>245.3</v>
      </c>
      <c r="D71" s="520">
        <v>81.7</v>
      </c>
      <c r="E71" s="520">
        <v>60.1</v>
      </c>
      <c r="F71" s="520">
        <v>99.2</v>
      </c>
      <c r="G71" s="83">
        <v>2107.1999999999998</v>
      </c>
      <c r="H71" s="519">
        <v>165.5</v>
      </c>
      <c r="I71" s="519">
        <v>94.2</v>
      </c>
      <c r="J71" s="520">
        <v>16.600000000000001</v>
      </c>
      <c r="K71" s="520">
        <v>64.099999999999994</v>
      </c>
      <c r="L71" s="519">
        <v>90</v>
      </c>
      <c r="M71" s="518">
        <v>183.2</v>
      </c>
    </row>
    <row r="72" spans="2:13">
      <c r="B72" s="519">
        <v>16805.599999999999</v>
      </c>
      <c r="C72" s="520">
        <v>258</v>
      </c>
      <c r="D72" s="520">
        <v>83.2</v>
      </c>
      <c r="E72" s="520">
        <v>59.1</v>
      </c>
      <c r="F72" s="520">
        <v>109.1</v>
      </c>
      <c r="G72" s="83">
        <v>2030.9</v>
      </c>
      <c r="H72" s="519">
        <v>145.5</v>
      </c>
      <c r="I72" s="519">
        <v>86.8</v>
      </c>
      <c r="J72" s="520">
        <v>18.7</v>
      </c>
      <c r="K72" s="520">
        <v>56.3</v>
      </c>
      <c r="L72" s="519">
        <v>79.5</v>
      </c>
      <c r="M72" s="518">
        <v>176.3</v>
      </c>
    </row>
    <row r="73" spans="2:13">
      <c r="B73" s="519">
        <v>17087.400000000001</v>
      </c>
      <c r="C73" s="520">
        <v>268.60000000000002</v>
      </c>
      <c r="D73" s="520">
        <v>87.8</v>
      </c>
      <c r="E73" s="520">
        <v>73.3</v>
      </c>
      <c r="F73" s="520">
        <v>103.7</v>
      </c>
      <c r="G73" s="83">
        <v>1962.7</v>
      </c>
      <c r="H73" s="519">
        <v>128.4</v>
      </c>
      <c r="I73" s="519">
        <v>90.9</v>
      </c>
      <c r="J73" s="520">
        <v>19.100000000000001</v>
      </c>
      <c r="K73" s="520">
        <v>59</v>
      </c>
      <c r="L73" s="519">
        <v>77.599999999999994</v>
      </c>
      <c r="M73" s="518">
        <v>177.3</v>
      </c>
    </row>
    <row r="74" spans="2:13">
      <c r="B74" s="519">
        <v>16813.099999999999</v>
      </c>
      <c r="C74" s="520">
        <v>251.1</v>
      </c>
      <c r="D74" s="520">
        <v>87.6</v>
      </c>
      <c r="E74" s="520">
        <v>66.099999999999994</v>
      </c>
      <c r="F74" s="520">
        <v>93</v>
      </c>
      <c r="G74" s="83">
        <v>1781.8</v>
      </c>
      <c r="H74" s="519">
        <v>117.2</v>
      </c>
      <c r="I74" s="519">
        <v>74.400000000000006</v>
      </c>
      <c r="J74" s="520">
        <v>18.8</v>
      </c>
      <c r="K74" s="520">
        <v>57.8</v>
      </c>
      <c r="L74" s="519">
        <v>67.2</v>
      </c>
      <c r="M74" s="518">
        <v>153.1</v>
      </c>
    </row>
    <row r="75" spans="2:13">
      <c r="B75" s="475">
        <v>17041</v>
      </c>
      <c r="C75" s="517">
        <v>257.5</v>
      </c>
      <c r="D75" s="517">
        <v>92.5</v>
      </c>
      <c r="E75" s="517">
        <v>63.1</v>
      </c>
      <c r="F75" s="517">
        <v>95.2</v>
      </c>
      <c r="G75" s="475">
        <v>1744.3</v>
      </c>
      <c r="H75" s="475">
        <v>111.7</v>
      </c>
      <c r="I75" s="475">
        <v>73.599999999999994</v>
      </c>
      <c r="J75" s="517">
        <v>18.2</v>
      </c>
      <c r="K75" s="517">
        <v>45.6</v>
      </c>
      <c r="L75" s="475">
        <v>66</v>
      </c>
      <c r="M75" s="516">
        <v>150</v>
      </c>
    </row>
  </sheetData>
  <pageMargins left="0.70866141732283472" right="0.70866141732283472" top="0.74803149606299213" bottom="0.74803149606299213" header="0.31496062992125984" footer="0.31496062992125984"/>
  <pageSetup scale="62" orientation="landscape" horizontalDpi="0" verticalDpi="0" r:id="rId1"/>
</worksheet>
</file>

<file path=xl/worksheets/sheet65.xml><?xml version="1.0" encoding="utf-8"?>
<worksheet xmlns="http://schemas.openxmlformats.org/spreadsheetml/2006/main" xmlns:r="http://schemas.openxmlformats.org/officeDocument/2006/relationships">
  <dimension ref="A1:M64"/>
  <sheetViews>
    <sheetView view="pageBreakPreview" zoomScaleNormal="100" zoomScaleSheetLayoutView="100" workbookViewId="0"/>
  </sheetViews>
  <sheetFormatPr defaultRowHeight="12.75"/>
  <cols>
    <col min="1" max="1" width="9.140625" style="763"/>
    <col min="2" max="13" width="15.7109375" style="482" customWidth="1"/>
    <col min="14" max="16384" width="9.140625" style="482"/>
  </cols>
  <sheetData>
    <row r="1" spans="1:13" ht="15.75">
      <c r="A1" s="765" t="s">
        <v>1013</v>
      </c>
    </row>
    <row r="3" spans="1:13" ht="45" customHeight="1">
      <c r="B3" s="483" t="s">
        <v>88</v>
      </c>
      <c r="C3" s="483" t="s">
        <v>376</v>
      </c>
      <c r="D3" s="483" t="s">
        <v>296</v>
      </c>
      <c r="E3" s="483" t="s">
        <v>220</v>
      </c>
      <c r="F3" s="483" t="s">
        <v>656</v>
      </c>
      <c r="G3" s="483" t="s">
        <v>218</v>
      </c>
      <c r="H3" s="483" t="s">
        <v>181</v>
      </c>
      <c r="I3" s="483" t="s">
        <v>180</v>
      </c>
      <c r="J3" s="483" t="s">
        <v>655</v>
      </c>
      <c r="K3" s="483" t="s">
        <v>654</v>
      </c>
      <c r="L3" s="483" t="s">
        <v>179</v>
      </c>
      <c r="M3" s="483" t="s">
        <v>653</v>
      </c>
    </row>
    <row r="4" spans="1:13">
      <c r="A4" s="760">
        <v>1990</v>
      </c>
      <c r="B4" s="528" t="s">
        <v>164</v>
      </c>
      <c r="C4" s="534">
        <f t="shared" ref="C4:M4" si="0">C25/C44</f>
        <v>0.40060697553357627</v>
      </c>
      <c r="D4" s="534">
        <f t="shared" si="0"/>
        <v>0.48698513800424631</v>
      </c>
      <c r="E4" s="534">
        <f t="shared" si="0"/>
        <v>0.54299487179487183</v>
      </c>
      <c r="F4" s="534">
        <f t="shared" si="0"/>
        <v>6.2212938005390836E-2</v>
      </c>
      <c r="G4" s="534">
        <f t="shared" si="0"/>
        <v>0.44261314082239894</v>
      </c>
      <c r="H4" s="534">
        <f t="shared" si="0"/>
        <v>0.19506904955320881</v>
      </c>
      <c r="I4" s="534">
        <f t="shared" si="0"/>
        <v>1.2001962883654533</v>
      </c>
      <c r="J4" s="534">
        <f t="shared" si="0"/>
        <v>1.0201620553359683</v>
      </c>
      <c r="K4" s="534">
        <f t="shared" si="0"/>
        <v>0.46799999999999997</v>
      </c>
      <c r="L4" s="534">
        <f t="shared" si="0"/>
        <v>0.86272734026745912</v>
      </c>
      <c r="M4" s="533">
        <f t="shared" si="0"/>
        <v>0.12813828425096033</v>
      </c>
    </row>
    <row r="5" spans="1:13">
      <c r="A5" s="761">
        <v>1991</v>
      </c>
      <c r="B5" s="528" t="s">
        <v>164</v>
      </c>
      <c r="C5" s="534">
        <f t="shared" ref="C5:M5" si="1">C26/C45</f>
        <v>0.44443991416309009</v>
      </c>
      <c r="D5" s="534">
        <f t="shared" si="1"/>
        <v>0.52851479289940828</v>
      </c>
      <c r="E5" s="534">
        <f t="shared" si="1"/>
        <v>0.59306256742179075</v>
      </c>
      <c r="F5" s="534">
        <f t="shared" si="1"/>
        <v>8.4104956268221578E-2</v>
      </c>
      <c r="G5" s="534">
        <f t="shared" si="1"/>
        <v>0.55970003174267269</v>
      </c>
      <c r="H5" s="534">
        <f t="shared" si="1"/>
        <v>0.22264088397790055</v>
      </c>
      <c r="I5" s="534">
        <f t="shared" si="1"/>
        <v>1.328003125</v>
      </c>
      <c r="J5" s="534">
        <f t="shared" si="1"/>
        <v>1.5551494845360825</v>
      </c>
      <c r="K5" s="534">
        <f t="shared" si="1"/>
        <v>0.4278980667838313</v>
      </c>
      <c r="L5" s="534">
        <f t="shared" si="1"/>
        <v>1.0929466666666665</v>
      </c>
      <c r="M5" s="533">
        <f t="shared" si="1"/>
        <v>0.15572720422004521</v>
      </c>
    </row>
    <row r="6" spans="1:13">
      <c r="A6" s="761">
        <v>1992</v>
      </c>
      <c r="B6" s="528" t="s">
        <v>164</v>
      </c>
      <c r="C6" s="534">
        <f t="shared" ref="C6:M6" si="2">C27/C46</f>
        <v>0.49275259515570929</v>
      </c>
      <c r="D6" s="534">
        <f t="shared" si="2"/>
        <v>0.56861584158415845</v>
      </c>
      <c r="E6" s="534">
        <f t="shared" si="2"/>
        <v>0.71268710089399756</v>
      </c>
      <c r="F6" s="534">
        <f t="shared" si="2"/>
        <v>8.1645945945945944E-2</v>
      </c>
      <c r="G6" s="534">
        <f t="shared" si="2"/>
        <v>0.66607704601818685</v>
      </c>
      <c r="H6" s="534">
        <f t="shared" si="2"/>
        <v>0.2346234003656307</v>
      </c>
      <c r="I6" s="534">
        <f t="shared" si="2"/>
        <v>1.5734956970740104</v>
      </c>
      <c r="J6" s="534">
        <f t="shared" si="2"/>
        <v>1.9098832116788322</v>
      </c>
      <c r="K6" s="534">
        <f t="shared" si="2"/>
        <v>0.41607662082514735</v>
      </c>
      <c r="L6" s="534">
        <f t="shared" si="2"/>
        <v>1.2903284600389864</v>
      </c>
      <c r="M6" s="533">
        <f t="shared" si="2"/>
        <v>0.19747626709573612</v>
      </c>
    </row>
    <row r="7" spans="1:13">
      <c r="A7" s="761">
        <v>1993</v>
      </c>
      <c r="B7" s="528" t="s">
        <v>164</v>
      </c>
      <c r="C7" s="534">
        <f t="shared" ref="C7:M7" si="3">C28/C47</f>
        <v>0.53156009762050027</v>
      </c>
      <c r="D7" s="534">
        <f t="shared" si="3"/>
        <v>0.57876876267748478</v>
      </c>
      <c r="E7" s="534">
        <f t="shared" si="3"/>
        <v>0.84292194403534604</v>
      </c>
      <c r="F7" s="534">
        <f t="shared" si="3"/>
        <v>8.2308641975308641E-2</v>
      </c>
      <c r="G7" s="534">
        <f t="shared" si="3"/>
        <v>0.74312516861510791</v>
      </c>
      <c r="H7" s="534">
        <f t="shared" si="3"/>
        <v>0.458948717948718</v>
      </c>
      <c r="I7" s="534">
        <f t="shared" si="3"/>
        <v>1.7114633140972797</v>
      </c>
      <c r="J7" s="534">
        <f t="shared" si="3"/>
        <v>1.671395061728395</v>
      </c>
      <c r="K7" s="534">
        <f t="shared" si="3"/>
        <v>0.47724162679425836</v>
      </c>
      <c r="L7" s="534">
        <f t="shared" si="3"/>
        <v>1.0969305689488911</v>
      </c>
      <c r="M7" s="533">
        <f t="shared" si="3"/>
        <v>0.23801808785529718</v>
      </c>
    </row>
    <row r="8" spans="1:13">
      <c r="A8" s="761">
        <v>1994</v>
      </c>
      <c r="B8" s="528" t="s">
        <v>164</v>
      </c>
      <c r="C8" s="534">
        <f t="shared" ref="C8:M8" si="4">C29/C48</f>
        <v>0.62665382299819383</v>
      </c>
      <c r="D8" s="534">
        <f t="shared" si="4"/>
        <v>0.58202750491159139</v>
      </c>
      <c r="E8" s="534">
        <f t="shared" si="4"/>
        <v>0.97322622478386156</v>
      </c>
      <c r="F8" s="534">
        <f t="shared" si="4"/>
        <v>0.21690364583333335</v>
      </c>
      <c r="G8" s="534">
        <f t="shared" si="4"/>
        <v>0.8006526985519965</v>
      </c>
      <c r="H8" s="534">
        <f t="shared" si="4"/>
        <v>0.48327287066246061</v>
      </c>
      <c r="I8" s="534">
        <f t="shared" si="4"/>
        <v>1.5270684380032207</v>
      </c>
      <c r="J8" s="534">
        <f t="shared" si="4"/>
        <v>2.0724848484848484</v>
      </c>
      <c r="K8" s="534">
        <f t="shared" si="4"/>
        <v>0.52629824561403504</v>
      </c>
      <c r="L8" s="534">
        <f t="shared" si="4"/>
        <v>1.0554525993883792</v>
      </c>
      <c r="M8" s="533">
        <f t="shared" si="4"/>
        <v>0.27555073649754502</v>
      </c>
    </row>
    <row r="9" spans="1:13">
      <c r="A9" s="761">
        <v>1995</v>
      </c>
      <c r="B9" s="528" t="s">
        <v>164</v>
      </c>
      <c r="C9" s="534">
        <f t="shared" ref="C9:M9" si="5">C30/C49</f>
        <v>0.7681384083044982</v>
      </c>
      <c r="D9" s="534">
        <f t="shared" si="5"/>
        <v>0.75212987012987009</v>
      </c>
      <c r="E9" s="534">
        <f t="shared" si="5"/>
        <v>1.1723677852348993</v>
      </c>
      <c r="F9" s="534">
        <f t="shared" si="5"/>
        <v>0.19749870801033592</v>
      </c>
      <c r="G9" s="534">
        <f t="shared" si="5"/>
        <v>0.87468526105683364</v>
      </c>
      <c r="H9" s="534">
        <f t="shared" si="5"/>
        <v>0.61697799696509859</v>
      </c>
      <c r="I9" s="534">
        <f t="shared" si="5"/>
        <v>1.9532207578253706</v>
      </c>
      <c r="J9" s="534">
        <f t="shared" si="5"/>
        <v>2.4081067415730337</v>
      </c>
      <c r="K9" s="534">
        <f t="shared" si="5"/>
        <v>0.6046290018832392</v>
      </c>
      <c r="L9" s="534">
        <f t="shared" si="5"/>
        <v>1.1610583409298085</v>
      </c>
      <c r="M9" s="533">
        <f t="shared" si="5"/>
        <v>0.31438827838827837</v>
      </c>
    </row>
    <row r="10" spans="1:13">
      <c r="A10" s="761">
        <v>1996</v>
      </c>
      <c r="B10" s="528" t="s">
        <v>164</v>
      </c>
      <c r="C10" s="534">
        <f t="shared" ref="C10:M10" si="6">C31/C50</f>
        <v>0.94922017837235217</v>
      </c>
      <c r="D10" s="534">
        <f t="shared" si="6"/>
        <v>0.61113840830449828</v>
      </c>
      <c r="E10" s="534">
        <f t="shared" si="6"/>
        <v>1.5372908827785818</v>
      </c>
      <c r="F10" s="534">
        <f t="shared" si="6"/>
        <v>0.62655507559395252</v>
      </c>
      <c r="G10" s="534">
        <f t="shared" si="6"/>
        <v>1.0191516237983891</v>
      </c>
      <c r="H10" s="534">
        <f t="shared" si="6"/>
        <v>0.62523879500367374</v>
      </c>
      <c r="I10" s="534">
        <f t="shared" si="6"/>
        <v>2.3131925360474974</v>
      </c>
      <c r="J10" s="534">
        <f t="shared" si="6"/>
        <v>2.1359562841530053</v>
      </c>
      <c r="K10" s="534">
        <f t="shared" si="6"/>
        <v>0.69586503067484662</v>
      </c>
      <c r="L10" s="534">
        <f t="shared" si="6"/>
        <v>1.3383765541740675</v>
      </c>
      <c r="M10" s="533">
        <f t="shared" si="6"/>
        <v>0.49063195548489669</v>
      </c>
    </row>
    <row r="11" spans="1:13">
      <c r="A11" s="761">
        <v>1997</v>
      </c>
      <c r="B11" s="528" t="s">
        <v>164</v>
      </c>
      <c r="C11" s="534">
        <f t="shared" ref="C11:M11" si="7">C32/C51</f>
        <v>0.89161066235864306</v>
      </c>
      <c r="D11" s="534">
        <f t="shared" si="7"/>
        <v>0.64307942238267157</v>
      </c>
      <c r="E11" s="534">
        <f t="shared" si="7"/>
        <v>1.4859134199134199</v>
      </c>
      <c r="F11" s="534">
        <f t="shared" si="7"/>
        <v>0.51875757575757575</v>
      </c>
      <c r="G11" s="534">
        <f t="shared" si="7"/>
        <v>1.1149268256481297</v>
      </c>
      <c r="H11" s="534">
        <f t="shared" si="7"/>
        <v>0.67127363896848147</v>
      </c>
      <c r="I11" s="534">
        <f t="shared" si="7"/>
        <v>2.5737112068965518</v>
      </c>
      <c r="J11" s="534">
        <f t="shared" si="7"/>
        <v>2.7513317535545023</v>
      </c>
      <c r="K11" s="534">
        <f t="shared" si="7"/>
        <v>0.65739770554493315</v>
      </c>
      <c r="L11" s="534">
        <f t="shared" si="7"/>
        <v>1.8047152014652015</v>
      </c>
      <c r="M11" s="533">
        <f t="shared" si="7"/>
        <v>0.50239327385037758</v>
      </c>
    </row>
    <row r="12" spans="1:13">
      <c r="A12" s="761">
        <v>1998</v>
      </c>
      <c r="B12" s="528" t="s">
        <v>164</v>
      </c>
      <c r="C12" s="534">
        <f t="shared" ref="C12:C21" si="8">C33/C52</f>
        <v>1.3230177187153933</v>
      </c>
      <c r="D12" s="528" t="s">
        <v>164</v>
      </c>
      <c r="E12" s="528" t="s">
        <v>164</v>
      </c>
      <c r="F12" s="528" t="s">
        <v>164</v>
      </c>
      <c r="G12" s="534">
        <f t="shared" ref="G12:M21" si="9">G33/G52</f>
        <v>1.3598138163837776</v>
      </c>
      <c r="H12" s="534">
        <f t="shared" si="9"/>
        <v>0.84329380053908354</v>
      </c>
      <c r="I12" s="534">
        <f t="shared" si="9"/>
        <v>2.4800697865353039</v>
      </c>
      <c r="J12" s="534">
        <f t="shared" si="9"/>
        <v>4.0903333333333336</v>
      </c>
      <c r="K12" s="534">
        <f t="shared" si="9"/>
        <v>1.8492356435643564</v>
      </c>
      <c r="L12" s="534">
        <f t="shared" si="9"/>
        <v>2.381207476635514</v>
      </c>
      <c r="M12" s="533">
        <f t="shared" si="9"/>
        <v>0.60228884711779451</v>
      </c>
    </row>
    <row r="13" spans="1:13">
      <c r="A13" s="761">
        <v>1999</v>
      </c>
      <c r="B13" s="528" t="s">
        <v>164</v>
      </c>
      <c r="C13" s="534">
        <f t="shared" si="8"/>
        <v>1.7476634241245139</v>
      </c>
      <c r="D13" s="534">
        <f t="shared" ref="D13:F21" si="10">D34/D53</f>
        <v>1.2963185840707965</v>
      </c>
      <c r="E13" s="534">
        <f t="shared" si="10"/>
        <v>2.8675999999999999</v>
      </c>
      <c r="F13" s="534">
        <f t="shared" si="10"/>
        <v>0.71611308203991131</v>
      </c>
      <c r="G13" s="534">
        <f t="shared" si="9"/>
        <v>1.6928899095146697</v>
      </c>
      <c r="H13" s="534">
        <f t="shared" si="9"/>
        <v>0.80846675358539766</v>
      </c>
      <c r="I13" s="534">
        <f t="shared" si="9"/>
        <v>3.0680171232876714</v>
      </c>
      <c r="J13" s="534">
        <f t="shared" si="9"/>
        <v>3.9511796407185633</v>
      </c>
      <c r="K13" s="534">
        <f t="shared" si="9"/>
        <v>2.4498918439716313</v>
      </c>
      <c r="L13" s="534">
        <f t="shared" si="9"/>
        <v>2.9538113570741098</v>
      </c>
      <c r="M13" s="533">
        <f t="shared" si="9"/>
        <v>0.68609296482412063</v>
      </c>
    </row>
    <row r="14" spans="1:13">
      <c r="A14" s="761">
        <v>2000</v>
      </c>
      <c r="B14" s="528" t="s">
        <v>164</v>
      </c>
      <c r="C14" s="534">
        <f t="shared" si="8"/>
        <v>2.0994375392341493</v>
      </c>
      <c r="D14" s="534">
        <f t="shared" si="10"/>
        <v>1.3107002188183807</v>
      </c>
      <c r="E14" s="534">
        <f t="shared" si="10"/>
        <v>3.1753460925039869</v>
      </c>
      <c r="F14" s="534">
        <f t="shared" si="10"/>
        <v>1.5505256673511292</v>
      </c>
      <c r="G14" s="534">
        <f t="shared" si="9"/>
        <v>1.8552001070329573</v>
      </c>
      <c r="H14" s="534">
        <f t="shared" si="9"/>
        <v>0.77313349514563101</v>
      </c>
      <c r="I14" s="534">
        <f t="shared" si="9"/>
        <v>3.1043746747614915</v>
      </c>
      <c r="J14" s="534">
        <f t="shared" si="9"/>
        <v>3.0827500000000003</v>
      </c>
      <c r="K14" s="534">
        <f t="shared" si="9"/>
        <v>2.035805309734513</v>
      </c>
      <c r="L14" s="534">
        <f t="shared" si="9"/>
        <v>3.2828865116279071</v>
      </c>
      <c r="M14" s="533">
        <f t="shared" si="9"/>
        <v>0.68483918128654975</v>
      </c>
    </row>
    <row r="15" spans="1:13">
      <c r="A15" s="761">
        <v>2001</v>
      </c>
      <c r="B15" s="528" t="s">
        <v>164</v>
      </c>
      <c r="C15" s="534">
        <f t="shared" si="8"/>
        <v>1.7885075885328836</v>
      </c>
      <c r="D15" s="534">
        <f t="shared" si="10"/>
        <v>1.0014024822695036</v>
      </c>
      <c r="E15" s="534">
        <f t="shared" si="10"/>
        <v>3.2239946428571429</v>
      </c>
      <c r="F15" s="534">
        <f t="shared" si="10"/>
        <v>1.2801167192429024</v>
      </c>
      <c r="G15" s="534">
        <f t="shared" si="9"/>
        <v>2.0860126474413598</v>
      </c>
      <c r="H15" s="534">
        <f t="shared" si="9"/>
        <v>0.81420198265179677</v>
      </c>
      <c r="I15" s="534">
        <f t="shared" si="9"/>
        <v>3.1389574861367837</v>
      </c>
      <c r="J15" s="534">
        <f t="shared" si="9"/>
        <v>5.5101071428571426</v>
      </c>
      <c r="K15" s="534">
        <f t="shared" si="9"/>
        <v>2.1555922671353254</v>
      </c>
      <c r="L15" s="534">
        <f t="shared" si="9"/>
        <v>3.2962217700915564</v>
      </c>
      <c r="M15" s="533">
        <f t="shared" si="9"/>
        <v>0.766552752293578</v>
      </c>
    </row>
    <row r="16" spans="1:13">
      <c r="A16" s="761">
        <v>2002</v>
      </c>
      <c r="B16" s="528" t="s">
        <v>164</v>
      </c>
      <c r="C16" s="534">
        <f t="shared" si="8"/>
        <v>1.9111059718969554</v>
      </c>
      <c r="D16" s="534">
        <f t="shared" si="10"/>
        <v>0.95532166666666662</v>
      </c>
      <c r="E16" s="534">
        <f t="shared" si="10"/>
        <v>3.4443275862068967</v>
      </c>
      <c r="F16" s="534">
        <f t="shared" si="10"/>
        <v>1.6090774774774774</v>
      </c>
      <c r="G16" s="534">
        <f t="shared" si="9"/>
        <v>2.0552333478830205</v>
      </c>
      <c r="H16" s="534">
        <f t="shared" si="9"/>
        <v>0.89554384965831435</v>
      </c>
      <c r="I16" s="534">
        <f t="shared" si="9"/>
        <v>3.3156396226415095</v>
      </c>
      <c r="J16" s="534">
        <f t="shared" si="9"/>
        <v>8.2609518072289152</v>
      </c>
      <c r="K16" s="534">
        <f t="shared" si="9"/>
        <v>2.3693939393939396</v>
      </c>
      <c r="L16" s="534">
        <f t="shared" si="9"/>
        <v>3.0854308457711443</v>
      </c>
      <c r="M16" s="533">
        <f t="shared" si="9"/>
        <v>0.82952560495216665</v>
      </c>
    </row>
    <row r="17" spans="1:13">
      <c r="A17" s="761">
        <v>2003</v>
      </c>
      <c r="B17" s="528" t="s">
        <v>164</v>
      </c>
      <c r="C17" s="534">
        <f t="shared" si="8"/>
        <v>3.9002286036036038</v>
      </c>
      <c r="D17" s="534">
        <f t="shared" si="10"/>
        <v>4.2966194539249143</v>
      </c>
      <c r="E17" s="534">
        <f t="shared" si="10"/>
        <v>4.6856789883268481</v>
      </c>
      <c r="F17" s="534">
        <f t="shared" si="10"/>
        <v>3.0486238390092883</v>
      </c>
      <c r="G17" s="534">
        <f t="shared" si="9"/>
        <v>2.4066199315429171</v>
      </c>
      <c r="H17" s="534">
        <f t="shared" si="9"/>
        <v>1.121319264069264</v>
      </c>
      <c r="I17" s="534">
        <f t="shared" si="9"/>
        <v>4.09994624652456</v>
      </c>
      <c r="J17" s="534">
        <f t="shared" si="9"/>
        <v>11.406703703703704</v>
      </c>
      <c r="K17" s="534">
        <f t="shared" si="9"/>
        <v>2.8620933333333332</v>
      </c>
      <c r="L17" s="534">
        <f t="shared" si="9"/>
        <v>4.206901132852729</v>
      </c>
      <c r="M17" s="533">
        <f t="shared" si="9"/>
        <v>1.0029735138316658</v>
      </c>
    </row>
    <row r="18" spans="1:13">
      <c r="A18" s="761">
        <v>2004</v>
      </c>
      <c r="B18" s="528" t="s">
        <v>164</v>
      </c>
      <c r="C18" s="534">
        <f t="shared" si="8"/>
        <v>4.9708400423728811</v>
      </c>
      <c r="D18" s="534">
        <f t="shared" si="10"/>
        <v>6.6993933649289099</v>
      </c>
      <c r="E18" s="534">
        <f t="shared" si="10"/>
        <v>6.8341309771309771</v>
      </c>
      <c r="F18" s="534">
        <f t="shared" si="10"/>
        <v>2.4358837837837841</v>
      </c>
      <c r="G18" s="534">
        <f t="shared" si="9"/>
        <v>2.6933382045018317</v>
      </c>
      <c r="H18" s="534">
        <f t="shared" si="9"/>
        <v>1.7640086346465189</v>
      </c>
      <c r="I18" s="534">
        <f t="shared" si="9"/>
        <v>4.0786290944123316</v>
      </c>
      <c r="J18" s="534">
        <f t="shared" si="9"/>
        <v>12.913994285714287</v>
      </c>
      <c r="K18" s="534">
        <f t="shared" si="9"/>
        <v>2.59051001540832</v>
      </c>
      <c r="L18" s="534">
        <f t="shared" si="9"/>
        <v>5.8561022850924909</v>
      </c>
      <c r="M18" s="533">
        <f t="shared" si="9"/>
        <v>1.2203514739229024</v>
      </c>
    </row>
    <row r="19" spans="1:13">
      <c r="A19" s="761">
        <v>2005</v>
      </c>
      <c r="B19" s="528" t="s">
        <v>164</v>
      </c>
      <c r="C19" s="534">
        <f t="shared" si="8"/>
        <v>5.97105199628598</v>
      </c>
      <c r="D19" s="534">
        <f t="shared" si="10"/>
        <v>7.6547467994310097</v>
      </c>
      <c r="E19" s="534">
        <f t="shared" si="10"/>
        <v>8.3925079365079363</v>
      </c>
      <c r="F19" s="534">
        <f t="shared" si="10"/>
        <v>3.1454958283671037</v>
      </c>
      <c r="G19" s="534">
        <f t="shared" si="9"/>
        <v>3.3097932111337403</v>
      </c>
      <c r="H19" s="534">
        <f t="shared" si="9"/>
        <v>2.4588831168831171</v>
      </c>
      <c r="I19" s="534">
        <f t="shared" si="9"/>
        <v>4.8434424778761063</v>
      </c>
      <c r="J19" s="534">
        <f t="shared" si="9"/>
        <v>16.816140540540538</v>
      </c>
      <c r="K19" s="534">
        <f t="shared" si="9"/>
        <v>3.1639043062200956</v>
      </c>
      <c r="L19" s="534">
        <f t="shared" si="9"/>
        <v>6.1257252747252755</v>
      </c>
      <c r="M19" s="533">
        <f t="shared" si="9"/>
        <v>1.3629221118661785</v>
      </c>
    </row>
    <row r="20" spans="1:13">
      <c r="A20" s="761">
        <v>2006</v>
      </c>
      <c r="B20" s="528" t="s">
        <v>164</v>
      </c>
      <c r="C20" s="534">
        <f t="shared" si="8"/>
        <v>7.2130570729718713</v>
      </c>
      <c r="D20" s="534">
        <f t="shared" si="10"/>
        <v>8.0919461444308443</v>
      </c>
      <c r="E20" s="534">
        <f t="shared" si="10"/>
        <v>11.206648918469217</v>
      </c>
      <c r="F20" s="534">
        <f t="shared" si="10"/>
        <v>4.2327752016129034</v>
      </c>
      <c r="G20" s="534">
        <f t="shared" si="9"/>
        <v>3.753520121488231</v>
      </c>
      <c r="H20" s="534">
        <f t="shared" si="9"/>
        <v>2.4626090634441087</v>
      </c>
      <c r="I20" s="534">
        <f t="shared" si="9"/>
        <v>5.2862558386411891</v>
      </c>
      <c r="J20" s="534">
        <f t="shared" si="9"/>
        <v>24.763951807228914</v>
      </c>
      <c r="K20" s="534">
        <f t="shared" si="9"/>
        <v>3.361045241809673</v>
      </c>
      <c r="L20" s="534">
        <f t="shared" si="9"/>
        <v>6.4836377777777772</v>
      </c>
      <c r="M20" s="533">
        <f t="shared" si="9"/>
        <v>1.5503881004366813</v>
      </c>
    </row>
    <row r="21" spans="1:13">
      <c r="A21" s="762">
        <v>2007</v>
      </c>
      <c r="B21" s="529" t="s">
        <v>164</v>
      </c>
      <c r="C21" s="532">
        <f t="shared" si="8"/>
        <v>8.2393465116279074</v>
      </c>
      <c r="D21" s="532">
        <f t="shared" si="10"/>
        <v>8.4888305288461545</v>
      </c>
      <c r="E21" s="532">
        <f t="shared" si="10"/>
        <v>14.372661590524535</v>
      </c>
      <c r="F21" s="532">
        <f t="shared" si="10"/>
        <v>5.0051246562786433</v>
      </c>
      <c r="G21" s="532">
        <f t="shared" si="9"/>
        <v>4.7473297552809104</v>
      </c>
      <c r="H21" s="532">
        <f t="shared" si="9"/>
        <v>3.2808426116838487</v>
      </c>
      <c r="I21" s="532">
        <f t="shared" si="9"/>
        <v>6.8420253456221198</v>
      </c>
      <c r="J21" s="532">
        <f t="shared" si="9"/>
        <v>34.757668449197858</v>
      </c>
      <c r="K21" s="532">
        <f t="shared" si="9"/>
        <v>5.5936589698046184</v>
      </c>
      <c r="L21" s="532">
        <f t="shared" si="9"/>
        <v>8.0663522012578621</v>
      </c>
      <c r="M21" s="531">
        <f t="shared" si="9"/>
        <v>1.9417305728871239</v>
      </c>
    </row>
    <row r="22" spans="1:13">
      <c r="A22" s="764"/>
      <c r="B22" s="528"/>
      <c r="C22" s="530"/>
      <c r="D22" s="530"/>
      <c r="E22" s="530"/>
      <c r="F22" s="530"/>
      <c r="G22" s="530"/>
      <c r="H22" s="530"/>
      <c r="I22" s="530"/>
      <c r="J22" s="530"/>
      <c r="K22" s="530"/>
      <c r="L22" s="530"/>
      <c r="M22" s="530"/>
    </row>
    <row r="23" spans="1:13">
      <c r="A23" s="838" t="s">
        <v>1008</v>
      </c>
      <c r="D23" s="530"/>
      <c r="E23" s="530"/>
      <c r="F23" s="530"/>
      <c r="G23" s="530"/>
      <c r="H23" s="530"/>
      <c r="I23" s="530"/>
      <c r="J23" s="530"/>
      <c r="K23" s="530"/>
      <c r="L23" s="530"/>
      <c r="M23" s="530"/>
    </row>
    <row r="25" spans="1:13">
      <c r="B25" s="482">
        <v>15232.711499999999</v>
      </c>
      <c r="C25" s="482">
        <v>76.956599999999995</v>
      </c>
      <c r="D25" s="482">
        <v>22.937000000000001</v>
      </c>
      <c r="E25" s="482">
        <v>52.942</v>
      </c>
      <c r="F25" s="482">
        <v>2.3081</v>
      </c>
      <c r="G25" s="482">
        <v>907.40120000000002</v>
      </c>
      <c r="H25" s="482">
        <v>24.013000000000002</v>
      </c>
      <c r="I25" s="482">
        <v>168.14750000000001</v>
      </c>
      <c r="J25" s="482">
        <v>25.810099999999998</v>
      </c>
      <c r="K25" s="482">
        <v>29.1096</v>
      </c>
      <c r="L25" s="482">
        <v>116.12309999999999</v>
      </c>
      <c r="M25" s="482">
        <v>20.0152</v>
      </c>
    </row>
    <row r="26" spans="1:13">
      <c r="B26" s="482">
        <v>16730.0095</v>
      </c>
      <c r="C26" s="482">
        <v>82.843599999999995</v>
      </c>
      <c r="D26" s="482">
        <v>26.7957</v>
      </c>
      <c r="E26" s="482">
        <v>54.976900000000001</v>
      </c>
      <c r="F26" s="482">
        <v>2.8847999999999998</v>
      </c>
      <c r="G26" s="482">
        <v>1057.9449999999999</v>
      </c>
      <c r="H26" s="482">
        <v>24.178799999999999</v>
      </c>
      <c r="I26" s="482">
        <v>169.98439999999999</v>
      </c>
      <c r="J26" s="482">
        <v>30.169899999999998</v>
      </c>
      <c r="K26" s="482">
        <v>24.3474</v>
      </c>
      <c r="L26" s="482">
        <v>139.35069999999999</v>
      </c>
      <c r="M26" s="482">
        <v>20.664999999999999</v>
      </c>
    </row>
    <row r="27" spans="1:13">
      <c r="B27" s="482">
        <v>19237.2785</v>
      </c>
      <c r="C27" s="482">
        <v>85.443299999999994</v>
      </c>
      <c r="D27" s="482">
        <v>28.7151</v>
      </c>
      <c r="E27" s="482">
        <v>55.803400000000003</v>
      </c>
      <c r="F27" s="482">
        <v>3.0209000000000001</v>
      </c>
      <c r="G27" s="482">
        <v>1208.5968</v>
      </c>
      <c r="H27" s="482">
        <v>25.6678</v>
      </c>
      <c r="I27" s="482">
        <v>182.84020000000001</v>
      </c>
      <c r="J27" s="482">
        <v>26.165400000000002</v>
      </c>
      <c r="K27" s="482">
        <v>21.1783</v>
      </c>
      <c r="L27" s="482">
        <v>132.3877</v>
      </c>
      <c r="M27" s="482">
        <v>24.546299999999999</v>
      </c>
    </row>
    <row r="28" spans="1:13">
      <c r="B28" s="482">
        <v>21217.418799999999</v>
      </c>
      <c r="C28" s="482">
        <v>87.122699999999995</v>
      </c>
      <c r="D28" s="482">
        <v>28.533300000000001</v>
      </c>
      <c r="E28" s="482">
        <v>57.234400000000001</v>
      </c>
      <c r="F28" s="482">
        <v>3.3334999999999999</v>
      </c>
      <c r="G28" s="482">
        <v>1322.1683</v>
      </c>
      <c r="H28" s="482">
        <v>53.697000000000003</v>
      </c>
      <c r="I28" s="482">
        <v>207.60050000000001</v>
      </c>
      <c r="J28" s="482">
        <v>27.076599999999999</v>
      </c>
      <c r="K28" s="482">
        <v>19.948699999999999</v>
      </c>
      <c r="L28" s="482">
        <v>113.7517</v>
      </c>
      <c r="M28" s="482">
        <v>27.633900000000001</v>
      </c>
    </row>
    <row r="29" spans="1:13">
      <c r="B29" s="482">
        <v>23679.130799999999</v>
      </c>
      <c r="C29" s="482">
        <v>104.0872</v>
      </c>
      <c r="D29" s="482">
        <v>29.6252</v>
      </c>
      <c r="E29" s="482">
        <v>67.541899999999998</v>
      </c>
      <c r="F29" s="482">
        <v>8.3291000000000004</v>
      </c>
      <c r="G29" s="482">
        <v>1459.75</v>
      </c>
      <c r="H29" s="482">
        <v>61.279000000000003</v>
      </c>
      <c r="I29" s="482">
        <v>189.6619</v>
      </c>
      <c r="J29" s="482">
        <v>34.195999999999998</v>
      </c>
      <c r="K29" s="482">
        <v>26.999099999999999</v>
      </c>
      <c r="L29" s="482">
        <v>103.5399</v>
      </c>
      <c r="M29" s="482">
        <v>33.6723</v>
      </c>
    </row>
    <row r="30" spans="1:13">
      <c r="B30" s="482">
        <v>26024.530900000002</v>
      </c>
      <c r="C30" s="482">
        <v>133.1952</v>
      </c>
      <c r="D30" s="482">
        <v>40.5398</v>
      </c>
      <c r="E30" s="482">
        <v>87.341399999999993</v>
      </c>
      <c r="F30" s="482">
        <v>7.6432000000000002</v>
      </c>
      <c r="G30" s="482">
        <v>1665.2257999999999</v>
      </c>
      <c r="H30" s="482">
        <v>81.317700000000002</v>
      </c>
      <c r="I30" s="482">
        <v>237.12100000000001</v>
      </c>
      <c r="J30" s="482">
        <v>42.8643</v>
      </c>
      <c r="K30" s="482">
        <v>32.105800000000002</v>
      </c>
      <c r="L30" s="482">
        <v>127.3681</v>
      </c>
      <c r="M30" s="482">
        <v>42.914000000000001</v>
      </c>
    </row>
    <row r="31" spans="1:13">
      <c r="B31" s="482">
        <v>29224.293099999999</v>
      </c>
      <c r="C31" s="482">
        <v>170.2901</v>
      </c>
      <c r="D31" s="482">
        <v>35.323799999999999</v>
      </c>
      <c r="E31" s="482">
        <v>106.2268</v>
      </c>
      <c r="F31" s="482">
        <v>29.009499999999999</v>
      </c>
      <c r="G31" s="482">
        <v>1961.3572999999999</v>
      </c>
      <c r="H31" s="482">
        <v>85.094999999999999</v>
      </c>
      <c r="I31" s="482">
        <v>272.72539999999998</v>
      </c>
      <c r="J31" s="482">
        <v>39.088000000000001</v>
      </c>
      <c r="K31" s="482">
        <v>34.027799999999999</v>
      </c>
      <c r="L31" s="482">
        <v>150.7012</v>
      </c>
      <c r="M31" s="482">
        <v>61.721499999999999</v>
      </c>
    </row>
    <row r="32" spans="1:13">
      <c r="B32" s="482">
        <v>34263.621899999998</v>
      </c>
      <c r="C32" s="482">
        <v>165.57210000000001</v>
      </c>
      <c r="D32" s="482">
        <v>35.626600000000003</v>
      </c>
      <c r="E32" s="482">
        <v>102.9738</v>
      </c>
      <c r="F32" s="482">
        <v>27.3904</v>
      </c>
      <c r="G32" s="482">
        <v>2253.4901</v>
      </c>
      <c r="H32" s="482">
        <v>93.709800000000001</v>
      </c>
      <c r="I32" s="482">
        <v>298.5505</v>
      </c>
      <c r="J32" s="482">
        <v>58.053100000000001</v>
      </c>
      <c r="K32" s="482">
        <v>34.381900000000002</v>
      </c>
      <c r="L32" s="482">
        <v>197.07490000000001</v>
      </c>
      <c r="M32" s="482">
        <v>73.198700000000002</v>
      </c>
    </row>
    <row r="33" spans="2:13">
      <c r="B33" s="482">
        <v>40450.0789</v>
      </c>
      <c r="C33" s="482">
        <v>238.93700000000001</v>
      </c>
      <c r="D33" s="482" t="s">
        <v>164</v>
      </c>
      <c r="E33" s="482" t="s">
        <v>164</v>
      </c>
      <c r="F33" s="482" t="s">
        <v>164</v>
      </c>
      <c r="G33" s="482">
        <v>2860.0963999999999</v>
      </c>
      <c r="H33" s="482">
        <v>125.1448</v>
      </c>
      <c r="I33" s="482">
        <v>302.07249999999999</v>
      </c>
      <c r="J33" s="482">
        <v>76.080200000000005</v>
      </c>
      <c r="K33" s="482">
        <v>93.386399999999995</v>
      </c>
      <c r="L33" s="482">
        <v>254.78919999999999</v>
      </c>
      <c r="M33" s="482">
        <v>96.125299999999996</v>
      </c>
    </row>
    <row r="34" spans="2:13">
      <c r="B34" s="482">
        <v>47502.402199999997</v>
      </c>
      <c r="C34" s="482">
        <v>269.48970000000003</v>
      </c>
      <c r="D34" s="482">
        <v>58.593600000000002</v>
      </c>
      <c r="E34" s="482">
        <v>179.22499999999999</v>
      </c>
      <c r="F34" s="482">
        <v>32.296700000000001</v>
      </c>
      <c r="G34" s="482">
        <v>3704.3816999999999</v>
      </c>
      <c r="H34" s="482">
        <v>124.0188</v>
      </c>
      <c r="I34" s="482">
        <v>358.34440000000001</v>
      </c>
      <c r="J34" s="482">
        <v>65.984700000000004</v>
      </c>
      <c r="K34" s="482">
        <v>138.1739</v>
      </c>
      <c r="L34" s="482">
        <v>306.90100000000001</v>
      </c>
      <c r="M34" s="482">
        <v>109.226</v>
      </c>
    </row>
    <row r="35" spans="2:13">
      <c r="B35" s="482">
        <v>55394.281300000002</v>
      </c>
      <c r="C35" s="482">
        <v>334.44040000000001</v>
      </c>
      <c r="D35" s="482">
        <v>59.899000000000001</v>
      </c>
      <c r="E35" s="482">
        <v>199.0942</v>
      </c>
      <c r="F35" s="482">
        <v>75.510599999999997</v>
      </c>
      <c r="G35" s="482">
        <v>4159.9152000000004</v>
      </c>
      <c r="H35" s="482">
        <v>127.41240000000001</v>
      </c>
      <c r="I35" s="482">
        <v>357.93439999999998</v>
      </c>
      <c r="J35" s="482">
        <v>59.188800000000001</v>
      </c>
      <c r="K35" s="482">
        <v>115.023</v>
      </c>
      <c r="L35" s="482">
        <v>352.91030000000001</v>
      </c>
      <c r="M35" s="482">
        <v>117.1075</v>
      </c>
    </row>
    <row r="36" spans="2:13">
      <c r="B36" s="482">
        <v>59917.7068</v>
      </c>
      <c r="C36" s="482">
        <v>318.1755</v>
      </c>
      <c r="D36" s="482">
        <v>56.479100000000003</v>
      </c>
      <c r="E36" s="482">
        <v>180.5437</v>
      </c>
      <c r="F36" s="482">
        <v>81.159400000000005</v>
      </c>
      <c r="G36" s="482">
        <v>4651.1823999999997</v>
      </c>
      <c r="H36" s="482">
        <v>131.41220000000001</v>
      </c>
      <c r="I36" s="482">
        <v>339.6352</v>
      </c>
      <c r="J36" s="482">
        <v>92.569800000000001</v>
      </c>
      <c r="K36" s="482">
        <v>122.6532</v>
      </c>
      <c r="L36" s="482">
        <v>324.01859999999999</v>
      </c>
      <c r="M36" s="482">
        <v>133.68680000000001</v>
      </c>
    </row>
    <row r="37" spans="2:13">
      <c r="B37" s="482">
        <v>61965.407200000001</v>
      </c>
      <c r="C37" s="482">
        <v>326.4169</v>
      </c>
      <c r="D37" s="482">
        <v>57.319299999999998</v>
      </c>
      <c r="E37" s="482">
        <v>179.79390000000001</v>
      </c>
      <c r="F37" s="482">
        <v>89.303799999999995</v>
      </c>
      <c r="G37" s="482">
        <v>4708.5396000000001</v>
      </c>
      <c r="H37" s="482">
        <v>157.25749999999999</v>
      </c>
      <c r="I37" s="482">
        <v>351.45780000000002</v>
      </c>
      <c r="J37" s="482">
        <v>137.1318</v>
      </c>
      <c r="K37" s="482">
        <v>125.104</v>
      </c>
      <c r="L37" s="482">
        <v>310.08580000000001</v>
      </c>
      <c r="M37" s="482">
        <v>147.4067</v>
      </c>
    </row>
    <row r="38" spans="2:13">
      <c r="B38" s="482">
        <v>65551.585900000005</v>
      </c>
      <c r="C38" s="482">
        <v>692.68060000000003</v>
      </c>
      <c r="D38" s="482">
        <v>251.78190000000001</v>
      </c>
      <c r="E38" s="482">
        <v>240.84389999999999</v>
      </c>
      <c r="F38" s="482">
        <v>196.94110000000001</v>
      </c>
      <c r="G38" s="482">
        <v>5484.2055</v>
      </c>
      <c r="H38" s="482">
        <v>207.21979999999999</v>
      </c>
      <c r="I38" s="482">
        <v>442.38420000000002</v>
      </c>
      <c r="J38" s="482">
        <v>184.7886</v>
      </c>
      <c r="K38" s="482">
        <v>150.25989999999999</v>
      </c>
      <c r="L38" s="482">
        <v>408.49009999999998</v>
      </c>
      <c r="M38" s="482">
        <v>170.40520000000001</v>
      </c>
    </row>
    <row r="39" spans="2:13">
      <c r="B39" s="482">
        <v>72637.054699999993</v>
      </c>
      <c r="C39" s="482">
        <v>938.49459999999999</v>
      </c>
      <c r="D39" s="482">
        <v>424.07159999999999</v>
      </c>
      <c r="E39" s="482">
        <v>328.7217</v>
      </c>
      <c r="F39" s="482">
        <v>180.25540000000001</v>
      </c>
      <c r="G39" s="482">
        <v>6174.2084999999997</v>
      </c>
      <c r="H39" s="482">
        <v>326.87079999999997</v>
      </c>
      <c r="I39" s="482">
        <v>423.36169999999998</v>
      </c>
      <c r="J39" s="482">
        <v>225.9949</v>
      </c>
      <c r="K39" s="482">
        <v>168.1241</v>
      </c>
      <c r="L39" s="482">
        <v>538.17579999999998</v>
      </c>
      <c r="M39" s="482">
        <v>215.27</v>
      </c>
    </row>
    <row r="40" spans="2:13">
      <c r="B40" s="482">
        <v>81647.914499999999</v>
      </c>
      <c r="C40" s="482">
        <v>1286.1646000000001</v>
      </c>
      <c r="D40" s="482">
        <v>538.12869999999998</v>
      </c>
      <c r="E40" s="482">
        <v>475.85520000000002</v>
      </c>
      <c r="F40" s="482">
        <v>263.90710000000001</v>
      </c>
      <c r="G40" s="482">
        <v>7312.9880999999996</v>
      </c>
      <c r="H40" s="482">
        <v>416.53480000000002</v>
      </c>
      <c r="I40" s="482">
        <v>492.57810000000001</v>
      </c>
      <c r="J40" s="482">
        <v>311.09859999999998</v>
      </c>
      <c r="K40" s="482">
        <v>198.3768</v>
      </c>
      <c r="L40" s="482">
        <v>557.44100000000003</v>
      </c>
      <c r="M40" s="482">
        <v>260.72699999999998</v>
      </c>
    </row>
    <row r="41" spans="2:13">
      <c r="B41" s="482">
        <v>91298.667199999996</v>
      </c>
      <c r="C41" s="482">
        <v>1769.3629000000001</v>
      </c>
      <c r="D41" s="482">
        <v>661.11199999999997</v>
      </c>
      <c r="E41" s="482">
        <v>673.51959999999997</v>
      </c>
      <c r="F41" s="482">
        <v>419.8913</v>
      </c>
      <c r="G41" s="482">
        <v>7909.4175999999998</v>
      </c>
      <c r="H41" s="482">
        <v>407.56180000000001</v>
      </c>
      <c r="I41" s="482">
        <v>497.96530000000001</v>
      </c>
      <c r="J41" s="482">
        <v>411.08159999999998</v>
      </c>
      <c r="K41" s="482">
        <v>215.44300000000001</v>
      </c>
      <c r="L41" s="482">
        <v>583.52739999999994</v>
      </c>
      <c r="M41" s="482">
        <v>284.03109999999998</v>
      </c>
    </row>
    <row r="42" spans="2:13">
      <c r="B42" s="482">
        <v>100847.8299</v>
      </c>
      <c r="C42" s="482">
        <v>2125.7514000000001</v>
      </c>
      <c r="D42" s="482">
        <v>706.27070000000003</v>
      </c>
      <c r="E42" s="482">
        <v>849.42430000000002</v>
      </c>
      <c r="F42" s="482">
        <v>546.05909999999994</v>
      </c>
      <c r="G42" s="482">
        <v>9641.3520000000008</v>
      </c>
      <c r="H42" s="482">
        <v>477.36259999999999</v>
      </c>
      <c r="I42" s="482">
        <v>593.88779999999997</v>
      </c>
      <c r="J42" s="482">
        <v>649.96839999999997</v>
      </c>
      <c r="K42" s="482">
        <v>314.923</v>
      </c>
      <c r="L42" s="482">
        <v>641.27499999999998</v>
      </c>
      <c r="M42" s="482">
        <v>342.32709999999997</v>
      </c>
    </row>
    <row r="44" spans="2:13">
      <c r="B44" s="519">
        <v>13086.4</v>
      </c>
      <c r="C44" s="520">
        <v>192.1</v>
      </c>
      <c r="D44" s="520">
        <v>47.1</v>
      </c>
      <c r="E44" s="520">
        <v>97.5</v>
      </c>
      <c r="F44" s="520">
        <v>37.1</v>
      </c>
      <c r="G44" s="83">
        <v>2050.1</v>
      </c>
      <c r="H44" s="519">
        <v>123.1</v>
      </c>
      <c r="I44" s="521">
        <v>140.1</v>
      </c>
      <c r="J44" s="520">
        <v>25.3</v>
      </c>
      <c r="K44" s="520">
        <v>62.2</v>
      </c>
      <c r="L44" s="519">
        <v>134.6</v>
      </c>
      <c r="M44" s="518">
        <v>156.19999999999999</v>
      </c>
    </row>
    <row r="45" spans="2:13">
      <c r="B45" s="519">
        <v>12857.4</v>
      </c>
      <c r="C45" s="520">
        <v>186.4</v>
      </c>
      <c r="D45" s="520">
        <v>50.7</v>
      </c>
      <c r="E45" s="520">
        <v>92.7</v>
      </c>
      <c r="F45" s="520">
        <v>34.299999999999997</v>
      </c>
      <c r="G45" s="83">
        <v>1890.2</v>
      </c>
      <c r="H45" s="519">
        <v>108.6</v>
      </c>
      <c r="I45" s="519">
        <v>128</v>
      </c>
      <c r="J45" s="520">
        <v>19.399999999999999</v>
      </c>
      <c r="K45" s="520">
        <v>56.9</v>
      </c>
      <c r="L45" s="519">
        <v>127.5</v>
      </c>
      <c r="M45" s="518">
        <v>132.69999999999999</v>
      </c>
    </row>
    <row r="46" spans="2:13">
      <c r="B46" s="519">
        <v>12730.9</v>
      </c>
      <c r="C46" s="520">
        <v>173.4</v>
      </c>
      <c r="D46" s="520">
        <v>50.5</v>
      </c>
      <c r="E46" s="520">
        <v>78.3</v>
      </c>
      <c r="F46" s="520">
        <v>37</v>
      </c>
      <c r="G46" s="83">
        <v>1814.5</v>
      </c>
      <c r="H46" s="519">
        <v>109.4</v>
      </c>
      <c r="I46" s="519">
        <v>116.2</v>
      </c>
      <c r="J46" s="520">
        <v>13.7</v>
      </c>
      <c r="K46" s="520">
        <v>50.9</v>
      </c>
      <c r="L46" s="519">
        <v>102.6</v>
      </c>
      <c r="M46" s="518">
        <v>124.3</v>
      </c>
    </row>
    <row r="47" spans="2:13">
      <c r="B47" s="519">
        <v>12792.7</v>
      </c>
      <c r="C47" s="520">
        <v>163.9</v>
      </c>
      <c r="D47" s="520">
        <v>49.3</v>
      </c>
      <c r="E47" s="520">
        <v>67.900000000000006</v>
      </c>
      <c r="F47" s="520">
        <v>40.5</v>
      </c>
      <c r="G47" s="83">
        <v>1779.2</v>
      </c>
      <c r="H47" s="519">
        <v>117</v>
      </c>
      <c r="I47" s="519">
        <v>121.3</v>
      </c>
      <c r="J47" s="520">
        <v>16.2</v>
      </c>
      <c r="K47" s="520">
        <v>41.8</v>
      </c>
      <c r="L47" s="519">
        <v>103.7</v>
      </c>
      <c r="M47" s="518">
        <v>116.1</v>
      </c>
    </row>
    <row r="48" spans="2:13">
      <c r="B48" s="519">
        <v>13058.7</v>
      </c>
      <c r="C48" s="520">
        <v>166.1</v>
      </c>
      <c r="D48" s="520">
        <v>50.9</v>
      </c>
      <c r="E48" s="520">
        <v>69.400000000000006</v>
      </c>
      <c r="F48" s="520">
        <v>38.4</v>
      </c>
      <c r="G48" s="83">
        <v>1823.2</v>
      </c>
      <c r="H48" s="519">
        <v>126.8</v>
      </c>
      <c r="I48" s="519">
        <v>124.2</v>
      </c>
      <c r="J48" s="520">
        <v>16.5</v>
      </c>
      <c r="K48" s="520">
        <v>51.3</v>
      </c>
      <c r="L48" s="519">
        <v>98.1</v>
      </c>
      <c r="M48" s="518">
        <v>122.2</v>
      </c>
    </row>
    <row r="49" spans="2:13">
      <c r="B49" s="519">
        <v>13295.4</v>
      </c>
      <c r="C49" s="520">
        <v>173.4</v>
      </c>
      <c r="D49" s="520">
        <v>53.9</v>
      </c>
      <c r="E49" s="520">
        <v>74.5</v>
      </c>
      <c r="F49" s="520">
        <v>38.700000000000003</v>
      </c>
      <c r="G49" s="83">
        <v>1903.8</v>
      </c>
      <c r="H49" s="519">
        <v>131.80000000000001</v>
      </c>
      <c r="I49" s="519">
        <v>121.4</v>
      </c>
      <c r="J49" s="520">
        <v>17.8</v>
      </c>
      <c r="K49" s="520">
        <v>53.1</v>
      </c>
      <c r="L49" s="519">
        <v>109.7</v>
      </c>
      <c r="M49" s="518">
        <v>136.5</v>
      </c>
    </row>
    <row r="50" spans="2:13">
      <c r="B50" s="519">
        <v>13420.1</v>
      </c>
      <c r="C50" s="520">
        <v>179.4</v>
      </c>
      <c r="D50" s="520">
        <v>57.8</v>
      </c>
      <c r="E50" s="520">
        <v>69.099999999999994</v>
      </c>
      <c r="F50" s="520">
        <v>46.3</v>
      </c>
      <c r="G50" s="83">
        <v>1924.5</v>
      </c>
      <c r="H50" s="519">
        <v>136.1</v>
      </c>
      <c r="I50" s="519">
        <v>117.9</v>
      </c>
      <c r="J50" s="520">
        <v>18.3</v>
      </c>
      <c r="K50" s="520">
        <v>48.9</v>
      </c>
      <c r="L50" s="519">
        <v>112.6</v>
      </c>
      <c r="M50" s="518">
        <v>125.8</v>
      </c>
    </row>
    <row r="51" spans="2:13">
      <c r="B51" s="519">
        <v>13708.2</v>
      </c>
      <c r="C51" s="520">
        <v>185.7</v>
      </c>
      <c r="D51" s="520">
        <v>55.4</v>
      </c>
      <c r="E51" s="520">
        <v>69.3</v>
      </c>
      <c r="F51" s="520">
        <v>52.8</v>
      </c>
      <c r="G51" s="83">
        <v>2021.2</v>
      </c>
      <c r="H51" s="519">
        <v>139.6</v>
      </c>
      <c r="I51" s="519">
        <v>116</v>
      </c>
      <c r="J51" s="520">
        <v>21.1</v>
      </c>
      <c r="K51" s="520">
        <v>52.3</v>
      </c>
      <c r="L51" s="519">
        <v>109.2</v>
      </c>
      <c r="M51" s="518">
        <v>145.69999999999999</v>
      </c>
    </row>
    <row r="52" spans="2:13">
      <c r="B52" s="519">
        <v>14047</v>
      </c>
      <c r="C52" s="520">
        <v>180.6</v>
      </c>
      <c r="D52" s="520">
        <v>56.3</v>
      </c>
      <c r="E52" s="520">
        <v>67.8</v>
      </c>
      <c r="F52" s="520">
        <v>50.1</v>
      </c>
      <c r="G52" s="83">
        <v>2103.3000000000002</v>
      </c>
      <c r="H52" s="519">
        <v>148.4</v>
      </c>
      <c r="I52" s="519">
        <v>121.8</v>
      </c>
      <c r="J52" s="520">
        <v>18.600000000000001</v>
      </c>
      <c r="K52" s="520">
        <v>50.5</v>
      </c>
      <c r="L52" s="519">
        <v>107</v>
      </c>
      <c r="M52" s="518">
        <v>159.6</v>
      </c>
    </row>
    <row r="53" spans="2:13">
      <c r="B53" s="519">
        <v>14402</v>
      </c>
      <c r="C53" s="520">
        <v>154.19999999999999</v>
      </c>
      <c r="D53" s="520">
        <v>45.2</v>
      </c>
      <c r="E53" s="520">
        <v>62.5</v>
      </c>
      <c r="F53" s="520">
        <v>45.1</v>
      </c>
      <c r="G53" s="83">
        <v>2188.1999999999998</v>
      </c>
      <c r="H53" s="519">
        <v>153.4</v>
      </c>
      <c r="I53" s="519">
        <v>116.8</v>
      </c>
      <c r="J53" s="520">
        <v>16.7</v>
      </c>
      <c r="K53" s="520">
        <v>56.4</v>
      </c>
      <c r="L53" s="519">
        <v>103.9</v>
      </c>
      <c r="M53" s="518">
        <v>159.19999999999999</v>
      </c>
    </row>
    <row r="54" spans="2:13">
      <c r="B54" s="519">
        <v>14760.1</v>
      </c>
      <c r="C54" s="520">
        <v>159.30000000000001</v>
      </c>
      <c r="D54" s="520">
        <v>45.7</v>
      </c>
      <c r="E54" s="520">
        <v>62.7</v>
      </c>
      <c r="F54" s="520">
        <v>48.7</v>
      </c>
      <c r="G54" s="83">
        <v>2242.3000000000002</v>
      </c>
      <c r="H54" s="519">
        <v>164.8</v>
      </c>
      <c r="I54" s="519">
        <v>115.3</v>
      </c>
      <c r="J54" s="520">
        <v>19.2</v>
      </c>
      <c r="K54" s="520">
        <v>56.5</v>
      </c>
      <c r="L54" s="519">
        <v>107.5</v>
      </c>
      <c r="M54" s="518">
        <v>171</v>
      </c>
    </row>
    <row r="55" spans="2:13">
      <c r="B55" s="519">
        <v>14940.9</v>
      </c>
      <c r="C55" s="520">
        <v>177.9</v>
      </c>
      <c r="D55" s="520">
        <v>56.4</v>
      </c>
      <c r="E55" s="520">
        <v>56</v>
      </c>
      <c r="F55" s="520">
        <v>63.4</v>
      </c>
      <c r="G55" s="83">
        <v>2229.6999999999998</v>
      </c>
      <c r="H55" s="519">
        <v>161.4</v>
      </c>
      <c r="I55" s="519">
        <v>108.2</v>
      </c>
      <c r="J55" s="520">
        <v>16.8</v>
      </c>
      <c r="K55" s="520">
        <v>56.9</v>
      </c>
      <c r="L55" s="519">
        <v>98.3</v>
      </c>
      <c r="M55" s="518">
        <v>174.4</v>
      </c>
    </row>
    <row r="56" spans="2:13">
      <c r="B56" s="519">
        <v>15297.9</v>
      </c>
      <c r="C56" s="520">
        <v>170.8</v>
      </c>
      <c r="D56" s="520">
        <v>60</v>
      </c>
      <c r="E56" s="520">
        <v>52.2</v>
      </c>
      <c r="F56" s="520">
        <v>55.5</v>
      </c>
      <c r="G56" s="83">
        <v>2291</v>
      </c>
      <c r="H56" s="519">
        <v>175.6</v>
      </c>
      <c r="I56" s="519">
        <v>106</v>
      </c>
      <c r="J56" s="520">
        <v>16.600000000000001</v>
      </c>
      <c r="K56" s="520">
        <v>52.8</v>
      </c>
      <c r="L56" s="519">
        <v>100.5</v>
      </c>
      <c r="M56" s="518">
        <v>177.7</v>
      </c>
    </row>
    <row r="57" spans="2:13">
      <c r="B57" s="519">
        <v>15662.9</v>
      </c>
      <c r="C57" s="520">
        <v>177.6</v>
      </c>
      <c r="D57" s="520">
        <v>58.6</v>
      </c>
      <c r="E57" s="520">
        <v>51.4</v>
      </c>
      <c r="F57" s="520">
        <v>64.599999999999994</v>
      </c>
      <c r="G57" s="83">
        <v>2278.8000000000002</v>
      </c>
      <c r="H57" s="519">
        <v>184.8</v>
      </c>
      <c r="I57" s="519">
        <v>107.9</v>
      </c>
      <c r="J57" s="520">
        <v>16.2</v>
      </c>
      <c r="K57" s="520">
        <v>52.5</v>
      </c>
      <c r="L57" s="519">
        <v>97.1</v>
      </c>
      <c r="M57" s="518">
        <v>169.9</v>
      </c>
    </row>
    <row r="58" spans="2:13">
      <c r="B58" s="519">
        <v>15921.8</v>
      </c>
      <c r="C58" s="520">
        <v>188.8</v>
      </c>
      <c r="D58" s="520">
        <v>63.3</v>
      </c>
      <c r="E58" s="520">
        <v>48.1</v>
      </c>
      <c r="F58" s="520">
        <v>74</v>
      </c>
      <c r="G58" s="83">
        <v>2292.4</v>
      </c>
      <c r="H58" s="519">
        <v>185.3</v>
      </c>
      <c r="I58" s="519">
        <v>103.8</v>
      </c>
      <c r="J58" s="520">
        <v>17.5</v>
      </c>
      <c r="K58" s="520">
        <v>64.900000000000006</v>
      </c>
      <c r="L58" s="519">
        <v>91.9</v>
      </c>
      <c r="M58" s="518">
        <v>176.4</v>
      </c>
    </row>
    <row r="59" spans="2:13">
      <c r="B59" s="519">
        <v>16124.7</v>
      </c>
      <c r="C59" s="520">
        <v>215.4</v>
      </c>
      <c r="D59" s="520">
        <v>70.3</v>
      </c>
      <c r="E59" s="520">
        <v>56.7</v>
      </c>
      <c r="F59" s="520">
        <v>83.9</v>
      </c>
      <c r="G59" s="83">
        <v>2209.5</v>
      </c>
      <c r="H59" s="519">
        <v>169.4</v>
      </c>
      <c r="I59" s="519">
        <v>101.7</v>
      </c>
      <c r="J59" s="520">
        <v>18.5</v>
      </c>
      <c r="K59" s="520">
        <v>62.7</v>
      </c>
      <c r="L59" s="519">
        <v>91</v>
      </c>
      <c r="M59" s="518">
        <v>191.3</v>
      </c>
    </row>
    <row r="60" spans="2:13">
      <c r="B60" s="519">
        <v>16410.2</v>
      </c>
      <c r="C60" s="520">
        <v>245.3</v>
      </c>
      <c r="D60" s="520">
        <v>81.7</v>
      </c>
      <c r="E60" s="520">
        <v>60.1</v>
      </c>
      <c r="F60" s="520">
        <v>99.2</v>
      </c>
      <c r="G60" s="83">
        <v>2107.1999999999998</v>
      </c>
      <c r="H60" s="519">
        <v>165.5</v>
      </c>
      <c r="I60" s="519">
        <v>94.2</v>
      </c>
      <c r="J60" s="520">
        <v>16.600000000000001</v>
      </c>
      <c r="K60" s="520">
        <v>64.099999999999994</v>
      </c>
      <c r="L60" s="519">
        <v>90</v>
      </c>
      <c r="M60" s="518">
        <v>183.2</v>
      </c>
    </row>
    <row r="61" spans="2:13">
      <c r="B61" s="519">
        <v>16805.599999999999</v>
      </c>
      <c r="C61" s="520">
        <v>258</v>
      </c>
      <c r="D61" s="520">
        <v>83.2</v>
      </c>
      <c r="E61" s="520">
        <v>59.1</v>
      </c>
      <c r="F61" s="520">
        <v>109.1</v>
      </c>
      <c r="G61" s="83">
        <v>2030.9</v>
      </c>
      <c r="H61" s="519">
        <v>145.5</v>
      </c>
      <c r="I61" s="519">
        <v>86.8</v>
      </c>
      <c r="J61" s="520">
        <v>18.7</v>
      </c>
      <c r="K61" s="520">
        <v>56.3</v>
      </c>
      <c r="L61" s="519">
        <v>79.5</v>
      </c>
      <c r="M61" s="518">
        <v>176.3</v>
      </c>
    </row>
    <row r="62" spans="2:13">
      <c r="B62" s="519">
        <v>17087.400000000001</v>
      </c>
      <c r="C62" s="520">
        <v>268.60000000000002</v>
      </c>
      <c r="D62" s="520">
        <v>87.8</v>
      </c>
      <c r="E62" s="520">
        <v>73.3</v>
      </c>
      <c r="F62" s="520">
        <v>103.7</v>
      </c>
      <c r="G62" s="83">
        <v>1962.7</v>
      </c>
      <c r="H62" s="519">
        <v>128.4</v>
      </c>
      <c r="I62" s="519">
        <v>90.9</v>
      </c>
      <c r="J62" s="520">
        <v>19.100000000000001</v>
      </c>
      <c r="K62" s="520">
        <v>59</v>
      </c>
      <c r="L62" s="519">
        <v>77.599999999999994</v>
      </c>
      <c r="M62" s="518">
        <v>177.3</v>
      </c>
    </row>
    <row r="63" spans="2:13">
      <c r="B63" s="519">
        <v>16813.099999999999</v>
      </c>
      <c r="C63" s="520">
        <v>251.1</v>
      </c>
      <c r="D63" s="520">
        <v>87.6</v>
      </c>
      <c r="E63" s="520">
        <v>66.099999999999994</v>
      </c>
      <c r="F63" s="520">
        <v>93</v>
      </c>
      <c r="G63" s="83">
        <v>1781.8</v>
      </c>
      <c r="H63" s="519">
        <v>117.2</v>
      </c>
      <c r="I63" s="519">
        <v>74.400000000000006</v>
      </c>
      <c r="J63" s="520">
        <v>18.8</v>
      </c>
      <c r="K63" s="520">
        <v>57.8</v>
      </c>
      <c r="L63" s="519">
        <v>67.2</v>
      </c>
      <c r="M63" s="518">
        <v>153.1</v>
      </c>
    </row>
    <row r="64" spans="2:13">
      <c r="B64" s="475">
        <v>17041</v>
      </c>
      <c r="C64" s="517">
        <v>257.5</v>
      </c>
      <c r="D64" s="517">
        <v>92.5</v>
      </c>
      <c r="E64" s="517">
        <v>63.1</v>
      </c>
      <c r="F64" s="517">
        <v>95.2</v>
      </c>
      <c r="G64" s="475">
        <v>1744.3</v>
      </c>
      <c r="H64" s="475">
        <v>111.7</v>
      </c>
      <c r="I64" s="475">
        <v>73.599999999999994</v>
      </c>
      <c r="J64" s="517">
        <v>18.2</v>
      </c>
      <c r="K64" s="517">
        <v>45.6</v>
      </c>
      <c r="L64" s="475">
        <v>66</v>
      </c>
      <c r="M64" s="516">
        <v>150</v>
      </c>
    </row>
  </sheetData>
  <pageMargins left="0.7" right="0.7" top="0.75" bottom="0.75" header="0.3" footer="0.3"/>
  <pageSetup scale="62" orientation="landscape" horizontalDpi="0" verticalDpi="0" r:id="rId1"/>
  <rowBreaks count="1" manualBreakCount="1">
    <brk id="24" max="16383" man="1"/>
  </rowBreaks>
</worksheet>
</file>

<file path=xl/worksheets/sheet66.xml><?xml version="1.0" encoding="utf-8"?>
<worksheet xmlns="http://schemas.openxmlformats.org/spreadsheetml/2006/main" xmlns:r="http://schemas.openxmlformats.org/officeDocument/2006/relationships">
  <dimension ref="A1:H22"/>
  <sheetViews>
    <sheetView view="pageBreakPreview" zoomScale="60" zoomScaleNormal="100" workbookViewId="0"/>
  </sheetViews>
  <sheetFormatPr defaultRowHeight="15"/>
  <cols>
    <col min="1" max="1" width="33.5703125" style="97" customWidth="1"/>
    <col min="2" max="8" width="12.7109375" style="97" customWidth="1"/>
    <col min="9" max="16384" width="9.140625" style="97"/>
  </cols>
  <sheetData>
    <row r="1" spans="1:8" ht="15.75">
      <c r="A1" s="782" t="s">
        <v>1026</v>
      </c>
      <c r="B1" s="767"/>
      <c r="C1" s="767"/>
      <c r="D1" s="767"/>
      <c r="E1" s="767"/>
      <c r="F1" s="767"/>
      <c r="G1" s="767"/>
      <c r="H1" s="767"/>
    </row>
    <row r="2" spans="1:8">
      <c r="A2" s="767"/>
      <c r="B2" s="767"/>
      <c r="C2" s="767"/>
      <c r="D2" s="767"/>
      <c r="E2" s="767"/>
      <c r="F2" s="767"/>
      <c r="G2" s="767"/>
      <c r="H2" s="767"/>
    </row>
    <row r="3" spans="1:8" s="768" customFormat="1" ht="45" customHeight="1">
      <c r="A3" s="771"/>
      <c r="B3" s="772" t="s">
        <v>758</v>
      </c>
      <c r="C3" s="772" t="s">
        <v>757</v>
      </c>
      <c r="D3" s="772" t="s">
        <v>756</v>
      </c>
      <c r="E3" s="772" t="s">
        <v>362</v>
      </c>
      <c r="F3" s="772" t="s">
        <v>755</v>
      </c>
      <c r="G3" s="772" t="s">
        <v>754</v>
      </c>
      <c r="H3" s="773" t="s">
        <v>753</v>
      </c>
    </row>
    <row r="4" spans="1:8" ht="15" customHeight="1">
      <c r="A4" s="786" t="s">
        <v>217</v>
      </c>
      <c r="B4" s="787">
        <v>18.3</v>
      </c>
      <c r="C4" s="787">
        <v>4.3</v>
      </c>
      <c r="D4" s="787">
        <v>21.3</v>
      </c>
      <c r="E4" s="787">
        <v>19</v>
      </c>
      <c r="F4" s="787">
        <v>5.6</v>
      </c>
      <c r="G4" s="787">
        <v>31.4</v>
      </c>
      <c r="H4" s="788">
        <v>100</v>
      </c>
    </row>
    <row r="5" spans="1:8" ht="15" customHeight="1">
      <c r="A5" s="774" t="s">
        <v>752</v>
      </c>
      <c r="B5" s="775">
        <v>3.9</v>
      </c>
      <c r="C5" s="775">
        <v>0</v>
      </c>
      <c r="D5" s="775">
        <v>34.1</v>
      </c>
      <c r="E5" s="775">
        <v>10.6</v>
      </c>
      <c r="F5" s="775">
        <v>7.1</v>
      </c>
      <c r="G5" s="775">
        <v>44.4</v>
      </c>
      <c r="H5" s="776">
        <v>100</v>
      </c>
    </row>
    <row r="6" spans="1:8" ht="15" customHeight="1">
      <c r="A6" s="774" t="s">
        <v>751</v>
      </c>
      <c r="B6" s="775">
        <v>1.4</v>
      </c>
      <c r="C6" s="775">
        <v>77.5</v>
      </c>
      <c r="D6" s="775">
        <v>5.5</v>
      </c>
      <c r="E6" s="775">
        <v>9.1999999999999993</v>
      </c>
      <c r="F6" s="775">
        <v>1.2</v>
      </c>
      <c r="G6" s="775">
        <v>5.3</v>
      </c>
      <c r="H6" s="776">
        <v>100</v>
      </c>
    </row>
    <row r="7" spans="1:8" ht="15" customHeight="1">
      <c r="A7" s="774" t="s">
        <v>219</v>
      </c>
      <c r="B7" s="775">
        <v>6.7</v>
      </c>
      <c r="C7" s="775">
        <v>0</v>
      </c>
      <c r="D7" s="775">
        <v>5.9</v>
      </c>
      <c r="E7" s="775">
        <v>13.2</v>
      </c>
      <c r="F7" s="775">
        <v>11.7</v>
      </c>
      <c r="G7" s="775">
        <v>62.5</v>
      </c>
      <c r="H7" s="776">
        <v>100</v>
      </c>
    </row>
    <row r="8" spans="1:8" ht="15" customHeight="1">
      <c r="A8" s="774" t="s">
        <v>470</v>
      </c>
      <c r="B8" s="775">
        <v>5</v>
      </c>
      <c r="C8" s="775">
        <v>0</v>
      </c>
      <c r="D8" s="775">
        <v>90.4</v>
      </c>
      <c r="E8" s="775">
        <v>3.4</v>
      </c>
      <c r="F8" s="775">
        <v>0.3</v>
      </c>
      <c r="G8" s="775">
        <v>0.8</v>
      </c>
      <c r="H8" s="776">
        <v>100</v>
      </c>
    </row>
    <row r="9" spans="1:8" ht="15" customHeight="1">
      <c r="A9" s="774" t="s">
        <v>218</v>
      </c>
      <c r="B9" s="775">
        <v>18</v>
      </c>
      <c r="C9" s="775">
        <v>0</v>
      </c>
      <c r="D9" s="775">
        <v>17.3</v>
      </c>
      <c r="E9" s="775">
        <v>23.2</v>
      </c>
      <c r="F9" s="775">
        <v>2.2999999999999998</v>
      </c>
      <c r="G9" s="775">
        <v>39.200000000000003</v>
      </c>
      <c r="H9" s="776">
        <v>100</v>
      </c>
    </row>
    <row r="10" spans="1:8" ht="15" customHeight="1">
      <c r="A10" s="774" t="s">
        <v>750</v>
      </c>
      <c r="B10" s="775">
        <v>26.4</v>
      </c>
      <c r="C10" s="775">
        <v>0</v>
      </c>
      <c r="D10" s="775">
        <v>4.7</v>
      </c>
      <c r="E10" s="775">
        <v>22.5</v>
      </c>
      <c r="F10" s="775">
        <v>5.6</v>
      </c>
      <c r="G10" s="775">
        <v>40.799999999999997</v>
      </c>
      <c r="H10" s="776">
        <v>100</v>
      </c>
    </row>
    <row r="11" spans="1:8" ht="15" customHeight="1">
      <c r="A11" s="774" t="s">
        <v>749</v>
      </c>
      <c r="B11" s="775">
        <v>48.9</v>
      </c>
      <c r="C11" s="775">
        <v>0</v>
      </c>
      <c r="D11" s="775">
        <v>6.1</v>
      </c>
      <c r="E11" s="775">
        <v>9.8000000000000007</v>
      </c>
      <c r="F11" s="775">
        <v>7.6</v>
      </c>
      <c r="G11" s="775">
        <v>27.5</v>
      </c>
      <c r="H11" s="776">
        <v>100</v>
      </c>
    </row>
    <row r="12" spans="1:8" ht="15" customHeight="1">
      <c r="A12" s="774" t="s">
        <v>748</v>
      </c>
      <c r="B12" s="775">
        <v>19.100000000000001</v>
      </c>
      <c r="C12" s="775">
        <v>0</v>
      </c>
      <c r="D12" s="775">
        <v>8.9</v>
      </c>
      <c r="E12" s="775">
        <v>6.3</v>
      </c>
      <c r="F12" s="775">
        <v>19.100000000000001</v>
      </c>
      <c r="G12" s="775">
        <v>46.7</v>
      </c>
      <c r="H12" s="776">
        <v>100</v>
      </c>
    </row>
    <row r="13" spans="1:8" ht="15" customHeight="1">
      <c r="A13" s="774" t="s">
        <v>747</v>
      </c>
      <c r="B13" s="775">
        <v>26.3</v>
      </c>
      <c r="C13" s="775">
        <v>0</v>
      </c>
      <c r="D13" s="775">
        <v>16.2</v>
      </c>
      <c r="E13" s="775">
        <v>14.4</v>
      </c>
      <c r="F13" s="775">
        <v>11</v>
      </c>
      <c r="G13" s="775">
        <v>32.1</v>
      </c>
      <c r="H13" s="776">
        <v>100</v>
      </c>
    </row>
    <row r="14" spans="1:8" ht="15" customHeight="1">
      <c r="A14" s="774" t="s">
        <v>746</v>
      </c>
      <c r="B14" s="775">
        <v>27.2</v>
      </c>
      <c r="C14" s="775">
        <v>0</v>
      </c>
      <c r="D14" s="775">
        <v>2</v>
      </c>
      <c r="E14" s="775">
        <v>15.6</v>
      </c>
      <c r="F14" s="775">
        <v>16.100000000000001</v>
      </c>
      <c r="G14" s="775">
        <v>39.200000000000003</v>
      </c>
      <c r="H14" s="776">
        <v>100</v>
      </c>
    </row>
    <row r="15" spans="1:8" ht="15" customHeight="1">
      <c r="A15" s="774" t="s">
        <v>745</v>
      </c>
      <c r="B15" s="775">
        <v>5.2</v>
      </c>
      <c r="C15" s="775">
        <v>0</v>
      </c>
      <c r="D15" s="775">
        <v>11.4</v>
      </c>
      <c r="E15" s="775">
        <v>44.5</v>
      </c>
      <c r="F15" s="775">
        <v>4.0999999999999996</v>
      </c>
      <c r="G15" s="775">
        <v>34.799999999999997</v>
      </c>
      <c r="H15" s="776">
        <v>100</v>
      </c>
    </row>
    <row r="16" spans="1:8" ht="15" customHeight="1">
      <c r="A16" s="774" t="s">
        <v>744</v>
      </c>
      <c r="B16" s="775">
        <v>35.1</v>
      </c>
      <c r="C16" s="775">
        <v>0</v>
      </c>
      <c r="D16" s="775">
        <v>3.2</v>
      </c>
      <c r="E16" s="775">
        <v>14.7</v>
      </c>
      <c r="F16" s="775">
        <v>11.5</v>
      </c>
      <c r="G16" s="775">
        <v>35.5</v>
      </c>
      <c r="H16" s="776">
        <v>100</v>
      </c>
    </row>
    <row r="17" spans="1:8" ht="15" customHeight="1">
      <c r="A17" s="774" t="s">
        <v>743</v>
      </c>
      <c r="B17" s="775">
        <v>52</v>
      </c>
      <c r="C17" s="775">
        <v>0</v>
      </c>
      <c r="D17" s="775">
        <v>16.100000000000001</v>
      </c>
      <c r="E17" s="775">
        <v>9</v>
      </c>
      <c r="F17" s="775">
        <v>6.5</v>
      </c>
      <c r="G17" s="775">
        <v>16.3</v>
      </c>
      <c r="H17" s="776">
        <v>100</v>
      </c>
    </row>
    <row r="18" spans="1:8" ht="15" customHeight="1">
      <c r="A18" s="774" t="s">
        <v>742</v>
      </c>
      <c r="B18" s="775">
        <v>46.4</v>
      </c>
      <c r="C18" s="775">
        <v>0</v>
      </c>
      <c r="D18" s="775">
        <v>42.3</v>
      </c>
      <c r="E18" s="775">
        <v>9.3000000000000007</v>
      </c>
      <c r="F18" s="775">
        <v>0.5</v>
      </c>
      <c r="G18" s="775">
        <v>1.4</v>
      </c>
      <c r="H18" s="776">
        <v>100</v>
      </c>
    </row>
    <row r="19" spans="1:8" ht="15" customHeight="1">
      <c r="A19" s="777" t="s">
        <v>741</v>
      </c>
      <c r="B19" s="778">
        <v>41.4</v>
      </c>
      <c r="C19" s="778">
        <v>0</v>
      </c>
      <c r="D19" s="778">
        <v>2.7</v>
      </c>
      <c r="E19" s="778">
        <v>10.9</v>
      </c>
      <c r="F19" s="778">
        <v>10</v>
      </c>
      <c r="G19" s="778">
        <v>35.1</v>
      </c>
      <c r="H19" s="779">
        <v>100</v>
      </c>
    </row>
    <row r="20" spans="1:8">
      <c r="A20" s="769"/>
      <c r="B20" s="770"/>
      <c r="C20" s="770"/>
      <c r="D20" s="770"/>
      <c r="E20" s="770"/>
      <c r="F20" s="770"/>
      <c r="G20" s="770"/>
      <c r="H20" s="770"/>
    </row>
    <row r="21" spans="1:8" ht="30" customHeight="1">
      <c r="A21" s="1261" t="s">
        <v>740</v>
      </c>
      <c r="B21" s="1261"/>
      <c r="C21" s="1261"/>
      <c r="D21" s="1261"/>
      <c r="E21" s="1261"/>
      <c r="F21" s="1261"/>
      <c r="G21" s="1261"/>
      <c r="H21" s="1261"/>
    </row>
    <row r="22" spans="1:8">
      <c r="A22" s="785" t="s">
        <v>739</v>
      </c>
      <c r="B22" s="482"/>
      <c r="C22" s="482"/>
      <c r="D22" s="482"/>
      <c r="E22" s="482"/>
      <c r="F22" s="482"/>
      <c r="G22" s="482"/>
      <c r="H22" s="482"/>
    </row>
  </sheetData>
  <mergeCells count="1">
    <mergeCell ref="A21:H21"/>
  </mergeCells>
  <pageMargins left="0.7" right="0.7" top="0.75" bottom="0.75" header="0.3" footer="0.3"/>
  <pageSetup scale="71" orientation="portrait" horizontalDpi="0" verticalDpi="0" r:id="rId1"/>
  <colBreaks count="1" manualBreakCount="1">
    <brk id="8" max="1048575" man="1"/>
  </colBreaks>
</worksheet>
</file>

<file path=xl/worksheets/sheet67.xml><?xml version="1.0" encoding="utf-8"?>
<worksheet xmlns="http://schemas.openxmlformats.org/spreadsheetml/2006/main" xmlns:r="http://schemas.openxmlformats.org/officeDocument/2006/relationships">
  <dimension ref="A1:H22"/>
  <sheetViews>
    <sheetView view="pageBreakPreview" zoomScale="60" zoomScaleNormal="100" workbookViewId="0"/>
  </sheetViews>
  <sheetFormatPr defaultRowHeight="15"/>
  <cols>
    <col min="1" max="1" width="33.5703125" style="97" customWidth="1"/>
    <col min="2" max="7" width="12.7109375" style="97" customWidth="1"/>
    <col min="8" max="16384" width="9.140625" style="97"/>
  </cols>
  <sheetData>
    <row r="1" spans="1:8" ht="15.75">
      <c r="A1" s="782" t="s">
        <v>1024</v>
      </c>
      <c r="B1" s="767"/>
      <c r="C1" s="767"/>
      <c r="D1" s="767"/>
      <c r="E1" s="767"/>
      <c r="F1" s="767"/>
      <c r="G1" s="767"/>
      <c r="H1" s="767"/>
    </row>
    <row r="2" spans="1:8">
      <c r="A2" s="767"/>
      <c r="B2" s="767"/>
      <c r="C2" s="767"/>
      <c r="D2" s="767"/>
      <c r="E2" s="767"/>
      <c r="F2" s="767"/>
      <c r="G2" s="767"/>
      <c r="H2" s="767"/>
    </row>
    <row r="3" spans="1:8" ht="45" customHeight="1">
      <c r="A3" s="780"/>
      <c r="B3" s="483" t="s">
        <v>758</v>
      </c>
      <c r="C3" s="483" t="s">
        <v>757</v>
      </c>
      <c r="D3" s="483" t="s">
        <v>756</v>
      </c>
      <c r="E3" s="483" t="s">
        <v>362</v>
      </c>
      <c r="F3" s="483" t="s">
        <v>755</v>
      </c>
      <c r="G3" s="483" t="s">
        <v>754</v>
      </c>
    </row>
    <row r="4" spans="1:8" ht="15" customHeight="1">
      <c r="A4" s="791" t="s">
        <v>88</v>
      </c>
      <c r="B4" s="792">
        <v>7.7</v>
      </c>
      <c r="C4" s="787">
        <v>10.4</v>
      </c>
      <c r="D4" s="787">
        <v>7.5</v>
      </c>
      <c r="E4" s="787">
        <v>10.8</v>
      </c>
      <c r="F4" s="787">
        <v>13.9</v>
      </c>
      <c r="G4" s="788">
        <v>6.6</v>
      </c>
    </row>
    <row r="5" spans="1:8" ht="15" customHeight="1">
      <c r="A5" s="774" t="s">
        <v>752</v>
      </c>
      <c r="B5" s="789">
        <v>8.4</v>
      </c>
      <c r="C5" s="775">
        <v>0</v>
      </c>
      <c r="D5" s="775">
        <v>4.5999999999999996</v>
      </c>
      <c r="E5" s="775">
        <v>18</v>
      </c>
      <c r="F5" s="775">
        <v>10.1</v>
      </c>
      <c r="G5" s="776">
        <v>12.4</v>
      </c>
    </row>
    <row r="6" spans="1:8" ht="15" customHeight="1">
      <c r="A6" s="774" t="s">
        <v>751</v>
      </c>
      <c r="B6" s="789">
        <v>7.9</v>
      </c>
      <c r="C6" s="775">
        <v>10.4</v>
      </c>
      <c r="D6" s="775">
        <v>12.8</v>
      </c>
      <c r="E6" s="775">
        <v>15.5</v>
      </c>
      <c r="F6" s="775">
        <v>12.7</v>
      </c>
      <c r="G6" s="776">
        <v>5.4</v>
      </c>
    </row>
    <row r="7" spans="1:8" ht="15" customHeight="1">
      <c r="A7" s="774" t="s">
        <v>219</v>
      </c>
      <c r="B7" s="789">
        <v>13.5</v>
      </c>
      <c r="C7" s="775">
        <v>0</v>
      </c>
      <c r="D7" s="775">
        <v>10.5</v>
      </c>
      <c r="E7" s="775">
        <v>11.1</v>
      </c>
      <c r="F7" s="775">
        <v>17.100000000000001</v>
      </c>
      <c r="G7" s="776">
        <v>-1</v>
      </c>
    </row>
    <row r="8" spans="1:8" ht="15" customHeight="1">
      <c r="A8" s="774" t="s">
        <v>470</v>
      </c>
      <c r="B8" s="789">
        <v>5.2</v>
      </c>
      <c r="C8" s="775">
        <v>0</v>
      </c>
      <c r="D8" s="775">
        <v>4.7</v>
      </c>
      <c r="E8" s="775">
        <v>6</v>
      </c>
      <c r="F8" s="775">
        <v>14.1</v>
      </c>
      <c r="G8" s="776">
        <v>13.6</v>
      </c>
    </row>
    <row r="9" spans="1:8" ht="15" customHeight="1">
      <c r="A9" s="774" t="s">
        <v>218</v>
      </c>
      <c r="B9" s="789">
        <v>5.7</v>
      </c>
      <c r="C9" s="775">
        <v>0</v>
      </c>
      <c r="D9" s="775">
        <v>10.3</v>
      </c>
      <c r="E9" s="775">
        <v>8.3000000000000007</v>
      </c>
      <c r="F9" s="775">
        <v>13.9</v>
      </c>
      <c r="G9" s="776">
        <v>7.4</v>
      </c>
    </row>
    <row r="10" spans="1:8" ht="15" customHeight="1">
      <c r="A10" s="774" t="s">
        <v>750</v>
      </c>
      <c r="B10" s="789">
        <v>9.8000000000000007</v>
      </c>
      <c r="C10" s="775">
        <v>0</v>
      </c>
      <c r="D10" s="775">
        <v>24.3</v>
      </c>
      <c r="E10" s="775">
        <v>19.3</v>
      </c>
      <c r="F10" s="775">
        <v>20.399999999999999</v>
      </c>
      <c r="G10" s="776">
        <v>3</v>
      </c>
    </row>
    <row r="11" spans="1:8" ht="15" customHeight="1">
      <c r="A11" s="774" t="s">
        <v>749</v>
      </c>
      <c r="B11" s="789">
        <v>7.3</v>
      </c>
      <c r="C11" s="775">
        <v>0</v>
      </c>
      <c r="D11" s="775">
        <v>57.4</v>
      </c>
      <c r="E11" s="775">
        <v>12.5</v>
      </c>
      <c r="F11" s="775">
        <v>17.2</v>
      </c>
      <c r="G11" s="776">
        <v>3.6</v>
      </c>
    </row>
    <row r="12" spans="1:8" ht="15" customHeight="1">
      <c r="A12" s="774" t="s">
        <v>748</v>
      </c>
      <c r="B12" s="789">
        <v>3.9</v>
      </c>
      <c r="C12" s="775">
        <v>0</v>
      </c>
      <c r="D12" s="775">
        <v>5</v>
      </c>
      <c r="E12" s="775">
        <v>5.8</v>
      </c>
      <c r="F12" s="775">
        <v>9.3000000000000007</v>
      </c>
      <c r="G12" s="776">
        <v>7.2</v>
      </c>
    </row>
    <row r="13" spans="1:8" ht="15" customHeight="1">
      <c r="A13" s="774" t="s">
        <v>747</v>
      </c>
      <c r="B13" s="789">
        <v>7.9</v>
      </c>
      <c r="C13" s="775">
        <v>0</v>
      </c>
      <c r="D13" s="775">
        <v>6.6</v>
      </c>
      <c r="E13" s="775">
        <v>11.6</v>
      </c>
      <c r="F13" s="775">
        <v>20.2</v>
      </c>
      <c r="G13" s="776">
        <v>11.9</v>
      </c>
    </row>
    <row r="14" spans="1:8" ht="15" customHeight="1">
      <c r="A14" s="774" t="s">
        <v>746</v>
      </c>
      <c r="B14" s="789">
        <v>9.4</v>
      </c>
      <c r="C14" s="775">
        <v>0</v>
      </c>
      <c r="D14" s="775">
        <v>16.100000000000001</v>
      </c>
      <c r="E14" s="775">
        <v>11.7</v>
      </c>
      <c r="F14" s="775">
        <v>9.9</v>
      </c>
      <c r="G14" s="776">
        <v>11.9</v>
      </c>
    </row>
    <row r="15" spans="1:8" ht="15" customHeight="1">
      <c r="A15" s="774" t="s">
        <v>745</v>
      </c>
      <c r="B15" s="789">
        <v>11.8</v>
      </c>
      <c r="C15" s="775">
        <v>0</v>
      </c>
      <c r="D15" s="775">
        <v>13.1</v>
      </c>
      <c r="E15" s="775">
        <v>13.5</v>
      </c>
      <c r="F15" s="775">
        <v>17.100000000000001</v>
      </c>
      <c r="G15" s="776">
        <v>3.9</v>
      </c>
    </row>
    <row r="16" spans="1:8" ht="15" customHeight="1">
      <c r="A16" s="774" t="s">
        <v>744</v>
      </c>
      <c r="B16" s="789">
        <v>12.4</v>
      </c>
      <c r="C16" s="775">
        <v>0</v>
      </c>
      <c r="D16" s="775">
        <v>18.8</v>
      </c>
      <c r="E16" s="775">
        <v>15.5</v>
      </c>
      <c r="F16" s="775">
        <v>17.899999999999999</v>
      </c>
      <c r="G16" s="776">
        <v>13</v>
      </c>
    </row>
    <row r="17" spans="1:7" ht="15" customHeight="1">
      <c r="A17" s="774" t="s">
        <v>743</v>
      </c>
      <c r="B17" s="789">
        <v>13.6</v>
      </c>
      <c r="C17" s="775">
        <v>0</v>
      </c>
      <c r="D17" s="775">
        <v>5.8</v>
      </c>
      <c r="E17" s="775">
        <v>12.6</v>
      </c>
      <c r="F17" s="775">
        <v>15</v>
      </c>
      <c r="G17" s="776">
        <v>7.7</v>
      </c>
    </row>
    <row r="18" spans="1:7" ht="15" customHeight="1">
      <c r="A18" s="774" t="s">
        <v>742</v>
      </c>
      <c r="B18" s="789">
        <v>10.9</v>
      </c>
      <c r="C18" s="775">
        <v>0</v>
      </c>
      <c r="D18" s="775">
        <v>7.9</v>
      </c>
      <c r="E18" s="775">
        <v>10.7</v>
      </c>
      <c r="F18" s="775">
        <v>29</v>
      </c>
      <c r="G18" s="776">
        <v>3.7</v>
      </c>
    </row>
    <row r="19" spans="1:7" ht="15" customHeight="1">
      <c r="A19" s="777" t="s">
        <v>741</v>
      </c>
      <c r="B19" s="790">
        <v>10.8</v>
      </c>
      <c r="C19" s="778">
        <v>0</v>
      </c>
      <c r="D19" s="778">
        <v>11.6</v>
      </c>
      <c r="E19" s="778">
        <v>15.2</v>
      </c>
      <c r="F19" s="778">
        <v>17</v>
      </c>
      <c r="G19" s="779">
        <v>7.1</v>
      </c>
    </row>
    <row r="20" spans="1:7">
      <c r="A20" s="784"/>
      <c r="B20" s="783"/>
      <c r="C20" s="783"/>
      <c r="D20" s="783"/>
      <c r="E20" s="783"/>
      <c r="F20" s="783"/>
      <c r="G20" s="783"/>
    </row>
    <row r="21" spans="1:7" ht="30" customHeight="1">
      <c r="A21" s="1261" t="s">
        <v>740</v>
      </c>
      <c r="B21" s="1261"/>
      <c r="C21" s="1261"/>
      <c r="D21" s="1261"/>
      <c r="E21" s="1261"/>
      <c r="F21" s="1261"/>
      <c r="G21" s="1261"/>
    </row>
    <row r="22" spans="1:7">
      <c r="A22" s="785" t="s">
        <v>739</v>
      </c>
      <c r="B22" s="482"/>
      <c r="C22" s="482"/>
      <c r="D22" s="482"/>
      <c r="E22" s="482"/>
      <c r="F22" s="482"/>
      <c r="G22" s="482"/>
    </row>
  </sheetData>
  <mergeCells count="1">
    <mergeCell ref="A21:G21"/>
  </mergeCells>
  <pageMargins left="0.7" right="0.7" top="0.75" bottom="0.75" header="0.3" footer="0.3"/>
  <pageSetup scale="82" orientation="portrait" horizontalDpi="0" verticalDpi="0" r:id="rId1"/>
</worksheet>
</file>

<file path=xl/worksheets/sheet68.xml><?xml version="1.0" encoding="utf-8"?>
<worksheet xmlns="http://schemas.openxmlformats.org/spreadsheetml/2006/main" xmlns:r="http://schemas.openxmlformats.org/officeDocument/2006/relationships">
  <dimension ref="A1:AJ36"/>
  <sheetViews>
    <sheetView zoomScaleNormal="100" workbookViewId="0"/>
  </sheetViews>
  <sheetFormatPr defaultRowHeight="11.25"/>
  <cols>
    <col min="1" max="1" width="9.140625" style="940"/>
    <col min="2" max="4" width="15.7109375" style="940" customWidth="1"/>
    <col min="5" max="5" width="5.7109375" style="940" customWidth="1"/>
    <col min="6" max="8" width="15.7109375" style="940" customWidth="1"/>
    <col min="9" max="9" width="5.7109375" style="940" customWidth="1"/>
    <col min="10" max="12" width="15.7109375" style="940" customWidth="1"/>
    <col min="13" max="13" width="5.7109375" style="940" customWidth="1"/>
    <col min="14" max="16" width="15.7109375" style="940" customWidth="1"/>
    <col min="17" max="17" width="5.7109375" style="940" customWidth="1"/>
    <col min="18" max="20" width="15.7109375" style="940" customWidth="1"/>
    <col min="21" max="21" width="5.7109375" style="940" customWidth="1"/>
    <col min="22" max="24" width="15.7109375" style="940" customWidth="1"/>
    <col min="25" max="25" width="5.7109375" style="940" customWidth="1"/>
    <col min="26" max="28" width="15.7109375" style="940" customWidth="1"/>
    <col min="29" max="29" width="5.7109375" style="940" customWidth="1"/>
    <col min="30" max="32" width="15.7109375" style="940" customWidth="1"/>
    <col min="33" max="33" width="5.7109375" style="940" customWidth="1"/>
    <col min="34" max="36" width="15.7109375" style="940" customWidth="1"/>
    <col min="37" max="37" width="5.7109375" style="940" customWidth="1"/>
    <col min="38" max="16384" width="9.140625" style="940"/>
  </cols>
  <sheetData>
    <row r="1" spans="1:36" s="930" customFormat="1" ht="15.75">
      <c r="A1" s="931" t="s">
        <v>1059</v>
      </c>
      <c r="J1" s="931" t="s">
        <v>1042</v>
      </c>
      <c r="R1" s="931" t="s">
        <v>1042</v>
      </c>
      <c r="Z1" s="931" t="s">
        <v>1042</v>
      </c>
      <c r="AH1" s="931" t="s">
        <v>1042</v>
      </c>
    </row>
    <row r="3" spans="1:36" s="932" customFormat="1" ht="12.75">
      <c r="B3" s="1265" t="s">
        <v>296</v>
      </c>
      <c r="C3" s="1266"/>
      <c r="D3" s="1267"/>
      <c r="F3" s="1265" t="s">
        <v>1041</v>
      </c>
      <c r="G3" s="1266"/>
      <c r="H3" s="1267"/>
      <c r="J3" s="1265" t="s">
        <v>1040</v>
      </c>
      <c r="K3" s="1266"/>
      <c r="L3" s="1267"/>
      <c r="N3" s="1265" t="s">
        <v>293</v>
      </c>
      <c r="O3" s="1266"/>
      <c r="P3" s="1267"/>
      <c r="R3" s="1265" t="s">
        <v>1039</v>
      </c>
      <c r="S3" s="1266"/>
      <c r="T3" s="1267"/>
      <c r="V3" s="1262" t="s">
        <v>1038</v>
      </c>
      <c r="W3" s="1263"/>
      <c r="X3" s="1264"/>
      <c r="Z3" s="1262" t="s">
        <v>1037</v>
      </c>
      <c r="AA3" s="1263"/>
      <c r="AB3" s="1264"/>
      <c r="AD3" s="1262" t="s">
        <v>292</v>
      </c>
      <c r="AE3" s="1263"/>
      <c r="AF3" s="1264"/>
      <c r="AH3" s="1265" t="s">
        <v>291</v>
      </c>
      <c r="AI3" s="1266"/>
      <c r="AJ3" s="1267"/>
    </row>
    <row r="4" spans="1:36" s="932" customFormat="1" ht="25.5">
      <c r="A4" s="933"/>
      <c r="B4" s="942" t="s">
        <v>1036</v>
      </c>
      <c r="C4" s="942" t="s">
        <v>1035</v>
      </c>
      <c r="D4" s="942" t="s">
        <v>1034</v>
      </c>
      <c r="F4" s="942" t="s">
        <v>1036</v>
      </c>
      <c r="G4" s="942" t="s">
        <v>1035</v>
      </c>
      <c r="H4" s="942" t="s">
        <v>1034</v>
      </c>
      <c r="J4" s="942" t="s">
        <v>1036</v>
      </c>
      <c r="K4" s="942" t="s">
        <v>1035</v>
      </c>
      <c r="L4" s="942" t="s">
        <v>1034</v>
      </c>
      <c r="N4" s="942" t="s">
        <v>1036</v>
      </c>
      <c r="O4" s="942" t="s">
        <v>1035</v>
      </c>
      <c r="P4" s="942" t="s">
        <v>1034</v>
      </c>
      <c r="R4" s="942" t="s">
        <v>1036</v>
      </c>
      <c r="S4" s="942" t="s">
        <v>1035</v>
      </c>
      <c r="T4" s="942" t="s">
        <v>1034</v>
      </c>
      <c r="V4" s="942" t="s">
        <v>1036</v>
      </c>
      <c r="W4" s="942" t="s">
        <v>1035</v>
      </c>
      <c r="X4" s="942" t="s">
        <v>1034</v>
      </c>
      <c r="Z4" s="942" t="s">
        <v>1036</v>
      </c>
      <c r="AA4" s="942" t="s">
        <v>1035</v>
      </c>
      <c r="AB4" s="942" t="s">
        <v>1034</v>
      </c>
      <c r="AD4" s="942" t="s">
        <v>1036</v>
      </c>
      <c r="AE4" s="942" t="s">
        <v>1035</v>
      </c>
      <c r="AF4" s="942" t="s">
        <v>1034</v>
      </c>
      <c r="AH4" s="942" t="s">
        <v>1036</v>
      </c>
      <c r="AI4" s="942" t="s">
        <v>1035</v>
      </c>
      <c r="AJ4" s="942" t="s">
        <v>1034</v>
      </c>
    </row>
    <row r="5" spans="1:36" s="932" customFormat="1" ht="51">
      <c r="A5" s="933"/>
      <c r="B5" s="942" t="s">
        <v>1033</v>
      </c>
      <c r="C5" s="942" t="s">
        <v>1032</v>
      </c>
      <c r="D5" s="942" t="s">
        <v>1031</v>
      </c>
      <c r="F5" s="942" t="s">
        <v>1033</v>
      </c>
      <c r="G5" s="942" t="s">
        <v>1032</v>
      </c>
      <c r="H5" s="942" t="s">
        <v>1031</v>
      </c>
      <c r="J5" s="942" t="s">
        <v>1033</v>
      </c>
      <c r="K5" s="942" t="s">
        <v>1032</v>
      </c>
      <c r="L5" s="942" t="s">
        <v>1031</v>
      </c>
      <c r="N5" s="942" t="s">
        <v>1033</v>
      </c>
      <c r="O5" s="942" t="s">
        <v>1032</v>
      </c>
      <c r="P5" s="942" t="s">
        <v>1031</v>
      </c>
      <c r="R5" s="942" t="s">
        <v>1033</v>
      </c>
      <c r="S5" s="942" t="s">
        <v>1032</v>
      </c>
      <c r="T5" s="942" t="s">
        <v>1031</v>
      </c>
      <c r="V5" s="942" t="s">
        <v>1033</v>
      </c>
      <c r="W5" s="942" t="s">
        <v>1032</v>
      </c>
      <c r="X5" s="942" t="s">
        <v>1031</v>
      </c>
      <c r="Z5" s="942" t="s">
        <v>1033</v>
      </c>
      <c r="AA5" s="942" t="s">
        <v>1032</v>
      </c>
      <c r="AB5" s="942" t="s">
        <v>1031</v>
      </c>
      <c r="AD5" s="942" t="s">
        <v>1033</v>
      </c>
      <c r="AE5" s="942" t="s">
        <v>1032</v>
      </c>
      <c r="AF5" s="942" t="s">
        <v>1031</v>
      </c>
      <c r="AH5" s="942" t="s">
        <v>1033</v>
      </c>
      <c r="AI5" s="942" t="s">
        <v>1032</v>
      </c>
      <c r="AJ5" s="942" t="s">
        <v>1031</v>
      </c>
    </row>
    <row r="6" spans="1:36" s="799" customFormat="1" ht="12.75">
      <c r="A6" s="1036">
        <v>1987</v>
      </c>
      <c r="B6" s="477">
        <v>153.58808638488946</v>
      </c>
      <c r="C6" s="478">
        <v>198</v>
      </c>
      <c r="D6" s="825">
        <f t="shared" ref="D6:D29" si="0">IF(ISERROR((B6/C6)*1000),"..",(B6/C6)*1000)</f>
        <v>775.6974059842903</v>
      </c>
      <c r="F6" s="477">
        <v>17.286971455048374</v>
      </c>
      <c r="G6" s="478" t="s">
        <v>164</v>
      </c>
      <c r="H6" s="825" t="str">
        <f t="shared" ref="H6:H29" si="1">IF(ISERROR((F6/G6)*1000),"..",(F6/G6)*1000)</f>
        <v>..</v>
      </c>
      <c r="J6" s="477">
        <v>67.353285329915096</v>
      </c>
      <c r="K6" s="478" t="s">
        <v>164</v>
      </c>
      <c r="L6" s="825" t="str">
        <f t="shared" ref="L6:L29" si="2">IF(ISERROR((J6/K6)*1000),"..",(J6/K6)*1000)</f>
        <v>..</v>
      </c>
      <c r="N6" s="477">
        <v>42.284615348731521</v>
      </c>
      <c r="O6" s="478" t="s">
        <v>164</v>
      </c>
      <c r="P6" s="825" t="str">
        <f t="shared" ref="P6:P29" si="3">IF(ISERROR((N6/O6)*1000),"..",(N6/O6)*1000)</f>
        <v>..</v>
      </c>
      <c r="R6" s="477">
        <v>214.20836537244944</v>
      </c>
      <c r="S6" s="478">
        <v>525.6</v>
      </c>
      <c r="T6" s="825">
        <f t="shared" ref="T6:T29" si="4">IF(ISERROR((R6/S6)*1000),"..",(R6/S6)*1000)</f>
        <v>407.55016242855675</v>
      </c>
      <c r="V6" s="85">
        <v>274.14464352397795</v>
      </c>
      <c r="W6" s="83" t="s">
        <v>164</v>
      </c>
      <c r="X6" s="518" t="str">
        <f t="shared" ref="X6:X29" si="5">IF(ISERROR((V6/W6)*1000),"..",(V6/W6)*1000)</f>
        <v>..</v>
      </c>
      <c r="Z6" s="85">
        <v>261.15415942871164</v>
      </c>
      <c r="AA6" s="83" t="s">
        <v>164</v>
      </c>
      <c r="AB6" s="518" t="str">
        <f t="shared" ref="AB6:AB29" si="6">IF(ISERROR((Z6/AA6)*1000),"..",(Z6/AA6)*1000)</f>
        <v>..</v>
      </c>
      <c r="AD6" s="85">
        <v>181.43796395387321</v>
      </c>
      <c r="AE6" s="83" t="s">
        <v>164</v>
      </c>
      <c r="AF6" s="518" t="str">
        <f t="shared" ref="AF6:AF29" si="7">IF(ISERROR((AD6/AE6)*1000),"..",(AD6/AE6)*1000)</f>
        <v>..</v>
      </c>
      <c r="AH6" s="477">
        <v>207.14128075802651</v>
      </c>
      <c r="AI6" s="478" t="s">
        <v>164</v>
      </c>
      <c r="AJ6" s="825" t="str">
        <f t="shared" ref="AJ6:AJ29" si="8">IF(ISERROR((AH6/AI6)*1000),"..",(AH6/AI6)*1000)</f>
        <v>..</v>
      </c>
    </row>
    <row r="7" spans="1:36" s="799" customFormat="1" ht="12.75">
      <c r="A7" s="1037">
        <v>1988</v>
      </c>
      <c r="B7" s="85">
        <v>179.44583687676229</v>
      </c>
      <c r="C7" s="83">
        <v>194.5</v>
      </c>
      <c r="D7" s="518">
        <f t="shared" si="0"/>
        <v>922.60070373656697</v>
      </c>
      <c r="F7" s="85">
        <v>34.178771392728706</v>
      </c>
      <c r="G7" s="83" t="s">
        <v>164</v>
      </c>
      <c r="H7" s="518" t="str">
        <f t="shared" si="1"/>
        <v>..</v>
      </c>
      <c r="J7" s="85">
        <v>79.279954495710811</v>
      </c>
      <c r="K7" s="83" t="s">
        <v>164</v>
      </c>
      <c r="L7" s="518" t="str">
        <f t="shared" si="2"/>
        <v>..</v>
      </c>
      <c r="N7" s="85">
        <v>46.750482521481324</v>
      </c>
      <c r="O7" s="83" t="s">
        <v>164</v>
      </c>
      <c r="P7" s="518" t="str">
        <f t="shared" si="3"/>
        <v>..</v>
      </c>
      <c r="R7" s="85">
        <v>209.34177227760554</v>
      </c>
      <c r="S7" s="83">
        <v>538.1</v>
      </c>
      <c r="T7" s="518">
        <f t="shared" si="4"/>
        <v>389.03878884520634</v>
      </c>
      <c r="V7" s="85">
        <v>282.14110774820051</v>
      </c>
      <c r="W7" s="83" t="s">
        <v>164</v>
      </c>
      <c r="X7" s="518" t="str">
        <f t="shared" si="5"/>
        <v>..</v>
      </c>
      <c r="Z7" s="85">
        <v>264.84809418093045</v>
      </c>
      <c r="AA7" s="83" t="s">
        <v>164</v>
      </c>
      <c r="AB7" s="518" t="str">
        <f t="shared" si="6"/>
        <v>..</v>
      </c>
      <c r="AD7" s="85">
        <v>207.90418761008394</v>
      </c>
      <c r="AE7" s="83" t="s">
        <v>164</v>
      </c>
      <c r="AF7" s="518" t="str">
        <f t="shared" si="7"/>
        <v>..</v>
      </c>
      <c r="AH7" s="85">
        <v>224.05952720928775</v>
      </c>
      <c r="AI7" s="83" t="s">
        <v>164</v>
      </c>
      <c r="AJ7" s="518" t="str">
        <f t="shared" si="8"/>
        <v>..</v>
      </c>
    </row>
    <row r="8" spans="1:36" s="799" customFormat="1" ht="12.75">
      <c r="A8" s="1037">
        <v>1989</v>
      </c>
      <c r="B8" s="85">
        <v>201.99975528395365</v>
      </c>
      <c r="C8" s="83">
        <v>191</v>
      </c>
      <c r="D8" s="518">
        <f t="shared" si="0"/>
        <v>1057.5903418008043</v>
      </c>
      <c r="F8" s="85">
        <v>49.591413517045289</v>
      </c>
      <c r="G8" s="83" t="s">
        <v>164</v>
      </c>
      <c r="H8" s="518" t="str">
        <f t="shared" si="1"/>
        <v>..</v>
      </c>
      <c r="J8" s="85">
        <v>89.644092534428523</v>
      </c>
      <c r="K8" s="83" t="s">
        <v>164</v>
      </c>
      <c r="L8" s="518" t="str">
        <f t="shared" si="2"/>
        <v>..</v>
      </c>
      <c r="N8" s="85">
        <v>54.476785429555186</v>
      </c>
      <c r="O8" s="83" t="s">
        <v>164</v>
      </c>
      <c r="P8" s="518" t="str">
        <f t="shared" si="3"/>
        <v>..</v>
      </c>
      <c r="R8" s="85">
        <v>237.6311802531504</v>
      </c>
      <c r="S8" s="83">
        <v>539.1</v>
      </c>
      <c r="T8" s="518">
        <f t="shared" si="4"/>
        <v>440.79239520154033</v>
      </c>
      <c r="V8" s="85">
        <v>339.70355989367437</v>
      </c>
      <c r="W8" s="83" t="s">
        <v>164</v>
      </c>
      <c r="X8" s="518" t="str">
        <f t="shared" si="5"/>
        <v>..</v>
      </c>
      <c r="Z8" s="85">
        <v>340.63826534136655</v>
      </c>
      <c r="AA8" s="83" t="s">
        <v>164</v>
      </c>
      <c r="AB8" s="518" t="str">
        <f t="shared" si="6"/>
        <v>..</v>
      </c>
      <c r="AD8" s="85">
        <v>261.05150811485476</v>
      </c>
      <c r="AE8" s="83" t="s">
        <v>164</v>
      </c>
      <c r="AF8" s="518" t="str">
        <f t="shared" si="7"/>
        <v>..</v>
      </c>
      <c r="AH8" s="85">
        <v>282.40310679524993</v>
      </c>
      <c r="AI8" s="83" t="s">
        <v>164</v>
      </c>
      <c r="AJ8" s="518" t="str">
        <f t="shared" si="8"/>
        <v>..</v>
      </c>
    </row>
    <row r="9" spans="1:36" s="799" customFormat="1" ht="12.75">
      <c r="A9" s="1037">
        <v>1990</v>
      </c>
      <c r="B9" s="85">
        <v>200.36522598983066</v>
      </c>
      <c r="C9" s="83">
        <v>190.2</v>
      </c>
      <c r="D9" s="518">
        <f t="shared" si="0"/>
        <v>1053.4449315974273</v>
      </c>
      <c r="F9" s="85">
        <v>62.352081800391922</v>
      </c>
      <c r="G9" s="83">
        <v>302.2</v>
      </c>
      <c r="H9" s="518">
        <f t="shared" si="1"/>
        <v>206.32720648706794</v>
      </c>
      <c r="J9" s="85">
        <v>89.133889160330213</v>
      </c>
      <c r="K9" s="83">
        <v>187.6</v>
      </c>
      <c r="L9" s="518">
        <f t="shared" si="2"/>
        <v>475.12734093992651</v>
      </c>
      <c r="N9" s="85">
        <v>72.107698482872365</v>
      </c>
      <c r="O9" s="83">
        <v>540.6</v>
      </c>
      <c r="P9" s="518">
        <f t="shared" si="3"/>
        <v>133.38456989062593</v>
      </c>
      <c r="R9" s="85">
        <v>256.71066443519044</v>
      </c>
      <c r="S9" s="83">
        <v>528.4</v>
      </c>
      <c r="T9" s="518">
        <f t="shared" si="4"/>
        <v>485.82638992276765</v>
      </c>
      <c r="V9" s="85">
        <v>406.86359662950144</v>
      </c>
      <c r="W9" s="83">
        <v>688.6</v>
      </c>
      <c r="X9" s="518">
        <f t="shared" si="5"/>
        <v>590.85622513723706</v>
      </c>
      <c r="Z9" s="85">
        <v>437.73234218498322</v>
      </c>
      <c r="AA9" s="83">
        <v>1610</v>
      </c>
      <c r="AB9" s="518">
        <f t="shared" si="6"/>
        <v>271.88344235092126</v>
      </c>
      <c r="AD9" s="85">
        <v>360.10652047096636</v>
      </c>
      <c r="AE9" s="83">
        <v>647.20000000000005</v>
      </c>
      <c r="AF9" s="518">
        <f t="shared" si="7"/>
        <v>556.40686104908275</v>
      </c>
      <c r="AH9" s="85">
        <v>317.32195359264375</v>
      </c>
      <c r="AI9" s="83">
        <v>152.80000000000001</v>
      </c>
      <c r="AJ9" s="518">
        <f t="shared" si="8"/>
        <v>2076.7143559727992</v>
      </c>
    </row>
    <row r="10" spans="1:36" s="799" customFormat="1" ht="12.75">
      <c r="A10" s="1037">
        <v>1991</v>
      </c>
      <c r="B10" s="85">
        <v>212.65911914438027</v>
      </c>
      <c r="C10" s="83">
        <v>191</v>
      </c>
      <c r="D10" s="518">
        <f t="shared" si="0"/>
        <v>1113.3985295517293</v>
      </c>
      <c r="F10" s="85">
        <v>78.325347957600798</v>
      </c>
      <c r="G10" s="83">
        <v>285.10000000000002</v>
      </c>
      <c r="H10" s="518">
        <f t="shared" si="1"/>
        <v>274.72938603157064</v>
      </c>
      <c r="J10" s="85">
        <v>96.135221119733842</v>
      </c>
      <c r="K10" s="83">
        <v>184.5</v>
      </c>
      <c r="L10" s="518">
        <f t="shared" si="2"/>
        <v>521.05810905004785</v>
      </c>
      <c r="N10" s="85">
        <v>67.650994824038818</v>
      </c>
      <c r="O10" s="83">
        <v>498.5</v>
      </c>
      <c r="P10" s="518">
        <f t="shared" si="3"/>
        <v>135.70911699907487</v>
      </c>
      <c r="R10" s="85">
        <v>237.11888452710491</v>
      </c>
      <c r="S10" s="83">
        <v>494.7</v>
      </c>
      <c r="T10" s="518">
        <f t="shared" si="4"/>
        <v>479.31854563797231</v>
      </c>
      <c r="V10" s="85">
        <v>445.72298471851764</v>
      </c>
      <c r="W10" s="83">
        <v>656.1</v>
      </c>
      <c r="X10" s="518">
        <f t="shared" si="5"/>
        <v>679.35220959993535</v>
      </c>
      <c r="Z10" s="85">
        <v>481.88740669636275</v>
      </c>
      <c r="AA10" s="83">
        <v>1541.3</v>
      </c>
      <c r="AB10" s="518">
        <f t="shared" si="6"/>
        <v>312.64997514848687</v>
      </c>
      <c r="AD10" s="85">
        <v>371.930781416689</v>
      </c>
      <c r="AE10" s="83">
        <v>638.5</v>
      </c>
      <c r="AF10" s="518">
        <f t="shared" si="7"/>
        <v>582.50709697210493</v>
      </c>
      <c r="AH10" s="85">
        <v>340.2441066424492</v>
      </c>
      <c r="AI10" s="83">
        <v>154.80000000000001</v>
      </c>
      <c r="AJ10" s="518">
        <f t="shared" si="8"/>
        <v>2197.9593452354598</v>
      </c>
    </row>
    <row r="11" spans="1:36" s="799" customFormat="1" ht="12.75">
      <c r="A11" s="1037">
        <v>1992</v>
      </c>
      <c r="B11" s="85">
        <v>275.06493082312971</v>
      </c>
      <c r="C11" s="83">
        <v>182.2</v>
      </c>
      <c r="D11" s="518">
        <f t="shared" si="0"/>
        <v>1509.6867772948942</v>
      </c>
      <c r="F11" s="85">
        <v>116.51435852436099</v>
      </c>
      <c r="G11" s="83">
        <v>271.8</v>
      </c>
      <c r="H11" s="518">
        <f t="shared" si="1"/>
        <v>428.6768157629175</v>
      </c>
      <c r="J11" s="85">
        <v>123.98452876225953</v>
      </c>
      <c r="K11" s="83">
        <v>155.69999999999999</v>
      </c>
      <c r="L11" s="518">
        <f t="shared" si="2"/>
        <v>796.30397406717748</v>
      </c>
      <c r="N11" s="85">
        <v>85.778160041826126</v>
      </c>
      <c r="O11" s="83">
        <v>501.9</v>
      </c>
      <c r="P11" s="518">
        <f t="shared" si="3"/>
        <v>170.9068739625944</v>
      </c>
      <c r="R11" s="85">
        <v>251.35258420888064</v>
      </c>
      <c r="S11" s="83">
        <v>487.3</v>
      </c>
      <c r="T11" s="518">
        <f t="shared" si="4"/>
        <v>515.80665751873721</v>
      </c>
      <c r="V11" s="85">
        <v>506.26869609521583</v>
      </c>
      <c r="W11" s="83">
        <v>630.29999999999995</v>
      </c>
      <c r="X11" s="518">
        <f t="shared" si="5"/>
        <v>803.21861985596672</v>
      </c>
      <c r="Z11" s="85">
        <v>602.61813206678721</v>
      </c>
      <c r="AA11" s="83">
        <v>1497.2</v>
      </c>
      <c r="AB11" s="518">
        <f t="shared" si="6"/>
        <v>402.49674864198988</v>
      </c>
      <c r="AD11" s="85">
        <v>434.05840055012777</v>
      </c>
      <c r="AE11" s="83">
        <v>639.6</v>
      </c>
      <c r="AF11" s="518">
        <f t="shared" si="7"/>
        <v>678.64040111026861</v>
      </c>
      <c r="AH11" s="85">
        <v>477.68103643199686</v>
      </c>
      <c r="AI11" s="83">
        <v>152.30000000000001</v>
      </c>
      <c r="AJ11" s="518">
        <f t="shared" si="8"/>
        <v>3136.4480396060198</v>
      </c>
    </row>
    <row r="12" spans="1:36" s="799" customFormat="1" ht="12.75">
      <c r="A12" s="1037">
        <v>1993</v>
      </c>
      <c r="B12" s="85">
        <v>475.79447409120428</v>
      </c>
      <c r="C12" s="83">
        <v>170.9</v>
      </c>
      <c r="D12" s="518">
        <f t="shared" si="0"/>
        <v>2784.0519256360694</v>
      </c>
      <c r="F12" s="85">
        <v>184.3364261782007</v>
      </c>
      <c r="G12" s="83">
        <v>250.9</v>
      </c>
      <c r="H12" s="518">
        <f t="shared" si="1"/>
        <v>734.70078189797005</v>
      </c>
      <c r="J12" s="85">
        <v>225.4392528351998</v>
      </c>
      <c r="K12" s="83">
        <v>163.1</v>
      </c>
      <c r="L12" s="518">
        <f t="shared" si="2"/>
        <v>1382.2149162182698</v>
      </c>
      <c r="N12" s="85">
        <v>97.848526983409528</v>
      </c>
      <c r="O12" s="83">
        <v>524.1</v>
      </c>
      <c r="P12" s="518">
        <f t="shared" si="3"/>
        <v>186.6982006933973</v>
      </c>
      <c r="R12" s="85">
        <v>249.95830821561222</v>
      </c>
      <c r="S12" s="83">
        <v>491.1</v>
      </c>
      <c r="T12" s="518">
        <f t="shared" si="4"/>
        <v>508.97639628509916</v>
      </c>
      <c r="V12" s="85">
        <v>481.74936142965095</v>
      </c>
      <c r="W12" s="83">
        <v>618.4</v>
      </c>
      <c r="X12" s="518">
        <f t="shared" si="5"/>
        <v>779.02548743475256</v>
      </c>
      <c r="Z12" s="85">
        <v>627.15024531777237</v>
      </c>
      <c r="AA12" s="83">
        <v>1509.5</v>
      </c>
      <c r="AB12" s="518">
        <f t="shared" si="6"/>
        <v>415.46886076036594</v>
      </c>
      <c r="AD12" s="85">
        <v>454.91540339705676</v>
      </c>
      <c r="AE12" s="83">
        <v>639.70000000000005</v>
      </c>
      <c r="AF12" s="518">
        <f t="shared" si="7"/>
        <v>711.13866405667773</v>
      </c>
      <c r="AH12" s="85">
        <v>529.50656023036436</v>
      </c>
      <c r="AI12" s="83">
        <v>146.19999999999999</v>
      </c>
      <c r="AJ12" s="518">
        <f t="shared" si="8"/>
        <v>3621.7958976085115</v>
      </c>
    </row>
    <row r="13" spans="1:36" s="799" customFormat="1" ht="12.75">
      <c r="A13" s="1037">
        <v>1994</v>
      </c>
      <c r="B13" s="85">
        <v>463.91165668553805</v>
      </c>
      <c r="C13" s="83">
        <v>162.4</v>
      </c>
      <c r="D13" s="518">
        <f t="shared" si="0"/>
        <v>2856.5988712163671</v>
      </c>
      <c r="F13" s="85">
        <v>310.37143864775118</v>
      </c>
      <c r="G13" s="83">
        <v>255.2</v>
      </c>
      <c r="H13" s="518">
        <f t="shared" si="1"/>
        <v>1216.1890229143855</v>
      </c>
      <c r="J13" s="85">
        <v>239.53799899985026</v>
      </c>
      <c r="K13" s="83">
        <v>158.80000000000001</v>
      </c>
      <c r="L13" s="518">
        <f t="shared" si="2"/>
        <v>1508.4256863970418</v>
      </c>
      <c r="N13" s="85">
        <v>137.53494660725107</v>
      </c>
      <c r="O13" s="83">
        <v>560.6</v>
      </c>
      <c r="P13" s="518">
        <f t="shared" si="3"/>
        <v>245.33525973466118</v>
      </c>
      <c r="R13" s="85">
        <v>272.2181458164373</v>
      </c>
      <c r="S13" s="83">
        <v>505.3</v>
      </c>
      <c r="T13" s="518">
        <f t="shared" si="4"/>
        <v>538.7257981722488</v>
      </c>
      <c r="V13" s="85">
        <v>652.15977420855097</v>
      </c>
      <c r="W13" s="83">
        <v>630.4</v>
      </c>
      <c r="X13" s="518">
        <f t="shared" si="5"/>
        <v>1034.5174083257471</v>
      </c>
      <c r="Z13" s="85">
        <v>726.4517289684444</v>
      </c>
      <c r="AA13" s="83">
        <v>1565.3</v>
      </c>
      <c r="AB13" s="518">
        <f t="shared" si="6"/>
        <v>464.09744392029927</v>
      </c>
      <c r="AD13" s="85">
        <v>516.12280215217561</v>
      </c>
      <c r="AE13" s="83">
        <v>639.4</v>
      </c>
      <c r="AF13" s="518">
        <f t="shared" si="7"/>
        <v>807.19862707565778</v>
      </c>
      <c r="AH13" s="85">
        <v>567.28373973984742</v>
      </c>
      <c r="AI13" s="83">
        <v>144</v>
      </c>
      <c r="AJ13" s="518">
        <f t="shared" si="8"/>
        <v>3939.4704148600517</v>
      </c>
    </row>
    <row r="14" spans="1:36" s="799" customFormat="1" ht="12.75">
      <c r="A14" s="1037">
        <v>1995</v>
      </c>
      <c r="B14" s="85">
        <v>648.06976604014551</v>
      </c>
      <c r="C14" s="83">
        <v>151.69999999999999</v>
      </c>
      <c r="D14" s="518">
        <f t="shared" si="0"/>
        <v>4272.0485566258767</v>
      </c>
      <c r="F14" s="85">
        <v>489.561765348432</v>
      </c>
      <c r="G14" s="83">
        <v>252.4</v>
      </c>
      <c r="H14" s="518">
        <f t="shared" si="1"/>
        <v>1939.6266455960063</v>
      </c>
      <c r="J14" s="85">
        <v>354.90468750683704</v>
      </c>
      <c r="K14" s="83">
        <v>154</v>
      </c>
      <c r="L14" s="518">
        <f t="shared" si="2"/>
        <v>2304.5758929015392</v>
      </c>
      <c r="N14" s="85">
        <v>176.6005312508471</v>
      </c>
      <c r="O14" s="83">
        <v>573.70000000000005</v>
      </c>
      <c r="P14" s="518">
        <f t="shared" si="3"/>
        <v>307.82731610745526</v>
      </c>
      <c r="R14" s="85">
        <v>327.79087245719757</v>
      </c>
      <c r="S14" s="83">
        <v>513.1</v>
      </c>
      <c r="T14" s="518">
        <f t="shared" si="4"/>
        <v>638.84403129447981</v>
      </c>
      <c r="V14" s="85">
        <v>686.07617779114662</v>
      </c>
      <c r="W14" s="83">
        <v>641.70000000000005</v>
      </c>
      <c r="X14" s="518">
        <f t="shared" si="5"/>
        <v>1069.1540872543969</v>
      </c>
      <c r="Z14" s="85">
        <v>926.48487661127535</v>
      </c>
      <c r="AA14" s="83">
        <v>1623.4</v>
      </c>
      <c r="AB14" s="518">
        <f t="shared" si="6"/>
        <v>570.70646581943777</v>
      </c>
      <c r="AD14" s="85">
        <v>602.04580948996795</v>
      </c>
      <c r="AE14" s="83">
        <v>639.5</v>
      </c>
      <c r="AF14" s="518">
        <f t="shared" si="7"/>
        <v>941.43207113364815</v>
      </c>
      <c r="AH14" s="85">
        <v>744.73478454852011</v>
      </c>
      <c r="AI14" s="83">
        <v>140.4</v>
      </c>
      <c r="AJ14" s="518">
        <f t="shared" si="8"/>
        <v>5304.3788073256419</v>
      </c>
    </row>
    <row r="15" spans="1:36" s="799" customFormat="1" ht="12.75">
      <c r="A15" s="1037">
        <v>1996</v>
      </c>
      <c r="B15" s="85">
        <v>626.11694020303923</v>
      </c>
      <c r="C15" s="83">
        <v>146.9</v>
      </c>
      <c r="D15" s="518">
        <f t="shared" si="0"/>
        <v>4262.1983676176933</v>
      </c>
      <c r="F15" s="85">
        <v>550.24546402914302</v>
      </c>
      <c r="G15" s="83">
        <v>249.4</v>
      </c>
      <c r="H15" s="518">
        <f t="shared" si="1"/>
        <v>2206.276920726315</v>
      </c>
      <c r="J15" s="85">
        <v>368.0467320182687</v>
      </c>
      <c r="K15" s="83">
        <v>160.1</v>
      </c>
      <c r="L15" s="518">
        <f t="shared" si="2"/>
        <v>2298.8552905575807</v>
      </c>
      <c r="N15" s="85">
        <v>214.40861230680974</v>
      </c>
      <c r="O15" s="83">
        <v>582.79999999999995</v>
      </c>
      <c r="P15" s="518">
        <f t="shared" si="3"/>
        <v>367.89398130887059</v>
      </c>
      <c r="R15" s="85">
        <v>403.73263415949657</v>
      </c>
      <c r="S15" s="83">
        <v>517.29999999999995</v>
      </c>
      <c r="T15" s="518">
        <f t="shared" si="4"/>
        <v>780.46130709355623</v>
      </c>
      <c r="V15" s="85">
        <v>795.79246124239455</v>
      </c>
      <c r="W15" s="83">
        <v>639.29999999999995</v>
      </c>
      <c r="X15" s="518">
        <f t="shared" si="5"/>
        <v>1244.7872066985681</v>
      </c>
      <c r="Z15" s="85">
        <v>1016.632202481532</v>
      </c>
      <c r="AA15" s="83">
        <v>1647.5</v>
      </c>
      <c r="AB15" s="518">
        <f t="shared" si="6"/>
        <v>617.07569194630162</v>
      </c>
      <c r="AD15" s="85">
        <v>733.1845870646664</v>
      </c>
      <c r="AE15" s="83">
        <v>631.4</v>
      </c>
      <c r="AF15" s="518">
        <f t="shared" si="7"/>
        <v>1161.2046041568997</v>
      </c>
      <c r="AH15" s="85">
        <v>778.08314496142384</v>
      </c>
      <c r="AI15" s="83">
        <v>137.30000000000001</v>
      </c>
      <c r="AJ15" s="518">
        <f t="shared" si="8"/>
        <v>5667.0294607532687</v>
      </c>
    </row>
    <row r="16" spans="1:36" s="799" customFormat="1" ht="12.75">
      <c r="A16" s="1037">
        <v>1997</v>
      </c>
      <c r="B16" s="85">
        <v>920.98530837269072</v>
      </c>
      <c r="C16" s="83">
        <v>144.1</v>
      </c>
      <c r="D16" s="518">
        <f t="shared" si="0"/>
        <v>6391.2929102893186</v>
      </c>
      <c r="F16" s="85">
        <v>547.57930801336738</v>
      </c>
      <c r="G16" s="83">
        <v>249.5</v>
      </c>
      <c r="H16" s="518">
        <f t="shared" si="1"/>
        <v>2194.7066453441576</v>
      </c>
      <c r="J16" s="85">
        <v>572.96180406368842</v>
      </c>
      <c r="K16" s="83">
        <v>177.7</v>
      </c>
      <c r="L16" s="518">
        <f t="shared" si="2"/>
        <v>3224.3207882030865</v>
      </c>
      <c r="N16" s="85">
        <v>188.3777418267122</v>
      </c>
      <c r="O16" s="83">
        <v>595.4</v>
      </c>
      <c r="P16" s="518">
        <f t="shared" si="3"/>
        <v>316.3885485836617</v>
      </c>
      <c r="R16" s="85">
        <v>531.876697988111</v>
      </c>
      <c r="S16" s="83">
        <v>525.70000000000005</v>
      </c>
      <c r="T16" s="518">
        <f t="shared" si="4"/>
        <v>1011.749473060892</v>
      </c>
      <c r="V16" s="85">
        <v>820.57501548316009</v>
      </c>
      <c r="W16" s="83">
        <v>638.79999999999995</v>
      </c>
      <c r="X16" s="518">
        <f t="shared" si="5"/>
        <v>1284.5570060788357</v>
      </c>
      <c r="Z16" s="85">
        <v>1273.4479067488212</v>
      </c>
      <c r="AA16" s="83">
        <v>1695.8</v>
      </c>
      <c r="AB16" s="518">
        <f t="shared" si="6"/>
        <v>750.94227311523844</v>
      </c>
      <c r="AD16" s="85">
        <v>910.20418464352792</v>
      </c>
      <c r="AE16" s="83">
        <v>630.6</v>
      </c>
      <c r="AF16" s="518">
        <f t="shared" si="7"/>
        <v>1443.3938862092102</v>
      </c>
      <c r="AH16" s="85">
        <v>727.74935233213353</v>
      </c>
      <c r="AI16" s="83">
        <v>136</v>
      </c>
      <c r="AJ16" s="518">
        <f t="shared" si="8"/>
        <v>5351.0981789127463</v>
      </c>
    </row>
    <row r="17" spans="1:36" s="799" customFormat="1" ht="12.75">
      <c r="A17" s="1037">
        <v>1998</v>
      </c>
      <c r="B17" s="85">
        <v>1066.1419592410889</v>
      </c>
      <c r="C17" s="83">
        <v>140.80000000000001</v>
      </c>
      <c r="D17" s="518">
        <f t="shared" si="0"/>
        <v>7572.0309605190969</v>
      </c>
      <c r="F17" s="85">
        <v>494.50695536722321</v>
      </c>
      <c r="G17" s="83">
        <v>243.1</v>
      </c>
      <c r="H17" s="518">
        <f t="shared" si="1"/>
        <v>2034.1709393962287</v>
      </c>
      <c r="J17" s="85">
        <v>579.76528587188443</v>
      </c>
      <c r="K17" s="83">
        <v>180.8</v>
      </c>
      <c r="L17" s="518">
        <f t="shared" si="2"/>
        <v>3206.6664041586528</v>
      </c>
      <c r="N17" s="85">
        <v>221.01117231671444</v>
      </c>
      <c r="O17" s="83">
        <v>609.20000000000005</v>
      </c>
      <c r="P17" s="518">
        <f t="shared" si="3"/>
        <v>362.78918633735128</v>
      </c>
      <c r="R17" s="85">
        <v>576.68358583658539</v>
      </c>
      <c r="S17" s="83">
        <v>535.29999999999995</v>
      </c>
      <c r="T17" s="518">
        <f t="shared" si="4"/>
        <v>1077.3091459678412</v>
      </c>
      <c r="V17" s="85">
        <v>861.91132582491969</v>
      </c>
      <c r="W17" s="83">
        <v>641.5</v>
      </c>
      <c r="X17" s="518">
        <f t="shared" si="5"/>
        <v>1343.5874136008101</v>
      </c>
      <c r="Z17" s="85">
        <v>1518.7635825057066</v>
      </c>
      <c r="AA17" s="83">
        <v>1739.5</v>
      </c>
      <c r="AB17" s="518">
        <f t="shared" si="6"/>
        <v>873.10352544162492</v>
      </c>
      <c r="AD17" s="85">
        <v>1039.9556626477315</v>
      </c>
      <c r="AE17" s="83">
        <v>624.9</v>
      </c>
      <c r="AF17" s="518">
        <f t="shared" si="7"/>
        <v>1664.1953314894088</v>
      </c>
      <c r="AH17" s="85">
        <v>721.56928103434973</v>
      </c>
      <c r="AI17" s="83">
        <v>134.5</v>
      </c>
      <c r="AJ17" s="518">
        <f t="shared" si="8"/>
        <v>5364.8273682851277</v>
      </c>
    </row>
    <row r="18" spans="1:36" s="799" customFormat="1" ht="12.75">
      <c r="A18" s="1037">
        <v>1999</v>
      </c>
      <c r="B18" s="85">
        <v>1039.7289441253668</v>
      </c>
      <c r="C18" s="83">
        <v>131.19999999999999</v>
      </c>
      <c r="D18" s="518">
        <f t="shared" si="0"/>
        <v>7924.7632936384671</v>
      </c>
      <c r="F18" s="85">
        <v>376.09258913816262</v>
      </c>
      <c r="G18" s="83">
        <v>234.5</v>
      </c>
      <c r="H18" s="518">
        <f t="shared" si="1"/>
        <v>1603.8063502693503</v>
      </c>
      <c r="J18" s="85">
        <v>494.28285797254347</v>
      </c>
      <c r="K18" s="83">
        <v>151.69999999999999</v>
      </c>
      <c r="L18" s="518">
        <f t="shared" si="2"/>
        <v>3258.291746687828</v>
      </c>
      <c r="N18" s="85">
        <v>255.24452778140653</v>
      </c>
      <c r="O18" s="83">
        <v>620.29999999999995</v>
      </c>
      <c r="P18" s="518">
        <f t="shared" si="3"/>
        <v>411.48561628471151</v>
      </c>
      <c r="R18" s="85">
        <v>617.4429614799194</v>
      </c>
      <c r="S18" s="83">
        <v>540.79999999999995</v>
      </c>
      <c r="T18" s="518">
        <f t="shared" si="4"/>
        <v>1141.7214524406795</v>
      </c>
      <c r="V18" s="85">
        <v>752.33306841739341</v>
      </c>
      <c r="W18" s="83">
        <v>625</v>
      </c>
      <c r="X18" s="518">
        <f t="shared" si="5"/>
        <v>1203.7329094678296</v>
      </c>
      <c r="Z18" s="85">
        <v>1543.2185342472662</v>
      </c>
      <c r="AA18" s="83">
        <v>1728.4</v>
      </c>
      <c r="AB18" s="518">
        <f t="shared" si="6"/>
        <v>892.85960092991559</v>
      </c>
      <c r="AD18" s="85">
        <v>910.94459803560767</v>
      </c>
      <c r="AE18" s="83">
        <v>615.6</v>
      </c>
      <c r="AF18" s="518">
        <f t="shared" si="7"/>
        <v>1479.7670533391938</v>
      </c>
      <c r="AH18" s="85">
        <v>674.16091136372938</v>
      </c>
      <c r="AI18" s="83">
        <v>127.8</v>
      </c>
      <c r="AJ18" s="518">
        <f t="shared" si="8"/>
        <v>5275.1245020636097</v>
      </c>
    </row>
    <row r="19" spans="1:36" s="799" customFormat="1" ht="12.75">
      <c r="A19" s="1037">
        <v>2000</v>
      </c>
      <c r="B19" s="85">
        <v>1146.5898698003814</v>
      </c>
      <c r="C19" s="83">
        <v>124.9</v>
      </c>
      <c r="D19" s="518">
        <f t="shared" si="0"/>
        <v>9180.0630088100988</v>
      </c>
      <c r="F19" s="85">
        <v>357.49956308287244</v>
      </c>
      <c r="G19" s="83">
        <v>224.8</v>
      </c>
      <c r="H19" s="518">
        <f t="shared" si="1"/>
        <v>1590.3005475216744</v>
      </c>
      <c r="J19" s="85">
        <v>493.36030077333794</v>
      </c>
      <c r="K19" s="83">
        <v>170.6</v>
      </c>
      <c r="L19" s="518">
        <f t="shared" si="2"/>
        <v>2891.9126657288271</v>
      </c>
      <c r="N19" s="85">
        <v>253.61875958902027</v>
      </c>
      <c r="O19" s="83">
        <v>613</v>
      </c>
      <c r="P19" s="518">
        <f t="shared" si="3"/>
        <v>413.7337024290706</v>
      </c>
      <c r="R19" s="85">
        <v>660.31760594532386</v>
      </c>
      <c r="S19" s="83">
        <v>554.20000000000005</v>
      </c>
      <c r="T19" s="518">
        <f t="shared" si="4"/>
        <v>1191.4788992156691</v>
      </c>
      <c r="V19" s="85">
        <v>687.1383390975559</v>
      </c>
      <c r="W19" s="83">
        <v>621.79999999999995</v>
      </c>
      <c r="X19" s="518">
        <f t="shared" si="5"/>
        <v>1105.0793488220586</v>
      </c>
      <c r="Z19" s="85">
        <v>1609.6415265977178</v>
      </c>
      <c r="AA19" s="83">
        <v>1752.6</v>
      </c>
      <c r="AB19" s="518">
        <f t="shared" si="6"/>
        <v>918.43063254462959</v>
      </c>
      <c r="AD19" s="85">
        <v>997.42183097889767</v>
      </c>
      <c r="AE19" s="83">
        <v>604.70000000000005</v>
      </c>
      <c r="AF19" s="518">
        <f t="shared" si="7"/>
        <v>1649.4490341969531</v>
      </c>
      <c r="AH19" s="85">
        <v>814.45095157396349</v>
      </c>
      <c r="AI19" s="83">
        <v>123.2</v>
      </c>
      <c r="AJ19" s="518">
        <f t="shared" si="8"/>
        <v>6610.8031783600936</v>
      </c>
    </row>
    <row r="20" spans="1:36" s="799" customFormat="1" ht="12.75">
      <c r="A20" s="1037">
        <v>2001</v>
      </c>
      <c r="B20" s="85">
        <v>1298.6120344496865</v>
      </c>
      <c r="C20" s="83">
        <v>123.7</v>
      </c>
      <c r="D20" s="518">
        <f t="shared" si="0"/>
        <v>10498.076268792938</v>
      </c>
      <c r="F20" s="85">
        <v>306.92243433781096</v>
      </c>
      <c r="G20" s="83">
        <v>218.7</v>
      </c>
      <c r="H20" s="518">
        <f t="shared" si="1"/>
        <v>1403.3947614897622</v>
      </c>
      <c r="J20" s="85">
        <v>512.63143073529363</v>
      </c>
      <c r="K20" s="83">
        <v>190.1</v>
      </c>
      <c r="L20" s="518">
        <f t="shared" si="2"/>
        <v>2696.6408770925495</v>
      </c>
      <c r="N20" s="85">
        <v>251.01047099270397</v>
      </c>
      <c r="O20" s="83">
        <v>574.1</v>
      </c>
      <c r="P20" s="518">
        <f t="shared" si="3"/>
        <v>437.22430063177836</v>
      </c>
      <c r="R20" s="85">
        <v>599.81360938335888</v>
      </c>
      <c r="S20" s="83">
        <v>544.5</v>
      </c>
      <c r="T20" s="518">
        <f t="shared" si="4"/>
        <v>1101.58605947357</v>
      </c>
      <c r="V20" s="85">
        <v>613.20851574892697</v>
      </c>
      <c r="W20" s="83">
        <v>570.9</v>
      </c>
      <c r="X20" s="518">
        <f t="shared" si="5"/>
        <v>1074.1084528795357</v>
      </c>
      <c r="Z20" s="85">
        <v>1568.7739738741441</v>
      </c>
      <c r="AA20" s="83">
        <v>1676.4</v>
      </c>
      <c r="AB20" s="518">
        <f t="shared" si="6"/>
        <v>935.79931631719398</v>
      </c>
      <c r="AD20" s="85">
        <v>994.47965563613138</v>
      </c>
      <c r="AE20" s="83">
        <v>577.6</v>
      </c>
      <c r="AF20" s="518">
        <f t="shared" si="7"/>
        <v>1721.744556156737</v>
      </c>
      <c r="AH20" s="85">
        <v>784.98929157185478</v>
      </c>
      <c r="AI20" s="83">
        <v>121.1</v>
      </c>
      <c r="AJ20" s="518">
        <f t="shared" si="8"/>
        <v>6482.1576512952506</v>
      </c>
    </row>
    <row r="21" spans="1:36" s="799" customFormat="1" ht="12.75">
      <c r="A21" s="1037">
        <v>2002</v>
      </c>
      <c r="B21" s="85">
        <v>787</v>
      </c>
      <c r="C21" s="83">
        <v>121.9</v>
      </c>
      <c r="D21" s="518">
        <f t="shared" si="0"/>
        <v>6456.1115668580806</v>
      </c>
      <c r="F21" s="85">
        <v>138</v>
      </c>
      <c r="G21" s="83">
        <v>210.6</v>
      </c>
      <c r="H21" s="518">
        <f t="shared" si="1"/>
        <v>655.27065527065531</v>
      </c>
      <c r="J21" s="85">
        <v>398</v>
      </c>
      <c r="K21" s="83">
        <v>179.8</v>
      </c>
      <c r="L21" s="518">
        <f t="shared" si="2"/>
        <v>2213.5706340378197</v>
      </c>
      <c r="N21" s="85">
        <v>235</v>
      </c>
      <c r="O21" s="83">
        <v>554.9</v>
      </c>
      <c r="P21" s="518">
        <f t="shared" si="3"/>
        <v>423.49972968102361</v>
      </c>
      <c r="R21" s="85">
        <v>509</v>
      </c>
      <c r="S21" s="83">
        <v>516</v>
      </c>
      <c r="T21" s="518">
        <f t="shared" si="4"/>
        <v>986.4341085271318</v>
      </c>
      <c r="V21" s="85">
        <v>482</v>
      </c>
      <c r="W21" s="83">
        <v>509.4</v>
      </c>
      <c r="X21" s="518">
        <f t="shared" si="5"/>
        <v>946.2112288967412</v>
      </c>
      <c r="Z21" s="85">
        <v>1392</v>
      </c>
      <c r="AA21" s="83">
        <v>1548.5</v>
      </c>
      <c r="AB21" s="518">
        <f t="shared" si="6"/>
        <v>898.93445269615756</v>
      </c>
      <c r="AD21" s="85">
        <v>931</v>
      </c>
      <c r="AE21" s="83">
        <v>546.6</v>
      </c>
      <c r="AF21" s="518">
        <f t="shared" si="7"/>
        <v>1703.2564946944749</v>
      </c>
      <c r="AH21" s="85">
        <v>894</v>
      </c>
      <c r="AI21" s="83">
        <v>118.1</v>
      </c>
      <c r="AJ21" s="518">
        <f t="shared" si="8"/>
        <v>7569.8560541913639</v>
      </c>
    </row>
    <row r="22" spans="1:36" s="799" customFormat="1" ht="12.75">
      <c r="A22" s="1037">
        <v>2003</v>
      </c>
      <c r="B22" s="85">
        <v>1140.1809043947355</v>
      </c>
      <c r="C22" s="83">
        <v>120.2</v>
      </c>
      <c r="D22" s="518">
        <f t="shared" si="0"/>
        <v>9485.6980398896467</v>
      </c>
      <c r="F22" s="85">
        <v>171.44642751616016</v>
      </c>
      <c r="G22" s="83">
        <v>202.7</v>
      </c>
      <c r="H22" s="518">
        <f t="shared" si="1"/>
        <v>845.81365326176694</v>
      </c>
      <c r="J22" s="85">
        <v>531.2884389126948</v>
      </c>
      <c r="K22" s="83">
        <v>179.8</v>
      </c>
      <c r="L22" s="518">
        <f t="shared" si="2"/>
        <v>2954.8856446757218</v>
      </c>
      <c r="N22" s="85">
        <v>216.58372915262979</v>
      </c>
      <c r="O22" s="83">
        <v>537.6</v>
      </c>
      <c r="P22" s="518">
        <f t="shared" si="3"/>
        <v>402.87152000117146</v>
      </c>
      <c r="R22" s="85">
        <v>448.57219929589274</v>
      </c>
      <c r="S22" s="83">
        <v>494.2</v>
      </c>
      <c r="T22" s="518">
        <f t="shared" si="4"/>
        <v>907.67341014952001</v>
      </c>
      <c r="V22" s="85">
        <v>346.32064594519647</v>
      </c>
      <c r="W22" s="83">
        <v>477.4</v>
      </c>
      <c r="X22" s="518">
        <f t="shared" si="5"/>
        <v>725.43076234854732</v>
      </c>
      <c r="Z22" s="85">
        <v>1144.8579033264834</v>
      </c>
      <c r="AA22" s="83">
        <v>1478.9</v>
      </c>
      <c r="AB22" s="518">
        <f t="shared" si="6"/>
        <v>774.12800279023827</v>
      </c>
      <c r="AD22" s="85">
        <v>919.23255089320924</v>
      </c>
      <c r="AE22" s="83">
        <v>516.20000000000005</v>
      </c>
      <c r="AF22" s="518">
        <f t="shared" si="7"/>
        <v>1780.7682117264803</v>
      </c>
      <c r="AH22" s="85">
        <v>1249.685675880572</v>
      </c>
      <c r="AI22" s="83">
        <v>114.3</v>
      </c>
      <c r="AJ22" s="518">
        <f t="shared" si="8"/>
        <v>10933.382991081122</v>
      </c>
    </row>
    <row r="23" spans="1:36" s="799" customFormat="1" ht="12.75">
      <c r="A23" s="1037">
        <v>2004</v>
      </c>
      <c r="B23" s="85">
        <v>1604.3873549028799</v>
      </c>
      <c r="C23" s="83">
        <v>123.4</v>
      </c>
      <c r="D23" s="518">
        <f t="shared" si="0"/>
        <v>13001.518273118962</v>
      </c>
      <c r="F23" s="85">
        <v>261.9128471989967</v>
      </c>
      <c r="G23" s="83">
        <v>205.1</v>
      </c>
      <c r="H23" s="518">
        <f t="shared" si="1"/>
        <v>1277.0007176937918</v>
      </c>
      <c r="J23" s="85">
        <v>518.95895740713183</v>
      </c>
      <c r="K23" s="83">
        <v>194.6</v>
      </c>
      <c r="L23" s="518">
        <f t="shared" si="2"/>
        <v>2666.7983422771422</v>
      </c>
      <c r="N23" s="85">
        <v>273.37738121065831</v>
      </c>
      <c r="O23" s="83">
        <v>549.6</v>
      </c>
      <c r="P23" s="518">
        <f t="shared" si="3"/>
        <v>497.41153786509881</v>
      </c>
      <c r="R23" s="85">
        <v>470.22491601342449</v>
      </c>
      <c r="S23" s="83">
        <v>505.5</v>
      </c>
      <c r="T23" s="518">
        <f t="shared" si="4"/>
        <v>930.21744018481604</v>
      </c>
      <c r="V23" s="85">
        <v>448.37508340266788</v>
      </c>
      <c r="W23" s="83">
        <v>466.8</v>
      </c>
      <c r="X23" s="518">
        <f t="shared" si="5"/>
        <v>960.52931320194489</v>
      </c>
      <c r="Z23" s="85">
        <v>1279.9668469988424</v>
      </c>
      <c r="AA23" s="83">
        <v>1497.1</v>
      </c>
      <c r="AB23" s="518">
        <f t="shared" si="6"/>
        <v>854.96416204585023</v>
      </c>
      <c r="AD23" s="85">
        <v>864.01196874392269</v>
      </c>
      <c r="AE23" s="83">
        <v>495.5</v>
      </c>
      <c r="AF23" s="518">
        <f t="shared" si="7"/>
        <v>1743.7173940341529</v>
      </c>
      <c r="AH23" s="85">
        <v>1289.0808889769964</v>
      </c>
      <c r="AI23" s="83">
        <v>111.7</v>
      </c>
      <c r="AJ23" s="518">
        <f t="shared" si="8"/>
        <v>11540.563016803906</v>
      </c>
    </row>
    <row r="24" spans="1:36" s="799" customFormat="1" ht="12.75">
      <c r="A24" s="1037">
        <v>2005</v>
      </c>
      <c r="B24" s="85">
        <v>1466.8609140918161</v>
      </c>
      <c r="C24" s="83">
        <v>125.7</v>
      </c>
      <c r="D24" s="518">
        <f t="shared" si="0"/>
        <v>11669.537900491774</v>
      </c>
      <c r="F24" s="85">
        <v>350.53833028448099</v>
      </c>
      <c r="G24" s="83">
        <v>212.8</v>
      </c>
      <c r="H24" s="518">
        <f t="shared" si="1"/>
        <v>1647.2665896827114</v>
      </c>
      <c r="J24" s="85">
        <v>869.96079939971196</v>
      </c>
      <c r="K24" s="83">
        <v>223.7</v>
      </c>
      <c r="L24" s="518">
        <f t="shared" si="2"/>
        <v>3888.9619999987126</v>
      </c>
      <c r="N24" s="85">
        <v>324.57234255212796</v>
      </c>
      <c r="O24" s="83">
        <v>559.20000000000005</v>
      </c>
      <c r="P24" s="518">
        <f t="shared" si="3"/>
        <v>580.42264404886964</v>
      </c>
      <c r="R24" s="85">
        <v>547.699047583935</v>
      </c>
      <c r="S24" s="83">
        <v>505.3</v>
      </c>
      <c r="T24" s="518">
        <f t="shared" si="4"/>
        <v>1083.908663336503</v>
      </c>
      <c r="V24" s="85">
        <v>513.80002475724245</v>
      </c>
      <c r="W24" s="83">
        <v>466</v>
      </c>
      <c r="X24" s="518">
        <f t="shared" si="5"/>
        <v>1102.5751604232669</v>
      </c>
      <c r="Z24" s="85">
        <v>1384.306125464843</v>
      </c>
      <c r="AA24" s="83">
        <v>1522</v>
      </c>
      <c r="AB24" s="518">
        <f t="shared" si="6"/>
        <v>909.53096285469314</v>
      </c>
      <c r="AD24" s="85">
        <v>969.40563913670269</v>
      </c>
      <c r="AE24" s="83">
        <v>484.2</v>
      </c>
      <c r="AF24" s="518">
        <f t="shared" si="7"/>
        <v>2002.0769085846814</v>
      </c>
      <c r="AH24" s="85">
        <v>2113.3843600694481</v>
      </c>
      <c r="AI24" s="83">
        <v>112.1</v>
      </c>
      <c r="AJ24" s="518">
        <f t="shared" si="8"/>
        <v>18852.670473411672</v>
      </c>
    </row>
    <row r="25" spans="1:36" s="799" customFormat="1" ht="12.75">
      <c r="A25" s="1037">
        <v>2006</v>
      </c>
      <c r="B25" s="85">
        <v>2283.7065534803714</v>
      </c>
      <c r="C25" s="83">
        <v>134.5</v>
      </c>
      <c r="D25" s="518">
        <f t="shared" si="0"/>
        <v>16979.230880894956</v>
      </c>
      <c r="F25" s="85">
        <v>393.63764096303083</v>
      </c>
      <c r="G25" s="83">
        <v>220.3</v>
      </c>
      <c r="H25" s="518">
        <f t="shared" si="1"/>
        <v>1786.825424253431</v>
      </c>
      <c r="J25" s="85">
        <v>1725.2956843462953</v>
      </c>
      <c r="K25" s="83">
        <v>264.89999999999998</v>
      </c>
      <c r="L25" s="518">
        <f t="shared" si="2"/>
        <v>6513.007490925992</v>
      </c>
      <c r="N25" s="85">
        <v>392.65292233256253</v>
      </c>
      <c r="O25" s="83">
        <v>558.79999999999995</v>
      </c>
      <c r="P25" s="518">
        <f t="shared" si="3"/>
        <v>702.67165771754219</v>
      </c>
      <c r="R25" s="85">
        <v>633.99257885375675</v>
      </c>
      <c r="S25" s="83">
        <v>509.6</v>
      </c>
      <c r="T25" s="518">
        <f t="shared" si="4"/>
        <v>1244.0984671384551</v>
      </c>
      <c r="V25" s="85">
        <v>571.7180806173194</v>
      </c>
      <c r="W25" s="83">
        <v>464</v>
      </c>
      <c r="X25" s="518">
        <f t="shared" si="5"/>
        <v>1232.1510358131884</v>
      </c>
      <c r="Z25" s="85">
        <v>1481.6226213277014</v>
      </c>
      <c r="AA25" s="83">
        <v>1553.1</v>
      </c>
      <c r="AB25" s="518">
        <f t="shared" si="6"/>
        <v>953.97760693303815</v>
      </c>
      <c r="AD25" s="85">
        <v>1212.8687429788738</v>
      </c>
      <c r="AE25" s="83">
        <v>470.5</v>
      </c>
      <c r="AF25" s="518">
        <f t="shared" si="7"/>
        <v>2577.8294218467031</v>
      </c>
      <c r="AH25" s="85">
        <v>2155.1237165558036</v>
      </c>
      <c r="AI25" s="83">
        <v>113.2</v>
      </c>
      <c r="AJ25" s="518">
        <f t="shared" si="8"/>
        <v>19038.195375934658</v>
      </c>
    </row>
    <row r="26" spans="1:36" s="799" customFormat="1" ht="12.75">
      <c r="A26" s="1037">
        <v>2007</v>
      </c>
      <c r="B26" s="85">
        <v>2790.5608940140032</v>
      </c>
      <c r="C26" s="83">
        <v>146.19999999999999</v>
      </c>
      <c r="D26" s="518">
        <f t="shared" si="0"/>
        <v>19087.28381678525</v>
      </c>
      <c r="F26" s="85">
        <v>423.8479504296447</v>
      </c>
      <c r="G26" s="83">
        <v>223.4</v>
      </c>
      <c r="H26" s="518">
        <f t="shared" si="1"/>
        <v>1897.2602973574069</v>
      </c>
      <c r="J26" s="85">
        <v>2025.675761594792</v>
      </c>
      <c r="K26" s="83">
        <v>294.3</v>
      </c>
      <c r="L26" s="518">
        <f t="shared" si="2"/>
        <v>6883.0301107536252</v>
      </c>
      <c r="N26" s="85">
        <v>327.71619943935178</v>
      </c>
      <c r="O26" s="83">
        <v>515.29999999999995</v>
      </c>
      <c r="P26" s="518">
        <f t="shared" si="3"/>
        <v>635.9716659020994</v>
      </c>
      <c r="R26" s="85">
        <v>786.18151415001068</v>
      </c>
      <c r="S26" s="83">
        <v>500.5</v>
      </c>
      <c r="T26" s="518">
        <f t="shared" si="4"/>
        <v>1570.7922360639575</v>
      </c>
      <c r="V26" s="85">
        <v>707.72519326871384</v>
      </c>
      <c r="W26" s="83">
        <v>455.8</v>
      </c>
      <c r="X26" s="518">
        <f t="shared" si="5"/>
        <v>1552.7099457409254</v>
      </c>
      <c r="Z26" s="85">
        <v>1803.5219541595304</v>
      </c>
      <c r="AA26" s="83">
        <v>1562.8</v>
      </c>
      <c r="AB26" s="518">
        <f t="shared" si="6"/>
        <v>1154.0324764266256</v>
      </c>
      <c r="AD26" s="85">
        <v>1085.3569871882455</v>
      </c>
      <c r="AE26" s="83">
        <v>458.2</v>
      </c>
      <c r="AF26" s="518">
        <f t="shared" si="7"/>
        <v>2368.7406966133685</v>
      </c>
      <c r="AH26" s="85">
        <v>3198.4624108754811</v>
      </c>
      <c r="AI26" s="83">
        <v>114.5</v>
      </c>
      <c r="AJ26" s="518">
        <f t="shared" si="8"/>
        <v>27934.169527296777</v>
      </c>
    </row>
    <row r="27" spans="1:36" s="799" customFormat="1" ht="12.75">
      <c r="A27" s="1037">
        <v>2008</v>
      </c>
      <c r="B27" s="85">
        <v>2712.4577027495993</v>
      </c>
      <c r="C27" s="83">
        <v>160.5</v>
      </c>
      <c r="D27" s="518">
        <f t="shared" si="0"/>
        <v>16900.04799220934</v>
      </c>
      <c r="F27" s="85">
        <v>478.1586476899094</v>
      </c>
      <c r="G27" s="83">
        <v>226</v>
      </c>
      <c r="H27" s="518">
        <f t="shared" si="1"/>
        <v>2115.7462287164135</v>
      </c>
      <c r="J27" s="85">
        <v>2502.816777621194</v>
      </c>
      <c r="K27" s="83">
        <v>323.39999999999998</v>
      </c>
      <c r="L27" s="518">
        <f t="shared" si="2"/>
        <v>7739.0747607334397</v>
      </c>
      <c r="N27" s="85">
        <v>333.06278401987242</v>
      </c>
      <c r="O27" s="83">
        <v>456</v>
      </c>
      <c r="P27" s="518">
        <f t="shared" si="3"/>
        <v>730.40084214884303</v>
      </c>
      <c r="R27" s="85">
        <v>708.16176372850896</v>
      </c>
      <c r="S27" s="83">
        <v>465</v>
      </c>
      <c r="T27" s="518">
        <f t="shared" si="4"/>
        <v>1522.9285241473312</v>
      </c>
      <c r="V27" s="85">
        <v>1256.9492828229702</v>
      </c>
      <c r="W27" s="83">
        <v>442</v>
      </c>
      <c r="X27" s="518">
        <f t="shared" si="5"/>
        <v>2843.7766579705208</v>
      </c>
      <c r="Z27" s="85">
        <v>2223.5717609954741</v>
      </c>
      <c r="AA27" s="83">
        <v>1527.5</v>
      </c>
      <c r="AB27" s="518">
        <f t="shared" si="6"/>
        <v>1455.6934605535018</v>
      </c>
      <c r="AD27" s="85">
        <v>1232.2940835010047</v>
      </c>
      <c r="AE27" s="83">
        <v>444.9</v>
      </c>
      <c r="AF27" s="518">
        <f t="shared" si="7"/>
        <v>2769.8226196920764</v>
      </c>
      <c r="AH27" s="85">
        <v>3906.6863726155066</v>
      </c>
      <c r="AI27" s="83">
        <v>117.4</v>
      </c>
      <c r="AJ27" s="518">
        <f t="shared" si="8"/>
        <v>33276.715269297325</v>
      </c>
    </row>
    <row r="28" spans="1:36" s="799" customFormat="1" ht="12.75">
      <c r="A28" s="1037">
        <v>2009</v>
      </c>
      <c r="B28" s="85">
        <v>2850.2373879908309</v>
      </c>
      <c r="C28" s="83">
        <v>159.80000000000001</v>
      </c>
      <c r="D28" s="518">
        <f t="shared" si="0"/>
        <v>17836.279023722345</v>
      </c>
      <c r="F28" s="85">
        <v>449.0893783920805</v>
      </c>
      <c r="G28" s="83">
        <v>208.3</v>
      </c>
      <c r="H28" s="518">
        <f t="shared" si="1"/>
        <v>2155.9739721175251</v>
      </c>
      <c r="J28" s="85">
        <v>1676.7572054438099</v>
      </c>
      <c r="K28" s="83">
        <v>275.2</v>
      </c>
      <c r="L28" s="518">
        <f t="shared" si="2"/>
        <v>6092.8677523394254</v>
      </c>
      <c r="N28" s="85">
        <v>222.47398546721325</v>
      </c>
      <c r="O28" s="83">
        <v>358.7</v>
      </c>
      <c r="P28" s="518">
        <f t="shared" si="3"/>
        <v>620.22298708450865</v>
      </c>
      <c r="R28" s="85">
        <v>499.34784009260727</v>
      </c>
      <c r="S28" s="83">
        <v>394.3</v>
      </c>
      <c r="T28" s="518">
        <f t="shared" si="4"/>
        <v>1266.4160286396329</v>
      </c>
      <c r="V28" s="85">
        <v>1031.0226086878254</v>
      </c>
      <c r="W28" s="83">
        <v>362.1</v>
      </c>
      <c r="X28" s="518">
        <f t="shared" si="5"/>
        <v>2847.3421946639751</v>
      </c>
      <c r="Z28" s="85">
        <v>1598.2897013044126</v>
      </c>
      <c r="AA28" s="83">
        <v>1311.6</v>
      </c>
      <c r="AB28" s="518">
        <f t="shared" si="6"/>
        <v>1218.5801321320621</v>
      </c>
      <c r="AD28" s="85">
        <v>936.08147478135618</v>
      </c>
      <c r="AE28" s="83">
        <v>407</v>
      </c>
      <c r="AF28" s="518">
        <f t="shared" si="7"/>
        <v>2299.9544834922758</v>
      </c>
      <c r="AH28" s="85">
        <v>4069.0779472792592</v>
      </c>
      <c r="AI28" s="83">
        <v>115.3</v>
      </c>
      <c r="AJ28" s="518">
        <f t="shared" si="8"/>
        <v>35291.22243954258</v>
      </c>
    </row>
    <row r="29" spans="1:36" s="799" customFormat="1" ht="12.75">
      <c r="A29" s="1038">
        <v>2010</v>
      </c>
      <c r="B29" s="474">
        <v>3060.2551348247848</v>
      </c>
      <c r="C29" s="475">
        <v>158.9</v>
      </c>
      <c r="D29" s="516">
        <f t="shared" si="0"/>
        <v>19259.00021916164</v>
      </c>
      <c r="F29" s="474">
        <v>501.66320826799733</v>
      </c>
      <c r="G29" s="475">
        <v>202.9</v>
      </c>
      <c r="H29" s="516">
        <f t="shared" si="1"/>
        <v>2472.4652945687399</v>
      </c>
      <c r="J29" s="474">
        <v>1899.8179253854341</v>
      </c>
      <c r="K29" s="475">
        <v>294.10000000000002</v>
      </c>
      <c r="L29" s="516">
        <f t="shared" si="2"/>
        <v>6459.7685324224212</v>
      </c>
      <c r="N29" s="474">
        <v>254.24029876458494</v>
      </c>
      <c r="O29" s="475">
        <v>341.1</v>
      </c>
      <c r="P29" s="516">
        <f t="shared" si="3"/>
        <v>745.35414472173818</v>
      </c>
      <c r="R29" s="474">
        <v>561.85955365179962</v>
      </c>
      <c r="S29" s="475">
        <v>372</v>
      </c>
      <c r="T29" s="516">
        <f t="shared" si="4"/>
        <v>1510.3751442252678</v>
      </c>
      <c r="V29" s="474">
        <v>1132.3688487428951</v>
      </c>
      <c r="W29" s="475">
        <v>360.7</v>
      </c>
      <c r="X29" s="516">
        <f t="shared" si="5"/>
        <v>3139.3647040279875</v>
      </c>
      <c r="Z29" s="474">
        <v>1754.7290368568367</v>
      </c>
      <c r="AA29" s="475">
        <v>1284.5999999999999</v>
      </c>
      <c r="AB29" s="516">
        <f t="shared" si="6"/>
        <v>1365.9730942369897</v>
      </c>
      <c r="AD29" s="474">
        <v>1015.3337970498311</v>
      </c>
      <c r="AE29" s="475">
        <v>396.8</v>
      </c>
      <c r="AF29" s="516">
        <f t="shared" si="7"/>
        <v>2558.8049320812274</v>
      </c>
      <c r="AH29" s="474">
        <v>4456.7971564639656</v>
      </c>
      <c r="AI29" s="475">
        <v>114</v>
      </c>
      <c r="AJ29" s="516">
        <f t="shared" si="8"/>
        <v>39094.711898806716</v>
      </c>
    </row>
    <row r="30" spans="1:36" s="932" customFormat="1" ht="12.75">
      <c r="A30" s="936"/>
    </row>
    <row r="31" spans="1:36" s="938" customFormat="1" ht="12.75">
      <c r="B31" s="937" t="s">
        <v>762</v>
      </c>
      <c r="C31" s="937"/>
      <c r="D31" s="937"/>
      <c r="F31" s="937" t="s">
        <v>762</v>
      </c>
      <c r="G31" s="937"/>
      <c r="H31" s="937"/>
      <c r="J31" s="937" t="s">
        <v>762</v>
      </c>
      <c r="K31" s="937"/>
      <c r="L31" s="937"/>
      <c r="N31" s="937" t="s">
        <v>762</v>
      </c>
      <c r="O31" s="937"/>
      <c r="P31" s="937"/>
      <c r="R31" s="937" t="s">
        <v>762</v>
      </c>
      <c r="S31" s="937"/>
      <c r="T31" s="937"/>
      <c r="V31" s="937" t="s">
        <v>762</v>
      </c>
      <c r="W31" s="937"/>
      <c r="X31" s="937"/>
      <c r="Z31" s="937" t="s">
        <v>762</v>
      </c>
      <c r="AA31" s="937"/>
      <c r="AB31" s="937"/>
      <c r="AD31" s="937" t="s">
        <v>762</v>
      </c>
      <c r="AE31" s="937"/>
      <c r="AF31" s="937"/>
      <c r="AH31" s="937" t="s">
        <v>762</v>
      </c>
      <c r="AI31" s="937"/>
      <c r="AJ31" s="937"/>
    </row>
    <row r="32" spans="1:36" s="932" customFormat="1" ht="12.75">
      <c r="A32" s="947" t="s">
        <v>1030</v>
      </c>
      <c r="B32" s="943">
        <f>IF(ISERROR((POWER(B29/B9,1/20)-1)*100),"..",(POWER(B29/B9,1/20)-1)*100)</f>
        <v>14.603205245606343</v>
      </c>
      <c r="C32" s="943">
        <f>IF(ISERROR((POWER(C29/C9,1/20)-1)*100),"..",(POWER(C29/C9,1/20)-1)*100)</f>
        <v>-0.89497641204571154</v>
      </c>
      <c r="D32" s="944">
        <f>IF(ISERROR((POWER(D29/D9,1/20)-1)*100),"..",(POWER(D29/D9,1/20)-1)*100)</f>
        <v>15.638139315811394</v>
      </c>
      <c r="E32" s="945"/>
      <c r="F32" s="946">
        <f>IF(ISERROR((POWER(F29/F9,1/20)-1)*100),"..",(POWER(F29/F9,1/20)-1)*100)</f>
        <v>10.988521127198414</v>
      </c>
      <c r="G32" s="943">
        <f>IF(ISERROR((POWER(G29/G9,1/20)-1)*100),"..",(POWER(G29/G9,1/20)-1)*100)</f>
        <v>-1.9721721674039849</v>
      </c>
      <c r="H32" s="944">
        <f>IF(ISERROR((POWER(H29/H9,1/20)-1)*100),"..",(POWER(H29/H9,1/20)-1)*100)</f>
        <v>13.221442911838889</v>
      </c>
      <c r="I32" s="945"/>
      <c r="J32" s="946">
        <f>IF(ISERROR((POWER(J29/J9,1/20)-1)*100),"..",(POWER(J29/J9,1/20)-1)*100)</f>
        <v>16.528848852377042</v>
      </c>
      <c r="K32" s="943">
        <f>IF(ISERROR((POWER(K29/K9,1/20)-1)*100),"..",(POWER(K29/K9,1/20)-1)*100)</f>
        <v>2.2734978594484145</v>
      </c>
      <c r="L32" s="944">
        <f>IF(ISERROR((POWER(L29/L9,1/20)-1)*100),"..",(POWER(L29/L9,1/20)-1)*100)</f>
        <v>13.93846039422586</v>
      </c>
      <c r="M32" s="945"/>
      <c r="N32" s="946">
        <f>IF(ISERROR((POWER(N29/N9,1/20)-1)*100),"..",(POWER(N29/N9,1/20)-1)*100)</f>
        <v>6.5033179581297951</v>
      </c>
      <c r="O32" s="943">
        <f>IF(ISERROR((POWER(O29/O9,1/20)-1)*100),"..",(POWER(O29/O9,1/20)-1)*100)</f>
        <v>-2.2762140215162097</v>
      </c>
      <c r="P32" s="944">
        <f>IF(ISERROR((POWER(P29/P9,1/20)-1)*100),"..",(POWER(P29/P9,1/20)-1)*100)</f>
        <v>8.9840276773343941</v>
      </c>
      <c r="Q32" s="945"/>
      <c r="R32" s="946">
        <f>IF(ISERROR((POWER(R29/R9,1/20)-1)*100),"..",(POWER(R29/R9,1/20)-1)*100)</f>
        <v>3.994217863162719</v>
      </c>
      <c r="S32" s="943">
        <f>IF(ISERROR((POWER(S29/S9,1/20)-1)*100),"..",(POWER(S29/S9,1/20)-1)*100)</f>
        <v>-1.739491667393489</v>
      </c>
      <c r="T32" s="944">
        <f>IF(ISERROR((POWER(T29/T9,1/20)-1)*100),"..",(POWER(T29/T9,1/20)-1)*100)</f>
        <v>5.8352125669327126</v>
      </c>
      <c r="U32" s="945"/>
      <c r="V32" s="946">
        <f>IF(ISERROR((POWER(V29/V9,1/20)-1)*100),"..",(POWER(V29/V9,1/20)-1)*100)</f>
        <v>5.2511752620600483</v>
      </c>
      <c r="W32" s="943">
        <f>IF(ISERROR((POWER(W29/W9,1/20)-1)*100),"..",(POWER(W29/W9,1/20)-1)*100)</f>
        <v>-3.1813648302797537</v>
      </c>
      <c r="X32" s="944">
        <f>IF(ISERROR((POWER(X29/X9,1/20)-1)*100),"..",(POWER(X29/X9,1/20)-1)*100)</f>
        <v>8.7096250402185493</v>
      </c>
      <c r="Y32" s="945"/>
      <c r="Z32" s="946">
        <f>IF(ISERROR((POWER(Z29/Z9,1/20)-1)*100),"..",(POWER(Z29/Z9,1/20)-1)*100)</f>
        <v>7.1889634886304066</v>
      </c>
      <c r="AA32" s="943">
        <f>IF(ISERROR((POWER(AA29/AA9,1/20)-1)*100),"..",(POWER(AA29/AA9,1/20)-1)*100)</f>
        <v>-1.1225854190373807</v>
      </c>
      <c r="AB32" s="944">
        <f>IF(ISERROR((POWER(AB29/AB9,1/20)-1)*100),"..",(POWER(AB29/AB9,1/20)-1)*100)</f>
        <v>8.4059124552272166</v>
      </c>
      <c r="AC32" s="945"/>
      <c r="AD32" s="946">
        <f>IF(ISERROR((POWER(AD29/AD9,1/20)-1)*100),"..",(POWER(AD29/AD9,1/20)-1)*100)</f>
        <v>5.3195252754864031</v>
      </c>
      <c r="AE32" s="943">
        <f>IF(ISERROR((POWER(AE29/AE9,1/20)-1)*100),"..",(POWER(AE29/AE9,1/20)-1)*100)</f>
        <v>-2.4164400133329322</v>
      </c>
      <c r="AF32" s="944">
        <f>IF(ISERROR((POWER(AF29/AF9,1/20)-1)*100),"..",(POWER(AF29/AF9,1/20)-1)*100)</f>
        <v>7.9275292783705487</v>
      </c>
      <c r="AG32" s="945"/>
      <c r="AH32" s="946">
        <f>IF(ISERROR((POWER(AH29/AH9,1/20)-1)*100),"..",(POWER(AH29/AH9,1/20)-1)*100)</f>
        <v>14.123777255270365</v>
      </c>
      <c r="AI32" s="943">
        <f>IF(ISERROR((POWER(AI29/AI9,1/20)-1)*100),"..",(POWER(AI29/AI9,1/20)-1)*100)</f>
        <v>-1.4539832146641118</v>
      </c>
      <c r="AJ32" s="944">
        <f>IF(ISERROR((POWER(AJ29/AJ9,1/20)-1)*100),"..",(POWER(AJ29/AJ9,1/20)-1)*100)</f>
        <v>15.807600325305614</v>
      </c>
    </row>
    <row r="33" spans="1:34" s="932" customFormat="1" ht="12.75"/>
    <row r="34" spans="1:34" s="932" customFormat="1" ht="12.75">
      <c r="A34" s="932" t="s">
        <v>1029</v>
      </c>
      <c r="B34" s="932" t="s">
        <v>1028</v>
      </c>
      <c r="J34" s="932" t="s">
        <v>1028</v>
      </c>
      <c r="R34" s="932" t="s">
        <v>1028</v>
      </c>
      <c r="Z34" s="932" t="s">
        <v>1028</v>
      </c>
      <c r="AH34" s="932" t="s">
        <v>1028</v>
      </c>
    </row>
    <row r="35" spans="1:34" s="932" customFormat="1" ht="12.75">
      <c r="B35" s="932" t="s">
        <v>1027</v>
      </c>
      <c r="C35" s="939"/>
      <c r="J35" s="932" t="s">
        <v>1027</v>
      </c>
      <c r="R35" s="932" t="s">
        <v>1027</v>
      </c>
      <c r="Z35" s="932" t="s">
        <v>1027</v>
      </c>
      <c r="AH35" s="932" t="s">
        <v>1027</v>
      </c>
    </row>
    <row r="36" spans="1:34">
      <c r="C36" s="941"/>
    </row>
  </sheetData>
  <mergeCells count="9">
    <mergeCell ref="V3:X3"/>
    <mergeCell ref="Z3:AB3"/>
    <mergeCell ref="AD3:AF3"/>
    <mergeCell ref="AH3:AJ3"/>
    <mergeCell ref="B3:D3"/>
    <mergeCell ref="F3:H3"/>
    <mergeCell ref="J3:L3"/>
    <mergeCell ref="N3:P3"/>
    <mergeCell ref="R3:T3"/>
  </mergeCells>
  <pageMargins left="0.70866141732283472" right="0.70866141732283472" top="0.74803149606299213" bottom="0.74803149606299213" header="0.31496062992125984" footer="0.31496062992125984"/>
  <pageSetup orientation="landscape" horizontalDpi="0" verticalDpi="0" r:id="rId1"/>
  <colBreaks count="4" manualBreakCount="4">
    <brk id="9" max="1048575" man="1"/>
    <brk id="17" max="1048575" man="1"/>
    <brk id="25" max="1048575" man="1"/>
    <brk id="33" max="1048575" man="1"/>
  </colBreaks>
</worksheet>
</file>

<file path=xl/worksheets/sheet69.xml><?xml version="1.0" encoding="utf-8"?>
<worksheet xmlns="http://schemas.openxmlformats.org/spreadsheetml/2006/main" xmlns:r="http://schemas.openxmlformats.org/officeDocument/2006/relationships">
  <dimension ref="A1:AJ43"/>
  <sheetViews>
    <sheetView zoomScaleNormal="100" workbookViewId="0"/>
  </sheetViews>
  <sheetFormatPr defaultRowHeight="12.75"/>
  <cols>
    <col min="1" max="1" width="9.140625" style="482"/>
    <col min="2" max="4" width="15.7109375" style="482" customWidth="1"/>
    <col min="5" max="5" width="5.7109375" style="482" customWidth="1"/>
    <col min="6" max="8" width="15.7109375" style="482" customWidth="1"/>
    <col min="9" max="9" width="5.7109375" style="482" customWidth="1"/>
    <col min="10" max="12" width="15.7109375" style="482" customWidth="1"/>
    <col min="13" max="13" width="5.7109375" style="482" customWidth="1"/>
    <col min="14" max="16" width="15.7109375" style="482" customWidth="1"/>
    <col min="17" max="17" width="5.7109375" style="482" customWidth="1"/>
    <col min="18" max="20" width="15.7109375" style="482" customWidth="1"/>
    <col min="21" max="21" width="5.7109375" style="482" customWidth="1"/>
    <col min="22" max="24" width="15.7109375" style="482" customWidth="1"/>
    <col min="25" max="25" width="5.7109375" style="482" customWidth="1"/>
    <col min="26" max="28" width="15.7109375" style="482" customWidth="1"/>
    <col min="29" max="29" width="5.7109375" style="482" customWidth="1"/>
    <col min="30" max="32" width="15.7109375" style="482" customWidth="1"/>
    <col min="33" max="33" width="5.7109375" style="482" customWidth="1"/>
    <col min="34" max="36" width="15.7109375" style="482" customWidth="1"/>
    <col min="37" max="37" width="5.7109375" style="482" customWidth="1"/>
    <col min="38" max="16384" width="9.140625" style="482"/>
  </cols>
  <sheetData>
    <row r="1" spans="1:36" s="841" customFormat="1" ht="15.75">
      <c r="A1" s="511" t="s">
        <v>1060</v>
      </c>
      <c r="J1" s="511" t="s">
        <v>1046</v>
      </c>
      <c r="R1" s="511" t="s">
        <v>1046</v>
      </c>
      <c r="Z1" s="511" t="s">
        <v>1046</v>
      </c>
      <c r="AH1" s="511" t="s">
        <v>1046</v>
      </c>
    </row>
    <row r="3" spans="1:36">
      <c r="B3" s="1271" t="s">
        <v>296</v>
      </c>
      <c r="C3" s="1272"/>
      <c r="D3" s="1273"/>
      <c r="F3" s="1268" t="s">
        <v>1041</v>
      </c>
      <c r="G3" s="1269"/>
      <c r="H3" s="1270"/>
      <c r="J3" s="1268" t="s">
        <v>1040</v>
      </c>
      <c r="K3" s="1269"/>
      <c r="L3" s="1270"/>
      <c r="N3" s="1268" t="s">
        <v>293</v>
      </c>
      <c r="O3" s="1269"/>
      <c r="P3" s="1270"/>
      <c r="R3" s="1268" t="s">
        <v>1039</v>
      </c>
      <c r="S3" s="1269"/>
      <c r="T3" s="1270"/>
      <c r="V3" s="1268" t="s">
        <v>1038</v>
      </c>
      <c r="W3" s="1269"/>
      <c r="X3" s="1270"/>
      <c r="Z3" s="1268" t="s">
        <v>1037</v>
      </c>
      <c r="AA3" s="1269"/>
      <c r="AB3" s="1270"/>
      <c r="AD3" s="1268" t="s">
        <v>292</v>
      </c>
      <c r="AE3" s="1269"/>
      <c r="AF3" s="1270"/>
      <c r="AH3" s="1268" t="s">
        <v>291</v>
      </c>
      <c r="AI3" s="1269"/>
      <c r="AJ3" s="1270"/>
    </row>
    <row r="4" spans="1:36" ht="25.5">
      <c r="A4" s="795"/>
      <c r="B4" s="483" t="s">
        <v>1045</v>
      </c>
      <c r="C4" s="483" t="s">
        <v>1035</v>
      </c>
      <c r="D4" s="483" t="s">
        <v>1044</v>
      </c>
      <c r="F4" s="483" t="s">
        <v>1045</v>
      </c>
      <c r="G4" s="483" t="s">
        <v>1035</v>
      </c>
      <c r="H4" s="483" t="s">
        <v>1044</v>
      </c>
      <c r="J4" s="483" t="s">
        <v>1045</v>
      </c>
      <c r="K4" s="483" t="s">
        <v>1035</v>
      </c>
      <c r="L4" s="483" t="s">
        <v>1044</v>
      </c>
      <c r="N4" s="483" t="s">
        <v>1045</v>
      </c>
      <c r="O4" s="483" t="s">
        <v>1035</v>
      </c>
      <c r="P4" s="483" t="s">
        <v>1044</v>
      </c>
      <c r="R4" s="483" t="s">
        <v>1045</v>
      </c>
      <c r="S4" s="483" t="s">
        <v>1035</v>
      </c>
      <c r="T4" s="483" t="s">
        <v>1044</v>
      </c>
      <c r="V4" s="483" t="s">
        <v>1045</v>
      </c>
      <c r="W4" s="483" t="s">
        <v>1035</v>
      </c>
      <c r="X4" s="483" t="s">
        <v>1044</v>
      </c>
      <c r="Z4" s="483" t="s">
        <v>1045</v>
      </c>
      <c r="AA4" s="483" t="s">
        <v>1035</v>
      </c>
      <c r="AB4" s="483" t="s">
        <v>1044</v>
      </c>
      <c r="AD4" s="483" t="s">
        <v>1045</v>
      </c>
      <c r="AE4" s="483" t="s">
        <v>1035</v>
      </c>
      <c r="AF4" s="483" t="s">
        <v>1044</v>
      </c>
      <c r="AH4" s="483" t="s">
        <v>1045</v>
      </c>
      <c r="AI4" s="483" t="s">
        <v>1035</v>
      </c>
      <c r="AJ4" s="483" t="s">
        <v>1044</v>
      </c>
    </row>
    <row r="5" spans="1:36" ht="38.25">
      <c r="A5" s="795"/>
      <c r="B5" s="772" t="s">
        <v>1033</v>
      </c>
      <c r="C5" s="772" t="s">
        <v>1032</v>
      </c>
      <c r="D5" s="772" t="s">
        <v>1043</v>
      </c>
      <c r="F5" s="483" t="s">
        <v>1033</v>
      </c>
      <c r="G5" s="483" t="s">
        <v>1032</v>
      </c>
      <c r="H5" s="483" t="s">
        <v>1043</v>
      </c>
      <c r="J5" s="483" t="s">
        <v>1033</v>
      </c>
      <c r="K5" s="483" t="s">
        <v>1032</v>
      </c>
      <c r="L5" s="483" t="s">
        <v>1043</v>
      </c>
      <c r="N5" s="483" t="s">
        <v>1033</v>
      </c>
      <c r="O5" s="483" t="s">
        <v>1032</v>
      </c>
      <c r="P5" s="483" t="s">
        <v>1043</v>
      </c>
      <c r="R5" s="483" t="s">
        <v>1033</v>
      </c>
      <c r="S5" s="483" t="s">
        <v>1032</v>
      </c>
      <c r="T5" s="483" t="s">
        <v>1043</v>
      </c>
      <c r="V5" s="483" t="s">
        <v>1033</v>
      </c>
      <c r="W5" s="483" t="s">
        <v>1032</v>
      </c>
      <c r="X5" s="483" t="s">
        <v>1043</v>
      </c>
      <c r="Z5" s="483" t="s">
        <v>1033</v>
      </c>
      <c r="AA5" s="483" t="s">
        <v>1032</v>
      </c>
      <c r="AB5" s="483" t="s">
        <v>1043</v>
      </c>
      <c r="AD5" s="483" t="s">
        <v>1033</v>
      </c>
      <c r="AE5" s="483" t="s">
        <v>1032</v>
      </c>
      <c r="AF5" s="483" t="s">
        <v>1043</v>
      </c>
      <c r="AH5" s="483" t="s">
        <v>1033</v>
      </c>
      <c r="AI5" s="483" t="s">
        <v>1032</v>
      </c>
      <c r="AJ5" s="483" t="s">
        <v>1043</v>
      </c>
    </row>
    <row r="6" spans="1:36" s="799" customFormat="1">
      <c r="A6" s="1036">
        <v>1987</v>
      </c>
      <c r="B6" s="478">
        <v>1336.9245936903264</v>
      </c>
      <c r="C6" s="478">
        <v>198</v>
      </c>
      <c r="D6" s="825">
        <f t="shared" ref="D6:D29" si="0">IF(ISERROR((B6/C6)*1000),"..",(B6/C6)*1000)</f>
        <v>6752.144412577406</v>
      </c>
      <c r="F6" s="85">
        <v>45.54261182646119</v>
      </c>
      <c r="G6" s="83" t="s">
        <v>164</v>
      </c>
      <c r="H6" s="518" t="str">
        <f t="shared" ref="H6:H29" si="1">IF(ISERROR((F6/G6)*1000),"..",(F6/G6)*1000)</f>
        <v>..</v>
      </c>
      <c r="J6" s="85">
        <v>584.58013098499782</v>
      </c>
      <c r="K6" s="83" t="s">
        <v>164</v>
      </c>
      <c r="L6" s="518" t="str">
        <f t="shared" ref="L6:L29" si="2">IF(ISERROR((J6/K6)*1000),"..",(J6/K6)*1000)</f>
        <v>..</v>
      </c>
      <c r="N6" s="85">
        <v>107.1946770933023</v>
      </c>
      <c r="O6" s="83" t="s">
        <v>164</v>
      </c>
      <c r="P6" s="518" t="str">
        <f t="shared" ref="P6:P29" si="3">IF(ISERROR((N6/O6)*1000),"..",(N6/O6)*1000)</f>
        <v>..</v>
      </c>
      <c r="R6" s="85">
        <v>635.23363058071754</v>
      </c>
      <c r="S6" s="83">
        <v>525.6</v>
      </c>
      <c r="T6" s="518">
        <f t="shared" ref="T6:T29" si="4">IF(ISERROR((R6/S6)*1000),"..",(R6/S6)*1000)</f>
        <v>1208.5875772083668</v>
      </c>
      <c r="V6" s="85">
        <v>1037.3473607236456</v>
      </c>
      <c r="W6" s="83" t="s">
        <v>164</v>
      </c>
      <c r="X6" s="518" t="str">
        <f t="shared" ref="X6:X29" si="5">IF(ISERROR((V6/W6)*1000),"..",(V6/W6)*1000)</f>
        <v>..</v>
      </c>
      <c r="Z6" s="85">
        <v>786.31457068100235</v>
      </c>
      <c r="AA6" s="83" t="s">
        <v>164</v>
      </c>
      <c r="AB6" s="518" t="str">
        <f t="shared" ref="AB6:AB29" si="6">IF(ISERROR((Z6/AA6)*1000),"..",(Z6/AA6)*1000)</f>
        <v>..</v>
      </c>
      <c r="AD6" s="85">
        <v>540.10852166524751</v>
      </c>
      <c r="AE6" s="83" t="s">
        <v>164</v>
      </c>
      <c r="AF6" s="518" t="str">
        <f t="shared" ref="AF6:AF29" si="7">IF(ISERROR((AD6/AE6)*1000),"..",(AD6/AE6)*1000)</f>
        <v>..</v>
      </c>
      <c r="AH6" s="85">
        <v>511.71803053043129</v>
      </c>
      <c r="AI6" s="83" t="s">
        <v>164</v>
      </c>
      <c r="AJ6" s="518" t="str">
        <f t="shared" ref="AJ6:AJ29" si="8">IF(ISERROR((AH6/AI6)*1000),"..",(AH6/AI6)*1000)</f>
        <v>..</v>
      </c>
    </row>
    <row r="7" spans="1:36" s="799" customFormat="1">
      <c r="A7" s="1037">
        <v>1988</v>
      </c>
      <c r="B7" s="83">
        <v>1318.9339512944152</v>
      </c>
      <c r="C7" s="83">
        <v>194.5</v>
      </c>
      <c r="D7" s="518">
        <f t="shared" si="0"/>
        <v>6781.1514205368394</v>
      </c>
      <c r="F7" s="85">
        <v>67.999071938592621</v>
      </c>
      <c r="G7" s="83" t="s">
        <v>164</v>
      </c>
      <c r="H7" s="518" t="str">
        <f t="shared" si="1"/>
        <v>..</v>
      </c>
      <c r="J7" s="85">
        <v>573.68887048037652</v>
      </c>
      <c r="K7" s="83" t="s">
        <v>164</v>
      </c>
      <c r="L7" s="518" t="str">
        <f t="shared" si="2"/>
        <v>..</v>
      </c>
      <c r="N7" s="85">
        <v>127.35314722972457</v>
      </c>
      <c r="O7" s="83" t="s">
        <v>164</v>
      </c>
      <c r="P7" s="518" t="str">
        <f t="shared" si="3"/>
        <v>..</v>
      </c>
      <c r="R7" s="85">
        <v>699.5063094842294</v>
      </c>
      <c r="S7" s="83">
        <v>538.1</v>
      </c>
      <c r="T7" s="518">
        <f t="shared" si="4"/>
        <v>1299.955973767384</v>
      </c>
      <c r="V7" s="85">
        <v>1113.115002363892</v>
      </c>
      <c r="W7" s="83" t="s">
        <v>164</v>
      </c>
      <c r="X7" s="518" t="str">
        <f t="shared" si="5"/>
        <v>..</v>
      </c>
      <c r="Z7" s="85">
        <v>875.5644766849008</v>
      </c>
      <c r="AA7" s="83" t="s">
        <v>164</v>
      </c>
      <c r="AB7" s="518" t="str">
        <f t="shared" si="6"/>
        <v>..</v>
      </c>
      <c r="AD7" s="85">
        <v>625.72628138644677</v>
      </c>
      <c r="AE7" s="83" t="s">
        <v>164</v>
      </c>
      <c r="AF7" s="518" t="str">
        <f t="shared" si="7"/>
        <v>..</v>
      </c>
      <c r="AH7" s="85">
        <v>586.99359594030966</v>
      </c>
      <c r="AI7" s="83" t="s">
        <v>164</v>
      </c>
      <c r="AJ7" s="518" t="str">
        <f t="shared" si="8"/>
        <v>..</v>
      </c>
    </row>
    <row r="8" spans="1:36" s="799" customFormat="1">
      <c r="A8" s="1037">
        <v>1989</v>
      </c>
      <c r="B8" s="83">
        <v>1326.5638688956806</v>
      </c>
      <c r="C8" s="83">
        <v>191</v>
      </c>
      <c r="D8" s="518">
        <f t="shared" si="0"/>
        <v>6945.3605701344532</v>
      </c>
      <c r="F8" s="85">
        <v>99.951820176056032</v>
      </c>
      <c r="G8" s="83" t="s">
        <v>164</v>
      </c>
      <c r="H8" s="518" t="str">
        <f t="shared" si="1"/>
        <v>..</v>
      </c>
      <c r="J8" s="85">
        <v>575.7644170680577</v>
      </c>
      <c r="K8" s="83" t="s">
        <v>164</v>
      </c>
      <c r="L8" s="518" t="str">
        <f t="shared" si="2"/>
        <v>..</v>
      </c>
      <c r="N8" s="85">
        <v>149.210470916123</v>
      </c>
      <c r="O8" s="83" t="s">
        <v>164</v>
      </c>
      <c r="P8" s="518" t="str">
        <f t="shared" si="3"/>
        <v>..</v>
      </c>
      <c r="R8" s="85">
        <v>772.97718786850476</v>
      </c>
      <c r="S8" s="83">
        <v>539.1</v>
      </c>
      <c r="T8" s="518">
        <f t="shared" si="4"/>
        <v>1433.8289517130488</v>
      </c>
      <c r="V8" s="85">
        <v>1225.0621342602233</v>
      </c>
      <c r="W8" s="83" t="s">
        <v>164</v>
      </c>
      <c r="X8" s="518" t="str">
        <f t="shared" si="5"/>
        <v>..</v>
      </c>
      <c r="Z8" s="85">
        <v>1012.5496594831201</v>
      </c>
      <c r="AA8" s="83" t="s">
        <v>164</v>
      </c>
      <c r="AB8" s="518" t="str">
        <f t="shared" si="6"/>
        <v>..</v>
      </c>
      <c r="AD8" s="85">
        <v>741.83247059174141</v>
      </c>
      <c r="AE8" s="83" t="s">
        <v>164</v>
      </c>
      <c r="AF8" s="518" t="str">
        <f t="shared" si="7"/>
        <v>..</v>
      </c>
      <c r="AH8" s="85">
        <v>694.75062821420852</v>
      </c>
      <c r="AI8" s="83" t="s">
        <v>164</v>
      </c>
      <c r="AJ8" s="518" t="str">
        <f t="shared" si="8"/>
        <v>..</v>
      </c>
    </row>
    <row r="9" spans="1:36" s="799" customFormat="1">
      <c r="A9" s="1037">
        <v>1990</v>
      </c>
      <c r="B9" s="83">
        <v>1318.6742437882342</v>
      </c>
      <c r="C9" s="83">
        <v>190.2</v>
      </c>
      <c r="D9" s="518">
        <f t="shared" si="0"/>
        <v>6933.0927643966052</v>
      </c>
      <c r="F9" s="85">
        <v>135.41707254256897</v>
      </c>
      <c r="G9" s="83">
        <v>302.2</v>
      </c>
      <c r="H9" s="518">
        <f t="shared" si="1"/>
        <v>448.10414474708466</v>
      </c>
      <c r="J9" s="85">
        <v>571.80443277118445</v>
      </c>
      <c r="K9" s="83">
        <v>187.6</v>
      </c>
      <c r="L9" s="518">
        <f t="shared" si="2"/>
        <v>3047.998042490322</v>
      </c>
      <c r="N9" s="85">
        <v>182.29946535616955</v>
      </c>
      <c r="O9" s="83">
        <v>540.6</v>
      </c>
      <c r="P9" s="518">
        <f t="shared" si="3"/>
        <v>337.21691704803834</v>
      </c>
      <c r="R9" s="85">
        <v>842.33352774048922</v>
      </c>
      <c r="S9" s="83">
        <v>528.4</v>
      </c>
      <c r="T9" s="518">
        <f t="shared" si="4"/>
        <v>1594.1209836118267</v>
      </c>
      <c r="V9" s="85">
        <v>1367.2059234047244</v>
      </c>
      <c r="W9" s="83">
        <v>688.6</v>
      </c>
      <c r="X9" s="518">
        <f t="shared" si="5"/>
        <v>1985.4863831029982</v>
      </c>
      <c r="Z9" s="85">
        <v>1201.1399002923231</v>
      </c>
      <c r="AA9" s="83">
        <v>1610</v>
      </c>
      <c r="AB9" s="518">
        <f t="shared" si="6"/>
        <v>746.04962751075971</v>
      </c>
      <c r="AD9" s="85">
        <v>927.48493345290115</v>
      </c>
      <c r="AE9" s="83">
        <v>647.20000000000005</v>
      </c>
      <c r="AF9" s="518">
        <f t="shared" si="7"/>
        <v>1433.0731357430486</v>
      </c>
      <c r="AH9" s="85">
        <v>801.73567283315242</v>
      </c>
      <c r="AI9" s="83">
        <v>152.80000000000001</v>
      </c>
      <c r="AJ9" s="518">
        <f t="shared" si="8"/>
        <v>5246.9612096410492</v>
      </c>
    </row>
    <row r="10" spans="1:36" s="799" customFormat="1">
      <c r="A10" s="1037">
        <v>1991</v>
      </c>
      <c r="B10" s="83">
        <v>1310.8451297808338</v>
      </c>
      <c r="C10" s="83">
        <v>191</v>
      </c>
      <c r="D10" s="518">
        <f t="shared" si="0"/>
        <v>6863.0635067059366</v>
      </c>
      <c r="F10" s="85">
        <v>176.12536350325595</v>
      </c>
      <c r="G10" s="83">
        <v>285.10000000000002</v>
      </c>
      <c r="H10" s="518">
        <f t="shared" si="1"/>
        <v>617.7669712495823</v>
      </c>
      <c r="J10" s="85">
        <v>570.08026501331551</v>
      </c>
      <c r="K10" s="83">
        <v>184.5</v>
      </c>
      <c r="L10" s="518">
        <f t="shared" si="2"/>
        <v>3089.8659350315202</v>
      </c>
      <c r="N10" s="85">
        <v>200.70495356541068</v>
      </c>
      <c r="O10" s="83">
        <v>498.5</v>
      </c>
      <c r="P10" s="518">
        <f t="shared" si="3"/>
        <v>402.61776041205752</v>
      </c>
      <c r="R10" s="85">
        <v>869.42123554519958</v>
      </c>
      <c r="S10" s="83">
        <v>494.7</v>
      </c>
      <c r="T10" s="518">
        <f t="shared" si="4"/>
        <v>1757.4716708008887</v>
      </c>
      <c r="V10" s="85">
        <v>1498.2711614325124</v>
      </c>
      <c r="W10" s="83">
        <v>656.1</v>
      </c>
      <c r="X10" s="518">
        <f t="shared" si="5"/>
        <v>2283.6018311728581</v>
      </c>
      <c r="Z10" s="85">
        <v>1368.3499499363063</v>
      </c>
      <c r="AA10" s="83">
        <v>1541.3</v>
      </c>
      <c r="AB10" s="518">
        <f t="shared" si="6"/>
        <v>887.78949583877659</v>
      </c>
      <c r="AD10" s="85">
        <v>1072.2533452742714</v>
      </c>
      <c r="AE10" s="83">
        <v>638.5</v>
      </c>
      <c r="AF10" s="518">
        <f t="shared" si="7"/>
        <v>1679.3317858641681</v>
      </c>
      <c r="AH10" s="85">
        <v>899.8045394806586</v>
      </c>
      <c r="AI10" s="83">
        <v>154.80000000000001</v>
      </c>
      <c r="AJ10" s="518">
        <f t="shared" si="8"/>
        <v>5812.6908235184655</v>
      </c>
    </row>
    <row r="11" spans="1:36" s="799" customFormat="1">
      <c r="A11" s="1037">
        <v>1992</v>
      </c>
      <c r="B11" s="83">
        <v>1345.8558286827738</v>
      </c>
      <c r="C11" s="83">
        <v>182.2</v>
      </c>
      <c r="D11" s="518">
        <f t="shared" si="0"/>
        <v>7386.6949982589122</v>
      </c>
      <c r="F11" s="85">
        <v>240.5767790091891</v>
      </c>
      <c r="G11" s="83">
        <v>271.8</v>
      </c>
      <c r="H11" s="518">
        <f t="shared" si="1"/>
        <v>885.12427891533889</v>
      </c>
      <c r="J11" s="85">
        <v>587.77337213612338</v>
      </c>
      <c r="K11" s="83">
        <v>155.69999999999999</v>
      </c>
      <c r="L11" s="518">
        <f t="shared" si="2"/>
        <v>3775.0377144259692</v>
      </c>
      <c r="N11" s="85">
        <v>231.4018815829248</v>
      </c>
      <c r="O11" s="83">
        <v>501.9</v>
      </c>
      <c r="P11" s="518">
        <f t="shared" si="3"/>
        <v>461.05176645332693</v>
      </c>
      <c r="R11" s="85">
        <v>901.24490500195486</v>
      </c>
      <c r="S11" s="83">
        <v>487.3</v>
      </c>
      <c r="T11" s="518">
        <f t="shared" si="4"/>
        <v>1849.466252825682</v>
      </c>
      <c r="V11" s="85">
        <v>1633.4075788787263</v>
      </c>
      <c r="W11" s="83">
        <v>630.29999999999995</v>
      </c>
      <c r="X11" s="518">
        <f t="shared" si="5"/>
        <v>2591.4764062807021</v>
      </c>
      <c r="Z11" s="85">
        <v>1587.8804961441879</v>
      </c>
      <c r="AA11" s="83">
        <v>1497.2</v>
      </c>
      <c r="AB11" s="518">
        <f t="shared" si="6"/>
        <v>1060.5667219771492</v>
      </c>
      <c r="AD11" s="85">
        <v>1231.080987777173</v>
      </c>
      <c r="AE11" s="83">
        <v>639.6</v>
      </c>
      <c r="AF11" s="518">
        <f t="shared" si="7"/>
        <v>1924.7670227910771</v>
      </c>
      <c r="AH11" s="85">
        <v>1105.4032081029786</v>
      </c>
      <c r="AI11" s="83">
        <v>152.30000000000001</v>
      </c>
      <c r="AJ11" s="518">
        <f t="shared" si="8"/>
        <v>7258.0643998882369</v>
      </c>
    </row>
    <row r="12" spans="1:36" s="799" customFormat="1">
      <c r="A12" s="1037">
        <v>1993</v>
      </c>
      <c r="B12" s="83">
        <v>1533.9976235894944</v>
      </c>
      <c r="C12" s="83">
        <v>170.9</v>
      </c>
      <c r="D12" s="518">
        <f t="shared" si="0"/>
        <v>8975.9954569309211</v>
      </c>
      <c r="F12" s="85">
        <v>346.42935627789427</v>
      </c>
      <c r="G12" s="83">
        <v>250.9</v>
      </c>
      <c r="H12" s="518">
        <f t="shared" si="1"/>
        <v>1380.746736858885</v>
      </c>
      <c r="J12" s="85">
        <v>687.55094456563768</v>
      </c>
      <c r="K12" s="83">
        <v>163.1</v>
      </c>
      <c r="L12" s="518">
        <f t="shared" si="2"/>
        <v>4215.5177471835541</v>
      </c>
      <c r="N12" s="85">
        <v>264.17693314308201</v>
      </c>
      <c r="O12" s="83">
        <v>524.1</v>
      </c>
      <c r="P12" s="518">
        <f t="shared" si="3"/>
        <v>504.05825823904217</v>
      </c>
      <c r="R12" s="85">
        <v>920.24015200698466</v>
      </c>
      <c r="S12" s="83">
        <v>491.1</v>
      </c>
      <c r="T12" s="518">
        <f t="shared" si="4"/>
        <v>1873.8345591671443</v>
      </c>
      <c r="V12" s="85">
        <v>1684.4462173249599</v>
      </c>
      <c r="W12" s="83">
        <v>618.4</v>
      </c>
      <c r="X12" s="518">
        <f t="shared" si="5"/>
        <v>2723.8781004608018</v>
      </c>
      <c r="Z12" s="85">
        <v>1747.3890166147237</v>
      </c>
      <c r="AA12" s="83">
        <v>1509.5</v>
      </c>
      <c r="AB12" s="518">
        <f t="shared" si="6"/>
        <v>1157.5945787444343</v>
      </c>
      <c r="AD12" s="85">
        <v>1353.6906768672045</v>
      </c>
      <c r="AE12" s="83">
        <v>639.70000000000005</v>
      </c>
      <c r="AF12" s="518">
        <f t="shared" si="7"/>
        <v>2116.1336202394941</v>
      </c>
      <c r="AH12" s="85">
        <v>1298.4365861720967</v>
      </c>
      <c r="AI12" s="83">
        <v>146.19999999999999</v>
      </c>
      <c r="AJ12" s="518">
        <f t="shared" si="8"/>
        <v>8881.2351995355457</v>
      </c>
    </row>
    <row r="13" spans="1:36" s="799" customFormat="1">
      <c r="A13" s="1037">
        <v>1994</v>
      </c>
      <c r="B13" s="83">
        <v>1618.7574351916037</v>
      </c>
      <c r="C13" s="83">
        <v>162.4</v>
      </c>
      <c r="D13" s="518">
        <f t="shared" si="0"/>
        <v>9967.7181969926332</v>
      </c>
      <c r="F13" s="85">
        <v>532.06121152903154</v>
      </c>
      <c r="G13" s="83">
        <v>255.2</v>
      </c>
      <c r="H13" s="518">
        <f t="shared" si="1"/>
        <v>2084.8793555212833</v>
      </c>
      <c r="J13" s="85">
        <v>755.18988408778841</v>
      </c>
      <c r="K13" s="83">
        <v>158.80000000000001</v>
      </c>
      <c r="L13" s="518">
        <f t="shared" si="2"/>
        <v>4755.6038040792719</v>
      </c>
      <c r="N13" s="85">
        <v>324.71250865231946</v>
      </c>
      <c r="O13" s="83">
        <v>560.6</v>
      </c>
      <c r="P13" s="518">
        <f t="shared" si="3"/>
        <v>579.2231691978584</v>
      </c>
      <c r="R13" s="85">
        <v>952.97337850641816</v>
      </c>
      <c r="S13" s="83">
        <v>505.3</v>
      </c>
      <c r="T13" s="518">
        <f t="shared" si="4"/>
        <v>1885.9556273627907</v>
      </c>
      <c r="V13" s="85">
        <v>1865.9948498623917</v>
      </c>
      <c r="W13" s="83">
        <v>630.4</v>
      </c>
      <c r="X13" s="518">
        <f t="shared" si="5"/>
        <v>2960.0172110761291</v>
      </c>
      <c r="Z13" s="85">
        <v>1937.1025605552034</v>
      </c>
      <c r="AA13" s="83">
        <v>1565.3</v>
      </c>
      <c r="AB13" s="518">
        <f t="shared" si="6"/>
        <v>1237.5279885997595</v>
      </c>
      <c r="AD13" s="85">
        <v>1487.7448929876311</v>
      </c>
      <c r="AE13" s="83">
        <v>639.4</v>
      </c>
      <c r="AF13" s="518">
        <f t="shared" si="7"/>
        <v>2326.7827541251659</v>
      </c>
      <c r="AH13" s="85">
        <v>1465.2225138418521</v>
      </c>
      <c r="AI13" s="83">
        <v>144</v>
      </c>
      <c r="AJ13" s="518">
        <f t="shared" si="8"/>
        <v>10175.156346123973</v>
      </c>
    </row>
    <row r="14" spans="1:36" s="799" customFormat="1">
      <c r="A14" s="1037">
        <v>1995</v>
      </c>
      <c r="B14" s="83">
        <v>1811.5689106362292</v>
      </c>
      <c r="C14" s="83">
        <v>151.69999999999999</v>
      </c>
      <c r="D14" s="518">
        <f t="shared" si="0"/>
        <v>11941.785831484704</v>
      </c>
      <c r="F14" s="85">
        <v>816.00665516363711</v>
      </c>
      <c r="G14" s="83">
        <v>252.4</v>
      </c>
      <c r="H14" s="518">
        <f t="shared" si="1"/>
        <v>3232.9899174470565</v>
      </c>
      <c r="J14" s="85">
        <v>893.91215647565582</v>
      </c>
      <c r="K14" s="83">
        <v>154</v>
      </c>
      <c r="L14" s="518">
        <f t="shared" si="2"/>
        <v>5804.6243926990637</v>
      </c>
      <c r="N14" s="85">
        <v>402.20816651823088</v>
      </c>
      <c r="O14" s="83">
        <v>573.70000000000005</v>
      </c>
      <c r="P14" s="518">
        <f t="shared" si="3"/>
        <v>701.07750831136627</v>
      </c>
      <c r="R14" s="85">
        <v>1024.8189530936581</v>
      </c>
      <c r="S14" s="83">
        <v>513.1</v>
      </c>
      <c r="T14" s="518">
        <f t="shared" si="4"/>
        <v>1997.3084254407681</v>
      </c>
      <c r="V14" s="85">
        <v>2005.0020473691077</v>
      </c>
      <c r="W14" s="83">
        <v>641.70000000000005</v>
      </c>
      <c r="X14" s="518">
        <f t="shared" si="5"/>
        <v>3124.5162028504092</v>
      </c>
      <c r="Z14" s="85">
        <v>2236.1437155203676</v>
      </c>
      <c r="AA14" s="83">
        <v>1623.4</v>
      </c>
      <c r="AB14" s="518">
        <f t="shared" si="6"/>
        <v>1377.444693556959</v>
      </c>
      <c r="AD14" s="85">
        <v>1648.6332337998904</v>
      </c>
      <c r="AE14" s="83">
        <v>639.5</v>
      </c>
      <c r="AF14" s="518">
        <f t="shared" si="7"/>
        <v>2578.0034930412671</v>
      </c>
      <c r="AH14" s="85">
        <v>1739.9583471888136</v>
      </c>
      <c r="AI14" s="83">
        <v>140.4</v>
      </c>
      <c r="AJ14" s="518">
        <f t="shared" si="8"/>
        <v>12392.865720718046</v>
      </c>
    </row>
    <row r="15" spans="1:36" s="799" customFormat="1">
      <c r="A15" s="1037">
        <v>1996</v>
      </c>
      <c r="B15" s="83">
        <v>1881.5898942391643</v>
      </c>
      <c r="C15" s="83">
        <v>146.9</v>
      </c>
      <c r="D15" s="518">
        <f t="shared" si="0"/>
        <v>12808.644617012691</v>
      </c>
      <c r="F15" s="85">
        <v>1052.5700519562897</v>
      </c>
      <c r="G15" s="83">
        <v>249.4</v>
      </c>
      <c r="H15" s="518">
        <f t="shared" si="1"/>
        <v>4220.4091898808729</v>
      </c>
      <c r="J15" s="85">
        <v>979.35719499037998</v>
      </c>
      <c r="K15" s="83">
        <v>160.1</v>
      </c>
      <c r="L15" s="518">
        <f t="shared" si="2"/>
        <v>6117.1592441622734</v>
      </c>
      <c r="N15" s="85">
        <v>487.01757883087515</v>
      </c>
      <c r="O15" s="83">
        <v>582.79999999999995</v>
      </c>
      <c r="P15" s="518">
        <f t="shared" si="3"/>
        <v>835.65130204336856</v>
      </c>
      <c r="R15" s="85">
        <v>1136.1528596446103</v>
      </c>
      <c r="S15" s="83">
        <v>517.29999999999995</v>
      </c>
      <c r="T15" s="518">
        <f t="shared" si="4"/>
        <v>2196.3132798078682</v>
      </c>
      <c r="V15" s="85">
        <v>2178.1989576229271</v>
      </c>
      <c r="W15" s="83">
        <v>639.29999999999995</v>
      </c>
      <c r="X15" s="518">
        <f t="shared" si="5"/>
        <v>3407.162455221222</v>
      </c>
      <c r="Z15" s="85">
        <v>2497.7044657258712</v>
      </c>
      <c r="AA15" s="83">
        <v>1647.5</v>
      </c>
      <c r="AB15" s="518">
        <f t="shared" si="6"/>
        <v>1516.0573388320918</v>
      </c>
      <c r="AD15" s="85">
        <v>1859.2612357851979</v>
      </c>
      <c r="AE15" s="83">
        <v>631.4</v>
      </c>
      <c r="AF15" s="518">
        <f t="shared" si="7"/>
        <v>2944.6646116331931</v>
      </c>
      <c r="AH15" s="85">
        <v>1944.9670359879788</v>
      </c>
      <c r="AI15" s="83">
        <v>137.30000000000001</v>
      </c>
      <c r="AJ15" s="518">
        <f t="shared" si="8"/>
        <v>14165.819635746384</v>
      </c>
    </row>
    <row r="16" spans="1:36" s="799" customFormat="1">
      <c r="A16" s="1037">
        <v>1997</v>
      </c>
      <c r="B16" s="83">
        <v>2143.1011813369096</v>
      </c>
      <c r="C16" s="83">
        <v>144.1</v>
      </c>
      <c r="D16" s="518">
        <f t="shared" si="0"/>
        <v>14872.319093247117</v>
      </c>
      <c r="F16" s="85">
        <v>1202.1983535886859</v>
      </c>
      <c r="G16" s="83">
        <v>249.5</v>
      </c>
      <c r="H16" s="518">
        <f t="shared" si="1"/>
        <v>4818.4302749045528</v>
      </c>
      <c r="J16" s="85">
        <v>1199.1758371637525</v>
      </c>
      <c r="K16" s="83">
        <v>177.7</v>
      </c>
      <c r="L16" s="518">
        <f t="shared" si="2"/>
        <v>6748.3164725028282</v>
      </c>
      <c r="N16" s="85">
        <v>517.29681264540397</v>
      </c>
      <c r="O16" s="83">
        <v>595.4</v>
      </c>
      <c r="P16" s="518">
        <f t="shared" si="3"/>
        <v>868.82232557172324</v>
      </c>
      <c r="R16" s="85">
        <v>1314.1508762245228</v>
      </c>
      <c r="S16" s="83">
        <v>525.70000000000005</v>
      </c>
      <c r="T16" s="518">
        <f t="shared" si="4"/>
        <v>2499.811444216326</v>
      </c>
      <c r="V16" s="85">
        <v>2294.6869900155511</v>
      </c>
      <c r="W16" s="83">
        <v>638.79999999999995</v>
      </c>
      <c r="X16" s="518">
        <f t="shared" si="5"/>
        <v>3592.1837664614141</v>
      </c>
      <c r="Z16" s="85">
        <v>2871.2072351629213</v>
      </c>
      <c r="AA16" s="83">
        <v>1695.8</v>
      </c>
      <c r="AB16" s="518">
        <f t="shared" si="6"/>
        <v>1693.1284556922524</v>
      </c>
      <c r="AD16" s="85">
        <v>2134.8308888993888</v>
      </c>
      <c r="AE16" s="83">
        <v>630.6</v>
      </c>
      <c r="AF16" s="518">
        <f t="shared" si="7"/>
        <v>3385.3962716450819</v>
      </c>
      <c r="AH16" s="85">
        <v>2026.5003977007598</v>
      </c>
      <c r="AI16" s="83">
        <v>136</v>
      </c>
      <c r="AJ16" s="518">
        <f t="shared" si="8"/>
        <v>14900.73821838794</v>
      </c>
    </row>
    <row r="17" spans="1:36" s="799" customFormat="1">
      <c r="A17" s="1037">
        <v>1998</v>
      </c>
      <c r="B17" s="83">
        <v>2391.555605468081</v>
      </c>
      <c r="C17" s="83">
        <v>140.80000000000001</v>
      </c>
      <c r="D17" s="518">
        <f t="shared" si="0"/>
        <v>16985.480152472162</v>
      </c>
      <c r="F17" s="85">
        <v>1243.4824575557041</v>
      </c>
      <c r="G17" s="83">
        <v>243.1</v>
      </c>
      <c r="H17" s="518">
        <f t="shared" si="1"/>
        <v>5115.1067772756232</v>
      </c>
      <c r="J17" s="85">
        <v>1330.5707656588909</v>
      </c>
      <c r="K17" s="83">
        <v>180.8</v>
      </c>
      <c r="L17" s="518">
        <f t="shared" si="2"/>
        <v>7359.3515799717406</v>
      </c>
      <c r="N17" s="85">
        <v>561.34834850048526</v>
      </c>
      <c r="O17" s="83">
        <v>609.20000000000005</v>
      </c>
      <c r="P17" s="518">
        <f t="shared" si="3"/>
        <v>921.45165545056659</v>
      </c>
      <c r="R17" s="85">
        <v>1457.5856691583908</v>
      </c>
      <c r="S17" s="83">
        <v>535.29999999999995</v>
      </c>
      <c r="T17" s="518">
        <f t="shared" si="4"/>
        <v>2722.9323167539528</v>
      </c>
      <c r="V17" s="85">
        <v>2383.664780356547</v>
      </c>
      <c r="W17" s="83">
        <v>641.5</v>
      </c>
      <c r="X17" s="518">
        <f t="shared" si="5"/>
        <v>3715.7673894879922</v>
      </c>
      <c r="Z17" s="85">
        <v>3298.0346037633935</v>
      </c>
      <c r="AA17" s="83">
        <v>1739.5</v>
      </c>
      <c r="AB17" s="518">
        <f t="shared" si="6"/>
        <v>1895.9670041755642</v>
      </c>
      <c r="AD17" s="85">
        <v>2400.9610835272679</v>
      </c>
      <c r="AE17" s="83">
        <v>624.9</v>
      </c>
      <c r="AF17" s="518">
        <f t="shared" si="7"/>
        <v>3842.1524780401151</v>
      </c>
      <c r="AH17" s="85">
        <v>2052.337829898011</v>
      </c>
      <c r="AI17" s="83">
        <v>134.5</v>
      </c>
      <c r="AJ17" s="518">
        <f t="shared" si="8"/>
        <v>15259.017322661792</v>
      </c>
    </row>
    <row r="18" spans="1:36" s="799" customFormat="1">
      <c r="A18" s="1037">
        <v>1999</v>
      </c>
      <c r="B18" s="83">
        <v>2510.616640863675</v>
      </c>
      <c r="C18" s="83">
        <v>131.19999999999999</v>
      </c>
      <c r="D18" s="518">
        <f t="shared" si="0"/>
        <v>19135.7975675585</v>
      </c>
      <c r="F18" s="85">
        <v>1161.1817662678036</v>
      </c>
      <c r="G18" s="83">
        <v>234.5</v>
      </c>
      <c r="H18" s="518">
        <f t="shared" si="1"/>
        <v>4951.7346109501214</v>
      </c>
      <c r="J18" s="85">
        <v>1341.6452025019385</v>
      </c>
      <c r="K18" s="83">
        <v>151.69999999999999</v>
      </c>
      <c r="L18" s="518">
        <f t="shared" si="2"/>
        <v>8844.068572853912</v>
      </c>
      <c r="N18" s="85">
        <v>612.91113931129235</v>
      </c>
      <c r="O18" s="83">
        <v>620.29999999999995</v>
      </c>
      <c r="P18" s="518">
        <f t="shared" si="3"/>
        <v>988.08824651183681</v>
      </c>
      <c r="R18" s="85">
        <v>1572.9345197433502</v>
      </c>
      <c r="S18" s="83">
        <v>540.79999999999995</v>
      </c>
      <c r="T18" s="518">
        <f t="shared" si="4"/>
        <v>2908.5327657976154</v>
      </c>
      <c r="V18" s="85">
        <v>2325.4068543171447</v>
      </c>
      <c r="W18" s="83">
        <v>625</v>
      </c>
      <c r="X18" s="518">
        <f t="shared" si="5"/>
        <v>3720.6509669074317</v>
      </c>
      <c r="Z18" s="85">
        <v>3572.4444439935164</v>
      </c>
      <c r="AA18" s="83">
        <v>1728.4</v>
      </c>
      <c r="AB18" s="518">
        <f t="shared" si="6"/>
        <v>2066.9083800008771</v>
      </c>
      <c r="AD18" s="85">
        <v>2433.1534712936354</v>
      </c>
      <c r="AE18" s="83">
        <v>615.6</v>
      </c>
      <c r="AF18" s="518">
        <f t="shared" si="7"/>
        <v>3952.491018995509</v>
      </c>
      <c r="AH18" s="85">
        <v>1996.5608741376227</v>
      </c>
      <c r="AI18" s="83">
        <v>127.8</v>
      </c>
      <c r="AJ18" s="518">
        <f t="shared" si="8"/>
        <v>15622.542051155107</v>
      </c>
    </row>
    <row r="19" spans="1:36" s="799" customFormat="1">
      <c r="A19" s="1037">
        <v>2000</v>
      </c>
      <c r="B19" s="83">
        <v>2672.4915666141906</v>
      </c>
      <c r="C19" s="83">
        <v>124.9</v>
      </c>
      <c r="D19" s="518">
        <f t="shared" si="0"/>
        <v>21397.050173051965</v>
      </c>
      <c r="F19" s="85">
        <v>1090.9579685468855</v>
      </c>
      <c r="G19" s="83">
        <v>224.8</v>
      </c>
      <c r="H19" s="518">
        <f t="shared" si="1"/>
        <v>4853.0158743188849</v>
      </c>
      <c r="J19" s="85">
        <v>1361.0069482730257</v>
      </c>
      <c r="K19" s="83">
        <v>170.6</v>
      </c>
      <c r="L19" s="518">
        <f t="shared" si="2"/>
        <v>7977.7664025382519</v>
      </c>
      <c r="N19" s="85">
        <v>641.24902548189868</v>
      </c>
      <c r="O19" s="83">
        <v>613</v>
      </c>
      <c r="P19" s="518">
        <f t="shared" si="3"/>
        <v>1046.0832389590516</v>
      </c>
      <c r="R19" s="85">
        <v>1679.7249394100591</v>
      </c>
      <c r="S19" s="83">
        <v>554.20000000000005</v>
      </c>
      <c r="T19" s="518">
        <f t="shared" si="4"/>
        <v>3030.9002876399472</v>
      </c>
      <c r="V19" s="85">
        <v>2219.311382427577</v>
      </c>
      <c r="W19" s="83">
        <v>621.79999999999995</v>
      </c>
      <c r="X19" s="518">
        <f t="shared" si="5"/>
        <v>3569.1723744412629</v>
      </c>
      <c r="Z19" s="85">
        <v>3805.1893184529986</v>
      </c>
      <c r="AA19" s="83">
        <v>1752.6</v>
      </c>
      <c r="AB19" s="518">
        <f t="shared" si="6"/>
        <v>2171.1681607058081</v>
      </c>
      <c r="AD19" s="85">
        <v>2497.4791469151951</v>
      </c>
      <c r="AE19" s="83">
        <v>604.70000000000005</v>
      </c>
      <c r="AF19" s="518">
        <f t="shared" si="7"/>
        <v>4130.1126954112697</v>
      </c>
      <c r="AH19" s="85">
        <v>2050.6065815462798</v>
      </c>
      <c r="AI19" s="83">
        <v>123.2</v>
      </c>
      <c r="AJ19" s="518">
        <f t="shared" si="8"/>
        <v>16644.533941122401</v>
      </c>
    </row>
    <row r="20" spans="1:36" s="799" customFormat="1">
      <c r="A20" s="1037">
        <v>2001</v>
      </c>
      <c r="B20" s="83">
        <v>2901.2245470781195</v>
      </c>
      <c r="C20" s="83">
        <v>123.7</v>
      </c>
      <c r="D20" s="518">
        <f t="shared" si="0"/>
        <v>23453.715012757635</v>
      </c>
      <c r="F20" s="85">
        <v>1003.0633956739767</v>
      </c>
      <c r="G20" s="83">
        <v>218.7</v>
      </c>
      <c r="H20" s="518">
        <f t="shared" si="1"/>
        <v>4586.4810044534834</v>
      </c>
      <c r="J20" s="85">
        <v>1407.5867600605866</v>
      </c>
      <c r="K20" s="83">
        <v>190.1</v>
      </c>
      <c r="L20" s="518">
        <f t="shared" si="2"/>
        <v>7404.454287535963</v>
      </c>
      <c r="N20" s="85">
        <v>652.92982475705344</v>
      </c>
      <c r="O20" s="83">
        <v>574.1</v>
      </c>
      <c r="P20" s="518">
        <f t="shared" si="3"/>
        <v>1137.3102678227719</v>
      </c>
      <c r="R20" s="85">
        <v>1694.808069472281</v>
      </c>
      <c r="S20" s="83">
        <v>544.5</v>
      </c>
      <c r="T20" s="518">
        <f t="shared" si="4"/>
        <v>3112.5951689114431</v>
      </c>
      <c r="V20" s="85">
        <v>2076.5961952019693</v>
      </c>
      <c r="W20" s="83">
        <v>570.9</v>
      </c>
      <c r="X20" s="518">
        <f t="shared" si="5"/>
        <v>3637.4079439516017</v>
      </c>
      <c r="Z20" s="85">
        <v>3927.8698235029938</v>
      </c>
      <c r="AA20" s="83">
        <v>1676.4</v>
      </c>
      <c r="AB20" s="518">
        <f t="shared" si="6"/>
        <v>2343.0385489757778</v>
      </c>
      <c r="AD20" s="85">
        <v>2508.2581415563013</v>
      </c>
      <c r="AE20" s="83">
        <v>577.6</v>
      </c>
      <c r="AF20" s="518">
        <f t="shared" si="7"/>
        <v>4342.55218413487</v>
      </c>
      <c r="AH20" s="85">
        <v>2037.5902330036147</v>
      </c>
      <c r="AI20" s="83">
        <v>121.1</v>
      </c>
      <c r="AJ20" s="518">
        <f t="shared" si="8"/>
        <v>16825.683179220599</v>
      </c>
    </row>
    <row r="21" spans="1:36" s="799" customFormat="1">
      <c r="A21" s="1037">
        <v>2002</v>
      </c>
      <c r="B21" s="83">
        <v>2647</v>
      </c>
      <c r="C21" s="83">
        <v>121.9</v>
      </c>
      <c r="D21" s="518">
        <f t="shared" si="0"/>
        <v>21714.520098441346</v>
      </c>
      <c r="F21" s="85">
        <v>805</v>
      </c>
      <c r="G21" s="83">
        <v>210.6</v>
      </c>
      <c r="H21" s="518">
        <f t="shared" si="1"/>
        <v>3822.4121557454891</v>
      </c>
      <c r="J21" s="85">
        <v>1366</v>
      </c>
      <c r="K21" s="83">
        <v>179.8</v>
      </c>
      <c r="L21" s="518">
        <f t="shared" si="2"/>
        <v>7597.3303670745263</v>
      </c>
      <c r="N21" s="85">
        <v>641</v>
      </c>
      <c r="O21" s="83">
        <v>554.9</v>
      </c>
      <c r="P21" s="518">
        <f t="shared" si="3"/>
        <v>1155.1630924490898</v>
      </c>
      <c r="R21" s="85">
        <v>1623</v>
      </c>
      <c r="S21" s="83">
        <v>516</v>
      </c>
      <c r="T21" s="518">
        <f t="shared" si="4"/>
        <v>3145.348837209302</v>
      </c>
      <c r="V21" s="85">
        <v>1861</v>
      </c>
      <c r="W21" s="83">
        <v>509.4</v>
      </c>
      <c r="X21" s="518">
        <f t="shared" si="5"/>
        <v>3653.3176285826462</v>
      </c>
      <c r="Z21" s="85">
        <v>3867</v>
      </c>
      <c r="AA21" s="83">
        <v>1548.5</v>
      </c>
      <c r="AB21" s="518">
        <f t="shared" si="6"/>
        <v>2497.2554084597996</v>
      </c>
      <c r="AD21" s="85">
        <v>2428</v>
      </c>
      <c r="AE21" s="83">
        <v>546.6</v>
      </c>
      <c r="AF21" s="518">
        <f t="shared" si="7"/>
        <v>4442.0051225759235</v>
      </c>
      <c r="AH21" s="85">
        <v>2092</v>
      </c>
      <c r="AI21" s="83">
        <v>118.1</v>
      </c>
      <c r="AJ21" s="518">
        <f t="shared" si="8"/>
        <v>17713.801862828113</v>
      </c>
    </row>
    <row r="22" spans="1:36" s="799" customFormat="1">
      <c r="A22" s="1037">
        <v>2003</v>
      </c>
      <c r="B22" s="83">
        <v>2777.0001867936699</v>
      </c>
      <c r="C22" s="83">
        <v>120.2</v>
      </c>
      <c r="D22" s="518">
        <f t="shared" si="0"/>
        <v>23103.162951694427</v>
      </c>
      <c r="F22" s="85">
        <v>699.08675086005496</v>
      </c>
      <c r="G22" s="83">
        <v>202.7</v>
      </c>
      <c r="H22" s="518">
        <f t="shared" si="1"/>
        <v>3448.8739558956831</v>
      </c>
      <c r="J22" s="85">
        <v>1472.0780744833635</v>
      </c>
      <c r="K22" s="83">
        <v>179.8</v>
      </c>
      <c r="L22" s="518">
        <f t="shared" si="2"/>
        <v>8187.3085343902294</v>
      </c>
      <c r="N22" s="85">
        <v>613.13159181570984</v>
      </c>
      <c r="O22" s="83">
        <v>537.6</v>
      </c>
      <c r="P22" s="518">
        <f t="shared" si="3"/>
        <v>1140.4977526333889</v>
      </c>
      <c r="R22" s="85">
        <v>1521.6260452893703</v>
      </c>
      <c r="S22" s="83">
        <v>494.2</v>
      </c>
      <c r="T22" s="518">
        <f t="shared" si="4"/>
        <v>3078.9681207797862</v>
      </c>
      <c r="V22" s="85">
        <v>1599.8570429844094</v>
      </c>
      <c r="W22" s="83">
        <v>477.4</v>
      </c>
      <c r="X22" s="518">
        <f t="shared" si="5"/>
        <v>3351.1877733230194</v>
      </c>
      <c r="Z22" s="85">
        <v>3633.3788762938475</v>
      </c>
      <c r="AA22" s="83">
        <v>1478.9</v>
      </c>
      <c r="AB22" s="518">
        <f t="shared" si="6"/>
        <v>2456.8117359482367</v>
      </c>
      <c r="AD22" s="85">
        <v>2334.479882493084</v>
      </c>
      <c r="AE22" s="83">
        <v>516.20000000000005</v>
      </c>
      <c r="AF22" s="518">
        <f t="shared" si="7"/>
        <v>4522.4329378014017</v>
      </c>
      <c r="AH22" s="85">
        <v>2379.9162514967225</v>
      </c>
      <c r="AI22" s="83">
        <v>114.3</v>
      </c>
      <c r="AJ22" s="518">
        <f t="shared" si="8"/>
        <v>20821.664492534754</v>
      </c>
    </row>
    <row r="23" spans="1:36" s="799" customFormat="1">
      <c r="A23" s="1037">
        <v>2004</v>
      </c>
      <c r="B23" s="83">
        <v>3227.7099785993723</v>
      </c>
      <c r="C23" s="83">
        <v>123.4</v>
      </c>
      <c r="D23" s="518">
        <f t="shared" si="0"/>
        <v>26156.482808746936</v>
      </c>
      <c r="F23" s="85">
        <v>693.10100113655074</v>
      </c>
      <c r="G23" s="83">
        <v>205.1</v>
      </c>
      <c r="H23" s="518">
        <f t="shared" si="1"/>
        <v>3379.3320386960058</v>
      </c>
      <c r="J23" s="85">
        <v>1557.368139257562</v>
      </c>
      <c r="K23" s="83">
        <v>194.6</v>
      </c>
      <c r="L23" s="518">
        <f t="shared" si="2"/>
        <v>8002.9195234201534</v>
      </c>
      <c r="N23" s="85">
        <v>633.60020977078227</v>
      </c>
      <c r="O23" s="83">
        <v>549.6</v>
      </c>
      <c r="P23" s="518">
        <f t="shared" si="3"/>
        <v>1152.8388096266053</v>
      </c>
      <c r="R23" s="85">
        <v>1467.2674911421932</v>
      </c>
      <c r="S23" s="83">
        <v>505.5</v>
      </c>
      <c r="T23" s="518">
        <f t="shared" si="4"/>
        <v>2902.6063128431124</v>
      </c>
      <c r="V23" s="85">
        <v>1499.1343989538223</v>
      </c>
      <c r="W23" s="83">
        <v>466.8</v>
      </c>
      <c r="X23" s="518">
        <f t="shared" si="5"/>
        <v>3211.5132796782823</v>
      </c>
      <c r="Z23" s="85">
        <v>3585.8533286610123</v>
      </c>
      <c r="AA23" s="83">
        <v>1497.1</v>
      </c>
      <c r="AB23" s="518">
        <f t="shared" si="6"/>
        <v>2395.1996050103617</v>
      </c>
      <c r="AD23" s="85">
        <v>2211.8236432866834</v>
      </c>
      <c r="AE23" s="83">
        <v>495.5</v>
      </c>
      <c r="AF23" s="518">
        <f t="shared" si="7"/>
        <v>4463.8216817087459</v>
      </c>
      <c r="AH23" s="85">
        <v>2576.0825734577452</v>
      </c>
      <c r="AI23" s="83">
        <v>111.7</v>
      </c>
      <c r="AJ23" s="518">
        <f t="shared" si="8"/>
        <v>23062.511848323593</v>
      </c>
    </row>
    <row r="24" spans="1:36" s="799" customFormat="1">
      <c r="A24" s="1037">
        <v>2005</v>
      </c>
      <c r="B24" s="83">
        <v>3405.4797397507741</v>
      </c>
      <c r="C24" s="83">
        <v>125.7</v>
      </c>
      <c r="D24" s="518">
        <f t="shared" si="0"/>
        <v>27092.122034612363</v>
      </c>
      <c r="F24" s="85">
        <v>741.32324327466108</v>
      </c>
      <c r="G24" s="83">
        <v>212.8</v>
      </c>
      <c r="H24" s="518">
        <f t="shared" si="1"/>
        <v>3483.6618574937079</v>
      </c>
      <c r="J24" s="85">
        <v>1913.3932282729104</v>
      </c>
      <c r="K24" s="83">
        <v>223.7</v>
      </c>
      <c r="L24" s="518">
        <f t="shared" si="2"/>
        <v>8553.3894871386256</v>
      </c>
      <c r="N24" s="85">
        <v>678.56032445789879</v>
      </c>
      <c r="O24" s="83">
        <v>559.20000000000005</v>
      </c>
      <c r="P24" s="518">
        <f t="shared" si="3"/>
        <v>1213.4483627644827</v>
      </c>
      <c r="R24" s="85">
        <v>1483.9079063360136</v>
      </c>
      <c r="S24" s="83">
        <v>505.3</v>
      </c>
      <c r="T24" s="518">
        <f t="shared" si="4"/>
        <v>2936.6869312012932</v>
      </c>
      <c r="V24" s="85">
        <v>1471.236825239044</v>
      </c>
      <c r="W24" s="83">
        <v>466</v>
      </c>
      <c r="X24" s="518">
        <f t="shared" si="5"/>
        <v>3157.160569182498</v>
      </c>
      <c r="Z24" s="85">
        <v>3620.7923931513164</v>
      </c>
      <c r="AA24" s="83">
        <v>1522</v>
      </c>
      <c r="AB24" s="518">
        <f t="shared" si="6"/>
        <v>2378.9700349220216</v>
      </c>
      <c r="AD24" s="85">
        <v>2196.6529947380996</v>
      </c>
      <c r="AE24" s="83">
        <v>484.2</v>
      </c>
      <c r="AF24" s="518">
        <f t="shared" si="7"/>
        <v>4536.6645905371743</v>
      </c>
      <c r="AH24" s="85">
        <v>3283.2618493980817</v>
      </c>
      <c r="AI24" s="83">
        <v>112.1</v>
      </c>
      <c r="AJ24" s="518">
        <f t="shared" si="8"/>
        <v>29288.687327369149</v>
      </c>
    </row>
    <row r="25" spans="1:36" s="799" customFormat="1">
      <c r="A25" s="1037">
        <v>2006</v>
      </c>
      <c r="B25" s="83">
        <v>4173.5145280074175</v>
      </c>
      <c r="C25" s="83">
        <v>134.5</v>
      </c>
      <c r="D25" s="518">
        <f t="shared" si="0"/>
        <v>31029.847791876713</v>
      </c>
      <c r="F25" s="85">
        <v>805.66903166638554</v>
      </c>
      <c r="G25" s="83">
        <v>220.3</v>
      </c>
      <c r="H25" s="518">
        <f t="shared" si="1"/>
        <v>3657.1449462840919</v>
      </c>
      <c r="J25" s="85">
        <v>2856.8673775479674</v>
      </c>
      <c r="K25" s="83">
        <v>264.89999999999998</v>
      </c>
      <c r="L25" s="518">
        <f t="shared" si="2"/>
        <v>10784.701311996858</v>
      </c>
      <c r="N25" s="85">
        <v>751.28325846530549</v>
      </c>
      <c r="O25" s="83">
        <v>558.79999999999995</v>
      </c>
      <c r="P25" s="518">
        <f t="shared" si="3"/>
        <v>1344.4582291791439</v>
      </c>
      <c r="R25" s="85">
        <v>1553.1906232681026</v>
      </c>
      <c r="S25" s="83">
        <v>509.6</v>
      </c>
      <c r="T25" s="518">
        <f t="shared" si="4"/>
        <v>3047.8622905575012</v>
      </c>
      <c r="V25" s="85">
        <v>1486.8736129252809</v>
      </c>
      <c r="W25" s="83">
        <v>464</v>
      </c>
      <c r="X25" s="518">
        <f t="shared" si="5"/>
        <v>3204.4689933734498</v>
      </c>
      <c r="Z25" s="85">
        <v>3732.0755938044927</v>
      </c>
      <c r="AA25" s="83">
        <v>1553.1</v>
      </c>
      <c r="AB25" s="518">
        <f t="shared" si="6"/>
        <v>2402.9847362079022</v>
      </c>
      <c r="AD25" s="85">
        <v>2349.7564285901822</v>
      </c>
      <c r="AE25" s="83">
        <v>470.5</v>
      </c>
      <c r="AF25" s="518">
        <f t="shared" si="7"/>
        <v>4994.1688174074006</v>
      </c>
      <c r="AH25" s="85">
        <v>3764.8689123956419</v>
      </c>
      <c r="AI25" s="83">
        <v>113.2</v>
      </c>
      <c r="AJ25" s="518">
        <f t="shared" si="8"/>
        <v>33258.559296781285</v>
      </c>
    </row>
    <row r="26" spans="1:36" s="799" customFormat="1">
      <c r="A26" s="1037">
        <v>2007</v>
      </c>
      <c r="B26" s="83">
        <v>5081.0416227647429</v>
      </c>
      <c r="C26" s="83">
        <v>146.19999999999999</v>
      </c>
      <c r="D26" s="518">
        <f t="shared" si="0"/>
        <v>34754.046667337505</v>
      </c>
      <c r="F26" s="85">
        <v>869.59680487658045</v>
      </c>
      <c r="G26" s="83">
        <v>223.4</v>
      </c>
      <c r="H26" s="518">
        <f t="shared" si="1"/>
        <v>3892.5550800205033</v>
      </c>
      <c r="J26" s="85">
        <v>3804.9107260477194</v>
      </c>
      <c r="K26" s="83">
        <v>294.3</v>
      </c>
      <c r="L26" s="518">
        <f t="shared" si="2"/>
        <v>12928.680686536592</v>
      </c>
      <c r="N26" s="85">
        <v>748.80105133041627</v>
      </c>
      <c r="O26" s="83">
        <v>515.29999999999995</v>
      </c>
      <c r="P26" s="518">
        <f t="shared" si="3"/>
        <v>1453.1361368725331</v>
      </c>
      <c r="R26" s="85">
        <v>1709.0618636559475</v>
      </c>
      <c r="S26" s="83">
        <v>500.5</v>
      </c>
      <c r="T26" s="518">
        <f t="shared" si="4"/>
        <v>3414.7090182936017</v>
      </c>
      <c r="V26" s="85">
        <v>1592.5841142394629</v>
      </c>
      <c r="W26" s="83">
        <v>455.8</v>
      </c>
      <c r="X26" s="518">
        <f t="shared" si="5"/>
        <v>3494.0414967956622</v>
      </c>
      <c r="Z26" s="85">
        <v>4055.2256136563346</v>
      </c>
      <c r="AA26" s="83">
        <v>1562.8</v>
      </c>
      <c r="AB26" s="518">
        <f t="shared" si="6"/>
        <v>2594.8461822730578</v>
      </c>
      <c r="AD26" s="85">
        <v>2342.5534019395682</v>
      </c>
      <c r="AE26" s="83">
        <v>458.2</v>
      </c>
      <c r="AF26" s="518">
        <f t="shared" si="7"/>
        <v>5112.5128807061728</v>
      </c>
      <c r="AH26" s="85">
        <v>4852.9640024743558</v>
      </c>
      <c r="AI26" s="83">
        <v>114.5</v>
      </c>
      <c r="AJ26" s="518">
        <f t="shared" si="8"/>
        <v>42383.965087112279</v>
      </c>
    </row>
    <row r="27" spans="1:36" s="799" customFormat="1">
      <c r="A27" s="1037">
        <v>2008</v>
      </c>
      <c r="B27" s="83">
        <v>5630.5452686775752</v>
      </c>
      <c r="C27" s="83">
        <v>160.5</v>
      </c>
      <c r="D27" s="518">
        <f t="shared" si="0"/>
        <v>35081.27893257056</v>
      </c>
      <c r="F27" s="85">
        <v>951.55711914804783</v>
      </c>
      <c r="G27" s="83">
        <v>226</v>
      </c>
      <c r="H27" s="518">
        <f t="shared" si="1"/>
        <v>4210.4297307435745</v>
      </c>
      <c r="J27" s="85">
        <v>4904.7053135760798</v>
      </c>
      <c r="K27" s="83">
        <v>323.39999999999998</v>
      </c>
      <c r="L27" s="518">
        <f t="shared" si="2"/>
        <v>15166.064667829562</v>
      </c>
      <c r="N27" s="85">
        <v>750.68172395745603</v>
      </c>
      <c r="O27" s="83">
        <v>456</v>
      </c>
      <c r="P27" s="518">
        <f t="shared" si="3"/>
        <v>1646.231850783895</v>
      </c>
      <c r="R27" s="85">
        <v>1754.5416394818387</v>
      </c>
      <c r="S27" s="83">
        <v>465</v>
      </c>
      <c r="T27" s="518">
        <f t="shared" si="4"/>
        <v>3773.207826842664</v>
      </c>
      <c r="V27" s="85">
        <v>2063.4405868278513</v>
      </c>
      <c r="W27" s="83">
        <v>442</v>
      </c>
      <c r="X27" s="518">
        <f t="shared" si="5"/>
        <v>4668.4176172575826</v>
      </c>
      <c r="Z27" s="85">
        <v>4592.0386346877858</v>
      </c>
      <c r="AA27" s="83">
        <v>1527.5</v>
      </c>
      <c r="AB27" s="518">
        <f t="shared" si="6"/>
        <v>3006.2446053602525</v>
      </c>
      <c r="AD27" s="85">
        <v>2443.5154257055092</v>
      </c>
      <c r="AE27" s="83">
        <v>444.9</v>
      </c>
      <c r="AF27" s="518">
        <f t="shared" si="7"/>
        <v>5492.2801207136636</v>
      </c>
      <c r="AH27" s="85">
        <v>6044.5786236302565</v>
      </c>
      <c r="AI27" s="83">
        <v>117.4</v>
      </c>
      <c r="AJ27" s="518">
        <f t="shared" si="8"/>
        <v>51487.041087140169</v>
      </c>
    </row>
    <row r="28" spans="1:36" s="799" customFormat="1">
      <c r="A28" s="1037">
        <v>2009</v>
      </c>
      <c r="B28" s="83">
        <v>6134.2865484478816</v>
      </c>
      <c r="C28" s="83">
        <v>159.80000000000001</v>
      </c>
      <c r="D28" s="518">
        <f t="shared" si="0"/>
        <v>38387.275021576228</v>
      </c>
      <c r="F28" s="85">
        <v>986.57033663606012</v>
      </c>
      <c r="G28" s="83">
        <v>208.3</v>
      </c>
      <c r="H28" s="518">
        <f t="shared" si="1"/>
        <v>4736.2954231207877</v>
      </c>
      <c r="J28" s="85">
        <v>5104.6223148340041</v>
      </c>
      <c r="K28" s="83">
        <v>275.2</v>
      </c>
      <c r="L28" s="518">
        <f t="shared" si="2"/>
        <v>18548.772946344492</v>
      </c>
      <c r="N28" s="85">
        <v>672.5830277095298</v>
      </c>
      <c r="O28" s="83">
        <v>358.7</v>
      </c>
      <c r="P28" s="518">
        <f t="shared" si="3"/>
        <v>1875.0572280722884</v>
      </c>
      <c r="R28" s="85">
        <v>1633.9818942415679</v>
      </c>
      <c r="S28" s="83">
        <v>394.3</v>
      </c>
      <c r="T28" s="518">
        <f t="shared" si="4"/>
        <v>4144.0068329737969</v>
      </c>
      <c r="V28" s="85">
        <v>2197.7764937884085</v>
      </c>
      <c r="W28" s="83">
        <v>362.1</v>
      </c>
      <c r="X28" s="518">
        <f t="shared" si="5"/>
        <v>6069.5291184435464</v>
      </c>
      <c r="Z28" s="85">
        <v>4477.247838799889</v>
      </c>
      <c r="AA28" s="83">
        <v>1311.6</v>
      </c>
      <c r="AB28" s="518">
        <f t="shared" si="6"/>
        <v>3413.5771872521268</v>
      </c>
      <c r="AD28" s="85">
        <v>2287.9841858876134</v>
      </c>
      <c r="AE28" s="83">
        <v>407</v>
      </c>
      <c r="AF28" s="518">
        <f t="shared" si="7"/>
        <v>5621.5827663086329</v>
      </c>
      <c r="AH28" s="85">
        <v>6948.4713449222554</v>
      </c>
      <c r="AI28" s="83">
        <v>115.3</v>
      </c>
      <c r="AJ28" s="518">
        <f t="shared" si="8"/>
        <v>60264.278793774982</v>
      </c>
    </row>
    <row r="29" spans="1:36" s="799" customFormat="1">
      <c r="A29" s="1038">
        <v>2010</v>
      </c>
      <c r="B29" s="475">
        <v>6661.5588267338644</v>
      </c>
      <c r="C29" s="475">
        <v>158.9</v>
      </c>
      <c r="D29" s="516">
        <f t="shared" si="0"/>
        <v>41922.963037972717</v>
      </c>
      <c r="F29" s="474">
        <v>1051.4102602150137</v>
      </c>
      <c r="G29" s="475">
        <v>202.9</v>
      </c>
      <c r="H29" s="516">
        <f t="shared" si="1"/>
        <v>5181.9135545343215</v>
      </c>
      <c r="J29" s="474">
        <v>5474.3451419916855</v>
      </c>
      <c r="K29" s="475">
        <v>294.10000000000002</v>
      </c>
      <c r="L29" s="516">
        <f t="shared" si="2"/>
        <v>18613.8903161907</v>
      </c>
      <c r="N29" s="474">
        <v>645.94651119613638</v>
      </c>
      <c r="O29" s="475">
        <v>341.1</v>
      </c>
      <c r="P29" s="516">
        <f t="shared" si="3"/>
        <v>1893.7159519089307</v>
      </c>
      <c r="R29" s="474">
        <v>1603.7037729122178</v>
      </c>
      <c r="S29" s="475">
        <v>372</v>
      </c>
      <c r="T29" s="516">
        <f t="shared" si="4"/>
        <v>4311.0316476134885</v>
      </c>
      <c r="V29" s="474">
        <v>2367.0335774262021</v>
      </c>
      <c r="W29" s="475">
        <v>360.7</v>
      </c>
      <c r="X29" s="516">
        <f t="shared" si="5"/>
        <v>6562.3331783371277</v>
      </c>
      <c r="Z29" s="474">
        <v>4535.3877084615497</v>
      </c>
      <c r="AA29" s="475">
        <v>1284.5999999999999</v>
      </c>
      <c r="AB29" s="516">
        <f t="shared" si="6"/>
        <v>3530.5836123786003</v>
      </c>
      <c r="AD29" s="474">
        <v>2255.1385359996102</v>
      </c>
      <c r="AE29" s="475">
        <v>396.8</v>
      </c>
      <c r="AF29" s="516">
        <f t="shared" si="7"/>
        <v>5683.3128427409538</v>
      </c>
      <c r="AH29" s="474">
        <v>7850.478092909716</v>
      </c>
      <c r="AI29" s="475">
        <v>114</v>
      </c>
      <c r="AJ29" s="516">
        <f t="shared" si="8"/>
        <v>68863.842920260664</v>
      </c>
    </row>
    <row r="30" spans="1:36">
      <c r="A30" s="928"/>
    </row>
    <row r="31" spans="1:36" s="797" customFormat="1">
      <c r="A31" s="824"/>
      <c r="B31" s="824" t="s">
        <v>762</v>
      </c>
      <c r="C31" s="824"/>
      <c r="D31" s="824"/>
      <c r="F31" s="824" t="s">
        <v>762</v>
      </c>
      <c r="G31" s="824"/>
      <c r="H31" s="824"/>
      <c r="J31" s="824" t="s">
        <v>762</v>
      </c>
      <c r="K31" s="824"/>
      <c r="L31" s="824"/>
      <c r="N31" s="824" t="s">
        <v>762</v>
      </c>
      <c r="O31" s="824"/>
      <c r="P31" s="824"/>
      <c r="R31" s="824" t="s">
        <v>762</v>
      </c>
      <c r="S31" s="824"/>
      <c r="T31" s="824"/>
      <c r="V31" s="824" t="s">
        <v>762</v>
      </c>
      <c r="W31" s="824"/>
      <c r="X31" s="824"/>
      <c r="Z31" s="824" t="s">
        <v>762</v>
      </c>
      <c r="AA31" s="824"/>
      <c r="AB31" s="824"/>
      <c r="AD31" s="824" t="s">
        <v>762</v>
      </c>
      <c r="AE31" s="824"/>
      <c r="AF31" s="824"/>
      <c r="AH31" s="824" t="s">
        <v>762</v>
      </c>
      <c r="AI31" s="824"/>
      <c r="AJ31" s="824"/>
    </row>
    <row r="32" spans="1:36">
      <c r="A32" s="815" t="s">
        <v>1030</v>
      </c>
      <c r="B32" s="821">
        <f>IF(ISERROR((POWER(B29/B9,1/20)-1)*100),"..",(POWER(B29/B9,1/20)-1)*100)</f>
        <v>8.4356075709446152</v>
      </c>
      <c r="C32" s="821">
        <f>IF(ISERROR((POWER(C29/C9,1/20)-1)*100),"..",(POWER(C29/C9,1/20)-1)*100)</f>
        <v>-0.89497641204571154</v>
      </c>
      <c r="D32" s="822">
        <f>IF(ISERROR((POWER(D29/D9,1/20)-1)*100),"..",(POWER(D29/D9,1/20)-1)*100)</f>
        <v>9.4148446215842405</v>
      </c>
      <c r="F32" s="858">
        <f>IF(ISERROR((POWER(F29/F9,1/20)-1)*100),"..",(POWER(F29/F9,1/20)-1)*100)</f>
        <v>10.791116624030073</v>
      </c>
      <c r="G32" s="821">
        <f>IF(ISERROR((POWER(G29/G9,1/20)-1)*100),"..",(POWER(G29/G9,1/20)-1)*100)</f>
        <v>-1.9721721674039849</v>
      </c>
      <c r="H32" s="822">
        <f>IF(ISERROR((POWER(H29/H9,1/20)-1)*100),"..",(POWER(H29/H9,1/20)-1)*100)</f>
        <v>13.020066927556705</v>
      </c>
      <c r="J32" s="858">
        <f>IF(ISERROR((POWER(J29/J9,1/20)-1)*100),"..",(POWER(J29/J9,1/20)-1)*100)</f>
        <v>11.957768286674231</v>
      </c>
      <c r="K32" s="821">
        <f>IF(ISERROR((POWER(K29/K9,1/20)-1)*100),"..",(POWER(K29/K9,1/20)-1)*100)</f>
        <v>2.2734978594484145</v>
      </c>
      <c r="L32" s="822">
        <f>IF(ISERROR((POWER(L29/L9,1/20)-1)*100),"..",(POWER(L29/L9,1/20)-1)*100)</f>
        <v>9.4689930724131788</v>
      </c>
      <c r="N32" s="858">
        <f>IF(ISERROR((POWER(N29/N9,1/20)-1)*100),"..",(POWER(N29/N9,1/20)-1)*100)</f>
        <v>6.5296642112425252</v>
      </c>
      <c r="O32" s="821">
        <f>IF(ISERROR((POWER(O29/O9,1/20)-1)*100),"..",(POWER(O29/O9,1/20)-1)*100)</f>
        <v>-2.2762140215162097</v>
      </c>
      <c r="P32" s="822">
        <f>IF(ISERROR((POWER(P29/P9,1/20)-1)*100),"..",(POWER(P29/P9,1/20)-1)*100)</f>
        <v>9.0109875958935604</v>
      </c>
      <c r="R32" s="858">
        <f>IF(ISERROR((POWER(R29/R9,1/20)-1)*100),"..",(POWER(R29/R9,1/20)-1)*100)</f>
        <v>3.2718609820361788</v>
      </c>
      <c r="S32" s="821">
        <f>IF(ISERROR((POWER(S29/S9,1/20)-1)*100),"..",(POWER(S29/S9,1/20)-1)*100)</f>
        <v>-1.739491667393489</v>
      </c>
      <c r="T32" s="822">
        <f>IF(ISERROR((POWER(T29/T9,1/20)-1)*100),"..",(POWER(T29/T9,1/20)-1)*100)</f>
        <v>5.1000679056804055</v>
      </c>
      <c r="V32" s="858">
        <f>IF(ISERROR((POWER(V29/V9,1/20)-1)*100),"..",(POWER(V29/V9,1/20)-1)*100)</f>
        <v>2.7823455652412621</v>
      </c>
      <c r="W32" s="821">
        <f>IF(ISERROR((POWER(W29/W9,1/20)-1)*100),"..",(POWER(W29/W9,1/20)-1)*100)</f>
        <v>-3.1813648302797537</v>
      </c>
      <c r="X32" s="822">
        <f>IF(ISERROR((POWER(X29/X9,1/20)-1)*100),"..",(POWER(X29/X9,1/20)-1)*100)</f>
        <v>6.1596720353130463</v>
      </c>
      <c r="Z32" s="858">
        <f>IF(ISERROR((POWER(Z29/Z9,1/20)-1)*100),"..",(POWER(Z29/Z9,1/20)-1)*100)</f>
        <v>6.8688266733057723</v>
      </c>
      <c r="AA32" s="821">
        <f>IF(ISERROR((POWER(AA29/AA9,1/20)-1)*100),"..",(POWER(AA29/AA9,1/20)-1)*100)</f>
        <v>-1.1225854190373807</v>
      </c>
      <c r="AB32" s="822">
        <f>IF(ISERROR((POWER(AB29/AB9,1/20)-1)*100),"..",(POWER(AB29/AB9,1/20)-1)*100)</f>
        <v>8.0821410290816473</v>
      </c>
      <c r="AD32" s="858">
        <f>IF(ISERROR((POWER(AD29/AD9,1/20)-1)*100),"..",(POWER(AD29/AD9,1/20)-1)*100)</f>
        <v>4.5426051120498689</v>
      </c>
      <c r="AE32" s="821">
        <f>IF(ISERROR((POWER(AE29/AE9,1/20)-1)*100),"..",(POWER(AE29/AE9,1/20)-1)*100)</f>
        <v>-2.4164400133329322</v>
      </c>
      <c r="AF32" s="822">
        <f>IF(ISERROR((POWER(AF29/AF9,1/20)-1)*100),"..",(POWER(AF29/AF9,1/20)-1)*100)</f>
        <v>7.1313704135549383</v>
      </c>
      <c r="AH32" s="858">
        <f>IF(ISERROR((POWER(AH29/AH9,1/20)-1)*100),"..",(POWER(AH29/AH9,1/20)-1)*100)</f>
        <v>12.083902823107252</v>
      </c>
      <c r="AI32" s="821">
        <f>IF(ISERROR((POWER(AI29/AI9,1/20)-1)*100),"..",(POWER(AI29/AI9,1/20)-1)*100)</f>
        <v>-1.4539832146641118</v>
      </c>
      <c r="AJ32" s="822">
        <f>IF(ISERROR((POWER(AJ29/AJ9,1/20)-1)*100),"..",(POWER(AJ29/AJ9,1/20)-1)*100)</f>
        <v>13.737628855422045</v>
      </c>
    </row>
    <row r="34" spans="1:34">
      <c r="A34" s="482" t="s">
        <v>1029</v>
      </c>
      <c r="B34" s="482" t="s">
        <v>1028</v>
      </c>
      <c r="C34" s="799"/>
      <c r="J34" s="482" t="s">
        <v>1028</v>
      </c>
      <c r="R34" s="482" t="s">
        <v>1028</v>
      </c>
      <c r="Z34" s="482" t="s">
        <v>1028</v>
      </c>
      <c r="AH34" s="482" t="s">
        <v>1028</v>
      </c>
    </row>
    <row r="35" spans="1:34">
      <c r="B35" s="482" t="s">
        <v>1027</v>
      </c>
      <c r="C35" s="799"/>
      <c r="J35" s="482" t="s">
        <v>1027</v>
      </c>
      <c r="R35" s="482" t="s">
        <v>1027</v>
      </c>
      <c r="Z35" s="482" t="s">
        <v>1027</v>
      </c>
      <c r="AH35" s="482" t="s">
        <v>1027</v>
      </c>
    </row>
    <row r="36" spans="1:34">
      <c r="C36" s="799"/>
    </row>
    <row r="37" spans="1:34">
      <c r="C37" s="799"/>
    </row>
    <row r="38" spans="1:34">
      <c r="C38" s="799"/>
    </row>
    <row r="39" spans="1:34">
      <c r="C39" s="799"/>
    </row>
    <row r="40" spans="1:34">
      <c r="C40" s="799"/>
    </row>
    <row r="41" spans="1:34">
      <c r="C41" s="799"/>
    </row>
    <row r="42" spans="1:34">
      <c r="C42" s="799"/>
    </row>
    <row r="43" spans="1:34">
      <c r="C43" s="799"/>
    </row>
  </sheetData>
  <mergeCells count="9">
    <mergeCell ref="Z3:AB3"/>
    <mergeCell ref="AD3:AF3"/>
    <mergeCell ref="AH3:AJ3"/>
    <mergeCell ref="B3:D3"/>
    <mergeCell ref="F3:H3"/>
    <mergeCell ref="J3:L3"/>
    <mergeCell ref="N3:P3"/>
    <mergeCell ref="R3:T3"/>
    <mergeCell ref="V3:X3"/>
  </mergeCells>
  <pageMargins left="0.70866141732283472" right="0.70866141732283472" top="0.74803149606299213" bottom="0.74803149606299213" header="0.31496062992125984" footer="0.31496062992125984"/>
  <pageSetup orientation="landscape" horizontalDpi="0" verticalDpi="0" r:id="rId1"/>
  <colBreaks count="4" manualBreakCount="4">
    <brk id="9" max="1048575" man="1"/>
    <brk id="17" max="1048575" man="1"/>
    <brk id="25" max="1048575" man="1"/>
    <brk id="33" max="1048575" man="1"/>
  </colBreaks>
</worksheet>
</file>

<file path=xl/worksheets/sheet7.xml><?xml version="1.0" encoding="utf-8"?>
<worksheet xmlns="http://schemas.openxmlformats.org/spreadsheetml/2006/main" xmlns:r="http://schemas.openxmlformats.org/officeDocument/2006/relationships">
  <sheetPr>
    <tabColor theme="6"/>
  </sheetPr>
  <dimension ref="A1:W40"/>
  <sheetViews>
    <sheetView view="pageBreakPreview" zoomScaleNormal="100" zoomScaleSheetLayoutView="100" workbookViewId="0"/>
  </sheetViews>
  <sheetFormatPr defaultRowHeight="12.75"/>
  <cols>
    <col min="1" max="1" width="14.7109375" style="225" customWidth="1"/>
    <col min="2" max="7" width="12.7109375" style="17" customWidth="1"/>
    <col min="8" max="8" width="14.7109375" style="17" customWidth="1"/>
    <col min="9" max="9" width="12.7109375" style="17" customWidth="1"/>
    <col min="10" max="12" width="9.140625" style="17"/>
    <col min="13" max="13" width="8.5703125" style="17" customWidth="1"/>
    <col min="14" max="14" width="14.28515625" style="17" customWidth="1"/>
    <col min="15" max="15" width="9.28515625" style="17" customWidth="1"/>
    <col min="16" max="23" width="12.7109375" style="17" customWidth="1"/>
    <col min="24" max="16384" width="9.140625" style="17"/>
  </cols>
  <sheetData>
    <row r="1" spans="1:23" ht="15.75">
      <c r="A1" s="538" t="s">
        <v>856</v>
      </c>
      <c r="B1" s="19"/>
      <c r="C1" s="19"/>
      <c r="D1" s="19"/>
      <c r="E1" s="19"/>
      <c r="F1" s="19"/>
      <c r="G1" s="19"/>
      <c r="H1" s="19"/>
    </row>
    <row r="2" spans="1:23" ht="12.75" customHeight="1">
      <c r="A2" s="247"/>
      <c r="C2" s="160"/>
      <c r="D2" s="160"/>
      <c r="E2" s="160"/>
      <c r="F2" s="160"/>
      <c r="G2" s="160"/>
      <c r="H2" s="161"/>
    </row>
    <row r="3" spans="1:23">
      <c r="B3" s="1134" t="s">
        <v>170</v>
      </c>
      <c r="C3" s="1135"/>
      <c r="D3" s="1135"/>
      <c r="E3" s="1135"/>
      <c r="F3" s="1135"/>
      <c r="G3" s="1135"/>
      <c r="H3" s="1144"/>
      <c r="I3" s="155"/>
      <c r="O3" s="1141" t="s">
        <v>170</v>
      </c>
      <c r="P3" s="1142"/>
      <c r="Q3" s="1142"/>
      <c r="R3" s="1142"/>
      <c r="S3" s="1142"/>
      <c r="T3" s="1142"/>
      <c r="U3" s="1142"/>
      <c r="V3" s="1142"/>
      <c r="W3" s="1143"/>
    </row>
    <row r="4" spans="1:23" ht="60" customHeight="1">
      <c r="B4" s="128" t="s">
        <v>157</v>
      </c>
      <c r="C4" s="128" t="s">
        <v>156</v>
      </c>
      <c r="D4" s="128" t="s">
        <v>142</v>
      </c>
      <c r="E4" s="128" t="s">
        <v>141</v>
      </c>
      <c r="F4" s="128" t="s">
        <v>161</v>
      </c>
      <c r="G4" s="128" t="s">
        <v>160</v>
      </c>
      <c r="H4" s="128" t="s">
        <v>169</v>
      </c>
      <c r="I4" s="156" t="s">
        <v>168</v>
      </c>
      <c r="N4" s="119"/>
      <c r="O4" s="120" t="s">
        <v>612</v>
      </c>
      <c r="P4" s="96" t="s">
        <v>157</v>
      </c>
      <c r="Q4" s="96" t="s">
        <v>156</v>
      </c>
      <c r="R4" s="96" t="s">
        <v>142</v>
      </c>
      <c r="S4" s="96" t="s">
        <v>141</v>
      </c>
      <c r="T4" s="96" t="s">
        <v>161</v>
      </c>
      <c r="U4" s="96" t="s">
        <v>160</v>
      </c>
      <c r="V4" s="96" t="s">
        <v>159</v>
      </c>
      <c r="W4" s="96" t="s">
        <v>611</v>
      </c>
    </row>
    <row r="5" spans="1:23">
      <c r="A5" s="209" t="s">
        <v>155</v>
      </c>
      <c r="B5" s="130" t="s">
        <v>164</v>
      </c>
      <c r="C5" s="131">
        <v>2.0254101936</v>
      </c>
      <c r="D5" s="131">
        <v>1.4812854356</v>
      </c>
      <c r="E5" s="131">
        <v>5.3211297555000003</v>
      </c>
      <c r="F5" s="131">
        <v>1.9218116895999999</v>
      </c>
      <c r="G5" s="131">
        <v>4.8146029737999996</v>
      </c>
      <c r="H5" s="157">
        <v>1.331811836</v>
      </c>
      <c r="I5" s="132">
        <v>2005</v>
      </c>
      <c r="N5" s="133" t="s">
        <v>155</v>
      </c>
      <c r="O5" s="96">
        <v>2</v>
      </c>
      <c r="P5" s="121" t="s">
        <v>164</v>
      </c>
      <c r="Q5" s="122">
        <v>2.0254101936</v>
      </c>
      <c r="R5" s="122">
        <v>1.4812854356</v>
      </c>
      <c r="S5" s="122">
        <v>5.3211297555000003</v>
      </c>
      <c r="T5" s="122">
        <v>1.9218116895999999</v>
      </c>
      <c r="U5" s="122">
        <v>4.8146029737999996</v>
      </c>
      <c r="V5" s="122">
        <v>1.331811836</v>
      </c>
      <c r="W5" s="123">
        <f>AVERAGE(P5:V5)</f>
        <v>2.8160086473499999</v>
      </c>
    </row>
    <row r="6" spans="1:23">
      <c r="A6" s="210" t="s">
        <v>154</v>
      </c>
      <c r="B6" s="134" t="s">
        <v>164</v>
      </c>
      <c r="C6" s="135">
        <v>0.55539603230000001</v>
      </c>
      <c r="D6" s="135">
        <v>3.8094546176000001</v>
      </c>
      <c r="E6" s="135">
        <v>3.1268309014</v>
      </c>
      <c r="F6" s="135">
        <v>0.84035373189999996</v>
      </c>
      <c r="G6" s="135">
        <v>1.6516296364</v>
      </c>
      <c r="H6" s="158">
        <v>1.2088841960000001</v>
      </c>
      <c r="I6" s="136">
        <v>2006</v>
      </c>
      <c r="N6" s="133" t="s">
        <v>154</v>
      </c>
      <c r="O6" s="96">
        <v>7</v>
      </c>
      <c r="P6" s="124" t="s">
        <v>164</v>
      </c>
      <c r="Q6" s="30">
        <v>0.55539603230000001</v>
      </c>
      <c r="R6" s="30">
        <v>3.8094546176000001</v>
      </c>
      <c r="S6" s="30">
        <v>3.1268309014</v>
      </c>
      <c r="T6" s="30">
        <v>0.84035373189999996</v>
      </c>
      <c r="U6" s="30">
        <v>1.6516296364</v>
      </c>
      <c r="V6" s="30">
        <v>1.2088841960000001</v>
      </c>
      <c r="W6" s="125">
        <f t="shared" ref="W6:W18" si="0">AVERAGE(P6:V6)</f>
        <v>1.8654248525999997</v>
      </c>
    </row>
    <row r="7" spans="1:23">
      <c r="A7" s="210" t="s">
        <v>166</v>
      </c>
      <c r="B7" s="134" t="s">
        <v>164</v>
      </c>
      <c r="C7" s="135">
        <v>1.1812386294999999</v>
      </c>
      <c r="D7" s="135">
        <v>1.0414923970000001</v>
      </c>
      <c r="E7" s="135">
        <v>0</v>
      </c>
      <c r="F7" s="135">
        <v>0.58187717289999996</v>
      </c>
      <c r="G7" s="135">
        <v>1.5809705487000001</v>
      </c>
      <c r="H7" s="158">
        <v>0.93119594240000003</v>
      </c>
      <c r="I7" s="136">
        <v>2006</v>
      </c>
      <c r="N7" s="133" t="s">
        <v>166</v>
      </c>
      <c r="O7" s="96">
        <v>12</v>
      </c>
      <c r="P7" s="124" t="s">
        <v>164</v>
      </c>
      <c r="Q7" s="30">
        <v>1.1812386294999999</v>
      </c>
      <c r="R7" s="30">
        <v>1.0414923970000001</v>
      </c>
      <c r="S7" s="30">
        <v>0</v>
      </c>
      <c r="T7" s="30">
        <v>0.58187717289999996</v>
      </c>
      <c r="U7" s="30">
        <v>1.5809705487000001</v>
      </c>
      <c r="V7" s="30">
        <v>0.93119594240000003</v>
      </c>
      <c r="W7" s="125">
        <f t="shared" si="0"/>
        <v>0.88612911508333347</v>
      </c>
    </row>
    <row r="8" spans="1:23">
      <c r="A8" s="210" t="s">
        <v>153</v>
      </c>
      <c r="B8" s="134" t="s">
        <v>164</v>
      </c>
      <c r="C8" s="135">
        <v>0.74749382819999999</v>
      </c>
      <c r="D8" s="135">
        <v>1.8880043868</v>
      </c>
      <c r="E8" s="135">
        <v>4.8175431106</v>
      </c>
      <c r="F8" s="135">
        <v>1.7075672388000001</v>
      </c>
      <c r="G8" s="135">
        <v>1.6265168209</v>
      </c>
      <c r="H8" s="158">
        <v>3.0955400450999999</v>
      </c>
      <c r="I8" s="136">
        <v>2007</v>
      </c>
      <c r="N8" s="133" t="s">
        <v>153</v>
      </c>
      <c r="O8" s="96">
        <v>4</v>
      </c>
      <c r="P8" s="124" t="s">
        <v>164</v>
      </c>
      <c r="Q8" s="30">
        <v>0.74749382819999999</v>
      </c>
      <c r="R8" s="30">
        <v>1.8880043868</v>
      </c>
      <c r="S8" s="30">
        <v>4.8175431106</v>
      </c>
      <c r="T8" s="30">
        <v>1.7075672388000001</v>
      </c>
      <c r="U8" s="30">
        <v>1.6265168209</v>
      </c>
      <c r="V8" s="30">
        <v>3.0955400450999999</v>
      </c>
      <c r="W8" s="125">
        <f t="shared" si="0"/>
        <v>2.3137775717333335</v>
      </c>
    </row>
    <row r="9" spans="1:23">
      <c r="A9" s="210" t="s">
        <v>152</v>
      </c>
      <c r="B9" s="134" t="s">
        <v>164</v>
      </c>
      <c r="C9" s="135">
        <v>0.4308252427</v>
      </c>
      <c r="D9" s="135">
        <v>0.37879259859999997</v>
      </c>
      <c r="E9" s="135">
        <v>5.6093189963999999</v>
      </c>
      <c r="F9" s="135">
        <v>3.3853869828000001</v>
      </c>
      <c r="G9" s="135">
        <v>3.7193596798000002</v>
      </c>
      <c r="H9" s="158">
        <v>0.92830060069999998</v>
      </c>
      <c r="I9" s="136">
        <v>2006</v>
      </c>
      <c r="N9" s="133" t="s">
        <v>152</v>
      </c>
      <c r="O9" s="96">
        <v>3</v>
      </c>
      <c r="P9" s="124" t="s">
        <v>164</v>
      </c>
      <c r="Q9" s="30">
        <v>0.4308252427</v>
      </c>
      <c r="R9" s="30">
        <v>0.37879259859999997</v>
      </c>
      <c r="S9" s="30">
        <v>5.6093189963999999</v>
      </c>
      <c r="T9" s="30">
        <v>3.3853869828000001</v>
      </c>
      <c r="U9" s="30">
        <v>3.7193596798000002</v>
      </c>
      <c r="V9" s="30">
        <v>0.92830060069999998</v>
      </c>
      <c r="W9" s="125">
        <f t="shared" si="0"/>
        <v>2.4086640168333333</v>
      </c>
    </row>
    <row r="10" spans="1:23">
      <c r="A10" s="210" t="s">
        <v>151</v>
      </c>
      <c r="B10" s="134">
        <v>0.43328100470000003</v>
      </c>
      <c r="C10" s="135">
        <v>0.33685601059999998</v>
      </c>
      <c r="D10" s="135">
        <v>0.58490566040000003</v>
      </c>
      <c r="E10" s="135">
        <v>3.5355805242999998</v>
      </c>
      <c r="F10" s="135">
        <v>1.8575268816999999</v>
      </c>
      <c r="G10" s="135">
        <v>1.7533522958000001</v>
      </c>
      <c r="H10" s="158">
        <v>1.2490652264</v>
      </c>
      <c r="I10" s="136">
        <v>2008</v>
      </c>
      <c r="J10" s="17" t="s">
        <v>165</v>
      </c>
      <c r="N10" s="133" t="s">
        <v>151</v>
      </c>
      <c r="O10" s="96">
        <v>10</v>
      </c>
      <c r="P10" s="124">
        <v>0.43328100470000003</v>
      </c>
      <c r="Q10" s="30">
        <v>0.33685601059999998</v>
      </c>
      <c r="R10" s="30">
        <v>0.58490566040000003</v>
      </c>
      <c r="S10" s="30">
        <v>3.5355805242999998</v>
      </c>
      <c r="T10" s="30">
        <v>1.8575268816999999</v>
      </c>
      <c r="U10" s="30">
        <v>1.7533522958000001</v>
      </c>
      <c r="V10" s="30">
        <v>1.2490652264</v>
      </c>
      <c r="W10" s="125">
        <f t="shared" si="0"/>
        <v>1.3929382291285712</v>
      </c>
    </row>
    <row r="11" spans="1:23">
      <c r="A11" s="210" t="s">
        <v>150</v>
      </c>
      <c r="B11" s="134">
        <v>3.5171892087000001</v>
      </c>
      <c r="C11" s="135">
        <v>0.24348930760000001</v>
      </c>
      <c r="D11" s="135">
        <v>0.36282339050000001</v>
      </c>
      <c r="E11" s="135">
        <v>0.75699753510000001</v>
      </c>
      <c r="F11" s="135">
        <v>0.79768604970000001</v>
      </c>
      <c r="G11" s="135">
        <v>1.5005730343999999</v>
      </c>
      <c r="H11" s="158">
        <v>0.63628863369999999</v>
      </c>
      <c r="I11" s="136">
        <v>2009</v>
      </c>
      <c r="N11" s="133" t="s">
        <v>150</v>
      </c>
      <c r="O11" s="96">
        <v>11</v>
      </c>
      <c r="P11" s="124">
        <v>3.5171892087000001</v>
      </c>
      <c r="Q11" s="30">
        <v>0.24348930760000001</v>
      </c>
      <c r="R11" s="30">
        <v>0.36282339050000001</v>
      </c>
      <c r="S11" s="30">
        <v>0.75699753510000001</v>
      </c>
      <c r="T11" s="30">
        <v>0.79768604970000001</v>
      </c>
      <c r="U11" s="30">
        <v>1.5005730343999999</v>
      </c>
      <c r="V11" s="30">
        <v>0.63628863369999999</v>
      </c>
      <c r="W11" s="125">
        <f t="shared" si="0"/>
        <v>1.1164353085285712</v>
      </c>
    </row>
    <row r="12" spans="1:23">
      <c r="A12" s="210" t="s">
        <v>149</v>
      </c>
      <c r="B12" s="134" t="s">
        <v>164</v>
      </c>
      <c r="C12" s="135">
        <v>0.9412161403</v>
      </c>
      <c r="D12" s="135">
        <v>1.3407306996999999</v>
      </c>
      <c r="E12" s="135">
        <v>0.85574049070000002</v>
      </c>
      <c r="F12" s="135">
        <v>4.2236522151999996</v>
      </c>
      <c r="G12" s="135">
        <v>3.4508776179999998</v>
      </c>
      <c r="H12" s="158">
        <v>2.3102158450000001</v>
      </c>
      <c r="I12" s="136">
        <v>2006</v>
      </c>
      <c r="N12" s="133" t="s">
        <v>149</v>
      </c>
      <c r="O12" s="96">
        <v>5</v>
      </c>
      <c r="P12" s="124" t="s">
        <v>164</v>
      </c>
      <c r="Q12" s="30">
        <v>0.9412161403</v>
      </c>
      <c r="R12" s="30">
        <v>1.3407306996999999</v>
      </c>
      <c r="S12" s="30">
        <v>0.85574049070000002</v>
      </c>
      <c r="T12" s="30">
        <v>4.2236522151999996</v>
      </c>
      <c r="U12" s="30">
        <v>3.4508776179999998</v>
      </c>
      <c r="V12" s="30">
        <v>2.3102158450000001</v>
      </c>
      <c r="W12" s="125">
        <f t="shared" si="0"/>
        <v>2.1870721681499998</v>
      </c>
    </row>
    <row r="13" spans="1:23">
      <c r="A13" s="210" t="s">
        <v>148</v>
      </c>
      <c r="B13" s="134">
        <v>0.26185428970000002</v>
      </c>
      <c r="C13" s="135">
        <v>0.48031114730000002</v>
      </c>
      <c r="D13" s="135">
        <v>0.43228347880000001</v>
      </c>
      <c r="E13" s="135">
        <v>1.6599564796999999</v>
      </c>
      <c r="F13" s="135">
        <v>1.6670672525000001</v>
      </c>
      <c r="G13" s="135">
        <v>1.7445235139999999</v>
      </c>
      <c r="H13" s="158">
        <v>1.5520173882999999</v>
      </c>
      <c r="I13" s="136">
        <v>2008</v>
      </c>
      <c r="N13" s="133" t="s">
        <v>148</v>
      </c>
      <c r="O13" s="96">
        <v>11</v>
      </c>
      <c r="P13" s="124">
        <v>0.26185428970000002</v>
      </c>
      <c r="Q13" s="30">
        <v>0.48031114730000002</v>
      </c>
      <c r="R13" s="30">
        <v>0.43228347880000001</v>
      </c>
      <c r="S13" s="30">
        <v>1.6599564796999999</v>
      </c>
      <c r="T13" s="30">
        <v>1.6670672525000001</v>
      </c>
      <c r="U13" s="30">
        <v>1.7445235139999999</v>
      </c>
      <c r="V13" s="30">
        <v>1.5520173882999999</v>
      </c>
      <c r="W13" s="125">
        <f t="shared" si="0"/>
        <v>1.1140019357571429</v>
      </c>
    </row>
    <row r="14" spans="1:23">
      <c r="A14" s="210" t="s">
        <v>147</v>
      </c>
      <c r="B14" s="134">
        <v>0.3196304526</v>
      </c>
      <c r="C14" s="135">
        <v>0.79929586819999998</v>
      </c>
      <c r="D14" s="135">
        <v>1.4215269615999999</v>
      </c>
      <c r="E14" s="135" t="s">
        <v>164</v>
      </c>
      <c r="F14" s="135">
        <v>1.1261677220999999</v>
      </c>
      <c r="G14" s="135">
        <v>6.2379574231000001</v>
      </c>
      <c r="H14" s="158">
        <v>1.3460926521000001</v>
      </c>
      <c r="I14" s="136">
        <v>2008</v>
      </c>
      <c r="N14" s="133" t="s">
        <v>147</v>
      </c>
      <c r="O14" s="96">
        <v>7</v>
      </c>
      <c r="P14" s="124">
        <v>0.3196304526</v>
      </c>
      <c r="Q14" s="30">
        <v>0.79929586819999998</v>
      </c>
      <c r="R14" s="30">
        <v>1.4215269615999999</v>
      </c>
      <c r="S14" s="30" t="s">
        <v>164</v>
      </c>
      <c r="T14" s="30">
        <v>1.1261677220999999</v>
      </c>
      <c r="U14" s="30">
        <v>6.2379574231000001</v>
      </c>
      <c r="V14" s="30">
        <v>1.3460926521000001</v>
      </c>
      <c r="W14" s="125">
        <f t="shared" si="0"/>
        <v>1.8751118466166667</v>
      </c>
    </row>
    <row r="15" spans="1:23">
      <c r="A15" s="210" t="s">
        <v>146</v>
      </c>
      <c r="B15" s="134">
        <v>1.062257131</v>
      </c>
      <c r="C15" s="135">
        <v>0.69162468509999997</v>
      </c>
      <c r="D15" s="135">
        <v>0.6816088226</v>
      </c>
      <c r="E15" s="135">
        <v>2.2948446569000001</v>
      </c>
      <c r="F15" s="135">
        <v>0.93064798599999998</v>
      </c>
      <c r="G15" s="135">
        <v>1.0907685792999999</v>
      </c>
      <c r="H15" s="158">
        <v>1.104541276</v>
      </c>
      <c r="I15" s="136">
        <v>2008</v>
      </c>
      <c r="N15" s="133" t="s">
        <v>146</v>
      </c>
      <c r="O15" s="96">
        <v>11</v>
      </c>
      <c r="P15" s="124">
        <v>1.062257131</v>
      </c>
      <c r="Q15" s="30">
        <v>0.69162468509999997</v>
      </c>
      <c r="R15" s="30">
        <v>0.6816088226</v>
      </c>
      <c r="S15" s="30">
        <v>2.2948446569000001</v>
      </c>
      <c r="T15" s="30">
        <v>0.93064798599999998</v>
      </c>
      <c r="U15" s="30">
        <v>1.0907685792999999</v>
      </c>
      <c r="V15" s="30">
        <v>1.104541276</v>
      </c>
      <c r="W15" s="125">
        <f t="shared" si="0"/>
        <v>1.1223275909857142</v>
      </c>
    </row>
    <row r="16" spans="1:23">
      <c r="A16" s="210" t="s">
        <v>145</v>
      </c>
      <c r="B16" s="134" t="s">
        <v>164</v>
      </c>
      <c r="C16" s="135">
        <v>0.40116703139999998</v>
      </c>
      <c r="D16" s="135">
        <v>2.3399091521000002</v>
      </c>
      <c r="E16" s="135">
        <v>2.5812800607000002</v>
      </c>
      <c r="F16" s="135">
        <v>2.1961348027000001</v>
      </c>
      <c r="G16" s="135">
        <v>3.7412515437999998</v>
      </c>
      <c r="H16" s="158">
        <v>1.8464840751</v>
      </c>
      <c r="I16" s="136">
        <v>2007</v>
      </c>
      <c r="N16" s="133" t="s">
        <v>145</v>
      </c>
      <c r="O16" s="96">
        <v>5</v>
      </c>
      <c r="P16" s="124" t="s">
        <v>164</v>
      </c>
      <c r="Q16" s="30">
        <v>0.40116703139999998</v>
      </c>
      <c r="R16" s="30">
        <v>2.3399091521000002</v>
      </c>
      <c r="S16" s="30">
        <v>2.5812800607000002</v>
      </c>
      <c r="T16" s="30">
        <v>2.1961348027000001</v>
      </c>
      <c r="U16" s="30">
        <v>3.7412515437999998</v>
      </c>
      <c r="V16" s="30">
        <v>1.8464840751</v>
      </c>
      <c r="W16" s="125">
        <f t="shared" si="0"/>
        <v>2.1843711109666666</v>
      </c>
    </row>
    <row r="17" spans="1:23">
      <c r="A17" s="210" t="s">
        <v>144</v>
      </c>
      <c r="B17" s="134" t="s">
        <v>164</v>
      </c>
      <c r="C17" s="135" t="s">
        <v>164</v>
      </c>
      <c r="D17" s="135" t="s">
        <v>164</v>
      </c>
      <c r="E17" s="135">
        <v>13.188662533</v>
      </c>
      <c r="F17" s="135">
        <v>0.8737683584</v>
      </c>
      <c r="G17" s="135">
        <v>1.3923247701000001</v>
      </c>
      <c r="H17" s="158">
        <v>0.51103719380000001</v>
      </c>
      <c r="I17" s="136">
        <v>2006</v>
      </c>
      <c r="N17" s="133" t="s">
        <v>144</v>
      </c>
      <c r="O17" s="96">
        <v>1</v>
      </c>
      <c r="P17" s="124" t="s">
        <v>164</v>
      </c>
      <c r="Q17" s="30" t="s">
        <v>164</v>
      </c>
      <c r="R17" s="30" t="s">
        <v>164</v>
      </c>
      <c r="S17" s="30">
        <v>13.188662533</v>
      </c>
      <c r="T17" s="30">
        <v>0.8737683584</v>
      </c>
      <c r="U17" s="30">
        <v>1.3923247701000001</v>
      </c>
      <c r="V17" s="30">
        <v>0.51103719380000001</v>
      </c>
      <c r="W17" s="125">
        <f t="shared" si="0"/>
        <v>3.991448213825</v>
      </c>
    </row>
    <row r="18" spans="1:23">
      <c r="A18" s="211" t="s">
        <v>143</v>
      </c>
      <c r="B18" s="137" t="s">
        <v>164</v>
      </c>
      <c r="C18" s="138">
        <v>0.90057780430000001</v>
      </c>
      <c r="D18" s="138">
        <v>1.5634899302</v>
      </c>
      <c r="E18" s="138">
        <v>1.1482388105000001</v>
      </c>
      <c r="F18" s="138">
        <v>3.7542228657000001</v>
      </c>
      <c r="G18" s="138">
        <v>1.1231206826</v>
      </c>
      <c r="H18" s="159">
        <v>1.7892438095000001</v>
      </c>
      <c r="I18" s="139">
        <v>2008</v>
      </c>
      <c r="J18" s="17" t="s">
        <v>163</v>
      </c>
      <c r="N18" s="133" t="s">
        <v>143</v>
      </c>
      <c r="O18" s="96">
        <v>9</v>
      </c>
      <c r="P18" s="124" t="s">
        <v>164</v>
      </c>
      <c r="Q18" s="30">
        <v>0.90057780430000001</v>
      </c>
      <c r="R18" s="30">
        <v>1.5634899302</v>
      </c>
      <c r="S18" s="30">
        <v>1.1482388105000001</v>
      </c>
      <c r="T18" s="30">
        <v>3.7542228657000001</v>
      </c>
      <c r="U18" s="30">
        <v>1.1231206826</v>
      </c>
      <c r="V18" s="30">
        <v>1.7892438095000001</v>
      </c>
      <c r="W18" s="125">
        <f t="shared" si="0"/>
        <v>1.7131489838</v>
      </c>
    </row>
    <row r="19" spans="1:23">
      <c r="A19" s="140"/>
      <c r="B19" s="135"/>
      <c r="C19" s="135"/>
      <c r="D19" s="135"/>
      <c r="E19" s="135"/>
      <c r="F19" s="135"/>
      <c r="G19" s="135"/>
      <c r="H19" s="135"/>
      <c r="I19" s="141"/>
      <c r="N19" s="133" t="s">
        <v>611</v>
      </c>
      <c r="O19" s="133"/>
      <c r="P19" s="126">
        <f t="shared" ref="P19:V19" si="1">AVERAGE(P5:V18)</f>
        <v>1.8451623742430234</v>
      </c>
      <c r="Q19" s="127">
        <f t="shared" si="1"/>
        <v>1.89554328094272</v>
      </c>
      <c r="R19" s="127">
        <f t="shared" si="1"/>
        <v>2.0773379240055898</v>
      </c>
      <c r="S19" s="127">
        <f t="shared" si="1"/>
        <v>2.2176145251733099</v>
      </c>
      <c r="T19" s="127">
        <f t="shared" si="1"/>
        <v>1.9307013996813986</v>
      </c>
      <c r="U19" s="127">
        <f t="shared" si="1"/>
        <v>1.9584620817180554</v>
      </c>
      <c r="V19" s="127">
        <f t="shared" si="1"/>
        <v>1.6724135111235117</v>
      </c>
      <c r="W19" s="142">
        <f>AVERAGE(P19:V19)</f>
        <v>1.9424621566982299</v>
      </c>
    </row>
    <row r="20" spans="1:23" s="601" customFormat="1">
      <c r="A20" s="245" t="s">
        <v>162</v>
      </c>
      <c r="W20" s="93"/>
    </row>
    <row r="21" spans="1:23">
      <c r="W21" s="93"/>
    </row>
    <row r="22" spans="1:23">
      <c r="A22" s="248"/>
      <c r="B22" s="143"/>
      <c r="C22" s="143"/>
      <c r="D22" s="143"/>
      <c r="E22" s="143"/>
      <c r="F22" s="143"/>
      <c r="G22" s="144"/>
      <c r="I22" s="145"/>
    </row>
    <row r="23" spans="1:23">
      <c r="A23" s="249"/>
      <c r="B23" s="147"/>
      <c r="C23" s="147"/>
      <c r="D23" s="147"/>
      <c r="E23" s="147"/>
      <c r="F23" s="147"/>
      <c r="G23" s="147"/>
      <c r="I23" s="146"/>
    </row>
    <row r="24" spans="1:23">
      <c r="A24" s="148"/>
      <c r="B24" s="149"/>
      <c r="C24" s="149"/>
      <c r="D24" s="149"/>
      <c r="E24" s="149"/>
      <c r="F24" s="149"/>
      <c r="G24" s="150"/>
      <c r="I24" s="148"/>
    </row>
    <row r="25" spans="1:23">
      <c r="A25" s="151"/>
      <c r="B25" s="152"/>
      <c r="C25" s="152"/>
      <c r="D25" s="152"/>
      <c r="E25" s="152"/>
      <c r="F25" s="152"/>
      <c r="G25" s="152"/>
      <c r="H25" s="153"/>
      <c r="I25" s="151"/>
    </row>
    <row r="26" spans="1:23">
      <c r="A26" s="151"/>
      <c r="B26" s="154"/>
      <c r="C26" s="154"/>
      <c r="D26" s="154"/>
      <c r="E26" s="154"/>
      <c r="F26" s="154"/>
      <c r="G26" s="154"/>
      <c r="H26" s="153"/>
      <c r="I26" s="151"/>
    </row>
    <row r="27" spans="1:23">
      <c r="A27" s="151"/>
      <c r="B27" s="152"/>
      <c r="C27" s="152"/>
      <c r="D27" s="152"/>
      <c r="E27" s="152"/>
      <c r="F27" s="152"/>
      <c r="G27" s="152"/>
      <c r="H27" s="153"/>
      <c r="I27" s="151"/>
    </row>
    <row r="28" spans="1:23">
      <c r="A28" s="151"/>
      <c r="B28" s="154"/>
      <c r="C28" s="154"/>
      <c r="D28" s="154"/>
      <c r="E28" s="154"/>
      <c r="F28" s="154"/>
      <c r="G28" s="154"/>
      <c r="H28" s="153"/>
      <c r="I28" s="151"/>
    </row>
    <row r="29" spans="1:23">
      <c r="A29" s="151"/>
      <c r="B29" s="152"/>
      <c r="C29" s="152"/>
      <c r="D29" s="152"/>
      <c r="E29" s="152"/>
      <c r="F29" s="152"/>
      <c r="G29" s="152"/>
      <c r="H29" s="153"/>
      <c r="I29" s="151"/>
    </row>
    <row r="30" spans="1:23">
      <c r="A30" s="151"/>
      <c r="B30" s="154"/>
      <c r="C30" s="154"/>
      <c r="D30" s="154"/>
      <c r="E30" s="154"/>
      <c r="F30" s="154"/>
      <c r="G30" s="154"/>
      <c r="H30" s="153"/>
      <c r="I30" s="151"/>
    </row>
    <row r="31" spans="1:23">
      <c r="A31" s="151"/>
      <c r="B31" s="152"/>
      <c r="C31" s="152"/>
      <c r="D31" s="152"/>
      <c r="E31" s="152"/>
      <c r="F31" s="152"/>
      <c r="G31" s="152"/>
      <c r="H31" s="153"/>
      <c r="I31" s="151"/>
    </row>
    <row r="32" spans="1:23">
      <c r="A32" s="151"/>
      <c r="B32" s="154"/>
      <c r="C32" s="154"/>
      <c r="D32" s="154"/>
      <c r="E32" s="154"/>
      <c r="F32" s="154"/>
      <c r="G32" s="154"/>
      <c r="H32" s="153"/>
      <c r="I32" s="151"/>
    </row>
    <row r="33" spans="1:9">
      <c r="A33" s="151"/>
      <c r="B33" s="152"/>
      <c r="C33" s="152"/>
      <c r="D33" s="152"/>
      <c r="E33" s="152"/>
      <c r="F33" s="152"/>
      <c r="G33" s="152"/>
      <c r="H33" s="153"/>
      <c r="I33" s="151"/>
    </row>
    <row r="34" spans="1:9">
      <c r="A34" s="151"/>
      <c r="B34" s="154"/>
      <c r="C34" s="154"/>
      <c r="D34" s="154"/>
      <c r="E34" s="154"/>
      <c r="F34" s="154"/>
      <c r="G34" s="154"/>
      <c r="H34" s="153"/>
      <c r="I34" s="151"/>
    </row>
    <row r="35" spans="1:9">
      <c r="A35" s="151"/>
      <c r="B35" s="152"/>
      <c r="C35" s="152"/>
      <c r="D35" s="152"/>
      <c r="E35" s="152"/>
      <c r="F35" s="152"/>
      <c r="G35" s="152"/>
      <c r="H35" s="153"/>
      <c r="I35" s="151"/>
    </row>
    <row r="36" spans="1:9">
      <c r="A36" s="151"/>
      <c r="B36" s="154"/>
      <c r="C36" s="154"/>
      <c r="D36" s="154"/>
      <c r="E36" s="154"/>
      <c r="F36" s="154"/>
      <c r="G36" s="154"/>
      <c r="H36" s="153"/>
      <c r="I36" s="151"/>
    </row>
    <row r="37" spans="1:9">
      <c r="A37" s="151"/>
      <c r="B37" s="152"/>
      <c r="C37" s="152"/>
      <c r="D37" s="152"/>
      <c r="E37" s="152"/>
      <c r="F37" s="152"/>
      <c r="G37" s="152"/>
      <c r="H37" s="153"/>
      <c r="I37" s="151"/>
    </row>
    <row r="38" spans="1:9">
      <c r="A38" s="151"/>
      <c r="B38" s="154"/>
      <c r="C38" s="154"/>
      <c r="D38" s="154"/>
      <c r="E38" s="154"/>
      <c r="F38" s="154"/>
      <c r="G38" s="154"/>
      <c r="H38" s="153"/>
      <c r="I38" s="151"/>
    </row>
    <row r="39" spans="1:9">
      <c r="B39" s="93"/>
      <c r="C39" s="93"/>
      <c r="D39" s="93"/>
      <c r="E39" s="93"/>
      <c r="F39" s="93"/>
      <c r="G39" s="93"/>
    </row>
    <row r="40" spans="1:9">
      <c r="H40" s="93"/>
    </row>
  </sheetData>
  <mergeCells count="2">
    <mergeCell ref="O3:W3"/>
    <mergeCell ref="B3:H3"/>
  </mergeCells>
  <hyperlinks>
    <hyperlink ref="A20" r:id="rId1" tooltip="Click once to display linked information. Click and hold to select this cell." display="http://dx.doi.org/10.1787/data-00561-en"/>
  </hyperlinks>
  <pageMargins left="0.70866141732283472" right="0.70866141732283472" top="0.74803149606299213" bottom="0.74803149606299213" header="0.31496062992125984" footer="0.31496062992125984"/>
  <pageSetup scale="85" orientation="portrait" horizontalDpi="0" verticalDpi="0" r:id="rId2"/>
  <colBreaks count="1" manualBreakCount="1">
    <brk id="9" max="1048575" man="1"/>
  </colBreaks>
</worksheet>
</file>

<file path=xl/worksheets/sheet70.xml><?xml version="1.0" encoding="utf-8"?>
<worksheet xmlns="http://schemas.openxmlformats.org/spreadsheetml/2006/main" xmlns:r="http://schemas.openxmlformats.org/officeDocument/2006/relationships">
  <dimension ref="A1:G30"/>
  <sheetViews>
    <sheetView zoomScaleNormal="100" workbookViewId="0"/>
  </sheetViews>
  <sheetFormatPr defaultRowHeight="11.25"/>
  <cols>
    <col min="1" max="1" width="9.140625" style="766"/>
    <col min="2" max="2" width="19.42578125" style="766" customWidth="1"/>
    <col min="3" max="3" width="13.7109375" style="766" customWidth="1"/>
    <col min="4" max="16384" width="9.140625" style="766"/>
  </cols>
  <sheetData>
    <row r="1" spans="1:7" ht="15.75">
      <c r="A1" s="511" t="s">
        <v>1061</v>
      </c>
      <c r="B1" s="793"/>
      <c r="C1" s="793"/>
      <c r="D1" s="793"/>
      <c r="E1" s="793"/>
      <c r="F1" s="793"/>
      <c r="G1" s="793"/>
    </row>
    <row r="2" spans="1:7">
      <c r="A2" s="793"/>
      <c r="B2" s="793"/>
      <c r="C2" s="793"/>
      <c r="D2" s="793"/>
      <c r="E2" s="793"/>
      <c r="F2" s="793"/>
      <c r="G2" s="793"/>
    </row>
    <row r="3" spans="1:7" ht="12.75">
      <c r="A3" s="951"/>
      <c r="B3" s="950" t="s">
        <v>1051</v>
      </c>
      <c r="C3" s="950" t="s">
        <v>1050</v>
      </c>
      <c r="D3" s="793"/>
      <c r="E3" s="793"/>
      <c r="F3" s="793"/>
      <c r="G3" s="793"/>
    </row>
    <row r="4" spans="1:7" ht="30" customHeight="1">
      <c r="A4" s="951"/>
      <c r="B4" s="952" t="s">
        <v>1049</v>
      </c>
      <c r="C4" s="486" t="s">
        <v>1048</v>
      </c>
      <c r="D4" s="793"/>
      <c r="E4" s="793"/>
      <c r="F4" s="793"/>
      <c r="G4" s="793"/>
    </row>
    <row r="5" spans="1:7" ht="12.75">
      <c r="A5" s="467">
        <v>1986</v>
      </c>
      <c r="B5" s="958">
        <v>0.7134292447058681</v>
      </c>
      <c r="C5" s="959" t="s">
        <v>164</v>
      </c>
      <c r="D5" s="793"/>
      <c r="E5" s="793"/>
      <c r="F5" s="793"/>
      <c r="G5" s="793"/>
    </row>
    <row r="6" spans="1:7" ht="12.75">
      <c r="A6" s="468">
        <v>1987</v>
      </c>
      <c r="B6" s="954">
        <v>0.73077006896148544</v>
      </c>
      <c r="C6" s="953">
        <f t="shared" ref="C6:C28" si="0">((B6/B5)-1)*100</f>
        <v>2.4306298605360155</v>
      </c>
      <c r="D6" s="793"/>
      <c r="E6" s="793"/>
      <c r="F6" s="793"/>
      <c r="G6" s="793"/>
    </row>
    <row r="7" spans="1:7" ht="12.75">
      <c r="A7" s="468">
        <v>1988</v>
      </c>
      <c r="B7" s="954">
        <v>0.75145654098000858</v>
      </c>
      <c r="C7" s="953">
        <f t="shared" si="0"/>
        <v>2.8307771345809529</v>
      </c>
      <c r="D7" s="793"/>
      <c r="E7" s="793"/>
      <c r="F7" s="793"/>
      <c r="G7" s="793"/>
    </row>
    <row r="8" spans="1:7" ht="12.75">
      <c r="A8" s="468">
        <v>1989</v>
      </c>
      <c r="B8" s="954">
        <v>0.76206497479756108</v>
      </c>
      <c r="C8" s="953">
        <f t="shared" si="0"/>
        <v>1.4117162123198135</v>
      </c>
      <c r="D8" s="793"/>
      <c r="E8" s="793"/>
      <c r="F8" s="793"/>
      <c r="G8" s="793"/>
    </row>
    <row r="9" spans="1:7" ht="12.75">
      <c r="A9" s="468">
        <v>1990</v>
      </c>
      <c r="B9" s="954">
        <v>0.77021050391043533</v>
      </c>
      <c r="C9" s="953">
        <f t="shared" si="0"/>
        <v>1.0688759334514852</v>
      </c>
      <c r="D9" s="793"/>
      <c r="E9" s="793"/>
      <c r="F9" s="793"/>
      <c r="G9" s="793"/>
    </row>
    <row r="10" spans="1:7" ht="12.75">
      <c r="A10" s="468">
        <v>1991</v>
      </c>
      <c r="B10" s="954">
        <v>0.82469988699851138</v>
      </c>
      <c r="C10" s="953">
        <f t="shared" si="0"/>
        <v>7.0746091894914542</v>
      </c>
      <c r="D10" s="793"/>
      <c r="E10" s="793"/>
      <c r="F10" s="793"/>
      <c r="G10" s="793"/>
    </row>
    <row r="11" spans="1:7" ht="12.75">
      <c r="A11" s="468">
        <v>1992</v>
      </c>
      <c r="B11" s="954">
        <v>0.81</v>
      </c>
      <c r="C11" s="953">
        <f t="shared" si="0"/>
        <v>-1.7824528935018291</v>
      </c>
      <c r="D11" s="793"/>
      <c r="E11" s="793"/>
      <c r="F11" s="793"/>
      <c r="G11" s="793"/>
    </row>
    <row r="12" spans="1:7" ht="12.75">
      <c r="A12" s="468">
        <v>1993</v>
      </c>
      <c r="B12" s="954">
        <v>0.81</v>
      </c>
      <c r="C12" s="953">
        <f t="shared" si="0"/>
        <v>0</v>
      </c>
      <c r="D12" s="793"/>
      <c r="E12" s="793"/>
      <c r="F12" s="793"/>
      <c r="G12" s="793"/>
    </row>
    <row r="13" spans="1:7" ht="12.75">
      <c r="A13" s="468">
        <v>1994</v>
      </c>
      <c r="B13" s="954">
        <v>0.78</v>
      </c>
      <c r="C13" s="953">
        <f t="shared" si="0"/>
        <v>-3.703703703703709</v>
      </c>
      <c r="D13" s="793"/>
      <c r="E13" s="793"/>
      <c r="F13" s="793"/>
      <c r="G13" s="793"/>
    </row>
    <row r="14" spans="1:7" ht="12.75">
      <c r="A14" s="468">
        <v>1995</v>
      </c>
      <c r="B14" s="954">
        <v>0.77</v>
      </c>
      <c r="C14" s="953">
        <f t="shared" si="0"/>
        <v>-1.2820512820512886</v>
      </c>
      <c r="D14" s="793"/>
      <c r="E14" s="793"/>
      <c r="F14" s="793"/>
      <c r="G14" s="793"/>
    </row>
    <row r="15" spans="1:7" ht="12.75">
      <c r="A15" s="468">
        <v>1996</v>
      </c>
      <c r="B15" s="954">
        <v>0.77</v>
      </c>
      <c r="C15" s="953">
        <f t="shared" si="0"/>
        <v>0</v>
      </c>
      <c r="D15" s="793"/>
      <c r="E15" s="793"/>
      <c r="F15" s="793"/>
      <c r="G15" s="793"/>
    </row>
    <row r="16" spans="1:7" ht="12.75">
      <c r="A16" s="468">
        <v>1997</v>
      </c>
      <c r="B16" s="954">
        <v>0.77</v>
      </c>
      <c r="C16" s="953">
        <f t="shared" si="0"/>
        <v>0</v>
      </c>
      <c r="D16" s="793"/>
      <c r="E16" s="793"/>
      <c r="F16" s="793"/>
      <c r="G16" s="793"/>
    </row>
    <row r="17" spans="1:7" ht="12.75">
      <c r="A17" s="468">
        <v>1998</v>
      </c>
      <c r="B17" s="954">
        <v>0.74</v>
      </c>
      <c r="C17" s="953">
        <f t="shared" si="0"/>
        <v>-3.8961038961038974</v>
      </c>
      <c r="D17" s="793"/>
      <c r="E17" s="793"/>
      <c r="F17" s="793"/>
      <c r="G17" s="793"/>
    </row>
    <row r="18" spans="1:7" ht="12.75">
      <c r="A18" s="468">
        <v>1999</v>
      </c>
      <c r="B18" s="954">
        <v>0.76</v>
      </c>
      <c r="C18" s="953">
        <f t="shared" si="0"/>
        <v>2.7027027027026973</v>
      </c>
      <c r="D18" s="793"/>
      <c r="E18" s="793"/>
      <c r="F18" s="793"/>
      <c r="G18" s="793"/>
    </row>
    <row r="19" spans="1:7" ht="12.75">
      <c r="A19" s="468">
        <v>2000</v>
      </c>
      <c r="B19" s="954">
        <v>0.77</v>
      </c>
      <c r="C19" s="953">
        <f t="shared" si="0"/>
        <v>1.3157894736842035</v>
      </c>
      <c r="D19" s="793"/>
      <c r="E19" s="793"/>
      <c r="F19" s="793"/>
      <c r="G19" s="793"/>
    </row>
    <row r="20" spans="1:7" ht="12.75">
      <c r="A20" s="468">
        <v>2001</v>
      </c>
      <c r="B20" s="954">
        <v>0.77</v>
      </c>
      <c r="C20" s="953">
        <f t="shared" si="0"/>
        <v>0</v>
      </c>
      <c r="D20" s="793"/>
      <c r="E20" s="793"/>
      <c r="F20" s="793"/>
      <c r="G20" s="793"/>
    </row>
    <row r="21" spans="1:7" ht="12.75">
      <c r="A21" s="468">
        <v>2002</v>
      </c>
      <c r="B21" s="954">
        <v>0.78</v>
      </c>
      <c r="C21" s="953">
        <f t="shared" si="0"/>
        <v>1.2987012987013102</v>
      </c>
      <c r="D21" s="793"/>
      <c r="E21" s="793"/>
      <c r="F21" s="793"/>
      <c r="G21" s="793"/>
    </row>
    <row r="22" spans="1:7" ht="12.75">
      <c r="A22" s="468">
        <v>2003</v>
      </c>
      <c r="B22" s="954">
        <v>0.82</v>
      </c>
      <c r="C22" s="953">
        <f t="shared" si="0"/>
        <v>5.12820512820511</v>
      </c>
      <c r="D22" s="793"/>
      <c r="E22" s="793"/>
      <c r="F22" s="793"/>
      <c r="G22" s="793"/>
    </row>
    <row r="23" spans="1:7" ht="12.75">
      <c r="A23" s="468">
        <v>2004</v>
      </c>
      <c r="B23" s="954">
        <v>0.86</v>
      </c>
      <c r="C23" s="953">
        <f t="shared" si="0"/>
        <v>4.8780487804878092</v>
      </c>
      <c r="D23" s="793"/>
      <c r="E23" s="793"/>
      <c r="F23" s="793"/>
      <c r="G23" s="793"/>
    </row>
    <row r="24" spans="1:7" ht="12.75">
      <c r="A24" s="468">
        <v>2005</v>
      </c>
      <c r="B24" s="954">
        <v>0.89</v>
      </c>
      <c r="C24" s="953">
        <f t="shared" si="0"/>
        <v>3.488372093023262</v>
      </c>
      <c r="D24" s="793"/>
      <c r="E24" s="793"/>
      <c r="F24" s="793"/>
      <c r="G24" s="793"/>
    </row>
    <row r="25" spans="1:7" ht="12.75">
      <c r="A25" s="468">
        <v>2006</v>
      </c>
      <c r="B25" s="954">
        <v>0.94</v>
      </c>
      <c r="C25" s="953">
        <f t="shared" si="0"/>
        <v>5.6179775280898792</v>
      </c>
      <c r="D25" s="793"/>
      <c r="E25" s="793"/>
      <c r="F25" s="793"/>
      <c r="G25" s="793"/>
    </row>
    <row r="26" spans="1:7" ht="12.75">
      <c r="A26" s="468">
        <v>2007</v>
      </c>
      <c r="B26" s="954">
        <v>0.99</v>
      </c>
      <c r="C26" s="953">
        <f t="shared" si="0"/>
        <v>5.319148936170226</v>
      </c>
      <c r="D26" s="793"/>
      <c r="E26" s="793"/>
      <c r="F26" s="793"/>
      <c r="G26" s="793"/>
    </row>
    <row r="27" spans="1:7" ht="12.75">
      <c r="A27" s="468">
        <v>2008</v>
      </c>
      <c r="B27" s="954">
        <v>1.02</v>
      </c>
      <c r="C27" s="953">
        <f t="shared" si="0"/>
        <v>3.0303030303030276</v>
      </c>
      <c r="D27" s="948"/>
      <c r="E27" s="793"/>
      <c r="F27" s="793"/>
      <c r="G27" s="793"/>
    </row>
    <row r="28" spans="1:7" ht="12.75">
      <c r="A28" s="955">
        <v>2009</v>
      </c>
      <c r="B28" s="956">
        <v>1</v>
      </c>
      <c r="C28" s="957">
        <f t="shared" si="0"/>
        <v>-1.9607843137254943</v>
      </c>
      <c r="D28" s="793"/>
      <c r="E28" s="793"/>
      <c r="F28" s="793"/>
      <c r="G28" s="793"/>
    </row>
    <row r="29" spans="1:7">
      <c r="A29" s="793"/>
      <c r="B29" s="793"/>
      <c r="C29" s="793"/>
      <c r="D29" s="793"/>
      <c r="E29" s="793"/>
      <c r="F29" s="793"/>
      <c r="G29" s="793"/>
    </row>
    <row r="30" spans="1:7">
      <c r="A30" s="793" t="s">
        <v>772</v>
      </c>
      <c r="B30" s="793" t="s">
        <v>1047</v>
      </c>
      <c r="C30" s="793"/>
      <c r="D30" s="793"/>
      <c r="E30" s="793"/>
      <c r="F30" s="793"/>
      <c r="G30" s="793"/>
    </row>
  </sheetData>
  <pageMargins left="0.7" right="0.7" top="0.75" bottom="0.75" header="0.3" footer="0.3"/>
  <pageSetup orientation="portrait" horizontalDpi="0" verticalDpi="0" r:id="rId1"/>
</worksheet>
</file>

<file path=xl/worksheets/sheet71.xml><?xml version="1.0" encoding="utf-8"?>
<worksheet xmlns="http://schemas.openxmlformats.org/spreadsheetml/2006/main" xmlns:r="http://schemas.openxmlformats.org/officeDocument/2006/relationships">
  <dimension ref="A1:V124"/>
  <sheetViews>
    <sheetView view="pageBreakPreview" zoomScale="60" zoomScaleNormal="70" workbookViewId="0"/>
  </sheetViews>
  <sheetFormatPr defaultRowHeight="11.25" outlineLevelCol="1"/>
  <cols>
    <col min="1" max="1" width="9.140625" style="1081"/>
    <col min="2" max="13" width="15.7109375" style="1058" customWidth="1"/>
    <col min="14" max="14" width="9.140625" style="1058"/>
    <col min="15" max="20" width="9.140625" style="1058" hidden="1" customWidth="1" outlineLevel="1"/>
    <col min="21" max="21" width="0" style="1058" hidden="1" customWidth="1" outlineLevel="1"/>
    <col min="22" max="22" width="9.140625" style="1058" collapsed="1"/>
    <col min="23" max="16384" width="9.140625" style="1058"/>
  </cols>
  <sheetData>
    <row r="1" spans="1:13" ht="15.75">
      <c r="A1" s="1057" t="s">
        <v>1079</v>
      </c>
    </row>
    <row r="2" spans="1:13">
      <c r="A2" s="1059"/>
    </row>
    <row r="3" spans="1:13" ht="12.75">
      <c r="A3" s="995"/>
      <c r="B3" s="1274" t="s">
        <v>170</v>
      </c>
      <c r="C3" s="1274"/>
      <c r="D3" s="1274"/>
      <c r="E3" s="1274"/>
      <c r="F3" s="1274"/>
      <c r="G3" s="1274"/>
      <c r="H3" s="1274"/>
      <c r="I3" s="1274"/>
      <c r="J3" s="1274"/>
      <c r="K3" s="1274"/>
      <c r="L3" s="1274"/>
      <c r="M3" s="1274"/>
    </row>
    <row r="4" spans="1:13" ht="45" customHeight="1">
      <c r="A4" s="995"/>
      <c r="B4" s="485" t="s">
        <v>88</v>
      </c>
      <c r="C4" s="485" t="s">
        <v>376</v>
      </c>
      <c r="D4" s="485" t="s">
        <v>296</v>
      </c>
      <c r="E4" s="485" t="s">
        <v>220</v>
      </c>
      <c r="F4" s="485" t="s">
        <v>656</v>
      </c>
      <c r="G4" s="485" t="s">
        <v>218</v>
      </c>
      <c r="H4" s="485" t="s">
        <v>181</v>
      </c>
      <c r="I4" s="485" t="s">
        <v>180</v>
      </c>
      <c r="J4" s="485" t="s">
        <v>655</v>
      </c>
      <c r="K4" s="485" t="s">
        <v>654</v>
      </c>
      <c r="L4" s="485" t="s">
        <v>179</v>
      </c>
      <c r="M4" s="485" t="s">
        <v>653</v>
      </c>
    </row>
    <row r="5" spans="1:13" ht="12.75">
      <c r="A5" s="1060">
        <v>1990</v>
      </c>
      <c r="B5" s="1061">
        <v>556.95492826002976</v>
      </c>
      <c r="C5" s="470">
        <v>200.39666840187402</v>
      </c>
      <c r="D5" s="470">
        <v>270.09766454352439</v>
      </c>
      <c r="E5" s="470">
        <v>258.10461538461539</v>
      </c>
      <c r="F5" s="470">
        <v>35.983827493261451</v>
      </c>
      <c r="G5" s="470">
        <v>259.68279596117259</v>
      </c>
      <c r="H5" s="470">
        <v>100.28350934199838</v>
      </c>
      <c r="I5" s="470">
        <v>697.47109207708775</v>
      </c>
      <c r="J5" s="470">
        <v>674.44268774703562</v>
      </c>
      <c r="K5" s="470">
        <v>331.81511254019296</v>
      </c>
      <c r="L5" s="470">
        <v>502.29346210995544</v>
      </c>
      <c r="M5" s="997">
        <v>58.111395646606915</v>
      </c>
    </row>
    <row r="6" spans="1:13" ht="12.75">
      <c r="A6" s="1062">
        <v>1991</v>
      </c>
      <c r="B6" s="1063">
        <v>626.9463716235033</v>
      </c>
      <c r="C6" s="80">
        <v>224.47317596566523</v>
      </c>
      <c r="D6" s="80">
        <v>324.05128205128204</v>
      </c>
      <c r="E6" s="80">
        <v>271.10787486515642</v>
      </c>
      <c r="F6" s="80">
        <v>51.927113702623906</v>
      </c>
      <c r="G6" s="80">
        <v>325.49015977145274</v>
      </c>
      <c r="H6" s="80">
        <v>115.18968692449356</v>
      </c>
      <c r="I6" s="80">
        <v>705.12265624999998</v>
      </c>
      <c r="J6" s="80">
        <v>949.8865979381444</v>
      </c>
      <c r="K6" s="80">
        <v>193.63796133567664</v>
      </c>
      <c r="L6" s="80">
        <v>638.47529411764708</v>
      </c>
      <c r="M6" s="999">
        <v>83.872645064054268</v>
      </c>
    </row>
    <row r="7" spans="1:13" ht="12.75">
      <c r="A7" s="1062">
        <v>1992</v>
      </c>
      <c r="B7" s="1063">
        <v>756.59204324221321</v>
      </c>
      <c r="C7" s="80">
        <v>240.4232987312572</v>
      </c>
      <c r="D7" s="80">
        <v>328.81188118811883</v>
      </c>
      <c r="E7" s="80">
        <v>319.1060025542784</v>
      </c>
      <c r="F7" s="80">
        <v>44.591891891891898</v>
      </c>
      <c r="G7" s="80">
        <v>382.56318545053733</v>
      </c>
      <c r="H7" s="80">
        <v>127.92687385740402</v>
      </c>
      <c r="I7" s="80">
        <v>881.0963855421686</v>
      </c>
      <c r="J7" s="80">
        <v>872.21167883211683</v>
      </c>
      <c r="K7" s="80">
        <v>197.50294695481335</v>
      </c>
      <c r="L7" s="80">
        <v>619.07212475633537</v>
      </c>
      <c r="M7" s="999">
        <v>118.25341914722446</v>
      </c>
    </row>
    <row r="8" spans="1:13" ht="12.75">
      <c r="A8" s="1062">
        <v>1993</v>
      </c>
      <c r="B8" s="1063">
        <v>799.28785409899501</v>
      </c>
      <c r="C8" s="80">
        <v>253.09090909090907</v>
      </c>
      <c r="D8" s="80">
        <v>315.62068965517244</v>
      </c>
      <c r="E8" s="80">
        <v>373.21796759941088</v>
      </c>
      <c r="F8" s="80">
        <v>46.834567901234564</v>
      </c>
      <c r="G8" s="80">
        <v>413.35459757194246</v>
      </c>
      <c r="H8" s="80">
        <v>353.80598290598294</v>
      </c>
      <c r="I8" s="80">
        <v>998.3808738664469</v>
      </c>
      <c r="J8" s="80">
        <v>924.99382716049388</v>
      </c>
      <c r="K8" s="80">
        <v>247.64832535885171</v>
      </c>
      <c r="L8" s="80">
        <v>466.53326904532304</v>
      </c>
      <c r="M8" s="999">
        <v>137.64427217915591</v>
      </c>
    </row>
    <row r="9" spans="1:13" ht="12.75">
      <c r="A9" s="1062">
        <v>1994</v>
      </c>
      <c r="B9" s="1063">
        <v>907.63131048802632</v>
      </c>
      <c r="C9" s="80">
        <v>343.9662853702589</v>
      </c>
      <c r="D9" s="80">
        <v>328.67976424361495</v>
      </c>
      <c r="E9" s="80">
        <v>497.20461095100859</v>
      </c>
      <c r="F9" s="80">
        <v>173.84375000000003</v>
      </c>
      <c r="G9" s="80">
        <v>448.75762395787626</v>
      </c>
      <c r="H9" s="80">
        <v>271.21529968454257</v>
      </c>
      <c r="I9" s="80">
        <v>732.74154589371983</v>
      </c>
      <c r="J9" s="80">
        <v>1331.2606060606061</v>
      </c>
      <c r="K9" s="80">
        <v>354.4502923976608</v>
      </c>
      <c r="L9" s="80">
        <v>479.72782874617741</v>
      </c>
      <c r="M9" s="999">
        <v>168.26104746317512</v>
      </c>
    </row>
    <row r="10" spans="1:13" ht="12.75">
      <c r="A10" s="1062">
        <v>1995</v>
      </c>
      <c r="B10" s="1063">
        <v>986.28316564230317</v>
      </c>
      <c r="C10" s="80">
        <v>443.73125720876584</v>
      </c>
      <c r="D10" s="80">
        <v>503.54916512059367</v>
      </c>
      <c r="E10" s="80">
        <v>645.93691275167794</v>
      </c>
      <c r="F10" s="80">
        <v>94.731266149870791</v>
      </c>
      <c r="G10" s="80">
        <v>503.47893686311585</v>
      </c>
      <c r="H10" s="80">
        <v>388.86494688922608</v>
      </c>
      <c r="I10" s="80">
        <v>1209.7454695222405</v>
      </c>
      <c r="J10" s="80">
        <v>1525.9831460674156</v>
      </c>
      <c r="K10" s="80">
        <v>377.85499058380412</v>
      </c>
      <c r="L10" s="80">
        <v>692.32452142206012</v>
      </c>
      <c r="M10" s="999">
        <v>197.23296703296703</v>
      </c>
    </row>
    <row r="11" spans="1:13" ht="12.75">
      <c r="A11" s="1062">
        <v>1996</v>
      </c>
      <c r="B11" s="1063">
        <v>1139.7670984234933</v>
      </c>
      <c r="C11" s="80">
        <v>552.65384615384619</v>
      </c>
      <c r="D11" s="80">
        <v>294.0415224913495</v>
      </c>
      <c r="E11" s="80">
        <v>820.05499276411012</v>
      </c>
      <c r="F11" s="80">
        <v>538.7473002159827</v>
      </c>
      <c r="G11" s="80">
        <v>600.07170693686669</v>
      </c>
      <c r="H11" s="80">
        <v>335.02865540044087</v>
      </c>
      <c r="I11" s="80">
        <v>1355.7090754877015</v>
      </c>
      <c r="J11" s="80">
        <v>1022.7267759562842</v>
      </c>
      <c r="K11" s="80">
        <v>400.98977505112481</v>
      </c>
      <c r="L11" s="80">
        <v>784.08525754884556</v>
      </c>
      <c r="M11" s="999">
        <v>328.23449920508745</v>
      </c>
    </row>
    <row r="12" spans="1:13" ht="12.75">
      <c r="A12" s="1062">
        <v>1997</v>
      </c>
      <c r="B12" s="1063">
        <v>1385.6657642942043</v>
      </c>
      <c r="C12" s="80">
        <v>410.08831448572965</v>
      </c>
      <c r="D12" s="80">
        <v>355.07220216606498</v>
      </c>
      <c r="E12" s="80">
        <v>629.17604617604627</v>
      </c>
      <c r="F12" s="80">
        <v>254.17803030303031</v>
      </c>
      <c r="G12" s="80">
        <v>645.22615278052649</v>
      </c>
      <c r="H12" s="80">
        <v>376.87965616045847</v>
      </c>
      <c r="I12" s="80">
        <v>1457.0525862068966</v>
      </c>
      <c r="J12" s="80">
        <v>1907.9146919431278</v>
      </c>
      <c r="K12" s="80">
        <v>364.50860420650093</v>
      </c>
      <c r="L12" s="80">
        <v>1130.5915750915751</v>
      </c>
      <c r="M12" s="999">
        <v>301.48455730954021</v>
      </c>
    </row>
    <row r="13" spans="1:13" ht="12.75">
      <c r="A13" s="1062">
        <v>1998</v>
      </c>
      <c r="B13" s="1063">
        <v>1666.3078225944378</v>
      </c>
      <c r="C13" s="80">
        <v>832.05924695459578</v>
      </c>
      <c r="D13" s="1063" t="s">
        <v>164</v>
      </c>
      <c r="E13" s="1063" t="s">
        <v>164</v>
      </c>
      <c r="F13" s="1063" t="s">
        <v>164</v>
      </c>
      <c r="G13" s="80">
        <v>842.24466314838583</v>
      </c>
      <c r="H13" s="80">
        <v>537.34501347708897</v>
      </c>
      <c r="I13" s="80">
        <v>1307.008210180624</v>
      </c>
      <c r="J13" s="80">
        <v>2644.1935483870966</v>
      </c>
      <c r="K13" s="80">
        <v>1570.99801980198</v>
      </c>
      <c r="L13" s="80">
        <v>1497.3186915887852</v>
      </c>
      <c r="M13" s="999">
        <v>383.70488721804514</v>
      </c>
    </row>
    <row r="14" spans="1:13" ht="12.75">
      <c r="A14" s="1062">
        <v>1999</v>
      </c>
      <c r="B14" s="1063">
        <v>1923.9064574508748</v>
      </c>
      <c r="C14" s="80">
        <v>937.24319066147859</v>
      </c>
      <c r="D14" s="80">
        <v>843.16592920353969</v>
      </c>
      <c r="E14" s="80">
        <v>1472.4112</v>
      </c>
      <c r="F14" s="80">
        <v>341.93348115299335</v>
      </c>
      <c r="G14" s="80">
        <v>1064.4440179142675</v>
      </c>
      <c r="H14" s="80">
        <v>414.47392438070403</v>
      </c>
      <c r="I14" s="80">
        <v>1829.2748287671232</v>
      </c>
      <c r="J14" s="80">
        <v>1748.2514970059881</v>
      </c>
      <c r="K14" s="80">
        <v>1705.1170212765958</v>
      </c>
      <c r="L14" s="80">
        <v>1789.2223291626565</v>
      </c>
      <c r="M14" s="999">
        <v>397.9133165829146</v>
      </c>
    </row>
    <row r="15" spans="1:13" ht="12.75">
      <c r="A15" s="1062">
        <v>2000</v>
      </c>
      <c r="B15" s="1063">
        <v>2184.1138798216357</v>
      </c>
      <c r="C15" s="80">
        <v>1188.2190834902697</v>
      </c>
      <c r="D15" s="80">
        <v>731.73960612691462</v>
      </c>
      <c r="E15" s="80">
        <v>1549.7990430622008</v>
      </c>
      <c r="F15" s="80">
        <v>1198.2197125256673</v>
      </c>
      <c r="G15" s="80">
        <v>1058.2855104134148</v>
      </c>
      <c r="H15" s="80">
        <v>409.28883495145629</v>
      </c>
      <c r="I15" s="80">
        <v>1609.858629661752</v>
      </c>
      <c r="J15" s="80">
        <v>1414.6302083333335</v>
      </c>
      <c r="K15" s="80">
        <v>877.42477876106193</v>
      </c>
      <c r="L15" s="80">
        <v>1930.2576744186047</v>
      </c>
      <c r="M15" s="999">
        <v>379.58538011695907</v>
      </c>
    </row>
    <row r="16" spans="1:13" ht="12.75">
      <c r="A16" s="1062">
        <v>2001</v>
      </c>
      <c r="B16" s="1063">
        <v>2198.4249874792827</v>
      </c>
      <c r="C16" s="80">
        <v>730.81787521079252</v>
      </c>
      <c r="D16" s="80">
        <v>521.86347517730496</v>
      </c>
      <c r="E16" s="80">
        <v>1199.1375</v>
      </c>
      <c r="F16" s="80">
        <v>527.58990536277599</v>
      </c>
      <c r="G16" s="80">
        <v>1175.4018926312958</v>
      </c>
      <c r="H16" s="80">
        <v>421.11338289962822</v>
      </c>
      <c r="I16" s="80">
        <v>1547.7929759704252</v>
      </c>
      <c r="J16" s="80">
        <v>3780.5714285714284</v>
      </c>
      <c r="K16" s="80">
        <v>1202.8945518453427</v>
      </c>
      <c r="L16" s="80">
        <v>1592.4669379450661</v>
      </c>
      <c r="M16" s="999">
        <v>446.02924311926603</v>
      </c>
    </row>
    <row r="17" spans="1:13" ht="12.75">
      <c r="A17" s="1062">
        <v>2002</v>
      </c>
      <c r="B17" s="1063">
        <v>2159.4174855296815</v>
      </c>
      <c r="C17" s="80">
        <v>885.56440281030439</v>
      </c>
      <c r="D17" s="80">
        <v>530.2116666666667</v>
      </c>
      <c r="E17" s="80">
        <v>1496.9501915708811</v>
      </c>
      <c r="F17" s="80">
        <v>744.16036036036041</v>
      </c>
      <c r="G17" s="80">
        <v>1043.986468790921</v>
      </c>
      <c r="H17" s="80">
        <v>526.86389521640092</v>
      </c>
      <c r="I17" s="80">
        <v>1779.7575471698112</v>
      </c>
      <c r="J17" s="80">
        <v>5483.9759036144569</v>
      </c>
      <c r="K17" s="80">
        <v>1271.2405303030305</v>
      </c>
      <c r="L17" s="80">
        <v>1552.5253731343282</v>
      </c>
      <c r="M17" s="999">
        <v>469.62408553742262</v>
      </c>
    </row>
    <row r="18" spans="1:13" ht="12.75">
      <c r="A18" s="1062">
        <v>2003</v>
      </c>
      <c r="B18" s="1063">
        <v>2287.6524143528536</v>
      </c>
      <c r="C18" s="80">
        <v>2910.2156531531532</v>
      </c>
      <c r="D18" s="80">
        <v>3854.5580204778157</v>
      </c>
      <c r="E18" s="80">
        <v>2766.832684824903</v>
      </c>
      <c r="F18" s="80">
        <v>2254.777089783282</v>
      </c>
      <c r="G18" s="80">
        <v>1376.8354835878533</v>
      </c>
      <c r="H18" s="80">
        <v>707.25432900432895</v>
      </c>
      <c r="I18" s="80">
        <v>2536.9796107506945</v>
      </c>
      <c r="J18" s="80">
        <v>7213.5493827160499</v>
      </c>
      <c r="K18" s="80">
        <v>1680.0171428571427</v>
      </c>
      <c r="L18" s="80">
        <v>2689.2626158599383</v>
      </c>
      <c r="M18" s="999">
        <v>585.16127133607995</v>
      </c>
    </row>
    <row r="19" spans="1:13" ht="12.75">
      <c r="A19" s="1062">
        <v>2004</v>
      </c>
      <c r="B19" s="1063">
        <v>2655.1443700541377</v>
      </c>
      <c r="C19" s="80">
        <v>2993.8644067796608</v>
      </c>
      <c r="D19" s="80">
        <v>4523.4707740916274</v>
      </c>
      <c r="E19" s="80">
        <v>4141.3243243243242</v>
      </c>
      <c r="F19" s="80">
        <v>1029.3054054054055</v>
      </c>
      <c r="G19" s="80">
        <v>1491.95498167859</v>
      </c>
      <c r="H19" s="80">
        <v>1210.9800323799243</v>
      </c>
      <c r="I19" s="80">
        <v>1999.7552986512526</v>
      </c>
      <c r="J19" s="80">
        <v>7513.5314285714276</v>
      </c>
      <c r="K19" s="80">
        <v>1426.9152542372881</v>
      </c>
      <c r="L19" s="80">
        <v>3753.0707290533187</v>
      </c>
      <c r="M19" s="999">
        <v>744.72222222222217</v>
      </c>
    </row>
    <row r="20" spans="1:13" ht="12.75">
      <c r="A20" s="1062">
        <v>2005</v>
      </c>
      <c r="B20" s="1063">
        <v>3042.6833846884156</v>
      </c>
      <c r="C20" s="80">
        <v>3591.4916434540391</v>
      </c>
      <c r="D20" s="80">
        <v>4219.50640113798</v>
      </c>
      <c r="E20" s="80">
        <v>5308.3262786596115</v>
      </c>
      <c r="F20" s="80">
        <v>2021.5923718712752</v>
      </c>
      <c r="G20" s="80">
        <v>1892.974157049106</v>
      </c>
      <c r="H20" s="80">
        <v>1471.7195985832348</v>
      </c>
      <c r="I20" s="80">
        <v>2813.9370698131761</v>
      </c>
      <c r="J20" s="80">
        <v>10437.821621621622</v>
      </c>
      <c r="K20" s="80">
        <v>1804.0047846889952</v>
      </c>
      <c r="L20" s="80">
        <v>3328.697802197802</v>
      </c>
      <c r="M20" s="999">
        <v>800.81860951385261</v>
      </c>
    </row>
    <row r="21" spans="1:13" ht="12.75">
      <c r="A21" s="1062">
        <v>2006</v>
      </c>
      <c r="B21" s="1063">
        <v>3393.3764502624376</v>
      </c>
      <c r="C21" s="80">
        <v>4417.4329392580512</v>
      </c>
      <c r="D21" s="80">
        <v>4431.0134638922882</v>
      </c>
      <c r="E21" s="80">
        <v>7073.5324459234607</v>
      </c>
      <c r="F21" s="80">
        <v>2876.0443548387093</v>
      </c>
      <c r="G21" s="80">
        <v>1994.8483769931665</v>
      </c>
      <c r="H21" s="80">
        <v>1171.3480362537764</v>
      </c>
      <c r="I21" s="80">
        <v>2742.0467091295113</v>
      </c>
      <c r="J21" s="80">
        <v>14855.759036144578</v>
      </c>
      <c r="K21" s="80">
        <v>1785.2527301092045</v>
      </c>
      <c r="L21" s="80">
        <v>3548.2066666666665</v>
      </c>
      <c r="M21" s="999">
        <v>831.65338427947597</v>
      </c>
    </row>
    <row r="22" spans="1:13" ht="12.75">
      <c r="A22" s="1062">
        <v>2007</v>
      </c>
      <c r="B22" s="1063">
        <v>3622.0390466143194</v>
      </c>
      <c r="C22" s="80">
        <v>4588.5174418604647</v>
      </c>
      <c r="D22" s="80">
        <v>4127.2259615384619</v>
      </c>
      <c r="E22" s="80">
        <v>8323.1742808798645</v>
      </c>
      <c r="F22" s="80">
        <v>3046.1714023831346</v>
      </c>
      <c r="G22" s="80">
        <v>2756.7680338766063</v>
      </c>
      <c r="H22" s="80">
        <v>1840.3278350515466</v>
      </c>
      <c r="I22" s="80">
        <v>4021.6958525345626</v>
      </c>
      <c r="J22" s="80">
        <v>23236.88770053476</v>
      </c>
      <c r="K22" s="80">
        <v>3643.0923623445829</v>
      </c>
      <c r="L22" s="80">
        <v>4576.6213836477991</v>
      </c>
      <c r="M22" s="999">
        <v>1123.8513896766874</v>
      </c>
    </row>
    <row r="23" spans="1:13" ht="12.75">
      <c r="A23" s="468">
        <v>2008</v>
      </c>
      <c r="B23" s="80">
        <v>3743.8368415284003</v>
      </c>
      <c r="C23" s="1005" t="s">
        <v>164</v>
      </c>
      <c r="D23" s="1005" t="s">
        <v>164</v>
      </c>
      <c r="E23" s="1005" t="s">
        <v>164</v>
      </c>
      <c r="F23" s="1005" t="s">
        <v>164</v>
      </c>
      <c r="G23" s="1005" t="s">
        <v>164</v>
      </c>
      <c r="H23" s="1005" t="s">
        <v>164</v>
      </c>
      <c r="I23" s="1005" t="s">
        <v>164</v>
      </c>
      <c r="J23" s="1005" t="s">
        <v>164</v>
      </c>
      <c r="K23" s="1005" t="s">
        <v>164</v>
      </c>
      <c r="L23" s="1005" t="s">
        <v>164</v>
      </c>
      <c r="M23" s="949" t="s">
        <v>164</v>
      </c>
    </row>
    <row r="24" spans="1:13" ht="12.75">
      <c r="A24" s="468">
        <v>2009</v>
      </c>
      <c r="B24" s="80">
        <v>3437.7832676275198</v>
      </c>
      <c r="C24" s="1005" t="s">
        <v>164</v>
      </c>
      <c r="D24" s="1005" t="s">
        <v>164</v>
      </c>
      <c r="E24" s="1005" t="s">
        <v>164</v>
      </c>
      <c r="F24" s="1005" t="s">
        <v>164</v>
      </c>
      <c r="G24" s="1005" t="s">
        <v>164</v>
      </c>
      <c r="H24" s="1005" t="s">
        <v>164</v>
      </c>
      <c r="I24" s="1005" t="s">
        <v>164</v>
      </c>
      <c r="J24" s="1005" t="s">
        <v>164</v>
      </c>
      <c r="K24" s="1005" t="s">
        <v>164</v>
      </c>
      <c r="L24" s="1005" t="s">
        <v>164</v>
      </c>
      <c r="M24" s="949" t="s">
        <v>164</v>
      </c>
    </row>
    <row r="25" spans="1:13" ht="12.75">
      <c r="A25" s="955">
        <v>2010</v>
      </c>
      <c r="B25" s="1002">
        <v>3770.811822304358</v>
      </c>
      <c r="C25" s="1064" t="s">
        <v>164</v>
      </c>
      <c r="D25" s="1064" t="s">
        <v>164</v>
      </c>
      <c r="E25" s="1064" t="s">
        <v>164</v>
      </c>
      <c r="F25" s="1064" t="s">
        <v>164</v>
      </c>
      <c r="G25" s="1064" t="s">
        <v>164</v>
      </c>
      <c r="H25" s="1064" t="s">
        <v>164</v>
      </c>
      <c r="I25" s="1064" t="s">
        <v>164</v>
      </c>
      <c r="J25" s="1064" t="s">
        <v>164</v>
      </c>
      <c r="K25" s="1064" t="s">
        <v>164</v>
      </c>
      <c r="L25" s="1064" t="s">
        <v>164</v>
      </c>
      <c r="M25" s="1065" t="s">
        <v>164</v>
      </c>
    </row>
    <row r="26" spans="1:13" ht="12.75">
      <c r="A26" s="995"/>
      <c r="B26" s="484"/>
      <c r="C26" s="484"/>
      <c r="D26" s="484"/>
      <c r="E26" s="484"/>
      <c r="F26" s="484"/>
      <c r="G26" s="484"/>
      <c r="H26" s="484"/>
      <c r="I26" s="484"/>
      <c r="J26" s="484"/>
      <c r="K26" s="484"/>
      <c r="L26" s="484"/>
      <c r="M26" s="484"/>
    </row>
    <row r="27" spans="1:13" ht="12.75">
      <c r="A27" s="995"/>
      <c r="B27" s="1066" t="s">
        <v>762</v>
      </c>
      <c r="C27" s="484"/>
      <c r="D27" s="484"/>
      <c r="E27" s="484"/>
      <c r="F27" s="484"/>
      <c r="G27" s="484"/>
      <c r="H27" s="484"/>
      <c r="I27" s="484"/>
      <c r="J27" s="484"/>
      <c r="K27" s="484"/>
      <c r="L27" s="484"/>
      <c r="M27" s="484"/>
    </row>
    <row r="28" spans="1:13" ht="12.75">
      <c r="A28" s="467" t="s">
        <v>1053</v>
      </c>
      <c r="B28" s="958">
        <f t="shared" ref="B28:M28" si="0">(POWER(B22/B5,1/17)-1)*100</f>
        <v>11.642963853571997</v>
      </c>
      <c r="C28" s="958">
        <f t="shared" si="0"/>
        <v>20.222891760993168</v>
      </c>
      <c r="D28" s="958">
        <f t="shared" si="0"/>
        <v>17.396498094736291</v>
      </c>
      <c r="E28" s="958">
        <f t="shared" si="0"/>
        <v>22.669019845466231</v>
      </c>
      <c r="F28" s="958">
        <f t="shared" si="0"/>
        <v>29.83476579105675</v>
      </c>
      <c r="G28" s="958">
        <f t="shared" si="0"/>
        <v>14.908039353985014</v>
      </c>
      <c r="H28" s="958">
        <f t="shared" si="0"/>
        <v>18.667904872653153</v>
      </c>
      <c r="I28" s="958">
        <f t="shared" si="0"/>
        <v>10.855647804491952</v>
      </c>
      <c r="J28" s="958">
        <f t="shared" si="0"/>
        <v>23.147461862393559</v>
      </c>
      <c r="K28" s="958">
        <f t="shared" si="0"/>
        <v>15.135761170432005</v>
      </c>
      <c r="L28" s="958">
        <f t="shared" si="0"/>
        <v>13.879701780742959</v>
      </c>
      <c r="M28" s="1067">
        <f t="shared" si="0"/>
        <v>19.034646655999275</v>
      </c>
    </row>
    <row r="29" spans="1:13" ht="12.75">
      <c r="A29" s="468" t="s">
        <v>1052</v>
      </c>
      <c r="B29" s="954">
        <f t="shared" ref="B29:M29" si="1">(POWER(B15/B5,1/10)-1)*100</f>
        <v>14.642466907985696</v>
      </c>
      <c r="C29" s="954">
        <f t="shared" si="1"/>
        <v>19.481482501544043</v>
      </c>
      <c r="D29" s="954">
        <f t="shared" si="1"/>
        <v>10.479976534995172</v>
      </c>
      <c r="E29" s="954">
        <f t="shared" si="1"/>
        <v>19.632164858450519</v>
      </c>
      <c r="F29" s="954">
        <f t="shared" si="1"/>
        <v>41.985145361035258</v>
      </c>
      <c r="G29" s="954">
        <f t="shared" si="1"/>
        <v>15.084269973212216</v>
      </c>
      <c r="H29" s="954">
        <f t="shared" si="1"/>
        <v>15.101249293198693</v>
      </c>
      <c r="I29" s="954">
        <f t="shared" si="1"/>
        <v>8.7241829751154576</v>
      </c>
      <c r="J29" s="954">
        <f t="shared" si="1"/>
        <v>7.6886140760245691</v>
      </c>
      <c r="K29" s="954">
        <f t="shared" si="1"/>
        <v>10.212631829096397</v>
      </c>
      <c r="L29" s="954">
        <f t="shared" si="1"/>
        <v>14.410471725263641</v>
      </c>
      <c r="M29" s="953">
        <f t="shared" si="1"/>
        <v>20.643746970588328</v>
      </c>
    </row>
    <row r="30" spans="1:13" ht="12.75">
      <c r="A30" s="955" t="s">
        <v>83</v>
      </c>
      <c r="B30" s="956">
        <f t="shared" ref="B30:M30" si="2">(POWER(B22/B15,1/7)-1)*100</f>
        <v>7.4935856579047222</v>
      </c>
      <c r="C30" s="956">
        <f t="shared" si="2"/>
        <v>21.290035563999975</v>
      </c>
      <c r="D30" s="956">
        <f t="shared" si="2"/>
        <v>28.035031323622949</v>
      </c>
      <c r="E30" s="956">
        <f t="shared" si="2"/>
        <v>27.141595520487982</v>
      </c>
      <c r="F30" s="956">
        <f t="shared" si="2"/>
        <v>14.258434170772528</v>
      </c>
      <c r="G30" s="956">
        <f t="shared" si="2"/>
        <v>14.6567493574703</v>
      </c>
      <c r="H30" s="956">
        <f t="shared" si="2"/>
        <v>23.955691096163978</v>
      </c>
      <c r="I30" s="956">
        <f t="shared" si="2"/>
        <v>13.973285817208048</v>
      </c>
      <c r="J30" s="956">
        <f t="shared" si="2"/>
        <v>49.15844997444259</v>
      </c>
      <c r="K30" s="956">
        <f t="shared" si="2"/>
        <v>22.552704055381433</v>
      </c>
      <c r="L30" s="956">
        <f t="shared" si="2"/>
        <v>13.125727564954982</v>
      </c>
      <c r="M30" s="957">
        <f t="shared" si="2"/>
        <v>16.773090097852062</v>
      </c>
    </row>
    <row r="32" spans="1:13" ht="12.75">
      <c r="A32" s="1087" t="s">
        <v>1137</v>
      </c>
    </row>
    <row r="33" spans="1:13" ht="15.75">
      <c r="A33" s="1057" t="s">
        <v>1080</v>
      </c>
    </row>
    <row r="35" spans="1:13" ht="12.75">
      <c r="A35" s="995"/>
      <c r="B35" s="1274" t="s">
        <v>170</v>
      </c>
      <c r="C35" s="1274"/>
      <c r="D35" s="1274"/>
      <c r="E35" s="1274"/>
      <c r="F35" s="1274"/>
      <c r="G35" s="1274"/>
      <c r="H35" s="1274"/>
      <c r="I35" s="1274"/>
      <c r="J35" s="1274"/>
      <c r="K35" s="1274"/>
      <c r="L35" s="1274"/>
      <c r="M35" s="1274"/>
    </row>
    <row r="36" spans="1:13" ht="45" customHeight="1">
      <c r="A36" s="995"/>
      <c r="B36" s="485" t="s">
        <v>88</v>
      </c>
      <c r="C36" s="485" t="s">
        <v>376</v>
      </c>
      <c r="D36" s="485" t="s">
        <v>296</v>
      </c>
      <c r="E36" s="485" t="s">
        <v>220</v>
      </c>
      <c r="F36" s="485" t="s">
        <v>656</v>
      </c>
      <c r="G36" s="485" t="s">
        <v>218</v>
      </c>
      <c r="H36" s="485" t="s">
        <v>181</v>
      </c>
      <c r="I36" s="485" t="s">
        <v>180</v>
      </c>
      <c r="J36" s="485" t="s">
        <v>655</v>
      </c>
      <c r="K36" s="485" t="s">
        <v>654</v>
      </c>
      <c r="L36" s="485" t="s">
        <v>179</v>
      </c>
      <c r="M36" s="485" t="s">
        <v>653</v>
      </c>
    </row>
    <row r="37" spans="1:13" ht="12.75">
      <c r="A37" s="1060">
        <v>1990</v>
      </c>
      <c r="B37" s="1061">
        <f>IF(ISERROR(B5*'35'!$B$21),"..",B5*'35'!$B$21)</f>
        <v>434.42484404282322</v>
      </c>
      <c r="C37" s="470">
        <f>IF(ISERROR(C5*'35'!$B$21),"..",C5*'35'!$B$21)</f>
        <v>156.30940135346174</v>
      </c>
      <c r="D37" s="470">
        <f>IF(ISERROR(D5*'35'!$B$21),"..",D5*'35'!$B$21)</f>
        <v>210.67617834394903</v>
      </c>
      <c r="E37" s="470">
        <f>IF(ISERROR(E5*'35'!$B$21),"..",E5*'35'!$B$21)</f>
        <v>201.32160000000002</v>
      </c>
      <c r="F37" s="470">
        <f>IF(ISERROR(F5*'35'!$B$21),"..",F5*'35'!$B$21)</f>
        <v>28.067385444743934</v>
      </c>
      <c r="G37" s="470">
        <f>IF(ISERROR(G5*'35'!$B$21),"..",G5*'35'!$B$21)</f>
        <v>202.55258084971462</v>
      </c>
      <c r="H37" s="470">
        <f>IF(ISERROR(H5*'35'!$B$21),"..",H5*'35'!$B$21)</f>
        <v>78.221137286758747</v>
      </c>
      <c r="I37" s="470">
        <f>IF(ISERROR(I5*'35'!$B$21),"..",I5*'35'!$B$21)</f>
        <v>544.02745182012848</v>
      </c>
      <c r="J37" s="470">
        <f>IF(ISERROR(J5*'35'!$B$21),"..",J5*'35'!$B$21)</f>
        <v>526.06529644268778</v>
      </c>
      <c r="K37" s="470">
        <f>IF(ISERROR(K5*'35'!$B$21),"..",K5*'35'!$B$21)</f>
        <v>258.81578778135054</v>
      </c>
      <c r="L37" s="470">
        <f>IF(ISERROR(L5*'35'!$B$21),"..",L5*'35'!$B$21)</f>
        <v>391.78890044576525</v>
      </c>
      <c r="M37" s="997">
        <f>IF(ISERROR(M5*'35'!$B$21),"..",M5*'35'!$B$21)</f>
        <v>45.326888604353393</v>
      </c>
    </row>
    <row r="38" spans="1:13" ht="12.75">
      <c r="A38" s="1062">
        <v>1991</v>
      </c>
      <c r="B38" s="1063">
        <f>IF(ISERROR(B6*'35'!$B$21),"..",B6*'35'!$B$21)</f>
        <v>489.01816986633258</v>
      </c>
      <c r="C38" s="80">
        <f>IF(ISERROR(C6*'35'!$B$21),"..",C6*'35'!$B$21)</f>
        <v>175.08907725321887</v>
      </c>
      <c r="D38" s="80">
        <f>IF(ISERROR(D6*'35'!$B$21),"..",D6*'35'!$B$21)</f>
        <v>252.76</v>
      </c>
      <c r="E38" s="80">
        <f>IF(ISERROR(E6*'35'!$B$21),"..",E6*'35'!$B$21)</f>
        <v>211.46414239482201</v>
      </c>
      <c r="F38" s="80">
        <f>IF(ISERROR(F6*'35'!$B$21),"..",F6*'35'!$B$21)</f>
        <v>40.50314868804665</v>
      </c>
      <c r="G38" s="80">
        <f>IF(ISERROR(G6*'35'!$B$21),"..",G6*'35'!$B$21)</f>
        <v>253.88232462173315</v>
      </c>
      <c r="H38" s="80">
        <f>IF(ISERROR(H6*'35'!$B$21),"..",H6*'35'!$B$21)</f>
        <v>89.847955801104973</v>
      </c>
      <c r="I38" s="80">
        <f>IF(ISERROR(I6*'35'!$B$21),"..",I6*'35'!$B$21)</f>
        <v>549.99567187499997</v>
      </c>
      <c r="J38" s="80">
        <f>IF(ISERROR(J6*'35'!$B$21),"..",J6*'35'!$B$21)</f>
        <v>740.91154639175261</v>
      </c>
      <c r="K38" s="80">
        <f>IF(ISERROR(K6*'35'!$B$21),"..",K6*'35'!$B$21)</f>
        <v>151.03760984182779</v>
      </c>
      <c r="L38" s="80">
        <f>IF(ISERROR(L6*'35'!$B$21),"..",L6*'35'!$B$21)</f>
        <v>498.01072941176471</v>
      </c>
      <c r="M38" s="999">
        <f>IF(ISERROR(M6*'35'!$B$21),"..",M6*'35'!$B$21)</f>
        <v>65.420663149962337</v>
      </c>
    </row>
    <row r="39" spans="1:13" ht="12.75">
      <c r="A39" s="1062">
        <v>1992</v>
      </c>
      <c r="B39" s="1063">
        <f>IF(ISERROR(B7*'35'!$B$21),"..",B7*'35'!$B$21)</f>
        <v>590.14179372892636</v>
      </c>
      <c r="C39" s="80">
        <f>IF(ISERROR(C7*'35'!$B$21),"..",C7*'35'!$B$21)</f>
        <v>187.53017301038062</v>
      </c>
      <c r="D39" s="80">
        <f>IF(ISERROR(D7*'35'!$B$21),"..",D7*'35'!$B$21)</f>
        <v>256.4732673267327</v>
      </c>
      <c r="E39" s="80">
        <f>IF(ISERROR(E7*'35'!$B$21),"..",E7*'35'!$B$21)</f>
        <v>248.90268199233716</v>
      </c>
      <c r="F39" s="80">
        <f>IF(ISERROR(F7*'35'!$B$21),"..",F7*'35'!$B$21)</f>
        <v>34.781675675675679</v>
      </c>
      <c r="G39" s="80">
        <f>IF(ISERROR(G7*'35'!$B$21),"..",G7*'35'!$B$21)</f>
        <v>298.39928465141912</v>
      </c>
      <c r="H39" s="80">
        <f>IF(ISERROR(H7*'35'!$B$21),"..",H7*'35'!$B$21)</f>
        <v>99.782961608775139</v>
      </c>
      <c r="I39" s="80">
        <f>IF(ISERROR(I7*'35'!$B$21),"..",I7*'35'!$B$21)</f>
        <v>687.25518072289151</v>
      </c>
      <c r="J39" s="80">
        <f>IF(ISERROR(J7*'35'!$B$21),"..",J7*'35'!$B$21)</f>
        <v>680.3251094890511</v>
      </c>
      <c r="K39" s="80">
        <f>IF(ISERROR(K7*'35'!$B$21),"..",K7*'35'!$B$21)</f>
        <v>154.05229862475443</v>
      </c>
      <c r="L39" s="80">
        <f>IF(ISERROR(L7*'35'!$B$21),"..",L7*'35'!$B$21)</f>
        <v>482.87625730994159</v>
      </c>
      <c r="M39" s="999">
        <f>IF(ISERROR(M7*'35'!$B$21),"..",M7*'35'!$B$21)</f>
        <v>92.23766693483509</v>
      </c>
    </row>
    <row r="40" spans="1:13" ht="12.75">
      <c r="A40" s="1062">
        <v>1993</v>
      </c>
      <c r="B40" s="1063">
        <f>IF(ISERROR(B8*'35'!$B$21),"..",B8*'35'!$B$21)</f>
        <v>623.44452619721608</v>
      </c>
      <c r="C40" s="80">
        <f>IF(ISERROR(C8*'35'!$B$21),"..",C8*'35'!$B$21)</f>
        <v>197.41090909090909</v>
      </c>
      <c r="D40" s="80">
        <f>IF(ISERROR(D8*'35'!$B$21),"..",D8*'35'!$B$21)</f>
        <v>246.18413793103451</v>
      </c>
      <c r="E40" s="80">
        <f>IF(ISERROR(E8*'35'!$B$21),"..",E8*'35'!$B$21)</f>
        <v>291.11001472754049</v>
      </c>
      <c r="F40" s="80">
        <f>IF(ISERROR(F8*'35'!$B$21),"..",F8*'35'!$B$21)</f>
        <v>36.53096296296296</v>
      </c>
      <c r="G40" s="80">
        <f>IF(ISERROR(G8*'35'!$B$21),"..",G8*'35'!$B$21)</f>
        <v>322.41658610611512</v>
      </c>
      <c r="H40" s="80">
        <f>IF(ISERROR(H8*'35'!$B$21),"..",H8*'35'!$B$21)</f>
        <v>275.96866666666671</v>
      </c>
      <c r="I40" s="80">
        <f>IF(ISERROR(I8*'35'!$B$21),"..",I8*'35'!$B$21)</f>
        <v>778.73708161582863</v>
      </c>
      <c r="J40" s="80">
        <f>IF(ISERROR(J8*'35'!$B$21),"..",J8*'35'!$B$21)</f>
        <v>721.49518518518528</v>
      </c>
      <c r="K40" s="80">
        <f>IF(ISERROR(K8*'35'!$B$21),"..",K8*'35'!$B$21)</f>
        <v>193.16569377990433</v>
      </c>
      <c r="L40" s="80">
        <f>IF(ISERROR(L8*'35'!$B$21),"..",L8*'35'!$B$21)</f>
        <v>363.895949855352</v>
      </c>
      <c r="M40" s="999">
        <f>IF(ISERROR(M8*'35'!$B$21),"..",M8*'35'!$B$21)</f>
        <v>107.36253229974162</v>
      </c>
    </row>
    <row r="41" spans="1:13" ht="12.75">
      <c r="A41" s="1062">
        <v>1994</v>
      </c>
      <c r="B41" s="1063">
        <f>IF(ISERROR(B9*'35'!$B$21),"..",B9*'35'!$B$21)</f>
        <v>707.95242218066051</v>
      </c>
      <c r="C41" s="80">
        <f>IF(ISERROR(C9*'35'!$B$21),"..",C9*'35'!$B$21)</f>
        <v>268.29370258880198</v>
      </c>
      <c r="D41" s="80">
        <f>IF(ISERROR(D9*'35'!$B$21),"..",D9*'35'!$B$21)</f>
        <v>256.37021611001967</v>
      </c>
      <c r="E41" s="80">
        <f>IF(ISERROR(E9*'35'!$B$21),"..",E9*'35'!$B$21)</f>
        <v>387.81959654178672</v>
      </c>
      <c r="F41" s="80">
        <f>IF(ISERROR(F9*'35'!$B$21),"..",F9*'35'!$B$21)</f>
        <v>135.59812500000004</v>
      </c>
      <c r="G41" s="80">
        <f>IF(ISERROR(G9*'35'!$B$21),"..",G9*'35'!$B$21)</f>
        <v>350.03094668714351</v>
      </c>
      <c r="H41" s="80">
        <f>IF(ISERROR(H9*'35'!$B$21),"..",H9*'35'!$B$21)</f>
        <v>211.54793375394323</v>
      </c>
      <c r="I41" s="80">
        <f>IF(ISERROR(I9*'35'!$B$21),"..",I9*'35'!$B$21)</f>
        <v>571.53840579710152</v>
      </c>
      <c r="J41" s="80">
        <f>IF(ISERROR(J9*'35'!$B$21),"..",J9*'35'!$B$21)</f>
        <v>1038.3832727272727</v>
      </c>
      <c r="K41" s="80">
        <f>IF(ISERROR(K9*'35'!$B$21),"..",K9*'35'!$B$21)</f>
        <v>276.47122807017541</v>
      </c>
      <c r="L41" s="80">
        <f>IF(ISERROR(L9*'35'!$B$21),"..",L9*'35'!$B$21)</f>
        <v>374.18770642201838</v>
      </c>
      <c r="M41" s="999">
        <f>IF(ISERROR(M9*'35'!$B$21),"..",M9*'35'!$B$21)</f>
        <v>131.24361702127661</v>
      </c>
    </row>
    <row r="42" spans="1:13" ht="12.75">
      <c r="A42" s="1062">
        <v>1995</v>
      </c>
      <c r="B42" s="1063">
        <f>IF(ISERROR(B10*'35'!$B$21),"..",B10*'35'!$B$21)</f>
        <v>769.30086920099654</v>
      </c>
      <c r="C42" s="80">
        <f>IF(ISERROR(C10*'35'!$B$21),"..",C10*'35'!$B$21)</f>
        <v>346.11038062283734</v>
      </c>
      <c r="D42" s="80">
        <f>IF(ISERROR(D10*'35'!$B$21),"..",D10*'35'!$B$21)</f>
        <v>392.76834879406306</v>
      </c>
      <c r="E42" s="80">
        <f>IF(ISERROR(E10*'35'!$B$21),"..",E10*'35'!$B$21)</f>
        <v>503.83079194630881</v>
      </c>
      <c r="F42" s="80">
        <f>IF(ISERROR(F10*'35'!$B$21),"..",F10*'35'!$B$21)</f>
        <v>73.890387596899217</v>
      </c>
      <c r="G42" s="80">
        <f>IF(ISERROR(G10*'35'!$B$21),"..",G10*'35'!$B$21)</f>
        <v>392.71357075323039</v>
      </c>
      <c r="H42" s="80">
        <f>IF(ISERROR(H10*'35'!$B$21),"..",H10*'35'!$B$21)</f>
        <v>303.31465857359638</v>
      </c>
      <c r="I42" s="80">
        <f>IF(ISERROR(I10*'35'!$B$21),"..",I10*'35'!$B$21)</f>
        <v>943.6014662273476</v>
      </c>
      <c r="J42" s="80">
        <f>IF(ISERROR(J10*'35'!$B$21),"..",J10*'35'!$B$21)</f>
        <v>1190.2668539325844</v>
      </c>
      <c r="K42" s="80">
        <f>IF(ISERROR(K10*'35'!$B$21),"..",K10*'35'!$B$21)</f>
        <v>294.72689265536724</v>
      </c>
      <c r="L42" s="80">
        <f>IF(ISERROR(L10*'35'!$B$21),"..",L10*'35'!$B$21)</f>
        <v>540.01312670920686</v>
      </c>
      <c r="M42" s="999">
        <f>IF(ISERROR(M10*'35'!$B$21),"..",M10*'35'!$B$21)</f>
        <v>153.84171428571429</v>
      </c>
    </row>
    <row r="43" spans="1:13" ht="12.75">
      <c r="A43" s="1062">
        <v>1996</v>
      </c>
      <c r="B43" s="1063">
        <f>IF(ISERROR(B11*'35'!$B$21),"..",B11*'35'!$B$21)</f>
        <v>889.01833677032482</v>
      </c>
      <c r="C43" s="80">
        <f>IF(ISERROR(C11*'35'!$B$21),"..",C11*'35'!$B$21)</f>
        <v>431.07000000000005</v>
      </c>
      <c r="D43" s="80">
        <f>IF(ISERROR(D11*'35'!$B$21),"..",D11*'35'!$B$21)</f>
        <v>229.3523875432526</v>
      </c>
      <c r="E43" s="80">
        <f>IF(ISERROR(E11*'35'!$B$21),"..",E11*'35'!$B$21)</f>
        <v>639.64289435600597</v>
      </c>
      <c r="F43" s="80">
        <f>IF(ISERROR(F11*'35'!$B$21),"..",F11*'35'!$B$21)</f>
        <v>420.2228941684665</v>
      </c>
      <c r="G43" s="80">
        <f>IF(ISERROR(G11*'35'!$B$21),"..",G11*'35'!$B$21)</f>
        <v>468.05593141075605</v>
      </c>
      <c r="H43" s="80">
        <f>IF(ISERROR(H11*'35'!$B$21),"..",H11*'35'!$B$21)</f>
        <v>261.3223512123439</v>
      </c>
      <c r="I43" s="80">
        <f>IF(ISERROR(I11*'35'!$B$21),"..",I11*'35'!$B$21)</f>
        <v>1057.4530788804072</v>
      </c>
      <c r="J43" s="80">
        <f>IF(ISERROR(J11*'35'!$B$21),"..",J11*'35'!$B$21)</f>
        <v>797.72688524590171</v>
      </c>
      <c r="K43" s="80">
        <f>IF(ISERROR(K11*'35'!$B$21),"..",K11*'35'!$B$21)</f>
        <v>312.77202453987735</v>
      </c>
      <c r="L43" s="80">
        <f>IF(ISERROR(L11*'35'!$B$21),"..",L11*'35'!$B$21)</f>
        <v>611.58650088809952</v>
      </c>
      <c r="M43" s="999">
        <f>IF(ISERROR(M11*'35'!$B$21),"..",M11*'35'!$B$21)</f>
        <v>256.02290937996821</v>
      </c>
    </row>
    <row r="44" spans="1:13" ht="12.75">
      <c r="A44" s="1062">
        <v>1997</v>
      </c>
      <c r="B44" s="1063">
        <f>IF(ISERROR(B12*'35'!$B$21),"..",B12*'35'!$B$21)</f>
        <v>1080.8192961494794</v>
      </c>
      <c r="C44" s="80">
        <f>IF(ISERROR(C12*'35'!$B$21),"..",C12*'35'!$B$21)</f>
        <v>319.86888529886915</v>
      </c>
      <c r="D44" s="80">
        <f>IF(ISERROR(D12*'35'!$B$21),"..",D12*'35'!$B$21)</f>
        <v>276.95631768953069</v>
      </c>
      <c r="E44" s="80">
        <f>IF(ISERROR(E12*'35'!$B$21),"..",E12*'35'!$B$21)</f>
        <v>490.7573160173161</v>
      </c>
      <c r="F44" s="80">
        <f>IF(ISERROR(F12*'35'!$B$21),"..",F12*'35'!$B$21)</f>
        <v>198.25886363636366</v>
      </c>
      <c r="G44" s="80">
        <f>IF(ISERROR(G12*'35'!$B$21),"..",G12*'35'!$B$21)</f>
        <v>503.27639916881066</v>
      </c>
      <c r="H44" s="80">
        <f>IF(ISERROR(H12*'35'!$B$21),"..",H12*'35'!$B$21)</f>
        <v>293.9661318051576</v>
      </c>
      <c r="I44" s="80">
        <f>IF(ISERROR(I12*'35'!$B$21),"..",I12*'35'!$B$21)</f>
        <v>1136.5010172413795</v>
      </c>
      <c r="J44" s="80">
        <f>IF(ISERROR(J12*'35'!$B$21),"..",J12*'35'!$B$21)</f>
        <v>1488.1734597156396</v>
      </c>
      <c r="K44" s="80">
        <f>IF(ISERROR(K12*'35'!$B$21),"..",K12*'35'!$B$21)</f>
        <v>284.31671128107075</v>
      </c>
      <c r="L44" s="80">
        <f>IF(ISERROR(L12*'35'!$B$21),"..",L12*'35'!$B$21)</f>
        <v>881.86142857142863</v>
      </c>
      <c r="M44" s="999">
        <f>IF(ISERROR(M12*'35'!$B$21),"..",M12*'35'!$B$21)</f>
        <v>235.15795470144138</v>
      </c>
    </row>
    <row r="45" spans="1:13" ht="12.75">
      <c r="A45" s="1062">
        <v>1998</v>
      </c>
      <c r="B45" s="1063">
        <f>IF(ISERROR(B13*'35'!$B$21),"..",B13*'35'!$B$21)</f>
        <v>1299.7201016236615</v>
      </c>
      <c r="C45" s="80">
        <f>IF(ISERROR(C13*'35'!$B$21),"..",C13*'35'!$B$21)</f>
        <v>649.00621262458469</v>
      </c>
      <c r="D45" s="1063" t="str">
        <f>IF(ISERROR(D13*'35'!$B$21),"..",D13*'35'!$B$21)</f>
        <v>..</v>
      </c>
      <c r="E45" s="1063" t="str">
        <f>IF(ISERROR(E13*'35'!$B$21),"..",E13*'35'!$B$21)</f>
        <v>..</v>
      </c>
      <c r="F45" s="1063" t="str">
        <f>IF(ISERROR(F13*'35'!$B$21),"..",F13*'35'!$B$21)</f>
        <v>..</v>
      </c>
      <c r="G45" s="80">
        <f>IF(ISERROR(G13*'35'!$B$21),"..",G13*'35'!$B$21)</f>
        <v>656.95083725574102</v>
      </c>
      <c r="H45" s="80">
        <f>IF(ISERROR(H13*'35'!$B$21),"..",H13*'35'!$B$21)</f>
        <v>419.12911051212939</v>
      </c>
      <c r="I45" s="80">
        <f>IF(ISERROR(I13*'35'!$B$21),"..",I13*'35'!$B$21)</f>
        <v>1019.4664039408867</v>
      </c>
      <c r="J45" s="80">
        <f>IF(ISERROR(J13*'35'!$B$21),"..",J13*'35'!$B$21)</f>
        <v>2062.4709677419355</v>
      </c>
      <c r="K45" s="80">
        <f>IF(ISERROR(K13*'35'!$B$21),"..",K13*'35'!$B$21)</f>
        <v>1225.3784554455444</v>
      </c>
      <c r="L45" s="80">
        <f>IF(ISERROR(L13*'35'!$B$21),"..",L13*'35'!$B$21)</f>
        <v>1167.9085794392524</v>
      </c>
      <c r="M45" s="999">
        <f>IF(ISERROR(M13*'35'!$B$21),"..",M13*'35'!$B$21)</f>
        <v>299.28981203007521</v>
      </c>
    </row>
    <row r="46" spans="1:13" ht="12.75">
      <c r="A46" s="1062">
        <v>1999</v>
      </c>
      <c r="B46" s="1063">
        <f>IF(ISERROR(B14*'35'!$B$21),"..",B14*'35'!$B$21)</f>
        <v>1500.6470368116825</v>
      </c>
      <c r="C46" s="80">
        <f>IF(ISERROR(C14*'35'!$B$21),"..",C14*'35'!$B$21)</f>
        <v>731.04968871595338</v>
      </c>
      <c r="D46" s="80">
        <f>IF(ISERROR(D14*'35'!$B$21),"..",D14*'35'!$B$21)</f>
        <v>657.66942477876103</v>
      </c>
      <c r="E46" s="80">
        <f>IF(ISERROR(E14*'35'!$B$21),"..",E14*'35'!$B$21)</f>
        <v>1148.480736</v>
      </c>
      <c r="F46" s="80">
        <f>IF(ISERROR(F14*'35'!$B$21),"..",F14*'35'!$B$21)</f>
        <v>266.70811529933485</v>
      </c>
      <c r="G46" s="80">
        <f>IF(ISERROR(G14*'35'!$B$21),"..",G14*'35'!$B$21)</f>
        <v>830.26633397312867</v>
      </c>
      <c r="H46" s="80">
        <f>IF(ISERROR(H14*'35'!$B$21),"..",H14*'35'!$B$21)</f>
        <v>323.28966101694914</v>
      </c>
      <c r="I46" s="80">
        <f>IF(ISERROR(I14*'35'!$B$21),"..",I14*'35'!$B$21)</f>
        <v>1426.834366438356</v>
      </c>
      <c r="J46" s="80">
        <f>IF(ISERROR(J14*'35'!$B$21),"..",J14*'35'!$B$21)</f>
        <v>1363.6361676646707</v>
      </c>
      <c r="K46" s="80">
        <f>IF(ISERROR(K14*'35'!$B$21),"..",K14*'35'!$B$21)</f>
        <v>1329.9912765957447</v>
      </c>
      <c r="L46" s="80">
        <f>IF(ISERROR(L14*'35'!$B$21),"..",L14*'35'!$B$21)</f>
        <v>1395.5934167468722</v>
      </c>
      <c r="M46" s="999">
        <f>IF(ISERROR(M14*'35'!$B$21),"..",M14*'35'!$B$21)</f>
        <v>310.37238693467339</v>
      </c>
    </row>
    <row r="47" spans="1:13" ht="12.75">
      <c r="A47" s="1062">
        <v>2000</v>
      </c>
      <c r="B47" s="1063">
        <f>IF(ISERROR(B15*'35'!$B$21),"..",B15*'35'!$B$21)</f>
        <v>1703.608826260876</v>
      </c>
      <c r="C47" s="80">
        <f>IF(ISERROR(C15*'35'!$B$21),"..",C15*'35'!$B$21)</f>
        <v>926.81088512241035</v>
      </c>
      <c r="D47" s="80">
        <f>IF(ISERROR(D15*'35'!$B$21),"..",D15*'35'!$B$21)</f>
        <v>570.75689277899346</v>
      </c>
      <c r="E47" s="80">
        <f>IF(ISERROR(E15*'35'!$B$21),"..",E15*'35'!$B$21)</f>
        <v>1208.8432535885167</v>
      </c>
      <c r="F47" s="80">
        <f>IF(ISERROR(F15*'35'!$B$21),"..",F15*'35'!$B$21)</f>
        <v>934.61137577002057</v>
      </c>
      <c r="G47" s="80">
        <f>IF(ISERROR(G15*'35'!$B$21),"..",G15*'35'!$B$21)</f>
        <v>825.46269812246362</v>
      </c>
      <c r="H47" s="80">
        <f>IF(ISERROR(H15*'35'!$B$21),"..",H15*'35'!$B$21)</f>
        <v>319.24529126213594</v>
      </c>
      <c r="I47" s="80">
        <f>IF(ISERROR(I15*'35'!$B$21),"..",I15*'35'!$B$21)</f>
        <v>1255.6897311361665</v>
      </c>
      <c r="J47" s="80">
        <f>IF(ISERROR(J15*'35'!$B$21),"..",J15*'35'!$B$21)</f>
        <v>1103.4115625000002</v>
      </c>
      <c r="K47" s="80">
        <f>IF(ISERROR(K15*'35'!$B$21),"..",K15*'35'!$B$21)</f>
        <v>684.39132743362836</v>
      </c>
      <c r="L47" s="80">
        <f>IF(ISERROR(L15*'35'!$B$21),"..",L15*'35'!$B$21)</f>
        <v>1505.6009860465117</v>
      </c>
      <c r="M47" s="999">
        <f>IF(ISERROR(M15*'35'!$B$21),"..",M15*'35'!$B$21)</f>
        <v>296.07659649122809</v>
      </c>
    </row>
    <row r="48" spans="1:13" ht="12.75">
      <c r="A48" s="1062">
        <v>2001</v>
      </c>
      <c r="B48" s="1063">
        <f>IF(ISERROR(B16*'35'!$B$21),"..",B16*'35'!$B$21)</f>
        <v>1714.7714902338405</v>
      </c>
      <c r="C48" s="80">
        <f>IF(ISERROR(C16*'35'!$B$21),"..",C16*'35'!$B$21)</f>
        <v>570.03794266441821</v>
      </c>
      <c r="D48" s="80">
        <f>IF(ISERROR(D16*'35'!$B$21),"..",D16*'35'!$B$21)</f>
        <v>407.05351063829789</v>
      </c>
      <c r="E48" s="80">
        <f>IF(ISERROR(E16*'35'!$B$21),"..",E16*'35'!$B$21)</f>
        <v>935.32725000000005</v>
      </c>
      <c r="F48" s="80">
        <f>IF(ISERROR(F16*'35'!$B$21),"..",F16*'35'!$B$21)</f>
        <v>411.52012618296527</v>
      </c>
      <c r="G48" s="80">
        <f>IF(ISERROR(G16*'35'!$B$21),"..",G16*'35'!$B$21)</f>
        <v>916.81347625241074</v>
      </c>
      <c r="H48" s="80">
        <f>IF(ISERROR(H16*'35'!$B$21),"..",H16*'35'!$B$21)</f>
        <v>328.46843866171002</v>
      </c>
      <c r="I48" s="80">
        <f>IF(ISERROR(I16*'35'!$B$21),"..",I16*'35'!$B$21)</f>
        <v>1207.2785212569318</v>
      </c>
      <c r="J48" s="80">
        <f>IF(ISERROR(J16*'35'!$B$21),"..",J16*'35'!$B$21)</f>
        <v>2948.8457142857142</v>
      </c>
      <c r="K48" s="80">
        <f>IF(ISERROR(K16*'35'!$B$21),"..",K16*'35'!$B$21)</f>
        <v>938.25775043936733</v>
      </c>
      <c r="L48" s="80">
        <f>IF(ISERROR(L16*'35'!$B$21),"..",L16*'35'!$B$21)</f>
        <v>1242.1242115971515</v>
      </c>
      <c r="M48" s="999">
        <f>IF(ISERROR(M16*'35'!$B$21),"..",M16*'35'!$B$21)</f>
        <v>347.90280963302752</v>
      </c>
    </row>
    <row r="49" spans="1:13" ht="12.75">
      <c r="A49" s="1062">
        <v>2002</v>
      </c>
      <c r="B49" s="1063">
        <f>IF(ISERROR(B17*'35'!$B$21),"..",B17*'35'!$B$21)</f>
        <v>1684.3456387131516</v>
      </c>
      <c r="C49" s="80">
        <f>IF(ISERROR(C17*'35'!$B$21),"..",C17*'35'!$B$21)</f>
        <v>690.74023419203741</v>
      </c>
      <c r="D49" s="80">
        <f>IF(ISERROR(D17*'35'!$B$21),"..",D17*'35'!$B$21)</f>
        <v>413.56510000000003</v>
      </c>
      <c r="E49" s="80">
        <f>IF(ISERROR(E17*'35'!$B$21),"..",E17*'35'!$B$21)</f>
        <v>1167.6211494252873</v>
      </c>
      <c r="F49" s="80">
        <f>IF(ISERROR(F17*'35'!$B$21),"..",F17*'35'!$B$21)</f>
        <v>580.44508108108118</v>
      </c>
      <c r="G49" s="80">
        <f>IF(ISERROR(G17*'35'!$B$21),"..",G17*'35'!$B$21)</f>
        <v>814.30944565691834</v>
      </c>
      <c r="H49" s="80">
        <f>IF(ISERROR(H17*'35'!$B$21),"..",H17*'35'!$B$21)</f>
        <v>410.95383826879271</v>
      </c>
      <c r="I49" s="80">
        <f>IF(ISERROR(I17*'35'!$B$21),"..",I17*'35'!$B$21)</f>
        <v>1388.2108867924528</v>
      </c>
      <c r="J49" s="80">
        <f>IF(ISERROR(J17*'35'!$B$21),"..",J17*'35'!$B$21)</f>
        <v>4277.5012048192766</v>
      </c>
      <c r="K49" s="80">
        <f>IF(ISERROR(K17*'35'!$B$21),"..",K17*'35'!$B$21)</f>
        <v>991.56761363636383</v>
      </c>
      <c r="L49" s="80">
        <f>IF(ISERROR(L17*'35'!$B$21),"..",L17*'35'!$B$21)</f>
        <v>1210.969791044776</v>
      </c>
      <c r="M49" s="999">
        <f>IF(ISERROR(M17*'35'!$B$21),"..",M17*'35'!$B$21)</f>
        <v>366.30678671918963</v>
      </c>
    </row>
    <row r="50" spans="1:13" ht="12.75">
      <c r="A50" s="1062">
        <v>2003</v>
      </c>
      <c r="B50" s="1063">
        <f>IF(ISERROR(B18*'35'!$B$21),"..",B18*'35'!$B$21)</f>
        <v>1784.3688831952259</v>
      </c>
      <c r="C50" s="80">
        <f>IF(ISERROR(C18*'35'!$B$21),"..",C18*'35'!$B$21)</f>
        <v>2269.9682094594596</v>
      </c>
      <c r="D50" s="80">
        <f>IF(ISERROR(D18*'35'!$B$21),"..",D18*'35'!$B$21)</f>
        <v>3006.5552559726962</v>
      </c>
      <c r="E50" s="80">
        <f>IF(ISERROR(E18*'35'!$B$21),"..",E18*'35'!$B$21)</f>
        <v>2158.1294941634246</v>
      </c>
      <c r="F50" s="80">
        <f>IF(ISERROR(F18*'35'!$B$21),"..",F18*'35'!$B$21)</f>
        <v>1758.7261300309601</v>
      </c>
      <c r="G50" s="80">
        <f>IF(ISERROR(G18*'35'!$B$21),"..",G18*'35'!$B$21)</f>
        <v>1073.9316771985257</v>
      </c>
      <c r="H50" s="80">
        <f>IF(ISERROR(H18*'35'!$B$21),"..",H18*'35'!$B$21)</f>
        <v>551.65837662337663</v>
      </c>
      <c r="I50" s="80">
        <f>IF(ISERROR(I18*'35'!$B$21),"..",I18*'35'!$B$21)</f>
        <v>1978.8440963855419</v>
      </c>
      <c r="J50" s="80">
        <f>IF(ISERROR(J18*'35'!$B$21),"..",J18*'35'!$B$21)</f>
        <v>5626.5685185185193</v>
      </c>
      <c r="K50" s="80">
        <f>IF(ISERROR(K18*'35'!$B$21),"..",K18*'35'!$B$21)</f>
        <v>1310.4133714285713</v>
      </c>
      <c r="L50" s="80">
        <f>IF(ISERROR(L18*'35'!$B$21),"..",L18*'35'!$B$21)</f>
        <v>2097.6248403707518</v>
      </c>
      <c r="M50" s="999">
        <f>IF(ISERROR(M18*'35'!$B$21),"..",M18*'35'!$B$21)</f>
        <v>456.42579164214237</v>
      </c>
    </row>
    <row r="51" spans="1:13" ht="12.75">
      <c r="A51" s="1062">
        <v>2004</v>
      </c>
      <c r="B51" s="1063">
        <f>IF(ISERROR(B19*'35'!$B$21),"..",B19*'35'!$B$21)</f>
        <v>2071.0126086422274</v>
      </c>
      <c r="C51" s="80">
        <f>IF(ISERROR(C19*'35'!$B$21),"..",C19*'35'!$B$21)</f>
        <v>2335.2142372881353</v>
      </c>
      <c r="D51" s="80">
        <f>IF(ISERROR(D19*'35'!$B$21),"..",D19*'35'!$B$21)</f>
        <v>3528.3072037914694</v>
      </c>
      <c r="E51" s="80">
        <f>IF(ISERROR(E19*'35'!$B$21),"..",E19*'35'!$B$21)</f>
        <v>3230.2329729729731</v>
      </c>
      <c r="F51" s="80">
        <f>IF(ISERROR(F19*'35'!$B$21),"..",F19*'35'!$B$21)</f>
        <v>802.85821621621631</v>
      </c>
      <c r="G51" s="80">
        <f>IF(ISERROR(G19*'35'!$B$21),"..",G19*'35'!$B$21)</f>
        <v>1163.7248857093002</v>
      </c>
      <c r="H51" s="80">
        <f>IF(ISERROR(H19*'35'!$B$21),"..",H19*'35'!$B$21)</f>
        <v>944.564425256341</v>
      </c>
      <c r="I51" s="80">
        <f>IF(ISERROR(I19*'35'!$B$21),"..",I19*'35'!$B$21)</f>
        <v>1559.8091329479771</v>
      </c>
      <c r="J51" s="80">
        <f>IF(ISERROR(J19*'35'!$B$21),"..",J19*'35'!$B$21)</f>
        <v>5860.5545142857136</v>
      </c>
      <c r="K51" s="80">
        <f>IF(ISERROR(K19*'35'!$B$21),"..",K19*'35'!$B$21)</f>
        <v>1112.9938983050847</v>
      </c>
      <c r="L51" s="80">
        <f>IF(ISERROR(L19*'35'!$B$21),"..",L19*'35'!$B$21)</f>
        <v>2927.3951686615887</v>
      </c>
      <c r="M51" s="999">
        <f>IF(ISERROR(M19*'35'!$B$21),"..",M19*'35'!$B$21)</f>
        <v>580.88333333333333</v>
      </c>
    </row>
    <row r="52" spans="1:13" ht="12.75">
      <c r="A52" s="1062">
        <v>2005</v>
      </c>
      <c r="B52" s="1063">
        <f>IF(ISERROR(B20*'35'!$B$21),"..",B20*'35'!$B$21)</f>
        <v>2373.2930400569644</v>
      </c>
      <c r="C52" s="80">
        <f>IF(ISERROR(C20*'35'!$B$21),"..",C20*'35'!$B$21)</f>
        <v>2801.3634818941505</v>
      </c>
      <c r="D52" s="80">
        <f>IF(ISERROR(D20*'35'!$B$21),"..",D20*'35'!$B$21)</f>
        <v>3291.2149928876247</v>
      </c>
      <c r="E52" s="80">
        <f>IF(ISERROR(E20*'35'!$B$21),"..",E20*'35'!$B$21)</f>
        <v>4140.4944973544971</v>
      </c>
      <c r="F52" s="80">
        <f>IF(ISERROR(F20*'35'!$B$21),"..",F20*'35'!$B$21)</f>
        <v>1576.8420500595946</v>
      </c>
      <c r="G52" s="80">
        <f>IF(ISERROR(G20*'35'!$B$21),"..",G20*'35'!$B$21)</f>
        <v>1476.5198424983028</v>
      </c>
      <c r="H52" s="80">
        <f>IF(ISERROR(H20*'35'!$B$21),"..",H20*'35'!$B$21)</f>
        <v>1147.9412868949232</v>
      </c>
      <c r="I52" s="80">
        <f>IF(ISERROR(I20*'35'!$B$21),"..",I20*'35'!$B$21)</f>
        <v>2194.8709144542772</v>
      </c>
      <c r="J52" s="80">
        <f>IF(ISERROR(J20*'35'!$B$21),"..",J20*'35'!$B$21)</f>
        <v>8141.5008648648654</v>
      </c>
      <c r="K52" s="80">
        <f>IF(ISERROR(K20*'35'!$B$21),"..",K20*'35'!$B$21)</f>
        <v>1407.1237320574162</v>
      </c>
      <c r="L52" s="80">
        <f>IF(ISERROR(L20*'35'!$B$21),"..",L20*'35'!$B$21)</f>
        <v>2596.3842857142859</v>
      </c>
      <c r="M52" s="999">
        <f>IF(ISERROR(M20*'35'!$B$21),"..",M20*'35'!$B$21)</f>
        <v>624.63851542080511</v>
      </c>
    </row>
    <row r="53" spans="1:13" ht="12.75">
      <c r="A53" s="1062">
        <v>2006</v>
      </c>
      <c r="B53" s="1063">
        <f>IF(ISERROR(B21*'35'!$B$21),"..",B21*'35'!$B$21)</f>
        <v>2646.8336312047013</v>
      </c>
      <c r="C53" s="80">
        <f>IF(ISERROR(C21*'35'!$B$21),"..",C21*'35'!$B$21)</f>
        <v>3445.5976926212802</v>
      </c>
      <c r="D53" s="80">
        <f>IF(ISERROR(D21*'35'!$B$21),"..",D21*'35'!$B$21)</f>
        <v>3456.1905018359848</v>
      </c>
      <c r="E53" s="80">
        <f>IF(ISERROR(E21*'35'!$B$21),"..",E21*'35'!$B$21)</f>
        <v>5517.3553078202995</v>
      </c>
      <c r="F53" s="80">
        <f>IF(ISERROR(F21*'35'!$B$21),"..",F21*'35'!$B$21)</f>
        <v>2243.3145967741934</v>
      </c>
      <c r="G53" s="80">
        <f>IF(ISERROR(G21*'35'!$B$21),"..",G21*'35'!$B$21)</f>
        <v>1555.9817340546699</v>
      </c>
      <c r="H53" s="80">
        <f>IF(ISERROR(H21*'35'!$B$21),"..",H21*'35'!$B$21)</f>
        <v>913.65146827794558</v>
      </c>
      <c r="I53" s="80">
        <f>IF(ISERROR(I21*'35'!$B$21),"..",I21*'35'!$B$21)</f>
        <v>2138.7964331210187</v>
      </c>
      <c r="J53" s="80">
        <f>IF(ISERROR(J21*'35'!$B$21),"..",J21*'35'!$B$21)</f>
        <v>11587.492048192771</v>
      </c>
      <c r="K53" s="80">
        <f>IF(ISERROR(K21*'35'!$B$21),"..",K21*'35'!$B$21)</f>
        <v>1392.4971294851796</v>
      </c>
      <c r="L53" s="80">
        <f>IF(ISERROR(L21*'35'!$B$21),"..",L21*'35'!$B$21)</f>
        <v>2767.6012000000001</v>
      </c>
      <c r="M53" s="999">
        <f>IF(ISERROR(M21*'35'!$B$21),"..",M21*'35'!$B$21)</f>
        <v>648.68963973799123</v>
      </c>
    </row>
    <row r="54" spans="1:13" ht="12.75">
      <c r="A54" s="1062">
        <v>2007</v>
      </c>
      <c r="B54" s="1063">
        <f>IF(ISERROR(B22*'35'!$B$21),"..",B22*'35'!$B$21)</f>
        <v>2825.1904563591693</v>
      </c>
      <c r="C54" s="80">
        <f>IF(ISERROR(C22*'35'!$B$21),"..",C22*'35'!$B$21)</f>
        <v>3579.0436046511627</v>
      </c>
      <c r="D54" s="80">
        <f>IF(ISERROR(D22*'35'!$B$21),"..",D22*'35'!$B$21)</f>
        <v>3219.2362500000004</v>
      </c>
      <c r="E54" s="80">
        <f>IF(ISERROR(E22*'35'!$B$21),"..",E22*'35'!$B$21)</f>
        <v>6492.0759390862941</v>
      </c>
      <c r="F54" s="80">
        <f>IF(ISERROR(F22*'35'!$B$21),"..",F22*'35'!$B$21)</f>
        <v>2376.0136938588453</v>
      </c>
      <c r="G54" s="80">
        <f>IF(ISERROR(G22*'35'!$B$21),"..",G22*'35'!$B$21)</f>
        <v>2150.2790664237532</v>
      </c>
      <c r="H54" s="80">
        <f>IF(ISERROR(H22*'35'!$B$21),"..",H22*'35'!$B$21)</f>
        <v>1435.4557113402063</v>
      </c>
      <c r="I54" s="80">
        <f>IF(ISERROR(I22*'35'!$B$21),"..",I22*'35'!$B$21)</f>
        <v>3136.9227649769591</v>
      </c>
      <c r="J54" s="80">
        <f>IF(ISERROR(J22*'35'!$B$21),"..",J22*'35'!$B$21)</f>
        <v>18124.772406417113</v>
      </c>
      <c r="K54" s="80">
        <f>IF(ISERROR(K22*'35'!$B$21),"..",K22*'35'!$B$21)</f>
        <v>2841.6120426287748</v>
      </c>
      <c r="L54" s="80">
        <f>IF(ISERROR(L22*'35'!$B$21),"..",L22*'35'!$B$21)</f>
        <v>3569.7646792452833</v>
      </c>
      <c r="M54" s="999">
        <f>IF(ISERROR(M22*'35'!$B$21),"..",M22*'35'!$B$21)</f>
        <v>876.60408394781621</v>
      </c>
    </row>
    <row r="55" spans="1:13" ht="12.75">
      <c r="A55" s="468">
        <v>2008</v>
      </c>
      <c r="B55" s="80">
        <f>IF(ISERROR(B23*'35'!$B$21),"..",B23*'35'!$B$21)</f>
        <v>2920.1927363921523</v>
      </c>
      <c r="C55" s="1005" t="str">
        <f>IF(ISERROR(C23*'35'!$B$21),"..",C23*'35'!$B$21)</f>
        <v>..</v>
      </c>
      <c r="D55" s="1005" t="str">
        <f>IF(ISERROR(D23*'35'!$B$21),"..",D23*'35'!$B$21)</f>
        <v>..</v>
      </c>
      <c r="E55" s="1005" t="str">
        <f>IF(ISERROR(E23*'35'!$B$21),"..",E23*'35'!$B$21)</f>
        <v>..</v>
      </c>
      <c r="F55" s="1005" t="str">
        <f>IF(ISERROR(F23*'35'!$B$21),"..",F23*'35'!$B$21)</f>
        <v>..</v>
      </c>
      <c r="G55" s="1005" t="str">
        <f>IF(ISERROR(G23*'35'!$B$21),"..",G23*'35'!$B$21)</f>
        <v>..</v>
      </c>
      <c r="H55" s="1005" t="str">
        <f>IF(ISERROR(H23*'35'!$B$21),"..",H23*'35'!$B$21)</f>
        <v>..</v>
      </c>
      <c r="I55" s="1005" t="str">
        <f>IF(ISERROR(I23*'35'!$B$21),"..",I23*'35'!$B$21)</f>
        <v>..</v>
      </c>
      <c r="J55" s="1005" t="str">
        <f>IF(ISERROR(J23*'35'!$B$21),"..",J23*'35'!$B$21)</f>
        <v>..</v>
      </c>
      <c r="K55" s="1005" t="str">
        <f>IF(ISERROR(K23*'35'!$B$21),"..",K23*'35'!$B$21)</f>
        <v>..</v>
      </c>
      <c r="L55" s="1005" t="str">
        <f>IF(ISERROR(L23*'35'!$B$21),"..",L23*'35'!$B$21)</f>
        <v>..</v>
      </c>
      <c r="M55" s="949" t="str">
        <f>IF(ISERROR(M23*'35'!$B$21),"..",M23*'35'!$B$21)</f>
        <v>..</v>
      </c>
    </row>
    <row r="56" spans="1:13" ht="12.75">
      <c r="A56" s="468">
        <v>2009</v>
      </c>
      <c r="B56" s="80">
        <f>IF(ISERROR(B24*'35'!$B$21),"..",B24*'35'!$B$21)</f>
        <v>2681.4709487494656</v>
      </c>
      <c r="C56" s="1005" t="str">
        <f>IF(ISERROR(C24*'35'!$B$21),"..",C24*'35'!$B$21)</f>
        <v>..</v>
      </c>
      <c r="D56" s="1005" t="str">
        <f>IF(ISERROR(D24*'35'!$B$21),"..",D24*'35'!$B$21)</f>
        <v>..</v>
      </c>
      <c r="E56" s="1005" t="str">
        <f>IF(ISERROR(E24*'35'!$B$21),"..",E24*'35'!$B$21)</f>
        <v>..</v>
      </c>
      <c r="F56" s="1005" t="str">
        <f>IF(ISERROR(F24*'35'!$B$21),"..",F24*'35'!$B$21)</f>
        <v>..</v>
      </c>
      <c r="G56" s="1005" t="str">
        <f>IF(ISERROR(G24*'35'!$B$21),"..",G24*'35'!$B$21)</f>
        <v>..</v>
      </c>
      <c r="H56" s="1005" t="str">
        <f>IF(ISERROR(H24*'35'!$B$21),"..",H24*'35'!$B$21)</f>
        <v>..</v>
      </c>
      <c r="I56" s="1005" t="str">
        <f>IF(ISERROR(I24*'35'!$B$21),"..",I24*'35'!$B$21)</f>
        <v>..</v>
      </c>
      <c r="J56" s="1005" t="str">
        <f>IF(ISERROR(J24*'35'!$B$21),"..",J24*'35'!$B$21)</f>
        <v>..</v>
      </c>
      <c r="K56" s="1005" t="str">
        <f>IF(ISERROR(K24*'35'!$B$21),"..",K24*'35'!$B$21)</f>
        <v>..</v>
      </c>
      <c r="L56" s="1005" t="str">
        <f>IF(ISERROR(L24*'35'!$B$21),"..",L24*'35'!$B$21)</f>
        <v>..</v>
      </c>
      <c r="M56" s="949" t="str">
        <f>IF(ISERROR(M24*'35'!$B$21),"..",M24*'35'!$B$21)</f>
        <v>..</v>
      </c>
    </row>
    <row r="57" spans="1:13" ht="12.75">
      <c r="A57" s="955">
        <v>2010</v>
      </c>
      <c r="B57" s="1002">
        <f>IF(ISERROR(B25*'35'!$B$21),"..",B25*'35'!$B$21)</f>
        <v>2941.2332213973991</v>
      </c>
      <c r="C57" s="1064" t="str">
        <f>IF(ISERROR(C25*'35'!$B$21),"..",C25*'35'!$B$21)</f>
        <v>..</v>
      </c>
      <c r="D57" s="1064" t="str">
        <f>IF(ISERROR(D25*'35'!$B$21),"..",D25*'35'!$B$21)</f>
        <v>..</v>
      </c>
      <c r="E57" s="1064" t="str">
        <f>IF(ISERROR(E25*'35'!$B$21),"..",E25*'35'!$B$21)</f>
        <v>..</v>
      </c>
      <c r="F57" s="1064" t="str">
        <f>IF(ISERROR(F25*'35'!$B$21),"..",F25*'35'!$B$21)</f>
        <v>..</v>
      </c>
      <c r="G57" s="1064" t="str">
        <f>IF(ISERROR(G25*'35'!$B$21),"..",G25*'35'!$B$21)</f>
        <v>..</v>
      </c>
      <c r="H57" s="1064" t="str">
        <f>IF(ISERROR(H25*'35'!$B$21),"..",H25*'35'!$B$21)</f>
        <v>..</v>
      </c>
      <c r="I57" s="1064" t="str">
        <f>IF(ISERROR(I25*'35'!$B$21),"..",I25*'35'!$B$21)</f>
        <v>..</v>
      </c>
      <c r="J57" s="1064" t="str">
        <f>IF(ISERROR(J25*'35'!$B$21),"..",J25*'35'!$B$21)</f>
        <v>..</v>
      </c>
      <c r="K57" s="1064" t="str">
        <f>IF(ISERROR(K25*'35'!$B$21),"..",K25*'35'!$B$21)</f>
        <v>..</v>
      </c>
      <c r="L57" s="1064" t="str">
        <f>IF(ISERROR(L25*'35'!$B$21),"..",L25*'35'!$B$21)</f>
        <v>..</v>
      </c>
      <c r="M57" s="1065" t="str">
        <f>IF(ISERROR(M25*'35'!$B$21),"..",M25*'35'!$B$21)</f>
        <v>..</v>
      </c>
    </row>
    <row r="58" spans="1:13" ht="12.75">
      <c r="A58" s="995"/>
      <c r="B58" s="484"/>
      <c r="C58" s="484"/>
      <c r="D58" s="484"/>
      <c r="E58" s="484"/>
      <c r="F58" s="484"/>
      <c r="G58" s="484"/>
      <c r="H58" s="484"/>
      <c r="I58" s="484"/>
      <c r="J58" s="484"/>
      <c r="K58" s="484"/>
      <c r="L58" s="484"/>
      <c r="M58" s="484"/>
    </row>
    <row r="59" spans="1:13" ht="12.75">
      <c r="A59" s="995"/>
      <c r="B59" s="1066" t="s">
        <v>762</v>
      </c>
      <c r="C59" s="484"/>
      <c r="D59" s="484"/>
      <c r="E59" s="484"/>
      <c r="F59" s="484"/>
      <c r="G59" s="484"/>
      <c r="H59" s="484"/>
      <c r="I59" s="484"/>
      <c r="J59" s="484"/>
      <c r="K59" s="484"/>
      <c r="L59" s="484"/>
      <c r="M59" s="484"/>
    </row>
    <row r="60" spans="1:13" ht="12.75">
      <c r="A60" s="467" t="s">
        <v>1053</v>
      </c>
      <c r="B60" s="1068">
        <f t="shared" ref="B60:M60" si="3">(POWER(B54/B37,1/17)-1)*100</f>
        <v>11.642963853571997</v>
      </c>
      <c r="C60" s="958">
        <f t="shared" si="3"/>
        <v>20.222891760993168</v>
      </c>
      <c r="D60" s="958">
        <f t="shared" si="3"/>
        <v>17.396498094736291</v>
      </c>
      <c r="E60" s="958">
        <f t="shared" si="3"/>
        <v>22.669019845466231</v>
      </c>
      <c r="F60" s="958">
        <f t="shared" si="3"/>
        <v>29.83476579105675</v>
      </c>
      <c r="G60" s="958">
        <f t="shared" si="3"/>
        <v>14.908039353985014</v>
      </c>
      <c r="H60" s="958">
        <f t="shared" si="3"/>
        <v>18.667904872653153</v>
      </c>
      <c r="I60" s="958">
        <f t="shared" si="3"/>
        <v>10.855647804491952</v>
      </c>
      <c r="J60" s="958">
        <f t="shared" si="3"/>
        <v>23.147461862393559</v>
      </c>
      <c r="K60" s="958">
        <f t="shared" si="3"/>
        <v>15.135761170432005</v>
      </c>
      <c r="L60" s="958">
        <f t="shared" si="3"/>
        <v>13.879701780742959</v>
      </c>
      <c r="M60" s="1067">
        <f t="shared" si="3"/>
        <v>19.034646655999275</v>
      </c>
    </row>
    <row r="61" spans="1:13" ht="12.75">
      <c r="A61" s="468" t="s">
        <v>1052</v>
      </c>
      <c r="B61" s="1069">
        <f t="shared" ref="B61:M61" si="4">(POWER(B47/B37,1/10)-1)*100</f>
        <v>14.642466907985696</v>
      </c>
      <c r="C61" s="954">
        <f t="shared" si="4"/>
        <v>19.481482501544043</v>
      </c>
      <c r="D61" s="954">
        <f t="shared" si="4"/>
        <v>10.479976534995172</v>
      </c>
      <c r="E61" s="954">
        <f t="shared" si="4"/>
        <v>19.632164858450519</v>
      </c>
      <c r="F61" s="954">
        <f t="shared" si="4"/>
        <v>41.985145361035258</v>
      </c>
      <c r="G61" s="954">
        <f t="shared" si="4"/>
        <v>15.084269973212216</v>
      </c>
      <c r="H61" s="954">
        <f t="shared" si="4"/>
        <v>15.101249293198693</v>
      </c>
      <c r="I61" s="954">
        <f t="shared" si="4"/>
        <v>8.7241829751154576</v>
      </c>
      <c r="J61" s="954">
        <f t="shared" si="4"/>
        <v>7.6886140760245691</v>
      </c>
      <c r="K61" s="954">
        <f t="shared" si="4"/>
        <v>10.212631829096397</v>
      </c>
      <c r="L61" s="954">
        <f t="shared" si="4"/>
        <v>14.410471725263641</v>
      </c>
      <c r="M61" s="953">
        <f t="shared" si="4"/>
        <v>20.643746970588328</v>
      </c>
    </row>
    <row r="62" spans="1:13" ht="12.75">
      <c r="A62" s="955" t="s">
        <v>83</v>
      </c>
      <c r="B62" s="1070">
        <f t="shared" ref="B62:M62" si="5">(POWER(B54/B47,1/7)-1)*100</f>
        <v>7.4935856579047222</v>
      </c>
      <c r="C62" s="956">
        <f t="shared" si="5"/>
        <v>21.290035563999975</v>
      </c>
      <c r="D62" s="956">
        <f t="shared" si="5"/>
        <v>28.035031323622949</v>
      </c>
      <c r="E62" s="956">
        <f t="shared" si="5"/>
        <v>27.141595520487982</v>
      </c>
      <c r="F62" s="956">
        <f t="shared" si="5"/>
        <v>14.258434170772528</v>
      </c>
      <c r="G62" s="956">
        <f t="shared" si="5"/>
        <v>14.6567493574703</v>
      </c>
      <c r="H62" s="956">
        <f t="shared" si="5"/>
        <v>23.955691096163978</v>
      </c>
      <c r="I62" s="956">
        <f t="shared" si="5"/>
        <v>13.973285817208048</v>
      </c>
      <c r="J62" s="956">
        <f t="shared" si="5"/>
        <v>49.15844997444259</v>
      </c>
      <c r="K62" s="956">
        <f t="shared" si="5"/>
        <v>22.552704055381433</v>
      </c>
      <c r="L62" s="956">
        <f t="shared" si="5"/>
        <v>13.125727564954982</v>
      </c>
      <c r="M62" s="957">
        <f t="shared" si="5"/>
        <v>16.773090097852062</v>
      </c>
    </row>
    <row r="64" spans="1:13" ht="12.75">
      <c r="A64" s="1087" t="s">
        <v>1137</v>
      </c>
    </row>
    <row r="65" spans="1:21" ht="15.75">
      <c r="A65" s="1057" t="s">
        <v>1081</v>
      </c>
    </row>
    <row r="67" spans="1:21" ht="12.75">
      <c r="A67" s="995"/>
      <c r="B67" s="1274" t="s">
        <v>170</v>
      </c>
      <c r="C67" s="1274"/>
      <c r="D67" s="1274"/>
      <c r="E67" s="1274"/>
      <c r="F67" s="1274"/>
      <c r="G67" s="1274"/>
      <c r="H67" s="1274"/>
      <c r="I67" s="1274"/>
      <c r="J67" s="1274"/>
      <c r="K67" s="1274"/>
      <c r="L67" s="1274"/>
      <c r="M67" s="1274"/>
      <c r="O67" s="1058" t="s">
        <v>1055</v>
      </c>
      <c r="S67" s="1058" t="s">
        <v>1054</v>
      </c>
    </row>
    <row r="68" spans="1:21" ht="45" customHeight="1">
      <c r="A68" s="995"/>
      <c r="B68" s="485" t="s">
        <v>88</v>
      </c>
      <c r="C68" s="485" t="s">
        <v>376</v>
      </c>
      <c r="D68" s="485" t="s">
        <v>296</v>
      </c>
      <c r="E68" s="485" t="s">
        <v>220</v>
      </c>
      <c r="F68" s="485" t="s">
        <v>656</v>
      </c>
      <c r="G68" s="485" t="s">
        <v>218</v>
      </c>
      <c r="H68" s="485" t="s">
        <v>181</v>
      </c>
      <c r="I68" s="485" t="s">
        <v>180</v>
      </c>
      <c r="J68" s="485" t="s">
        <v>655</v>
      </c>
      <c r="K68" s="485" t="s">
        <v>654</v>
      </c>
      <c r="L68" s="485" t="s">
        <v>179</v>
      </c>
      <c r="M68" s="485" t="s">
        <v>653</v>
      </c>
      <c r="O68" s="1071" t="s">
        <v>220</v>
      </c>
      <c r="P68" s="1071" t="s">
        <v>218</v>
      </c>
      <c r="Q68" s="1071" t="s">
        <v>88</v>
      </c>
      <c r="S68" s="1071" t="s">
        <v>220</v>
      </c>
      <c r="T68" s="1071" t="s">
        <v>218</v>
      </c>
      <c r="U68" s="1071" t="s">
        <v>88</v>
      </c>
    </row>
    <row r="69" spans="1:21" ht="12.75">
      <c r="A69" s="1060">
        <v>1990</v>
      </c>
      <c r="B69" s="1061">
        <f t="shared" ref="B69:B88" si="6">(U69/Q69)*1000</f>
        <v>591.72764758382618</v>
      </c>
      <c r="C69" s="470">
        <f t="shared" ref="C69:C89" si="7">(S69/O69)*1000</f>
        <v>521.62588024476383</v>
      </c>
      <c r="D69" s="470">
        <v>1053.4449315974273</v>
      </c>
      <c r="E69" s="470">
        <v>206.32720648706794</v>
      </c>
      <c r="F69" s="470">
        <v>475.12734093992651</v>
      </c>
      <c r="G69" s="470">
        <f t="shared" ref="G69:G89" si="8">(T69/P69)*1000</f>
        <v>585.86055507125309</v>
      </c>
      <c r="H69" s="470">
        <v>133.38456989062593</v>
      </c>
      <c r="I69" s="470">
        <v>556.40686104908275</v>
      </c>
      <c r="J69" s="470">
        <v>2076.7143559727992</v>
      </c>
      <c r="K69" s="470">
        <v>485.82638992276765</v>
      </c>
      <c r="L69" s="470">
        <v>590.85622513723706</v>
      </c>
      <c r="M69" s="997">
        <v>271.88344235092126</v>
      </c>
      <c r="O69" s="1072">
        <v>680.1</v>
      </c>
      <c r="P69" s="1072">
        <v>17695</v>
      </c>
      <c r="Q69" s="1072">
        <v>97810</v>
      </c>
      <c r="S69" s="1072">
        <v>354.75776115446394</v>
      </c>
      <c r="T69" s="1072">
        <v>10366.802521985825</v>
      </c>
      <c r="U69" s="1072">
        <v>57876.88121017404</v>
      </c>
    </row>
    <row r="70" spans="1:21" ht="12.75">
      <c r="A70" s="1062">
        <v>1991</v>
      </c>
      <c r="B70" s="1063">
        <f t="shared" si="6"/>
        <v>638.32899369480594</v>
      </c>
      <c r="C70" s="80">
        <f t="shared" si="7"/>
        <v>590.19909501142672</v>
      </c>
      <c r="D70" s="80">
        <v>1113.3985295517293</v>
      </c>
      <c r="E70" s="80">
        <v>274.72938603157064</v>
      </c>
      <c r="F70" s="80">
        <v>521.05810905004785</v>
      </c>
      <c r="G70" s="80">
        <f t="shared" si="8"/>
        <v>655.48483878982108</v>
      </c>
      <c r="H70" s="80">
        <v>135.70911699907487</v>
      </c>
      <c r="I70" s="80">
        <v>582.50709697210493</v>
      </c>
      <c r="J70" s="80">
        <v>2197.9593452354598</v>
      </c>
      <c r="K70" s="80">
        <v>479.31854563797231</v>
      </c>
      <c r="L70" s="80">
        <v>679.35220959993535</v>
      </c>
      <c r="M70" s="999">
        <v>312.64997514848687</v>
      </c>
      <c r="O70" s="1072">
        <v>660.5</v>
      </c>
      <c r="P70" s="1072">
        <v>17068</v>
      </c>
      <c r="Q70" s="1072">
        <v>96287</v>
      </c>
      <c r="S70" s="1072">
        <v>389.82650225504739</v>
      </c>
      <c r="T70" s="1072">
        <v>11187.815228464668</v>
      </c>
      <c r="U70" s="1072">
        <v>61462.783815891773</v>
      </c>
    </row>
    <row r="71" spans="1:21" ht="12.75">
      <c r="A71" s="1062">
        <v>1992</v>
      </c>
      <c r="B71" s="1063">
        <f t="shared" si="6"/>
        <v>762.02769101071829</v>
      </c>
      <c r="C71" s="80">
        <f t="shared" si="7"/>
        <v>850.70330930621469</v>
      </c>
      <c r="D71" s="80">
        <v>1509.6867772948942</v>
      </c>
      <c r="E71" s="80">
        <v>428.6768157629175</v>
      </c>
      <c r="F71" s="80">
        <v>796.30397406717748</v>
      </c>
      <c r="G71" s="80">
        <f t="shared" si="8"/>
        <v>814.47613047911614</v>
      </c>
      <c r="H71" s="80">
        <v>170.9068739625944</v>
      </c>
      <c r="I71" s="80">
        <v>678.64040111026861</v>
      </c>
      <c r="J71" s="80">
        <v>3136.4480396060198</v>
      </c>
      <c r="K71" s="80">
        <v>515.80665751873721</v>
      </c>
      <c r="L71" s="80">
        <v>803.21861985596672</v>
      </c>
      <c r="M71" s="999">
        <v>402.49674864198988</v>
      </c>
      <c r="O71" s="1072">
        <v>609.79999999999995</v>
      </c>
      <c r="P71" s="1072">
        <v>16799</v>
      </c>
      <c r="Q71" s="1072">
        <v>95743</v>
      </c>
      <c r="S71" s="1072">
        <v>518.75887801492968</v>
      </c>
      <c r="T71" s="1072">
        <v>13682.384515918673</v>
      </c>
      <c r="U71" s="1072">
        <v>72958.817220439203</v>
      </c>
    </row>
    <row r="72" spans="1:21" ht="12.75">
      <c r="A72" s="1062">
        <v>1993</v>
      </c>
      <c r="B72" s="1063">
        <f t="shared" si="6"/>
        <v>856.36615337909336</v>
      </c>
      <c r="C72" s="80">
        <f t="shared" si="7"/>
        <v>1523.7815183922482</v>
      </c>
      <c r="D72" s="80">
        <v>2784.0519256360694</v>
      </c>
      <c r="E72" s="80">
        <v>734.70078189797005</v>
      </c>
      <c r="F72" s="80">
        <v>1382.2149162182698</v>
      </c>
      <c r="G72" s="80">
        <f t="shared" si="8"/>
        <v>866.78662328882172</v>
      </c>
      <c r="H72" s="80">
        <v>186.6982006933973</v>
      </c>
      <c r="I72" s="80">
        <v>711.13866405667773</v>
      </c>
      <c r="J72" s="80">
        <v>3621.7958976085115</v>
      </c>
      <c r="K72" s="80">
        <v>508.97639628509916</v>
      </c>
      <c r="L72" s="80">
        <v>779.02548743475256</v>
      </c>
      <c r="M72" s="999">
        <v>415.46886076036594</v>
      </c>
      <c r="O72" s="1072">
        <v>584.9</v>
      </c>
      <c r="P72" s="1072">
        <v>16774</v>
      </c>
      <c r="Q72" s="1072">
        <v>97760</v>
      </c>
      <c r="S72" s="1072">
        <v>891.25981010762598</v>
      </c>
      <c r="T72" s="1072">
        <v>14539.478819046695</v>
      </c>
      <c r="U72" s="1072">
        <v>83718.35515434017</v>
      </c>
    </row>
    <row r="73" spans="1:21" ht="12.75">
      <c r="A73" s="1062">
        <v>1994</v>
      </c>
      <c r="B73" s="1063">
        <f t="shared" si="6"/>
        <v>964.78775536877333</v>
      </c>
      <c r="C73" s="80">
        <f t="shared" si="7"/>
        <v>1765.7636991602321</v>
      </c>
      <c r="D73" s="80">
        <v>2856.5988712163671</v>
      </c>
      <c r="E73" s="80">
        <v>1216.1890229143855</v>
      </c>
      <c r="F73" s="80">
        <v>1508.4256863970418</v>
      </c>
      <c r="G73" s="80">
        <f t="shared" si="8"/>
        <v>996.9425201298908</v>
      </c>
      <c r="H73" s="80">
        <v>245.33525973466118</v>
      </c>
      <c r="I73" s="80">
        <v>807.19862707565778</v>
      </c>
      <c r="J73" s="80">
        <v>3939.4704148600517</v>
      </c>
      <c r="K73" s="80">
        <v>538.7257981722488</v>
      </c>
      <c r="L73" s="80">
        <v>1034.5174083257471</v>
      </c>
      <c r="M73" s="999">
        <v>464.09744392029927</v>
      </c>
      <c r="O73" s="1072">
        <v>576.5</v>
      </c>
      <c r="P73" s="1072">
        <v>17020</v>
      </c>
      <c r="Q73" s="1072">
        <v>101060</v>
      </c>
      <c r="S73" s="1072">
        <v>1017.9627725658738</v>
      </c>
      <c r="T73" s="1072">
        <v>16967.961692610741</v>
      </c>
      <c r="U73" s="1072">
        <v>97501.450557568241</v>
      </c>
    </row>
    <row r="74" spans="1:21" ht="12.75">
      <c r="A74" s="1062">
        <v>1995</v>
      </c>
      <c r="B74" s="1063">
        <f t="shared" si="6"/>
        <v>1153.9569872551451</v>
      </c>
      <c r="C74" s="80">
        <f t="shared" si="7"/>
        <v>2684.2146535838228</v>
      </c>
      <c r="D74" s="80">
        <v>4272.0485566258767</v>
      </c>
      <c r="E74" s="80">
        <v>1939.6266455960063</v>
      </c>
      <c r="F74" s="80">
        <v>2304.5758929015392</v>
      </c>
      <c r="G74" s="80">
        <f t="shared" si="8"/>
        <v>1251.7878887479676</v>
      </c>
      <c r="H74" s="80">
        <v>307.82731610745526</v>
      </c>
      <c r="I74" s="80">
        <v>941.43207113364815</v>
      </c>
      <c r="J74" s="80">
        <v>5304.3788073256419</v>
      </c>
      <c r="K74" s="80">
        <v>638.84403129447981</v>
      </c>
      <c r="L74" s="80">
        <v>1069.1540872543969</v>
      </c>
      <c r="M74" s="999">
        <v>570.70646581943777</v>
      </c>
      <c r="O74" s="1072">
        <v>558.1</v>
      </c>
      <c r="P74" s="1072">
        <v>17241</v>
      </c>
      <c r="Q74" s="1072">
        <v>103902</v>
      </c>
      <c r="S74" s="1072">
        <v>1498.0601981651316</v>
      </c>
      <c r="T74" s="1072">
        <v>21582.074989903711</v>
      </c>
      <c r="U74" s="1072">
        <v>119898.4388897841</v>
      </c>
    </row>
    <row r="75" spans="1:21" ht="12.75">
      <c r="A75" s="1062">
        <v>1996</v>
      </c>
      <c r="B75" s="1063">
        <f t="shared" si="6"/>
        <v>1402.0359418530852</v>
      </c>
      <c r="C75" s="80">
        <f t="shared" si="7"/>
        <v>2785.4410892336832</v>
      </c>
      <c r="D75" s="80">
        <v>4262.1983676176933</v>
      </c>
      <c r="E75" s="80">
        <v>2206.276920726315</v>
      </c>
      <c r="F75" s="80">
        <v>2298.8552905575807</v>
      </c>
      <c r="G75" s="80">
        <f t="shared" si="8"/>
        <v>1583.7596735698901</v>
      </c>
      <c r="H75" s="80">
        <v>367.89398130887059</v>
      </c>
      <c r="I75" s="80">
        <v>1161.2046041568997</v>
      </c>
      <c r="J75" s="80">
        <v>5667.0294607532687</v>
      </c>
      <c r="K75" s="80">
        <v>780.46130709355623</v>
      </c>
      <c r="L75" s="80">
        <v>1244.7872066985681</v>
      </c>
      <c r="M75" s="999">
        <v>617.07569194630162</v>
      </c>
      <c r="O75" s="1072">
        <v>556.4</v>
      </c>
      <c r="P75" s="1072">
        <v>17237</v>
      </c>
      <c r="Q75" s="1072">
        <v>106191</v>
      </c>
      <c r="S75" s="1072">
        <v>1549.8194220496212</v>
      </c>
      <c r="T75" s="1072">
        <v>27299.265493324194</v>
      </c>
      <c r="U75" s="1072">
        <v>148883.59870132097</v>
      </c>
    </row>
    <row r="76" spans="1:21" ht="12.75">
      <c r="A76" s="1062">
        <v>1997</v>
      </c>
      <c r="B76" s="1063">
        <f t="shared" si="6"/>
        <v>1765.8940902960326</v>
      </c>
      <c r="C76" s="80">
        <f t="shared" si="7"/>
        <v>3587.9454918514248</v>
      </c>
      <c r="D76" s="80">
        <v>6391.2929102893186</v>
      </c>
      <c r="E76" s="80">
        <v>2194.7066453441576</v>
      </c>
      <c r="F76" s="80">
        <v>3224.3207882030865</v>
      </c>
      <c r="G76" s="80">
        <f t="shared" si="8"/>
        <v>1986.0931934667187</v>
      </c>
      <c r="H76" s="80">
        <v>316.3885485836617</v>
      </c>
      <c r="I76" s="80">
        <v>1443.3938862092102</v>
      </c>
      <c r="J76" s="80">
        <v>5351.0981789127463</v>
      </c>
      <c r="K76" s="80">
        <v>1011.749473060892</v>
      </c>
      <c r="L76" s="80">
        <v>1284.5570060788357</v>
      </c>
      <c r="M76" s="999">
        <v>750.94227311523844</v>
      </c>
      <c r="O76" s="1072">
        <v>571.29999999999995</v>
      </c>
      <c r="P76" s="1072">
        <v>17419</v>
      </c>
      <c r="Q76" s="1072">
        <v>109043</v>
      </c>
      <c r="S76" s="1072">
        <v>2049.7932594947188</v>
      </c>
      <c r="T76" s="1072">
        <v>34595.757336996772</v>
      </c>
      <c r="U76" s="1072">
        <v>192558.38928815027</v>
      </c>
    </row>
    <row r="77" spans="1:21" ht="12.75">
      <c r="A77" s="1062">
        <v>1998</v>
      </c>
      <c r="B77" s="1063">
        <f t="shared" si="6"/>
        <v>2175.6739699511081</v>
      </c>
      <c r="C77" s="80">
        <f t="shared" si="7"/>
        <v>3801.401851893299</v>
      </c>
      <c r="D77" s="1063">
        <v>7572.0309605190969</v>
      </c>
      <c r="E77" s="1063">
        <v>2034.1709393962287</v>
      </c>
      <c r="F77" s="1063">
        <v>3206.6664041586528</v>
      </c>
      <c r="G77" s="80">
        <f t="shared" si="8"/>
        <v>2295.5067580892951</v>
      </c>
      <c r="H77" s="80">
        <v>362.78918633735128</v>
      </c>
      <c r="I77" s="80">
        <v>1664.1953314894088</v>
      </c>
      <c r="J77" s="80">
        <v>5364.8273682851277</v>
      </c>
      <c r="K77" s="80">
        <v>1077.3091459678412</v>
      </c>
      <c r="L77" s="80">
        <v>1343.5874136008101</v>
      </c>
      <c r="M77" s="999">
        <v>873.10352544162492</v>
      </c>
      <c r="O77" s="1072">
        <v>564.70000000000005</v>
      </c>
      <c r="P77" s="1072">
        <v>17560</v>
      </c>
      <c r="Q77" s="1072">
        <v>111286</v>
      </c>
      <c r="S77" s="1072">
        <v>2146.651625764146</v>
      </c>
      <c r="T77" s="1072">
        <v>40309.098672048021</v>
      </c>
      <c r="U77" s="1072">
        <v>242122.05341997903</v>
      </c>
    </row>
    <row r="78" spans="1:21" ht="12.75">
      <c r="A78" s="1062">
        <v>1999</v>
      </c>
      <c r="B78" s="1063">
        <f t="shared" si="6"/>
        <v>2716.8828738502721</v>
      </c>
      <c r="C78" s="80">
        <f t="shared" si="7"/>
        <v>3696.7943408198967</v>
      </c>
      <c r="D78" s="80">
        <v>7924.7632936384671</v>
      </c>
      <c r="E78" s="80">
        <v>1603.8063502693503</v>
      </c>
      <c r="F78" s="80">
        <v>3258.291746687828</v>
      </c>
      <c r="G78" s="80">
        <f t="shared" si="8"/>
        <v>2454.68688008872</v>
      </c>
      <c r="H78" s="80">
        <v>411.48561628471151</v>
      </c>
      <c r="I78" s="80">
        <v>1479.7670533391938</v>
      </c>
      <c r="J78" s="80">
        <v>5275.1245020636097</v>
      </c>
      <c r="K78" s="80">
        <v>1141.7214524406795</v>
      </c>
      <c r="L78" s="80">
        <v>1203.7329094678296</v>
      </c>
      <c r="M78" s="999">
        <v>892.85960092991559</v>
      </c>
      <c r="O78" s="1072">
        <v>517.4</v>
      </c>
      <c r="P78" s="1072">
        <v>17322</v>
      </c>
      <c r="Q78" s="1072">
        <v>113088</v>
      </c>
      <c r="S78" s="1072">
        <v>1912.7213919402145</v>
      </c>
      <c r="T78" s="1072">
        <v>42520.086136896804</v>
      </c>
      <c r="U78" s="1072">
        <v>307246.85043797956</v>
      </c>
    </row>
    <row r="79" spans="1:21" ht="12.75">
      <c r="A79" s="1062">
        <v>2000</v>
      </c>
      <c r="B79" s="1063">
        <f t="shared" si="6"/>
        <v>3211.2289122773218</v>
      </c>
      <c r="C79" s="80">
        <f t="shared" si="7"/>
        <v>3841.6447875830017</v>
      </c>
      <c r="D79" s="80">
        <v>9180.0630088100988</v>
      </c>
      <c r="E79" s="80">
        <v>1590.3005475216744</v>
      </c>
      <c r="F79" s="80">
        <v>2891.9126657288271</v>
      </c>
      <c r="G79" s="80">
        <f t="shared" si="8"/>
        <v>2565.019918245453</v>
      </c>
      <c r="H79" s="80">
        <v>413.7337024290706</v>
      </c>
      <c r="I79" s="80">
        <v>1649.4490341969531</v>
      </c>
      <c r="J79" s="80">
        <v>6610.8031783600936</v>
      </c>
      <c r="K79" s="80">
        <v>1191.4788992156691</v>
      </c>
      <c r="L79" s="80">
        <v>1105.0793488220586</v>
      </c>
      <c r="M79" s="999">
        <v>918.43063254462959</v>
      </c>
      <c r="O79" s="1072">
        <v>520.20000000000005</v>
      </c>
      <c r="P79" s="1072">
        <v>17263</v>
      </c>
      <c r="Q79" s="1072">
        <v>115016</v>
      </c>
      <c r="S79" s="1072">
        <v>1998.4236185006775</v>
      </c>
      <c r="T79" s="1072">
        <v>44279.938848671256</v>
      </c>
      <c r="U79" s="1072">
        <v>369342.70457448845</v>
      </c>
    </row>
    <row r="80" spans="1:21" ht="12.75">
      <c r="A80" s="1062">
        <v>2001</v>
      </c>
      <c r="B80" s="1063">
        <f t="shared" si="6"/>
        <v>3185.2135156003924</v>
      </c>
      <c r="C80" s="80">
        <f t="shared" si="7"/>
        <v>3976.814197434262</v>
      </c>
      <c r="D80" s="80">
        <v>10498.076268792938</v>
      </c>
      <c r="E80" s="80">
        <v>1403.3947614897622</v>
      </c>
      <c r="F80" s="80">
        <v>2696.6408770925495</v>
      </c>
      <c r="G80" s="80">
        <f t="shared" si="8"/>
        <v>2711.2891039577758</v>
      </c>
      <c r="H80" s="80">
        <v>437.22430063177836</v>
      </c>
      <c r="I80" s="80">
        <v>1721.744556156737</v>
      </c>
      <c r="J80" s="80">
        <v>6482.1576512952506</v>
      </c>
      <c r="K80" s="80">
        <v>1101.58605947357</v>
      </c>
      <c r="L80" s="80">
        <v>1074.1084528795357</v>
      </c>
      <c r="M80" s="999">
        <v>935.79931631719398</v>
      </c>
      <c r="O80" s="1072">
        <v>532.5</v>
      </c>
      <c r="P80" s="1072">
        <v>16441</v>
      </c>
      <c r="Q80" s="1072">
        <v>114085</v>
      </c>
      <c r="S80" s="1072">
        <v>2117.6535601337446</v>
      </c>
      <c r="T80" s="1072">
        <v>44576.304158169791</v>
      </c>
      <c r="U80" s="1072">
        <v>363385.08392727072</v>
      </c>
    </row>
    <row r="81" spans="1:21" ht="12.75">
      <c r="A81" s="1062">
        <v>2002</v>
      </c>
      <c r="B81" s="1063">
        <f t="shared" si="6"/>
        <v>3085.5011922477006</v>
      </c>
      <c r="C81" s="80">
        <f t="shared" si="7"/>
        <v>2582.9754002342834</v>
      </c>
      <c r="D81" s="80">
        <v>6456.1115668580806</v>
      </c>
      <c r="E81" s="80">
        <v>655.27065527065531</v>
      </c>
      <c r="F81" s="80">
        <v>2213.5706340378197</v>
      </c>
      <c r="G81" s="80">
        <f t="shared" si="8"/>
        <v>2481.6829412150209</v>
      </c>
      <c r="H81" s="80">
        <v>423.49972968102361</v>
      </c>
      <c r="I81" s="80">
        <v>1703.2564946944749</v>
      </c>
      <c r="J81" s="80">
        <v>7569.8560541913639</v>
      </c>
      <c r="K81" s="80">
        <v>986.4341085271318</v>
      </c>
      <c r="L81" s="80">
        <v>946.2112288967412</v>
      </c>
      <c r="M81" s="999">
        <v>898.93445269615756</v>
      </c>
      <c r="O81" s="1072">
        <v>512.20000000000005</v>
      </c>
      <c r="P81" s="1072">
        <v>15259</v>
      </c>
      <c r="Q81" s="1072">
        <v>111554</v>
      </c>
      <c r="S81" s="1072">
        <v>1323</v>
      </c>
      <c r="T81" s="1072">
        <v>37868</v>
      </c>
      <c r="U81" s="1072">
        <v>344200</v>
      </c>
    </row>
    <row r="82" spans="1:21" ht="12.75">
      <c r="A82" s="1062">
        <v>2003</v>
      </c>
      <c r="B82" s="1063">
        <f t="shared" si="6"/>
        <v>3279.4028981841116</v>
      </c>
      <c r="C82" s="80">
        <f t="shared" si="7"/>
        <v>3666.8162756705401</v>
      </c>
      <c r="D82" s="80">
        <v>9485.6980398896467</v>
      </c>
      <c r="E82" s="80">
        <v>845.81365326176694</v>
      </c>
      <c r="F82" s="80">
        <v>2954.8856446757218</v>
      </c>
      <c r="G82" s="80">
        <f t="shared" si="8"/>
        <v>2403.5447522307932</v>
      </c>
      <c r="H82" s="80">
        <v>402.87152000117146</v>
      </c>
      <c r="I82" s="80">
        <v>1780.7682117264803</v>
      </c>
      <c r="J82" s="80">
        <v>10933.382991081122</v>
      </c>
      <c r="K82" s="80">
        <v>907.67341014952001</v>
      </c>
      <c r="L82" s="80">
        <v>725.43076234854732</v>
      </c>
      <c r="M82" s="999">
        <v>774.12800279023827</v>
      </c>
      <c r="O82" s="1072">
        <v>502.7</v>
      </c>
      <c r="P82" s="1072">
        <v>14510</v>
      </c>
      <c r="Q82" s="1072">
        <v>111299</v>
      </c>
      <c r="S82" s="1072">
        <v>1843.3085417795805</v>
      </c>
      <c r="T82" s="1072">
        <v>34875.434354868812</v>
      </c>
      <c r="U82" s="1072">
        <v>364994.26316499343</v>
      </c>
    </row>
    <row r="83" spans="1:21" ht="12.75">
      <c r="A83" s="1062">
        <v>2004</v>
      </c>
      <c r="B83" s="1063">
        <f t="shared" si="6"/>
        <v>3559.3996423377416</v>
      </c>
      <c r="C83" s="80">
        <f t="shared" si="7"/>
        <v>4563.0491665664922</v>
      </c>
      <c r="D83" s="80">
        <v>13001.518273118962</v>
      </c>
      <c r="E83" s="80">
        <v>1277.0007176937918</v>
      </c>
      <c r="F83" s="80">
        <v>2666.7983422771422</v>
      </c>
      <c r="G83" s="80">
        <f t="shared" si="8"/>
        <v>2512.1943294271209</v>
      </c>
      <c r="H83" s="80">
        <v>497.41153786509881</v>
      </c>
      <c r="I83" s="80">
        <v>1743.7173940341529</v>
      </c>
      <c r="J83" s="80">
        <v>11540.563016803906</v>
      </c>
      <c r="K83" s="80">
        <v>930.21744018481604</v>
      </c>
      <c r="L83" s="80">
        <v>960.52931320194489</v>
      </c>
      <c r="M83" s="999">
        <v>854.96416204585023</v>
      </c>
      <c r="O83" s="1072">
        <v>523</v>
      </c>
      <c r="P83" s="1072">
        <v>14315</v>
      </c>
      <c r="Q83" s="1072">
        <v>112740</v>
      </c>
      <c r="S83" s="1072">
        <v>2386.4747141142757</v>
      </c>
      <c r="T83" s="1072">
        <v>35962.061825749232</v>
      </c>
      <c r="U83" s="1072">
        <v>401286.71567715699</v>
      </c>
    </row>
    <row r="84" spans="1:21" ht="12.75">
      <c r="A84" s="1062">
        <v>2005</v>
      </c>
      <c r="B84" s="1063">
        <f t="shared" si="6"/>
        <v>3721.3081546923349</v>
      </c>
      <c r="C84" s="80">
        <f t="shared" si="7"/>
        <v>4764.9193305923254</v>
      </c>
      <c r="D84" s="80">
        <v>11669.537900491774</v>
      </c>
      <c r="E84" s="80">
        <v>1647.2665896827114</v>
      </c>
      <c r="F84" s="80">
        <v>3888.9619999987126</v>
      </c>
      <c r="G84" s="80">
        <f t="shared" si="8"/>
        <v>3062.7917066527862</v>
      </c>
      <c r="H84" s="80">
        <v>580.42264404886964</v>
      </c>
      <c r="I84" s="80">
        <v>2002.0769085846814</v>
      </c>
      <c r="J84" s="80">
        <v>18852.670473411672</v>
      </c>
      <c r="K84" s="80">
        <v>1083.908663336503</v>
      </c>
      <c r="L84" s="80">
        <v>1102.5751604232669</v>
      </c>
      <c r="M84" s="999">
        <v>909.53096285469314</v>
      </c>
      <c r="O84" s="1072">
        <v>562.20000000000005</v>
      </c>
      <c r="P84" s="1072">
        <v>14226</v>
      </c>
      <c r="Q84" s="1072">
        <v>114776</v>
      </c>
      <c r="S84" s="1072">
        <v>2678.8376476590051</v>
      </c>
      <c r="T84" s="1072">
        <v>43571.274818842539</v>
      </c>
      <c r="U84" s="1072">
        <v>427116.86476296745</v>
      </c>
    </row>
    <row r="85" spans="1:21" ht="12.75">
      <c r="A85" s="1062">
        <v>2006</v>
      </c>
      <c r="B85" s="1063">
        <f t="shared" si="6"/>
        <v>4007.7488437910683</v>
      </c>
      <c r="C85" s="80">
        <f t="shared" si="7"/>
        <v>7081.1465836020043</v>
      </c>
      <c r="D85" s="80">
        <v>16979.230880894956</v>
      </c>
      <c r="E85" s="80">
        <v>1786.825424253431</v>
      </c>
      <c r="F85" s="80">
        <v>6513.007490925992</v>
      </c>
      <c r="G85" s="80">
        <f t="shared" si="8"/>
        <v>3100.1775592724257</v>
      </c>
      <c r="H85" s="80">
        <v>702.67165771754219</v>
      </c>
      <c r="I85" s="80">
        <v>2577.8294218467031</v>
      </c>
      <c r="J85" s="80">
        <v>19038.195375934658</v>
      </c>
      <c r="K85" s="80">
        <v>1244.0984671384551</v>
      </c>
      <c r="L85" s="80">
        <v>1232.1510358131884</v>
      </c>
      <c r="M85" s="999">
        <v>953.97760693303815</v>
      </c>
      <c r="O85" s="1072">
        <v>619.70000000000005</v>
      </c>
      <c r="P85" s="1072">
        <v>14155</v>
      </c>
      <c r="Q85" s="1072">
        <v>116898</v>
      </c>
      <c r="S85" s="1072">
        <v>4388.1865378581624</v>
      </c>
      <c r="T85" s="1072">
        <v>43883.013351501184</v>
      </c>
      <c r="U85" s="1072">
        <v>468497.8243414883</v>
      </c>
    </row>
    <row r="86" spans="1:21" ht="12.75">
      <c r="A86" s="1062">
        <v>2007</v>
      </c>
      <c r="B86" s="1063">
        <f t="shared" si="6"/>
        <v>4329.4236395705611</v>
      </c>
      <c r="C86" s="80">
        <f t="shared" si="7"/>
        <v>7878.4152948920009</v>
      </c>
      <c r="D86" s="80">
        <v>19087.28381678525</v>
      </c>
      <c r="E86" s="80">
        <v>1897.2602973574069</v>
      </c>
      <c r="F86" s="80">
        <v>6883.0301107536252</v>
      </c>
      <c r="G86" s="80">
        <f t="shared" si="8"/>
        <v>3674.9955766326248</v>
      </c>
      <c r="H86" s="80">
        <v>635.9716659020994</v>
      </c>
      <c r="I86" s="80">
        <v>2368.7406966133685</v>
      </c>
      <c r="J86" s="80">
        <v>27934.169527296777</v>
      </c>
      <c r="K86" s="80">
        <v>1570.7922360639575</v>
      </c>
      <c r="L86" s="80">
        <v>1552.7099457409254</v>
      </c>
      <c r="M86" s="999">
        <v>1154.0324764266256</v>
      </c>
      <c r="O86" s="1072">
        <v>663.8</v>
      </c>
      <c r="P86" s="1072">
        <v>13879</v>
      </c>
      <c r="Q86" s="1072">
        <v>117750</v>
      </c>
      <c r="S86" s="1072">
        <v>5229.6920727493098</v>
      </c>
      <c r="T86" s="1072">
        <v>51005.263608084198</v>
      </c>
      <c r="U86" s="1072">
        <v>509789.63355943357</v>
      </c>
    </row>
    <row r="87" spans="1:21" ht="12.75">
      <c r="A87" s="468">
        <v>2008</v>
      </c>
      <c r="B87" s="80">
        <f t="shared" si="6"/>
        <v>4518.5477163246896</v>
      </c>
      <c r="C87" s="80">
        <f t="shared" si="7"/>
        <v>7957.8830170204074</v>
      </c>
      <c r="D87" s="80">
        <v>16900.04799220934</v>
      </c>
      <c r="E87" s="80">
        <v>2115.7462287164135</v>
      </c>
      <c r="F87" s="80">
        <v>7739.0747607334397</v>
      </c>
      <c r="G87" s="80">
        <f t="shared" si="8"/>
        <v>4573.8504462560604</v>
      </c>
      <c r="H87" s="80">
        <v>730.40084214884303</v>
      </c>
      <c r="I87" s="80">
        <v>2769.8226196920764</v>
      </c>
      <c r="J87" s="80">
        <v>33276.715269297325</v>
      </c>
      <c r="K87" s="80">
        <v>1522.9285241473312</v>
      </c>
      <c r="L87" s="80">
        <v>2843.7766579705208</v>
      </c>
      <c r="M87" s="999">
        <v>1455.6934605535018</v>
      </c>
      <c r="O87" s="1072">
        <v>709.8</v>
      </c>
      <c r="P87" s="1072">
        <v>13406</v>
      </c>
      <c r="Q87" s="1072">
        <v>116030</v>
      </c>
      <c r="S87" s="1072">
        <v>5648.5053654810845</v>
      </c>
      <c r="T87" s="1072">
        <v>61317.039082508745</v>
      </c>
      <c r="U87" s="1072">
        <v>524287.09152515366</v>
      </c>
    </row>
    <row r="88" spans="1:21" ht="12.75">
      <c r="A88" s="468">
        <v>2009</v>
      </c>
      <c r="B88" s="80">
        <f t="shared" si="6"/>
        <v>4662.6876965173096</v>
      </c>
      <c r="C88" s="80">
        <f t="shared" si="7"/>
        <v>7773.2703983744377</v>
      </c>
      <c r="D88" s="80">
        <v>17836.279023722345</v>
      </c>
      <c r="E88" s="80">
        <v>2155.9739721175251</v>
      </c>
      <c r="F88" s="80">
        <v>6092.8677523394254</v>
      </c>
      <c r="G88" s="80">
        <f t="shared" si="8"/>
        <v>3918.1330244040291</v>
      </c>
      <c r="H88" s="80">
        <v>620.22298708450865</v>
      </c>
      <c r="I88" s="80">
        <v>2299.9544834922758</v>
      </c>
      <c r="J88" s="80">
        <v>35291.22243954258</v>
      </c>
      <c r="K88" s="80">
        <v>1266.4160286396329</v>
      </c>
      <c r="L88" s="80">
        <v>2847.3421946639751</v>
      </c>
      <c r="M88" s="999">
        <v>1218.5801321320621</v>
      </c>
      <c r="O88" s="1072">
        <v>643.29999999999995</v>
      </c>
      <c r="P88" s="1072">
        <v>11847</v>
      </c>
      <c r="Q88" s="1072">
        <v>109606</v>
      </c>
      <c r="S88" s="1072">
        <v>5000.5448472742755</v>
      </c>
      <c r="T88" s="1072">
        <v>46418.121940114535</v>
      </c>
      <c r="U88" s="1072">
        <v>511058.54766447621</v>
      </c>
    </row>
    <row r="89" spans="1:21" ht="12.75">
      <c r="A89" s="955">
        <v>2010</v>
      </c>
      <c r="B89" s="1002" t="s">
        <v>164</v>
      </c>
      <c r="C89" s="1002">
        <f t="shared" si="7"/>
        <v>8352.3936199607779</v>
      </c>
      <c r="D89" s="1002">
        <v>19259.00021916164</v>
      </c>
      <c r="E89" s="1002">
        <v>2472.4652945687399</v>
      </c>
      <c r="F89" s="1002">
        <v>6459.7685324224212</v>
      </c>
      <c r="G89" s="1002">
        <f t="shared" si="8"/>
        <v>4371.1314697931011</v>
      </c>
      <c r="H89" s="1002">
        <v>745.35414472173818</v>
      </c>
      <c r="I89" s="1002">
        <v>2558.8049320812274</v>
      </c>
      <c r="J89" s="1002">
        <v>39094.711898806716</v>
      </c>
      <c r="K89" s="1002">
        <v>1510.3751442252678</v>
      </c>
      <c r="L89" s="1002">
        <v>3139.3647040279875</v>
      </c>
      <c r="M89" s="1003">
        <v>1365.9730942369897</v>
      </c>
      <c r="O89" s="1072">
        <v>655.9</v>
      </c>
      <c r="P89" s="1072">
        <v>11524</v>
      </c>
      <c r="Q89" s="1072" t="s">
        <v>164</v>
      </c>
      <c r="S89" s="1072">
        <v>5478.3349753322736</v>
      </c>
      <c r="T89" s="1072">
        <v>50372.919057895699</v>
      </c>
      <c r="U89" s="1072">
        <v>560261.6031443025</v>
      </c>
    </row>
    <row r="90" spans="1:21" ht="12.75">
      <c r="A90" s="995"/>
      <c r="B90" s="484"/>
      <c r="C90" s="484"/>
      <c r="D90" s="484"/>
      <c r="E90" s="484"/>
      <c r="F90" s="484"/>
      <c r="G90" s="484"/>
      <c r="H90" s="484"/>
      <c r="I90" s="484"/>
      <c r="J90" s="484"/>
      <c r="K90" s="484"/>
      <c r="L90" s="484"/>
      <c r="M90" s="484"/>
    </row>
    <row r="91" spans="1:21" ht="12.75">
      <c r="A91" s="995"/>
      <c r="B91" s="1066" t="s">
        <v>762</v>
      </c>
      <c r="C91" s="484"/>
      <c r="D91" s="484"/>
      <c r="E91" s="484"/>
      <c r="F91" s="484"/>
      <c r="G91" s="484"/>
      <c r="H91" s="484"/>
      <c r="I91" s="484"/>
      <c r="J91" s="484"/>
      <c r="K91" s="484"/>
      <c r="L91" s="484"/>
      <c r="M91" s="484"/>
    </row>
    <row r="92" spans="1:21" ht="12.75">
      <c r="A92" s="467" t="s">
        <v>1053</v>
      </c>
      <c r="B92" s="1068">
        <f t="shared" ref="B92:M92" si="9">(POWER(B86/B69,1/17)-1)*100</f>
        <v>12.419502789024484</v>
      </c>
      <c r="C92" s="958">
        <f t="shared" si="9"/>
        <v>17.316103960269146</v>
      </c>
      <c r="D92" s="958">
        <f t="shared" si="9"/>
        <v>18.578999569791144</v>
      </c>
      <c r="E92" s="958">
        <f t="shared" si="9"/>
        <v>13.941153809494299</v>
      </c>
      <c r="F92" s="958">
        <f t="shared" si="9"/>
        <v>17.028686912682446</v>
      </c>
      <c r="G92" s="958">
        <f t="shared" si="9"/>
        <v>11.406251693036662</v>
      </c>
      <c r="H92" s="958">
        <f t="shared" si="9"/>
        <v>9.623052903838115</v>
      </c>
      <c r="I92" s="958">
        <f t="shared" si="9"/>
        <v>8.8948536548747459</v>
      </c>
      <c r="J92" s="958">
        <f t="shared" si="9"/>
        <v>16.519225225062108</v>
      </c>
      <c r="K92" s="958">
        <f t="shared" si="9"/>
        <v>7.1466716669531527</v>
      </c>
      <c r="L92" s="958">
        <f t="shared" si="9"/>
        <v>5.8480481714402455</v>
      </c>
      <c r="M92" s="1067">
        <f t="shared" si="9"/>
        <v>8.8758319319903514</v>
      </c>
    </row>
    <row r="93" spans="1:21" ht="12.75">
      <c r="A93" s="468" t="s">
        <v>1052</v>
      </c>
      <c r="B93" s="1069">
        <f t="shared" ref="B93:M93" si="10">(POWER(B79/B69,1/10)-1)*100</f>
        <v>18.428148714972025</v>
      </c>
      <c r="C93" s="954">
        <f t="shared" si="10"/>
        <v>22.100040369605534</v>
      </c>
      <c r="D93" s="954">
        <f t="shared" si="10"/>
        <v>24.171915993510606</v>
      </c>
      <c r="E93" s="954">
        <f t="shared" si="10"/>
        <v>22.656980996770294</v>
      </c>
      <c r="F93" s="954">
        <f t="shared" si="10"/>
        <v>19.794675403940619</v>
      </c>
      <c r="G93" s="954">
        <f t="shared" si="10"/>
        <v>15.912333329065454</v>
      </c>
      <c r="H93" s="954">
        <f t="shared" si="10"/>
        <v>11.985432257865391</v>
      </c>
      <c r="I93" s="954">
        <f t="shared" si="10"/>
        <v>11.479405089548745</v>
      </c>
      <c r="J93" s="954">
        <f t="shared" si="10"/>
        <v>12.276210533006804</v>
      </c>
      <c r="K93" s="954">
        <f t="shared" si="10"/>
        <v>9.3856937047533719</v>
      </c>
      <c r="L93" s="954">
        <f t="shared" si="10"/>
        <v>6.4611528484503244</v>
      </c>
      <c r="M93" s="953">
        <f t="shared" si="10"/>
        <v>12.944831032859994</v>
      </c>
    </row>
    <row r="94" spans="1:21" ht="12.75">
      <c r="A94" s="955" t="s">
        <v>83</v>
      </c>
      <c r="B94" s="1070">
        <f t="shared" ref="B94:M94" si="11">(POWER(B86/B79,1/7)-1)*100</f>
        <v>4.3606977526042812</v>
      </c>
      <c r="C94" s="956">
        <f t="shared" si="11"/>
        <v>10.805224432891691</v>
      </c>
      <c r="D94" s="956">
        <f t="shared" si="11"/>
        <v>11.023283407073459</v>
      </c>
      <c r="E94" s="956">
        <f t="shared" si="11"/>
        <v>2.5533078054204683</v>
      </c>
      <c r="F94" s="956">
        <f t="shared" si="11"/>
        <v>13.187694443439458</v>
      </c>
      <c r="G94" s="956">
        <f t="shared" si="11"/>
        <v>5.2711675877806341</v>
      </c>
      <c r="H94" s="956">
        <f t="shared" si="11"/>
        <v>6.3344130621083794</v>
      </c>
      <c r="I94" s="956">
        <f t="shared" si="11"/>
        <v>5.3062357008234695</v>
      </c>
      <c r="J94" s="956">
        <f t="shared" si="11"/>
        <v>22.860321707846399</v>
      </c>
      <c r="K94" s="956">
        <f t="shared" si="11"/>
        <v>4.027337778731388</v>
      </c>
      <c r="L94" s="956">
        <f t="shared" si="11"/>
        <v>4.9783042312771864</v>
      </c>
      <c r="M94" s="957">
        <f t="shared" si="11"/>
        <v>3.3159519163717732</v>
      </c>
    </row>
    <row r="96" spans="1:21" ht="30" customHeight="1">
      <c r="A96" s="1182" t="s">
        <v>1138</v>
      </c>
      <c r="B96" s="1182"/>
      <c r="C96" s="1182"/>
      <c r="D96" s="1182"/>
      <c r="E96" s="1182"/>
      <c r="F96" s="1182"/>
      <c r="G96" s="1182"/>
      <c r="H96" s="1182"/>
      <c r="I96" s="1182"/>
      <c r="J96" s="1182"/>
      <c r="K96" s="1182"/>
      <c r="L96" s="1182"/>
      <c r="M96" s="1182"/>
    </row>
    <row r="97" spans="1:13" ht="15.75">
      <c r="A97" s="1057" t="s">
        <v>1062</v>
      </c>
    </row>
    <row r="99" spans="1:13" ht="12.75">
      <c r="A99" s="995"/>
      <c r="B99" s="1274" t="s">
        <v>170</v>
      </c>
      <c r="C99" s="1274"/>
      <c r="D99" s="1274"/>
      <c r="E99" s="1274"/>
      <c r="F99" s="1274"/>
      <c r="G99" s="1274"/>
      <c r="H99" s="1274"/>
      <c r="I99" s="1274"/>
      <c r="J99" s="1274"/>
      <c r="K99" s="1274"/>
      <c r="L99" s="1274"/>
      <c r="M99" s="1274"/>
    </row>
    <row r="100" spans="1:13" ht="45" customHeight="1">
      <c r="A100" s="995"/>
      <c r="B100" s="485" t="s">
        <v>88</v>
      </c>
      <c r="C100" s="485" t="s">
        <v>376</v>
      </c>
      <c r="D100" s="485" t="s">
        <v>296</v>
      </c>
      <c r="E100" s="485" t="s">
        <v>220</v>
      </c>
      <c r="F100" s="485" t="s">
        <v>656</v>
      </c>
      <c r="G100" s="485" t="s">
        <v>218</v>
      </c>
      <c r="H100" s="485" t="s">
        <v>181</v>
      </c>
      <c r="I100" s="485" t="s">
        <v>180</v>
      </c>
      <c r="J100" s="485" t="s">
        <v>655</v>
      </c>
      <c r="K100" s="485" t="s">
        <v>654</v>
      </c>
      <c r="L100" s="485" t="s">
        <v>179</v>
      </c>
      <c r="M100" s="485" t="s">
        <v>653</v>
      </c>
    </row>
    <row r="101" spans="1:13" ht="12.75">
      <c r="A101" s="1060">
        <v>1990</v>
      </c>
      <c r="B101" s="1073">
        <f t="shared" ref="B101:M101" si="12">IF(ISERROR((B37/B69)*100),"..",(B37/B69)*100)</f>
        <v>73.416350548548792</v>
      </c>
      <c r="C101" s="1074">
        <f t="shared" si="12"/>
        <v>29.965806389843287</v>
      </c>
      <c r="D101" s="1074">
        <f t="shared" si="12"/>
        <v>19.998784181768574</v>
      </c>
      <c r="E101" s="1074">
        <f t="shared" si="12"/>
        <v>97.573947434129749</v>
      </c>
      <c r="F101" s="1074">
        <f t="shared" si="12"/>
        <v>5.9073395753692655</v>
      </c>
      <c r="G101" s="1074">
        <f t="shared" si="12"/>
        <v>34.573513969562249</v>
      </c>
      <c r="H101" s="1074">
        <f t="shared" si="12"/>
        <v>58.643317852206842</v>
      </c>
      <c r="I101" s="1074">
        <f t="shared" si="12"/>
        <v>97.775115640088728</v>
      </c>
      <c r="J101" s="1074">
        <f t="shared" si="12"/>
        <v>25.331615536324541</v>
      </c>
      <c r="K101" s="1074">
        <f t="shared" si="12"/>
        <v>53.273307739107125</v>
      </c>
      <c r="L101" s="1074">
        <f t="shared" si="12"/>
        <v>66.308669313717587</v>
      </c>
      <c r="M101" s="1075">
        <f t="shared" si="12"/>
        <v>16.671441339870103</v>
      </c>
    </row>
    <row r="102" spans="1:13" ht="12.75">
      <c r="A102" s="1062">
        <v>1991</v>
      </c>
      <c r="B102" s="1076">
        <f t="shared" ref="B102:M102" si="13">IF(ISERROR((B38/B70)*100),"..",(B38/B70)*100)</f>
        <v>76.609111398148244</v>
      </c>
      <c r="C102" s="1077">
        <f t="shared" si="13"/>
        <v>29.666103986457149</v>
      </c>
      <c r="D102" s="1077">
        <f t="shared" si="13"/>
        <v>22.70166461435555</v>
      </c>
      <c r="E102" s="1077">
        <f t="shared" si="13"/>
        <v>76.971795936864766</v>
      </c>
      <c r="F102" s="1077">
        <f t="shared" si="13"/>
        <v>7.7732498515163311</v>
      </c>
      <c r="G102" s="1077">
        <f t="shared" si="13"/>
        <v>38.731990367688674</v>
      </c>
      <c r="H102" s="1077">
        <f t="shared" si="13"/>
        <v>66.206278390063858</v>
      </c>
      <c r="I102" s="1077">
        <f t="shared" si="13"/>
        <v>94.41870746878439</v>
      </c>
      <c r="J102" s="1077">
        <f t="shared" si="13"/>
        <v>33.70906509248384</v>
      </c>
      <c r="K102" s="1077">
        <f t="shared" si="13"/>
        <v>31.510904640836905</v>
      </c>
      <c r="L102" s="1077">
        <f t="shared" si="13"/>
        <v>73.30670635560881</v>
      </c>
      <c r="M102" s="1078">
        <f t="shared" si="13"/>
        <v>20.92457007837346</v>
      </c>
    </row>
    <row r="103" spans="1:13" ht="12.75">
      <c r="A103" s="1062">
        <v>1992</v>
      </c>
      <c r="B103" s="1076">
        <f t="shared" ref="B103:M103" si="14">IF(ISERROR((B39/B71)*100),"..",(B39/B71)*100)</f>
        <v>77.443615329278856</v>
      </c>
      <c r="C103" s="1077">
        <f t="shared" si="14"/>
        <v>22.044133478606025</v>
      </c>
      <c r="D103" s="1077">
        <f t="shared" si="14"/>
        <v>16.988508555813798</v>
      </c>
      <c r="E103" s="1077">
        <f t="shared" si="14"/>
        <v>58.063014569464009</v>
      </c>
      <c r="F103" s="1077">
        <f t="shared" si="14"/>
        <v>4.3678892493812214</v>
      </c>
      <c r="G103" s="1077">
        <f t="shared" si="14"/>
        <v>36.636958835845263</v>
      </c>
      <c r="H103" s="1077">
        <f t="shared" si="14"/>
        <v>58.384405082860603</v>
      </c>
      <c r="I103" s="1077">
        <f t="shared" si="14"/>
        <v>101.26941744089049</v>
      </c>
      <c r="J103" s="1077">
        <f t="shared" si="14"/>
        <v>21.690941501282104</v>
      </c>
      <c r="K103" s="1077">
        <f t="shared" si="14"/>
        <v>29.866287373221489</v>
      </c>
      <c r="L103" s="1077">
        <f t="shared" si="14"/>
        <v>60.117662286829329</v>
      </c>
      <c r="M103" s="1078">
        <f t="shared" si="14"/>
        <v>22.916375659192724</v>
      </c>
    </row>
    <row r="104" spans="1:13" ht="12.75">
      <c r="A104" s="1062">
        <v>1993</v>
      </c>
      <c r="B104" s="1076">
        <f t="shared" ref="B104:M104" si="15">IF(ISERROR((B40/B72)*100),"..",(B40/B72)*100)</f>
        <v>72.801163817275679</v>
      </c>
      <c r="C104" s="1077">
        <f t="shared" si="15"/>
        <v>12.955329009318778</v>
      </c>
      <c r="D104" s="1077">
        <f t="shared" si="15"/>
        <v>8.8426561180172332</v>
      </c>
      <c r="E104" s="1077">
        <f t="shared" si="15"/>
        <v>39.622935200301413</v>
      </c>
      <c r="F104" s="1077">
        <f t="shared" si="15"/>
        <v>2.6429292966184605</v>
      </c>
      <c r="G104" s="1077">
        <f t="shared" si="15"/>
        <v>37.19676532187124</v>
      </c>
      <c r="H104" s="1077">
        <f t="shared" si="15"/>
        <v>147.81538635172637</v>
      </c>
      <c r="I104" s="1077">
        <f t="shared" si="15"/>
        <v>109.50565915985176</v>
      </c>
      <c r="J104" s="1077">
        <f t="shared" si="15"/>
        <v>19.920923364610132</v>
      </c>
      <c r="K104" s="1077">
        <f t="shared" si="15"/>
        <v>37.951797998841599</v>
      </c>
      <c r="L104" s="1077">
        <f t="shared" si="15"/>
        <v>46.711687322788677</v>
      </c>
      <c r="M104" s="1078">
        <f t="shared" si="15"/>
        <v>25.841294604667414</v>
      </c>
    </row>
    <row r="105" spans="1:13" ht="12.75">
      <c r="A105" s="1062">
        <v>1994</v>
      </c>
      <c r="B105" s="1076">
        <f t="shared" ref="B105:M105" si="16">IF(ISERROR((B41/B73)*100),"..",(B41/B73)*100)</f>
        <v>73.379084492014314</v>
      </c>
      <c r="C105" s="1077">
        <f t="shared" si="16"/>
        <v>15.194201960114937</v>
      </c>
      <c r="D105" s="1077">
        <f t="shared" si="16"/>
        <v>8.9746662961066974</v>
      </c>
      <c r="E105" s="1077">
        <f t="shared" si="16"/>
        <v>31.888102033057699</v>
      </c>
      <c r="F105" s="1077">
        <f t="shared" si="16"/>
        <v>8.9893805324864005</v>
      </c>
      <c r="G105" s="1077">
        <f t="shared" si="16"/>
        <v>35.110444144918027</v>
      </c>
      <c r="H105" s="1077">
        <f t="shared" si="16"/>
        <v>86.228100266851101</v>
      </c>
      <c r="I105" s="1077">
        <f t="shared" si="16"/>
        <v>70.805175656416466</v>
      </c>
      <c r="J105" s="1077">
        <f t="shared" si="16"/>
        <v>26.358448303365694</v>
      </c>
      <c r="K105" s="1077">
        <f t="shared" si="16"/>
        <v>51.319470685860537</v>
      </c>
      <c r="L105" s="1077">
        <f t="shared" si="16"/>
        <v>36.170266774688706</v>
      </c>
      <c r="M105" s="1078">
        <f t="shared" si="16"/>
        <v>28.279323392226104</v>
      </c>
    </row>
    <row r="106" spans="1:13" ht="12.75">
      <c r="A106" s="1062">
        <v>1995</v>
      </c>
      <c r="B106" s="1076">
        <f t="shared" ref="B106:M106" si="17">IF(ISERROR((B42/B74)*100),"..",(B42/B74)*100)</f>
        <v>66.666338320884108</v>
      </c>
      <c r="C106" s="1077">
        <f t="shared" si="17"/>
        <v>12.894288471331041</v>
      </c>
      <c r="D106" s="1077">
        <f t="shared" si="17"/>
        <v>9.1939111549864254</v>
      </c>
      <c r="E106" s="1077">
        <f t="shared" si="17"/>
        <v>25.975658412936077</v>
      </c>
      <c r="F106" s="1077">
        <f t="shared" si="17"/>
        <v>3.2062466601552755</v>
      </c>
      <c r="G106" s="1077">
        <f t="shared" si="17"/>
        <v>31.372213638048592</v>
      </c>
      <c r="H106" s="1077">
        <f t="shared" si="17"/>
        <v>98.534029536130049</v>
      </c>
      <c r="I106" s="1077">
        <f t="shared" si="17"/>
        <v>100.23043564801092</v>
      </c>
      <c r="J106" s="1077">
        <f t="shared" si="17"/>
        <v>22.439326020395821</v>
      </c>
      <c r="K106" s="1077">
        <f t="shared" si="17"/>
        <v>46.134404990552497</v>
      </c>
      <c r="L106" s="1077">
        <f t="shared" si="17"/>
        <v>50.508447112236951</v>
      </c>
      <c r="M106" s="1078">
        <f t="shared" si="17"/>
        <v>26.956364348321106</v>
      </c>
    </row>
    <row r="107" spans="1:13" ht="12.75">
      <c r="A107" s="1062">
        <v>1996</v>
      </c>
      <c r="B107" s="1076">
        <f t="shared" ref="B107:M107" si="18">IF(ISERROR((B43/B75)*100),"..",(B43/B75)*100)</f>
        <v>63.409097458321952</v>
      </c>
      <c r="C107" s="1077">
        <f t="shared" si="18"/>
        <v>15.475825414731492</v>
      </c>
      <c r="D107" s="1077">
        <f t="shared" si="18"/>
        <v>5.3810819619699322</v>
      </c>
      <c r="E107" s="1077">
        <f t="shared" si="18"/>
        <v>28.99195873133791</v>
      </c>
      <c r="F107" s="1077">
        <f t="shared" si="18"/>
        <v>18.279658397573286</v>
      </c>
      <c r="G107" s="1077">
        <f t="shared" si="18"/>
        <v>29.553469457631138</v>
      </c>
      <c r="H107" s="1077">
        <f t="shared" si="18"/>
        <v>71.031972385801836</v>
      </c>
      <c r="I107" s="1077">
        <f t="shared" si="18"/>
        <v>91.065181372422998</v>
      </c>
      <c r="J107" s="1077">
        <f t="shared" si="18"/>
        <v>14.076632048068916</v>
      </c>
      <c r="K107" s="1077">
        <f t="shared" si="18"/>
        <v>40.075276211275963</v>
      </c>
      <c r="L107" s="1077">
        <f t="shared" si="18"/>
        <v>49.131811252314591</v>
      </c>
      <c r="M107" s="1078">
        <f t="shared" si="18"/>
        <v>41.489709078063555</v>
      </c>
    </row>
    <row r="108" spans="1:13" ht="12.75">
      <c r="A108" s="1062">
        <v>1997</v>
      </c>
      <c r="B108" s="1076">
        <f t="shared" ref="B108:M108" si="19">IF(ISERROR((B44/B76)*100),"..",(B44/B76)*100)</f>
        <v>61.205216218164708</v>
      </c>
      <c r="C108" s="1077">
        <f t="shared" si="19"/>
        <v>8.9150987947091913</v>
      </c>
      <c r="D108" s="1077">
        <f t="shared" si="19"/>
        <v>4.3333378954305122</v>
      </c>
      <c r="E108" s="1077">
        <f t="shared" si="19"/>
        <v>22.36095275231461</v>
      </c>
      <c r="F108" s="1077">
        <f t="shared" si="19"/>
        <v>6.1488566634479724</v>
      </c>
      <c r="G108" s="1077">
        <f t="shared" si="19"/>
        <v>25.34001933163788</v>
      </c>
      <c r="H108" s="1077">
        <f t="shared" si="19"/>
        <v>92.91301253509971</v>
      </c>
      <c r="I108" s="1077">
        <f t="shared" si="19"/>
        <v>78.738106631875496</v>
      </c>
      <c r="J108" s="1077">
        <f t="shared" si="19"/>
        <v>27.810617745346839</v>
      </c>
      <c r="K108" s="1077">
        <f t="shared" si="19"/>
        <v>28.101493388567267</v>
      </c>
      <c r="L108" s="1077">
        <f t="shared" si="19"/>
        <v>68.651015439427468</v>
      </c>
      <c r="M108" s="1078">
        <f t="shared" si="19"/>
        <v>31.315050852830922</v>
      </c>
    </row>
    <row r="109" spans="1:13" ht="12.75">
      <c r="A109" s="1062">
        <v>1998</v>
      </c>
      <c r="B109" s="1076">
        <f t="shared" ref="B109:M109" si="20">IF(ISERROR((B45/B77)*100),"..",(B45/B77)*100)</f>
        <v>59.738734735741176</v>
      </c>
      <c r="C109" s="1077">
        <f t="shared" si="20"/>
        <v>17.072812554698615</v>
      </c>
      <c r="D109" s="1076" t="str">
        <f t="shared" si="20"/>
        <v>..</v>
      </c>
      <c r="E109" s="1076" t="str">
        <f t="shared" si="20"/>
        <v>..</v>
      </c>
      <c r="F109" s="1076" t="str">
        <f t="shared" si="20"/>
        <v>..</v>
      </c>
      <c r="G109" s="1077">
        <f t="shared" si="20"/>
        <v>28.618989464555767</v>
      </c>
      <c r="H109" s="1077">
        <f t="shared" si="20"/>
        <v>115.52965917853699</v>
      </c>
      <c r="I109" s="1077">
        <f t="shared" si="20"/>
        <v>61.258818880863728</v>
      </c>
      <c r="J109" s="1077">
        <f t="shared" si="20"/>
        <v>38.444311925757383</v>
      </c>
      <c r="K109" s="1077">
        <f t="shared" si="20"/>
        <v>113.74436576834958</v>
      </c>
      <c r="L109" s="1077">
        <f t="shared" si="20"/>
        <v>86.924644248434944</v>
      </c>
      <c r="M109" s="1078">
        <f t="shared" si="20"/>
        <v>34.278845899596071</v>
      </c>
    </row>
    <row r="110" spans="1:13" ht="12.75">
      <c r="A110" s="1062">
        <v>1999</v>
      </c>
      <c r="B110" s="1076">
        <f t="shared" ref="B110:M110" si="21">IF(ISERROR((B46/B78)*100),"..",(B46/B78)*100)</f>
        <v>55.234145397111568</v>
      </c>
      <c r="C110" s="1077">
        <f t="shared" si="21"/>
        <v>19.775232845487881</v>
      </c>
      <c r="D110" s="1077">
        <f t="shared" si="21"/>
        <v>8.2989156951438456</v>
      </c>
      <c r="E110" s="1077">
        <f t="shared" si="21"/>
        <v>71.609688776149255</v>
      </c>
      <c r="F110" s="1077">
        <f t="shared" si="21"/>
        <v>8.1855197764427743</v>
      </c>
      <c r="G110" s="1077">
        <f t="shared" si="21"/>
        <v>33.823716609554708</v>
      </c>
      <c r="H110" s="1077">
        <f t="shared" si="21"/>
        <v>78.566454870505467</v>
      </c>
      <c r="I110" s="1077">
        <f t="shared" si="21"/>
        <v>96.422904079301432</v>
      </c>
      <c r="J110" s="1077">
        <f t="shared" si="21"/>
        <v>25.850312483264066</v>
      </c>
      <c r="K110" s="1077">
        <f t="shared" si="21"/>
        <v>116.48999620289145</v>
      </c>
      <c r="L110" s="1077">
        <f t="shared" si="21"/>
        <v>115.93879387777677</v>
      </c>
      <c r="M110" s="1078">
        <f t="shared" si="21"/>
        <v>34.761611636523789</v>
      </c>
    </row>
    <row r="111" spans="1:13" ht="12.75">
      <c r="A111" s="1062">
        <v>2000</v>
      </c>
      <c r="B111" s="1076">
        <f t="shared" ref="B111:M111" si="22">IF(ISERROR((B47/B79)*100),"..",(B47/B79)*100)</f>
        <v>53.051615839268209</v>
      </c>
      <c r="C111" s="1077">
        <f t="shared" si="22"/>
        <v>24.12536651275143</v>
      </c>
      <c r="D111" s="1077">
        <f t="shared" si="22"/>
        <v>6.2173526721029972</v>
      </c>
      <c r="E111" s="1077">
        <f t="shared" si="22"/>
        <v>76.013509237129981</v>
      </c>
      <c r="F111" s="1077">
        <f t="shared" si="22"/>
        <v>32.318105136638955</v>
      </c>
      <c r="G111" s="1077">
        <f t="shared" si="22"/>
        <v>32.181531700818283</v>
      </c>
      <c r="H111" s="1077">
        <f t="shared" si="22"/>
        <v>77.162022186690606</v>
      </c>
      <c r="I111" s="1077">
        <f t="shared" si="22"/>
        <v>76.127828450759537</v>
      </c>
      <c r="J111" s="1077">
        <f t="shared" si="22"/>
        <v>16.69103636471775</v>
      </c>
      <c r="K111" s="1077">
        <f t="shared" si="22"/>
        <v>57.44049079544353</v>
      </c>
      <c r="L111" s="1077">
        <f t="shared" si="22"/>
        <v>136.24369939148556</v>
      </c>
      <c r="M111" s="1078">
        <f t="shared" si="22"/>
        <v>32.23723011839337</v>
      </c>
    </row>
    <row r="112" spans="1:13" ht="12.75">
      <c r="A112" s="1062">
        <v>2001</v>
      </c>
      <c r="B112" s="1076">
        <f t="shared" ref="B112:M112" si="23">IF(ISERROR((B48/B80)*100),"..",(B48/B80)*100)</f>
        <v>53.83537027691586</v>
      </c>
      <c r="C112" s="1077">
        <f t="shared" si="23"/>
        <v>14.334035093522649</v>
      </c>
      <c r="D112" s="1077">
        <f t="shared" si="23"/>
        <v>3.8774104913709166</v>
      </c>
      <c r="E112" s="1077">
        <f t="shared" si="23"/>
        <v>66.64748049986386</v>
      </c>
      <c r="F112" s="1077">
        <f t="shared" si="23"/>
        <v>15.260472007183099</v>
      </c>
      <c r="G112" s="1077">
        <f t="shared" si="23"/>
        <v>33.81467047959223</v>
      </c>
      <c r="H112" s="1077">
        <f t="shared" si="23"/>
        <v>75.125842316422307</v>
      </c>
      <c r="I112" s="1077">
        <f t="shared" si="23"/>
        <v>70.119491125431992</v>
      </c>
      <c r="J112" s="1077">
        <f t="shared" si="23"/>
        <v>45.491730885262903</v>
      </c>
      <c r="K112" s="1077">
        <f t="shared" si="23"/>
        <v>85.173350041098502</v>
      </c>
      <c r="L112" s="1077">
        <f t="shared" si="23"/>
        <v>115.64234582338393</v>
      </c>
      <c r="M112" s="1078">
        <f t="shared" si="23"/>
        <v>37.177074567887807</v>
      </c>
    </row>
    <row r="113" spans="1:13" ht="12.75">
      <c r="A113" s="1062">
        <v>2002</v>
      </c>
      <c r="B113" s="1076">
        <f t="shared" ref="B113:M113" si="24">IF(ISERROR((B49/B81)*100),"..",(B49/B81)*100)</f>
        <v>54.589045142651635</v>
      </c>
      <c r="C113" s="1077">
        <f t="shared" si="24"/>
        <v>26.742036882325138</v>
      </c>
      <c r="D113" s="1077">
        <f t="shared" si="24"/>
        <v>6.4057923367217287</v>
      </c>
      <c r="E113" s="1077">
        <f t="shared" si="24"/>
        <v>178.18914062968514</v>
      </c>
      <c r="F113" s="1077">
        <f t="shared" si="24"/>
        <v>26.222116979492061</v>
      </c>
      <c r="G113" s="1077">
        <f t="shared" si="24"/>
        <v>32.812791357554971</v>
      </c>
      <c r="H113" s="1077">
        <f t="shared" si="24"/>
        <v>97.037568023554499</v>
      </c>
      <c r="I113" s="1077">
        <f t="shared" si="24"/>
        <v>81.503337349168063</v>
      </c>
      <c r="J113" s="1077">
        <f t="shared" si="24"/>
        <v>56.507034931672997</v>
      </c>
      <c r="K113" s="1077">
        <f t="shared" si="24"/>
        <v>100.52041034113238</v>
      </c>
      <c r="L113" s="1077">
        <f t="shared" si="24"/>
        <v>127.9809152610392</v>
      </c>
      <c r="M113" s="1078">
        <f t="shared" si="24"/>
        <v>40.748998508237442</v>
      </c>
    </row>
    <row r="114" spans="1:13" ht="12.75">
      <c r="A114" s="1062">
        <v>2003</v>
      </c>
      <c r="B114" s="1076">
        <f t="shared" ref="B114:M114" si="25">IF(ISERROR((B50/B82)*100),"..",(B50/B82)*100)</f>
        <v>54.411395567872312</v>
      </c>
      <c r="C114" s="1077">
        <f t="shared" si="25"/>
        <v>61.90569798985517</v>
      </c>
      <c r="D114" s="1077">
        <f t="shared" si="25"/>
        <v>31.695666922238157</v>
      </c>
      <c r="E114" s="1077">
        <f t="shared" si="25"/>
        <v>255.15425127519373</v>
      </c>
      <c r="F114" s="1077">
        <f t="shared" si="25"/>
        <v>59.519262046567903</v>
      </c>
      <c r="G114" s="1077">
        <f t="shared" si="25"/>
        <v>44.681160032563625</v>
      </c>
      <c r="H114" s="1077">
        <f t="shared" si="25"/>
        <v>136.93158965959483</v>
      </c>
      <c r="I114" s="1077">
        <f t="shared" si="25"/>
        <v>111.12305820346064</v>
      </c>
      <c r="J114" s="1077">
        <f t="shared" si="25"/>
        <v>51.462283202814518</v>
      </c>
      <c r="K114" s="1077">
        <f t="shared" si="25"/>
        <v>144.370580516698</v>
      </c>
      <c r="L114" s="1077">
        <f t="shared" si="25"/>
        <v>289.15576085852661</v>
      </c>
      <c r="M114" s="1078">
        <f t="shared" si="25"/>
        <v>58.959989820419644</v>
      </c>
    </row>
    <row r="115" spans="1:13" ht="12.75">
      <c r="A115" s="1062">
        <v>2004</v>
      </c>
      <c r="B115" s="1076">
        <f t="shared" ref="B115:M115" si="26">IF(ISERROR((B51/B83)*100),"..",(B51/B83)*100)</f>
        <v>58.184323671000548</v>
      </c>
      <c r="C115" s="1077">
        <f t="shared" si="26"/>
        <v>51.176617915894354</v>
      </c>
      <c r="D115" s="1077">
        <f t="shared" si="26"/>
        <v>27.137655231284434</v>
      </c>
      <c r="E115" s="1077">
        <f t="shared" si="26"/>
        <v>252.95467169404841</v>
      </c>
      <c r="F115" s="1077">
        <f t="shared" si="26"/>
        <v>30.10569653836918</v>
      </c>
      <c r="G115" s="1077">
        <f t="shared" si="26"/>
        <v>46.323044044712709</v>
      </c>
      <c r="H115" s="1077">
        <f t="shared" si="26"/>
        <v>189.89596206602528</v>
      </c>
      <c r="I115" s="1077">
        <f t="shared" si="26"/>
        <v>89.453092472702963</v>
      </c>
      <c r="J115" s="1077">
        <f t="shared" si="26"/>
        <v>50.782223586079091</v>
      </c>
      <c r="K115" s="1077">
        <f t="shared" si="26"/>
        <v>119.64878857613705</v>
      </c>
      <c r="L115" s="1077">
        <f t="shared" si="26"/>
        <v>304.76895691012851</v>
      </c>
      <c r="M115" s="1078">
        <f t="shared" si="26"/>
        <v>67.942419006585396</v>
      </c>
    </row>
    <row r="116" spans="1:13" ht="12.75">
      <c r="A116" s="1062">
        <v>2005</v>
      </c>
      <c r="B116" s="1076">
        <f t="shared" ref="B116:M116" si="27">IF(ISERROR((B52/B84)*100),"..",(B52/B84)*100)</f>
        <v>63.77577296479442</v>
      </c>
      <c r="C116" s="1077">
        <f t="shared" si="27"/>
        <v>58.791414660653111</v>
      </c>
      <c r="D116" s="1077">
        <f t="shared" si="27"/>
        <v>28.203473187648047</v>
      </c>
      <c r="E116" s="1077">
        <f t="shared" si="27"/>
        <v>251.35545899416437</v>
      </c>
      <c r="F116" s="1077">
        <f t="shared" si="27"/>
        <v>40.546604725377016</v>
      </c>
      <c r="G116" s="1077">
        <f t="shared" si="27"/>
        <v>48.208300920075878</v>
      </c>
      <c r="H116" s="1077">
        <f t="shared" si="27"/>
        <v>197.77679225041925</v>
      </c>
      <c r="I116" s="1077">
        <f t="shared" si="27"/>
        <v>109.62970028987982</v>
      </c>
      <c r="J116" s="1077">
        <f t="shared" si="27"/>
        <v>43.184868034197066</v>
      </c>
      <c r="K116" s="1077">
        <f t="shared" si="27"/>
        <v>129.81940080873494</v>
      </c>
      <c r="L116" s="1077">
        <f t="shared" si="27"/>
        <v>235.48365489365474</v>
      </c>
      <c r="M116" s="1078">
        <f t="shared" si="27"/>
        <v>68.676992970122498</v>
      </c>
    </row>
    <row r="117" spans="1:13" ht="12.75">
      <c r="A117" s="1062">
        <v>2006</v>
      </c>
      <c r="B117" s="1076">
        <f t="shared" ref="B117:M117" si="28">IF(ISERROR((B53/B85)*100),"..",(B53/B85)*100)</f>
        <v>66.042901747829333</v>
      </c>
      <c r="C117" s="1077">
        <f t="shared" si="28"/>
        <v>48.658753945305136</v>
      </c>
      <c r="D117" s="1077">
        <f t="shared" si="28"/>
        <v>20.355400819273228</v>
      </c>
      <c r="E117" s="1077">
        <f t="shared" si="28"/>
        <v>308.77976286494544</v>
      </c>
      <c r="F117" s="1077">
        <f t="shared" si="28"/>
        <v>34.443605352820626</v>
      </c>
      <c r="G117" s="1077">
        <f t="shared" si="28"/>
        <v>50.190084416320978</v>
      </c>
      <c r="H117" s="1077">
        <f t="shared" si="28"/>
        <v>130.02537646754104</v>
      </c>
      <c r="I117" s="1077">
        <f t="shared" si="28"/>
        <v>82.968889058176302</v>
      </c>
      <c r="J117" s="1077">
        <f t="shared" si="28"/>
        <v>60.864445496971889</v>
      </c>
      <c r="K117" s="1077">
        <f t="shared" si="28"/>
        <v>111.92820876052163</v>
      </c>
      <c r="L117" s="1077">
        <f t="shared" si="28"/>
        <v>224.6154180419492</v>
      </c>
      <c r="M117" s="1078">
        <f t="shared" si="28"/>
        <v>67.998413696887155</v>
      </c>
    </row>
    <row r="118" spans="1:13" ht="12.75">
      <c r="A118" s="1062">
        <v>2007</v>
      </c>
      <c r="B118" s="1076">
        <f t="shared" ref="B118:M118" si="29">IF(ISERROR((B54/B86)*100),"..",(B54/B86)*100)</f>
        <v>65.255578838189237</v>
      </c>
      <c r="C118" s="1077">
        <f t="shared" si="29"/>
        <v>45.428470963845335</v>
      </c>
      <c r="D118" s="1077">
        <f t="shared" si="29"/>
        <v>16.865868820837786</v>
      </c>
      <c r="E118" s="1077">
        <f t="shared" si="29"/>
        <v>342.18161567649742</v>
      </c>
      <c r="F118" s="1077">
        <f t="shared" si="29"/>
        <v>34.519879408150587</v>
      </c>
      <c r="G118" s="1077">
        <f t="shared" si="29"/>
        <v>58.511065430833533</v>
      </c>
      <c r="H118" s="1077">
        <f t="shared" si="29"/>
        <v>225.7106390587499</v>
      </c>
      <c r="I118" s="1077">
        <f t="shared" si="29"/>
        <v>132.4299772221533</v>
      </c>
      <c r="J118" s="1077">
        <f t="shared" si="29"/>
        <v>64.883877749456289</v>
      </c>
      <c r="K118" s="1077">
        <f t="shared" si="29"/>
        <v>180.90311228868805</v>
      </c>
      <c r="L118" s="1077">
        <f t="shared" si="29"/>
        <v>229.90544299900492</v>
      </c>
      <c r="M118" s="1078">
        <f t="shared" si="29"/>
        <v>75.960087939825968</v>
      </c>
    </row>
    <row r="119" spans="1:13" ht="12.75">
      <c r="A119" s="468">
        <v>2008</v>
      </c>
      <c r="B119" s="1077">
        <f t="shared" ref="B119:M119" si="30">IF(ISERROR((B55/B87)*100),"..",(B55/B87)*100)</f>
        <v>64.626798691137594</v>
      </c>
      <c r="C119" s="1077" t="str">
        <f t="shared" si="30"/>
        <v>..</v>
      </c>
      <c r="D119" s="1077" t="str">
        <f t="shared" si="30"/>
        <v>..</v>
      </c>
      <c r="E119" s="1077" t="str">
        <f t="shared" si="30"/>
        <v>..</v>
      </c>
      <c r="F119" s="1077" t="str">
        <f t="shared" si="30"/>
        <v>..</v>
      </c>
      <c r="G119" s="1077" t="str">
        <f t="shared" si="30"/>
        <v>..</v>
      </c>
      <c r="H119" s="1077" t="str">
        <f t="shared" si="30"/>
        <v>..</v>
      </c>
      <c r="I119" s="1077" t="str">
        <f t="shared" si="30"/>
        <v>..</v>
      </c>
      <c r="J119" s="1077" t="str">
        <f t="shared" si="30"/>
        <v>..</v>
      </c>
      <c r="K119" s="1077" t="str">
        <f t="shared" si="30"/>
        <v>..</v>
      </c>
      <c r="L119" s="1077" t="str">
        <f t="shared" si="30"/>
        <v>..</v>
      </c>
      <c r="M119" s="1078" t="str">
        <f t="shared" si="30"/>
        <v>..</v>
      </c>
    </row>
    <row r="120" spans="1:13" ht="12.75">
      <c r="A120" s="468">
        <v>2009</v>
      </c>
      <c r="B120" s="1077">
        <f t="shared" ref="B120:M120" si="31">IF(ISERROR((B56/B88)*100),"..",(B56/B88)*100)</f>
        <v>57.509126136677146</v>
      </c>
      <c r="C120" s="1077" t="str">
        <f t="shared" si="31"/>
        <v>..</v>
      </c>
      <c r="D120" s="1077" t="str">
        <f t="shared" si="31"/>
        <v>..</v>
      </c>
      <c r="E120" s="1077" t="str">
        <f t="shared" si="31"/>
        <v>..</v>
      </c>
      <c r="F120" s="1077" t="str">
        <f t="shared" si="31"/>
        <v>..</v>
      </c>
      <c r="G120" s="1077" t="str">
        <f t="shared" si="31"/>
        <v>..</v>
      </c>
      <c r="H120" s="1077" t="str">
        <f t="shared" si="31"/>
        <v>..</v>
      </c>
      <c r="I120" s="1077" t="str">
        <f t="shared" si="31"/>
        <v>..</v>
      </c>
      <c r="J120" s="1077" t="str">
        <f t="shared" si="31"/>
        <v>..</v>
      </c>
      <c r="K120" s="1077" t="str">
        <f t="shared" si="31"/>
        <v>..</v>
      </c>
      <c r="L120" s="1077" t="str">
        <f t="shared" si="31"/>
        <v>..</v>
      </c>
      <c r="M120" s="1078" t="str">
        <f t="shared" si="31"/>
        <v>..</v>
      </c>
    </row>
    <row r="121" spans="1:13" ht="12.75">
      <c r="A121" s="955">
        <v>2010</v>
      </c>
      <c r="B121" s="1079" t="str">
        <f t="shared" ref="B121:M121" si="32">IF(ISERROR((B57/B89)*100),"..",(B57/B89)*100)</f>
        <v>..</v>
      </c>
      <c r="C121" s="1079" t="str">
        <f t="shared" si="32"/>
        <v>..</v>
      </c>
      <c r="D121" s="1079" t="str">
        <f t="shared" si="32"/>
        <v>..</v>
      </c>
      <c r="E121" s="1079" t="str">
        <f t="shared" si="32"/>
        <v>..</v>
      </c>
      <c r="F121" s="1079" t="str">
        <f t="shared" si="32"/>
        <v>..</v>
      </c>
      <c r="G121" s="1079" t="str">
        <f t="shared" si="32"/>
        <v>..</v>
      </c>
      <c r="H121" s="1079" t="str">
        <f t="shared" si="32"/>
        <v>..</v>
      </c>
      <c r="I121" s="1079" t="str">
        <f t="shared" si="32"/>
        <v>..</v>
      </c>
      <c r="J121" s="1079" t="str">
        <f t="shared" si="32"/>
        <v>..</v>
      </c>
      <c r="K121" s="1079" t="str">
        <f t="shared" si="32"/>
        <v>..</v>
      </c>
      <c r="L121" s="1079" t="str">
        <f t="shared" si="32"/>
        <v>..</v>
      </c>
      <c r="M121" s="1080" t="str">
        <f t="shared" si="32"/>
        <v>..</v>
      </c>
    </row>
    <row r="123" spans="1:13" ht="12.75">
      <c r="A123" s="1087" t="s">
        <v>1137</v>
      </c>
    </row>
    <row r="124" spans="1:13" ht="30" customHeight="1">
      <c r="A124" s="1182" t="s">
        <v>1139</v>
      </c>
      <c r="B124" s="1182"/>
      <c r="C124" s="1182"/>
      <c r="D124" s="1182"/>
      <c r="E124" s="1182"/>
      <c r="F124" s="1182"/>
      <c r="G124" s="1182"/>
      <c r="H124" s="1182"/>
      <c r="I124" s="1182"/>
      <c r="J124" s="1182"/>
      <c r="K124" s="1182"/>
      <c r="L124" s="1182"/>
      <c r="M124" s="1182"/>
    </row>
  </sheetData>
  <mergeCells count="6">
    <mergeCell ref="A124:M124"/>
    <mergeCell ref="B3:M3"/>
    <mergeCell ref="B35:M35"/>
    <mergeCell ref="B67:M67"/>
    <mergeCell ref="B99:M99"/>
    <mergeCell ref="A96:M96"/>
  </mergeCells>
  <pageMargins left="0.70866141732283472" right="0.70866141732283472" top="0.74803149606299213" bottom="0.74803149606299213" header="0.31496062992125984" footer="0.31496062992125984"/>
  <pageSetup scale="62" fitToHeight="2" orientation="landscape" horizontalDpi="0" verticalDpi="0" r:id="rId1"/>
  <rowBreaks count="3" manualBreakCount="3">
    <brk id="32" max="12" man="1"/>
    <brk id="64" max="16383" man="1"/>
    <brk id="96" max="12" man="1"/>
  </rowBreaks>
</worksheet>
</file>

<file path=xl/worksheets/sheet72.xml><?xml version="1.0" encoding="utf-8"?>
<worksheet xmlns="http://schemas.openxmlformats.org/spreadsheetml/2006/main" xmlns:r="http://schemas.openxmlformats.org/officeDocument/2006/relationships">
  <dimension ref="A1:V124"/>
  <sheetViews>
    <sheetView view="pageBreakPreview" zoomScale="60" zoomScaleNormal="100" workbookViewId="0"/>
  </sheetViews>
  <sheetFormatPr defaultRowHeight="12.75" outlineLevelCol="1"/>
  <cols>
    <col min="1" max="1" width="9.140625" style="482"/>
    <col min="2" max="13" width="15.7109375" style="482" customWidth="1"/>
    <col min="14" max="14" width="9.140625" style="482"/>
    <col min="15" max="20" width="9.140625" style="482" hidden="1" customWidth="1" outlineLevel="1"/>
    <col min="21" max="21" width="10.85546875" style="482" hidden="1" customWidth="1" outlineLevel="1"/>
    <col min="22" max="22" width="9.140625" style="482" collapsed="1"/>
    <col min="23" max="16384" width="9.140625" style="482"/>
  </cols>
  <sheetData>
    <row r="1" spans="1:13" ht="15.75">
      <c r="A1" s="511" t="s">
        <v>1063</v>
      </c>
    </row>
    <row r="3" spans="1:13">
      <c r="B3" s="1276" t="s">
        <v>170</v>
      </c>
      <c r="C3" s="1276"/>
      <c r="D3" s="1276"/>
      <c r="E3" s="1276"/>
      <c r="F3" s="1276"/>
      <c r="G3" s="1276"/>
      <c r="H3" s="1276"/>
      <c r="I3" s="1276"/>
      <c r="J3" s="1276"/>
      <c r="K3" s="1276"/>
      <c r="L3" s="1276"/>
      <c r="M3" s="1276"/>
    </row>
    <row r="4" spans="1:13" ht="45" customHeight="1">
      <c r="B4" s="483" t="s">
        <v>88</v>
      </c>
      <c r="C4" s="483" t="s">
        <v>376</v>
      </c>
      <c r="D4" s="483" t="s">
        <v>296</v>
      </c>
      <c r="E4" s="483" t="s">
        <v>220</v>
      </c>
      <c r="F4" s="483" t="s">
        <v>656</v>
      </c>
      <c r="G4" s="483" t="s">
        <v>218</v>
      </c>
      <c r="H4" s="483" t="s">
        <v>181</v>
      </c>
      <c r="I4" s="483" t="s">
        <v>180</v>
      </c>
      <c r="J4" s="483" t="s">
        <v>655</v>
      </c>
      <c r="K4" s="483" t="s">
        <v>654</v>
      </c>
      <c r="L4" s="483" t="s">
        <v>179</v>
      </c>
      <c r="M4" s="483" t="s">
        <v>653</v>
      </c>
    </row>
    <row r="5" spans="1:13">
      <c r="A5" s="760">
        <v>1990</v>
      </c>
      <c r="B5" s="960">
        <v>1987.1980030637583</v>
      </c>
      <c r="C5" s="478">
        <v>400.60697553357625</v>
      </c>
      <c r="D5" s="478">
        <v>486.98513800424627</v>
      </c>
      <c r="E5" s="478">
        <v>542.99487179487176</v>
      </c>
      <c r="F5" s="478">
        <v>62.212938005390832</v>
      </c>
      <c r="G5" s="478">
        <v>442.61314082239898</v>
      </c>
      <c r="H5" s="478">
        <v>195.06904955320877</v>
      </c>
      <c r="I5" s="478">
        <v>1200.1962883654533</v>
      </c>
      <c r="J5" s="478">
        <v>1020.1620553359683</v>
      </c>
      <c r="K5" s="478">
        <v>467.99999999999994</v>
      </c>
      <c r="L5" s="478">
        <v>862.72734026745911</v>
      </c>
      <c r="M5" s="825">
        <v>128.13828425096031</v>
      </c>
    </row>
    <row r="6" spans="1:13">
      <c r="A6" s="761">
        <v>1991</v>
      </c>
      <c r="B6" s="528">
        <v>2244.9328859584894</v>
      </c>
      <c r="C6" s="83">
        <v>444.43991416309007</v>
      </c>
      <c r="D6" s="83">
        <v>528.51479289940823</v>
      </c>
      <c r="E6" s="83">
        <v>593.06256742179073</v>
      </c>
      <c r="F6" s="83">
        <v>84.104956268221571</v>
      </c>
      <c r="G6" s="83">
        <v>559.70003174267276</v>
      </c>
      <c r="H6" s="83">
        <v>222.64088397790056</v>
      </c>
      <c r="I6" s="83">
        <v>1328.003125</v>
      </c>
      <c r="J6" s="83">
        <v>1555.1494845360826</v>
      </c>
      <c r="K6" s="83">
        <v>427.89806678383133</v>
      </c>
      <c r="L6" s="83">
        <v>1092.9466666666665</v>
      </c>
      <c r="M6" s="518">
        <v>155.72720422004522</v>
      </c>
    </row>
    <row r="7" spans="1:13">
      <c r="A7" s="761">
        <v>1992</v>
      </c>
      <c r="B7" s="528">
        <v>2534.9986664198268</v>
      </c>
      <c r="C7" s="83">
        <v>492.75259515570929</v>
      </c>
      <c r="D7" s="83">
        <v>568.61584158415837</v>
      </c>
      <c r="E7" s="83">
        <v>712.68710089399747</v>
      </c>
      <c r="F7" s="83">
        <v>81.645945945945954</v>
      </c>
      <c r="G7" s="83">
        <v>666.07704601818682</v>
      </c>
      <c r="H7" s="83">
        <v>234.62340036563069</v>
      </c>
      <c r="I7" s="83">
        <v>1573.4956970740104</v>
      </c>
      <c r="J7" s="83">
        <v>1909.8832116788324</v>
      </c>
      <c r="K7" s="83">
        <v>416.07662082514736</v>
      </c>
      <c r="L7" s="83">
        <v>1290.3284600389863</v>
      </c>
      <c r="M7" s="518">
        <v>197.47626709573612</v>
      </c>
    </row>
    <row r="8" spans="1:13">
      <c r="A8" s="761">
        <v>1993</v>
      </c>
      <c r="B8" s="528">
        <v>2716.6660987682867</v>
      </c>
      <c r="C8" s="83">
        <v>531.5600976205003</v>
      </c>
      <c r="D8" s="83">
        <v>578.7687626774848</v>
      </c>
      <c r="E8" s="83">
        <v>842.92194403534609</v>
      </c>
      <c r="F8" s="83">
        <v>82.308641975308646</v>
      </c>
      <c r="G8" s="83">
        <v>743.1251686151079</v>
      </c>
      <c r="H8" s="83">
        <v>458.94871794871796</v>
      </c>
      <c r="I8" s="83">
        <v>1711.4633140972794</v>
      </c>
      <c r="J8" s="83">
        <v>1671.3950617283951</v>
      </c>
      <c r="K8" s="83">
        <v>477.24162679425831</v>
      </c>
      <c r="L8" s="83">
        <v>1096.9305689488911</v>
      </c>
      <c r="M8" s="518">
        <v>238.01808785529718</v>
      </c>
    </row>
    <row r="9" spans="1:13">
      <c r="A9" s="761">
        <v>1994</v>
      </c>
      <c r="B9" s="528">
        <v>2877.0198851718624</v>
      </c>
      <c r="C9" s="83">
        <v>626.65382299819385</v>
      </c>
      <c r="D9" s="83">
        <v>582.02750491159134</v>
      </c>
      <c r="E9" s="83">
        <v>973.22622478386154</v>
      </c>
      <c r="F9" s="83">
        <v>216.90364583333334</v>
      </c>
      <c r="G9" s="83">
        <v>800.65269855199642</v>
      </c>
      <c r="H9" s="83">
        <v>483.2728706624606</v>
      </c>
      <c r="I9" s="83">
        <v>1527.0684380032205</v>
      </c>
      <c r="J9" s="83">
        <v>2072.4848484848485</v>
      </c>
      <c r="K9" s="83">
        <v>526.29824561403507</v>
      </c>
      <c r="L9" s="83">
        <v>1055.4525993883794</v>
      </c>
      <c r="M9" s="518">
        <v>275.55073649754502</v>
      </c>
    </row>
    <row r="10" spans="1:13">
      <c r="A10" s="761">
        <v>1995</v>
      </c>
      <c r="B10" s="528">
        <v>3030.6474192346122</v>
      </c>
      <c r="C10" s="83">
        <v>768.13840830449828</v>
      </c>
      <c r="D10" s="83">
        <v>752.12987012987026</v>
      </c>
      <c r="E10" s="83">
        <v>1172.3677852348992</v>
      </c>
      <c r="F10" s="83">
        <v>197.49870801033589</v>
      </c>
      <c r="G10" s="83">
        <v>874.68526105683372</v>
      </c>
      <c r="H10" s="83">
        <v>616.97799696509855</v>
      </c>
      <c r="I10" s="83">
        <v>1953.2207578253706</v>
      </c>
      <c r="J10" s="83">
        <v>2408.1067415730336</v>
      </c>
      <c r="K10" s="83">
        <v>604.6290018832392</v>
      </c>
      <c r="L10" s="83">
        <v>1161.0583409298085</v>
      </c>
      <c r="M10" s="518">
        <v>314.38827838827837</v>
      </c>
    </row>
    <row r="11" spans="1:13">
      <c r="A11" s="761">
        <v>1996</v>
      </c>
      <c r="B11" s="528">
        <v>3255.0508547011873</v>
      </c>
      <c r="C11" s="83">
        <v>949.22017837235228</v>
      </c>
      <c r="D11" s="83">
        <v>611.13840830449817</v>
      </c>
      <c r="E11" s="83">
        <v>1537.290882778582</v>
      </c>
      <c r="F11" s="83">
        <v>626.55507559395255</v>
      </c>
      <c r="G11" s="83">
        <v>1019.1516237983891</v>
      </c>
      <c r="H11" s="83">
        <v>625.23879500367377</v>
      </c>
      <c r="I11" s="83">
        <v>2313.1925360474975</v>
      </c>
      <c r="J11" s="83">
        <v>2135.9562841530055</v>
      </c>
      <c r="K11" s="83">
        <v>695.86503067484659</v>
      </c>
      <c r="L11" s="83">
        <v>1338.3765541740677</v>
      </c>
      <c r="M11" s="518">
        <v>490.63195548489665</v>
      </c>
    </row>
    <row r="12" spans="1:13">
      <c r="A12" s="761">
        <v>1997</v>
      </c>
      <c r="B12" s="528">
        <v>3551.5635130065034</v>
      </c>
      <c r="C12" s="83">
        <v>891.61066235864303</v>
      </c>
      <c r="D12" s="83">
        <v>643.07942238267162</v>
      </c>
      <c r="E12" s="83">
        <v>1485.9134199134201</v>
      </c>
      <c r="F12" s="83">
        <v>518.75757575757586</v>
      </c>
      <c r="G12" s="83">
        <v>1114.9268256481298</v>
      </c>
      <c r="H12" s="83">
        <v>671.27363896848146</v>
      </c>
      <c r="I12" s="83">
        <v>2573.7112068965516</v>
      </c>
      <c r="J12" s="83">
        <v>2751.331753554502</v>
      </c>
      <c r="K12" s="83">
        <v>657.39770554493316</v>
      </c>
      <c r="L12" s="83">
        <v>1804.7152014652017</v>
      </c>
      <c r="M12" s="518">
        <v>502.39327385037751</v>
      </c>
    </row>
    <row r="13" spans="1:13">
      <c r="A13" s="761">
        <v>1998</v>
      </c>
      <c r="B13" s="528">
        <v>3952.4812337562125</v>
      </c>
      <c r="C13" s="83">
        <v>1323.0177187153931</v>
      </c>
      <c r="D13" s="528" t="s">
        <v>164</v>
      </c>
      <c r="E13" s="528" t="s">
        <v>164</v>
      </c>
      <c r="F13" s="528" t="s">
        <v>164</v>
      </c>
      <c r="G13" s="83">
        <v>1359.8138163837777</v>
      </c>
      <c r="H13" s="83">
        <v>843.29380053908358</v>
      </c>
      <c r="I13" s="83">
        <v>2480.069786535304</v>
      </c>
      <c r="J13" s="83">
        <v>4090.3333333333335</v>
      </c>
      <c r="K13" s="83">
        <v>1849.2356435643562</v>
      </c>
      <c r="L13" s="83">
        <v>2381.207476635514</v>
      </c>
      <c r="M13" s="518">
        <v>602.28884711779449</v>
      </c>
    </row>
    <row r="14" spans="1:13">
      <c r="A14" s="761">
        <v>1999</v>
      </c>
      <c r="B14" s="528">
        <v>4365.1049951994391</v>
      </c>
      <c r="C14" s="83">
        <v>1747.6634241245138</v>
      </c>
      <c r="D14" s="83">
        <v>1296.3185840707963</v>
      </c>
      <c r="E14" s="83">
        <v>2867.6</v>
      </c>
      <c r="F14" s="83">
        <v>716.11308203991132</v>
      </c>
      <c r="G14" s="83">
        <v>1692.8899095146696</v>
      </c>
      <c r="H14" s="83">
        <v>808.46675358539767</v>
      </c>
      <c r="I14" s="83">
        <v>3068.0171232876714</v>
      </c>
      <c r="J14" s="83">
        <v>3951.179640718563</v>
      </c>
      <c r="K14" s="83">
        <v>2449.8918439716313</v>
      </c>
      <c r="L14" s="83">
        <v>2953.8113570741098</v>
      </c>
      <c r="M14" s="518">
        <v>686.0929648241206</v>
      </c>
    </row>
    <row r="15" spans="1:13">
      <c r="A15" s="761">
        <v>2000</v>
      </c>
      <c r="B15" s="528">
        <v>4809.6551082689793</v>
      </c>
      <c r="C15" s="83">
        <v>2099.4375392341494</v>
      </c>
      <c r="D15" s="83">
        <v>1310.7002188183806</v>
      </c>
      <c r="E15" s="83">
        <v>3175.3460925039872</v>
      </c>
      <c r="F15" s="83">
        <v>1550.5256673511292</v>
      </c>
      <c r="G15" s="83">
        <v>1855.2001070329572</v>
      </c>
      <c r="H15" s="83">
        <v>773.13349514563106</v>
      </c>
      <c r="I15" s="83">
        <v>3104.3746747614914</v>
      </c>
      <c r="J15" s="83">
        <v>3082.7500000000005</v>
      </c>
      <c r="K15" s="83">
        <v>2035.8053097345132</v>
      </c>
      <c r="L15" s="83">
        <v>3282.8865116279067</v>
      </c>
      <c r="M15" s="518">
        <v>684.83918128654966</v>
      </c>
    </row>
    <row r="16" spans="1:13">
      <c r="A16" s="761">
        <v>2001</v>
      </c>
      <c r="B16" s="528">
        <v>5099.4755229136281</v>
      </c>
      <c r="C16" s="83">
        <v>1788.5075885328836</v>
      </c>
      <c r="D16" s="83">
        <v>1001.4024822695037</v>
      </c>
      <c r="E16" s="83">
        <v>3223.9946428571429</v>
      </c>
      <c r="F16" s="83">
        <v>1280.1167192429023</v>
      </c>
      <c r="G16" s="83">
        <v>2086.0126474413596</v>
      </c>
      <c r="H16" s="83">
        <v>814.20198265179681</v>
      </c>
      <c r="I16" s="83">
        <v>3138.9574861367837</v>
      </c>
      <c r="J16" s="83">
        <v>5510.1071428571431</v>
      </c>
      <c r="K16" s="83">
        <v>2155.5922671353251</v>
      </c>
      <c r="L16" s="83">
        <v>3296.2217700915562</v>
      </c>
      <c r="M16" s="518">
        <v>766.55275229357801</v>
      </c>
    </row>
    <row r="17" spans="1:13">
      <c r="A17" s="761">
        <v>2002</v>
      </c>
      <c r="B17" s="528">
        <v>5179.3310001346081</v>
      </c>
      <c r="C17" s="83">
        <v>1911.1059718969555</v>
      </c>
      <c r="D17" s="83">
        <v>955.3216666666666</v>
      </c>
      <c r="E17" s="83">
        <v>3444.3275862068963</v>
      </c>
      <c r="F17" s="83">
        <v>1609.0774774774773</v>
      </c>
      <c r="G17" s="83">
        <v>2055.2333478830205</v>
      </c>
      <c r="H17" s="83">
        <v>895.54384965831434</v>
      </c>
      <c r="I17" s="83">
        <v>3315.63962264151</v>
      </c>
      <c r="J17" s="83">
        <v>8260.9518072289138</v>
      </c>
      <c r="K17" s="83">
        <v>2369.3939393939395</v>
      </c>
      <c r="L17" s="83">
        <v>3085.430845771144</v>
      </c>
      <c r="M17" s="518">
        <v>829.52560495216665</v>
      </c>
    </row>
    <row r="18" spans="1:13">
      <c r="A18" s="761">
        <v>2003</v>
      </c>
      <c r="B18" s="528">
        <v>5316.757911906112</v>
      </c>
      <c r="C18" s="83">
        <v>3900.2286036036035</v>
      </c>
      <c r="D18" s="83">
        <v>4296.6194539249145</v>
      </c>
      <c r="E18" s="83">
        <v>4685.6789883268484</v>
      </c>
      <c r="F18" s="83">
        <v>3048.6238390092881</v>
      </c>
      <c r="G18" s="83">
        <v>2406.6199315429171</v>
      </c>
      <c r="H18" s="83">
        <v>1121.3192640692639</v>
      </c>
      <c r="I18" s="83">
        <v>4099.9462465245597</v>
      </c>
      <c r="J18" s="83">
        <v>11406.703703703704</v>
      </c>
      <c r="K18" s="83">
        <v>2862.0933333333332</v>
      </c>
      <c r="L18" s="83">
        <v>4206.9011328527295</v>
      </c>
      <c r="M18" s="518">
        <v>1002.9735138316657</v>
      </c>
    </row>
    <row r="19" spans="1:13">
      <c r="A19" s="761">
        <v>2004</v>
      </c>
      <c r="B19" s="528">
        <v>5706.9476504230606</v>
      </c>
      <c r="C19" s="83">
        <v>4970.8400423728808</v>
      </c>
      <c r="D19" s="83">
        <v>6699.3933649289102</v>
      </c>
      <c r="E19" s="83">
        <v>6834.130977130977</v>
      </c>
      <c r="F19" s="83">
        <v>2435.8837837837841</v>
      </c>
      <c r="G19" s="83">
        <v>2693.338204501832</v>
      </c>
      <c r="H19" s="83">
        <v>1764.0086346465189</v>
      </c>
      <c r="I19" s="83">
        <v>4078.6290944123316</v>
      </c>
      <c r="J19" s="83">
        <v>12913.994285714285</v>
      </c>
      <c r="K19" s="83">
        <v>2590.5100154083202</v>
      </c>
      <c r="L19" s="83">
        <v>5856.102285092491</v>
      </c>
      <c r="M19" s="518">
        <v>1220.3514739229024</v>
      </c>
    </row>
    <row r="20" spans="1:13">
      <c r="A20" s="761">
        <v>2005</v>
      </c>
      <c r="B20" s="528">
        <v>6268.9749117640167</v>
      </c>
      <c r="C20" s="83">
        <v>5971.0519962859798</v>
      </c>
      <c r="D20" s="83">
        <v>7654.74679943101</v>
      </c>
      <c r="E20" s="83">
        <v>8392.5079365079364</v>
      </c>
      <c r="F20" s="83">
        <v>3145.495828367104</v>
      </c>
      <c r="G20" s="83">
        <v>3309.7932111337404</v>
      </c>
      <c r="H20" s="83">
        <v>2458.8831168831171</v>
      </c>
      <c r="I20" s="83">
        <v>4843.4424778761068</v>
      </c>
      <c r="J20" s="83">
        <v>16816.140540540538</v>
      </c>
      <c r="K20" s="83">
        <v>3163.9043062200953</v>
      </c>
      <c r="L20" s="83">
        <v>6125.7252747252751</v>
      </c>
      <c r="M20" s="518">
        <v>1362.9221118661785</v>
      </c>
    </row>
    <row r="21" spans="1:13">
      <c r="A21" s="761">
        <v>2006</v>
      </c>
      <c r="B21" s="528">
        <v>6865.4132888506811</v>
      </c>
      <c r="C21" s="83">
        <v>7213.0570729718711</v>
      </c>
      <c r="D21" s="83">
        <v>8091.9461444308445</v>
      </c>
      <c r="E21" s="83">
        <v>11206.648918469218</v>
      </c>
      <c r="F21" s="83">
        <v>4232.7752016129034</v>
      </c>
      <c r="G21" s="83">
        <v>3753.5201214882309</v>
      </c>
      <c r="H21" s="83">
        <v>2462.6090634441089</v>
      </c>
      <c r="I21" s="83">
        <v>5286.2558386411883</v>
      </c>
      <c r="J21" s="83">
        <v>24763.951807228914</v>
      </c>
      <c r="K21" s="83">
        <v>3361.0452418096725</v>
      </c>
      <c r="L21" s="83">
        <v>6483.637777777777</v>
      </c>
      <c r="M21" s="518">
        <v>1550.3881004366813</v>
      </c>
    </row>
    <row r="22" spans="1:13">
      <c r="A22" s="761">
        <v>2007</v>
      </c>
      <c r="B22" s="528">
        <v>7362.3006968064064</v>
      </c>
      <c r="C22" s="83">
        <v>8239.3465116279058</v>
      </c>
      <c r="D22" s="83">
        <v>8488.8305288461543</v>
      </c>
      <c r="E22" s="83">
        <v>14372.661590524534</v>
      </c>
      <c r="F22" s="83">
        <v>5005.1246562786437</v>
      </c>
      <c r="G22" s="83">
        <v>4747.3297552809099</v>
      </c>
      <c r="H22" s="83">
        <v>3280.8426116838486</v>
      </c>
      <c r="I22" s="83">
        <v>6842.0253456221189</v>
      </c>
      <c r="J22" s="83">
        <v>34757.668449197867</v>
      </c>
      <c r="K22" s="83">
        <v>5593.6589698046182</v>
      </c>
      <c r="L22" s="83">
        <v>8066.3522012578615</v>
      </c>
      <c r="M22" s="518">
        <v>1941.730572887124</v>
      </c>
    </row>
    <row r="23" spans="1:13">
      <c r="A23" s="465">
        <v>2008</v>
      </c>
      <c r="B23" s="83">
        <v>7803.1972661272457</v>
      </c>
      <c r="C23" s="836" t="s">
        <v>164</v>
      </c>
      <c r="D23" s="836" t="s">
        <v>164</v>
      </c>
      <c r="E23" s="836" t="s">
        <v>164</v>
      </c>
      <c r="F23" s="836" t="s">
        <v>164</v>
      </c>
      <c r="G23" s="836" t="s">
        <v>164</v>
      </c>
      <c r="H23" s="836" t="s">
        <v>164</v>
      </c>
      <c r="I23" s="836" t="s">
        <v>164</v>
      </c>
      <c r="J23" s="836" t="s">
        <v>164</v>
      </c>
      <c r="K23" s="836" t="s">
        <v>164</v>
      </c>
      <c r="L23" s="836" t="s">
        <v>164</v>
      </c>
      <c r="M23" s="813" t="s">
        <v>164</v>
      </c>
    </row>
    <row r="24" spans="1:13">
      <c r="A24" s="465">
        <v>2009</v>
      </c>
      <c r="B24" s="83">
        <v>8037.3612640978308</v>
      </c>
      <c r="C24" s="836" t="s">
        <v>164</v>
      </c>
      <c r="D24" s="836" t="s">
        <v>164</v>
      </c>
      <c r="E24" s="836" t="s">
        <v>164</v>
      </c>
      <c r="F24" s="836" t="s">
        <v>164</v>
      </c>
      <c r="G24" s="836" t="s">
        <v>164</v>
      </c>
      <c r="H24" s="836" t="s">
        <v>164</v>
      </c>
      <c r="I24" s="836" t="s">
        <v>164</v>
      </c>
      <c r="J24" s="836" t="s">
        <v>164</v>
      </c>
      <c r="K24" s="836" t="s">
        <v>164</v>
      </c>
      <c r="L24" s="836" t="s">
        <v>164</v>
      </c>
      <c r="M24" s="813" t="s">
        <v>164</v>
      </c>
    </row>
    <row r="25" spans="1:13">
      <c r="A25" s="466">
        <v>2010</v>
      </c>
      <c r="B25" s="475">
        <v>8275.3373535914197</v>
      </c>
      <c r="C25" s="837" t="s">
        <v>164</v>
      </c>
      <c r="D25" s="837" t="s">
        <v>164</v>
      </c>
      <c r="E25" s="837" t="s">
        <v>164</v>
      </c>
      <c r="F25" s="837" t="s">
        <v>164</v>
      </c>
      <c r="G25" s="837" t="s">
        <v>164</v>
      </c>
      <c r="H25" s="837" t="s">
        <v>164</v>
      </c>
      <c r="I25" s="837" t="s">
        <v>164</v>
      </c>
      <c r="J25" s="837" t="s">
        <v>164</v>
      </c>
      <c r="K25" s="837" t="s">
        <v>164</v>
      </c>
      <c r="L25" s="837" t="s">
        <v>164</v>
      </c>
      <c r="M25" s="759" t="s">
        <v>164</v>
      </c>
    </row>
    <row r="27" spans="1:13">
      <c r="B27" s="797" t="s">
        <v>762</v>
      </c>
    </row>
    <row r="28" spans="1:13">
      <c r="A28" s="464" t="s">
        <v>1053</v>
      </c>
      <c r="B28" s="554">
        <f t="shared" ref="B28:M28" si="0">(POWER(B22/B5,1/17)-1)*100</f>
        <v>8.0083174091319265</v>
      </c>
      <c r="C28" s="555">
        <f t="shared" si="0"/>
        <v>19.466336148989182</v>
      </c>
      <c r="D28" s="555">
        <f t="shared" si="0"/>
        <v>18.309478108123443</v>
      </c>
      <c r="E28" s="555">
        <f t="shared" si="0"/>
        <v>21.252492495444763</v>
      </c>
      <c r="F28" s="555">
        <f t="shared" si="0"/>
        <v>29.446480299270348</v>
      </c>
      <c r="G28" s="555">
        <f t="shared" si="0"/>
        <v>14.977600483178088</v>
      </c>
      <c r="H28" s="555">
        <f t="shared" si="0"/>
        <v>18.060796150844062</v>
      </c>
      <c r="I28" s="555">
        <f t="shared" si="0"/>
        <v>10.781339412740332</v>
      </c>
      <c r="J28" s="555">
        <f t="shared" si="0"/>
        <v>23.06656715987603</v>
      </c>
      <c r="K28" s="555">
        <f t="shared" si="0"/>
        <v>15.712271607774841</v>
      </c>
      <c r="L28" s="555">
        <f t="shared" si="0"/>
        <v>14.052837704563824</v>
      </c>
      <c r="M28" s="556">
        <f t="shared" si="0"/>
        <v>17.338834047624772</v>
      </c>
    </row>
    <row r="29" spans="1:13">
      <c r="A29" s="465" t="s">
        <v>1052</v>
      </c>
      <c r="B29" s="557">
        <f t="shared" ref="B29:M29" si="1">(POWER(B15/B5,1/10)-1)*100</f>
        <v>9.2414055395281238</v>
      </c>
      <c r="C29" s="558">
        <f t="shared" si="1"/>
        <v>18.015335436328208</v>
      </c>
      <c r="D29" s="558">
        <f t="shared" si="1"/>
        <v>10.407548392731547</v>
      </c>
      <c r="E29" s="558">
        <f t="shared" si="1"/>
        <v>19.316233110757342</v>
      </c>
      <c r="F29" s="558">
        <f t="shared" si="1"/>
        <v>37.930345749827701</v>
      </c>
      <c r="G29" s="558">
        <f t="shared" si="1"/>
        <v>15.408194216387926</v>
      </c>
      <c r="H29" s="558">
        <f t="shared" si="1"/>
        <v>14.76424715959006</v>
      </c>
      <c r="I29" s="558">
        <f t="shared" si="1"/>
        <v>9.9694834909173089</v>
      </c>
      <c r="J29" s="558">
        <f t="shared" si="1"/>
        <v>11.693246402642664</v>
      </c>
      <c r="K29" s="558">
        <f t="shared" si="1"/>
        <v>15.837463442047861</v>
      </c>
      <c r="L29" s="558">
        <f t="shared" si="1"/>
        <v>14.297894649840304</v>
      </c>
      <c r="M29" s="559">
        <f t="shared" si="1"/>
        <v>18.247228235200264</v>
      </c>
    </row>
    <row r="30" spans="1:13">
      <c r="A30" s="466" t="s">
        <v>83</v>
      </c>
      <c r="B30" s="560">
        <f t="shared" ref="B30:M30" si="2">(POWER(B22/B15,1/7)-1)*100</f>
        <v>6.2708687502976312</v>
      </c>
      <c r="C30" s="561">
        <f t="shared" si="2"/>
        <v>21.570195649419645</v>
      </c>
      <c r="D30" s="561">
        <f t="shared" si="2"/>
        <v>30.588927741811389</v>
      </c>
      <c r="E30" s="561">
        <f t="shared" si="2"/>
        <v>24.073210163191217</v>
      </c>
      <c r="F30" s="561">
        <f t="shared" si="2"/>
        <v>18.223859765077364</v>
      </c>
      <c r="G30" s="561">
        <f t="shared" si="2"/>
        <v>14.365251993800188</v>
      </c>
      <c r="H30" s="561">
        <f t="shared" si="2"/>
        <v>22.935084476000945</v>
      </c>
      <c r="I30" s="561">
        <f t="shared" si="2"/>
        <v>11.951541553434319</v>
      </c>
      <c r="J30" s="561">
        <f t="shared" si="2"/>
        <v>41.35193609700567</v>
      </c>
      <c r="K30" s="561">
        <f t="shared" si="2"/>
        <v>15.533660800874616</v>
      </c>
      <c r="L30" s="561">
        <f t="shared" si="2"/>
        <v>13.703667495117976</v>
      </c>
      <c r="M30" s="562">
        <f t="shared" si="2"/>
        <v>16.053220205349827</v>
      </c>
    </row>
    <row r="31" spans="1:13">
      <c r="A31" s="836"/>
      <c r="B31" s="558"/>
      <c r="C31" s="558"/>
      <c r="D31" s="558"/>
      <c r="E31" s="558"/>
      <c r="F31" s="558"/>
      <c r="G31" s="558"/>
      <c r="H31" s="558"/>
      <c r="I31" s="558"/>
      <c r="J31" s="558"/>
      <c r="K31" s="558"/>
      <c r="L31" s="558"/>
      <c r="M31" s="558"/>
    </row>
    <row r="32" spans="1:13" ht="45" customHeight="1">
      <c r="A32" s="1275" t="s">
        <v>1134</v>
      </c>
      <c r="B32" s="1275"/>
      <c r="C32" s="1275"/>
      <c r="D32" s="1275"/>
      <c r="E32" s="1275"/>
      <c r="F32" s="1275"/>
      <c r="G32" s="1275"/>
      <c r="H32" s="1275"/>
      <c r="I32" s="1275"/>
      <c r="J32" s="1275"/>
      <c r="K32" s="1275"/>
      <c r="L32" s="1275"/>
      <c r="M32" s="1275"/>
    </row>
    <row r="33" spans="1:13" ht="15.75">
      <c r="A33" s="511" t="s">
        <v>1083</v>
      </c>
    </row>
    <row r="35" spans="1:13">
      <c r="B35" s="1276" t="s">
        <v>170</v>
      </c>
      <c r="C35" s="1276"/>
      <c r="D35" s="1276"/>
      <c r="E35" s="1276"/>
      <c r="F35" s="1276"/>
      <c r="G35" s="1276"/>
      <c r="H35" s="1276"/>
      <c r="I35" s="1276"/>
      <c r="J35" s="1276"/>
      <c r="K35" s="1276"/>
      <c r="L35" s="1276"/>
      <c r="M35" s="1276"/>
    </row>
    <row r="36" spans="1:13" ht="45" customHeight="1">
      <c r="B36" s="483" t="s">
        <v>88</v>
      </c>
      <c r="C36" s="483" t="s">
        <v>376</v>
      </c>
      <c r="D36" s="483" t="s">
        <v>296</v>
      </c>
      <c r="E36" s="483" t="s">
        <v>220</v>
      </c>
      <c r="F36" s="483" t="s">
        <v>656</v>
      </c>
      <c r="G36" s="483" t="s">
        <v>218</v>
      </c>
      <c r="H36" s="483" t="s">
        <v>181</v>
      </c>
      <c r="I36" s="483" t="s">
        <v>180</v>
      </c>
      <c r="J36" s="483" t="s">
        <v>655</v>
      </c>
      <c r="K36" s="483" t="s">
        <v>654</v>
      </c>
      <c r="L36" s="483" t="s">
        <v>179</v>
      </c>
      <c r="M36" s="483" t="s">
        <v>653</v>
      </c>
    </row>
    <row r="37" spans="1:13">
      <c r="A37" s="760">
        <v>1990</v>
      </c>
      <c r="B37" s="960">
        <f>IF(ISERROR(B5*'35'!$B$21),"..",B5*'35'!$B$21)</f>
        <v>1550.0144423897316</v>
      </c>
      <c r="C37" s="478">
        <f>IF(ISERROR(C5*'35'!$B$21),"..",C5*'35'!$B$21)</f>
        <v>312.47344091618947</v>
      </c>
      <c r="D37" s="478">
        <f>IF(ISERROR(D5*'35'!$B$21),"..",D5*'35'!$B$21)</f>
        <v>379.8484076433121</v>
      </c>
      <c r="E37" s="478">
        <f>IF(ISERROR(E5*'35'!$B$21),"..",E5*'35'!$B$21)</f>
        <v>423.536</v>
      </c>
      <c r="F37" s="478">
        <f>IF(ISERROR(F5*'35'!$B$21),"..",F5*'35'!$B$21)</f>
        <v>48.526091644204854</v>
      </c>
      <c r="G37" s="478">
        <f>IF(ISERROR(G5*'35'!$B$21),"..",G5*'35'!$B$21)</f>
        <v>345.2382498414712</v>
      </c>
      <c r="H37" s="478">
        <f>IF(ISERROR(H5*'35'!$B$21),"..",H5*'35'!$B$21)</f>
        <v>152.15385865150284</v>
      </c>
      <c r="I37" s="478">
        <f>IF(ISERROR(I5*'35'!$B$21),"..",I5*'35'!$B$21)</f>
        <v>936.15310492505353</v>
      </c>
      <c r="J37" s="478">
        <f>IF(ISERROR(J5*'35'!$B$21),"..",J5*'35'!$B$21)</f>
        <v>795.72640316205525</v>
      </c>
      <c r="K37" s="478">
        <f>IF(ISERROR(K5*'35'!$B$21),"..",K5*'35'!$B$21)</f>
        <v>365.03999999999996</v>
      </c>
      <c r="L37" s="478">
        <f>IF(ISERROR(L5*'35'!$B$21),"..",L5*'35'!$B$21)</f>
        <v>672.92732540861812</v>
      </c>
      <c r="M37" s="825">
        <f>IF(ISERROR(M5*'35'!$B$21),"..",M5*'35'!$B$21)</f>
        <v>99.947861715749042</v>
      </c>
    </row>
    <row r="38" spans="1:13">
      <c r="A38" s="761">
        <v>1991</v>
      </c>
      <c r="B38" s="528">
        <f>IF(ISERROR(B6*'35'!$B$21),"..",B6*'35'!$B$21)</f>
        <v>1751.0476510476217</v>
      </c>
      <c r="C38" s="83">
        <f>IF(ISERROR(C6*'35'!$B$21),"..",C6*'35'!$B$21)</f>
        <v>346.66313304721024</v>
      </c>
      <c r="D38" s="83">
        <f>IF(ISERROR(D6*'35'!$B$21),"..",D6*'35'!$B$21)</f>
        <v>412.24153846153843</v>
      </c>
      <c r="E38" s="83">
        <f>IF(ISERROR(E6*'35'!$B$21),"..",E6*'35'!$B$21)</f>
        <v>462.58880258899677</v>
      </c>
      <c r="F38" s="83">
        <f>IF(ISERROR(F6*'35'!$B$21),"..",F6*'35'!$B$21)</f>
        <v>65.601865889212831</v>
      </c>
      <c r="G38" s="83">
        <f>IF(ISERROR(G6*'35'!$B$21),"..",G6*'35'!$B$21)</f>
        <v>436.56602475928474</v>
      </c>
      <c r="H38" s="83">
        <f>IF(ISERROR(H6*'35'!$B$21),"..",H6*'35'!$B$21)</f>
        <v>173.65988950276244</v>
      </c>
      <c r="I38" s="83">
        <f>IF(ISERROR(I6*'35'!$B$21),"..",I6*'35'!$B$21)</f>
        <v>1035.8424375</v>
      </c>
      <c r="J38" s="83">
        <f>IF(ISERROR(J6*'35'!$B$21),"..",J6*'35'!$B$21)</f>
        <v>1213.0165979381445</v>
      </c>
      <c r="K38" s="83">
        <f>IF(ISERROR(K6*'35'!$B$21),"..",K6*'35'!$B$21)</f>
        <v>333.76049209138847</v>
      </c>
      <c r="L38" s="83">
        <f>IF(ISERROR(L6*'35'!$B$21),"..",L6*'35'!$B$21)</f>
        <v>852.49839999999983</v>
      </c>
      <c r="M38" s="518">
        <f>IF(ISERROR(M6*'35'!$B$21),"..",M6*'35'!$B$21)</f>
        <v>121.46721929163527</v>
      </c>
    </row>
    <row r="39" spans="1:13">
      <c r="A39" s="761">
        <v>1992</v>
      </c>
      <c r="B39" s="528">
        <f>IF(ISERROR(B7*'35'!$B$21),"..",B7*'35'!$B$21)</f>
        <v>1977.2989598074651</v>
      </c>
      <c r="C39" s="83">
        <f>IF(ISERROR(C7*'35'!$B$21),"..",C7*'35'!$B$21)</f>
        <v>384.34702422145324</v>
      </c>
      <c r="D39" s="83">
        <f>IF(ISERROR(D7*'35'!$B$21),"..",D7*'35'!$B$21)</f>
        <v>443.52035643564352</v>
      </c>
      <c r="E39" s="83">
        <f>IF(ISERROR(E7*'35'!$B$21),"..",E7*'35'!$B$21)</f>
        <v>555.895938697318</v>
      </c>
      <c r="F39" s="83">
        <f>IF(ISERROR(F7*'35'!$B$21),"..",F7*'35'!$B$21)</f>
        <v>63.683837837837849</v>
      </c>
      <c r="G39" s="83">
        <f>IF(ISERROR(G7*'35'!$B$21),"..",G7*'35'!$B$21)</f>
        <v>519.5400958941857</v>
      </c>
      <c r="H39" s="83">
        <f>IF(ISERROR(H7*'35'!$B$21),"..",H7*'35'!$B$21)</f>
        <v>183.00625228519195</v>
      </c>
      <c r="I39" s="83">
        <f>IF(ISERROR(I7*'35'!$B$21),"..",I7*'35'!$B$21)</f>
        <v>1227.3266437177281</v>
      </c>
      <c r="J39" s="83">
        <f>IF(ISERROR(J7*'35'!$B$21),"..",J7*'35'!$B$21)</f>
        <v>1489.7089051094893</v>
      </c>
      <c r="K39" s="83">
        <f>IF(ISERROR(K7*'35'!$B$21),"..",K7*'35'!$B$21)</f>
        <v>324.53976424361497</v>
      </c>
      <c r="L39" s="83">
        <f>IF(ISERROR(L7*'35'!$B$21),"..",L7*'35'!$B$21)</f>
        <v>1006.4561988304093</v>
      </c>
      <c r="M39" s="518">
        <f>IF(ISERROR(M7*'35'!$B$21),"..",M7*'35'!$B$21)</f>
        <v>154.03148833467418</v>
      </c>
    </row>
    <row r="40" spans="1:13">
      <c r="A40" s="761">
        <v>1993</v>
      </c>
      <c r="B40" s="528">
        <f>IF(ISERROR(B8*'35'!$B$21),"..",B8*'35'!$B$21)</f>
        <v>2118.9995570392639</v>
      </c>
      <c r="C40" s="83">
        <f>IF(ISERROR(C8*'35'!$B$21),"..",C8*'35'!$B$21)</f>
        <v>414.61687614399023</v>
      </c>
      <c r="D40" s="83">
        <f>IF(ISERROR(D8*'35'!$B$21),"..",D8*'35'!$B$21)</f>
        <v>451.43963488843815</v>
      </c>
      <c r="E40" s="83">
        <f>IF(ISERROR(E8*'35'!$B$21),"..",E8*'35'!$B$21)</f>
        <v>657.47911634756997</v>
      </c>
      <c r="F40" s="83">
        <f>IF(ISERROR(F8*'35'!$B$21),"..",F8*'35'!$B$21)</f>
        <v>64.200740740740741</v>
      </c>
      <c r="G40" s="83">
        <f>IF(ISERROR(G8*'35'!$B$21),"..",G8*'35'!$B$21)</f>
        <v>579.63763151978412</v>
      </c>
      <c r="H40" s="83">
        <f>IF(ISERROR(H8*'35'!$B$21),"..",H8*'35'!$B$21)</f>
        <v>357.98</v>
      </c>
      <c r="I40" s="83">
        <f>IF(ISERROR(I8*'35'!$B$21),"..",I8*'35'!$B$21)</f>
        <v>1334.941384995878</v>
      </c>
      <c r="J40" s="83">
        <f>IF(ISERROR(J8*'35'!$B$21),"..",J8*'35'!$B$21)</f>
        <v>1303.6881481481482</v>
      </c>
      <c r="K40" s="83">
        <f>IF(ISERROR(K8*'35'!$B$21),"..",K8*'35'!$B$21)</f>
        <v>372.24846889952147</v>
      </c>
      <c r="L40" s="83">
        <f>IF(ISERROR(L8*'35'!$B$21),"..",L8*'35'!$B$21)</f>
        <v>855.60584378013505</v>
      </c>
      <c r="M40" s="518">
        <f>IF(ISERROR(M8*'35'!$B$21),"..",M8*'35'!$B$21)</f>
        <v>185.6541085271318</v>
      </c>
    </row>
    <row r="41" spans="1:13">
      <c r="A41" s="761">
        <v>1994</v>
      </c>
      <c r="B41" s="528">
        <f>IF(ISERROR(B9*'35'!$B$21),"..",B9*'35'!$B$21)</f>
        <v>2244.0755104340528</v>
      </c>
      <c r="C41" s="83">
        <f>IF(ISERROR(C9*'35'!$B$21),"..",C9*'35'!$B$21)</f>
        <v>488.78998193859121</v>
      </c>
      <c r="D41" s="83">
        <f>IF(ISERROR(D9*'35'!$B$21),"..",D9*'35'!$B$21)</f>
        <v>453.98145383104128</v>
      </c>
      <c r="E41" s="83">
        <f>IF(ISERROR(E9*'35'!$B$21),"..",E9*'35'!$B$21)</f>
        <v>759.116455331412</v>
      </c>
      <c r="F41" s="83">
        <f>IF(ISERROR(F9*'35'!$B$21),"..",F9*'35'!$B$21)</f>
        <v>169.18484375000003</v>
      </c>
      <c r="G41" s="83">
        <f>IF(ISERROR(G9*'35'!$B$21),"..",G9*'35'!$B$21)</f>
        <v>624.50910487055728</v>
      </c>
      <c r="H41" s="83">
        <f>IF(ISERROR(H9*'35'!$B$21),"..",H9*'35'!$B$21)</f>
        <v>376.9528391167193</v>
      </c>
      <c r="I41" s="83">
        <f>IF(ISERROR(I9*'35'!$B$21),"..",I9*'35'!$B$21)</f>
        <v>1191.113381642512</v>
      </c>
      <c r="J41" s="83">
        <f>IF(ISERROR(J9*'35'!$B$21),"..",J9*'35'!$B$21)</f>
        <v>1616.5381818181818</v>
      </c>
      <c r="K41" s="83">
        <f>IF(ISERROR(K9*'35'!$B$21),"..",K9*'35'!$B$21)</f>
        <v>410.51263157894738</v>
      </c>
      <c r="L41" s="83">
        <f>IF(ISERROR(L9*'35'!$B$21),"..",L9*'35'!$B$21)</f>
        <v>823.25302752293601</v>
      </c>
      <c r="M41" s="518">
        <f>IF(ISERROR(M9*'35'!$B$21),"..",M9*'35'!$B$21)</f>
        <v>214.92957446808512</v>
      </c>
    </row>
    <row r="42" spans="1:13">
      <c r="A42" s="761">
        <v>1995</v>
      </c>
      <c r="B42" s="528">
        <f>IF(ISERROR(B10*'35'!$B$21),"..",B10*'35'!$B$21)</f>
        <v>2363.9049870029976</v>
      </c>
      <c r="C42" s="83">
        <f>IF(ISERROR(C10*'35'!$B$21),"..",C10*'35'!$B$21)</f>
        <v>599.14795847750872</v>
      </c>
      <c r="D42" s="83">
        <f>IF(ISERROR(D10*'35'!$B$21),"..",D10*'35'!$B$21)</f>
        <v>586.66129870129885</v>
      </c>
      <c r="E42" s="83">
        <f>IF(ISERROR(E10*'35'!$B$21),"..",E10*'35'!$B$21)</f>
        <v>914.44687248322145</v>
      </c>
      <c r="F42" s="83">
        <f>IF(ISERROR(F10*'35'!$B$21),"..",F10*'35'!$B$21)</f>
        <v>154.04899224806201</v>
      </c>
      <c r="G42" s="83">
        <f>IF(ISERROR(G10*'35'!$B$21),"..",G10*'35'!$B$21)</f>
        <v>682.25450362433037</v>
      </c>
      <c r="H42" s="83">
        <f>IF(ISERROR(H10*'35'!$B$21),"..",H10*'35'!$B$21)</f>
        <v>481.24283763277691</v>
      </c>
      <c r="I42" s="83">
        <f>IF(ISERROR(I10*'35'!$B$21),"..",I10*'35'!$B$21)</f>
        <v>1523.5121911037891</v>
      </c>
      <c r="J42" s="83">
        <f>IF(ISERROR(J10*'35'!$B$21),"..",J10*'35'!$B$21)</f>
        <v>1878.3232584269663</v>
      </c>
      <c r="K42" s="83">
        <f>IF(ISERROR(K10*'35'!$B$21),"..",K10*'35'!$B$21)</f>
        <v>471.61062146892658</v>
      </c>
      <c r="L42" s="83">
        <f>IF(ISERROR(L10*'35'!$B$21),"..",L10*'35'!$B$21)</f>
        <v>905.62550592525065</v>
      </c>
      <c r="M42" s="518">
        <f>IF(ISERROR(M10*'35'!$B$21),"..",M10*'35'!$B$21)</f>
        <v>245.22285714285712</v>
      </c>
    </row>
    <row r="43" spans="1:13">
      <c r="A43" s="761">
        <v>1996</v>
      </c>
      <c r="B43" s="528">
        <f>IF(ISERROR(B11*'35'!$B$21),"..",B11*'35'!$B$21)</f>
        <v>2538.9396666669263</v>
      </c>
      <c r="C43" s="83">
        <f>IF(ISERROR(C11*'35'!$B$21),"..",C11*'35'!$B$21)</f>
        <v>740.39173913043476</v>
      </c>
      <c r="D43" s="83">
        <f>IF(ISERROR(D11*'35'!$B$21),"..",D11*'35'!$B$21)</f>
        <v>476.68795847750857</v>
      </c>
      <c r="E43" s="83">
        <f>IF(ISERROR(E11*'35'!$B$21),"..",E11*'35'!$B$21)</f>
        <v>1199.086888567294</v>
      </c>
      <c r="F43" s="83">
        <f>IF(ISERROR(F11*'35'!$B$21),"..",F11*'35'!$B$21)</f>
        <v>488.71295896328303</v>
      </c>
      <c r="G43" s="83">
        <f>IF(ISERROR(G11*'35'!$B$21),"..",G11*'35'!$B$21)</f>
        <v>794.93826656274348</v>
      </c>
      <c r="H43" s="83">
        <f>IF(ISERROR(H11*'35'!$B$21),"..",H11*'35'!$B$21)</f>
        <v>487.68626010286556</v>
      </c>
      <c r="I43" s="83">
        <f>IF(ISERROR(I11*'35'!$B$21),"..",I11*'35'!$B$21)</f>
        <v>1804.2901781170481</v>
      </c>
      <c r="J43" s="83">
        <f>IF(ISERROR(J11*'35'!$B$21),"..",J11*'35'!$B$21)</f>
        <v>1666.0459016393443</v>
      </c>
      <c r="K43" s="83">
        <f>IF(ISERROR(K11*'35'!$B$21),"..",K11*'35'!$B$21)</f>
        <v>542.77472392638037</v>
      </c>
      <c r="L43" s="83">
        <f>IF(ISERROR(L11*'35'!$B$21),"..",L11*'35'!$B$21)</f>
        <v>1043.9337122557729</v>
      </c>
      <c r="M43" s="518">
        <f>IF(ISERROR(M11*'35'!$B$21),"..",M11*'35'!$B$21)</f>
        <v>382.69292527821938</v>
      </c>
    </row>
    <row r="44" spans="1:13">
      <c r="A44" s="761">
        <v>1997</v>
      </c>
      <c r="B44" s="528">
        <f>IF(ISERROR(B12*'35'!$B$21),"..",B12*'35'!$B$21)</f>
        <v>2770.2195401450726</v>
      </c>
      <c r="C44" s="83">
        <f>IF(ISERROR(C12*'35'!$B$21),"..",C12*'35'!$B$21)</f>
        <v>695.45631663974154</v>
      </c>
      <c r="D44" s="83">
        <f>IF(ISERROR(D12*'35'!$B$21),"..",D12*'35'!$B$21)</f>
        <v>501.60194945848389</v>
      </c>
      <c r="E44" s="83">
        <f>IF(ISERROR(E12*'35'!$B$21),"..",E12*'35'!$B$21)</f>
        <v>1159.0124675324678</v>
      </c>
      <c r="F44" s="83">
        <f>IF(ISERROR(F12*'35'!$B$21),"..",F12*'35'!$B$21)</f>
        <v>404.6309090909092</v>
      </c>
      <c r="G44" s="83">
        <f>IF(ISERROR(G12*'35'!$B$21),"..",G12*'35'!$B$21)</f>
        <v>869.64292400554132</v>
      </c>
      <c r="H44" s="83">
        <f>IF(ISERROR(H12*'35'!$B$21),"..",H12*'35'!$B$21)</f>
        <v>523.59343839541555</v>
      </c>
      <c r="I44" s="83">
        <f>IF(ISERROR(I12*'35'!$B$21),"..",I12*'35'!$B$21)</f>
        <v>2007.4947413793104</v>
      </c>
      <c r="J44" s="83">
        <f>IF(ISERROR(J12*'35'!$B$21),"..",J12*'35'!$B$21)</f>
        <v>2146.0387677725116</v>
      </c>
      <c r="K44" s="83">
        <f>IF(ISERROR(K12*'35'!$B$21),"..",K12*'35'!$B$21)</f>
        <v>512.77021032504786</v>
      </c>
      <c r="L44" s="83">
        <f>IF(ISERROR(L12*'35'!$B$21),"..",L12*'35'!$B$21)</f>
        <v>1407.6778571428574</v>
      </c>
      <c r="M44" s="518">
        <f>IF(ISERROR(M12*'35'!$B$21),"..",M12*'35'!$B$21)</f>
        <v>391.86675360329446</v>
      </c>
    </row>
    <row r="45" spans="1:13">
      <c r="A45" s="761">
        <v>1998</v>
      </c>
      <c r="B45" s="528">
        <f>IF(ISERROR(B13*'35'!$B$21),"..",B13*'35'!$B$21)</f>
        <v>3082.9353623298457</v>
      </c>
      <c r="C45" s="83">
        <f>IF(ISERROR(C13*'35'!$B$21),"..",C13*'35'!$B$21)</f>
        <v>1031.9538205980066</v>
      </c>
      <c r="D45" s="528" t="str">
        <f>IF(ISERROR(D13*'35'!$B$21),"..",D13*'35'!$B$21)</f>
        <v>..</v>
      </c>
      <c r="E45" s="528" t="str">
        <f>IF(ISERROR(E13*'35'!$B$21),"..",E13*'35'!$B$21)</f>
        <v>..</v>
      </c>
      <c r="F45" s="528" t="str">
        <f>IF(ISERROR(F13*'35'!$B$21),"..",F13*'35'!$B$21)</f>
        <v>..</v>
      </c>
      <c r="G45" s="83">
        <f>IF(ISERROR(G13*'35'!$B$21),"..",G13*'35'!$B$21)</f>
        <v>1060.6547767793468</v>
      </c>
      <c r="H45" s="83">
        <f>IF(ISERROR(H13*'35'!$B$21),"..",H13*'35'!$B$21)</f>
        <v>657.76916442048525</v>
      </c>
      <c r="I45" s="83">
        <f>IF(ISERROR(I13*'35'!$B$21),"..",I13*'35'!$B$21)</f>
        <v>1934.4544334975371</v>
      </c>
      <c r="J45" s="83">
        <f>IF(ISERROR(J13*'35'!$B$21),"..",J13*'35'!$B$21)</f>
        <v>3190.46</v>
      </c>
      <c r="K45" s="83">
        <f>IF(ISERROR(K13*'35'!$B$21),"..",K13*'35'!$B$21)</f>
        <v>1442.4038019801978</v>
      </c>
      <c r="L45" s="83">
        <f>IF(ISERROR(L13*'35'!$B$21),"..",L13*'35'!$B$21)</f>
        <v>1857.3418317757009</v>
      </c>
      <c r="M45" s="518">
        <f>IF(ISERROR(M13*'35'!$B$21),"..",M13*'35'!$B$21)</f>
        <v>469.78530075187973</v>
      </c>
    </row>
    <row r="46" spans="1:13">
      <c r="A46" s="761">
        <v>1999</v>
      </c>
      <c r="B46" s="528">
        <f>IF(ISERROR(B14*'35'!$B$21),"..",B14*'35'!$B$21)</f>
        <v>3404.7818962555625</v>
      </c>
      <c r="C46" s="83">
        <f>IF(ISERROR(C14*'35'!$B$21),"..",C14*'35'!$B$21)</f>
        <v>1363.1774708171208</v>
      </c>
      <c r="D46" s="83">
        <f>IF(ISERROR(D14*'35'!$B$21),"..",D14*'35'!$B$21)</f>
        <v>1011.1284955752211</v>
      </c>
      <c r="E46" s="83">
        <f>IF(ISERROR(E14*'35'!$B$21),"..",E14*'35'!$B$21)</f>
        <v>2236.7280000000001</v>
      </c>
      <c r="F46" s="83">
        <f>IF(ISERROR(F14*'35'!$B$21),"..",F14*'35'!$B$21)</f>
        <v>558.56820399113087</v>
      </c>
      <c r="G46" s="83">
        <f>IF(ISERROR(G14*'35'!$B$21),"..",G14*'35'!$B$21)</f>
        <v>1320.4541294214423</v>
      </c>
      <c r="H46" s="83">
        <f>IF(ISERROR(H14*'35'!$B$21),"..",H14*'35'!$B$21)</f>
        <v>630.60406779661025</v>
      </c>
      <c r="I46" s="83">
        <f>IF(ISERROR(I14*'35'!$B$21),"..",I14*'35'!$B$21)</f>
        <v>2393.0533561643838</v>
      </c>
      <c r="J46" s="83">
        <f>IF(ISERROR(J14*'35'!$B$21),"..",J14*'35'!$B$21)</f>
        <v>3081.9201197604793</v>
      </c>
      <c r="K46" s="83">
        <f>IF(ISERROR(K14*'35'!$B$21),"..",K14*'35'!$B$21)</f>
        <v>1910.9156382978724</v>
      </c>
      <c r="L46" s="83">
        <f>IF(ISERROR(L14*'35'!$B$21),"..",L14*'35'!$B$21)</f>
        <v>2303.9728585178059</v>
      </c>
      <c r="M46" s="518">
        <f>IF(ISERROR(M14*'35'!$B$21),"..",M14*'35'!$B$21)</f>
        <v>535.15251256281408</v>
      </c>
    </row>
    <row r="47" spans="1:13">
      <c r="A47" s="761">
        <v>2000</v>
      </c>
      <c r="B47" s="528">
        <f>IF(ISERROR(B15*'35'!$B$21),"..",B15*'35'!$B$21)</f>
        <v>3751.5309844498042</v>
      </c>
      <c r="C47" s="83">
        <f>IF(ISERROR(C15*'35'!$B$21),"..",C15*'35'!$B$21)</f>
        <v>1637.5612806026365</v>
      </c>
      <c r="D47" s="83">
        <f>IF(ISERROR(D15*'35'!$B$21),"..",D15*'35'!$B$21)</f>
        <v>1022.3461706783369</v>
      </c>
      <c r="E47" s="83">
        <f>IF(ISERROR(E15*'35'!$B$21),"..",E15*'35'!$B$21)</f>
        <v>2476.7699521531099</v>
      </c>
      <c r="F47" s="83">
        <f>IF(ISERROR(F15*'35'!$B$21),"..",F15*'35'!$B$21)</f>
        <v>1209.4100205338807</v>
      </c>
      <c r="G47" s="83">
        <f>IF(ISERROR(G15*'35'!$B$21),"..",G15*'35'!$B$21)</f>
        <v>1447.0560834857067</v>
      </c>
      <c r="H47" s="83">
        <f>IF(ISERROR(H15*'35'!$B$21),"..",H15*'35'!$B$21)</f>
        <v>603.04412621359222</v>
      </c>
      <c r="I47" s="83">
        <f>IF(ISERROR(I15*'35'!$B$21),"..",I15*'35'!$B$21)</f>
        <v>2421.4122463139634</v>
      </c>
      <c r="J47" s="83">
        <f>IF(ISERROR(J15*'35'!$B$21),"..",J15*'35'!$B$21)</f>
        <v>2404.5450000000005</v>
      </c>
      <c r="K47" s="83">
        <f>IF(ISERROR(K15*'35'!$B$21),"..",K15*'35'!$B$21)</f>
        <v>1587.9281415929204</v>
      </c>
      <c r="L47" s="83">
        <f>IF(ISERROR(L15*'35'!$B$21),"..",L15*'35'!$B$21)</f>
        <v>2560.6514790697674</v>
      </c>
      <c r="M47" s="518">
        <f>IF(ISERROR(M15*'35'!$B$21),"..",M15*'35'!$B$21)</f>
        <v>534.17456140350873</v>
      </c>
    </row>
    <row r="48" spans="1:13">
      <c r="A48" s="761">
        <v>2001</v>
      </c>
      <c r="B48" s="528">
        <f>IF(ISERROR(B16*'35'!$B$21),"..",B16*'35'!$B$21)</f>
        <v>3977.5909078726299</v>
      </c>
      <c r="C48" s="83">
        <f>IF(ISERROR(C16*'35'!$B$21),"..",C16*'35'!$B$21)</f>
        <v>1395.0359190556492</v>
      </c>
      <c r="D48" s="83">
        <f>IF(ISERROR(D16*'35'!$B$21),"..",D16*'35'!$B$21)</f>
        <v>781.09393617021294</v>
      </c>
      <c r="E48" s="83">
        <f>IF(ISERROR(E16*'35'!$B$21),"..",E16*'35'!$B$21)</f>
        <v>2514.7158214285714</v>
      </c>
      <c r="F48" s="83">
        <f>IF(ISERROR(F16*'35'!$B$21),"..",F16*'35'!$B$21)</f>
        <v>998.49104100946374</v>
      </c>
      <c r="G48" s="83">
        <f>IF(ISERROR(G16*'35'!$B$21),"..",G16*'35'!$B$21)</f>
        <v>1627.0898650042604</v>
      </c>
      <c r="H48" s="83">
        <f>IF(ISERROR(H16*'35'!$B$21),"..",H16*'35'!$B$21)</f>
        <v>635.07754646840158</v>
      </c>
      <c r="I48" s="83">
        <f>IF(ISERROR(I16*'35'!$B$21),"..",I16*'35'!$B$21)</f>
        <v>2448.3868391866913</v>
      </c>
      <c r="J48" s="83">
        <f>IF(ISERROR(J16*'35'!$B$21),"..",J16*'35'!$B$21)</f>
        <v>4297.8835714285715</v>
      </c>
      <c r="K48" s="83">
        <f>IF(ISERROR(K16*'35'!$B$21),"..",K16*'35'!$B$21)</f>
        <v>1681.3619683655536</v>
      </c>
      <c r="L48" s="83">
        <f>IF(ISERROR(L16*'35'!$B$21),"..",L16*'35'!$B$21)</f>
        <v>2571.0529806714139</v>
      </c>
      <c r="M48" s="518">
        <f>IF(ISERROR(M16*'35'!$B$21),"..",M16*'35'!$B$21)</f>
        <v>597.91114678899089</v>
      </c>
    </row>
    <row r="49" spans="1:13">
      <c r="A49" s="761">
        <v>2002</v>
      </c>
      <c r="B49" s="528">
        <f>IF(ISERROR(B17*'35'!$B$21),"..",B17*'35'!$B$21)</f>
        <v>4039.8781801049945</v>
      </c>
      <c r="C49" s="83">
        <f>IF(ISERROR(C17*'35'!$B$21),"..",C17*'35'!$B$21)</f>
        <v>1490.6626580796253</v>
      </c>
      <c r="D49" s="83">
        <f>IF(ISERROR(D17*'35'!$B$21),"..",D17*'35'!$B$21)</f>
        <v>745.15089999999998</v>
      </c>
      <c r="E49" s="83">
        <f>IF(ISERROR(E17*'35'!$B$21),"..",E17*'35'!$B$21)</f>
        <v>2686.5755172413792</v>
      </c>
      <c r="F49" s="83">
        <f>IF(ISERROR(F17*'35'!$B$21),"..",F17*'35'!$B$21)</f>
        <v>1255.0804324324324</v>
      </c>
      <c r="G49" s="83">
        <f>IF(ISERROR(G17*'35'!$B$21),"..",G17*'35'!$B$21)</f>
        <v>1603.0820113487562</v>
      </c>
      <c r="H49" s="83">
        <f>IF(ISERROR(H17*'35'!$B$21),"..",H17*'35'!$B$21)</f>
        <v>698.52420273348525</v>
      </c>
      <c r="I49" s="83">
        <f>IF(ISERROR(I17*'35'!$B$21),"..",I17*'35'!$B$21)</f>
        <v>2586.1989056603779</v>
      </c>
      <c r="J49" s="83">
        <f>IF(ISERROR(J17*'35'!$B$21),"..",J17*'35'!$B$21)</f>
        <v>6443.5424096385532</v>
      </c>
      <c r="K49" s="83">
        <f>IF(ISERROR(K17*'35'!$B$21),"..",K17*'35'!$B$21)</f>
        <v>1848.1272727272728</v>
      </c>
      <c r="L49" s="83">
        <f>IF(ISERROR(L17*'35'!$B$21),"..",L17*'35'!$B$21)</f>
        <v>2406.6360597014923</v>
      </c>
      <c r="M49" s="518">
        <f>IF(ISERROR(M17*'35'!$B$21),"..",M17*'35'!$B$21)</f>
        <v>647.02997186268999</v>
      </c>
    </row>
    <row r="50" spans="1:13">
      <c r="A50" s="761">
        <v>2003</v>
      </c>
      <c r="B50" s="528">
        <f>IF(ISERROR(B18*'35'!$B$21),"..",B18*'35'!$B$21)</f>
        <v>4147.0711712867678</v>
      </c>
      <c r="C50" s="83">
        <f>IF(ISERROR(C18*'35'!$B$21),"..",C18*'35'!$B$21)</f>
        <v>3042.1783108108107</v>
      </c>
      <c r="D50" s="83">
        <f>IF(ISERROR(D18*'35'!$B$21),"..",D18*'35'!$B$21)</f>
        <v>3351.3631740614333</v>
      </c>
      <c r="E50" s="83">
        <f>IF(ISERROR(E18*'35'!$B$21),"..",E18*'35'!$B$21)</f>
        <v>3654.8296108949421</v>
      </c>
      <c r="F50" s="83">
        <f>IF(ISERROR(F18*'35'!$B$21),"..",F18*'35'!$B$21)</f>
        <v>2377.9265944272447</v>
      </c>
      <c r="G50" s="83">
        <f>IF(ISERROR(G18*'35'!$B$21),"..",G18*'35'!$B$21)</f>
        <v>1877.1635466034754</v>
      </c>
      <c r="H50" s="83">
        <f>IF(ISERROR(H18*'35'!$B$21),"..",H18*'35'!$B$21)</f>
        <v>874.62902597402592</v>
      </c>
      <c r="I50" s="83">
        <f>IF(ISERROR(I18*'35'!$B$21),"..",I18*'35'!$B$21)</f>
        <v>3197.9580722891565</v>
      </c>
      <c r="J50" s="83">
        <f>IF(ISERROR(J18*'35'!$B$21),"..",J18*'35'!$B$21)</f>
        <v>8897.2288888888888</v>
      </c>
      <c r="K50" s="83">
        <f>IF(ISERROR(K18*'35'!$B$21),"..",K18*'35'!$B$21)</f>
        <v>2232.4328</v>
      </c>
      <c r="L50" s="83">
        <f>IF(ISERROR(L18*'35'!$B$21),"..",L18*'35'!$B$21)</f>
        <v>3281.3828836251291</v>
      </c>
      <c r="M50" s="518">
        <f>IF(ISERROR(M18*'35'!$B$21),"..",M18*'35'!$B$21)</f>
        <v>782.31934078869926</v>
      </c>
    </row>
    <row r="51" spans="1:13">
      <c r="A51" s="761">
        <v>2004</v>
      </c>
      <c r="B51" s="528">
        <f>IF(ISERROR(B19*'35'!$B$21),"..",B19*'35'!$B$21)</f>
        <v>4451.4191673299874</v>
      </c>
      <c r="C51" s="83">
        <f>IF(ISERROR(C19*'35'!$B$21),"..",C19*'35'!$B$21)</f>
        <v>3877.255233050847</v>
      </c>
      <c r="D51" s="83">
        <f>IF(ISERROR(D19*'35'!$B$21),"..",D19*'35'!$B$21)</f>
        <v>5225.5268246445503</v>
      </c>
      <c r="E51" s="83">
        <f>IF(ISERROR(E19*'35'!$B$21),"..",E19*'35'!$B$21)</f>
        <v>5330.6221621621626</v>
      </c>
      <c r="F51" s="83">
        <f>IF(ISERROR(F19*'35'!$B$21),"..",F19*'35'!$B$21)</f>
        <v>1899.9893513513516</v>
      </c>
      <c r="G51" s="83">
        <f>IF(ISERROR(G19*'35'!$B$21),"..",G19*'35'!$B$21)</f>
        <v>2100.8037995114291</v>
      </c>
      <c r="H51" s="83">
        <f>IF(ISERROR(H19*'35'!$B$21),"..",H19*'35'!$B$21)</f>
        <v>1375.9267350242849</v>
      </c>
      <c r="I51" s="83">
        <f>IF(ISERROR(I19*'35'!$B$21),"..",I19*'35'!$B$21)</f>
        <v>3181.3306936416188</v>
      </c>
      <c r="J51" s="83">
        <f>IF(ISERROR(J19*'35'!$B$21),"..",J19*'35'!$B$21)</f>
        <v>10072.915542857143</v>
      </c>
      <c r="K51" s="83">
        <f>IF(ISERROR(K19*'35'!$B$21),"..",K19*'35'!$B$21)</f>
        <v>2020.5978120184898</v>
      </c>
      <c r="L51" s="83">
        <f>IF(ISERROR(L19*'35'!$B$21),"..",L19*'35'!$B$21)</f>
        <v>4567.7597823721435</v>
      </c>
      <c r="M51" s="518">
        <f>IF(ISERROR(M19*'35'!$B$21),"..",M19*'35'!$B$21)</f>
        <v>951.87414965986386</v>
      </c>
    </row>
    <row r="52" spans="1:13">
      <c r="A52" s="761">
        <v>2005</v>
      </c>
      <c r="B52" s="528">
        <f>IF(ISERROR(B20*'35'!$B$21),"..",B20*'35'!$B$21)</f>
        <v>4889.8004311759332</v>
      </c>
      <c r="C52" s="83">
        <f>IF(ISERROR(C20*'35'!$B$21),"..",C20*'35'!$B$21)</f>
        <v>4657.4205571030643</v>
      </c>
      <c r="D52" s="83">
        <f>IF(ISERROR(D20*'35'!$B$21),"..",D20*'35'!$B$21)</f>
        <v>5970.7025035561883</v>
      </c>
      <c r="E52" s="83">
        <f>IF(ISERROR(E20*'35'!$B$21),"..",E20*'35'!$B$21)</f>
        <v>6546.1561904761902</v>
      </c>
      <c r="F52" s="83">
        <f>IF(ISERROR(F20*'35'!$B$21),"..",F20*'35'!$B$21)</f>
        <v>2453.4867461263411</v>
      </c>
      <c r="G52" s="83">
        <f>IF(ISERROR(G20*'35'!$B$21),"..",G20*'35'!$B$21)</f>
        <v>2581.6387046843174</v>
      </c>
      <c r="H52" s="83">
        <f>IF(ISERROR(H20*'35'!$B$21),"..",H20*'35'!$B$21)</f>
        <v>1917.9288311688313</v>
      </c>
      <c r="I52" s="83">
        <f>IF(ISERROR(I20*'35'!$B$21),"..",I20*'35'!$B$21)</f>
        <v>3777.8851327433636</v>
      </c>
      <c r="J52" s="83">
        <f>IF(ISERROR(J20*'35'!$B$21),"..",J20*'35'!$B$21)</f>
        <v>13116.589621621621</v>
      </c>
      <c r="K52" s="83">
        <f>IF(ISERROR(K20*'35'!$B$21),"..",K20*'35'!$B$21)</f>
        <v>2467.8453588516745</v>
      </c>
      <c r="L52" s="83">
        <f>IF(ISERROR(L20*'35'!$B$21),"..",L20*'35'!$B$21)</f>
        <v>4778.0657142857144</v>
      </c>
      <c r="M52" s="518">
        <f>IF(ISERROR(M20*'35'!$B$21),"..",M20*'35'!$B$21)</f>
        <v>1063.0792472556193</v>
      </c>
    </row>
    <row r="53" spans="1:13">
      <c r="A53" s="761">
        <v>2006</v>
      </c>
      <c r="B53" s="528">
        <f>IF(ISERROR(B21*'35'!$B$21),"..",B21*'35'!$B$21)</f>
        <v>5355.0223653035318</v>
      </c>
      <c r="C53" s="83">
        <f>IF(ISERROR(C21*'35'!$B$21),"..",C21*'35'!$B$21)</f>
        <v>5626.1845169180597</v>
      </c>
      <c r="D53" s="83">
        <f>IF(ISERROR(D21*'35'!$B$21),"..",D21*'35'!$B$21)</f>
        <v>6311.7179926560593</v>
      </c>
      <c r="E53" s="83">
        <f>IF(ISERROR(E21*'35'!$B$21),"..",E21*'35'!$B$21)</f>
        <v>8741.1861564059909</v>
      </c>
      <c r="F53" s="83">
        <f>IF(ISERROR(F21*'35'!$B$21),"..",F21*'35'!$B$21)</f>
        <v>3301.5646572580649</v>
      </c>
      <c r="G53" s="83">
        <f>IF(ISERROR(G21*'35'!$B$21),"..",G21*'35'!$B$21)</f>
        <v>2927.7456947608202</v>
      </c>
      <c r="H53" s="83">
        <f>IF(ISERROR(H21*'35'!$B$21),"..",H21*'35'!$B$21)</f>
        <v>1920.835069486405</v>
      </c>
      <c r="I53" s="83">
        <f>IF(ISERROR(I21*'35'!$B$21),"..",I21*'35'!$B$21)</f>
        <v>4123.2795541401274</v>
      </c>
      <c r="J53" s="83">
        <f>IF(ISERROR(J21*'35'!$B$21),"..",J21*'35'!$B$21)</f>
        <v>19315.882409638554</v>
      </c>
      <c r="K53" s="83">
        <f>IF(ISERROR(K21*'35'!$B$21),"..",K21*'35'!$B$21)</f>
        <v>2621.6152886115447</v>
      </c>
      <c r="L53" s="83">
        <f>IF(ISERROR(L21*'35'!$B$21),"..",L21*'35'!$B$21)</f>
        <v>5057.2374666666665</v>
      </c>
      <c r="M53" s="518">
        <f>IF(ISERROR(M21*'35'!$B$21),"..",M21*'35'!$B$21)</f>
        <v>1209.3027183406114</v>
      </c>
    </row>
    <row r="54" spans="1:13">
      <c r="A54" s="761">
        <v>2007</v>
      </c>
      <c r="B54" s="528">
        <f>IF(ISERROR(B22*'35'!$B$21),"..",B22*'35'!$B$21)</f>
        <v>5742.594543508997</v>
      </c>
      <c r="C54" s="83">
        <f>IF(ISERROR(C22*'35'!$B$21),"..",C22*'35'!$B$21)</f>
        <v>6426.6902790697668</v>
      </c>
      <c r="D54" s="83">
        <f>IF(ISERROR(D22*'35'!$B$21),"..",D22*'35'!$B$21)</f>
        <v>6621.2878125000007</v>
      </c>
      <c r="E54" s="83">
        <f>IF(ISERROR(E22*'35'!$B$21),"..",E22*'35'!$B$21)</f>
        <v>11210.676040609138</v>
      </c>
      <c r="F54" s="83">
        <f>IF(ISERROR(F22*'35'!$B$21),"..",F22*'35'!$B$21)</f>
        <v>3903.9972318973423</v>
      </c>
      <c r="G54" s="83">
        <f>IF(ISERROR(G22*'35'!$B$21),"..",G22*'35'!$B$21)</f>
        <v>3702.9172091191099</v>
      </c>
      <c r="H54" s="83">
        <f>IF(ISERROR(H22*'35'!$B$21),"..",H22*'35'!$B$21)</f>
        <v>2559.0572371134022</v>
      </c>
      <c r="I54" s="83">
        <f>IF(ISERROR(I22*'35'!$B$21),"..",I22*'35'!$B$21)</f>
        <v>5336.7797695852532</v>
      </c>
      <c r="J54" s="83">
        <f>IF(ISERROR(J22*'35'!$B$21),"..",J22*'35'!$B$21)</f>
        <v>27110.981390374338</v>
      </c>
      <c r="K54" s="83">
        <f>IF(ISERROR(K22*'35'!$B$21),"..",K22*'35'!$B$21)</f>
        <v>4363.053996447602</v>
      </c>
      <c r="L54" s="83">
        <f>IF(ISERROR(L22*'35'!$B$21),"..",L22*'35'!$B$21)</f>
        <v>6291.7547169811323</v>
      </c>
      <c r="M54" s="518">
        <f>IF(ISERROR(M22*'35'!$B$21),"..",M22*'35'!$B$21)</f>
        <v>1514.5498468519568</v>
      </c>
    </row>
    <row r="55" spans="1:13">
      <c r="A55" s="465">
        <v>2008</v>
      </c>
      <c r="B55" s="83">
        <f>IF(ISERROR(B23*'35'!$B$21),"..",B23*'35'!$B$21)</f>
        <v>6086.4938675792519</v>
      </c>
      <c r="C55" s="836" t="str">
        <f>IF(ISERROR(C23*'35'!$B$21),"..",C23*'35'!$B$21)</f>
        <v>..</v>
      </c>
      <c r="D55" s="836" t="str">
        <f>IF(ISERROR(D23*'35'!$B$21),"..",D23*'35'!$B$21)</f>
        <v>..</v>
      </c>
      <c r="E55" s="836" t="str">
        <f>IF(ISERROR(E23*'35'!$B$21),"..",E23*'35'!$B$21)</f>
        <v>..</v>
      </c>
      <c r="F55" s="836" t="str">
        <f>IF(ISERROR(F23*'35'!$B$21),"..",F23*'35'!$B$21)</f>
        <v>..</v>
      </c>
      <c r="G55" s="836" t="str">
        <f>IF(ISERROR(G23*'35'!$B$21),"..",G23*'35'!$B$21)</f>
        <v>..</v>
      </c>
      <c r="H55" s="836" t="str">
        <f>IF(ISERROR(H23*'35'!$B$21),"..",H23*'35'!$B$21)</f>
        <v>..</v>
      </c>
      <c r="I55" s="836" t="str">
        <f>IF(ISERROR(I23*'35'!$B$21),"..",I23*'35'!$B$21)</f>
        <v>..</v>
      </c>
      <c r="J55" s="836" t="str">
        <f>IF(ISERROR(J23*'35'!$B$21),"..",J23*'35'!$B$21)</f>
        <v>..</v>
      </c>
      <c r="K55" s="836" t="str">
        <f>IF(ISERROR(K23*'35'!$B$21),"..",K23*'35'!$B$21)</f>
        <v>..</v>
      </c>
      <c r="L55" s="836" t="str">
        <f>IF(ISERROR(L23*'35'!$B$21),"..",L23*'35'!$B$21)</f>
        <v>..</v>
      </c>
      <c r="M55" s="813" t="str">
        <f>IF(ISERROR(M23*'35'!$B$21),"..",M23*'35'!$B$21)</f>
        <v>..</v>
      </c>
    </row>
    <row r="56" spans="1:13">
      <c r="A56" s="465">
        <v>2009</v>
      </c>
      <c r="B56" s="83">
        <f>IF(ISERROR(B24*'35'!$B$21),"..",B24*'35'!$B$21)</f>
        <v>6269.1417859963085</v>
      </c>
      <c r="C56" s="836" t="str">
        <f>IF(ISERROR(C24*'35'!$B$21),"..",C24*'35'!$B$21)</f>
        <v>..</v>
      </c>
      <c r="D56" s="836" t="str">
        <f>IF(ISERROR(D24*'35'!$B$21),"..",D24*'35'!$B$21)</f>
        <v>..</v>
      </c>
      <c r="E56" s="836" t="str">
        <f>IF(ISERROR(E24*'35'!$B$21),"..",E24*'35'!$B$21)</f>
        <v>..</v>
      </c>
      <c r="F56" s="836" t="str">
        <f>IF(ISERROR(F24*'35'!$B$21),"..",F24*'35'!$B$21)</f>
        <v>..</v>
      </c>
      <c r="G56" s="836" t="str">
        <f>IF(ISERROR(G24*'35'!$B$21),"..",G24*'35'!$B$21)</f>
        <v>..</v>
      </c>
      <c r="H56" s="836" t="str">
        <f>IF(ISERROR(H24*'35'!$B$21),"..",H24*'35'!$B$21)</f>
        <v>..</v>
      </c>
      <c r="I56" s="836" t="str">
        <f>IF(ISERROR(I24*'35'!$B$21),"..",I24*'35'!$B$21)</f>
        <v>..</v>
      </c>
      <c r="J56" s="836" t="str">
        <f>IF(ISERROR(J24*'35'!$B$21),"..",J24*'35'!$B$21)</f>
        <v>..</v>
      </c>
      <c r="K56" s="836" t="str">
        <f>IF(ISERROR(K24*'35'!$B$21),"..",K24*'35'!$B$21)</f>
        <v>..</v>
      </c>
      <c r="L56" s="836" t="str">
        <f>IF(ISERROR(L24*'35'!$B$21),"..",L24*'35'!$B$21)</f>
        <v>..</v>
      </c>
      <c r="M56" s="813" t="str">
        <f>IF(ISERROR(M24*'35'!$B$21),"..",M24*'35'!$B$21)</f>
        <v>..</v>
      </c>
    </row>
    <row r="57" spans="1:13">
      <c r="A57" s="466">
        <v>2010</v>
      </c>
      <c r="B57" s="475">
        <f>IF(ISERROR(B25*'35'!$B$21),"..",B25*'35'!$B$21)</f>
        <v>6454.7631358013077</v>
      </c>
      <c r="C57" s="837" t="str">
        <f>IF(ISERROR(C25*'35'!$B$21),"..",C25*'35'!$B$21)</f>
        <v>..</v>
      </c>
      <c r="D57" s="837" t="str">
        <f>IF(ISERROR(D25*'35'!$B$21),"..",D25*'35'!$B$21)</f>
        <v>..</v>
      </c>
      <c r="E57" s="837" t="str">
        <f>IF(ISERROR(E25*'35'!$B$21),"..",E25*'35'!$B$21)</f>
        <v>..</v>
      </c>
      <c r="F57" s="837" t="str">
        <f>IF(ISERROR(F25*'35'!$B$21),"..",F25*'35'!$B$21)</f>
        <v>..</v>
      </c>
      <c r="G57" s="837" t="str">
        <f>IF(ISERROR(G25*'35'!$B$21),"..",G25*'35'!$B$21)</f>
        <v>..</v>
      </c>
      <c r="H57" s="837" t="str">
        <f>IF(ISERROR(H25*'35'!$B$21),"..",H25*'35'!$B$21)</f>
        <v>..</v>
      </c>
      <c r="I57" s="837" t="str">
        <f>IF(ISERROR(I25*'35'!$B$21),"..",I25*'35'!$B$21)</f>
        <v>..</v>
      </c>
      <c r="J57" s="837" t="str">
        <f>IF(ISERROR(J25*'35'!$B$21),"..",J25*'35'!$B$21)</f>
        <v>..</v>
      </c>
      <c r="K57" s="837" t="str">
        <f>IF(ISERROR(K25*'35'!$B$21),"..",K25*'35'!$B$21)</f>
        <v>..</v>
      </c>
      <c r="L57" s="837" t="str">
        <f>IF(ISERROR(L25*'35'!$B$21),"..",L25*'35'!$B$21)</f>
        <v>..</v>
      </c>
      <c r="M57" s="759" t="str">
        <f>IF(ISERROR(M25*'35'!$B$21),"..",M25*'35'!$B$21)</f>
        <v>..</v>
      </c>
    </row>
    <row r="59" spans="1:13">
      <c r="B59" s="797" t="s">
        <v>762</v>
      </c>
    </row>
    <row r="60" spans="1:13">
      <c r="A60" s="464" t="s">
        <v>1053</v>
      </c>
      <c r="B60" s="554">
        <f t="shared" ref="B60:M60" si="3">(POWER(B54/B37,1/17)-1)*100</f>
        <v>8.0083174091319265</v>
      </c>
      <c r="C60" s="555">
        <f t="shared" si="3"/>
        <v>19.466336148989182</v>
      </c>
      <c r="D60" s="555">
        <f t="shared" si="3"/>
        <v>18.309478108123443</v>
      </c>
      <c r="E60" s="555">
        <f t="shared" si="3"/>
        <v>21.252492495444763</v>
      </c>
      <c r="F60" s="555">
        <f t="shared" si="3"/>
        <v>29.446480299270348</v>
      </c>
      <c r="G60" s="555">
        <f t="shared" si="3"/>
        <v>14.977600483178088</v>
      </c>
      <c r="H60" s="555">
        <f t="shared" si="3"/>
        <v>18.060796150844084</v>
      </c>
      <c r="I60" s="555">
        <f t="shared" si="3"/>
        <v>10.781339412740332</v>
      </c>
      <c r="J60" s="555">
        <f t="shared" si="3"/>
        <v>23.06656715987603</v>
      </c>
      <c r="K60" s="555">
        <f t="shared" si="3"/>
        <v>15.712271607774841</v>
      </c>
      <c r="L60" s="555">
        <f t="shared" si="3"/>
        <v>14.052837704563824</v>
      </c>
      <c r="M60" s="556">
        <f t="shared" si="3"/>
        <v>17.338834047624772</v>
      </c>
    </row>
    <row r="61" spans="1:13">
      <c r="A61" s="465" t="s">
        <v>1052</v>
      </c>
      <c r="B61" s="557">
        <f t="shared" ref="B61:M61" si="4">(POWER(B47/B37,1/10)-1)*100</f>
        <v>9.2414055395281238</v>
      </c>
      <c r="C61" s="558">
        <f t="shared" si="4"/>
        <v>18.015335436328208</v>
      </c>
      <c r="D61" s="558">
        <f t="shared" si="4"/>
        <v>10.407548392731547</v>
      </c>
      <c r="E61" s="558">
        <f t="shared" si="4"/>
        <v>19.316233110757342</v>
      </c>
      <c r="F61" s="558">
        <f t="shared" si="4"/>
        <v>37.930345749827701</v>
      </c>
      <c r="G61" s="558">
        <f t="shared" si="4"/>
        <v>15.408194216387926</v>
      </c>
      <c r="H61" s="558">
        <f t="shared" si="4"/>
        <v>14.76424715959006</v>
      </c>
      <c r="I61" s="558">
        <f t="shared" si="4"/>
        <v>9.9694834909173089</v>
      </c>
      <c r="J61" s="558">
        <f t="shared" si="4"/>
        <v>11.693246402642664</v>
      </c>
      <c r="K61" s="558">
        <f t="shared" si="4"/>
        <v>15.837463442047861</v>
      </c>
      <c r="L61" s="558">
        <f t="shared" si="4"/>
        <v>14.297894649840304</v>
      </c>
      <c r="M61" s="559">
        <f t="shared" si="4"/>
        <v>18.247228235200264</v>
      </c>
    </row>
    <row r="62" spans="1:13">
      <c r="A62" s="466" t="s">
        <v>83</v>
      </c>
      <c r="B62" s="560">
        <f t="shared" ref="B62:M62" si="5">(POWER(B54/B47,1/7)-1)*100</f>
        <v>6.2708687502976312</v>
      </c>
      <c r="C62" s="561">
        <f t="shared" si="5"/>
        <v>21.570195649419645</v>
      </c>
      <c r="D62" s="561">
        <f t="shared" si="5"/>
        <v>30.588927741811389</v>
      </c>
      <c r="E62" s="561">
        <f t="shared" si="5"/>
        <v>24.073210163191217</v>
      </c>
      <c r="F62" s="561">
        <f t="shared" si="5"/>
        <v>18.223859765077364</v>
      </c>
      <c r="G62" s="561">
        <f t="shared" si="5"/>
        <v>14.365251993800188</v>
      </c>
      <c r="H62" s="561">
        <f t="shared" si="5"/>
        <v>22.935084476000945</v>
      </c>
      <c r="I62" s="561">
        <f t="shared" si="5"/>
        <v>11.951541553434343</v>
      </c>
      <c r="J62" s="561">
        <f t="shared" si="5"/>
        <v>41.35193609700567</v>
      </c>
      <c r="K62" s="561">
        <f t="shared" si="5"/>
        <v>15.533660800874616</v>
      </c>
      <c r="L62" s="561">
        <f t="shared" si="5"/>
        <v>13.703667495117976</v>
      </c>
      <c r="M62" s="562">
        <f t="shared" si="5"/>
        <v>16.053220205349827</v>
      </c>
    </row>
    <row r="63" spans="1:13">
      <c r="A63" s="836"/>
      <c r="B63" s="558"/>
      <c r="C63" s="558"/>
      <c r="D63" s="558"/>
      <c r="E63" s="558"/>
      <c r="F63" s="558"/>
      <c r="G63" s="558"/>
      <c r="H63" s="558"/>
      <c r="I63" s="558"/>
      <c r="J63" s="558"/>
      <c r="K63" s="558"/>
      <c r="L63" s="558"/>
      <c r="M63" s="558"/>
    </row>
    <row r="64" spans="1:13" ht="45" customHeight="1">
      <c r="A64" s="1275" t="s">
        <v>1134</v>
      </c>
      <c r="B64" s="1275"/>
      <c r="C64" s="1275"/>
      <c r="D64" s="1275"/>
      <c r="E64" s="1275"/>
      <c r="F64" s="1275"/>
      <c r="G64" s="1275"/>
      <c r="H64" s="1275"/>
      <c r="I64" s="1275"/>
      <c r="J64" s="1275"/>
      <c r="K64" s="1275"/>
      <c r="L64" s="1275"/>
      <c r="M64" s="1275"/>
    </row>
    <row r="65" spans="1:21" ht="15.75">
      <c r="A65" s="511" t="s">
        <v>1084</v>
      </c>
    </row>
    <row r="67" spans="1:21">
      <c r="B67" s="1276" t="s">
        <v>170</v>
      </c>
      <c r="C67" s="1276"/>
      <c r="D67" s="1276"/>
      <c r="E67" s="1276"/>
      <c r="F67" s="1276"/>
      <c r="G67" s="1276"/>
      <c r="H67" s="1276"/>
      <c r="I67" s="1276"/>
      <c r="J67" s="1276"/>
      <c r="K67" s="1276"/>
      <c r="L67" s="1276"/>
      <c r="M67" s="1276"/>
      <c r="O67" s="482" t="s">
        <v>1055</v>
      </c>
      <c r="S67" s="482" t="s">
        <v>1056</v>
      </c>
    </row>
    <row r="68" spans="1:21" ht="45" customHeight="1">
      <c r="B68" s="483" t="s">
        <v>88</v>
      </c>
      <c r="C68" s="483" t="s">
        <v>376</v>
      </c>
      <c r="D68" s="483" t="s">
        <v>296</v>
      </c>
      <c r="E68" s="483" t="s">
        <v>220</v>
      </c>
      <c r="F68" s="483" t="s">
        <v>656</v>
      </c>
      <c r="G68" s="483" t="s">
        <v>218</v>
      </c>
      <c r="H68" s="483" t="s">
        <v>181</v>
      </c>
      <c r="I68" s="483" t="s">
        <v>180</v>
      </c>
      <c r="J68" s="483" t="s">
        <v>655</v>
      </c>
      <c r="K68" s="483" t="s">
        <v>654</v>
      </c>
      <c r="L68" s="483" t="s">
        <v>179</v>
      </c>
      <c r="M68" s="483" t="s">
        <v>653</v>
      </c>
      <c r="O68" s="861" t="s">
        <v>220</v>
      </c>
      <c r="P68" s="861" t="s">
        <v>218</v>
      </c>
      <c r="Q68" s="861" t="s">
        <v>88</v>
      </c>
      <c r="S68" s="861" t="s">
        <v>220</v>
      </c>
      <c r="T68" s="861" t="s">
        <v>218</v>
      </c>
      <c r="U68" s="861" t="s">
        <v>88</v>
      </c>
    </row>
    <row r="69" spans="1:21">
      <c r="A69" s="760">
        <v>1990</v>
      </c>
      <c r="B69" s="960">
        <f t="shared" ref="B69:B88" si="6">(U69/Q69)*1000</f>
        <v>2615.8255523294088</v>
      </c>
      <c r="C69" s="478">
        <f t="shared" ref="C69:C89" si="7">(S69/O69)*1000</f>
        <v>2971.7974764610894</v>
      </c>
      <c r="D69" s="478">
        <v>6933.0927643966052</v>
      </c>
      <c r="E69" s="478">
        <v>448.10414474708466</v>
      </c>
      <c r="F69" s="478">
        <v>3047.998042490322</v>
      </c>
      <c r="G69" s="478">
        <f t="shared" ref="G69:G89" si="8">(T69/P69)*1000</f>
        <v>1665.8314258933235</v>
      </c>
      <c r="H69" s="478">
        <v>337.21691704803834</v>
      </c>
      <c r="I69" s="478">
        <v>1433.0731357430486</v>
      </c>
      <c r="J69" s="478">
        <v>5246.9612096410492</v>
      </c>
      <c r="K69" s="478">
        <v>1594.1209836118267</v>
      </c>
      <c r="L69" s="478">
        <v>1985.4863831029982</v>
      </c>
      <c r="M69" s="825">
        <v>746.04962751075971</v>
      </c>
      <c r="O69" s="799">
        <v>680.1</v>
      </c>
      <c r="P69" s="799">
        <v>17695</v>
      </c>
      <c r="Q69" s="799">
        <v>97810</v>
      </c>
      <c r="S69" s="799">
        <v>2021.119463741187</v>
      </c>
      <c r="T69" s="799">
        <v>29476.887081182362</v>
      </c>
      <c r="U69" s="799">
        <v>255853.89727333951</v>
      </c>
    </row>
    <row r="70" spans="1:21">
      <c r="A70" s="761">
        <v>1991</v>
      </c>
      <c r="B70" s="528">
        <f t="shared" si="6"/>
        <v>2828.8702401883093</v>
      </c>
      <c r="C70" s="83">
        <f t="shared" si="7"/>
        <v>3111.0316269234481</v>
      </c>
      <c r="D70" s="83">
        <v>6863.0635067059366</v>
      </c>
      <c r="E70" s="83">
        <v>617.7669712495823</v>
      </c>
      <c r="F70" s="83">
        <v>3089.8659350315202</v>
      </c>
      <c r="G70" s="83">
        <f t="shared" si="8"/>
        <v>1928.1771424289002</v>
      </c>
      <c r="H70" s="83">
        <v>402.61776041205752</v>
      </c>
      <c r="I70" s="83">
        <v>1679.3317858641681</v>
      </c>
      <c r="J70" s="83">
        <v>5812.6908235184655</v>
      </c>
      <c r="K70" s="83">
        <v>1757.4716708008887</v>
      </c>
      <c r="L70" s="83">
        <v>2283.6018311728581</v>
      </c>
      <c r="M70" s="518">
        <v>887.78949583877659</v>
      </c>
      <c r="O70" s="799">
        <v>660.5</v>
      </c>
      <c r="P70" s="799">
        <v>17068</v>
      </c>
      <c r="Q70" s="799">
        <v>96287</v>
      </c>
      <c r="S70" s="799">
        <v>2054.8363895829375</v>
      </c>
      <c r="T70" s="799">
        <v>32910.127466976468</v>
      </c>
      <c r="U70" s="799">
        <v>272383.42881701177</v>
      </c>
    </row>
    <row r="71" spans="1:21">
      <c r="A71" s="761">
        <v>1992</v>
      </c>
      <c r="B71" s="528">
        <f t="shared" si="6"/>
        <v>3083.6920629426709</v>
      </c>
      <c r="C71" s="83">
        <f t="shared" si="7"/>
        <v>3564.9948419695693</v>
      </c>
      <c r="D71" s="83">
        <v>7386.6949982589122</v>
      </c>
      <c r="E71" s="83">
        <v>885.12427891533889</v>
      </c>
      <c r="F71" s="83">
        <v>3775.0377144259692</v>
      </c>
      <c r="G71" s="83">
        <f t="shared" si="8"/>
        <v>2228.3208380550745</v>
      </c>
      <c r="H71" s="83">
        <v>461.05176645332693</v>
      </c>
      <c r="I71" s="83">
        <v>1924.7670227910771</v>
      </c>
      <c r="J71" s="83">
        <v>7258.0643998882369</v>
      </c>
      <c r="K71" s="83">
        <v>1849.466252825682</v>
      </c>
      <c r="L71" s="83">
        <v>2591.4764062807021</v>
      </c>
      <c r="M71" s="518">
        <v>1060.5667219771492</v>
      </c>
      <c r="O71" s="799">
        <v>609.79999999999995</v>
      </c>
      <c r="P71" s="799">
        <v>16799</v>
      </c>
      <c r="Q71" s="799">
        <v>95743</v>
      </c>
      <c r="S71" s="799">
        <v>2173.9338546330432</v>
      </c>
      <c r="T71" s="799">
        <v>37433.561758487202</v>
      </c>
      <c r="U71" s="799">
        <v>295241.92918232013</v>
      </c>
    </row>
    <row r="72" spans="1:21">
      <c r="A72" s="761">
        <v>1993</v>
      </c>
      <c r="B72" s="528">
        <f t="shared" si="6"/>
        <v>3289.9943559335725</v>
      </c>
      <c r="C72" s="83">
        <f t="shared" si="7"/>
        <v>4390.7789026761757</v>
      </c>
      <c r="D72" s="83">
        <v>8975.9954569309211</v>
      </c>
      <c r="E72" s="83">
        <v>1380.746736858885</v>
      </c>
      <c r="F72" s="83">
        <v>4215.5177471835541</v>
      </c>
      <c r="G72" s="83">
        <f t="shared" si="8"/>
        <v>2447.6692453920659</v>
      </c>
      <c r="H72" s="83">
        <v>504.05825823904217</v>
      </c>
      <c r="I72" s="83">
        <v>2116.1336202394941</v>
      </c>
      <c r="J72" s="83">
        <v>8881.2351995355457</v>
      </c>
      <c r="K72" s="83">
        <v>1873.8345591671443</v>
      </c>
      <c r="L72" s="83">
        <v>2723.8781004608018</v>
      </c>
      <c r="M72" s="518">
        <v>1157.5945787444343</v>
      </c>
      <c r="O72" s="799">
        <v>584.9</v>
      </c>
      <c r="P72" s="799">
        <v>16774</v>
      </c>
      <c r="Q72" s="799">
        <v>97760</v>
      </c>
      <c r="S72" s="799">
        <v>2568.1665801752952</v>
      </c>
      <c r="T72" s="799">
        <v>41057.203922206514</v>
      </c>
      <c r="U72" s="799">
        <v>321629.84823606606</v>
      </c>
    </row>
    <row r="73" spans="1:21">
      <c r="A73" s="761">
        <v>1994</v>
      </c>
      <c r="B73" s="528">
        <f t="shared" si="6"/>
        <v>3499.7035436513611</v>
      </c>
      <c r="C73" s="83">
        <f t="shared" si="7"/>
        <v>5041.5536161369018</v>
      </c>
      <c r="D73" s="83">
        <v>9967.7181969926332</v>
      </c>
      <c r="E73" s="83">
        <v>2084.8793555212833</v>
      </c>
      <c r="F73" s="83">
        <v>4755.6038040792719</v>
      </c>
      <c r="G73" s="83">
        <f t="shared" si="8"/>
        <v>2673.3223079506974</v>
      </c>
      <c r="H73" s="83">
        <v>579.2231691978584</v>
      </c>
      <c r="I73" s="83">
        <v>2326.7827541251659</v>
      </c>
      <c r="J73" s="83">
        <v>10175.156346123973</v>
      </c>
      <c r="K73" s="83">
        <v>1885.9556273627907</v>
      </c>
      <c r="L73" s="83">
        <v>2960.0172110761291</v>
      </c>
      <c r="M73" s="518">
        <v>1237.5279885997595</v>
      </c>
      <c r="O73" s="799">
        <v>576.5</v>
      </c>
      <c r="P73" s="799">
        <v>17020</v>
      </c>
      <c r="Q73" s="799">
        <v>101060</v>
      </c>
      <c r="S73" s="799">
        <v>2906.4556597029241</v>
      </c>
      <c r="T73" s="799">
        <v>45499.945681320874</v>
      </c>
      <c r="U73" s="799">
        <v>353680.04012140655</v>
      </c>
    </row>
    <row r="74" spans="1:21">
      <c r="A74" s="761">
        <v>1995</v>
      </c>
      <c r="B74" s="528">
        <f t="shared" si="6"/>
        <v>3831.1740322578644</v>
      </c>
      <c r="C74" s="83">
        <f t="shared" si="7"/>
        <v>6308.9025561754952</v>
      </c>
      <c r="D74" s="83">
        <v>11941.785831484704</v>
      </c>
      <c r="E74" s="83">
        <v>3232.9899174470565</v>
      </c>
      <c r="F74" s="83">
        <v>5804.6243926990637</v>
      </c>
      <c r="G74" s="83">
        <f t="shared" si="8"/>
        <v>3037.4210352479431</v>
      </c>
      <c r="H74" s="83">
        <v>701.07750831136627</v>
      </c>
      <c r="I74" s="83">
        <v>2578.0034930412671</v>
      </c>
      <c r="J74" s="83">
        <v>12392.865720718046</v>
      </c>
      <c r="K74" s="83">
        <v>1997.3084254407681</v>
      </c>
      <c r="L74" s="83">
        <v>3124.5162028504092</v>
      </c>
      <c r="M74" s="518">
        <v>1377.444693556959</v>
      </c>
      <c r="O74" s="799">
        <v>558.1</v>
      </c>
      <c r="P74" s="799">
        <v>17241</v>
      </c>
      <c r="Q74" s="799">
        <v>103902</v>
      </c>
      <c r="S74" s="799">
        <v>3520.9985166015435</v>
      </c>
      <c r="T74" s="799">
        <v>52368.176068709785</v>
      </c>
      <c r="U74" s="799">
        <v>398066.64429965662</v>
      </c>
    </row>
    <row r="75" spans="1:21">
      <c r="A75" s="761">
        <v>1996</v>
      </c>
      <c r="B75" s="528">
        <f t="shared" si="6"/>
        <v>4294.3241067609479</v>
      </c>
      <c r="C75" s="83">
        <f t="shared" si="7"/>
        <v>7027.1250132642836</v>
      </c>
      <c r="D75" s="83">
        <v>12808.644617012691</v>
      </c>
      <c r="E75" s="83">
        <v>4220.4091898808729</v>
      </c>
      <c r="F75" s="83">
        <v>6117.1592441622734</v>
      </c>
      <c r="G75" s="83">
        <f t="shared" si="8"/>
        <v>3570.4900361550585</v>
      </c>
      <c r="H75" s="83">
        <v>835.65130204336856</v>
      </c>
      <c r="I75" s="83">
        <v>2944.6646116331931</v>
      </c>
      <c r="J75" s="83">
        <v>14165.819635746384</v>
      </c>
      <c r="K75" s="83">
        <v>2196.3132798078682</v>
      </c>
      <c r="L75" s="83">
        <v>3407.162455221222</v>
      </c>
      <c r="M75" s="518">
        <v>1516.0573388320918</v>
      </c>
      <c r="O75" s="799">
        <v>556.4</v>
      </c>
      <c r="P75" s="799">
        <v>17237</v>
      </c>
      <c r="Q75" s="799">
        <v>106191</v>
      </c>
      <c r="S75" s="799">
        <v>3909.8923573802472</v>
      </c>
      <c r="T75" s="799">
        <v>61544.536753204746</v>
      </c>
      <c r="U75" s="799">
        <v>456018.5712210518</v>
      </c>
    </row>
    <row r="76" spans="1:21">
      <c r="A76" s="761">
        <v>1997</v>
      </c>
      <c r="B76" s="528">
        <f t="shared" si="6"/>
        <v>4904.1437047830013</v>
      </c>
      <c r="C76" s="83">
        <f t="shared" si="7"/>
        <v>7946.8265486432565</v>
      </c>
      <c r="D76" s="83">
        <v>14872.319093247117</v>
      </c>
      <c r="E76" s="83">
        <v>4818.4302749045528</v>
      </c>
      <c r="F76" s="83">
        <v>6748.3164725028282</v>
      </c>
      <c r="G76" s="83">
        <f t="shared" si="8"/>
        <v>4218.6089061126595</v>
      </c>
      <c r="H76" s="83">
        <v>868.82232557172324</v>
      </c>
      <c r="I76" s="83">
        <v>3385.3962716450819</v>
      </c>
      <c r="J76" s="83">
        <v>14900.73821838794</v>
      </c>
      <c r="K76" s="83">
        <v>2499.811444216326</v>
      </c>
      <c r="L76" s="83">
        <v>3592.1837664614141</v>
      </c>
      <c r="M76" s="518">
        <v>1693.1284556922524</v>
      </c>
      <c r="O76" s="799">
        <v>571.29999999999995</v>
      </c>
      <c r="P76" s="799">
        <v>17419</v>
      </c>
      <c r="Q76" s="799">
        <v>109043</v>
      </c>
      <c r="S76" s="799">
        <v>4540.0220072398924</v>
      </c>
      <c r="T76" s="799">
        <v>73483.948535576405</v>
      </c>
      <c r="U76" s="799">
        <v>534762.54200065276</v>
      </c>
    </row>
    <row r="77" spans="1:21">
      <c r="A77" s="761">
        <v>1998</v>
      </c>
      <c r="B77" s="528">
        <f t="shared" si="6"/>
        <v>5668.5316018259891</v>
      </c>
      <c r="C77" s="83">
        <f t="shared" si="7"/>
        <v>8787.9890347749097</v>
      </c>
      <c r="D77" s="528">
        <v>16985.480152472162</v>
      </c>
      <c r="E77" s="528">
        <v>5115.1067772756232</v>
      </c>
      <c r="F77" s="528">
        <v>7359.3515799717406</v>
      </c>
      <c r="G77" s="83">
        <f t="shared" si="8"/>
        <v>4867.2862228776057</v>
      </c>
      <c r="H77" s="83">
        <v>921.45165545056659</v>
      </c>
      <c r="I77" s="83">
        <v>3842.1524780401151</v>
      </c>
      <c r="J77" s="83">
        <v>15259.017322661792</v>
      </c>
      <c r="K77" s="83">
        <v>2722.9323167539528</v>
      </c>
      <c r="L77" s="83">
        <v>3715.7673894879922</v>
      </c>
      <c r="M77" s="518">
        <v>1895.9670041755642</v>
      </c>
      <c r="O77" s="799">
        <v>564.70000000000005</v>
      </c>
      <c r="P77" s="799">
        <v>17560</v>
      </c>
      <c r="Q77" s="799">
        <v>111286</v>
      </c>
      <c r="S77" s="799">
        <v>4962.5774079373923</v>
      </c>
      <c r="T77" s="799">
        <v>85469.546073730759</v>
      </c>
      <c r="U77" s="799">
        <v>630828.20784080704</v>
      </c>
    </row>
    <row r="78" spans="1:21">
      <c r="A78" s="761">
        <v>1999</v>
      </c>
      <c r="B78" s="528">
        <f t="shared" si="6"/>
        <v>6651.5848328815246</v>
      </c>
      <c r="C78" s="83">
        <f t="shared" si="7"/>
        <v>9686.877722985384</v>
      </c>
      <c r="D78" s="83">
        <v>19135.7975675585</v>
      </c>
      <c r="E78" s="83">
        <v>4951.7346109501214</v>
      </c>
      <c r="F78" s="83">
        <v>8844.068572853912</v>
      </c>
      <c r="G78" s="83">
        <f t="shared" si="8"/>
        <v>5458.1225680771995</v>
      </c>
      <c r="H78" s="83">
        <v>988.08824651183681</v>
      </c>
      <c r="I78" s="83">
        <v>3952.491018995509</v>
      </c>
      <c r="J78" s="83">
        <v>15622.542051155107</v>
      </c>
      <c r="K78" s="83">
        <v>2908.5327657976154</v>
      </c>
      <c r="L78" s="83">
        <v>3720.6509669074317</v>
      </c>
      <c r="M78" s="518">
        <v>2066.9083800008771</v>
      </c>
      <c r="O78" s="799">
        <v>517.4</v>
      </c>
      <c r="P78" s="799">
        <v>17322</v>
      </c>
      <c r="Q78" s="799">
        <v>113088</v>
      </c>
      <c r="S78" s="799">
        <v>5011.9905338726376</v>
      </c>
      <c r="T78" s="799">
        <v>94545.599124233253</v>
      </c>
      <c r="U78" s="799">
        <v>752214.42558090587</v>
      </c>
    </row>
    <row r="79" spans="1:21">
      <c r="A79" s="761">
        <v>2000</v>
      </c>
      <c r="B79" s="528">
        <f t="shared" si="6"/>
        <v>7762.3322503591226</v>
      </c>
      <c r="C79" s="83">
        <f t="shared" si="7"/>
        <v>9849.3912152121811</v>
      </c>
      <c r="D79" s="83">
        <v>21397.050173051965</v>
      </c>
      <c r="E79" s="83">
        <v>4853.0158743188849</v>
      </c>
      <c r="F79" s="83">
        <v>7977.7664025382519</v>
      </c>
      <c r="G79" s="83">
        <f t="shared" si="8"/>
        <v>5895.965093017192</v>
      </c>
      <c r="H79" s="83">
        <v>1046.0832389590516</v>
      </c>
      <c r="I79" s="83">
        <v>4130.1126954112697</v>
      </c>
      <c r="J79" s="83">
        <v>16644.533941122401</v>
      </c>
      <c r="K79" s="83">
        <v>3030.9002876399472</v>
      </c>
      <c r="L79" s="83">
        <v>3569.1723744412629</v>
      </c>
      <c r="M79" s="518">
        <v>2171.1681607058081</v>
      </c>
      <c r="O79" s="799">
        <v>520.20000000000005</v>
      </c>
      <c r="P79" s="799">
        <v>17263</v>
      </c>
      <c r="Q79" s="799">
        <v>115016</v>
      </c>
      <c r="S79" s="799">
        <v>5123.6533101533769</v>
      </c>
      <c r="T79" s="799">
        <v>101782.04540075579</v>
      </c>
      <c r="U79" s="799">
        <v>892792.40610730485</v>
      </c>
    </row>
    <row r="80" spans="1:21">
      <c r="A80" s="761">
        <v>2001</v>
      </c>
      <c r="B80" s="528">
        <f t="shared" si="6"/>
        <v>8654.8461583139342</v>
      </c>
      <c r="C80" s="83">
        <f t="shared" si="7"/>
        <v>9974.5886506422194</v>
      </c>
      <c r="D80" s="83">
        <v>23453.715012757635</v>
      </c>
      <c r="E80" s="83">
        <v>4586.4810044534834</v>
      </c>
      <c r="F80" s="83">
        <v>7404.454287535963</v>
      </c>
      <c r="G80" s="83">
        <f t="shared" si="8"/>
        <v>6486.4820067768387</v>
      </c>
      <c r="H80" s="83">
        <v>1137.3102678227719</v>
      </c>
      <c r="I80" s="83">
        <v>4342.55218413487</v>
      </c>
      <c r="J80" s="83">
        <v>16825.683179220599</v>
      </c>
      <c r="K80" s="83">
        <v>3112.5951689114431</v>
      </c>
      <c r="L80" s="83">
        <v>3637.4079439516017</v>
      </c>
      <c r="M80" s="518">
        <v>2343.0385489757778</v>
      </c>
      <c r="O80" s="799">
        <v>532.5</v>
      </c>
      <c r="P80" s="799">
        <v>16441</v>
      </c>
      <c r="Q80" s="799">
        <v>114085</v>
      </c>
      <c r="S80" s="799">
        <v>5311.4684564669824</v>
      </c>
      <c r="T80" s="799">
        <v>106644.25067341799</v>
      </c>
      <c r="U80" s="799">
        <v>987388.12397124502</v>
      </c>
    </row>
    <row r="81" spans="1:21">
      <c r="A81" s="761">
        <v>2002</v>
      </c>
      <c r="B81" s="528">
        <f t="shared" si="6"/>
        <v>9341.6641267906125</v>
      </c>
      <c r="C81" s="83">
        <f t="shared" si="7"/>
        <v>9406.4818430300656</v>
      </c>
      <c r="D81" s="83">
        <v>21714.520098441346</v>
      </c>
      <c r="E81" s="83">
        <v>3822.4121557454891</v>
      </c>
      <c r="F81" s="83">
        <v>7597.3303670745263</v>
      </c>
      <c r="G81" s="83">
        <f t="shared" si="8"/>
        <v>6825.0868339996068</v>
      </c>
      <c r="H81" s="83">
        <v>1155.1630924490898</v>
      </c>
      <c r="I81" s="83">
        <v>4442.0051225759235</v>
      </c>
      <c r="J81" s="83">
        <v>17713.801862828113</v>
      </c>
      <c r="K81" s="83">
        <v>3145.348837209302</v>
      </c>
      <c r="L81" s="83">
        <v>3653.3176285826462</v>
      </c>
      <c r="M81" s="518">
        <v>2497.2554084597996</v>
      </c>
      <c r="O81" s="799">
        <v>512.20000000000005</v>
      </c>
      <c r="P81" s="799">
        <v>15259</v>
      </c>
      <c r="Q81" s="799">
        <v>111554</v>
      </c>
      <c r="S81" s="799">
        <v>4818</v>
      </c>
      <c r="T81" s="799">
        <v>104144</v>
      </c>
      <c r="U81" s="799">
        <v>1042100</v>
      </c>
    </row>
    <row r="82" spans="1:21">
      <c r="A82" s="761">
        <v>2003</v>
      </c>
      <c r="B82" s="528">
        <f t="shared" si="6"/>
        <v>9849.5034980226519</v>
      </c>
      <c r="C82" s="83">
        <f t="shared" si="7"/>
        <v>9842.0777214021218</v>
      </c>
      <c r="D82" s="83">
        <v>23103.162951694427</v>
      </c>
      <c r="E82" s="83">
        <v>3448.8739558956831</v>
      </c>
      <c r="F82" s="83">
        <v>8187.3085343902294</v>
      </c>
      <c r="G82" s="83">
        <f t="shared" si="8"/>
        <v>6885.5308861023532</v>
      </c>
      <c r="H82" s="83">
        <v>1140.4977526333889</v>
      </c>
      <c r="I82" s="83">
        <v>4522.4329378014017</v>
      </c>
      <c r="J82" s="83">
        <v>20821.664492534754</v>
      </c>
      <c r="K82" s="83">
        <v>3078.9681207797862</v>
      </c>
      <c r="L82" s="83">
        <v>3351.1877733230194</v>
      </c>
      <c r="M82" s="518">
        <v>2456.8117359482367</v>
      </c>
      <c r="O82" s="799">
        <v>502.7</v>
      </c>
      <c r="P82" s="799">
        <v>14510</v>
      </c>
      <c r="Q82" s="799">
        <v>111299</v>
      </c>
      <c r="S82" s="799">
        <v>4947.6124705488464</v>
      </c>
      <c r="T82" s="799">
        <v>99909.053157345144</v>
      </c>
      <c r="U82" s="799">
        <v>1096239.889826423</v>
      </c>
    </row>
    <row r="83" spans="1:21">
      <c r="A83" s="761">
        <v>2004</v>
      </c>
      <c r="B83" s="528">
        <f t="shared" si="6"/>
        <v>10301.184926203303</v>
      </c>
      <c r="C83" s="83">
        <f t="shared" si="7"/>
        <v>10473.897279461673</v>
      </c>
      <c r="D83" s="83">
        <v>26156.482808746936</v>
      </c>
      <c r="E83" s="83">
        <v>3379.3320386960058</v>
      </c>
      <c r="F83" s="83">
        <v>8002.9195234201534</v>
      </c>
      <c r="G83" s="83">
        <f t="shared" si="8"/>
        <v>6831.8876249464602</v>
      </c>
      <c r="H83" s="83">
        <v>1152.8388096266053</v>
      </c>
      <c r="I83" s="83">
        <v>4463.8216817087459</v>
      </c>
      <c r="J83" s="83">
        <v>23062.511848323593</v>
      </c>
      <c r="K83" s="83">
        <v>2902.6063128431124</v>
      </c>
      <c r="L83" s="83">
        <v>3211.5132796782823</v>
      </c>
      <c r="M83" s="518">
        <v>2395.1996050103617</v>
      </c>
      <c r="O83" s="799">
        <v>523</v>
      </c>
      <c r="P83" s="799">
        <v>14315</v>
      </c>
      <c r="Q83" s="799">
        <v>112740</v>
      </c>
      <c r="S83" s="799">
        <v>5477.8482771584549</v>
      </c>
      <c r="T83" s="799">
        <v>97798.471351108572</v>
      </c>
      <c r="U83" s="799">
        <v>1161355.5885801604</v>
      </c>
    </row>
    <row r="84" spans="1:21">
      <c r="A84" s="761">
        <v>2005</v>
      </c>
      <c r="B84" s="528">
        <f t="shared" si="6"/>
        <v>10676.60263271513</v>
      </c>
      <c r="C84" s="83">
        <f t="shared" si="7"/>
        <v>10773.24474338648</v>
      </c>
      <c r="D84" s="83">
        <v>27092.122034612363</v>
      </c>
      <c r="E84" s="83">
        <v>3483.6618574937079</v>
      </c>
      <c r="F84" s="83">
        <v>8553.3894871386256</v>
      </c>
      <c r="G84" s="83">
        <f t="shared" si="8"/>
        <v>7168.8971110733428</v>
      </c>
      <c r="H84" s="83">
        <v>1213.4483627644827</v>
      </c>
      <c r="I84" s="83">
        <v>4536.6645905371743</v>
      </c>
      <c r="J84" s="83">
        <v>29288.687327369149</v>
      </c>
      <c r="K84" s="83">
        <v>2936.6869312012932</v>
      </c>
      <c r="L84" s="83">
        <v>3157.160569182498</v>
      </c>
      <c r="M84" s="518">
        <v>2378.9700349220216</v>
      </c>
      <c r="O84" s="799">
        <v>562.20000000000005</v>
      </c>
      <c r="P84" s="799">
        <v>14226</v>
      </c>
      <c r="Q84" s="799">
        <v>114776</v>
      </c>
      <c r="S84" s="799">
        <v>6056.7181947318795</v>
      </c>
      <c r="T84" s="799">
        <v>101984.73030212938</v>
      </c>
      <c r="U84" s="799">
        <v>1225417.7437725118</v>
      </c>
    </row>
    <row r="85" spans="1:21">
      <c r="A85" s="761">
        <v>2006</v>
      </c>
      <c r="B85" s="528">
        <f t="shared" si="6"/>
        <v>11162.041275635336</v>
      </c>
      <c r="C85" s="83">
        <f t="shared" si="7"/>
        <v>12626.592440785713</v>
      </c>
      <c r="D85" s="83">
        <v>31029.847791876713</v>
      </c>
      <c r="E85" s="83">
        <v>3657.1449462840919</v>
      </c>
      <c r="F85" s="83">
        <v>10784.701311996858</v>
      </c>
      <c r="G85" s="83">
        <f t="shared" si="8"/>
        <v>7422.2747925538733</v>
      </c>
      <c r="H85" s="83">
        <v>1344.4582291791439</v>
      </c>
      <c r="I85" s="83">
        <v>4994.1688174074006</v>
      </c>
      <c r="J85" s="83">
        <v>33258.559296781285</v>
      </c>
      <c r="K85" s="83">
        <v>3047.8622905575012</v>
      </c>
      <c r="L85" s="83">
        <v>3204.4689933734498</v>
      </c>
      <c r="M85" s="518">
        <v>2402.9847362079022</v>
      </c>
      <c r="O85" s="799">
        <v>619.70000000000005</v>
      </c>
      <c r="P85" s="799">
        <v>14155</v>
      </c>
      <c r="Q85" s="799">
        <v>116898</v>
      </c>
      <c r="S85" s="799">
        <v>7824.6993355549066</v>
      </c>
      <c r="T85" s="799">
        <v>105062.29968860008</v>
      </c>
      <c r="U85" s="799">
        <v>1304820.3010392194</v>
      </c>
    </row>
    <row r="86" spans="1:21">
      <c r="A86" s="761">
        <v>2007</v>
      </c>
      <c r="B86" s="528">
        <f t="shared" si="6"/>
        <v>11851.270942391984</v>
      </c>
      <c r="C86" s="83">
        <f t="shared" si="7"/>
        <v>14664.484421403931</v>
      </c>
      <c r="D86" s="83">
        <v>34754.046667337505</v>
      </c>
      <c r="E86" s="83">
        <v>3892.5550800205033</v>
      </c>
      <c r="F86" s="83">
        <v>12928.680686536592</v>
      </c>
      <c r="G86" s="83">
        <f t="shared" si="8"/>
        <v>8117.8976385866599</v>
      </c>
      <c r="H86" s="83">
        <v>1453.1361368725331</v>
      </c>
      <c r="I86" s="83">
        <v>5112.5128807061728</v>
      </c>
      <c r="J86" s="83">
        <v>42383.965087112279</v>
      </c>
      <c r="K86" s="83">
        <v>3414.7090182936017</v>
      </c>
      <c r="L86" s="83">
        <v>3494.0414967956622</v>
      </c>
      <c r="M86" s="518">
        <v>2594.8461822730578</v>
      </c>
      <c r="O86" s="799">
        <v>663.8</v>
      </c>
      <c r="P86" s="799">
        <v>13879</v>
      </c>
      <c r="Q86" s="799">
        <v>117750</v>
      </c>
      <c r="S86" s="799">
        <v>9734.2847589279299</v>
      </c>
      <c r="T86" s="799">
        <v>112668.30132594427</v>
      </c>
      <c r="U86" s="799">
        <v>1395487.1534666561</v>
      </c>
    </row>
    <row r="87" spans="1:21">
      <c r="A87" s="465">
        <v>2008</v>
      </c>
      <c r="B87" s="83">
        <f t="shared" si="6"/>
        <v>12689.007610232544</v>
      </c>
      <c r="C87" s="83">
        <f t="shared" si="7"/>
        <v>16109.621093174039</v>
      </c>
      <c r="D87" s="83">
        <v>35081.27893257056</v>
      </c>
      <c r="E87" s="83">
        <v>4210.4297307435745</v>
      </c>
      <c r="F87" s="83">
        <v>15166.064667829562</v>
      </c>
      <c r="G87" s="83">
        <f t="shared" si="8"/>
        <v>9370.2322725946178</v>
      </c>
      <c r="H87" s="83">
        <v>1646.231850783895</v>
      </c>
      <c r="I87" s="83">
        <v>5492.2801207136636</v>
      </c>
      <c r="J87" s="83">
        <v>51487.041087140169</v>
      </c>
      <c r="K87" s="83">
        <v>3773.207826842664</v>
      </c>
      <c r="L87" s="83">
        <v>4668.4176172575826</v>
      </c>
      <c r="M87" s="518">
        <v>3006.2446053602525</v>
      </c>
      <c r="O87" s="799">
        <v>709.8</v>
      </c>
      <c r="P87" s="799">
        <v>13406</v>
      </c>
      <c r="Q87" s="799">
        <v>116030</v>
      </c>
      <c r="S87" s="799">
        <v>11434.609051934931</v>
      </c>
      <c r="T87" s="799">
        <v>125617.33384640346</v>
      </c>
      <c r="U87" s="799">
        <v>1472305.5530152821</v>
      </c>
    </row>
    <row r="88" spans="1:21">
      <c r="A88" s="465">
        <v>2009</v>
      </c>
      <c r="B88" s="83">
        <f t="shared" si="6"/>
        <v>13835.782639657355</v>
      </c>
      <c r="C88" s="83">
        <f t="shared" si="7"/>
        <v>18936.234572042962</v>
      </c>
      <c r="D88" s="83">
        <v>38387.275021576228</v>
      </c>
      <c r="E88" s="83">
        <v>4736.2954231207877</v>
      </c>
      <c r="F88" s="83">
        <v>18548.772946344492</v>
      </c>
      <c r="G88" s="83">
        <f t="shared" si="8"/>
        <v>10359.389916249143</v>
      </c>
      <c r="H88" s="83">
        <v>1875.0572280722884</v>
      </c>
      <c r="I88" s="83">
        <v>5621.5827663086329</v>
      </c>
      <c r="J88" s="83">
        <v>60264.278793774982</v>
      </c>
      <c r="K88" s="83">
        <v>4144.0068329737969</v>
      </c>
      <c r="L88" s="83">
        <v>6069.5291184435464</v>
      </c>
      <c r="M88" s="518">
        <v>3413.5771872521268</v>
      </c>
      <c r="O88" s="799">
        <v>643.29999999999995</v>
      </c>
      <c r="P88" s="799">
        <v>11847</v>
      </c>
      <c r="Q88" s="799">
        <v>109606</v>
      </c>
      <c r="S88" s="799">
        <v>12181.679700195236</v>
      </c>
      <c r="T88" s="799">
        <v>122727.69233780362</v>
      </c>
      <c r="U88" s="799">
        <v>1516484.792002284</v>
      </c>
    </row>
    <row r="89" spans="1:21">
      <c r="A89" s="466">
        <v>2010</v>
      </c>
      <c r="B89" s="475" t="s">
        <v>164</v>
      </c>
      <c r="C89" s="475">
        <f t="shared" si="7"/>
        <v>20040.429632536208</v>
      </c>
      <c r="D89" s="475">
        <v>41922.963037972717</v>
      </c>
      <c r="E89" s="475">
        <v>5181.9135545343215</v>
      </c>
      <c r="F89" s="475">
        <v>18613.8903161907</v>
      </c>
      <c r="G89" s="475">
        <f t="shared" si="8"/>
        <v>10765.498415870188</v>
      </c>
      <c r="H89" s="475">
        <v>1893.7159519089307</v>
      </c>
      <c r="I89" s="475">
        <v>5683.3128427409538</v>
      </c>
      <c r="J89" s="475">
        <v>68863.842920260664</v>
      </c>
      <c r="K89" s="475">
        <v>4311.0316476134885</v>
      </c>
      <c r="L89" s="475">
        <v>6562.3331783371277</v>
      </c>
      <c r="M89" s="516">
        <v>3530.5836123786003</v>
      </c>
      <c r="O89" s="799">
        <v>655.9</v>
      </c>
      <c r="P89" s="799">
        <v>11524</v>
      </c>
      <c r="Q89" s="799" t="s">
        <v>164</v>
      </c>
      <c r="S89" s="799">
        <v>13144.517795980501</v>
      </c>
      <c r="T89" s="799">
        <v>124061.60374448805</v>
      </c>
      <c r="U89" s="799">
        <v>1589335.430743475</v>
      </c>
    </row>
    <row r="91" spans="1:21">
      <c r="B91" s="797" t="s">
        <v>762</v>
      </c>
    </row>
    <row r="92" spans="1:21">
      <c r="A92" s="464" t="s">
        <v>1053</v>
      </c>
      <c r="B92" s="554">
        <f t="shared" ref="B92:M92" si="9">(POWER(B86/B69,1/17)-1)*100</f>
        <v>9.2942767618546362</v>
      </c>
      <c r="C92" s="555">
        <f t="shared" si="9"/>
        <v>9.8447411910777873</v>
      </c>
      <c r="D92" s="555">
        <f t="shared" si="9"/>
        <v>9.9464169099915178</v>
      </c>
      <c r="E92" s="555">
        <f t="shared" si="9"/>
        <v>13.560373459818331</v>
      </c>
      <c r="F92" s="555">
        <f t="shared" si="9"/>
        <v>8.8714707189176742</v>
      </c>
      <c r="G92" s="555">
        <f t="shared" si="9"/>
        <v>9.7639077169156643</v>
      </c>
      <c r="H92" s="555">
        <f t="shared" si="9"/>
        <v>8.9726388095219498</v>
      </c>
      <c r="I92" s="555">
        <f t="shared" si="9"/>
        <v>7.7685702560744696</v>
      </c>
      <c r="J92" s="555">
        <f t="shared" si="9"/>
        <v>13.075943299526926</v>
      </c>
      <c r="K92" s="555">
        <f t="shared" si="9"/>
        <v>4.582912153451435</v>
      </c>
      <c r="L92" s="555">
        <f t="shared" si="9"/>
        <v>3.3805625138596085</v>
      </c>
      <c r="M92" s="556">
        <f t="shared" si="9"/>
        <v>7.6078015791053444</v>
      </c>
    </row>
    <row r="93" spans="1:21">
      <c r="A93" s="465" t="s">
        <v>1052</v>
      </c>
      <c r="B93" s="557">
        <f t="shared" ref="B93:M93" si="10">(POWER(B79/B69,1/10)-1)*100</f>
        <v>11.49062370323286</v>
      </c>
      <c r="C93" s="558">
        <f t="shared" si="10"/>
        <v>12.729873024948013</v>
      </c>
      <c r="D93" s="558">
        <f t="shared" si="10"/>
        <v>11.929016934551552</v>
      </c>
      <c r="E93" s="558">
        <f t="shared" si="10"/>
        <v>26.900483004618138</v>
      </c>
      <c r="F93" s="558">
        <f t="shared" si="10"/>
        <v>10.099833747465503</v>
      </c>
      <c r="G93" s="558">
        <f t="shared" si="10"/>
        <v>13.472960386752696</v>
      </c>
      <c r="H93" s="558">
        <f t="shared" si="10"/>
        <v>11.986504507294239</v>
      </c>
      <c r="I93" s="558">
        <f t="shared" si="10"/>
        <v>11.165328253410522</v>
      </c>
      <c r="J93" s="558">
        <f t="shared" si="10"/>
        <v>12.237084949871946</v>
      </c>
      <c r="K93" s="558">
        <f t="shared" si="10"/>
        <v>6.6362924511135901</v>
      </c>
      <c r="L93" s="558">
        <f t="shared" si="10"/>
        <v>6.040083488558623</v>
      </c>
      <c r="M93" s="559">
        <f t="shared" si="10"/>
        <v>11.273711583765511</v>
      </c>
    </row>
    <row r="94" spans="1:21">
      <c r="A94" s="466" t="s">
        <v>83</v>
      </c>
      <c r="B94" s="560">
        <f t="shared" ref="B94:M94" si="11">(POWER(B86/B79,1/7)-1)*100</f>
        <v>6.2314826163115677</v>
      </c>
      <c r="C94" s="561">
        <f t="shared" si="11"/>
        <v>5.8507442168631574</v>
      </c>
      <c r="D94" s="561">
        <f t="shared" si="11"/>
        <v>7.1748952819919554</v>
      </c>
      <c r="E94" s="561">
        <f t="shared" si="11"/>
        <v>-3.101382848510903</v>
      </c>
      <c r="F94" s="561">
        <f t="shared" si="11"/>
        <v>7.1404017513079898</v>
      </c>
      <c r="G94" s="561">
        <f t="shared" si="11"/>
        <v>4.6745826961259729</v>
      </c>
      <c r="H94" s="561">
        <f t="shared" si="11"/>
        <v>4.8072768418828682</v>
      </c>
      <c r="I94" s="561">
        <f t="shared" si="11"/>
        <v>3.0953151238838794</v>
      </c>
      <c r="J94" s="561">
        <f t="shared" si="11"/>
        <v>14.285199833440299</v>
      </c>
      <c r="K94" s="561">
        <f t="shared" si="11"/>
        <v>1.7179118619432554</v>
      </c>
      <c r="L94" s="561">
        <f t="shared" si="11"/>
        <v>-0.30346223114176007</v>
      </c>
      <c r="M94" s="562">
        <f t="shared" si="11"/>
        <v>2.5793013267962239</v>
      </c>
    </row>
    <row r="95" spans="1:21" s="838" customFormat="1">
      <c r="A95" s="1085"/>
      <c r="B95" s="1086"/>
      <c r="C95" s="1086"/>
      <c r="D95" s="1086"/>
      <c r="E95" s="1086"/>
      <c r="F95" s="1086"/>
      <c r="G95" s="1086"/>
      <c r="H95" s="1086"/>
      <c r="I95" s="1086"/>
      <c r="J95" s="1086"/>
      <c r="K95" s="1086"/>
      <c r="L95" s="1086"/>
      <c r="M95" s="1086"/>
    </row>
    <row r="96" spans="1:21" ht="45" customHeight="1">
      <c r="A96" s="1275" t="s">
        <v>1134</v>
      </c>
      <c r="B96" s="1275"/>
      <c r="C96" s="1275"/>
      <c r="D96" s="1275"/>
      <c r="E96" s="1275"/>
      <c r="F96" s="1275"/>
      <c r="G96" s="1275"/>
      <c r="H96" s="1275"/>
      <c r="I96" s="1275"/>
      <c r="J96" s="1275"/>
      <c r="K96" s="1275"/>
      <c r="L96" s="1275"/>
      <c r="M96" s="1275"/>
    </row>
    <row r="97" spans="1:22" ht="15.75">
      <c r="A97" s="511" t="s">
        <v>1064</v>
      </c>
    </row>
    <row r="99" spans="1:22">
      <c r="B99" s="1276" t="s">
        <v>170</v>
      </c>
      <c r="C99" s="1276"/>
      <c r="D99" s="1276"/>
      <c r="E99" s="1276"/>
      <c r="F99" s="1276"/>
      <c r="G99" s="1276"/>
      <c r="H99" s="1276"/>
      <c r="I99" s="1276"/>
      <c r="J99" s="1276"/>
      <c r="K99" s="1276"/>
      <c r="L99" s="1276"/>
      <c r="M99" s="1276"/>
    </row>
    <row r="100" spans="1:22" ht="38.25">
      <c r="B100" s="483" t="s">
        <v>88</v>
      </c>
      <c r="C100" s="483" t="s">
        <v>376</v>
      </c>
      <c r="D100" s="483" t="s">
        <v>296</v>
      </c>
      <c r="E100" s="483" t="s">
        <v>220</v>
      </c>
      <c r="F100" s="483" t="s">
        <v>656</v>
      </c>
      <c r="G100" s="483" t="s">
        <v>218</v>
      </c>
      <c r="H100" s="483" t="s">
        <v>181</v>
      </c>
      <c r="I100" s="483" t="s">
        <v>180</v>
      </c>
      <c r="J100" s="483" t="s">
        <v>655</v>
      </c>
      <c r="K100" s="483" t="s">
        <v>654</v>
      </c>
      <c r="L100" s="483" t="s">
        <v>179</v>
      </c>
      <c r="M100" s="483" t="s">
        <v>653</v>
      </c>
    </row>
    <row r="101" spans="1:22">
      <c r="A101" s="760">
        <v>1990</v>
      </c>
      <c r="B101" s="961">
        <f t="shared" ref="B101:M101" si="12">IF(ISERROR((B37/B69)*100),"..",(B37/B69)*100)</f>
        <v>59.255268036105626</v>
      </c>
      <c r="C101" s="831">
        <f t="shared" si="12"/>
        <v>10.51462770902857</v>
      </c>
      <c r="D101" s="831">
        <f t="shared" si="12"/>
        <v>5.4787729019571358</v>
      </c>
      <c r="E101" s="831">
        <f t="shared" si="12"/>
        <v>94.517313656861802</v>
      </c>
      <c r="F101" s="831">
        <f t="shared" si="12"/>
        <v>1.5920643966213746</v>
      </c>
      <c r="G101" s="831">
        <f t="shared" si="12"/>
        <v>20.7246810496646</v>
      </c>
      <c r="H101" s="831">
        <f t="shared" si="12"/>
        <v>45.120470225349848</v>
      </c>
      <c r="I101" s="831">
        <f t="shared" si="12"/>
        <v>65.324865952473388</v>
      </c>
      <c r="J101" s="831">
        <f t="shared" si="12"/>
        <v>15.165471429442718</v>
      </c>
      <c r="K101" s="831">
        <f t="shared" si="12"/>
        <v>22.89914026305097</v>
      </c>
      <c r="L101" s="831">
        <f t="shared" si="12"/>
        <v>33.892316317825369</v>
      </c>
      <c r="M101" s="832">
        <f t="shared" si="12"/>
        <v>13.396945461822856</v>
      </c>
      <c r="O101" s="963"/>
    </row>
    <row r="102" spans="1:22">
      <c r="A102" s="761">
        <v>1991</v>
      </c>
      <c r="B102" s="962">
        <f t="shared" ref="B102:M102" si="13">IF(ISERROR((B38/B70)*100),"..",(B38/B70)*100)</f>
        <v>61.899185977899776</v>
      </c>
      <c r="C102" s="806">
        <f t="shared" si="13"/>
        <v>11.143028249765216</v>
      </c>
      <c r="D102" s="806">
        <f t="shared" si="13"/>
        <v>6.0066694422794571</v>
      </c>
      <c r="E102" s="806">
        <f t="shared" si="13"/>
        <v>74.88079229184099</v>
      </c>
      <c r="F102" s="806">
        <f t="shared" si="13"/>
        <v>2.1231298466851967</v>
      </c>
      <c r="G102" s="806">
        <f t="shared" si="13"/>
        <v>22.641385749928979</v>
      </c>
      <c r="H102" s="806">
        <f t="shared" si="13"/>
        <v>43.132694723906596</v>
      </c>
      <c r="I102" s="806">
        <f t="shared" si="13"/>
        <v>61.681821675694984</v>
      </c>
      <c r="J102" s="806">
        <f t="shared" si="13"/>
        <v>20.868417653149777</v>
      </c>
      <c r="K102" s="806">
        <f t="shared" si="13"/>
        <v>18.990945779472629</v>
      </c>
      <c r="L102" s="806">
        <f t="shared" si="13"/>
        <v>37.331306551026742</v>
      </c>
      <c r="M102" s="807">
        <f t="shared" si="13"/>
        <v>13.681984283546178</v>
      </c>
      <c r="O102" s="963"/>
    </row>
    <row r="103" spans="1:22">
      <c r="A103" s="761">
        <v>1992</v>
      </c>
      <c r="B103" s="962">
        <f t="shared" ref="B103:M103" si="14">IF(ISERROR((B39/B71)*100),"..",(B39/B71)*100)</f>
        <v>64.121154753713981</v>
      </c>
      <c r="C103" s="806">
        <f t="shared" si="14"/>
        <v>10.781138297779732</v>
      </c>
      <c r="D103" s="806">
        <f t="shared" si="14"/>
        <v>6.0043139257839115</v>
      </c>
      <c r="E103" s="806">
        <f t="shared" si="14"/>
        <v>62.804280928609437</v>
      </c>
      <c r="F103" s="806">
        <f t="shared" si="14"/>
        <v>1.6869722279720742</v>
      </c>
      <c r="G103" s="806">
        <f t="shared" si="14"/>
        <v>23.315318289068792</v>
      </c>
      <c r="H103" s="806">
        <f t="shared" si="14"/>
        <v>39.693211392070005</v>
      </c>
      <c r="I103" s="806">
        <f t="shared" si="14"/>
        <v>63.764945532888405</v>
      </c>
      <c r="J103" s="806">
        <f t="shared" si="14"/>
        <v>20.524878576889293</v>
      </c>
      <c r="K103" s="806">
        <f t="shared" si="14"/>
        <v>17.547752696096577</v>
      </c>
      <c r="L103" s="806">
        <f t="shared" si="14"/>
        <v>38.837173913339981</v>
      </c>
      <c r="M103" s="807">
        <f t="shared" si="14"/>
        <v>14.52350758729472</v>
      </c>
      <c r="O103" s="963"/>
    </row>
    <row r="104" spans="1:22">
      <c r="A104" s="761">
        <v>1993</v>
      </c>
      <c r="B104" s="962">
        <f t="shared" ref="B104:M104" si="15">IF(ISERROR((B40/B72)*100),"..",(B40/B72)*100)</f>
        <v>64.407391861253643</v>
      </c>
      <c r="C104" s="806">
        <f t="shared" si="15"/>
        <v>9.4429003448859969</v>
      </c>
      <c r="D104" s="806">
        <f t="shared" si="15"/>
        <v>5.0294102426249969</v>
      </c>
      <c r="E104" s="806">
        <f t="shared" si="15"/>
        <v>47.617647668195474</v>
      </c>
      <c r="F104" s="806">
        <f t="shared" si="15"/>
        <v>1.5229621743054966</v>
      </c>
      <c r="G104" s="806">
        <f t="shared" si="15"/>
        <v>23.681207442999032</v>
      </c>
      <c r="H104" s="806">
        <f t="shared" si="15"/>
        <v>71.01956850198718</v>
      </c>
      <c r="I104" s="806">
        <f t="shared" si="15"/>
        <v>63.08398355510252</v>
      </c>
      <c r="J104" s="806">
        <f t="shared" si="15"/>
        <v>14.67913098637818</v>
      </c>
      <c r="K104" s="806">
        <f t="shared" si="15"/>
        <v>19.865599504418004</v>
      </c>
      <c r="L104" s="806">
        <f t="shared" si="15"/>
        <v>31.41131182175117</v>
      </c>
      <c r="M104" s="807">
        <f t="shared" si="15"/>
        <v>16.037921387684662</v>
      </c>
      <c r="O104" s="963"/>
    </row>
    <row r="105" spans="1:22">
      <c r="A105" s="761">
        <v>1994</v>
      </c>
      <c r="B105" s="962">
        <f t="shared" ref="B105:M105" si="16">IF(ISERROR((B41/B73)*100),"..",(B41/B73)*100)</f>
        <v>64.12187439433032</v>
      </c>
      <c r="C105" s="806">
        <f t="shared" si="16"/>
        <v>9.6952253046378853</v>
      </c>
      <c r="D105" s="806">
        <f t="shared" si="16"/>
        <v>4.5545173414715148</v>
      </c>
      <c r="E105" s="806">
        <f t="shared" si="16"/>
        <v>36.410569912406743</v>
      </c>
      <c r="F105" s="806">
        <f t="shared" si="16"/>
        <v>3.5575891247474463</v>
      </c>
      <c r="G105" s="806">
        <f t="shared" si="16"/>
        <v>23.36078605311495</v>
      </c>
      <c r="H105" s="806">
        <f t="shared" si="16"/>
        <v>65.079033291908075</v>
      </c>
      <c r="I105" s="806">
        <f t="shared" si="16"/>
        <v>51.191430722562323</v>
      </c>
      <c r="J105" s="806">
        <f t="shared" si="16"/>
        <v>15.887109021513664</v>
      </c>
      <c r="K105" s="806">
        <f t="shared" si="16"/>
        <v>21.766823440749985</v>
      </c>
      <c r="L105" s="806">
        <f t="shared" si="16"/>
        <v>27.812440564277608</v>
      </c>
      <c r="M105" s="807">
        <f t="shared" si="16"/>
        <v>17.367653616567818</v>
      </c>
      <c r="O105" s="963"/>
    </row>
    <row r="106" spans="1:22">
      <c r="A106" s="761">
        <v>1995</v>
      </c>
      <c r="B106" s="962">
        <f t="shared" ref="B106:M106" si="17">IF(ISERROR((B42/B74)*100),"..",(B42/B74)*100)</f>
        <v>61.701843014681678</v>
      </c>
      <c r="C106" s="806">
        <f t="shared" si="17"/>
        <v>9.496864995815006</v>
      </c>
      <c r="D106" s="806">
        <f t="shared" si="17"/>
        <v>4.9126764370079155</v>
      </c>
      <c r="E106" s="806">
        <f t="shared" si="17"/>
        <v>28.284866202283677</v>
      </c>
      <c r="F106" s="806">
        <f t="shared" si="17"/>
        <v>2.6539011282421932</v>
      </c>
      <c r="G106" s="806">
        <f t="shared" si="17"/>
        <v>22.461637544056789</v>
      </c>
      <c r="H106" s="806">
        <f t="shared" si="17"/>
        <v>68.643314316545556</v>
      </c>
      <c r="I106" s="806">
        <f t="shared" si="17"/>
        <v>59.096591421080817</v>
      </c>
      <c r="J106" s="806">
        <f t="shared" si="17"/>
        <v>15.156488424520232</v>
      </c>
      <c r="K106" s="806">
        <f t="shared" si="17"/>
        <v>23.612308217487797</v>
      </c>
      <c r="L106" s="806">
        <f t="shared" si="17"/>
        <v>28.984503428053078</v>
      </c>
      <c r="M106" s="807">
        <f t="shared" si="17"/>
        <v>17.802737074664034</v>
      </c>
      <c r="O106" s="963"/>
    </row>
    <row r="107" spans="1:22">
      <c r="A107" s="761">
        <v>1996</v>
      </c>
      <c r="B107" s="962">
        <f t="shared" ref="B107:M107" si="18">IF(ISERROR((B43/B75)*100),"..",(B43/B75)*100)</f>
        <v>59.123149616714798</v>
      </c>
      <c r="C107" s="806">
        <f t="shared" si="18"/>
        <v>10.53619706114355</v>
      </c>
      <c r="D107" s="806">
        <f t="shared" si="18"/>
        <v>3.7216112456142501</v>
      </c>
      <c r="E107" s="806">
        <f t="shared" si="18"/>
        <v>28.411626328610566</v>
      </c>
      <c r="F107" s="806">
        <f t="shared" si="18"/>
        <v>7.9892142652599984</v>
      </c>
      <c r="G107" s="806">
        <f t="shared" si="18"/>
        <v>22.264122249695056</v>
      </c>
      <c r="H107" s="806">
        <f t="shared" si="18"/>
        <v>58.360019174308142</v>
      </c>
      <c r="I107" s="806">
        <f t="shared" si="18"/>
        <v>61.273198006625904</v>
      </c>
      <c r="J107" s="806">
        <f t="shared" si="18"/>
        <v>11.761027208303588</v>
      </c>
      <c r="K107" s="806">
        <f t="shared" si="18"/>
        <v>24.712991945022612</v>
      </c>
      <c r="L107" s="806">
        <f t="shared" si="18"/>
        <v>30.639387642230631</v>
      </c>
      <c r="M107" s="807">
        <f t="shared" si="18"/>
        <v>25.242641915709484</v>
      </c>
      <c r="O107" s="963"/>
    </row>
    <row r="108" spans="1:22">
      <c r="A108" s="761">
        <v>1997</v>
      </c>
      <c r="B108" s="962">
        <f t="shared" ref="B108:M108" si="19">IF(ISERROR((B44/B76)*100),"..",(B44/B76)*100)</f>
        <v>56.487323922487896</v>
      </c>
      <c r="C108" s="806">
        <f t="shared" si="19"/>
        <v>8.7513715365849425</v>
      </c>
      <c r="D108" s="806">
        <f t="shared" si="19"/>
        <v>3.3727218083038566</v>
      </c>
      <c r="E108" s="806">
        <f t="shared" si="19"/>
        <v>24.053735374544281</v>
      </c>
      <c r="F108" s="806">
        <f t="shared" si="19"/>
        <v>5.996027464622431</v>
      </c>
      <c r="G108" s="806">
        <f t="shared" si="19"/>
        <v>20.614447638069752</v>
      </c>
      <c r="H108" s="806">
        <f t="shared" si="19"/>
        <v>60.264731117592788</v>
      </c>
      <c r="I108" s="806">
        <f t="shared" si="19"/>
        <v>59.298663444318109</v>
      </c>
      <c r="J108" s="806">
        <f t="shared" si="19"/>
        <v>14.402231193648095</v>
      </c>
      <c r="K108" s="806">
        <f t="shared" si="19"/>
        <v>20.512355502308608</v>
      </c>
      <c r="L108" s="806">
        <f t="shared" si="19"/>
        <v>39.18724510381972</v>
      </c>
      <c r="M108" s="807">
        <f t="shared" si="19"/>
        <v>23.144537692095891</v>
      </c>
      <c r="O108" s="963"/>
    </row>
    <row r="109" spans="1:22">
      <c r="A109" s="761">
        <v>1998</v>
      </c>
      <c r="B109" s="962">
        <f t="shared" ref="B109:M109" si="20">IF(ISERROR((B45/B77)*100),"..",(B45/B77)*100)</f>
        <v>54.386842640812795</v>
      </c>
      <c r="C109" s="806">
        <f t="shared" si="20"/>
        <v>11.74277546904607</v>
      </c>
      <c r="D109" s="962" t="str">
        <f t="shared" si="20"/>
        <v>..</v>
      </c>
      <c r="E109" s="962" t="str">
        <f t="shared" si="20"/>
        <v>..</v>
      </c>
      <c r="F109" s="962" t="str">
        <f t="shared" si="20"/>
        <v>..</v>
      </c>
      <c r="G109" s="806">
        <f t="shared" si="20"/>
        <v>21.791502044691207</v>
      </c>
      <c r="H109" s="806">
        <f t="shared" si="20"/>
        <v>71.384012447061338</v>
      </c>
      <c r="I109" s="806">
        <f t="shared" si="20"/>
        <v>50.34819530338639</v>
      </c>
      <c r="J109" s="806">
        <f t="shared" si="20"/>
        <v>20.908685877574289</v>
      </c>
      <c r="K109" s="806">
        <f t="shared" si="20"/>
        <v>52.972444195737786</v>
      </c>
      <c r="L109" s="806">
        <f t="shared" si="20"/>
        <v>49.985417198885266</v>
      </c>
      <c r="M109" s="807">
        <f t="shared" si="20"/>
        <v>24.77813694633149</v>
      </c>
      <c r="O109" s="963"/>
    </row>
    <row r="110" spans="1:22">
      <c r="A110" s="761">
        <v>1999</v>
      </c>
      <c r="B110" s="962">
        <f t="shared" ref="B110:M110" si="21">IF(ISERROR((B46/B78)*100),"..",(B46/B78)*100)</f>
        <v>51.187528713823546</v>
      </c>
      <c r="C110" s="806">
        <f t="shared" si="21"/>
        <v>14.072413318302992</v>
      </c>
      <c r="D110" s="806">
        <f t="shared" si="21"/>
        <v>5.2839631690576514</v>
      </c>
      <c r="E110" s="806">
        <f t="shared" si="21"/>
        <v>45.170595270872653</v>
      </c>
      <c r="F110" s="806">
        <f t="shared" si="21"/>
        <v>6.315738049630311</v>
      </c>
      <c r="G110" s="806">
        <f t="shared" si="21"/>
        <v>24.192460190329054</v>
      </c>
      <c r="H110" s="806">
        <f t="shared" si="21"/>
        <v>63.820622299959304</v>
      </c>
      <c r="I110" s="806">
        <f t="shared" si="21"/>
        <v>60.545447027291601</v>
      </c>
      <c r="J110" s="806">
        <f t="shared" si="21"/>
        <v>19.72739205738036</v>
      </c>
      <c r="K110" s="806">
        <f t="shared" si="21"/>
        <v>65.700330447329051</v>
      </c>
      <c r="L110" s="806">
        <f t="shared" si="21"/>
        <v>61.923918126425207</v>
      </c>
      <c r="M110" s="807">
        <f t="shared" si="21"/>
        <v>25.891448200649659</v>
      </c>
      <c r="O110" s="963"/>
    </row>
    <row r="111" spans="1:22">
      <c r="A111" s="761">
        <v>2000</v>
      </c>
      <c r="B111" s="962">
        <f t="shared" ref="B111:M111" si="22">IF(ISERROR((B47/B79)*100),"..",(B47/B79)*100)</f>
        <v>48.329945993695908</v>
      </c>
      <c r="C111" s="806">
        <f t="shared" si="22"/>
        <v>16.626015200548203</v>
      </c>
      <c r="D111" s="806">
        <f t="shared" si="22"/>
        <v>4.7779771623188871</v>
      </c>
      <c r="E111" s="806">
        <f t="shared" si="22"/>
        <v>51.035686185566441</v>
      </c>
      <c r="F111" s="806">
        <f t="shared" si="22"/>
        <v>15.159757249210603</v>
      </c>
      <c r="G111" s="806">
        <f t="shared" si="22"/>
        <v>24.543158934226195</v>
      </c>
      <c r="H111" s="806">
        <f t="shared" si="22"/>
        <v>57.647814605430078</v>
      </c>
      <c r="I111" s="806">
        <f t="shared" si="22"/>
        <v>58.628236682361113</v>
      </c>
      <c r="J111" s="806">
        <f t="shared" si="22"/>
        <v>14.446454364572334</v>
      </c>
      <c r="K111" s="806">
        <f t="shared" si="22"/>
        <v>52.391302612907232</v>
      </c>
      <c r="L111" s="806">
        <f t="shared" si="22"/>
        <v>71.743564345799498</v>
      </c>
      <c r="M111" s="807">
        <f t="shared" si="22"/>
        <v>24.603094825683979</v>
      </c>
      <c r="O111" s="963"/>
      <c r="V111" s="964"/>
    </row>
    <row r="112" spans="1:22">
      <c r="A112" s="761">
        <v>2001</v>
      </c>
      <c r="B112" s="962">
        <f t="shared" ref="B112:M112" si="23">IF(ISERROR((B48/B80)*100),"..",(B48/B80)*100)</f>
        <v>45.95796199163766</v>
      </c>
      <c r="C112" s="806">
        <f t="shared" si="23"/>
        <v>13.985899247743205</v>
      </c>
      <c r="D112" s="806">
        <f t="shared" si="23"/>
        <v>3.3303633805788864</v>
      </c>
      <c r="E112" s="806">
        <f t="shared" si="23"/>
        <v>54.828872483866753</v>
      </c>
      <c r="F112" s="806">
        <f t="shared" si="23"/>
        <v>13.485005136573532</v>
      </c>
      <c r="G112" s="806">
        <f t="shared" si="23"/>
        <v>25.084319409262779</v>
      </c>
      <c r="H112" s="806">
        <f t="shared" si="23"/>
        <v>55.840307120780018</v>
      </c>
      <c r="I112" s="806">
        <f t="shared" si="23"/>
        <v>56.381287670684898</v>
      </c>
      <c r="J112" s="806">
        <f t="shared" si="23"/>
        <v>25.543590270000905</v>
      </c>
      <c r="K112" s="806">
        <f t="shared" si="23"/>
        <v>54.018009960272806</v>
      </c>
      <c r="L112" s="806">
        <f t="shared" si="23"/>
        <v>70.683657711438258</v>
      </c>
      <c r="M112" s="807">
        <f t="shared" si="23"/>
        <v>25.518621836177569</v>
      </c>
      <c r="O112" s="963"/>
    </row>
    <row r="113" spans="1:15">
      <c r="A113" s="761">
        <v>2002</v>
      </c>
      <c r="B113" s="962">
        <f t="shared" ref="B113:M113" si="24">IF(ISERROR((B49/B81)*100),"..",(B49/B81)*100)</f>
        <v>43.245808511988535</v>
      </c>
      <c r="C113" s="806">
        <f t="shared" si="24"/>
        <v>15.847185833714905</v>
      </c>
      <c r="D113" s="806">
        <f t="shared" si="24"/>
        <v>3.4315789463543633</v>
      </c>
      <c r="E113" s="806">
        <f t="shared" si="24"/>
        <v>70.284820364103666</v>
      </c>
      <c r="F113" s="806">
        <f t="shared" si="24"/>
        <v>16.520019161885166</v>
      </c>
      <c r="G113" s="806">
        <f t="shared" si="24"/>
        <v>23.488082281428284</v>
      </c>
      <c r="H113" s="806">
        <f t="shared" si="24"/>
        <v>60.469747284993915</v>
      </c>
      <c r="I113" s="806">
        <f t="shared" si="24"/>
        <v>58.221430059059422</v>
      </c>
      <c r="J113" s="806">
        <f t="shared" si="24"/>
        <v>36.375829759957604</v>
      </c>
      <c r="K113" s="806">
        <f t="shared" si="24"/>
        <v>58.757465972105535</v>
      </c>
      <c r="L113" s="806">
        <f t="shared" si="24"/>
        <v>65.8753578082719</v>
      </c>
      <c r="M113" s="807">
        <f t="shared" si="24"/>
        <v>25.909643429774388</v>
      </c>
      <c r="O113" s="963"/>
    </row>
    <row r="114" spans="1:15">
      <c r="A114" s="761">
        <v>2003</v>
      </c>
      <c r="B114" s="962">
        <f t="shared" ref="B114:M114" si="25">IF(ISERROR((B50/B82)*100),"..",(B50/B82)*100)</f>
        <v>42.104367718832911</v>
      </c>
      <c r="C114" s="806">
        <f t="shared" si="25"/>
        <v>30.909919601584047</v>
      </c>
      <c r="D114" s="806">
        <f t="shared" si="25"/>
        <v>14.506079453573859</v>
      </c>
      <c r="E114" s="806">
        <f t="shared" si="25"/>
        <v>105.97167822405305</v>
      </c>
      <c r="F114" s="806">
        <f t="shared" si="25"/>
        <v>29.044057451101622</v>
      </c>
      <c r="G114" s="806">
        <f t="shared" si="25"/>
        <v>27.262437387250888</v>
      </c>
      <c r="H114" s="806">
        <f t="shared" si="25"/>
        <v>76.688360319388892</v>
      </c>
      <c r="I114" s="806">
        <f t="shared" si="25"/>
        <v>70.713222645239625</v>
      </c>
      <c r="J114" s="806">
        <f t="shared" si="25"/>
        <v>42.730632280040993</v>
      </c>
      <c r="K114" s="806">
        <f t="shared" si="25"/>
        <v>72.505875748872953</v>
      </c>
      <c r="L114" s="806">
        <f t="shared" si="25"/>
        <v>97.917010492412004</v>
      </c>
      <c r="M114" s="807">
        <f t="shared" si="25"/>
        <v>31.842868924051011</v>
      </c>
      <c r="O114" s="963"/>
    </row>
    <row r="115" spans="1:15">
      <c r="A115" s="761">
        <v>2004</v>
      </c>
      <c r="B115" s="962">
        <f t="shared" ref="B115:M115" si="26">IF(ISERROR((B51/B83)*100),"..",(B51/B83)*100)</f>
        <v>43.212690571225792</v>
      </c>
      <c r="C115" s="806">
        <f t="shared" si="26"/>
        <v>37.018266740631297</v>
      </c>
      <c r="D115" s="806">
        <f t="shared" si="26"/>
        <v>19.97794146427475</v>
      </c>
      <c r="E115" s="806">
        <f t="shared" si="26"/>
        <v>157.74188807499092</v>
      </c>
      <c r="F115" s="806">
        <f t="shared" si="26"/>
        <v>23.741202767204211</v>
      </c>
      <c r="G115" s="806">
        <f t="shared" si="26"/>
        <v>30.749975919398885</v>
      </c>
      <c r="H115" s="806">
        <f t="shared" si="26"/>
        <v>119.35118106146476</v>
      </c>
      <c r="I115" s="806">
        <f t="shared" si="26"/>
        <v>71.269215494822575</v>
      </c>
      <c r="J115" s="806">
        <f t="shared" si="26"/>
        <v>43.676576121040952</v>
      </c>
      <c r="K115" s="806">
        <f t="shared" si="26"/>
        <v>69.613223228998891</v>
      </c>
      <c r="L115" s="806">
        <f t="shared" si="26"/>
        <v>142.23076115785904</v>
      </c>
      <c r="M115" s="807">
        <f t="shared" si="26"/>
        <v>39.740911265545485</v>
      </c>
      <c r="O115" s="963"/>
    </row>
    <row r="116" spans="1:15">
      <c r="A116" s="761">
        <v>2005</v>
      </c>
      <c r="B116" s="962">
        <f t="shared" ref="B116:M116" si="27">IF(ISERROR((B52/B84)*100),"..",(B52/B84)*100)</f>
        <v>45.799217217213453</v>
      </c>
      <c r="C116" s="806">
        <f t="shared" si="27"/>
        <v>43.231363141194571</v>
      </c>
      <c r="D116" s="806">
        <f t="shared" si="27"/>
        <v>22.0385191530148</v>
      </c>
      <c r="E116" s="806">
        <f t="shared" si="27"/>
        <v>187.91020650855501</v>
      </c>
      <c r="F116" s="806">
        <f t="shared" si="27"/>
        <v>28.684380032214673</v>
      </c>
      <c r="G116" s="806">
        <f t="shared" si="27"/>
        <v>36.01165792568878</v>
      </c>
      <c r="H116" s="806">
        <f t="shared" si="27"/>
        <v>158.0560730906916</v>
      </c>
      <c r="I116" s="806">
        <f t="shared" si="27"/>
        <v>83.274508338647848</v>
      </c>
      <c r="J116" s="806">
        <f t="shared" si="27"/>
        <v>44.783808420682185</v>
      </c>
      <c r="K116" s="806">
        <f t="shared" si="27"/>
        <v>84.035016897159267</v>
      </c>
      <c r="L116" s="806">
        <f t="shared" si="27"/>
        <v>151.34059892059676</v>
      </c>
      <c r="M116" s="807">
        <f t="shared" si="27"/>
        <v>44.686533737297161</v>
      </c>
      <c r="O116" s="963"/>
    </row>
    <row r="117" spans="1:15">
      <c r="A117" s="761">
        <v>2006</v>
      </c>
      <c r="B117" s="962">
        <f t="shared" ref="B117:M117" si="28">IF(ISERROR((B53/B85)*100),"..",(B53/B85)*100)</f>
        <v>47.975296212105498</v>
      </c>
      <c r="C117" s="806">
        <f t="shared" si="28"/>
        <v>44.558217454969665</v>
      </c>
      <c r="D117" s="806">
        <f t="shared" si="28"/>
        <v>20.340795852399896</v>
      </c>
      <c r="E117" s="806">
        <f t="shared" si="28"/>
        <v>239.01667242605825</v>
      </c>
      <c r="F117" s="806">
        <f t="shared" si="28"/>
        <v>30.613408399038534</v>
      </c>
      <c r="G117" s="806">
        <f t="shared" si="28"/>
        <v>39.445396143214403</v>
      </c>
      <c r="H117" s="806">
        <f t="shared" si="28"/>
        <v>142.87056509439989</v>
      </c>
      <c r="I117" s="806">
        <f t="shared" si="28"/>
        <v>82.561877759683469</v>
      </c>
      <c r="J117" s="806">
        <f t="shared" si="28"/>
        <v>58.077928864188408</v>
      </c>
      <c r="K117" s="806">
        <f t="shared" si="28"/>
        <v>86.01488645774775</v>
      </c>
      <c r="L117" s="806">
        <f t="shared" si="28"/>
        <v>157.81826808512028</v>
      </c>
      <c r="M117" s="807">
        <f t="shared" si="28"/>
        <v>50.325027043200684</v>
      </c>
      <c r="O117" s="963"/>
    </row>
    <row r="118" spans="1:15">
      <c r="A118" s="761">
        <v>2007</v>
      </c>
      <c r="B118" s="962">
        <f t="shared" ref="B118:M118" si="29">IF(ISERROR((B54/B86)*100),"..",(B54/B86)*100)</f>
        <v>48.455516470961292</v>
      </c>
      <c r="C118" s="806">
        <f t="shared" si="29"/>
        <v>43.824863489162453</v>
      </c>
      <c r="D118" s="806">
        <f t="shared" si="29"/>
        <v>19.051847043535247</v>
      </c>
      <c r="E118" s="806">
        <f t="shared" si="29"/>
        <v>288.00301627459788</v>
      </c>
      <c r="F118" s="806">
        <f t="shared" si="29"/>
        <v>30.19640848553718</v>
      </c>
      <c r="G118" s="806">
        <f t="shared" si="29"/>
        <v>45.614238734892375</v>
      </c>
      <c r="H118" s="806">
        <f t="shared" si="29"/>
        <v>176.10581501476202</v>
      </c>
      <c r="I118" s="806">
        <f t="shared" si="29"/>
        <v>104.38662736137896</v>
      </c>
      <c r="J118" s="806">
        <f t="shared" si="29"/>
        <v>63.96518432065713</v>
      </c>
      <c r="K118" s="806">
        <f t="shared" si="29"/>
        <v>127.77235111611083</v>
      </c>
      <c r="L118" s="806">
        <f t="shared" si="29"/>
        <v>180.0709786289377</v>
      </c>
      <c r="M118" s="807">
        <f t="shared" si="29"/>
        <v>58.367615668271597</v>
      </c>
      <c r="O118" s="963"/>
    </row>
    <row r="119" spans="1:15">
      <c r="A119" s="465">
        <v>2008</v>
      </c>
      <c r="B119" s="806">
        <f t="shared" ref="B119:M119" si="30">IF(ISERROR((B55/B87)*100),"..",(B55/B87)*100)</f>
        <v>47.966665751473279</v>
      </c>
      <c r="C119" s="806" t="str">
        <f t="shared" si="30"/>
        <v>..</v>
      </c>
      <c r="D119" s="806" t="str">
        <f t="shared" si="30"/>
        <v>..</v>
      </c>
      <c r="E119" s="806" t="str">
        <f t="shared" si="30"/>
        <v>..</v>
      </c>
      <c r="F119" s="806" t="str">
        <f t="shared" si="30"/>
        <v>..</v>
      </c>
      <c r="G119" s="806" t="str">
        <f t="shared" si="30"/>
        <v>..</v>
      </c>
      <c r="H119" s="806" t="str">
        <f t="shared" si="30"/>
        <v>..</v>
      </c>
      <c r="I119" s="806" t="str">
        <f t="shared" si="30"/>
        <v>..</v>
      </c>
      <c r="J119" s="806" t="str">
        <f t="shared" si="30"/>
        <v>..</v>
      </c>
      <c r="K119" s="806" t="str">
        <f t="shared" si="30"/>
        <v>..</v>
      </c>
      <c r="L119" s="806" t="str">
        <f t="shared" si="30"/>
        <v>..</v>
      </c>
      <c r="M119" s="807" t="str">
        <f t="shared" si="30"/>
        <v>..</v>
      </c>
      <c r="O119" s="963"/>
    </row>
    <row r="120" spans="1:15">
      <c r="A120" s="465">
        <v>2009</v>
      </c>
      <c r="B120" s="806">
        <f t="shared" ref="B120:M120" si="31">IF(ISERROR((B56/B88)*100),"..",(B56/B88)*100)</f>
        <v>45.311074546857469</v>
      </c>
      <c r="C120" s="806" t="str">
        <f t="shared" si="31"/>
        <v>..</v>
      </c>
      <c r="D120" s="806" t="str">
        <f t="shared" si="31"/>
        <v>..</v>
      </c>
      <c r="E120" s="806" t="str">
        <f t="shared" si="31"/>
        <v>..</v>
      </c>
      <c r="F120" s="806" t="str">
        <f t="shared" si="31"/>
        <v>..</v>
      </c>
      <c r="G120" s="806" t="str">
        <f t="shared" si="31"/>
        <v>..</v>
      </c>
      <c r="H120" s="806" t="str">
        <f t="shared" si="31"/>
        <v>..</v>
      </c>
      <c r="I120" s="806" t="str">
        <f t="shared" si="31"/>
        <v>..</v>
      </c>
      <c r="J120" s="806" t="str">
        <f t="shared" si="31"/>
        <v>..</v>
      </c>
      <c r="K120" s="806" t="str">
        <f t="shared" si="31"/>
        <v>..</v>
      </c>
      <c r="L120" s="806" t="str">
        <f t="shared" si="31"/>
        <v>..</v>
      </c>
      <c r="M120" s="807" t="str">
        <f t="shared" si="31"/>
        <v>..</v>
      </c>
      <c r="O120" s="963"/>
    </row>
    <row r="121" spans="1:15">
      <c r="A121" s="466">
        <v>2010</v>
      </c>
      <c r="B121" s="517" t="str">
        <f t="shared" ref="B121:M121" si="32">IF(ISERROR((B57/B89)*100),"..",(B57/B89)*100)</f>
        <v>..</v>
      </c>
      <c r="C121" s="517" t="str">
        <f t="shared" si="32"/>
        <v>..</v>
      </c>
      <c r="D121" s="517" t="str">
        <f t="shared" si="32"/>
        <v>..</v>
      </c>
      <c r="E121" s="517" t="str">
        <f t="shared" si="32"/>
        <v>..</v>
      </c>
      <c r="F121" s="517" t="str">
        <f t="shared" si="32"/>
        <v>..</v>
      </c>
      <c r="G121" s="517" t="str">
        <f t="shared" si="32"/>
        <v>..</v>
      </c>
      <c r="H121" s="517" t="str">
        <f t="shared" si="32"/>
        <v>..</v>
      </c>
      <c r="I121" s="517" t="str">
        <f t="shared" si="32"/>
        <v>..</v>
      </c>
      <c r="J121" s="517" t="str">
        <f t="shared" si="32"/>
        <v>..</v>
      </c>
      <c r="K121" s="517" t="str">
        <f t="shared" si="32"/>
        <v>..</v>
      </c>
      <c r="L121" s="517" t="str">
        <f t="shared" si="32"/>
        <v>..</v>
      </c>
      <c r="M121" s="809" t="str">
        <f t="shared" si="32"/>
        <v>..</v>
      </c>
    </row>
    <row r="122" spans="1:15">
      <c r="A122" s="836"/>
      <c r="B122" s="806"/>
      <c r="C122" s="806"/>
      <c r="D122" s="806"/>
      <c r="E122" s="806"/>
      <c r="F122" s="806"/>
      <c r="G122" s="806"/>
      <c r="H122" s="806"/>
      <c r="I122" s="806"/>
      <c r="J122" s="806"/>
      <c r="K122" s="806"/>
      <c r="L122" s="806"/>
      <c r="M122" s="806"/>
    </row>
    <row r="123" spans="1:15" ht="45" customHeight="1">
      <c r="A123" s="1275" t="s">
        <v>1134</v>
      </c>
      <c r="B123" s="1275"/>
      <c r="C123" s="1275"/>
      <c r="D123" s="1275"/>
      <c r="E123" s="1275"/>
      <c r="F123" s="1275"/>
      <c r="G123" s="1275"/>
      <c r="H123" s="1275"/>
      <c r="I123" s="1275"/>
      <c r="J123" s="1275"/>
      <c r="K123" s="1275"/>
      <c r="L123" s="1275"/>
      <c r="M123" s="1275"/>
    </row>
    <row r="124" spans="1:15" ht="15">
      <c r="A124" s="1082"/>
      <c r="B124" s="929"/>
      <c r="C124" s="929"/>
      <c r="D124" s="929"/>
      <c r="E124" s="929"/>
      <c r="F124" s="929"/>
      <c r="G124" s="929"/>
      <c r="H124" s="929"/>
      <c r="I124" s="929"/>
      <c r="J124" s="929"/>
      <c r="K124" s="929"/>
      <c r="L124" s="929"/>
      <c r="M124" s="929"/>
    </row>
  </sheetData>
  <mergeCells count="8">
    <mergeCell ref="A123:M123"/>
    <mergeCell ref="A32:M32"/>
    <mergeCell ref="B3:M3"/>
    <mergeCell ref="B35:M35"/>
    <mergeCell ref="B67:M67"/>
    <mergeCell ref="B99:M99"/>
    <mergeCell ref="A64:M64"/>
    <mergeCell ref="A96:M96"/>
  </mergeCells>
  <pageMargins left="0.70866141732283472" right="0.70866141732283472" top="0.74803149606299213" bottom="0.74803149606299213" header="0.31496062992125984" footer="0.31496062992125984"/>
  <pageSetup scale="60" orientation="landscape" horizontalDpi="0" verticalDpi="0" r:id="rId1"/>
  <rowBreaks count="3" manualBreakCount="3">
    <brk id="32" max="12" man="1"/>
    <brk id="64" max="12" man="1"/>
    <brk id="96" max="12" man="1"/>
  </rowBreaks>
  <colBreaks count="1" manualBreakCount="1">
    <brk id="13" max="1048575" man="1"/>
  </colBreaks>
</worksheet>
</file>

<file path=xl/worksheets/sheet73.xml><?xml version="1.0" encoding="utf-8"?>
<worksheet xmlns="http://schemas.openxmlformats.org/spreadsheetml/2006/main" xmlns:r="http://schemas.openxmlformats.org/officeDocument/2006/relationships">
  <dimension ref="A1:K56"/>
  <sheetViews>
    <sheetView zoomScaleNormal="100" workbookViewId="0"/>
  </sheetViews>
  <sheetFormatPr defaultRowHeight="12.75"/>
  <cols>
    <col min="1" max="1" width="40.7109375" style="965" customWidth="1"/>
    <col min="2" max="7" width="10.7109375" style="965" customWidth="1"/>
    <col min="8" max="16384" width="9.140625" style="965"/>
  </cols>
  <sheetData>
    <row r="1" spans="1:7" ht="15.75">
      <c r="A1" s="989" t="s">
        <v>1135</v>
      </c>
    </row>
    <row r="2" spans="1:7" ht="15.75">
      <c r="A2" s="989" t="s">
        <v>1136</v>
      </c>
    </row>
    <row r="4" spans="1:7">
      <c r="B4" s="1277" t="s">
        <v>154</v>
      </c>
      <c r="C4" s="1278"/>
      <c r="D4" s="1279"/>
      <c r="E4" s="1278" t="s">
        <v>143</v>
      </c>
      <c r="F4" s="1278"/>
      <c r="G4" s="1279"/>
    </row>
    <row r="5" spans="1:7">
      <c r="B5" s="1033" t="s">
        <v>1053</v>
      </c>
      <c r="C5" s="1034" t="s">
        <v>1052</v>
      </c>
      <c r="D5" s="1035" t="s">
        <v>83</v>
      </c>
      <c r="E5" s="1034" t="s">
        <v>1053</v>
      </c>
      <c r="F5" s="1034" t="s">
        <v>1052</v>
      </c>
      <c r="G5" s="1035" t="s">
        <v>83</v>
      </c>
    </row>
    <row r="6" spans="1:7">
      <c r="B6" s="1277" t="s">
        <v>912</v>
      </c>
      <c r="C6" s="1278"/>
      <c r="D6" s="1278"/>
      <c r="E6" s="1278"/>
      <c r="F6" s="1278"/>
      <c r="G6" s="1279"/>
    </row>
    <row r="7" spans="1:7">
      <c r="A7" s="966" t="s">
        <v>88</v>
      </c>
      <c r="B7" s="967">
        <v>8.0083174091319265</v>
      </c>
      <c r="C7" s="968">
        <v>9.2414055395281238</v>
      </c>
      <c r="D7" s="969">
        <v>6.2708687502976312</v>
      </c>
      <c r="E7" s="968">
        <v>9.2942767618546362</v>
      </c>
      <c r="F7" s="968">
        <v>11.49062370323286</v>
      </c>
      <c r="G7" s="969">
        <v>6.2314826163115677</v>
      </c>
    </row>
    <row r="8" spans="1:7">
      <c r="A8" s="970" t="s">
        <v>376</v>
      </c>
      <c r="B8" s="971">
        <v>19.466336148989182</v>
      </c>
      <c r="C8" s="972">
        <v>18.015335436328208</v>
      </c>
      <c r="D8" s="973">
        <v>21.570195649419645</v>
      </c>
      <c r="E8" s="972">
        <v>9.8447411910777873</v>
      </c>
      <c r="F8" s="972">
        <v>12.729873024948013</v>
      </c>
      <c r="G8" s="973">
        <v>5.8507442168631574</v>
      </c>
    </row>
    <row r="9" spans="1:7">
      <c r="A9" s="974" t="s">
        <v>296</v>
      </c>
      <c r="B9" s="971">
        <v>18.309478108123443</v>
      </c>
      <c r="C9" s="972">
        <v>10.407548392731547</v>
      </c>
      <c r="D9" s="973">
        <v>30.588927741811389</v>
      </c>
      <c r="E9" s="972">
        <v>9.9464169099915178</v>
      </c>
      <c r="F9" s="972">
        <v>11.929016934551552</v>
      </c>
      <c r="G9" s="973">
        <v>7.1748952819919554</v>
      </c>
    </row>
    <row r="10" spans="1:7">
      <c r="A10" s="974" t="s">
        <v>220</v>
      </c>
      <c r="B10" s="971">
        <v>21.252492495444763</v>
      </c>
      <c r="C10" s="972">
        <v>19.316233110757342</v>
      </c>
      <c r="D10" s="973">
        <v>24.073210163191217</v>
      </c>
      <c r="E10" s="972">
        <v>13.560373459818331</v>
      </c>
      <c r="F10" s="972">
        <v>26.900483004618138</v>
      </c>
      <c r="G10" s="973">
        <v>-3.101382848510903</v>
      </c>
    </row>
    <row r="11" spans="1:7">
      <c r="A11" s="974" t="s">
        <v>656</v>
      </c>
      <c r="B11" s="971">
        <v>29.446480299270348</v>
      </c>
      <c r="C11" s="972">
        <v>37.930345749827701</v>
      </c>
      <c r="D11" s="973">
        <v>18.223859765077364</v>
      </c>
      <c r="E11" s="972">
        <v>8.8714707189176742</v>
      </c>
      <c r="F11" s="972">
        <v>10.099833747465503</v>
      </c>
      <c r="G11" s="973">
        <v>7.1404017513079898</v>
      </c>
    </row>
    <row r="12" spans="1:7">
      <c r="A12" s="970" t="s">
        <v>218</v>
      </c>
      <c r="B12" s="971">
        <v>14.977600483178088</v>
      </c>
      <c r="C12" s="972">
        <v>15.408194216387926</v>
      </c>
      <c r="D12" s="973">
        <v>14.365251993800188</v>
      </c>
      <c r="E12" s="972">
        <v>9.7639077169156643</v>
      </c>
      <c r="F12" s="972">
        <v>13.472960386752696</v>
      </c>
      <c r="G12" s="973">
        <v>4.6745826961259729</v>
      </c>
    </row>
    <row r="13" spans="1:7">
      <c r="A13" s="974" t="s">
        <v>181</v>
      </c>
      <c r="B13" s="971">
        <v>18.060796150844084</v>
      </c>
      <c r="C13" s="972">
        <v>14.76424715959006</v>
      </c>
      <c r="D13" s="973">
        <v>22.935084476000945</v>
      </c>
      <c r="E13" s="972">
        <v>8.9726388095219498</v>
      </c>
      <c r="F13" s="972">
        <v>11.986504507294239</v>
      </c>
      <c r="G13" s="973">
        <v>4.8072768418828682</v>
      </c>
    </row>
    <row r="14" spans="1:7">
      <c r="A14" s="974" t="s">
        <v>180</v>
      </c>
      <c r="B14" s="971">
        <v>10.781339412740332</v>
      </c>
      <c r="C14" s="972">
        <v>9.9694834909173089</v>
      </c>
      <c r="D14" s="973">
        <v>11.951541553434319</v>
      </c>
      <c r="E14" s="972">
        <v>7.7685702560744696</v>
      </c>
      <c r="F14" s="972">
        <v>11.165328253410522</v>
      </c>
      <c r="G14" s="973">
        <v>3.0953151238838794</v>
      </c>
    </row>
    <row r="15" spans="1:7">
      <c r="A15" s="974" t="s">
        <v>655</v>
      </c>
      <c r="B15" s="971">
        <v>23.06656715987603</v>
      </c>
      <c r="C15" s="972">
        <v>11.693246402642664</v>
      </c>
      <c r="D15" s="973">
        <v>41.35193609700567</v>
      </c>
      <c r="E15" s="972">
        <v>13.075943299526926</v>
      </c>
      <c r="F15" s="972">
        <v>12.237084949871946</v>
      </c>
      <c r="G15" s="973">
        <v>14.285199833440299</v>
      </c>
    </row>
    <row r="16" spans="1:7">
      <c r="A16" s="974" t="s">
        <v>654</v>
      </c>
      <c r="B16" s="971">
        <v>15.712271607774841</v>
      </c>
      <c r="C16" s="972">
        <v>15.837463442047861</v>
      </c>
      <c r="D16" s="973">
        <v>15.533660800874616</v>
      </c>
      <c r="E16" s="972">
        <v>4.582912153451435</v>
      </c>
      <c r="F16" s="972">
        <v>6.6362924511135901</v>
      </c>
      <c r="G16" s="973">
        <v>1.7179118619432554</v>
      </c>
    </row>
    <row r="17" spans="1:7">
      <c r="A17" s="974" t="s">
        <v>179</v>
      </c>
      <c r="B17" s="971">
        <v>14.052837704563824</v>
      </c>
      <c r="C17" s="972">
        <v>14.297894649840304</v>
      </c>
      <c r="D17" s="973">
        <v>13.703667495117976</v>
      </c>
      <c r="E17" s="972">
        <v>3.3805625138596085</v>
      </c>
      <c r="F17" s="972">
        <v>6.040083488558623</v>
      </c>
      <c r="G17" s="973">
        <v>-0.30346223114176007</v>
      </c>
    </row>
    <row r="18" spans="1:7">
      <c r="A18" s="975" t="s">
        <v>653</v>
      </c>
      <c r="B18" s="971">
        <v>17.338834047624772</v>
      </c>
      <c r="C18" s="972">
        <v>18.247228235200264</v>
      </c>
      <c r="D18" s="973">
        <v>16.053220205349827</v>
      </c>
      <c r="E18" s="972">
        <v>7.6078015791053444</v>
      </c>
      <c r="F18" s="972">
        <v>11.273711583765511</v>
      </c>
      <c r="G18" s="973">
        <v>2.5793013267962239</v>
      </c>
    </row>
    <row r="19" spans="1:7">
      <c r="A19" s="1099"/>
      <c r="B19" s="1100"/>
      <c r="C19" s="1100"/>
      <c r="D19" s="1101"/>
      <c r="E19" s="1100"/>
      <c r="F19" s="1100"/>
      <c r="G19" s="1100"/>
    </row>
    <row r="20" spans="1:7">
      <c r="B20" s="1041">
        <v>1990</v>
      </c>
      <c r="C20" s="1042">
        <v>2000</v>
      </c>
      <c r="D20" s="1043">
        <v>2007</v>
      </c>
      <c r="E20" s="1042">
        <v>1990</v>
      </c>
      <c r="F20" s="1042">
        <v>2000</v>
      </c>
      <c r="G20" s="1043">
        <v>2007</v>
      </c>
    </row>
    <row r="21" spans="1:7">
      <c r="B21" s="1277" t="s">
        <v>1058</v>
      </c>
      <c r="C21" s="1278"/>
      <c r="D21" s="1278"/>
      <c r="E21" s="1278"/>
      <c r="F21" s="1278"/>
      <c r="G21" s="1279"/>
    </row>
    <row r="22" spans="1:7">
      <c r="A22" s="976" t="s">
        <v>88</v>
      </c>
      <c r="B22" s="977">
        <v>1550.0144423897316</v>
      </c>
      <c r="C22" s="978">
        <v>3751.5309844498042</v>
      </c>
      <c r="D22" s="979">
        <v>5742.594543508997</v>
      </c>
      <c r="E22" s="978">
        <v>2615.8255523294088</v>
      </c>
      <c r="F22" s="978">
        <v>7762.3322503591226</v>
      </c>
      <c r="G22" s="979">
        <v>11851.270942391984</v>
      </c>
    </row>
    <row r="23" spans="1:7">
      <c r="A23" s="980" t="s">
        <v>376</v>
      </c>
      <c r="B23" s="981">
        <v>312.47344091618947</v>
      </c>
      <c r="C23" s="982">
        <v>1637.5612806026365</v>
      </c>
      <c r="D23" s="983">
        <v>6426.6902790697668</v>
      </c>
      <c r="E23" s="982">
        <v>2971.7974764610894</v>
      </c>
      <c r="F23" s="982">
        <v>9849.3912152121811</v>
      </c>
      <c r="G23" s="983">
        <v>14664.484421403931</v>
      </c>
    </row>
    <row r="24" spans="1:7">
      <c r="A24" s="984" t="s">
        <v>296</v>
      </c>
      <c r="B24" s="981">
        <v>379.8484076433121</v>
      </c>
      <c r="C24" s="982">
        <v>1022.3461706783369</v>
      </c>
      <c r="D24" s="983">
        <v>6621.2878125000007</v>
      </c>
      <c r="E24" s="982">
        <v>6933.0927643966052</v>
      </c>
      <c r="F24" s="982">
        <v>21397.050173051965</v>
      </c>
      <c r="G24" s="983">
        <v>34754.046667337505</v>
      </c>
    </row>
    <row r="25" spans="1:7">
      <c r="A25" s="984" t="s">
        <v>220</v>
      </c>
      <c r="B25" s="981">
        <v>423.536</v>
      </c>
      <c r="C25" s="982">
        <v>2476.7699521531099</v>
      </c>
      <c r="D25" s="983">
        <v>11210.676040609138</v>
      </c>
      <c r="E25" s="982">
        <v>448.10414474708466</v>
      </c>
      <c r="F25" s="982">
        <v>4853.0158743188849</v>
      </c>
      <c r="G25" s="983">
        <v>3892.5550800205033</v>
      </c>
    </row>
    <row r="26" spans="1:7">
      <c r="A26" s="984" t="s">
        <v>656</v>
      </c>
      <c r="B26" s="981">
        <v>48.526091644204854</v>
      </c>
      <c r="C26" s="982">
        <v>1209.4100205338807</v>
      </c>
      <c r="D26" s="983">
        <v>3903.9972318973423</v>
      </c>
      <c r="E26" s="982">
        <v>3047.998042490322</v>
      </c>
      <c r="F26" s="982">
        <v>7977.7664025382519</v>
      </c>
      <c r="G26" s="983">
        <v>12928.680686536592</v>
      </c>
    </row>
    <row r="27" spans="1:7">
      <c r="A27" s="980" t="s">
        <v>218</v>
      </c>
      <c r="B27" s="981">
        <v>345.2382498414712</v>
      </c>
      <c r="C27" s="982">
        <v>1447.0560834857067</v>
      </c>
      <c r="D27" s="983">
        <v>3702.9172091191099</v>
      </c>
      <c r="E27" s="982">
        <v>1665.8314258933235</v>
      </c>
      <c r="F27" s="982">
        <v>5895.965093017192</v>
      </c>
      <c r="G27" s="983">
        <v>8117.8976385866599</v>
      </c>
    </row>
    <row r="28" spans="1:7">
      <c r="A28" s="984" t="s">
        <v>181</v>
      </c>
      <c r="B28" s="981">
        <v>152.15385865150284</v>
      </c>
      <c r="C28" s="982">
        <v>603.04412621359222</v>
      </c>
      <c r="D28" s="983">
        <v>2559.0572371134022</v>
      </c>
      <c r="E28" s="982">
        <v>337.21691704803834</v>
      </c>
      <c r="F28" s="982">
        <v>1046.0832389590516</v>
      </c>
      <c r="G28" s="983">
        <v>1453.1361368725331</v>
      </c>
    </row>
    <row r="29" spans="1:7">
      <c r="A29" s="984" t="s">
        <v>180</v>
      </c>
      <c r="B29" s="981">
        <v>936.15310492505353</v>
      </c>
      <c r="C29" s="982">
        <v>2421.4122463139634</v>
      </c>
      <c r="D29" s="983">
        <v>5336.7797695852532</v>
      </c>
      <c r="E29" s="982">
        <v>1433.0731357430486</v>
      </c>
      <c r="F29" s="982">
        <v>4130.1126954112697</v>
      </c>
      <c r="G29" s="983">
        <v>5112.5128807061728</v>
      </c>
    </row>
    <row r="30" spans="1:7">
      <c r="A30" s="984" t="s">
        <v>655</v>
      </c>
      <c r="B30" s="981">
        <v>795.72640316205525</v>
      </c>
      <c r="C30" s="982">
        <v>2404.5450000000005</v>
      </c>
      <c r="D30" s="983">
        <v>27110.981390374338</v>
      </c>
      <c r="E30" s="982">
        <v>5246.9612096410492</v>
      </c>
      <c r="F30" s="982">
        <v>16644.533941122401</v>
      </c>
      <c r="G30" s="983">
        <v>42383.965087112279</v>
      </c>
    </row>
    <row r="31" spans="1:7">
      <c r="A31" s="984" t="s">
        <v>654</v>
      </c>
      <c r="B31" s="981">
        <v>365.03999999999996</v>
      </c>
      <c r="C31" s="982">
        <v>1587.9281415929204</v>
      </c>
      <c r="D31" s="983">
        <v>4363.053996447602</v>
      </c>
      <c r="E31" s="982">
        <v>1594.1209836118267</v>
      </c>
      <c r="F31" s="982">
        <v>3030.9002876399472</v>
      </c>
      <c r="G31" s="983">
        <v>3414.7090182936017</v>
      </c>
    </row>
    <row r="32" spans="1:7">
      <c r="A32" s="984" t="s">
        <v>179</v>
      </c>
      <c r="B32" s="981">
        <v>672.92732540861812</v>
      </c>
      <c r="C32" s="982">
        <v>2560.6514790697674</v>
      </c>
      <c r="D32" s="983">
        <v>6291.7547169811323</v>
      </c>
      <c r="E32" s="982">
        <v>1985.4863831029982</v>
      </c>
      <c r="F32" s="982">
        <v>3569.1723744412629</v>
      </c>
      <c r="G32" s="983">
        <v>3494.0414967956622</v>
      </c>
    </row>
    <row r="33" spans="1:11">
      <c r="A33" s="985" t="s">
        <v>653</v>
      </c>
      <c r="B33" s="986">
        <v>99.947861715749042</v>
      </c>
      <c r="C33" s="987">
        <v>534.17456140350873</v>
      </c>
      <c r="D33" s="988">
        <v>1514.5498468519568</v>
      </c>
      <c r="E33" s="987">
        <v>746.04962751075971</v>
      </c>
      <c r="F33" s="987">
        <v>2171.1681607058081</v>
      </c>
      <c r="G33" s="988">
        <v>2594.8461822730578</v>
      </c>
    </row>
    <row r="35" spans="1:11" s="1083" customFormat="1" ht="60" customHeight="1">
      <c r="A35" s="1275" t="s">
        <v>1134</v>
      </c>
      <c r="B35" s="1275"/>
      <c r="C35" s="1275"/>
      <c r="D35" s="1275"/>
      <c r="E35" s="1275"/>
      <c r="F35" s="1275"/>
      <c r="G35" s="1275"/>
      <c r="H35" s="1275"/>
      <c r="I35" s="1275"/>
      <c r="J35" s="1084"/>
      <c r="K35" s="1084"/>
    </row>
    <row r="36" spans="1:11">
      <c r="A36" s="838"/>
    </row>
    <row r="37" spans="1:11" ht="15.75">
      <c r="A37" s="989" t="s">
        <v>1066</v>
      </c>
    </row>
    <row r="39" spans="1:11">
      <c r="B39" s="1033">
        <v>1990</v>
      </c>
      <c r="C39" s="1034">
        <v>2000</v>
      </c>
      <c r="D39" s="1035">
        <v>2007</v>
      </c>
    </row>
    <row r="40" spans="1:11">
      <c r="B40" s="1277" t="s">
        <v>1057</v>
      </c>
      <c r="C40" s="1278"/>
      <c r="D40" s="1279"/>
    </row>
    <row r="41" spans="1:11">
      <c r="A41" s="976" t="s">
        <v>88</v>
      </c>
      <c r="B41" s="880">
        <v>59.255268036105626</v>
      </c>
      <c r="C41" s="881">
        <v>48.329945993695908</v>
      </c>
      <c r="D41" s="882">
        <v>48.455516470961292</v>
      </c>
    </row>
    <row r="42" spans="1:11">
      <c r="A42" s="980" t="s">
        <v>376</v>
      </c>
      <c r="B42" s="883">
        <v>10.51462770902857</v>
      </c>
      <c r="C42" s="884">
        <v>16.626015200548203</v>
      </c>
      <c r="D42" s="885">
        <v>43.824863489162453</v>
      </c>
    </row>
    <row r="43" spans="1:11">
      <c r="A43" s="984" t="s">
        <v>296</v>
      </c>
      <c r="B43" s="883">
        <v>5.4787729019571358</v>
      </c>
      <c r="C43" s="884">
        <v>4.7779771623188871</v>
      </c>
      <c r="D43" s="885">
        <v>19.051847043535247</v>
      </c>
    </row>
    <row r="44" spans="1:11">
      <c r="A44" s="984" t="s">
        <v>220</v>
      </c>
      <c r="B44" s="883">
        <v>94.517313656861802</v>
      </c>
      <c r="C44" s="884">
        <v>51.035686185566441</v>
      </c>
      <c r="D44" s="885">
        <v>288.00301627459788</v>
      </c>
    </row>
    <row r="45" spans="1:11">
      <c r="A45" s="984" t="s">
        <v>656</v>
      </c>
      <c r="B45" s="883">
        <v>1.5920643966213746</v>
      </c>
      <c r="C45" s="884">
        <v>15.159757249210603</v>
      </c>
      <c r="D45" s="885">
        <v>30.19640848553718</v>
      </c>
    </row>
    <row r="46" spans="1:11">
      <c r="A46" s="980" t="s">
        <v>218</v>
      </c>
      <c r="B46" s="883">
        <v>20.7246810496646</v>
      </c>
      <c r="C46" s="884">
        <v>24.543158934226195</v>
      </c>
      <c r="D46" s="885">
        <v>45.614238734892375</v>
      </c>
    </row>
    <row r="47" spans="1:11">
      <c r="A47" s="984" t="s">
        <v>181</v>
      </c>
      <c r="B47" s="883">
        <v>45.120470225349848</v>
      </c>
      <c r="C47" s="884">
        <v>57.647814605430078</v>
      </c>
      <c r="D47" s="885">
        <v>176.10581501476202</v>
      </c>
    </row>
    <row r="48" spans="1:11">
      <c r="A48" s="984" t="s">
        <v>180</v>
      </c>
      <c r="B48" s="883">
        <v>65.324865952473388</v>
      </c>
      <c r="C48" s="884">
        <v>58.628236682361113</v>
      </c>
      <c r="D48" s="885">
        <v>104.38662736137896</v>
      </c>
    </row>
    <row r="49" spans="1:11">
      <c r="A49" s="984" t="s">
        <v>655</v>
      </c>
      <c r="B49" s="883">
        <v>15.165471429442718</v>
      </c>
      <c r="C49" s="884">
        <v>14.446454364572334</v>
      </c>
      <c r="D49" s="885">
        <v>63.96518432065713</v>
      </c>
    </row>
    <row r="50" spans="1:11">
      <c r="A50" s="984" t="s">
        <v>654</v>
      </c>
      <c r="B50" s="883">
        <v>22.89914026305097</v>
      </c>
      <c r="C50" s="884">
        <v>52.391302612907232</v>
      </c>
      <c r="D50" s="885">
        <v>127.77235111611083</v>
      </c>
    </row>
    <row r="51" spans="1:11">
      <c r="A51" s="984" t="s">
        <v>179</v>
      </c>
      <c r="B51" s="883">
        <v>33.892316317825369</v>
      </c>
      <c r="C51" s="884">
        <v>71.743564345799498</v>
      </c>
      <c r="D51" s="885">
        <v>180.0709786289377</v>
      </c>
    </row>
    <row r="52" spans="1:11">
      <c r="A52" s="985" t="s">
        <v>653</v>
      </c>
      <c r="B52" s="886">
        <v>13.396945461822856</v>
      </c>
      <c r="C52" s="887">
        <v>24.603094825683979</v>
      </c>
      <c r="D52" s="888">
        <v>58.367615668271597</v>
      </c>
    </row>
    <row r="54" spans="1:11" ht="60" customHeight="1">
      <c r="A54" s="1275" t="s">
        <v>1134</v>
      </c>
      <c r="B54" s="1275"/>
      <c r="C54" s="1275"/>
      <c r="D54" s="1275"/>
      <c r="E54" s="1275"/>
      <c r="F54" s="1275"/>
      <c r="G54" s="1275"/>
      <c r="H54" s="1275"/>
      <c r="I54" s="1275"/>
      <c r="J54" s="1084"/>
      <c r="K54" s="1084"/>
    </row>
    <row r="55" spans="1:11">
      <c r="A55" s="838"/>
    </row>
    <row r="56" spans="1:11">
      <c r="A56" s="838"/>
    </row>
  </sheetData>
  <mergeCells count="7">
    <mergeCell ref="A35:I35"/>
    <mergeCell ref="A54:I54"/>
    <mergeCell ref="B4:D4"/>
    <mergeCell ref="E4:G4"/>
    <mergeCell ref="B6:G6"/>
    <mergeCell ref="B21:G21"/>
    <mergeCell ref="B40:D40"/>
  </mergeCells>
  <pageMargins left="0.7" right="0.7" top="0.75" bottom="0.75" header="0.3" footer="0.3"/>
  <pageSetup scale="71" orientation="portrait" horizontalDpi="0" verticalDpi="0" r:id="rId1"/>
  <rowBreaks count="1" manualBreakCount="1">
    <brk id="54" max="10" man="1"/>
  </rowBreaks>
</worksheet>
</file>

<file path=xl/worksheets/sheet74.xml><?xml version="1.0" encoding="utf-8"?>
<worksheet xmlns="http://schemas.openxmlformats.org/spreadsheetml/2006/main" xmlns:r="http://schemas.openxmlformats.org/officeDocument/2006/relationships">
  <dimension ref="A1:O30"/>
  <sheetViews>
    <sheetView view="pageBreakPreview" zoomScale="60" zoomScaleNormal="100" workbookViewId="0"/>
  </sheetViews>
  <sheetFormatPr defaultRowHeight="15"/>
  <cols>
    <col min="1" max="1" width="27.28515625" style="97" customWidth="1"/>
    <col min="2" max="6" width="10.85546875" style="754" bestFit="1" customWidth="1"/>
    <col min="7" max="12" width="13" style="754" bestFit="1" customWidth="1"/>
    <col min="13" max="14" width="9.140625" style="97"/>
    <col min="15" max="15" width="9.28515625" style="97" bestFit="1" customWidth="1"/>
    <col min="16" max="16384" width="9.140625" style="97"/>
  </cols>
  <sheetData>
    <row r="1" spans="1:15" ht="15.75">
      <c r="A1" s="511" t="s">
        <v>1141</v>
      </c>
    </row>
    <row r="3" spans="1:15">
      <c r="A3" s="482"/>
      <c r="B3" s="1026">
        <v>1999</v>
      </c>
      <c r="C3" s="835">
        <v>2000</v>
      </c>
      <c r="D3" s="835">
        <v>2001</v>
      </c>
      <c r="E3" s="835">
        <v>2002</v>
      </c>
      <c r="F3" s="835">
        <v>2003</v>
      </c>
      <c r="G3" s="835">
        <v>2004</v>
      </c>
      <c r="H3" s="835">
        <v>2005</v>
      </c>
      <c r="I3" s="835">
        <v>2006</v>
      </c>
      <c r="J3" s="835">
        <v>2007</v>
      </c>
      <c r="K3" s="835">
        <v>2008</v>
      </c>
      <c r="L3" s="814">
        <v>2009</v>
      </c>
    </row>
    <row r="4" spans="1:15" s="1023" customFormat="1" ht="30" customHeight="1">
      <c r="A4" s="1244" t="s">
        <v>1107</v>
      </c>
      <c r="B4" s="1245"/>
      <c r="C4" s="1245"/>
      <c r="D4" s="1245"/>
      <c r="E4" s="1245"/>
      <c r="F4" s="1245"/>
      <c r="G4" s="1245"/>
      <c r="H4" s="1245"/>
      <c r="I4" s="1245"/>
      <c r="J4" s="1245"/>
      <c r="K4" s="1245"/>
      <c r="L4" s="1246"/>
    </row>
    <row r="5" spans="1:15">
      <c r="A5" s="1027" t="s">
        <v>1129</v>
      </c>
      <c r="B5" s="478">
        <v>3634374</v>
      </c>
      <c r="C5" s="478">
        <v>3961308</v>
      </c>
      <c r="D5" s="478">
        <v>4202905</v>
      </c>
      <c r="E5" s="478">
        <v>4378310</v>
      </c>
      <c r="F5" s="478">
        <v>4592361</v>
      </c>
      <c r="G5" s="478">
        <v>5014443</v>
      </c>
      <c r="H5" s="478">
        <v>5267565</v>
      </c>
      <c r="I5" s="478">
        <v>5789970</v>
      </c>
      <c r="J5" s="478">
        <v>6419448</v>
      </c>
      <c r="K5" s="478">
        <v>7266757</v>
      </c>
      <c r="L5" s="825">
        <v>7271815</v>
      </c>
      <c r="M5" s="1024"/>
      <c r="N5" s="1024"/>
    </row>
    <row r="6" spans="1:15">
      <c r="A6" s="1028" t="s">
        <v>1130</v>
      </c>
      <c r="B6" s="83">
        <v>728389</v>
      </c>
      <c r="C6" s="83">
        <v>799916</v>
      </c>
      <c r="D6" s="83">
        <v>882454</v>
      </c>
      <c r="E6" s="83">
        <v>903935</v>
      </c>
      <c r="F6" s="83">
        <v>940966</v>
      </c>
      <c r="G6" s="83">
        <v>1015361</v>
      </c>
      <c r="H6" s="83">
        <v>1058107</v>
      </c>
      <c r="I6" s="83">
        <v>1224543</v>
      </c>
      <c r="J6" s="83">
        <v>1384897</v>
      </c>
      <c r="K6" s="83">
        <v>1496443</v>
      </c>
      <c r="L6" s="518">
        <v>1425550</v>
      </c>
      <c r="M6" s="1024"/>
      <c r="N6" s="1024"/>
    </row>
    <row r="7" spans="1:15">
      <c r="A7" s="1028" t="s">
        <v>1131</v>
      </c>
      <c r="B7" s="83">
        <v>2905986</v>
      </c>
      <c r="C7" s="83">
        <v>3161392</v>
      </c>
      <c r="D7" s="83">
        <v>3320451</v>
      </c>
      <c r="E7" s="83">
        <v>3474374</v>
      </c>
      <c r="F7" s="83">
        <v>3651394</v>
      </c>
      <c r="G7" s="83">
        <v>3999082</v>
      </c>
      <c r="H7" s="83">
        <v>4209459</v>
      </c>
      <c r="I7" s="83">
        <v>4565427</v>
      </c>
      <c r="J7" s="83">
        <v>5034551</v>
      </c>
      <c r="K7" s="83">
        <v>5770314</v>
      </c>
      <c r="L7" s="518">
        <v>5846265</v>
      </c>
      <c r="M7" s="1024"/>
      <c r="N7" s="1024"/>
    </row>
    <row r="8" spans="1:15">
      <c r="A8" s="1028" t="s">
        <v>1132</v>
      </c>
      <c r="B8" s="558">
        <f t="shared" ref="B8:L8" si="0">(B6/B5)*100</f>
        <v>20.041663296072446</v>
      </c>
      <c r="C8" s="558">
        <f t="shared" si="0"/>
        <v>20.193229105133963</v>
      </c>
      <c r="D8" s="558">
        <f t="shared" si="0"/>
        <v>20.996287091904289</v>
      </c>
      <c r="E8" s="558">
        <f t="shared" si="0"/>
        <v>20.645751442908335</v>
      </c>
      <c r="F8" s="558">
        <f t="shared" si="0"/>
        <v>20.48980905464531</v>
      </c>
      <c r="G8" s="558">
        <f t="shared" si="0"/>
        <v>20.248729519908792</v>
      </c>
      <c r="H8" s="558">
        <f t="shared" si="0"/>
        <v>20.087212972217714</v>
      </c>
      <c r="I8" s="558">
        <f t="shared" si="0"/>
        <v>21.149384193700485</v>
      </c>
      <c r="J8" s="558">
        <f t="shared" si="0"/>
        <v>21.573459275626192</v>
      </c>
      <c r="K8" s="558">
        <f t="shared" si="0"/>
        <v>20.592996298073544</v>
      </c>
      <c r="L8" s="559">
        <f t="shared" si="0"/>
        <v>19.603771548093565</v>
      </c>
      <c r="M8" s="1024"/>
      <c r="N8" s="1024"/>
      <c r="O8" s="754">
        <v>100000</v>
      </c>
    </row>
    <row r="9" spans="1:15" s="1023" customFormat="1" ht="30" customHeight="1">
      <c r="A9" s="1247" t="s">
        <v>471</v>
      </c>
      <c r="B9" s="1248"/>
      <c r="C9" s="1248"/>
      <c r="D9" s="1248"/>
      <c r="E9" s="1248"/>
      <c r="F9" s="1248"/>
      <c r="G9" s="1248"/>
      <c r="H9" s="1248"/>
      <c r="I9" s="1248"/>
      <c r="J9" s="1248"/>
      <c r="K9" s="1248"/>
      <c r="L9" s="1249"/>
      <c r="M9" s="1025"/>
      <c r="N9" s="1025"/>
    </row>
    <row r="10" spans="1:15">
      <c r="A10" s="1027" t="s">
        <v>1129</v>
      </c>
      <c r="B10" s="83">
        <v>42767</v>
      </c>
      <c r="C10" s="83">
        <v>46062</v>
      </c>
      <c r="D10" s="83">
        <v>50279</v>
      </c>
      <c r="E10" s="83">
        <v>53894</v>
      </c>
      <c r="F10" s="83">
        <v>57614</v>
      </c>
      <c r="G10" s="83">
        <v>61555</v>
      </c>
      <c r="H10" s="83">
        <v>66513</v>
      </c>
      <c r="I10" s="83">
        <v>70184</v>
      </c>
      <c r="J10" s="83">
        <v>75867</v>
      </c>
      <c r="K10" s="83">
        <v>82070</v>
      </c>
      <c r="L10" s="518">
        <v>84588</v>
      </c>
      <c r="M10" s="1024"/>
      <c r="N10" s="1024"/>
    </row>
    <row r="11" spans="1:15">
      <c r="A11" s="1028" t="s">
        <v>1130</v>
      </c>
      <c r="B11" s="83">
        <v>975</v>
      </c>
      <c r="C11" s="83">
        <v>1081</v>
      </c>
      <c r="D11" s="83">
        <v>870</v>
      </c>
      <c r="E11" s="83">
        <v>1055</v>
      </c>
      <c r="F11" s="83">
        <v>1044</v>
      </c>
      <c r="G11" s="83">
        <v>1013</v>
      </c>
      <c r="H11" s="83">
        <v>1118</v>
      </c>
      <c r="I11" s="83">
        <v>1010</v>
      </c>
      <c r="J11" s="83">
        <v>1195</v>
      </c>
      <c r="K11" s="83">
        <v>1117</v>
      </c>
      <c r="L11" s="518">
        <v>1221</v>
      </c>
      <c r="M11" s="1024"/>
      <c r="N11" s="1024"/>
    </row>
    <row r="12" spans="1:15">
      <c r="A12" s="1028" t="s">
        <v>1131</v>
      </c>
      <c r="B12" s="83">
        <v>41792</v>
      </c>
      <c r="C12" s="83">
        <v>44981</v>
      </c>
      <c r="D12" s="83">
        <v>49409</v>
      </c>
      <c r="E12" s="83">
        <v>52839</v>
      </c>
      <c r="F12" s="83">
        <v>56569</v>
      </c>
      <c r="G12" s="83">
        <v>60543</v>
      </c>
      <c r="H12" s="83">
        <v>65395</v>
      </c>
      <c r="I12" s="83">
        <v>69174</v>
      </c>
      <c r="J12" s="83">
        <v>74672</v>
      </c>
      <c r="K12" s="83">
        <v>80953</v>
      </c>
      <c r="L12" s="518">
        <v>83367</v>
      </c>
      <c r="M12" s="1024"/>
      <c r="N12" s="1024"/>
    </row>
    <row r="13" spans="1:15">
      <c r="A13" s="1028" t="s">
        <v>1132</v>
      </c>
      <c r="B13" s="558">
        <f t="shared" ref="B13:L13" si="1">(B11/B10)*100</f>
        <v>2.2797951691724929</v>
      </c>
      <c r="C13" s="558">
        <f t="shared" si="1"/>
        <v>2.3468368720420303</v>
      </c>
      <c r="D13" s="558">
        <f t="shared" si="1"/>
        <v>1.7303446767039918</v>
      </c>
      <c r="E13" s="558">
        <f t="shared" si="1"/>
        <v>1.957546294578246</v>
      </c>
      <c r="F13" s="558">
        <f t="shared" si="1"/>
        <v>1.8120595688547922</v>
      </c>
      <c r="G13" s="558">
        <f t="shared" si="1"/>
        <v>1.645682722768256</v>
      </c>
      <c r="H13" s="558">
        <f t="shared" si="1"/>
        <v>1.6808744155277915</v>
      </c>
      <c r="I13" s="558">
        <f t="shared" si="1"/>
        <v>1.439074432919184</v>
      </c>
      <c r="J13" s="558">
        <f t="shared" si="1"/>
        <v>1.5751248896094483</v>
      </c>
      <c r="K13" s="558">
        <f t="shared" si="1"/>
        <v>1.3610332642865846</v>
      </c>
      <c r="L13" s="559">
        <f t="shared" si="1"/>
        <v>1.4434671584621932</v>
      </c>
      <c r="M13" s="1024"/>
      <c r="N13" s="1024"/>
    </row>
    <row r="14" spans="1:15" s="1023" customFormat="1" ht="30" customHeight="1">
      <c r="A14" s="1247" t="s">
        <v>1117</v>
      </c>
      <c r="B14" s="1248"/>
      <c r="C14" s="1248"/>
      <c r="D14" s="1248"/>
      <c r="E14" s="1248"/>
      <c r="F14" s="1248"/>
      <c r="G14" s="1248"/>
      <c r="H14" s="1248"/>
      <c r="I14" s="1248"/>
      <c r="J14" s="1248"/>
      <c r="K14" s="1248"/>
      <c r="L14" s="1249"/>
      <c r="M14" s="1025"/>
      <c r="N14" s="1025"/>
    </row>
    <row r="15" spans="1:15">
      <c r="A15" s="1027" t="s">
        <v>1129</v>
      </c>
      <c r="B15" s="83">
        <v>67114</v>
      </c>
      <c r="C15" s="83">
        <v>68480</v>
      </c>
      <c r="D15" s="83">
        <v>73211</v>
      </c>
      <c r="E15" s="83">
        <v>80507</v>
      </c>
      <c r="F15" s="83">
        <v>77415</v>
      </c>
      <c r="G15" s="83">
        <v>80369</v>
      </c>
      <c r="H15" s="83">
        <v>84298</v>
      </c>
      <c r="I15" s="83">
        <v>112935</v>
      </c>
      <c r="J15" s="83" t="s">
        <v>164</v>
      </c>
      <c r="K15" s="83">
        <v>135857</v>
      </c>
      <c r="L15" s="518">
        <v>147964</v>
      </c>
      <c r="M15" s="1024"/>
      <c r="N15" s="1024"/>
    </row>
    <row r="16" spans="1:15">
      <c r="A16" s="1028" t="s">
        <v>1130</v>
      </c>
      <c r="B16" s="83">
        <v>7494</v>
      </c>
      <c r="C16" s="83">
        <v>7431</v>
      </c>
      <c r="D16" s="83">
        <v>6609</v>
      </c>
      <c r="E16" s="83">
        <v>7771</v>
      </c>
      <c r="F16" s="83">
        <v>11164</v>
      </c>
      <c r="G16" s="83">
        <v>9798</v>
      </c>
      <c r="H16" s="83">
        <v>10017</v>
      </c>
      <c r="I16" s="83">
        <v>53731</v>
      </c>
      <c r="J16" s="83" t="s">
        <v>164</v>
      </c>
      <c r="K16" s="83" t="s">
        <v>164</v>
      </c>
      <c r="L16" s="518">
        <v>50657</v>
      </c>
      <c r="M16" s="1024"/>
      <c r="N16" s="1024"/>
    </row>
    <row r="17" spans="1:14">
      <c r="A17" s="1028" t="s">
        <v>1131</v>
      </c>
      <c r="B17" s="83">
        <v>59619</v>
      </c>
      <c r="C17" s="83">
        <v>61049</v>
      </c>
      <c r="D17" s="83">
        <v>66602</v>
      </c>
      <c r="E17" s="83">
        <v>72736</v>
      </c>
      <c r="F17" s="83">
        <v>66251</v>
      </c>
      <c r="G17" s="83">
        <v>70572</v>
      </c>
      <c r="H17" s="83">
        <v>74281</v>
      </c>
      <c r="I17" s="83">
        <v>59205</v>
      </c>
      <c r="J17" s="83">
        <v>61896</v>
      </c>
      <c r="K17" s="83">
        <v>92004</v>
      </c>
      <c r="L17" s="518">
        <v>97307</v>
      </c>
      <c r="M17" s="1024"/>
      <c r="N17" s="1024"/>
    </row>
    <row r="18" spans="1:14">
      <c r="A18" s="1028" t="s">
        <v>1132</v>
      </c>
      <c r="B18" s="561">
        <f t="shared" ref="B18:I18" si="2">(B16/B15)*100</f>
        <v>11.166075632505885</v>
      </c>
      <c r="C18" s="561">
        <f t="shared" si="2"/>
        <v>10.851343457943925</v>
      </c>
      <c r="D18" s="561">
        <f t="shared" si="2"/>
        <v>9.0273319583122742</v>
      </c>
      <c r="E18" s="561">
        <f t="shared" si="2"/>
        <v>9.6525767945644478</v>
      </c>
      <c r="F18" s="561">
        <f t="shared" si="2"/>
        <v>14.420977846670541</v>
      </c>
      <c r="G18" s="561">
        <f t="shared" si="2"/>
        <v>12.191267777376849</v>
      </c>
      <c r="H18" s="561">
        <f t="shared" si="2"/>
        <v>11.882844195591829</v>
      </c>
      <c r="I18" s="561">
        <f t="shared" si="2"/>
        <v>47.576924779740558</v>
      </c>
      <c r="J18" s="561" t="s">
        <v>164</v>
      </c>
      <c r="K18" s="561" t="s">
        <v>164</v>
      </c>
      <c r="L18" s="562">
        <f>(L16/L15)*100</f>
        <v>34.23603038576951</v>
      </c>
      <c r="M18" s="1024"/>
      <c r="N18" s="1024"/>
    </row>
    <row r="19" spans="1:14" s="1023" customFormat="1" ht="30" customHeight="1">
      <c r="A19" s="1247" t="s">
        <v>516</v>
      </c>
      <c r="B19" s="1248"/>
      <c r="C19" s="1248"/>
      <c r="D19" s="1248"/>
      <c r="E19" s="1248"/>
      <c r="F19" s="1248"/>
      <c r="G19" s="1248"/>
      <c r="H19" s="1248"/>
      <c r="I19" s="1248"/>
      <c r="J19" s="1248"/>
      <c r="K19" s="1248"/>
      <c r="L19" s="1249"/>
      <c r="M19" s="1025"/>
      <c r="N19" s="1025"/>
    </row>
    <row r="20" spans="1:14">
      <c r="A20" s="1027" t="s">
        <v>1129</v>
      </c>
      <c r="B20" s="83">
        <v>132646</v>
      </c>
      <c r="C20" s="83">
        <v>171648</v>
      </c>
      <c r="D20" s="83">
        <v>213905</v>
      </c>
      <c r="E20" s="83">
        <v>233628</v>
      </c>
      <c r="F20" s="83">
        <v>254162</v>
      </c>
      <c r="G20" s="83">
        <v>288190</v>
      </c>
      <c r="H20" s="83">
        <v>331180</v>
      </c>
      <c r="I20" s="83">
        <v>388873</v>
      </c>
      <c r="J20" s="83">
        <v>451001</v>
      </c>
      <c r="K20" s="83">
        <v>504712</v>
      </c>
      <c r="L20" s="518">
        <v>461198</v>
      </c>
      <c r="M20" s="1024"/>
      <c r="N20" s="1024"/>
    </row>
    <row r="21" spans="1:14">
      <c r="A21" s="1028" t="s">
        <v>1130</v>
      </c>
      <c r="B21" s="83">
        <v>52053</v>
      </c>
      <c r="C21" s="83">
        <v>62983</v>
      </c>
      <c r="D21" s="83">
        <v>104539</v>
      </c>
      <c r="E21" s="83">
        <v>115305</v>
      </c>
      <c r="F21" s="83">
        <v>119949</v>
      </c>
      <c r="G21" s="83">
        <v>124200</v>
      </c>
      <c r="H21" s="83">
        <v>126643</v>
      </c>
      <c r="I21" s="83">
        <v>138932</v>
      </c>
      <c r="J21" s="83">
        <v>170744</v>
      </c>
      <c r="K21" s="83">
        <v>181136</v>
      </c>
      <c r="L21" s="518">
        <v>162906</v>
      </c>
      <c r="M21" s="1024"/>
      <c r="N21" s="1024"/>
    </row>
    <row r="22" spans="1:14">
      <c r="A22" s="1028" t="s">
        <v>1131</v>
      </c>
      <c r="B22" s="83">
        <v>80592</v>
      </c>
      <c r="C22" s="83">
        <v>108664</v>
      </c>
      <c r="D22" s="83">
        <v>109366</v>
      </c>
      <c r="E22" s="83">
        <v>118323</v>
      </c>
      <c r="F22" s="83">
        <v>134214</v>
      </c>
      <c r="G22" s="83">
        <v>163991</v>
      </c>
      <c r="H22" s="83">
        <v>204537</v>
      </c>
      <c r="I22" s="83">
        <v>249942</v>
      </c>
      <c r="J22" s="83">
        <v>280258</v>
      </c>
      <c r="K22" s="83">
        <v>323577</v>
      </c>
      <c r="L22" s="518">
        <v>298292</v>
      </c>
      <c r="M22" s="1024"/>
      <c r="N22" s="1024"/>
    </row>
    <row r="23" spans="1:14">
      <c r="A23" s="1028" t="s">
        <v>1132</v>
      </c>
      <c r="B23" s="558">
        <f t="shared" ref="B23:L23" si="3">(B21/B20)*100</f>
        <v>39.242042730274569</v>
      </c>
      <c r="C23" s="558">
        <f t="shared" si="3"/>
        <v>36.69311614466816</v>
      </c>
      <c r="D23" s="558">
        <f t="shared" si="3"/>
        <v>48.871695378789646</v>
      </c>
      <c r="E23" s="558">
        <f t="shared" si="3"/>
        <v>49.354101391956448</v>
      </c>
      <c r="F23" s="558">
        <f t="shared" si="3"/>
        <v>47.193915691566794</v>
      </c>
      <c r="G23" s="558">
        <f t="shared" si="3"/>
        <v>43.09656823623304</v>
      </c>
      <c r="H23" s="558">
        <f t="shared" si="3"/>
        <v>38.239929947460595</v>
      </c>
      <c r="I23" s="558">
        <f t="shared" si="3"/>
        <v>35.726831124814531</v>
      </c>
      <c r="J23" s="558">
        <f t="shared" si="3"/>
        <v>37.85889610000865</v>
      </c>
      <c r="K23" s="558">
        <f t="shared" si="3"/>
        <v>35.888982231450804</v>
      </c>
      <c r="L23" s="559">
        <f t="shared" si="3"/>
        <v>35.322356124701322</v>
      </c>
      <c r="M23" s="1024"/>
      <c r="N23" s="1024"/>
    </row>
    <row r="24" spans="1:14" s="1023" customFormat="1" ht="30" customHeight="1">
      <c r="A24" s="1247" t="s">
        <v>218</v>
      </c>
      <c r="B24" s="1248"/>
      <c r="C24" s="1248"/>
      <c r="D24" s="1248"/>
      <c r="E24" s="1248"/>
      <c r="F24" s="1248"/>
      <c r="G24" s="1248"/>
      <c r="H24" s="1248"/>
      <c r="I24" s="1248"/>
      <c r="J24" s="1248"/>
      <c r="K24" s="1248"/>
      <c r="L24" s="1249"/>
      <c r="M24" s="1025"/>
      <c r="N24" s="1025"/>
    </row>
    <row r="25" spans="1:14">
      <c r="A25" s="1027" t="s">
        <v>1129</v>
      </c>
      <c r="B25" s="477">
        <v>517067</v>
      </c>
      <c r="C25" s="478">
        <v>591929</v>
      </c>
      <c r="D25" s="478">
        <v>605501</v>
      </c>
      <c r="E25" s="478">
        <v>613172</v>
      </c>
      <c r="F25" s="478">
        <v>625738</v>
      </c>
      <c r="G25" s="478">
        <v>677952</v>
      </c>
      <c r="H25" s="478">
        <v>682427</v>
      </c>
      <c r="I25" s="478">
        <v>655034</v>
      </c>
      <c r="J25" s="478">
        <v>714799</v>
      </c>
      <c r="K25" s="478">
        <v>790411</v>
      </c>
      <c r="L25" s="825">
        <v>782282</v>
      </c>
      <c r="M25" s="1024"/>
      <c r="N25" s="1024"/>
    </row>
    <row r="26" spans="1:14">
      <c r="A26" s="1028" t="s">
        <v>1130</v>
      </c>
      <c r="B26" s="85">
        <v>237767</v>
      </c>
      <c r="C26" s="83">
        <v>264904</v>
      </c>
      <c r="D26" s="83">
        <v>282967</v>
      </c>
      <c r="E26" s="83">
        <v>268591</v>
      </c>
      <c r="F26" s="83">
        <v>282873</v>
      </c>
      <c r="G26" s="83">
        <v>295695</v>
      </c>
      <c r="H26" s="83">
        <v>299172</v>
      </c>
      <c r="I26" s="83">
        <v>306738</v>
      </c>
      <c r="J26" s="83">
        <v>389884</v>
      </c>
      <c r="K26" s="83">
        <v>445520</v>
      </c>
      <c r="L26" s="518">
        <v>415574</v>
      </c>
      <c r="M26" s="1024"/>
      <c r="N26" s="1024"/>
    </row>
    <row r="27" spans="1:14">
      <c r="A27" s="1028" t="s">
        <v>1131</v>
      </c>
      <c r="B27" s="85">
        <v>279300</v>
      </c>
      <c r="C27" s="83">
        <v>327025</v>
      </c>
      <c r="D27" s="83">
        <v>322534</v>
      </c>
      <c r="E27" s="83">
        <v>344581</v>
      </c>
      <c r="F27" s="83">
        <v>342866</v>
      </c>
      <c r="G27" s="83">
        <v>382257</v>
      </c>
      <c r="H27" s="83">
        <v>383255</v>
      </c>
      <c r="I27" s="83">
        <v>348296</v>
      </c>
      <c r="J27" s="83">
        <v>324914</v>
      </c>
      <c r="K27" s="83">
        <v>344891</v>
      </c>
      <c r="L27" s="518">
        <v>366708</v>
      </c>
      <c r="M27" s="1024"/>
      <c r="N27" s="1024"/>
    </row>
    <row r="28" spans="1:14">
      <c r="A28" s="1049" t="s">
        <v>1132</v>
      </c>
      <c r="B28" s="560">
        <f t="shared" ref="B28:L28" si="4">(B26/B25)*100</f>
        <v>45.983789334844424</v>
      </c>
      <c r="C28" s="561">
        <f t="shared" si="4"/>
        <v>44.752664593219791</v>
      </c>
      <c r="D28" s="561">
        <f t="shared" si="4"/>
        <v>46.732705643756162</v>
      </c>
      <c r="E28" s="561">
        <f t="shared" si="4"/>
        <v>43.803533103272819</v>
      </c>
      <c r="F28" s="561">
        <f t="shared" si="4"/>
        <v>45.206300400487102</v>
      </c>
      <c r="G28" s="561">
        <f t="shared" si="4"/>
        <v>43.61591971112999</v>
      </c>
      <c r="H28" s="561">
        <f t="shared" si="4"/>
        <v>43.839414325634827</v>
      </c>
      <c r="I28" s="561">
        <f t="shared" si="4"/>
        <v>46.8277982516938</v>
      </c>
      <c r="J28" s="561">
        <f t="shared" si="4"/>
        <v>54.544564276111188</v>
      </c>
      <c r="K28" s="561">
        <f t="shared" si="4"/>
        <v>56.365612320678736</v>
      </c>
      <c r="L28" s="562">
        <f t="shared" si="4"/>
        <v>53.123298247946394</v>
      </c>
      <c r="M28" s="1024"/>
      <c r="N28" s="1024"/>
    </row>
    <row r="29" spans="1:14">
      <c r="A29" s="482"/>
      <c r="B29" s="763"/>
      <c r="C29" s="763"/>
      <c r="D29" s="763"/>
      <c r="E29" s="763"/>
      <c r="F29" s="763"/>
      <c r="G29" s="763"/>
      <c r="H29" s="763"/>
      <c r="I29" s="763"/>
      <c r="J29" s="763"/>
      <c r="K29" s="763"/>
      <c r="L29" s="763"/>
    </row>
    <row r="30" spans="1:14">
      <c r="A30" s="1010" t="s">
        <v>1108</v>
      </c>
      <c r="B30" s="763"/>
      <c r="C30" s="763"/>
      <c r="D30" s="763"/>
      <c r="E30" s="763"/>
      <c r="F30" s="763"/>
      <c r="G30" s="763"/>
      <c r="H30" s="763"/>
      <c r="I30" s="763"/>
      <c r="J30" s="763"/>
      <c r="K30" s="763"/>
      <c r="L30" s="763"/>
    </row>
  </sheetData>
  <mergeCells count="5">
    <mergeCell ref="A14:L14"/>
    <mergeCell ref="A4:L4"/>
    <mergeCell ref="A24:L24"/>
    <mergeCell ref="A9:L9"/>
    <mergeCell ref="A19:L19"/>
  </mergeCells>
  <pageMargins left="0.70866141732283472" right="0.70866141732283472" top="0.74803149606299213" bottom="0.74803149606299213" header="0.31496062992125984" footer="0.31496062992125984"/>
  <pageSetup scale="76" orientation="landscape" horizontalDpi="0" verticalDpi="0" r:id="rId1"/>
</worksheet>
</file>

<file path=xl/worksheets/sheet75.xml><?xml version="1.0" encoding="utf-8"?>
<worksheet xmlns="http://schemas.openxmlformats.org/spreadsheetml/2006/main" xmlns:r="http://schemas.openxmlformats.org/officeDocument/2006/relationships">
  <dimension ref="A1:O30"/>
  <sheetViews>
    <sheetView view="pageBreakPreview" zoomScale="60" zoomScaleNormal="100" workbookViewId="0"/>
  </sheetViews>
  <sheetFormatPr defaultRowHeight="15"/>
  <cols>
    <col min="1" max="1" width="27.28515625" style="97" customWidth="1"/>
    <col min="2" max="6" width="10.85546875" style="754" bestFit="1" customWidth="1"/>
    <col min="7" max="12" width="13" style="754" bestFit="1" customWidth="1"/>
    <col min="13" max="14" width="9.140625" style="97"/>
    <col min="15" max="15" width="9.28515625" style="97" bestFit="1" customWidth="1"/>
    <col min="16" max="16384" width="9.140625" style="97"/>
  </cols>
  <sheetData>
    <row r="1" spans="1:15" ht="15.75">
      <c r="A1" s="511" t="s">
        <v>1142</v>
      </c>
    </row>
    <row r="3" spans="1:15">
      <c r="A3" s="482"/>
      <c r="B3" s="1026">
        <v>1999</v>
      </c>
      <c r="C3" s="835">
        <v>2000</v>
      </c>
      <c r="D3" s="835">
        <v>2001</v>
      </c>
      <c r="E3" s="835">
        <v>2002</v>
      </c>
      <c r="F3" s="835">
        <v>2003</v>
      </c>
      <c r="G3" s="835">
        <v>2004</v>
      </c>
      <c r="H3" s="835">
        <v>2005</v>
      </c>
      <c r="I3" s="835">
        <v>2006</v>
      </c>
      <c r="J3" s="835">
        <v>2007</v>
      </c>
      <c r="K3" s="835">
        <v>2008</v>
      </c>
      <c r="L3" s="814">
        <v>2009</v>
      </c>
    </row>
    <row r="4" spans="1:15" s="1023" customFormat="1" ht="30" customHeight="1">
      <c r="A4" s="1244" t="s">
        <v>1107</v>
      </c>
      <c r="B4" s="1245"/>
      <c r="C4" s="1245"/>
      <c r="D4" s="1245"/>
      <c r="E4" s="1245"/>
      <c r="F4" s="1245"/>
      <c r="G4" s="1245"/>
      <c r="H4" s="1245"/>
      <c r="I4" s="1245"/>
      <c r="J4" s="1245"/>
      <c r="K4" s="1245"/>
      <c r="L4" s="1246"/>
    </row>
    <row r="5" spans="1:15">
      <c r="A5" s="1027" t="s">
        <v>1129</v>
      </c>
      <c r="B5" s="478">
        <v>2044200</v>
      </c>
      <c r="C5" s="478">
        <v>2307448</v>
      </c>
      <c r="D5" s="478">
        <v>2403422</v>
      </c>
      <c r="E5" s="478">
        <v>2435923</v>
      </c>
      <c r="F5" s="478">
        <v>2517501</v>
      </c>
      <c r="G5" s="478">
        <v>2688160</v>
      </c>
      <c r="H5" s="478">
        <v>2855998</v>
      </c>
      <c r="I5" s="478">
        <v>3021925</v>
      </c>
      <c r="J5" s="478">
        <v>3165003</v>
      </c>
      <c r="K5" s="478">
        <v>3322035</v>
      </c>
      <c r="L5" s="825">
        <v>3020938</v>
      </c>
      <c r="M5" s="1024"/>
      <c r="N5" s="1024"/>
    </row>
    <row r="6" spans="1:15">
      <c r="A6" s="1028" t="s">
        <v>1130</v>
      </c>
      <c r="B6" s="83">
        <v>585900</v>
      </c>
      <c r="C6" s="83">
        <v>686001</v>
      </c>
      <c r="D6" s="83">
        <v>714086</v>
      </c>
      <c r="E6" s="83">
        <v>697960</v>
      </c>
      <c r="F6" s="83">
        <v>736649</v>
      </c>
      <c r="G6" s="83">
        <v>793660</v>
      </c>
      <c r="H6" s="83">
        <v>847451</v>
      </c>
      <c r="I6" s="83">
        <v>906173</v>
      </c>
      <c r="J6" s="83">
        <v>935981</v>
      </c>
      <c r="K6" s="83">
        <v>998885</v>
      </c>
      <c r="L6" s="518">
        <v>860124</v>
      </c>
      <c r="M6" s="1024"/>
      <c r="N6" s="1024"/>
    </row>
    <row r="7" spans="1:15">
      <c r="A7" s="1028" t="s">
        <v>1131</v>
      </c>
      <c r="B7" s="83">
        <v>1458300</v>
      </c>
      <c r="C7" s="83">
        <v>1621447</v>
      </c>
      <c r="D7" s="83">
        <v>1689336</v>
      </c>
      <c r="E7" s="83">
        <v>1737962</v>
      </c>
      <c r="F7" s="83">
        <v>1780852</v>
      </c>
      <c r="G7" s="83">
        <v>1894500</v>
      </c>
      <c r="H7" s="83">
        <v>2008547</v>
      </c>
      <c r="I7" s="83">
        <v>2115752</v>
      </c>
      <c r="J7" s="83">
        <v>2229022</v>
      </c>
      <c r="K7" s="83">
        <v>2323150</v>
      </c>
      <c r="L7" s="518">
        <v>2160815</v>
      </c>
      <c r="M7" s="1024"/>
      <c r="N7" s="1024"/>
    </row>
    <row r="8" spans="1:15">
      <c r="A8" s="1028" t="s">
        <v>1132</v>
      </c>
      <c r="B8" s="558">
        <f t="shared" ref="B8:L8" si="0">(B6/B5)*100</f>
        <v>28.661579101849131</v>
      </c>
      <c r="C8" s="558">
        <f t="shared" si="0"/>
        <v>29.729857400903509</v>
      </c>
      <c r="D8" s="558">
        <f t="shared" si="0"/>
        <v>29.711220085361624</v>
      </c>
      <c r="E8" s="558">
        <f t="shared" si="0"/>
        <v>28.652794033308936</v>
      </c>
      <c r="F8" s="558">
        <f t="shared" si="0"/>
        <v>29.261120452385125</v>
      </c>
      <c r="G8" s="558">
        <f t="shared" si="0"/>
        <v>29.524284268793526</v>
      </c>
      <c r="H8" s="558">
        <f t="shared" si="0"/>
        <v>29.67267484080871</v>
      </c>
      <c r="I8" s="558">
        <f t="shared" si="0"/>
        <v>29.986614492417914</v>
      </c>
      <c r="J8" s="558">
        <f t="shared" si="0"/>
        <v>29.572831368564263</v>
      </c>
      <c r="K8" s="558">
        <f t="shared" si="0"/>
        <v>30.068467069130815</v>
      </c>
      <c r="L8" s="559">
        <f t="shared" si="0"/>
        <v>28.472083836212459</v>
      </c>
      <c r="M8" s="1024"/>
      <c r="N8" s="1024"/>
      <c r="O8" s="754">
        <v>100000</v>
      </c>
    </row>
    <row r="9" spans="1:15" s="1023" customFormat="1" ht="30" customHeight="1">
      <c r="A9" s="1247" t="s">
        <v>471</v>
      </c>
      <c r="B9" s="1248"/>
      <c r="C9" s="1248"/>
      <c r="D9" s="1248"/>
      <c r="E9" s="1248"/>
      <c r="F9" s="1248"/>
      <c r="G9" s="1248"/>
      <c r="H9" s="1248"/>
      <c r="I9" s="1248"/>
      <c r="J9" s="1248"/>
      <c r="K9" s="1248"/>
      <c r="L9" s="1249"/>
      <c r="M9" s="1025"/>
      <c r="N9" s="1025"/>
    </row>
    <row r="10" spans="1:15">
      <c r="A10" s="1027" t="s">
        <v>1129</v>
      </c>
      <c r="B10" s="83">
        <v>30479</v>
      </c>
      <c r="C10" s="83">
        <v>33898</v>
      </c>
      <c r="D10" s="83">
        <v>36315</v>
      </c>
      <c r="E10" s="83">
        <v>37169</v>
      </c>
      <c r="F10" s="83">
        <v>38776</v>
      </c>
      <c r="G10" s="83">
        <v>40128</v>
      </c>
      <c r="H10" s="83">
        <v>42037</v>
      </c>
      <c r="I10" s="83">
        <v>42896</v>
      </c>
      <c r="J10" s="83">
        <v>45511</v>
      </c>
      <c r="K10" s="83">
        <v>48868</v>
      </c>
      <c r="L10" s="518">
        <v>47543</v>
      </c>
      <c r="M10" s="1024"/>
      <c r="N10" s="1024"/>
    </row>
    <row r="11" spans="1:15">
      <c r="A11" s="1028" t="s">
        <v>1130</v>
      </c>
      <c r="B11" s="83">
        <v>982</v>
      </c>
      <c r="C11" s="83">
        <v>794</v>
      </c>
      <c r="D11" s="83">
        <v>569</v>
      </c>
      <c r="E11" s="83">
        <v>706</v>
      </c>
      <c r="F11" s="83">
        <v>661</v>
      </c>
      <c r="G11" s="83">
        <v>763</v>
      </c>
      <c r="H11" s="83">
        <v>811</v>
      </c>
      <c r="I11" s="83">
        <v>854</v>
      </c>
      <c r="J11" s="83">
        <v>992</v>
      </c>
      <c r="K11" s="83">
        <v>801</v>
      </c>
      <c r="L11" s="518">
        <v>944</v>
      </c>
      <c r="M11" s="1024"/>
      <c r="N11" s="1024"/>
    </row>
    <row r="12" spans="1:15">
      <c r="A12" s="1028" t="s">
        <v>1131</v>
      </c>
      <c r="B12" s="83">
        <v>29497</v>
      </c>
      <c r="C12" s="83">
        <v>33103</v>
      </c>
      <c r="D12" s="83">
        <v>35746</v>
      </c>
      <c r="E12" s="83">
        <v>36463</v>
      </c>
      <c r="F12" s="83">
        <v>38115</v>
      </c>
      <c r="G12" s="83">
        <v>39365</v>
      </c>
      <c r="H12" s="83">
        <v>41226</v>
      </c>
      <c r="I12" s="83">
        <v>42041</v>
      </c>
      <c r="J12" s="83">
        <v>44519</v>
      </c>
      <c r="K12" s="83">
        <v>48067</v>
      </c>
      <c r="L12" s="518">
        <v>46598</v>
      </c>
      <c r="M12" s="1024"/>
      <c r="N12" s="1024"/>
    </row>
    <row r="13" spans="1:15">
      <c r="A13" s="1028" t="s">
        <v>1132</v>
      </c>
      <c r="B13" s="558">
        <f t="shared" ref="B13:L13" si="1">(B11/B10)*100</f>
        <v>3.2218904819711929</v>
      </c>
      <c r="C13" s="558">
        <f t="shared" si="1"/>
        <v>2.3423210808897279</v>
      </c>
      <c r="D13" s="558">
        <f t="shared" si="1"/>
        <v>1.5668456560649868</v>
      </c>
      <c r="E13" s="558">
        <f t="shared" si="1"/>
        <v>1.8994323226344534</v>
      </c>
      <c r="F13" s="558">
        <f t="shared" si="1"/>
        <v>1.7046626779451208</v>
      </c>
      <c r="G13" s="558">
        <f t="shared" si="1"/>
        <v>1.9014154704944177</v>
      </c>
      <c r="H13" s="558">
        <f t="shared" si="1"/>
        <v>1.9292528011037895</v>
      </c>
      <c r="I13" s="558">
        <f t="shared" si="1"/>
        <v>1.9908616187989554</v>
      </c>
      <c r="J13" s="558">
        <f t="shared" si="1"/>
        <v>2.1796928215156774</v>
      </c>
      <c r="K13" s="558">
        <f t="shared" si="1"/>
        <v>1.639109437668822</v>
      </c>
      <c r="L13" s="559">
        <f t="shared" si="1"/>
        <v>1.9855709568180384</v>
      </c>
      <c r="M13" s="1024"/>
      <c r="N13" s="1024"/>
    </row>
    <row r="14" spans="1:15" s="1023" customFormat="1" ht="30" customHeight="1">
      <c r="A14" s="1247" t="s">
        <v>1117</v>
      </c>
      <c r="B14" s="1248"/>
      <c r="C14" s="1248"/>
      <c r="D14" s="1248"/>
      <c r="E14" s="1248"/>
      <c r="F14" s="1248"/>
      <c r="G14" s="1248"/>
      <c r="H14" s="1248"/>
      <c r="I14" s="1248"/>
      <c r="J14" s="1248"/>
      <c r="K14" s="1248"/>
      <c r="L14" s="1249"/>
      <c r="M14" s="1025"/>
      <c r="N14" s="1025"/>
    </row>
    <row r="15" spans="1:15">
      <c r="A15" s="1027" t="s">
        <v>1129</v>
      </c>
      <c r="B15" s="83">
        <v>17953</v>
      </c>
      <c r="C15" s="83">
        <v>18801</v>
      </c>
      <c r="D15" s="83">
        <v>18755</v>
      </c>
      <c r="E15" s="83">
        <v>19547</v>
      </c>
      <c r="F15" s="83">
        <v>18136</v>
      </c>
      <c r="G15" s="83">
        <v>21910</v>
      </c>
      <c r="H15" s="83">
        <v>22024</v>
      </c>
      <c r="I15" s="83">
        <v>33015</v>
      </c>
      <c r="J15" s="83" t="s">
        <v>164</v>
      </c>
      <c r="K15" s="83">
        <v>36698</v>
      </c>
      <c r="L15" s="518">
        <v>25905</v>
      </c>
      <c r="M15" s="1024"/>
      <c r="N15" s="1024"/>
    </row>
    <row r="16" spans="1:15">
      <c r="A16" s="1028" t="s">
        <v>1130</v>
      </c>
      <c r="B16" s="83">
        <v>2980</v>
      </c>
      <c r="C16" s="83">
        <v>3063</v>
      </c>
      <c r="D16" s="83">
        <v>2697</v>
      </c>
      <c r="E16" s="83">
        <v>2894</v>
      </c>
      <c r="F16" s="83">
        <v>3983</v>
      </c>
      <c r="G16" s="83">
        <v>3688</v>
      </c>
      <c r="H16" s="83">
        <v>3680</v>
      </c>
      <c r="I16" s="83">
        <v>21652</v>
      </c>
      <c r="J16" s="83" t="s">
        <v>164</v>
      </c>
      <c r="K16" s="83" t="s">
        <v>164</v>
      </c>
      <c r="L16" s="518">
        <v>16801</v>
      </c>
      <c r="M16" s="1024"/>
      <c r="N16" s="1024"/>
    </row>
    <row r="17" spans="1:14">
      <c r="A17" s="1028" t="s">
        <v>1131</v>
      </c>
      <c r="B17" s="83">
        <v>14973</v>
      </c>
      <c r="C17" s="83">
        <v>15738</v>
      </c>
      <c r="D17" s="83">
        <v>16058</v>
      </c>
      <c r="E17" s="83">
        <v>16654</v>
      </c>
      <c r="F17" s="83">
        <v>14153</v>
      </c>
      <c r="G17" s="83">
        <v>18222</v>
      </c>
      <c r="H17" s="83">
        <v>18344</v>
      </c>
      <c r="I17" s="83">
        <v>11363</v>
      </c>
      <c r="J17" s="83">
        <v>12267</v>
      </c>
      <c r="K17" s="83">
        <v>16264</v>
      </c>
      <c r="L17" s="518">
        <v>9104</v>
      </c>
      <c r="M17" s="1024"/>
      <c r="N17" s="1024"/>
    </row>
    <row r="18" spans="1:14">
      <c r="A18" s="1028" t="s">
        <v>1132</v>
      </c>
      <c r="B18" s="561">
        <f t="shared" ref="B18:I18" si="2">(B16/B15)*100</f>
        <v>16.598897120258453</v>
      </c>
      <c r="C18" s="561">
        <f t="shared" si="2"/>
        <v>16.291686612414232</v>
      </c>
      <c r="D18" s="561">
        <f t="shared" si="2"/>
        <v>14.380165289256198</v>
      </c>
      <c r="E18" s="561">
        <f t="shared" si="2"/>
        <v>14.805340973039341</v>
      </c>
      <c r="F18" s="561">
        <f t="shared" si="2"/>
        <v>21.961843846493164</v>
      </c>
      <c r="G18" s="561">
        <f t="shared" si="2"/>
        <v>16.832496576905523</v>
      </c>
      <c r="H18" s="561">
        <f t="shared" si="2"/>
        <v>16.709044678532507</v>
      </c>
      <c r="I18" s="561">
        <f t="shared" si="2"/>
        <v>65.582311070725424</v>
      </c>
      <c r="J18" s="561" t="s">
        <v>164</v>
      </c>
      <c r="K18" s="561" t="s">
        <v>164</v>
      </c>
      <c r="L18" s="562">
        <f>(L16/L15)*100</f>
        <v>64.856205365759507</v>
      </c>
      <c r="M18" s="1024"/>
      <c r="N18" s="1024"/>
    </row>
    <row r="19" spans="1:14" s="1023" customFormat="1">
      <c r="A19" s="1247" t="s">
        <v>516</v>
      </c>
      <c r="B19" s="1248"/>
      <c r="C19" s="1248"/>
      <c r="D19" s="1248"/>
      <c r="E19" s="1248"/>
      <c r="F19" s="1248"/>
      <c r="G19" s="1248"/>
      <c r="H19" s="1248"/>
      <c r="I19" s="1248"/>
      <c r="J19" s="1248"/>
      <c r="K19" s="1248"/>
      <c r="L19" s="1249"/>
      <c r="M19" s="1025"/>
      <c r="N19" s="1025"/>
    </row>
    <row r="20" spans="1:14">
      <c r="A20" s="1027" t="s">
        <v>1129</v>
      </c>
      <c r="B20" s="83">
        <v>49250</v>
      </c>
      <c r="C20" s="83">
        <v>81428</v>
      </c>
      <c r="D20" s="83">
        <v>97315</v>
      </c>
      <c r="E20" s="83">
        <v>99988</v>
      </c>
      <c r="F20" s="83">
        <v>107835</v>
      </c>
      <c r="G20" s="83">
        <v>116743</v>
      </c>
      <c r="H20" s="83">
        <v>139018</v>
      </c>
      <c r="I20" s="83">
        <v>155311</v>
      </c>
      <c r="J20" s="83">
        <v>168355</v>
      </c>
      <c r="K20" s="83">
        <v>209225</v>
      </c>
      <c r="L20" s="518">
        <v>134199</v>
      </c>
      <c r="M20" s="1024"/>
      <c r="N20" s="1024"/>
    </row>
    <row r="21" spans="1:14">
      <c r="A21" s="1028" t="s">
        <v>1130</v>
      </c>
      <c r="B21" s="83">
        <v>24941</v>
      </c>
      <c r="C21" s="83">
        <v>41577</v>
      </c>
      <c r="D21" s="83">
        <v>49691</v>
      </c>
      <c r="E21" s="83">
        <v>49361</v>
      </c>
      <c r="F21" s="83">
        <v>61451</v>
      </c>
      <c r="G21" s="83">
        <v>63930</v>
      </c>
      <c r="H21" s="83">
        <v>71846</v>
      </c>
      <c r="I21" s="83">
        <v>75261</v>
      </c>
      <c r="J21" s="83">
        <v>81260</v>
      </c>
      <c r="K21" s="83">
        <v>94500</v>
      </c>
      <c r="L21" s="518">
        <v>68563</v>
      </c>
      <c r="M21" s="1024"/>
      <c r="N21" s="1024"/>
    </row>
    <row r="22" spans="1:14">
      <c r="A22" s="1028" t="s">
        <v>1131</v>
      </c>
      <c r="B22" s="83">
        <v>24309</v>
      </c>
      <c r="C22" s="83">
        <v>39851</v>
      </c>
      <c r="D22" s="83">
        <v>47624</v>
      </c>
      <c r="E22" s="83">
        <v>50627</v>
      </c>
      <c r="F22" s="83">
        <v>46383</v>
      </c>
      <c r="G22" s="83">
        <v>52813</v>
      </c>
      <c r="H22" s="83">
        <v>67171</v>
      </c>
      <c r="I22" s="83">
        <v>80050</v>
      </c>
      <c r="J22" s="83">
        <v>87095</v>
      </c>
      <c r="K22" s="83">
        <v>114725</v>
      </c>
      <c r="L22" s="518">
        <v>65636</v>
      </c>
      <c r="M22" s="1024"/>
      <c r="N22" s="1024"/>
    </row>
    <row r="23" spans="1:14">
      <c r="A23" s="1028" t="s">
        <v>1132</v>
      </c>
      <c r="B23" s="558">
        <f t="shared" ref="B23:L23" si="3">(B21/B20)*100</f>
        <v>50.64162436548223</v>
      </c>
      <c r="C23" s="558">
        <f t="shared" si="3"/>
        <v>51.059831998821046</v>
      </c>
      <c r="D23" s="558">
        <f t="shared" si="3"/>
        <v>51.062015105584955</v>
      </c>
      <c r="E23" s="558">
        <f t="shared" si="3"/>
        <v>49.366924030883709</v>
      </c>
      <c r="F23" s="558">
        <f t="shared" si="3"/>
        <v>56.986136226642557</v>
      </c>
      <c r="G23" s="558">
        <f t="shared" si="3"/>
        <v>54.761313312147195</v>
      </c>
      <c r="H23" s="558">
        <f t="shared" si="3"/>
        <v>51.681077270569276</v>
      </c>
      <c r="I23" s="558">
        <f t="shared" si="3"/>
        <v>48.458254727611049</v>
      </c>
      <c r="J23" s="558">
        <f t="shared" si="3"/>
        <v>48.267054735529094</v>
      </c>
      <c r="K23" s="558">
        <f t="shared" si="3"/>
        <v>45.166686581431478</v>
      </c>
      <c r="L23" s="559">
        <f t="shared" si="3"/>
        <v>51.090544638931732</v>
      </c>
      <c r="M23" s="1024"/>
      <c r="N23" s="1024"/>
    </row>
    <row r="24" spans="1:14" s="1023" customFormat="1">
      <c r="A24" s="1247" t="s">
        <v>218</v>
      </c>
      <c r="B24" s="1248"/>
      <c r="C24" s="1248"/>
      <c r="D24" s="1248"/>
      <c r="E24" s="1248"/>
      <c r="F24" s="1248"/>
      <c r="G24" s="1248"/>
      <c r="H24" s="1248"/>
      <c r="I24" s="1248"/>
      <c r="J24" s="1248"/>
      <c r="K24" s="1248"/>
      <c r="L24" s="1249"/>
      <c r="M24" s="1025"/>
      <c r="N24" s="1025"/>
    </row>
    <row r="25" spans="1:14">
      <c r="A25" s="1027" t="s">
        <v>1129</v>
      </c>
      <c r="B25" s="477">
        <v>592047</v>
      </c>
      <c r="C25" s="478">
        <v>650568</v>
      </c>
      <c r="D25" s="478">
        <v>639302</v>
      </c>
      <c r="E25" s="478">
        <v>648662</v>
      </c>
      <c r="F25" s="478">
        <v>653106</v>
      </c>
      <c r="G25" s="478">
        <v>694212</v>
      </c>
      <c r="H25" s="478">
        <v>715352</v>
      </c>
      <c r="I25" s="478">
        <v>707659</v>
      </c>
      <c r="J25" s="478">
        <v>706593</v>
      </c>
      <c r="K25" s="478">
        <v>714417</v>
      </c>
      <c r="L25" s="825">
        <v>623185</v>
      </c>
      <c r="M25" s="1024"/>
      <c r="N25" s="1024"/>
    </row>
    <row r="26" spans="1:14">
      <c r="A26" s="1028" t="s">
        <v>1130</v>
      </c>
      <c r="B26" s="85">
        <v>306911</v>
      </c>
      <c r="C26" s="83">
        <v>329153</v>
      </c>
      <c r="D26" s="83">
        <v>332572</v>
      </c>
      <c r="E26" s="83">
        <v>333040</v>
      </c>
      <c r="F26" s="83">
        <v>338760</v>
      </c>
      <c r="G26" s="83">
        <v>354750</v>
      </c>
      <c r="H26" s="83">
        <v>367978</v>
      </c>
      <c r="I26" s="83">
        <v>363729</v>
      </c>
      <c r="J26" s="83">
        <v>382026</v>
      </c>
      <c r="K26" s="83">
        <v>381283</v>
      </c>
      <c r="L26" s="518">
        <v>313181</v>
      </c>
      <c r="M26" s="1024"/>
      <c r="N26" s="1024"/>
    </row>
    <row r="27" spans="1:14">
      <c r="A27" s="1028" t="s">
        <v>1131</v>
      </c>
      <c r="B27" s="85">
        <v>285136</v>
      </c>
      <c r="C27" s="83">
        <v>321415</v>
      </c>
      <c r="D27" s="83">
        <v>306730</v>
      </c>
      <c r="E27" s="83">
        <v>315622</v>
      </c>
      <c r="F27" s="83">
        <v>314346</v>
      </c>
      <c r="G27" s="83">
        <v>339463</v>
      </c>
      <c r="H27" s="83">
        <v>347374</v>
      </c>
      <c r="I27" s="83">
        <v>343931</v>
      </c>
      <c r="J27" s="83">
        <v>324567</v>
      </c>
      <c r="K27" s="83">
        <v>333134</v>
      </c>
      <c r="L27" s="518">
        <v>310003</v>
      </c>
      <c r="M27" s="1024"/>
      <c r="N27" s="1024"/>
    </row>
    <row r="28" spans="1:14">
      <c r="A28" s="1049" t="s">
        <v>1132</v>
      </c>
      <c r="B28" s="560">
        <f t="shared" ref="B28:L28" si="4">(B26/B25)*100</f>
        <v>51.838958731316943</v>
      </c>
      <c r="C28" s="561">
        <f t="shared" si="4"/>
        <v>50.594711083238032</v>
      </c>
      <c r="D28" s="561">
        <f t="shared" si="4"/>
        <v>52.021110523664873</v>
      </c>
      <c r="E28" s="561">
        <f t="shared" si="4"/>
        <v>51.342609864613621</v>
      </c>
      <c r="F28" s="561">
        <f t="shared" si="4"/>
        <v>51.869068726975406</v>
      </c>
      <c r="G28" s="561">
        <f t="shared" si="4"/>
        <v>51.101104561718898</v>
      </c>
      <c r="H28" s="561">
        <f t="shared" si="4"/>
        <v>51.440130173676735</v>
      </c>
      <c r="I28" s="561">
        <f t="shared" si="4"/>
        <v>51.398908231224361</v>
      </c>
      <c r="J28" s="561">
        <f t="shared" si="4"/>
        <v>54.065919135909922</v>
      </c>
      <c r="K28" s="561">
        <f t="shared" si="4"/>
        <v>53.369810628806427</v>
      </c>
      <c r="L28" s="562">
        <f t="shared" si="4"/>
        <v>50.254900230268696</v>
      </c>
      <c r="M28" s="1024"/>
      <c r="N28" s="1024"/>
    </row>
    <row r="29" spans="1:14">
      <c r="A29" s="482"/>
      <c r="B29" s="763"/>
      <c r="C29" s="763"/>
      <c r="D29" s="763"/>
      <c r="E29" s="763"/>
      <c r="F29" s="763"/>
      <c r="G29" s="763"/>
      <c r="H29" s="763"/>
      <c r="I29" s="763"/>
      <c r="J29" s="763"/>
      <c r="K29" s="763"/>
      <c r="L29" s="763"/>
    </row>
    <row r="30" spans="1:14">
      <c r="A30" s="1010" t="s">
        <v>1108</v>
      </c>
      <c r="B30" s="763"/>
      <c r="C30" s="763"/>
      <c r="D30" s="763"/>
      <c r="E30" s="763"/>
      <c r="F30" s="763"/>
      <c r="G30" s="763"/>
      <c r="H30" s="763"/>
      <c r="I30" s="763"/>
      <c r="J30" s="763"/>
      <c r="K30" s="763"/>
      <c r="L30" s="763"/>
    </row>
  </sheetData>
  <mergeCells count="5">
    <mergeCell ref="A4:L4"/>
    <mergeCell ref="A9:L9"/>
    <mergeCell ref="A14:L14"/>
    <mergeCell ref="A19:L19"/>
    <mergeCell ref="A24:L24"/>
  </mergeCells>
  <pageMargins left="0.70866141732283472" right="0.70866141732283472" top="0.74803149606299213" bottom="0.74803149606299213" header="0.31496062992125984" footer="0.31496062992125984"/>
  <pageSetup scale="76" orientation="landscape" horizontalDpi="0" verticalDpi="0" r:id="rId1"/>
  <colBreaks count="1" manualBreakCount="1">
    <brk id="12" max="1048575" man="1"/>
  </colBreaks>
</worksheet>
</file>

<file path=xl/worksheets/sheet76.xml><?xml version="1.0" encoding="utf-8"?>
<worksheet xmlns="http://schemas.openxmlformats.org/spreadsheetml/2006/main" xmlns:r="http://schemas.openxmlformats.org/officeDocument/2006/relationships">
  <dimension ref="A1:O30"/>
  <sheetViews>
    <sheetView view="pageBreakPreview" zoomScale="60" zoomScaleNormal="100" workbookViewId="0"/>
  </sheetViews>
  <sheetFormatPr defaultRowHeight="15"/>
  <cols>
    <col min="1" max="1" width="27.28515625" style="97" customWidth="1"/>
    <col min="2" max="6" width="10.85546875" style="754" bestFit="1" customWidth="1"/>
    <col min="7" max="12" width="13" style="754" bestFit="1" customWidth="1"/>
    <col min="13" max="14" width="9.140625" style="97"/>
    <col min="15" max="15" width="9.28515625" style="97" bestFit="1" customWidth="1"/>
    <col min="16" max="16384" width="9.140625" style="97"/>
  </cols>
  <sheetData>
    <row r="1" spans="1:15" ht="15.75">
      <c r="A1" s="511" t="s">
        <v>1143</v>
      </c>
    </row>
    <row r="3" spans="1:15">
      <c r="A3" s="482"/>
      <c r="B3" s="1026">
        <v>1999</v>
      </c>
      <c r="C3" s="835">
        <v>2000</v>
      </c>
      <c r="D3" s="835">
        <v>2001</v>
      </c>
      <c r="E3" s="835">
        <v>2002</v>
      </c>
      <c r="F3" s="835">
        <v>2003</v>
      </c>
      <c r="G3" s="835">
        <v>2004</v>
      </c>
      <c r="H3" s="835">
        <v>2005</v>
      </c>
      <c r="I3" s="835">
        <v>2006</v>
      </c>
      <c r="J3" s="835">
        <v>2007</v>
      </c>
      <c r="K3" s="835">
        <v>2008</v>
      </c>
      <c r="L3" s="814">
        <v>2009</v>
      </c>
    </row>
    <row r="4" spans="1:15" s="1023" customFormat="1" ht="30" customHeight="1">
      <c r="A4" s="1244" t="s">
        <v>1107</v>
      </c>
      <c r="B4" s="1245"/>
      <c r="C4" s="1245"/>
      <c r="D4" s="1245"/>
      <c r="E4" s="1245"/>
      <c r="F4" s="1245"/>
      <c r="G4" s="1245"/>
      <c r="H4" s="1245"/>
      <c r="I4" s="1245"/>
      <c r="J4" s="1245"/>
      <c r="K4" s="1245"/>
      <c r="L4" s="1246"/>
    </row>
    <row r="5" spans="1:15">
      <c r="A5" s="1027" t="s">
        <v>1129</v>
      </c>
      <c r="B5" s="478">
        <v>160090</v>
      </c>
      <c r="C5" s="478">
        <v>191182</v>
      </c>
      <c r="D5" s="478">
        <v>172496</v>
      </c>
      <c r="E5" s="478">
        <v>170488</v>
      </c>
      <c r="F5" s="478">
        <v>189549</v>
      </c>
      <c r="G5" s="478">
        <v>224185</v>
      </c>
      <c r="H5" s="478">
        <v>256042</v>
      </c>
      <c r="I5" s="478">
        <v>287834</v>
      </c>
      <c r="J5" s="478">
        <v>302960</v>
      </c>
      <c r="K5" s="478">
        <v>311893</v>
      </c>
      <c r="L5" s="825">
        <v>237416</v>
      </c>
      <c r="M5" s="1024"/>
      <c r="N5" s="1024"/>
    </row>
    <row r="6" spans="1:15">
      <c r="A6" s="1028" t="s">
        <v>1130</v>
      </c>
      <c r="B6" s="83">
        <v>45240</v>
      </c>
      <c r="C6" s="83">
        <v>55087</v>
      </c>
      <c r="D6" s="83">
        <v>54150</v>
      </c>
      <c r="E6" s="83">
        <v>48227</v>
      </c>
      <c r="F6" s="83">
        <v>53636</v>
      </c>
      <c r="G6" s="83">
        <v>65541</v>
      </c>
      <c r="H6" s="83">
        <v>73382</v>
      </c>
      <c r="I6" s="83">
        <v>78369</v>
      </c>
      <c r="J6" s="83">
        <v>80244</v>
      </c>
      <c r="K6" s="83">
        <v>77694</v>
      </c>
      <c r="L6" s="518">
        <v>47677</v>
      </c>
      <c r="M6" s="1024"/>
      <c r="N6" s="1024"/>
    </row>
    <row r="7" spans="1:15">
      <c r="A7" s="1028" t="s">
        <v>1131</v>
      </c>
      <c r="B7" s="83">
        <v>114851</v>
      </c>
      <c r="C7" s="83">
        <v>136095</v>
      </c>
      <c r="D7" s="83">
        <v>118346</v>
      </c>
      <c r="E7" s="83">
        <v>122260</v>
      </c>
      <c r="F7" s="83">
        <v>135913</v>
      </c>
      <c r="G7" s="83">
        <v>158644</v>
      </c>
      <c r="H7" s="83">
        <v>182659</v>
      </c>
      <c r="I7" s="83">
        <v>209465</v>
      </c>
      <c r="J7" s="83">
        <v>222716</v>
      </c>
      <c r="K7" s="83">
        <v>234200</v>
      </c>
      <c r="L7" s="518">
        <v>189739</v>
      </c>
      <c r="M7" s="1024"/>
      <c r="N7" s="1024"/>
    </row>
    <row r="8" spans="1:15">
      <c r="A8" s="1028" t="s">
        <v>1132</v>
      </c>
      <c r="B8" s="558">
        <f t="shared" ref="B8:L8" si="0">(B6/B5)*100</f>
        <v>28.259104253857203</v>
      </c>
      <c r="C8" s="558">
        <f t="shared" si="0"/>
        <v>28.813905074745534</v>
      </c>
      <c r="D8" s="558">
        <f t="shared" si="0"/>
        <v>31.392032279009367</v>
      </c>
      <c r="E8" s="558">
        <f t="shared" si="0"/>
        <v>28.287621416170055</v>
      </c>
      <c r="F8" s="558">
        <f t="shared" si="0"/>
        <v>28.296640974101685</v>
      </c>
      <c r="G8" s="558">
        <f t="shared" si="0"/>
        <v>29.235229832504405</v>
      </c>
      <c r="H8" s="558">
        <f t="shared" si="0"/>
        <v>28.660141695503082</v>
      </c>
      <c r="I8" s="558">
        <f t="shared" si="0"/>
        <v>27.22715176108451</v>
      </c>
      <c r="J8" s="558">
        <f t="shared" si="0"/>
        <v>26.486664906258252</v>
      </c>
      <c r="K8" s="558">
        <f t="shared" si="0"/>
        <v>24.910466089331919</v>
      </c>
      <c r="L8" s="559">
        <f t="shared" si="0"/>
        <v>20.081628870842742</v>
      </c>
      <c r="M8" s="1024"/>
      <c r="N8" s="1024"/>
      <c r="O8" s="754">
        <v>100000</v>
      </c>
    </row>
    <row r="9" spans="1:15" s="1023" customFormat="1" ht="30" customHeight="1">
      <c r="A9" s="1247" t="s">
        <v>471</v>
      </c>
      <c r="B9" s="1248"/>
      <c r="C9" s="1248"/>
      <c r="D9" s="1248"/>
      <c r="E9" s="1248"/>
      <c r="F9" s="1248"/>
      <c r="G9" s="1248"/>
      <c r="H9" s="1248"/>
      <c r="I9" s="1248"/>
      <c r="J9" s="1248"/>
      <c r="K9" s="1248"/>
      <c r="L9" s="1249"/>
      <c r="M9" s="1025"/>
      <c r="N9" s="1025"/>
    </row>
    <row r="10" spans="1:15">
      <c r="A10" s="1027" t="s">
        <v>1129</v>
      </c>
      <c r="B10" s="83">
        <v>1848</v>
      </c>
      <c r="C10" s="83">
        <v>2378</v>
      </c>
      <c r="D10" s="83">
        <v>2597</v>
      </c>
      <c r="E10" s="83">
        <v>2168</v>
      </c>
      <c r="F10" s="83">
        <v>1407</v>
      </c>
      <c r="G10" s="83">
        <v>2099</v>
      </c>
      <c r="H10" s="83">
        <v>2593</v>
      </c>
      <c r="I10" s="83">
        <v>2963</v>
      </c>
      <c r="J10" s="83">
        <v>3779</v>
      </c>
      <c r="K10" s="83">
        <v>4866</v>
      </c>
      <c r="L10" s="518">
        <v>3112</v>
      </c>
      <c r="M10" s="1024"/>
      <c r="N10" s="1024"/>
    </row>
    <row r="11" spans="1:15">
      <c r="A11" s="1028" t="s">
        <v>1130</v>
      </c>
      <c r="B11" s="83">
        <v>113</v>
      </c>
      <c r="C11" s="83">
        <v>87</v>
      </c>
      <c r="D11" s="83">
        <v>8</v>
      </c>
      <c r="E11" s="83">
        <v>-49</v>
      </c>
      <c r="F11" s="83">
        <v>11</v>
      </c>
      <c r="G11" s="83">
        <v>-9</v>
      </c>
      <c r="H11" s="83">
        <v>68</v>
      </c>
      <c r="I11" s="83">
        <v>91</v>
      </c>
      <c r="J11" s="83">
        <v>85</v>
      </c>
      <c r="K11" s="83">
        <v>82</v>
      </c>
      <c r="L11" s="518">
        <v>102</v>
      </c>
      <c r="M11" s="1024"/>
      <c r="N11" s="1024"/>
    </row>
    <row r="12" spans="1:15">
      <c r="A12" s="1028" t="s">
        <v>1131</v>
      </c>
      <c r="B12" s="83">
        <v>1735</v>
      </c>
      <c r="C12" s="83">
        <v>2291</v>
      </c>
      <c r="D12" s="83">
        <v>2589</v>
      </c>
      <c r="E12" s="83">
        <v>2217</v>
      </c>
      <c r="F12" s="83">
        <v>1397</v>
      </c>
      <c r="G12" s="83">
        <v>2108</v>
      </c>
      <c r="H12" s="83">
        <v>2525</v>
      </c>
      <c r="I12" s="83">
        <v>2872</v>
      </c>
      <c r="J12" s="83">
        <v>3694</v>
      </c>
      <c r="K12" s="83">
        <v>4784</v>
      </c>
      <c r="L12" s="518">
        <v>3010</v>
      </c>
      <c r="M12" s="1024"/>
      <c r="N12" s="1024"/>
    </row>
    <row r="13" spans="1:15">
      <c r="A13" s="1028" t="s">
        <v>1132</v>
      </c>
      <c r="B13" s="558">
        <f t="shared" ref="B13:L13" si="1">(B11/B10)*100</f>
        <v>6.1147186147186146</v>
      </c>
      <c r="C13" s="558">
        <f t="shared" si="1"/>
        <v>3.6585365853658534</v>
      </c>
      <c r="D13" s="558">
        <f t="shared" si="1"/>
        <v>0.30804774740084712</v>
      </c>
      <c r="E13" s="558">
        <f t="shared" si="1"/>
        <v>-2.2601476014760147</v>
      </c>
      <c r="F13" s="558">
        <f t="shared" si="1"/>
        <v>0.78180525941719969</v>
      </c>
      <c r="G13" s="558">
        <f t="shared" si="1"/>
        <v>-0.42877560743211052</v>
      </c>
      <c r="H13" s="558">
        <f t="shared" si="1"/>
        <v>2.6224450443501737</v>
      </c>
      <c r="I13" s="558">
        <f t="shared" si="1"/>
        <v>3.0712116098548767</v>
      </c>
      <c r="J13" s="558">
        <f t="shared" si="1"/>
        <v>2.2492722942577403</v>
      </c>
      <c r="K13" s="558">
        <f t="shared" si="1"/>
        <v>1.6851623510069871</v>
      </c>
      <c r="L13" s="559">
        <f t="shared" si="1"/>
        <v>3.2776349614395883</v>
      </c>
      <c r="M13" s="1024"/>
      <c r="N13" s="1024"/>
    </row>
    <row r="14" spans="1:15" s="1023" customFormat="1" ht="30" customHeight="1">
      <c r="A14" s="1247" t="s">
        <v>1117</v>
      </c>
      <c r="B14" s="1248"/>
      <c r="C14" s="1248"/>
      <c r="D14" s="1248"/>
      <c r="E14" s="1248"/>
      <c r="F14" s="1248"/>
      <c r="G14" s="1248"/>
      <c r="H14" s="1248"/>
      <c r="I14" s="1248"/>
      <c r="J14" s="1248"/>
      <c r="K14" s="1248"/>
      <c r="L14" s="1249"/>
      <c r="M14" s="1025"/>
      <c r="N14" s="1025"/>
    </row>
    <row r="15" spans="1:15">
      <c r="A15" s="1027" t="s">
        <v>1129</v>
      </c>
      <c r="B15" s="83">
        <v>1307</v>
      </c>
      <c r="C15" s="83">
        <v>2229</v>
      </c>
      <c r="D15" s="83">
        <v>1464</v>
      </c>
      <c r="E15" s="83">
        <v>1275</v>
      </c>
      <c r="F15" s="83">
        <v>2011</v>
      </c>
      <c r="G15" s="83">
        <v>3139</v>
      </c>
      <c r="H15" s="83">
        <v>3826</v>
      </c>
      <c r="I15" s="83">
        <v>7688</v>
      </c>
      <c r="J15" s="83" t="s">
        <v>164</v>
      </c>
      <c r="K15" s="83">
        <v>7370</v>
      </c>
      <c r="L15" s="518">
        <v>3266</v>
      </c>
      <c r="M15" s="1024"/>
      <c r="N15" s="1024"/>
    </row>
    <row r="16" spans="1:15">
      <c r="A16" s="1028" t="s">
        <v>1130</v>
      </c>
      <c r="B16" s="83">
        <v>493</v>
      </c>
      <c r="C16" s="83">
        <v>479</v>
      </c>
      <c r="D16" s="83">
        <v>406</v>
      </c>
      <c r="E16" s="83">
        <v>483</v>
      </c>
      <c r="F16" s="83">
        <v>1045</v>
      </c>
      <c r="G16" s="83">
        <v>979</v>
      </c>
      <c r="H16" s="83">
        <v>1203</v>
      </c>
      <c r="I16" s="83">
        <v>5687</v>
      </c>
      <c r="J16" s="83" t="s">
        <v>164</v>
      </c>
      <c r="K16" s="83" t="s">
        <v>164</v>
      </c>
      <c r="L16" s="518">
        <v>2471</v>
      </c>
      <c r="M16" s="1024"/>
      <c r="N16" s="1024"/>
    </row>
    <row r="17" spans="1:14">
      <c r="A17" s="1028" t="s">
        <v>1131</v>
      </c>
      <c r="B17" s="83">
        <v>814</v>
      </c>
      <c r="C17" s="83">
        <v>1750</v>
      </c>
      <c r="D17" s="83">
        <v>1058</v>
      </c>
      <c r="E17" s="83">
        <v>791</v>
      </c>
      <c r="F17" s="83">
        <v>966</v>
      </c>
      <c r="G17" s="83">
        <v>2160</v>
      </c>
      <c r="H17" s="83">
        <v>2622</v>
      </c>
      <c r="I17" s="83">
        <v>2001</v>
      </c>
      <c r="J17" s="83">
        <v>1784</v>
      </c>
      <c r="K17" s="83">
        <v>3674</v>
      </c>
      <c r="L17" s="518">
        <v>795</v>
      </c>
      <c r="M17" s="1024"/>
      <c r="N17" s="1024"/>
    </row>
    <row r="18" spans="1:14">
      <c r="A18" s="1028" t="s">
        <v>1132</v>
      </c>
      <c r="B18" s="561">
        <f t="shared" ref="B18:I18" si="2">(B16/B15)*100</f>
        <v>37.719969395562359</v>
      </c>
      <c r="C18" s="561">
        <f t="shared" si="2"/>
        <v>21.48945715567519</v>
      </c>
      <c r="D18" s="561">
        <f t="shared" si="2"/>
        <v>27.732240437158467</v>
      </c>
      <c r="E18" s="561">
        <f t="shared" si="2"/>
        <v>37.882352941176471</v>
      </c>
      <c r="F18" s="561">
        <f t="shared" si="2"/>
        <v>51.964196916956737</v>
      </c>
      <c r="G18" s="561">
        <f t="shared" si="2"/>
        <v>31.188276521185092</v>
      </c>
      <c r="H18" s="561">
        <f t="shared" si="2"/>
        <v>31.442760062728699</v>
      </c>
      <c r="I18" s="561">
        <f t="shared" si="2"/>
        <v>73.972424557752333</v>
      </c>
      <c r="J18" s="561" t="s">
        <v>164</v>
      </c>
      <c r="K18" s="561" t="s">
        <v>164</v>
      </c>
      <c r="L18" s="562">
        <f>(L16/L15)*100</f>
        <v>75.65829761175749</v>
      </c>
      <c r="M18" s="1024"/>
      <c r="N18" s="1024"/>
    </row>
    <row r="19" spans="1:14" s="1023" customFormat="1">
      <c r="A19" s="1247" t="s">
        <v>516</v>
      </c>
      <c r="B19" s="1248"/>
      <c r="C19" s="1248"/>
      <c r="D19" s="1248"/>
      <c r="E19" s="1248"/>
      <c r="F19" s="1248"/>
      <c r="G19" s="1248"/>
      <c r="H19" s="1248"/>
      <c r="I19" s="1248"/>
      <c r="J19" s="1248"/>
      <c r="K19" s="1248"/>
      <c r="L19" s="1249"/>
      <c r="M19" s="1025"/>
      <c r="N19" s="1025"/>
    </row>
    <row r="20" spans="1:14">
      <c r="A20" s="1027" t="s">
        <v>1129</v>
      </c>
      <c r="B20" s="83">
        <v>4417</v>
      </c>
      <c r="C20" s="83">
        <v>18834</v>
      </c>
      <c r="D20" s="83">
        <v>20635</v>
      </c>
      <c r="E20" s="83">
        <v>14402</v>
      </c>
      <c r="F20" s="83">
        <v>20978</v>
      </c>
      <c r="G20" s="83">
        <v>20220</v>
      </c>
      <c r="H20" s="83">
        <v>29899</v>
      </c>
      <c r="I20" s="83">
        <v>29181</v>
      </c>
      <c r="J20" s="83">
        <v>23974</v>
      </c>
      <c r="K20" s="83">
        <v>38102</v>
      </c>
      <c r="L20" s="518">
        <v>9496</v>
      </c>
      <c r="M20" s="1024"/>
      <c r="N20" s="1024"/>
    </row>
    <row r="21" spans="1:14">
      <c r="A21" s="1028" t="s">
        <v>1130</v>
      </c>
      <c r="B21" s="83">
        <v>2930</v>
      </c>
      <c r="C21" s="83">
        <v>7787</v>
      </c>
      <c r="D21" s="83">
        <v>9812</v>
      </c>
      <c r="E21" s="83">
        <v>6740</v>
      </c>
      <c r="F21" s="83">
        <v>11399</v>
      </c>
      <c r="G21" s="83">
        <v>11108</v>
      </c>
      <c r="H21" s="83">
        <v>15530</v>
      </c>
      <c r="I21" s="83">
        <v>11943</v>
      </c>
      <c r="J21" s="83">
        <v>10798</v>
      </c>
      <c r="K21" s="83">
        <v>16491</v>
      </c>
      <c r="L21" s="518">
        <v>3924</v>
      </c>
      <c r="M21" s="1024"/>
      <c r="N21" s="1024"/>
    </row>
    <row r="22" spans="1:14">
      <c r="A22" s="1028" t="s">
        <v>1131</v>
      </c>
      <c r="B22" s="83">
        <v>1488</v>
      </c>
      <c r="C22" s="83">
        <v>11047</v>
      </c>
      <c r="D22" s="83">
        <v>10823</v>
      </c>
      <c r="E22" s="83">
        <v>7662</v>
      </c>
      <c r="F22" s="83">
        <v>9579</v>
      </c>
      <c r="G22" s="83">
        <v>9112</v>
      </c>
      <c r="H22" s="83">
        <v>14369</v>
      </c>
      <c r="I22" s="83">
        <v>17238</v>
      </c>
      <c r="J22" s="83">
        <v>13177</v>
      </c>
      <c r="K22" s="83">
        <v>21611</v>
      </c>
      <c r="L22" s="518">
        <v>5572</v>
      </c>
      <c r="M22" s="1024"/>
      <c r="N22" s="1024"/>
    </row>
    <row r="23" spans="1:14">
      <c r="A23" s="1028" t="s">
        <v>1132</v>
      </c>
      <c r="B23" s="558">
        <f t="shared" ref="B23:L23" si="3">(B21/B20)*100</f>
        <v>66.334616255376957</v>
      </c>
      <c r="C23" s="558">
        <f t="shared" si="3"/>
        <v>41.345439099500901</v>
      </c>
      <c r="D23" s="558">
        <f t="shared" si="3"/>
        <v>47.550278652774416</v>
      </c>
      <c r="E23" s="558">
        <f t="shared" si="3"/>
        <v>46.799055686710176</v>
      </c>
      <c r="F23" s="558">
        <f t="shared" si="3"/>
        <v>54.337877776718472</v>
      </c>
      <c r="G23" s="558">
        <f t="shared" si="3"/>
        <v>54.93570722057369</v>
      </c>
      <c r="H23" s="558">
        <f t="shared" si="3"/>
        <v>51.941536506237661</v>
      </c>
      <c r="I23" s="558">
        <f t="shared" si="3"/>
        <v>40.927315719132309</v>
      </c>
      <c r="J23" s="558">
        <f t="shared" si="3"/>
        <v>45.040460498873777</v>
      </c>
      <c r="K23" s="558">
        <f t="shared" si="3"/>
        <v>43.281192588315577</v>
      </c>
      <c r="L23" s="559">
        <f t="shared" si="3"/>
        <v>41.32266217354676</v>
      </c>
      <c r="M23" s="1024"/>
      <c r="N23" s="1024"/>
    </row>
    <row r="24" spans="1:14" s="1023" customFormat="1">
      <c r="A24" s="1247" t="s">
        <v>218</v>
      </c>
      <c r="B24" s="1248"/>
      <c r="C24" s="1248"/>
      <c r="D24" s="1248"/>
      <c r="E24" s="1248"/>
      <c r="F24" s="1248"/>
      <c r="G24" s="1248"/>
      <c r="H24" s="1248"/>
      <c r="I24" s="1248"/>
      <c r="J24" s="1248"/>
      <c r="K24" s="1248"/>
      <c r="L24" s="1249"/>
      <c r="M24" s="1025"/>
      <c r="N24" s="1025"/>
    </row>
    <row r="25" spans="1:14">
      <c r="A25" s="1027" t="s">
        <v>1129</v>
      </c>
      <c r="B25" s="477">
        <v>46897</v>
      </c>
      <c r="C25" s="478">
        <v>52295</v>
      </c>
      <c r="D25" s="478">
        <v>35136</v>
      </c>
      <c r="E25" s="478">
        <v>37898</v>
      </c>
      <c r="F25" s="478">
        <v>32949</v>
      </c>
      <c r="G25" s="478">
        <v>44381</v>
      </c>
      <c r="H25" s="478">
        <v>43795</v>
      </c>
      <c r="I25" s="478">
        <v>45510</v>
      </c>
      <c r="J25" s="478">
        <v>45773</v>
      </c>
      <c r="K25" s="478">
        <v>40829</v>
      </c>
      <c r="L25" s="825">
        <v>26341</v>
      </c>
      <c r="M25" s="1024"/>
      <c r="N25" s="1024"/>
    </row>
    <row r="26" spans="1:14">
      <c r="A26" s="1028" t="s">
        <v>1130</v>
      </c>
      <c r="B26" s="85">
        <v>25899</v>
      </c>
      <c r="C26" s="83">
        <v>29036</v>
      </c>
      <c r="D26" s="83">
        <v>22717</v>
      </c>
      <c r="E26" s="83">
        <v>21209</v>
      </c>
      <c r="F26" s="83">
        <v>18352</v>
      </c>
      <c r="G26" s="83">
        <v>23574</v>
      </c>
      <c r="H26" s="83">
        <v>24095</v>
      </c>
      <c r="I26" s="83">
        <v>23098</v>
      </c>
      <c r="J26" s="83">
        <v>24003</v>
      </c>
      <c r="K26" s="83">
        <v>19681</v>
      </c>
      <c r="L26" s="518">
        <v>8475</v>
      </c>
      <c r="M26" s="1024"/>
      <c r="N26" s="1024"/>
    </row>
    <row r="27" spans="1:14">
      <c r="A27" s="1028" t="s">
        <v>1131</v>
      </c>
      <c r="B27" s="85">
        <v>20998</v>
      </c>
      <c r="C27" s="83">
        <v>23259</v>
      </c>
      <c r="D27" s="83">
        <v>12419</v>
      </c>
      <c r="E27" s="83">
        <v>16689</v>
      </c>
      <c r="F27" s="83">
        <v>14598</v>
      </c>
      <c r="G27" s="83">
        <v>20808</v>
      </c>
      <c r="H27" s="83">
        <v>19700</v>
      </c>
      <c r="I27" s="83">
        <v>22411</v>
      </c>
      <c r="J27" s="83">
        <v>21770</v>
      </c>
      <c r="K27" s="83">
        <v>21148</v>
      </c>
      <c r="L27" s="518">
        <v>17867</v>
      </c>
      <c r="M27" s="1024"/>
      <c r="N27" s="1024"/>
    </row>
    <row r="28" spans="1:14">
      <c r="A28" s="1049" t="s">
        <v>1132</v>
      </c>
      <c r="B28" s="560">
        <f t="shared" ref="B28:L28" si="4">(B26/B25)*100</f>
        <v>55.225280934814592</v>
      </c>
      <c r="C28" s="561">
        <f t="shared" si="4"/>
        <v>55.523472607323832</v>
      </c>
      <c r="D28" s="561">
        <f t="shared" si="4"/>
        <v>64.654485428051004</v>
      </c>
      <c r="E28" s="561">
        <f t="shared" si="4"/>
        <v>55.963375376009282</v>
      </c>
      <c r="F28" s="561">
        <f t="shared" si="4"/>
        <v>55.698200248869469</v>
      </c>
      <c r="G28" s="561">
        <f t="shared" si="4"/>
        <v>53.11732498141096</v>
      </c>
      <c r="H28" s="561">
        <f t="shared" si="4"/>
        <v>55.017696084027854</v>
      </c>
      <c r="I28" s="561">
        <f t="shared" si="4"/>
        <v>50.753680509778064</v>
      </c>
      <c r="J28" s="561">
        <f t="shared" si="4"/>
        <v>52.439210888515063</v>
      </c>
      <c r="K28" s="561">
        <f t="shared" si="4"/>
        <v>48.203482818584831</v>
      </c>
      <c r="L28" s="562">
        <f t="shared" si="4"/>
        <v>32.174177138301509</v>
      </c>
      <c r="M28" s="1024"/>
      <c r="N28" s="1024"/>
    </row>
    <row r="29" spans="1:14">
      <c r="A29" s="482"/>
      <c r="B29" s="763"/>
      <c r="C29" s="763"/>
      <c r="D29" s="763"/>
      <c r="E29" s="763"/>
      <c r="F29" s="763"/>
      <c r="G29" s="763"/>
      <c r="H29" s="763"/>
      <c r="I29" s="763"/>
      <c r="J29" s="763"/>
      <c r="K29" s="763"/>
      <c r="L29" s="763"/>
    </row>
    <row r="30" spans="1:14">
      <c r="A30" s="1010" t="s">
        <v>1108</v>
      </c>
      <c r="B30" s="763"/>
      <c r="C30" s="763"/>
      <c r="D30" s="763"/>
      <c r="E30" s="763"/>
      <c r="F30" s="763"/>
      <c r="G30" s="763"/>
      <c r="H30" s="763"/>
      <c r="I30" s="763"/>
      <c r="J30" s="763"/>
      <c r="K30" s="763"/>
      <c r="L30" s="763"/>
    </row>
  </sheetData>
  <mergeCells count="5">
    <mergeCell ref="A4:L4"/>
    <mergeCell ref="A9:L9"/>
    <mergeCell ref="A14:L14"/>
    <mergeCell ref="A19:L19"/>
    <mergeCell ref="A24:L24"/>
  </mergeCells>
  <pageMargins left="0.70866141732283472" right="0.70866141732283472" top="0.74803149606299213" bottom="0.74803149606299213" header="0.31496062992125984" footer="0.31496062992125984"/>
  <pageSetup scale="76" orientation="landscape" horizontalDpi="0" verticalDpi="0" r:id="rId1"/>
  <colBreaks count="1" manualBreakCount="1">
    <brk id="12" max="29" man="1"/>
  </colBreaks>
</worksheet>
</file>

<file path=xl/worksheets/sheet77.xml><?xml version="1.0" encoding="utf-8"?>
<worksheet xmlns="http://schemas.openxmlformats.org/spreadsheetml/2006/main" xmlns:r="http://schemas.openxmlformats.org/officeDocument/2006/relationships">
  <dimension ref="A1:L24"/>
  <sheetViews>
    <sheetView view="pageBreakPreview" zoomScale="60" zoomScaleNormal="100" workbookViewId="0"/>
  </sheetViews>
  <sheetFormatPr defaultRowHeight="15"/>
  <cols>
    <col min="1" max="1" width="48.28515625" bestFit="1" customWidth="1"/>
    <col min="2" max="2" width="10.5703125" bestFit="1" customWidth="1"/>
    <col min="3" max="3" width="10.42578125" bestFit="1" customWidth="1"/>
    <col min="4" max="4" width="10.5703125" bestFit="1" customWidth="1"/>
    <col min="5" max="7" width="10.140625" bestFit="1" customWidth="1"/>
    <col min="8" max="8" width="9.85546875" bestFit="1" customWidth="1"/>
    <col min="9" max="9" width="10.140625" bestFit="1" customWidth="1"/>
    <col min="10" max="10" width="10.42578125" bestFit="1" customWidth="1"/>
    <col min="11" max="11" width="9.85546875" bestFit="1" customWidth="1"/>
    <col min="12" max="12" width="9.28515625" bestFit="1" customWidth="1"/>
  </cols>
  <sheetData>
    <row r="1" spans="1:12" ht="15.75">
      <c r="A1" s="511" t="s">
        <v>1133</v>
      </c>
    </row>
    <row r="3" spans="1:12">
      <c r="A3" s="482"/>
      <c r="B3" s="1011">
        <v>1999</v>
      </c>
      <c r="C3" s="1012">
        <v>2000</v>
      </c>
      <c r="D3" s="1012">
        <v>2001</v>
      </c>
      <c r="E3" s="1012">
        <v>2002</v>
      </c>
      <c r="F3" s="1012">
        <v>2003</v>
      </c>
      <c r="G3" s="1012">
        <v>2004</v>
      </c>
      <c r="H3" s="1012">
        <v>2005</v>
      </c>
      <c r="I3" s="1012">
        <v>2006</v>
      </c>
      <c r="J3" s="1012">
        <v>2007</v>
      </c>
      <c r="K3" s="1012">
        <v>2008</v>
      </c>
      <c r="L3" s="1013">
        <v>2009</v>
      </c>
    </row>
    <row r="4" spans="1:12">
      <c r="A4" s="791" t="s">
        <v>245</v>
      </c>
      <c r="B4" s="1014">
        <v>3634374</v>
      </c>
      <c r="C4" s="1015">
        <v>3961308</v>
      </c>
      <c r="D4" s="1015">
        <v>4202905</v>
      </c>
      <c r="E4" s="1015">
        <v>4378310</v>
      </c>
      <c r="F4" s="1015">
        <v>4592361</v>
      </c>
      <c r="G4" s="1015">
        <v>5014443</v>
      </c>
      <c r="H4" s="1015">
        <v>5267565</v>
      </c>
      <c r="I4" s="1015">
        <v>5789970</v>
      </c>
      <c r="J4" s="1015">
        <v>6419448</v>
      </c>
      <c r="K4" s="1015">
        <v>7266757</v>
      </c>
      <c r="L4" s="1016">
        <v>7271815</v>
      </c>
    </row>
    <row r="5" spans="1:12">
      <c r="A5" s="803" t="s">
        <v>471</v>
      </c>
      <c r="B5" s="1017">
        <v>42785</v>
      </c>
      <c r="C5" s="1018">
        <v>45935</v>
      </c>
      <c r="D5" s="1018">
        <v>49977</v>
      </c>
      <c r="E5" s="1018">
        <v>53858</v>
      </c>
      <c r="F5" s="1018" t="s">
        <v>164</v>
      </c>
      <c r="G5" s="1018" t="s">
        <v>164</v>
      </c>
      <c r="H5" s="1018" t="s">
        <v>164</v>
      </c>
      <c r="I5" s="1018" t="s">
        <v>164</v>
      </c>
      <c r="J5" s="1018" t="s">
        <v>164</v>
      </c>
      <c r="K5" s="1018" t="s">
        <v>164</v>
      </c>
      <c r="L5" s="1019" t="s">
        <v>164</v>
      </c>
    </row>
    <row r="6" spans="1:12">
      <c r="A6" s="803" t="s">
        <v>1114</v>
      </c>
      <c r="B6" s="1017">
        <v>35210</v>
      </c>
      <c r="C6" s="1018">
        <v>38412</v>
      </c>
      <c r="D6" s="1018">
        <v>42442</v>
      </c>
      <c r="E6" s="1018">
        <v>45780</v>
      </c>
      <c r="F6" s="1018">
        <v>49290</v>
      </c>
      <c r="G6" s="1018">
        <v>52905</v>
      </c>
      <c r="H6" s="1018">
        <v>56330</v>
      </c>
      <c r="I6" s="1018">
        <v>61014</v>
      </c>
      <c r="J6" s="1018">
        <v>66875</v>
      </c>
      <c r="K6" s="1018">
        <v>73534</v>
      </c>
      <c r="L6" s="1019">
        <v>76757</v>
      </c>
    </row>
    <row r="7" spans="1:12">
      <c r="A7" s="803" t="s">
        <v>1115</v>
      </c>
      <c r="B7" s="1017">
        <v>7556</v>
      </c>
      <c r="C7" s="1018">
        <v>7651</v>
      </c>
      <c r="D7" s="1018">
        <v>7837</v>
      </c>
      <c r="E7" s="1018">
        <v>8114</v>
      </c>
      <c r="F7" s="1018">
        <v>8324</v>
      </c>
      <c r="G7" s="1018">
        <v>8650</v>
      </c>
      <c r="H7" s="1018">
        <v>10184</v>
      </c>
      <c r="I7" s="1018">
        <v>9170</v>
      </c>
      <c r="J7" s="1018">
        <v>8992</v>
      </c>
      <c r="K7" s="1018">
        <v>8536</v>
      </c>
      <c r="L7" s="1019">
        <v>7831</v>
      </c>
    </row>
    <row r="8" spans="1:12">
      <c r="A8" s="803" t="s">
        <v>411</v>
      </c>
      <c r="B8" s="1017">
        <v>26773</v>
      </c>
      <c r="C8" s="1018">
        <v>28454</v>
      </c>
      <c r="D8" s="1018">
        <v>27864</v>
      </c>
      <c r="E8" s="1018">
        <v>28217</v>
      </c>
      <c r="F8" s="1018">
        <v>29117</v>
      </c>
      <c r="G8" s="1018">
        <v>41851</v>
      </c>
      <c r="H8" s="1018">
        <v>38229</v>
      </c>
      <c r="I8" s="1018">
        <v>38845</v>
      </c>
      <c r="J8" s="1018">
        <v>35277</v>
      </c>
      <c r="K8" s="1018">
        <v>34538</v>
      </c>
      <c r="L8" s="1019">
        <v>31218</v>
      </c>
    </row>
    <row r="9" spans="1:12">
      <c r="A9" s="803" t="s">
        <v>1116</v>
      </c>
      <c r="B9" s="1017">
        <v>79483</v>
      </c>
      <c r="C9" s="1018">
        <v>84631</v>
      </c>
      <c r="D9" s="1018">
        <v>79744</v>
      </c>
      <c r="E9" s="1018">
        <v>80793</v>
      </c>
      <c r="F9" s="1018" t="s">
        <v>164</v>
      </c>
      <c r="G9" s="1018" t="s">
        <v>164</v>
      </c>
      <c r="H9" s="1018" t="s">
        <v>164</v>
      </c>
      <c r="I9" s="1018" t="s">
        <v>164</v>
      </c>
      <c r="J9" s="1018" t="s">
        <v>164</v>
      </c>
      <c r="K9" s="1018" t="s">
        <v>164</v>
      </c>
      <c r="L9" s="1019" t="s">
        <v>164</v>
      </c>
    </row>
    <row r="10" spans="1:12">
      <c r="A10" s="803" t="s">
        <v>405</v>
      </c>
      <c r="B10" s="1017">
        <v>52711</v>
      </c>
      <c r="C10" s="1018">
        <v>54249</v>
      </c>
      <c r="D10" s="1018">
        <v>53018</v>
      </c>
      <c r="E10" s="1018">
        <v>52702</v>
      </c>
      <c r="F10" s="1018">
        <v>52304</v>
      </c>
      <c r="G10" s="1018">
        <v>45896</v>
      </c>
      <c r="H10" s="1018">
        <v>46372</v>
      </c>
      <c r="I10" s="1018">
        <v>45187</v>
      </c>
      <c r="J10" s="1018">
        <v>46493</v>
      </c>
      <c r="K10" s="1018">
        <v>41723</v>
      </c>
      <c r="L10" s="1019">
        <v>33448</v>
      </c>
    </row>
    <row r="11" spans="1:12">
      <c r="A11" s="803" t="s">
        <v>1110</v>
      </c>
      <c r="B11" s="1017">
        <v>79733</v>
      </c>
      <c r="C11" s="1018">
        <v>82839</v>
      </c>
      <c r="D11" s="1018">
        <v>95208</v>
      </c>
      <c r="E11" s="1018">
        <v>101204</v>
      </c>
      <c r="F11" s="1018" t="s">
        <v>164</v>
      </c>
      <c r="G11" s="1018" t="s">
        <v>164</v>
      </c>
      <c r="H11" s="1018" t="s">
        <v>164</v>
      </c>
      <c r="I11" s="1018" t="s">
        <v>164</v>
      </c>
      <c r="J11" s="1018" t="s">
        <v>164</v>
      </c>
      <c r="K11" s="1018" t="s">
        <v>164</v>
      </c>
      <c r="L11" s="1019" t="s">
        <v>164</v>
      </c>
    </row>
    <row r="12" spans="1:12">
      <c r="A12" s="803" t="s">
        <v>1117</v>
      </c>
      <c r="B12" s="1017">
        <v>67114</v>
      </c>
      <c r="C12" s="1018">
        <v>68480</v>
      </c>
      <c r="D12" s="1018">
        <v>73211</v>
      </c>
      <c r="E12" s="1018">
        <v>80507</v>
      </c>
      <c r="F12" s="1018">
        <v>77415</v>
      </c>
      <c r="G12" s="1018">
        <v>80369</v>
      </c>
      <c r="H12" s="1018">
        <v>84298</v>
      </c>
      <c r="I12" s="1018">
        <v>112935</v>
      </c>
      <c r="J12" s="1018">
        <v>116477</v>
      </c>
      <c r="K12" s="1018">
        <v>135857</v>
      </c>
      <c r="L12" s="1019">
        <v>147964</v>
      </c>
    </row>
    <row r="13" spans="1:12">
      <c r="A13" s="803" t="s">
        <v>375</v>
      </c>
      <c r="B13" s="1017">
        <v>32565</v>
      </c>
      <c r="C13" s="1018">
        <v>35976</v>
      </c>
      <c r="D13" s="1018">
        <v>37241</v>
      </c>
      <c r="E13" s="1018">
        <v>41664</v>
      </c>
      <c r="F13" s="1018">
        <v>44826</v>
      </c>
      <c r="G13" s="1018">
        <v>50349</v>
      </c>
      <c r="H13" s="1018">
        <v>58633</v>
      </c>
      <c r="I13" s="1018">
        <v>65091</v>
      </c>
      <c r="J13" s="1018">
        <v>73106</v>
      </c>
      <c r="K13" s="1018">
        <v>100966</v>
      </c>
      <c r="L13" s="1019">
        <v>127763</v>
      </c>
    </row>
    <row r="14" spans="1:12">
      <c r="A14" s="803" t="s">
        <v>374</v>
      </c>
      <c r="B14" s="1017">
        <v>12075</v>
      </c>
      <c r="C14" s="1018">
        <v>12861</v>
      </c>
      <c r="D14" s="1018">
        <v>13324</v>
      </c>
      <c r="E14" s="1018">
        <v>14140</v>
      </c>
      <c r="F14" s="1018">
        <v>14727</v>
      </c>
      <c r="G14" s="1018">
        <v>16479</v>
      </c>
      <c r="H14" s="1018">
        <v>15826</v>
      </c>
      <c r="I14" s="1018">
        <v>17017</v>
      </c>
      <c r="J14" s="1018">
        <v>19269</v>
      </c>
      <c r="K14" s="1018">
        <v>19904</v>
      </c>
      <c r="L14" s="1019">
        <v>23880</v>
      </c>
    </row>
    <row r="15" spans="1:12">
      <c r="A15" s="803" t="s">
        <v>373</v>
      </c>
      <c r="B15" s="1017">
        <v>43200</v>
      </c>
      <c r="C15" s="1018">
        <v>49303</v>
      </c>
      <c r="D15" s="1018">
        <v>51799</v>
      </c>
      <c r="E15" s="1018">
        <v>52599</v>
      </c>
      <c r="F15" s="1018">
        <v>61388</v>
      </c>
      <c r="G15" s="1018">
        <v>69003</v>
      </c>
      <c r="H15" s="1018">
        <v>72248</v>
      </c>
      <c r="I15" s="1018">
        <v>78264</v>
      </c>
      <c r="J15" s="1018">
        <v>88164</v>
      </c>
      <c r="K15" s="1018">
        <v>118773</v>
      </c>
      <c r="L15" s="1019">
        <v>112416</v>
      </c>
    </row>
    <row r="16" spans="1:12">
      <c r="A16" s="803" t="s">
        <v>372</v>
      </c>
      <c r="B16" s="1017">
        <v>19991</v>
      </c>
      <c r="C16" s="1018">
        <v>20724</v>
      </c>
      <c r="D16" s="1018">
        <v>21655</v>
      </c>
      <c r="E16" s="1018">
        <v>22418</v>
      </c>
      <c r="F16" s="1018" t="s">
        <v>164</v>
      </c>
      <c r="G16" s="1018" t="s">
        <v>164</v>
      </c>
      <c r="H16" s="1018" t="s">
        <v>164</v>
      </c>
      <c r="I16" s="1018" t="s">
        <v>164</v>
      </c>
      <c r="J16" s="1018" t="s">
        <v>164</v>
      </c>
      <c r="K16" s="1018" t="s">
        <v>164</v>
      </c>
      <c r="L16" s="1019" t="s">
        <v>164</v>
      </c>
    </row>
    <row r="17" spans="1:12">
      <c r="A17" s="803" t="s">
        <v>1118</v>
      </c>
      <c r="B17" s="1017">
        <v>39303</v>
      </c>
      <c r="C17" s="1018">
        <v>42765</v>
      </c>
      <c r="D17" s="1018">
        <v>43551</v>
      </c>
      <c r="E17" s="1018">
        <v>45414</v>
      </c>
      <c r="F17" s="1018">
        <v>45789</v>
      </c>
      <c r="G17" s="1018">
        <v>48910</v>
      </c>
      <c r="H17" s="1018">
        <v>50781</v>
      </c>
      <c r="I17" s="1018">
        <v>52951</v>
      </c>
      <c r="J17" s="1018">
        <v>53528</v>
      </c>
      <c r="K17" s="1018">
        <v>58959</v>
      </c>
      <c r="L17" s="1019">
        <v>54759</v>
      </c>
    </row>
    <row r="18" spans="1:12">
      <c r="A18" s="803" t="s">
        <v>402</v>
      </c>
      <c r="B18" s="1017">
        <v>19304</v>
      </c>
      <c r="C18" s="1018">
        <v>21973</v>
      </c>
      <c r="D18" s="1018">
        <v>21965</v>
      </c>
      <c r="E18" s="1018">
        <v>23470</v>
      </c>
      <c r="F18" s="1018" t="s">
        <v>164</v>
      </c>
      <c r="G18" s="1018" t="s">
        <v>164</v>
      </c>
      <c r="H18" s="1018" t="s">
        <v>164</v>
      </c>
      <c r="I18" s="1018" t="s">
        <v>164</v>
      </c>
      <c r="J18" s="1018" t="s">
        <v>164</v>
      </c>
      <c r="K18" s="1018" t="s">
        <v>164</v>
      </c>
      <c r="L18" s="1019" t="s">
        <v>164</v>
      </c>
    </row>
    <row r="19" spans="1:12">
      <c r="A19" s="803" t="s">
        <v>1119</v>
      </c>
      <c r="B19" s="1017">
        <v>4862</v>
      </c>
      <c r="C19" s="1018">
        <v>5087</v>
      </c>
      <c r="D19" s="1018">
        <v>4133</v>
      </c>
      <c r="E19" s="1018">
        <v>6507</v>
      </c>
      <c r="F19" s="1018">
        <v>5959</v>
      </c>
      <c r="G19" s="1018">
        <v>5141</v>
      </c>
      <c r="H19" s="1018">
        <v>6639</v>
      </c>
      <c r="I19" s="1018">
        <v>7157</v>
      </c>
      <c r="J19" s="1018">
        <v>7377</v>
      </c>
      <c r="K19" s="1018">
        <v>9247</v>
      </c>
      <c r="L19" s="1019">
        <v>10375</v>
      </c>
    </row>
    <row r="20" spans="1:12">
      <c r="A20" s="803" t="s">
        <v>1111</v>
      </c>
      <c r="B20" s="1017">
        <v>120026</v>
      </c>
      <c r="C20" s="1018">
        <v>157953</v>
      </c>
      <c r="D20" s="1018">
        <v>192859</v>
      </c>
      <c r="E20" s="1018">
        <v>210247</v>
      </c>
      <c r="F20" s="1018" t="s">
        <v>164</v>
      </c>
      <c r="G20" s="1018" t="s">
        <v>164</v>
      </c>
      <c r="H20" s="1018" t="s">
        <v>164</v>
      </c>
      <c r="I20" s="1018" t="s">
        <v>164</v>
      </c>
      <c r="J20" s="1018" t="s">
        <v>164</v>
      </c>
      <c r="K20" s="1018" t="s">
        <v>164</v>
      </c>
      <c r="L20" s="1019" t="s">
        <v>164</v>
      </c>
    </row>
    <row r="21" spans="1:12">
      <c r="A21" s="803" t="s">
        <v>1112</v>
      </c>
      <c r="B21" s="1017">
        <v>132646</v>
      </c>
      <c r="C21" s="1018">
        <v>171648</v>
      </c>
      <c r="D21" s="1018">
        <v>213905</v>
      </c>
      <c r="E21" s="1018">
        <v>233628</v>
      </c>
      <c r="F21" s="1018">
        <v>254162</v>
      </c>
      <c r="G21" s="1018">
        <v>288190</v>
      </c>
      <c r="H21" s="1018">
        <v>331180</v>
      </c>
      <c r="I21" s="1018">
        <v>388873</v>
      </c>
      <c r="J21" s="1018">
        <v>451001</v>
      </c>
      <c r="K21" s="1018">
        <v>504712</v>
      </c>
      <c r="L21" s="1019">
        <v>461198</v>
      </c>
    </row>
    <row r="22" spans="1:12">
      <c r="A22" s="804" t="s">
        <v>1120</v>
      </c>
      <c r="B22" s="1020">
        <v>44909</v>
      </c>
      <c r="C22" s="1021">
        <v>53217</v>
      </c>
      <c r="D22" s="1021">
        <v>51829</v>
      </c>
      <c r="E22" s="1021">
        <v>54450</v>
      </c>
      <c r="F22" s="1021">
        <v>61710</v>
      </c>
      <c r="G22" s="1021">
        <v>67183</v>
      </c>
      <c r="H22" s="1021">
        <v>70791</v>
      </c>
      <c r="I22" s="1021">
        <v>73178</v>
      </c>
      <c r="J22" s="1021">
        <v>84785</v>
      </c>
      <c r="K22" s="1021">
        <v>100091</v>
      </c>
      <c r="L22" s="1022">
        <v>114312</v>
      </c>
    </row>
    <row r="24" spans="1:12">
      <c r="A24" s="965" t="s">
        <v>1121</v>
      </c>
    </row>
  </sheetData>
  <pageMargins left="0.7" right="0.7" top="0.75" bottom="0.75" header="0.3" footer="0.3"/>
  <pageSetup scale="77" orientation="landscape" horizontalDpi="0" verticalDpi="0" r:id="rId1"/>
</worksheet>
</file>

<file path=xl/worksheets/sheet78.xml><?xml version="1.0" encoding="utf-8"?>
<worksheet xmlns="http://schemas.openxmlformats.org/spreadsheetml/2006/main" xmlns:r="http://schemas.openxmlformats.org/officeDocument/2006/relationships">
  <dimension ref="A1:M46"/>
  <sheetViews>
    <sheetView view="pageBreakPreview" zoomScale="60" zoomScaleNormal="100" workbookViewId="0">
      <selection activeCell="A3" sqref="A3:M46"/>
    </sheetView>
  </sheetViews>
  <sheetFormatPr defaultRowHeight="11.25"/>
  <cols>
    <col min="1" max="1" width="9.140625" style="793"/>
    <col min="2" max="13" width="10.7109375" style="793" customWidth="1"/>
    <col min="14" max="16384" width="9.140625" style="793"/>
  </cols>
  <sheetData>
    <row r="1" spans="1:13" ht="15.75">
      <c r="A1" s="511" t="s">
        <v>914</v>
      </c>
    </row>
    <row r="3" spans="1:13" ht="25.5">
      <c r="A3" s="796"/>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4">
        <v>1970</v>
      </c>
      <c r="B4" s="805" t="s">
        <v>164</v>
      </c>
      <c r="C4" s="806" t="s">
        <v>164</v>
      </c>
      <c r="D4" s="806">
        <v>28.211687097072904</v>
      </c>
      <c r="E4" s="806">
        <v>20.218124754961263</v>
      </c>
      <c r="F4" s="806">
        <v>62.766484016430844</v>
      </c>
      <c r="G4" s="806">
        <v>64.509870988941373</v>
      </c>
      <c r="H4" s="806"/>
      <c r="I4" s="806">
        <v>8.1298070314811337</v>
      </c>
      <c r="J4" s="806">
        <v>16.096256129251568</v>
      </c>
      <c r="K4" s="806">
        <v>29.130246233669816</v>
      </c>
      <c r="L4" s="806">
        <v>7.6093734441234897</v>
      </c>
      <c r="M4" s="807" t="s">
        <v>164</v>
      </c>
    </row>
    <row r="5" spans="1:13" ht="12.75">
      <c r="A5" s="465">
        <v>1971</v>
      </c>
      <c r="B5" s="805" t="s">
        <v>164</v>
      </c>
      <c r="C5" s="806" t="s">
        <v>164</v>
      </c>
      <c r="D5" s="806">
        <v>19.953150909839028</v>
      </c>
      <c r="E5" s="806">
        <v>21.59253850227514</v>
      </c>
      <c r="F5" s="806">
        <v>60.443539440739471</v>
      </c>
      <c r="G5" s="806">
        <v>60.386974391441029</v>
      </c>
      <c r="H5" s="806"/>
      <c r="I5" s="806">
        <v>12.914944014872134</v>
      </c>
      <c r="J5" s="806">
        <v>18.226309718286917</v>
      </c>
      <c r="K5" s="806">
        <v>37.167758331648344</v>
      </c>
      <c r="L5" s="806">
        <v>7.556081493021221</v>
      </c>
      <c r="M5" s="807" t="s">
        <v>164</v>
      </c>
    </row>
    <row r="6" spans="1:13" ht="12.75">
      <c r="A6" s="465">
        <v>1972</v>
      </c>
      <c r="B6" s="805" t="s">
        <v>164</v>
      </c>
      <c r="C6" s="806" t="s">
        <v>164</v>
      </c>
      <c r="D6" s="806">
        <v>22.480432248472088</v>
      </c>
      <c r="E6" s="806">
        <v>21.729003199431634</v>
      </c>
      <c r="F6" s="806">
        <v>58.576989315526539</v>
      </c>
      <c r="G6" s="806">
        <v>66.275001349362242</v>
      </c>
      <c r="H6" s="806"/>
      <c r="I6" s="806">
        <v>19.920080211792271</v>
      </c>
      <c r="J6" s="806">
        <v>20.52652982017802</v>
      </c>
      <c r="K6" s="806">
        <v>34.520053051728105</v>
      </c>
      <c r="L6" s="806">
        <v>6.6256967687118395</v>
      </c>
      <c r="M6" s="807" t="s">
        <v>164</v>
      </c>
    </row>
    <row r="7" spans="1:13" ht="12.75">
      <c r="A7" s="465">
        <v>1973</v>
      </c>
      <c r="B7" s="805" t="s">
        <v>164</v>
      </c>
      <c r="C7" s="806" t="s">
        <v>164</v>
      </c>
      <c r="D7" s="806">
        <v>26.512870630937595</v>
      </c>
      <c r="E7" s="806">
        <v>22.622217513945969</v>
      </c>
      <c r="F7" s="806">
        <v>62.989995454437683</v>
      </c>
      <c r="G7" s="806">
        <v>77.320708082932285</v>
      </c>
      <c r="H7" s="806">
        <v>75.014738201978702</v>
      </c>
      <c r="I7" s="806">
        <v>31.147358821380045</v>
      </c>
      <c r="J7" s="806">
        <v>19.532037415923376</v>
      </c>
      <c r="K7" s="806">
        <v>40.656797703707966</v>
      </c>
      <c r="L7" s="806">
        <v>7.2665201102536718</v>
      </c>
      <c r="M7" s="807" t="s">
        <v>164</v>
      </c>
    </row>
    <row r="8" spans="1:13" ht="12.75">
      <c r="A8" s="465">
        <v>1974</v>
      </c>
      <c r="B8" s="805" t="s">
        <v>164</v>
      </c>
      <c r="C8" s="806" t="s">
        <v>164</v>
      </c>
      <c r="D8" s="806">
        <v>26.235361583207858</v>
      </c>
      <c r="E8" s="806">
        <v>26.917704552245212</v>
      </c>
      <c r="F8" s="806">
        <v>64.903164649015736</v>
      </c>
      <c r="G8" s="806">
        <v>87.134031706112182</v>
      </c>
      <c r="H8" s="806">
        <v>70.795735987246772</v>
      </c>
      <c r="I8" s="806">
        <v>98.359324725041262</v>
      </c>
      <c r="J8" s="806">
        <v>27.844535926609819</v>
      </c>
      <c r="K8" s="806">
        <v>37.129802254797475</v>
      </c>
      <c r="L8" s="806">
        <v>6.526443231825831</v>
      </c>
      <c r="M8" s="807" t="s">
        <v>164</v>
      </c>
    </row>
    <row r="9" spans="1:13" ht="12.75">
      <c r="A9" s="465">
        <v>1975</v>
      </c>
      <c r="B9" s="805" t="s">
        <v>164</v>
      </c>
      <c r="C9" s="806" t="s">
        <v>164</v>
      </c>
      <c r="D9" s="806">
        <v>22.188320292609408</v>
      </c>
      <c r="E9" s="806">
        <v>30.432084429156319</v>
      </c>
      <c r="F9" s="806">
        <v>54.968491233971747</v>
      </c>
      <c r="G9" s="806">
        <v>70.883066368335676</v>
      </c>
      <c r="H9" s="806">
        <v>77.143428025453446</v>
      </c>
      <c r="I9" s="806">
        <v>123.00528656539944</v>
      </c>
      <c r="J9" s="806">
        <v>36.319085363801584</v>
      </c>
      <c r="K9" s="806">
        <v>29.830973806301159</v>
      </c>
      <c r="L9" s="806">
        <v>7.4941960024812735</v>
      </c>
      <c r="M9" s="807" t="s">
        <v>164</v>
      </c>
    </row>
    <row r="10" spans="1:13" ht="12.75">
      <c r="A10" s="465">
        <v>1976</v>
      </c>
      <c r="B10" s="805" t="s">
        <v>164</v>
      </c>
      <c r="C10" s="806" t="s">
        <v>164</v>
      </c>
      <c r="D10" s="806">
        <v>17.354436228862362</v>
      </c>
      <c r="E10" s="806">
        <v>33.144826916489748</v>
      </c>
      <c r="F10" s="806">
        <v>57.770586717490815</v>
      </c>
      <c r="G10" s="806">
        <v>82.229161447404849</v>
      </c>
      <c r="H10" s="806">
        <v>93.859195454541975</v>
      </c>
      <c r="I10" s="806">
        <v>179.83057037335826</v>
      </c>
      <c r="J10" s="806">
        <v>45.057828513813867</v>
      </c>
      <c r="K10" s="806">
        <v>28.879986386301631</v>
      </c>
      <c r="L10" s="806">
        <v>7.3024847375032902</v>
      </c>
      <c r="M10" s="807" t="s">
        <v>164</v>
      </c>
    </row>
    <row r="11" spans="1:13" ht="12.75">
      <c r="A11" s="465">
        <v>1977</v>
      </c>
      <c r="B11" s="805" t="s">
        <v>164</v>
      </c>
      <c r="C11" s="806" t="s">
        <v>164</v>
      </c>
      <c r="D11" s="806">
        <v>14.663477764198758</v>
      </c>
      <c r="E11" s="806">
        <v>38.005074661174355</v>
      </c>
      <c r="F11" s="806">
        <v>55.466439994294092</v>
      </c>
      <c r="G11" s="806">
        <v>77.653492332224189</v>
      </c>
      <c r="H11" s="806">
        <v>104.66760972409338</v>
      </c>
      <c r="I11" s="806">
        <v>198.21920424650901</v>
      </c>
      <c r="J11" s="806">
        <v>58.160694704312</v>
      </c>
      <c r="K11" s="806">
        <v>28.277277253889924</v>
      </c>
      <c r="L11" s="806">
        <v>7.0417869324521662</v>
      </c>
      <c r="M11" s="807" t="s">
        <v>164</v>
      </c>
    </row>
    <row r="12" spans="1:13" ht="12.75">
      <c r="A12" s="465">
        <v>1978</v>
      </c>
      <c r="B12" s="805" t="s">
        <v>164</v>
      </c>
      <c r="C12" s="806" t="s">
        <v>164</v>
      </c>
      <c r="D12" s="806">
        <v>19.090626092506422</v>
      </c>
      <c r="E12" s="806">
        <v>41.538566318732229</v>
      </c>
      <c r="F12" s="806">
        <v>55.463637035074797</v>
      </c>
      <c r="G12" s="806">
        <v>82.064694437018304</v>
      </c>
      <c r="H12" s="806">
        <v>103.44976714469841</v>
      </c>
      <c r="I12" s="806">
        <v>183.94590352158062</v>
      </c>
      <c r="J12" s="806">
        <v>68.256561097408181</v>
      </c>
      <c r="K12" s="806">
        <v>27.415966279197477</v>
      </c>
      <c r="L12" s="806">
        <v>7.6574400256340098</v>
      </c>
      <c r="M12" s="807" t="s">
        <v>164</v>
      </c>
    </row>
    <row r="13" spans="1:13" ht="12.75">
      <c r="A13" s="465">
        <v>1979</v>
      </c>
      <c r="B13" s="805" t="s">
        <v>164</v>
      </c>
      <c r="C13" s="806" t="s">
        <v>164</v>
      </c>
      <c r="D13" s="806">
        <v>23.280773768195033</v>
      </c>
      <c r="E13" s="806">
        <v>47.903422861333361</v>
      </c>
      <c r="F13" s="806">
        <v>60.903556435389547</v>
      </c>
      <c r="G13" s="806">
        <v>89.054453629080996</v>
      </c>
      <c r="H13" s="806">
        <v>96.350777389901054</v>
      </c>
      <c r="I13" s="806">
        <v>194.57136467819737</v>
      </c>
      <c r="J13" s="806">
        <v>75.452280952149806</v>
      </c>
      <c r="K13" s="806">
        <v>34.580905709352031</v>
      </c>
      <c r="L13" s="806">
        <v>11.501565215903527</v>
      </c>
      <c r="M13" s="807" t="s">
        <v>164</v>
      </c>
    </row>
    <row r="14" spans="1:13" ht="12.75">
      <c r="A14" s="465">
        <v>1980</v>
      </c>
      <c r="B14" s="805" t="s">
        <v>164</v>
      </c>
      <c r="C14" s="806" t="s">
        <v>164</v>
      </c>
      <c r="D14" s="806">
        <v>28.815954101081651</v>
      </c>
      <c r="E14" s="806">
        <v>53.924134733517171</v>
      </c>
      <c r="F14" s="806">
        <v>59.137193149574891</v>
      </c>
      <c r="G14" s="806">
        <v>77.719111401933688</v>
      </c>
      <c r="H14" s="806">
        <v>116.15656778991848</v>
      </c>
      <c r="I14" s="806">
        <v>174.65222433705674</v>
      </c>
      <c r="J14" s="806">
        <v>90.937454305541095</v>
      </c>
      <c r="K14" s="806">
        <v>34.545869330720443</v>
      </c>
      <c r="L14" s="806">
        <v>11.303853306683914</v>
      </c>
      <c r="M14" s="807" t="s">
        <v>164</v>
      </c>
    </row>
    <row r="15" spans="1:13" ht="12.75">
      <c r="A15" s="465">
        <v>1981</v>
      </c>
      <c r="B15" s="805" t="s">
        <v>164</v>
      </c>
      <c r="C15" s="806" t="s">
        <v>164</v>
      </c>
      <c r="D15" s="806">
        <v>23.730506938176962</v>
      </c>
      <c r="E15" s="806">
        <v>55.51363998939221</v>
      </c>
      <c r="F15" s="806">
        <v>58.861214919600577</v>
      </c>
      <c r="G15" s="806">
        <v>80.611650126089657</v>
      </c>
      <c r="H15" s="806">
        <v>112.19622178937384</v>
      </c>
      <c r="I15" s="806">
        <v>127.40297190457993</v>
      </c>
      <c r="J15" s="806">
        <v>100.25724144294212</v>
      </c>
      <c r="K15" s="806">
        <v>30.44845610137433</v>
      </c>
      <c r="L15" s="806">
        <v>12.975143599084072</v>
      </c>
      <c r="M15" s="807" t="s">
        <v>164</v>
      </c>
    </row>
    <row r="16" spans="1:13" ht="12.75">
      <c r="A16" s="465">
        <v>1982</v>
      </c>
      <c r="B16" s="805" t="s">
        <v>164</v>
      </c>
      <c r="C16" s="806" t="s">
        <v>164</v>
      </c>
      <c r="D16" s="806">
        <v>31.466300636956923</v>
      </c>
      <c r="E16" s="806">
        <v>51.938479594753126</v>
      </c>
      <c r="F16" s="806">
        <v>57.825363131370011</v>
      </c>
      <c r="G16" s="806">
        <v>76.444500408504723</v>
      </c>
      <c r="H16" s="806">
        <v>118.53417319452424</v>
      </c>
      <c r="I16" s="806">
        <v>127.7124800281875</v>
      </c>
      <c r="J16" s="806">
        <v>113.45594362356343</v>
      </c>
      <c r="K16" s="806">
        <v>26.81668901720391</v>
      </c>
      <c r="L16" s="806">
        <v>13.978174913347981</v>
      </c>
      <c r="M16" s="807" t="s">
        <v>164</v>
      </c>
    </row>
    <row r="17" spans="1:13" ht="12.75">
      <c r="A17" s="465">
        <v>1983</v>
      </c>
      <c r="B17" s="805" t="s">
        <v>164</v>
      </c>
      <c r="C17" s="806" t="s">
        <v>164</v>
      </c>
      <c r="D17" s="806">
        <v>26.601084292828126</v>
      </c>
      <c r="E17" s="806">
        <v>54.578928329429992</v>
      </c>
      <c r="F17" s="806">
        <v>57.819157781351088</v>
      </c>
      <c r="G17" s="806">
        <v>73.10347070388022</v>
      </c>
      <c r="H17" s="806">
        <v>114.35487139491944</v>
      </c>
      <c r="I17" s="806">
        <v>137.7183690100305</v>
      </c>
      <c r="J17" s="806">
        <v>114.07130146505125</v>
      </c>
      <c r="K17" s="806">
        <v>26.518370429945104</v>
      </c>
      <c r="L17" s="806">
        <v>15.249248629892099</v>
      </c>
      <c r="M17" s="807" t="s">
        <v>164</v>
      </c>
    </row>
    <row r="18" spans="1:13" ht="12.75">
      <c r="A18" s="465">
        <v>1984</v>
      </c>
      <c r="B18" s="805" t="s">
        <v>164</v>
      </c>
      <c r="C18" s="806" t="s">
        <v>164</v>
      </c>
      <c r="D18" s="806">
        <v>30.165629588067109</v>
      </c>
      <c r="E18" s="806">
        <v>57.019971127682098</v>
      </c>
      <c r="F18" s="806">
        <v>61.000267253048541</v>
      </c>
      <c r="G18" s="806">
        <v>73.127435631599681</v>
      </c>
      <c r="H18" s="806">
        <v>106.17965221764909</v>
      </c>
      <c r="I18" s="806">
        <v>108.67287909053374</v>
      </c>
      <c r="J18" s="806">
        <v>106.05267120100353</v>
      </c>
      <c r="K18" s="806">
        <v>32.01716140312314</v>
      </c>
      <c r="L18" s="806">
        <v>15.488054750484094</v>
      </c>
      <c r="M18" s="807" t="s">
        <v>164</v>
      </c>
    </row>
    <row r="19" spans="1:13" ht="12.75">
      <c r="A19" s="465">
        <v>1985</v>
      </c>
      <c r="B19" s="805" t="s">
        <v>164</v>
      </c>
      <c r="C19" s="806" t="s">
        <v>164</v>
      </c>
      <c r="D19" s="806">
        <v>28.557622372611206</v>
      </c>
      <c r="E19" s="806">
        <v>53.940618943853295</v>
      </c>
      <c r="F19" s="806">
        <v>62.781212428379042</v>
      </c>
      <c r="G19" s="806">
        <v>77.221089104960711</v>
      </c>
      <c r="H19" s="806">
        <v>95.743286532929943</v>
      </c>
      <c r="I19" s="806">
        <v>139.3299503879592</v>
      </c>
      <c r="J19" s="806">
        <v>82.013727220173763</v>
      </c>
      <c r="K19" s="806">
        <v>33.176989777530132</v>
      </c>
      <c r="L19" s="806">
        <v>18.305444483999636</v>
      </c>
      <c r="M19" s="807" t="s">
        <v>164</v>
      </c>
    </row>
    <row r="20" spans="1:13" ht="12.75">
      <c r="A20" s="465">
        <v>1986</v>
      </c>
      <c r="B20" s="805" t="s">
        <v>164</v>
      </c>
      <c r="C20" s="806" t="s">
        <v>164</v>
      </c>
      <c r="D20" s="806">
        <v>37.302527906568642</v>
      </c>
      <c r="E20" s="806">
        <v>48.564621920144482</v>
      </c>
      <c r="F20" s="806">
        <v>57.891903573498539</v>
      </c>
      <c r="G20" s="806">
        <v>79.301627997273386</v>
      </c>
      <c r="H20" s="806">
        <v>98.608516061129293</v>
      </c>
      <c r="I20" s="806">
        <v>118.12068709987153</v>
      </c>
      <c r="J20" s="806">
        <v>66.30032912083314</v>
      </c>
      <c r="K20" s="806">
        <v>34.998451126302186</v>
      </c>
      <c r="L20" s="806">
        <v>19.862525169653829</v>
      </c>
      <c r="M20" s="807" t="s">
        <v>164</v>
      </c>
    </row>
    <row r="21" spans="1:13" ht="12.75">
      <c r="A21" s="465">
        <v>1987</v>
      </c>
      <c r="B21" s="805" t="s">
        <v>164</v>
      </c>
      <c r="C21" s="806" t="s">
        <v>164</v>
      </c>
      <c r="D21" s="806">
        <v>42.985032373996603</v>
      </c>
      <c r="E21" s="806">
        <v>54.374873308723942</v>
      </c>
      <c r="F21" s="806">
        <v>59.302227281377675</v>
      </c>
      <c r="G21" s="806">
        <v>74.681048391248524</v>
      </c>
      <c r="H21" s="806">
        <v>96.367138896386336</v>
      </c>
      <c r="I21" s="806">
        <v>91.284477200048784</v>
      </c>
      <c r="J21" s="806">
        <v>75.496011634854455</v>
      </c>
      <c r="K21" s="806">
        <v>37.392193248192797</v>
      </c>
      <c r="L21" s="806">
        <v>22.584855473846524</v>
      </c>
      <c r="M21" s="807" t="s">
        <v>164</v>
      </c>
    </row>
    <row r="22" spans="1:13" ht="12.75">
      <c r="A22" s="465">
        <v>1988</v>
      </c>
      <c r="B22" s="805" t="s">
        <v>164</v>
      </c>
      <c r="C22" s="806" t="s">
        <v>164</v>
      </c>
      <c r="D22" s="806">
        <v>46.44663005684194</v>
      </c>
      <c r="E22" s="806">
        <v>52.353480360659027</v>
      </c>
      <c r="F22" s="806">
        <v>60.987520004911296</v>
      </c>
      <c r="G22" s="806">
        <v>75.331400201030377</v>
      </c>
      <c r="H22" s="806">
        <v>100.72555165420314</v>
      </c>
      <c r="I22" s="806">
        <v>91.236096869990035</v>
      </c>
      <c r="J22" s="806">
        <v>75.437972898528173</v>
      </c>
      <c r="K22" s="806">
        <v>39.616476679426405</v>
      </c>
      <c r="L22" s="806">
        <v>21.767201232618255</v>
      </c>
      <c r="M22" s="807" t="s">
        <v>164</v>
      </c>
    </row>
    <row r="23" spans="1:13" ht="12.75">
      <c r="A23" s="465">
        <v>1989</v>
      </c>
      <c r="B23" s="805" t="s">
        <v>164</v>
      </c>
      <c r="C23" s="806" t="s">
        <v>164</v>
      </c>
      <c r="D23" s="806">
        <v>49.209299740742395</v>
      </c>
      <c r="E23" s="806">
        <v>56.066613096774788</v>
      </c>
      <c r="F23" s="806">
        <v>64.703124694686792</v>
      </c>
      <c r="G23" s="806">
        <v>72.014583020098115</v>
      </c>
      <c r="H23" s="806">
        <v>98.210581544262368</v>
      </c>
      <c r="I23" s="806">
        <v>93.589847627043483</v>
      </c>
      <c r="J23" s="806">
        <v>76.421169462065606</v>
      </c>
      <c r="K23" s="806">
        <v>41.750740472753613</v>
      </c>
      <c r="L23" s="806">
        <v>21.603852921936365</v>
      </c>
      <c r="M23" s="807" t="s">
        <v>164</v>
      </c>
    </row>
    <row r="24" spans="1:13" ht="12.75">
      <c r="A24" s="465">
        <v>1990</v>
      </c>
      <c r="B24" s="805" t="s">
        <v>164</v>
      </c>
      <c r="C24" s="806" t="s">
        <v>164</v>
      </c>
      <c r="D24" s="806">
        <v>59.190976588154186</v>
      </c>
      <c r="E24" s="806">
        <v>62.742946003188315</v>
      </c>
      <c r="F24" s="806">
        <v>62.866227746778364</v>
      </c>
      <c r="G24" s="806">
        <v>71.575092878978268</v>
      </c>
      <c r="H24" s="806">
        <v>130.86420817264695</v>
      </c>
      <c r="I24" s="806">
        <v>102.56151748026393</v>
      </c>
      <c r="J24" s="806">
        <v>78.410248438772584</v>
      </c>
      <c r="K24" s="806">
        <v>46.53714933765329</v>
      </c>
      <c r="L24" s="806">
        <v>22.660000788359678</v>
      </c>
      <c r="M24" s="807" t="s">
        <v>164</v>
      </c>
    </row>
    <row r="25" spans="1:13" ht="12.75">
      <c r="A25" s="465">
        <v>1991</v>
      </c>
      <c r="B25" s="805" t="s">
        <v>164</v>
      </c>
      <c r="C25" s="806" t="s">
        <v>164</v>
      </c>
      <c r="D25" s="806">
        <v>69.153731409591643</v>
      </c>
      <c r="E25" s="806">
        <v>87.626119955993275</v>
      </c>
      <c r="F25" s="806">
        <v>67.480051442303278</v>
      </c>
      <c r="G25" s="806">
        <v>77.593428872972197</v>
      </c>
      <c r="H25" s="806">
        <v>127.88043536158216</v>
      </c>
      <c r="I25" s="806">
        <v>114.17227342425615</v>
      </c>
      <c r="J25" s="806">
        <v>85.068317099156545</v>
      </c>
      <c r="K25" s="806">
        <v>46.937987486095338</v>
      </c>
      <c r="L25" s="806">
        <v>25.462146505855245</v>
      </c>
      <c r="M25" s="807" t="s">
        <v>164</v>
      </c>
    </row>
    <row r="26" spans="1:13" ht="12.75">
      <c r="A26" s="465">
        <v>1992</v>
      </c>
      <c r="B26" s="805" t="s">
        <v>164</v>
      </c>
      <c r="C26" s="806" t="s">
        <v>164</v>
      </c>
      <c r="D26" s="806">
        <v>66.999393360916926</v>
      </c>
      <c r="E26" s="806">
        <v>97.358055139476718</v>
      </c>
      <c r="F26" s="806">
        <v>75.832711418964109</v>
      </c>
      <c r="G26" s="806">
        <v>81.935930875726584</v>
      </c>
      <c r="H26" s="806">
        <v>126.31885949508228</v>
      </c>
      <c r="I26" s="806">
        <v>107.03846283712561</v>
      </c>
      <c r="J26" s="806">
        <v>92.188914012306867</v>
      </c>
      <c r="K26" s="806">
        <v>52.766525373457803</v>
      </c>
      <c r="L26" s="806">
        <v>34.711373478909529</v>
      </c>
      <c r="M26" s="807" t="s">
        <v>164</v>
      </c>
    </row>
    <row r="27" spans="1:13" ht="12.75">
      <c r="A27" s="465">
        <v>1993</v>
      </c>
      <c r="B27" s="805" t="s">
        <v>164</v>
      </c>
      <c r="C27" s="806" t="s">
        <v>164</v>
      </c>
      <c r="D27" s="806">
        <v>83.545845398720473</v>
      </c>
      <c r="E27" s="806">
        <v>92.859436953750858</v>
      </c>
      <c r="F27" s="806">
        <v>89.084814687449708</v>
      </c>
      <c r="G27" s="806">
        <v>89.233553151575364</v>
      </c>
      <c r="H27" s="806">
        <v>115.48487209020288</v>
      </c>
      <c r="I27" s="806">
        <v>102.90612101069534</v>
      </c>
      <c r="J27" s="806">
        <v>97.229065957136555</v>
      </c>
      <c r="K27" s="806">
        <v>51.932693607243962</v>
      </c>
      <c r="L27" s="806">
        <v>54.833192950033144</v>
      </c>
      <c r="M27" s="807" t="s">
        <v>164</v>
      </c>
    </row>
    <row r="28" spans="1:13" ht="12.75">
      <c r="A28" s="465">
        <v>1994</v>
      </c>
      <c r="B28" s="805" t="s">
        <v>164</v>
      </c>
      <c r="C28" s="806" t="s">
        <v>164</v>
      </c>
      <c r="D28" s="806">
        <v>110.63105525006559</v>
      </c>
      <c r="E28" s="806">
        <v>99.5539370388056</v>
      </c>
      <c r="F28" s="806">
        <v>94.391913457388554</v>
      </c>
      <c r="G28" s="806">
        <v>96.280869898218171</v>
      </c>
      <c r="H28" s="806">
        <v>91.246683807738506</v>
      </c>
      <c r="I28" s="806">
        <v>100.40988077550492</v>
      </c>
      <c r="J28" s="806">
        <v>102.96126333088489</v>
      </c>
      <c r="K28" s="806">
        <v>112.02623906705539</v>
      </c>
      <c r="L28" s="806">
        <v>91.274645394301871</v>
      </c>
      <c r="M28" s="807" t="s">
        <v>164</v>
      </c>
    </row>
    <row r="29" spans="1:13" ht="12.75">
      <c r="A29" s="465">
        <v>1995</v>
      </c>
      <c r="B29" s="805" t="s">
        <v>164</v>
      </c>
      <c r="C29" s="806" t="s">
        <v>164</v>
      </c>
      <c r="D29" s="806">
        <v>100</v>
      </c>
      <c r="E29" s="806">
        <v>100</v>
      </c>
      <c r="F29" s="806">
        <v>100</v>
      </c>
      <c r="G29" s="806">
        <v>100</v>
      </c>
      <c r="H29" s="806">
        <v>100</v>
      </c>
      <c r="I29" s="806">
        <v>100</v>
      </c>
      <c r="J29" s="806">
        <v>100</v>
      </c>
      <c r="K29" s="806">
        <v>100</v>
      </c>
      <c r="L29" s="806">
        <v>100</v>
      </c>
      <c r="M29" s="807" t="s">
        <v>164</v>
      </c>
    </row>
    <row r="30" spans="1:13" ht="12.75">
      <c r="A30" s="465">
        <v>1996</v>
      </c>
      <c r="B30" s="805" t="s">
        <v>164</v>
      </c>
      <c r="C30" s="806" t="s">
        <v>164</v>
      </c>
      <c r="D30" s="806">
        <v>110.24808771035197</v>
      </c>
      <c r="E30" s="806">
        <v>96.691484741960025</v>
      </c>
      <c r="F30" s="806">
        <v>78.111555111352644</v>
      </c>
      <c r="G30" s="806">
        <v>104.24770116218873</v>
      </c>
      <c r="H30" s="806">
        <v>116.20092883964415</v>
      </c>
      <c r="I30" s="806">
        <v>104.22879800797431</v>
      </c>
      <c r="J30" s="806">
        <v>108.62097973369542</v>
      </c>
      <c r="K30" s="806">
        <v>145.38073293833745</v>
      </c>
      <c r="L30" s="806">
        <v>104.9304674599131</v>
      </c>
      <c r="M30" s="807" t="s">
        <v>164</v>
      </c>
    </row>
    <row r="31" spans="1:13" ht="12.75">
      <c r="A31" s="465">
        <v>1997</v>
      </c>
      <c r="B31" s="805" t="s">
        <v>164</v>
      </c>
      <c r="C31" s="806" t="s">
        <v>164</v>
      </c>
      <c r="D31" s="806">
        <v>114.63188247271434</v>
      </c>
      <c r="E31" s="806">
        <v>23.427834579314563</v>
      </c>
      <c r="F31" s="806">
        <v>87.782292828473672</v>
      </c>
      <c r="G31" s="806">
        <v>104.57528285282434</v>
      </c>
      <c r="H31" s="806">
        <v>132.22774429007853</v>
      </c>
      <c r="I31" s="806">
        <v>101.84958918910067</v>
      </c>
      <c r="J31" s="806">
        <v>138.73395997676943</v>
      </c>
      <c r="K31" s="806">
        <v>165.27906706892645</v>
      </c>
      <c r="L31" s="806">
        <v>99.118729096994855</v>
      </c>
      <c r="M31" s="807" t="s">
        <v>164</v>
      </c>
    </row>
    <row r="32" spans="1:13" ht="12.75">
      <c r="A32" s="465">
        <v>1998</v>
      </c>
      <c r="B32" s="805" t="s">
        <v>164</v>
      </c>
      <c r="C32" s="806" t="s">
        <v>164</v>
      </c>
      <c r="D32" s="806">
        <v>79.242266210756611</v>
      </c>
      <c r="E32" s="806">
        <v>27.500855452000209</v>
      </c>
      <c r="F32" s="806">
        <v>92.565313540277231</v>
      </c>
      <c r="G32" s="806">
        <v>109.37983233980783</v>
      </c>
      <c r="H32" s="806">
        <v>130.62275268550931</v>
      </c>
      <c r="I32" s="806">
        <v>92.988039172115094</v>
      </c>
      <c r="J32" s="806">
        <v>115.09008624357958</v>
      </c>
      <c r="K32" s="806">
        <v>175.37244521054029</v>
      </c>
      <c r="L32" s="806">
        <v>103.63804867194405</v>
      </c>
      <c r="M32" s="807" t="s">
        <v>164</v>
      </c>
    </row>
    <row r="33" spans="1:13" ht="12.75">
      <c r="A33" s="465">
        <v>1999</v>
      </c>
      <c r="B33" s="805" t="s">
        <v>164</v>
      </c>
      <c r="C33" s="806" t="s">
        <v>164</v>
      </c>
      <c r="D33" s="806">
        <v>122.08857587029659</v>
      </c>
      <c r="E33" s="806">
        <v>9.027007664624648</v>
      </c>
      <c r="F33" s="806">
        <v>72.594729673040618</v>
      </c>
      <c r="G33" s="806">
        <v>104.28434863915709</v>
      </c>
      <c r="H33" s="806">
        <v>154.24200825789373</v>
      </c>
      <c r="I33" s="806">
        <v>98.626420584092699</v>
      </c>
      <c r="J33" s="806">
        <v>115.69965945251403</v>
      </c>
      <c r="K33" s="806">
        <v>165.86127918436929</v>
      </c>
      <c r="L33" s="806">
        <v>111.60586658882198</v>
      </c>
      <c r="M33" s="807" t="s">
        <v>164</v>
      </c>
    </row>
    <row r="34" spans="1:13" ht="12.75">
      <c r="A34" s="465">
        <v>2000</v>
      </c>
      <c r="B34" s="805" t="s">
        <v>164</v>
      </c>
      <c r="C34" s="806" t="s">
        <v>164</v>
      </c>
      <c r="D34" s="806">
        <v>46.352371732064711</v>
      </c>
      <c r="E34" s="806">
        <v>19.483721899693247</v>
      </c>
      <c r="F34" s="806">
        <v>76.164258264180319</v>
      </c>
      <c r="G34" s="806">
        <v>117.15429983194603</v>
      </c>
      <c r="H34" s="806">
        <v>187.68048987024827</v>
      </c>
      <c r="I34" s="806">
        <v>100.14617566034093</v>
      </c>
      <c r="J34" s="806">
        <v>104.05456003936496</v>
      </c>
      <c r="K34" s="806">
        <v>213.8136011536202</v>
      </c>
      <c r="L34" s="806">
        <v>124.87610192287922</v>
      </c>
      <c r="M34" s="807" t="s">
        <v>164</v>
      </c>
    </row>
    <row r="35" spans="1:13" ht="12.75">
      <c r="A35" s="465">
        <v>2001</v>
      </c>
      <c r="B35" s="805" t="s">
        <v>164</v>
      </c>
      <c r="C35" s="806" t="s">
        <v>164</v>
      </c>
      <c r="D35" s="806">
        <v>62.373849895576363</v>
      </c>
      <c r="E35" s="806">
        <v>129.80408586161724</v>
      </c>
      <c r="F35" s="806">
        <v>90.390055908985246</v>
      </c>
      <c r="G35" s="806">
        <v>98.659319316349766</v>
      </c>
      <c r="H35" s="806">
        <v>222.00774462700161</v>
      </c>
      <c r="I35" s="806">
        <v>108.90139183165573</v>
      </c>
      <c r="J35" s="806">
        <v>102.94631446162607</v>
      </c>
      <c r="K35" s="806">
        <v>118.89606606522777</v>
      </c>
      <c r="L35" s="806">
        <v>117.76820721734214</v>
      </c>
      <c r="M35" s="807" t="s">
        <v>164</v>
      </c>
    </row>
    <row r="36" spans="1:13" ht="12.75">
      <c r="A36" s="465">
        <v>2002</v>
      </c>
      <c r="B36" s="805" t="s">
        <v>164</v>
      </c>
      <c r="C36" s="806" t="s">
        <v>164</v>
      </c>
      <c r="D36" s="806">
        <v>67.070808436703089</v>
      </c>
      <c r="E36" s="806">
        <v>113.50789010827303</v>
      </c>
      <c r="F36" s="806">
        <v>114.89859420337515</v>
      </c>
      <c r="G36" s="806">
        <v>104.62817585916659</v>
      </c>
      <c r="H36" s="806">
        <v>223.73512208006903</v>
      </c>
      <c r="I36" s="806">
        <v>102.12874590566437</v>
      </c>
      <c r="J36" s="806">
        <v>107.17848279535477</v>
      </c>
      <c r="K36" s="806">
        <v>143.82588636922711</v>
      </c>
      <c r="L36" s="806">
        <v>126.61863940392811</v>
      </c>
      <c r="M36" s="807" t="s">
        <v>164</v>
      </c>
    </row>
    <row r="37" spans="1:13" ht="12.75">
      <c r="A37" s="465">
        <v>2003</v>
      </c>
      <c r="B37" s="805" t="s">
        <v>164</v>
      </c>
      <c r="C37" s="806" t="s">
        <v>164</v>
      </c>
      <c r="D37" s="806">
        <v>78.484752916220543</v>
      </c>
      <c r="E37" s="806">
        <v>127.98690262119379</v>
      </c>
      <c r="F37" s="806">
        <v>114.36165819305403</v>
      </c>
      <c r="G37" s="806">
        <v>98.674765730338819</v>
      </c>
      <c r="H37" s="806">
        <v>228.75779280094943</v>
      </c>
      <c r="I37" s="806">
        <v>106.04246377620359</v>
      </c>
      <c r="J37" s="806">
        <v>110.94429528987966</v>
      </c>
      <c r="K37" s="806">
        <v>151.77192586289652</v>
      </c>
      <c r="L37" s="806">
        <v>118.00504150706097</v>
      </c>
      <c r="M37" s="807" t="s">
        <v>164</v>
      </c>
    </row>
    <row r="38" spans="1:13" ht="12.75">
      <c r="A38" s="465">
        <v>2004</v>
      </c>
      <c r="B38" s="805" t="s">
        <v>164</v>
      </c>
      <c r="C38" s="806" t="s">
        <v>164</v>
      </c>
      <c r="D38" s="806">
        <v>60.27198552586831</v>
      </c>
      <c r="E38" s="806">
        <v>81.598652037025346</v>
      </c>
      <c r="F38" s="806">
        <v>109.04470945434949</v>
      </c>
      <c r="G38" s="806">
        <v>96.433069964572582</v>
      </c>
      <c r="H38" s="806">
        <v>218.46943725824542</v>
      </c>
      <c r="I38" s="806">
        <v>122.96885560220315</v>
      </c>
      <c r="J38" s="806">
        <v>137.33584736651775</v>
      </c>
      <c r="K38" s="806">
        <v>138.83110768087784</v>
      </c>
      <c r="L38" s="806">
        <v>125.07244480462234</v>
      </c>
      <c r="M38" s="807" t="s">
        <v>164</v>
      </c>
    </row>
    <row r="39" spans="1:13" ht="12.75">
      <c r="A39" s="465">
        <v>2005</v>
      </c>
      <c r="B39" s="805" t="s">
        <v>164</v>
      </c>
      <c r="C39" s="806" t="s">
        <v>164</v>
      </c>
      <c r="D39" s="806">
        <v>49.086789036497315</v>
      </c>
      <c r="E39" s="806">
        <v>66.383927961086528</v>
      </c>
      <c r="F39" s="806">
        <v>85.810515732686923</v>
      </c>
      <c r="G39" s="806">
        <v>96.371172530520539</v>
      </c>
      <c r="H39" s="806">
        <v>249.18775130220828</v>
      </c>
      <c r="I39" s="806">
        <v>126.42467001741304</v>
      </c>
      <c r="J39" s="806">
        <v>152.68444319282767</v>
      </c>
      <c r="K39" s="806">
        <v>148.46189259055294</v>
      </c>
      <c r="L39" s="806">
        <v>109.87655460510692</v>
      </c>
      <c r="M39" s="807" t="s">
        <v>164</v>
      </c>
    </row>
    <row r="40" spans="1:13" ht="12.75">
      <c r="A40" s="465">
        <v>2006</v>
      </c>
      <c r="B40" s="805" t="s">
        <v>164</v>
      </c>
      <c r="C40" s="806" t="s">
        <v>164</v>
      </c>
      <c r="D40" s="806">
        <v>51.416615676634891</v>
      </c>
      <c r="E40" s="806">
        <v>109.72653145653531</v>
      </c>
      <c r="F40" s="806">
        <v>102.12211453538308</v>
      </c>
      <c r="G40" s="806">
        <v>92.980031874725654</v>
      </c>
      <c r="H40" s="806">
        <v>268.50834392755655</v>
      </c>
      <c r="I40" s="806">
        <v>127.00546489437829</v>
      </c>
      <c r="J40" s="806">
        <v>154.6592657703743</v>
      </c>
      <c r="K40" s="806">
        <v>107.53605323828027</v>
      </c>
      <c r="L40" s="806">
        <v>108.13810790370148</v>
      </c>
      <c r="M40" s="807" t="s">
        <v>164</v>
      </c>
    </row>
    <row r="41" spans="1:13" ht="12.75">
      <c r="A41" s="466">
        <v>2007</v>
      </c>
      <c r="B41" s="808" t="s">
        <v>164</v>
      </c>
      <c r="C41" s="517" t="s">
        <v>164</v>
      </c>
      <c r="D41" s="517">
        <v>50.278504018704574</v>
      </c>
      <c r="E41" s="517">
        <v>212.63754951460544</v>
      </c>
      <c r="F41" s="517">
        <v>116.38663896672367</v>
      </c>
      <c r="G41" s="517">
        <v>99.44583338109382</v>
      </c>
      <c r="H41" s="517" t="s">
        <v>164</v>
      </c>
      <c r="I41" s="517">
        <v>120.90384881851308</v>
      </c>
      <c r="J41" s="517">
        <v>166.13191481029909</v>
      </c>
      <c r="K41" s="517">
        <v>119.06540810077163</v>
      </c>
      <c r="L41" s="517">
        <v>116.38888201903002</v>
      </c>
      <c r="M41" s="809" t="s">
        <v>164</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859" t="s">
        <v>901</v>
      </c>
      <c r="B44" s="858" t="str">
        <f t="shared" ref="B44:M44" si="0">IF(ISERROR((POWER(VLOOKUP(VALUE(RIGHT($A44,4)),$A$3:$M$42,COLUMN(B$42),)/VLOOKUP(VALUE(LEFT($A44,4)),$A$3:$M$42,COLUMN(B$42),),1/(VALUE(RIGHT($A44,4))-VALUE(LEFT($A44,4))))-1)*100),"n.a.",(POWER(VLOOKUP(VALUE(RIGHT($A44,4)),$A$3:$M$42,COLUMN(B$42),)/VLOOKUP(VALUE(LEFT($A44,4)),$A$3:$M$42,COLUMN(B$42),),1/(VALUE(RIGHT($A44,4))-VALUE(LEFT($A44,4))))-1)*100)</f>
        <v>n.a.</v>
      </c>
      <c r="C44" s="821" t="str">
        <f t="shared" si="0"/>
        <v>n.a.</v>
      </c>
      <c r="D44" s="821">
        <f t="shared" si="0"/>
        <v>3.1225009986992402</v>
      </c>
      <c r="E44" s="821">
        <f t="shared" si="0"/>
        <v>1.7409585416323869</v>
      </c>
      <c r="F44" s="821">
        <f t="shared" si="0"/>
        <v>2.5823543280943939</v>
      </c>
      <c r="G44" s="821">
        <f t="shared" si="0"/>
        <v>0.90300269490102281</v>
      </c>
      <c r="H44" s="821">
        <f t="shared" si="0"/>
        <v>2.6670590530428973</v>
      </c>
      <c r="I44" s="821">
        <f t="shared" si="0"/>
        <v>-1.4513055036206146</v>
      </c>
      <c r="J44" s="821">
        <f t="shared" si="0"/>
        <v>1.7325771929643574</v>
      </c>
      <c r="K44" s="821">
        <f t="shared" si="0"/>
        <v>5.966952409060311</v>
      </c>
      <c r="L44" s="821">
        <f t="shared" si="0"/>
        <v>10.534358963808742</v>
      </c>
      <c r="M44" s="822" t="str">
        <f t="shared" si="0"/>
        <v>n.a.</v>
      </c>
    </row>
    <row r="45" spans="1:13" ht="12.75">
      <c r="A45" s="482"/>
      <c r="B45" s="482"/>
      <c r="C45" s="482"/>
      <c r="D45" s="482"/>
      <c r="E45" s="482"/>
      <c r="F45" s="482"/>
      <c r="G45" s="482"/>
      <c r="H45" s="482"/>
      <c r="I45" s="482"/>
      <c r="J45" s="482"/>
      <c r="K45" s="482"/>
      <c r="L45" s="482"/>
      <c r="M45" s="482"/>
    </row>
    <row r="46" spans="1:13" ht="12.75">
      <c r="A46" s="482" t="s">
        <v>772</v>
      </c>
      <c r="B46" s="482" t="s">
        <v>900</v>
      </c>
      <c r="C46" s="482"/>
      <c r="D46" s="482"/>
      <c r="E46" s="482"/>
      <c r="F46" s="482"/>
      <c r="G46" s="482"/>
      <c r="H46" s="482"/>
      <c r="I46" s="482"/>
      <c r="J46" s="482"/>
      <c r="K46" s="482"/>
      <c r="L46" s="482"/>
      <c r="M46" s="482"/>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79.xml><?xml version="1.0" encoding="utf-8"?>
<worksheet xmlns="http://schemas.openxmlformats.org/spreadsheetml/2006/main" xmlns:r="http://schemas.openxmlformats.org/officeDocument/2006/relationships">
  <dimension ref="A1:N46"/>
  <sheetViews>
    <sheetView view="pageBreakPreview" zoomScale="60" zoomScaleNormal="100" workbookViewId="0">
      <selection activeCell="A3" sqref="A3:M46"/>
    </sheetView>
  </sheetViews>
  <sheetFormatPr defaultRowHeight="11.25"/>
  <cols>
    <col min="1" max="1" width="9.140625" style="793"/>
    <col min="2" max="13" width="10.7109375" style="793" customWidth="1"/>
    <col min="14" max="16384" width="9.140625" style="793"/>
  </cols>
  <sheetData>
    <row r="1" spans="1:14" ht="15.75">
      <c r="A1" s="511" t="s">
        <v>915</v>
      </c>
    </row>
    <row r="3" spans="1:14" ht="25.5">
      <c r="A3" s="860"/>
      <c r="B3" s="800" t="s">
        <v>155</v>
      </c>
      <c r="C3" s="801" t="s">
        <v>154</v>
      </c>
      <c r="D3" s="801" t="s">
        <v>153</v>
      </c>
      <c r="E3" s="801" t="s">
        <v>152</v>
      </c>
      <c r="F3" s="801" t="s">
        <v>151</v>
      </c>
      <c r="G3" s="801" t="s">
        <v>150</v>
      </c>
      <c r="H3" s="801" t="s">
        <v>149</v>
      </c>
      <c r="I3" s="801" t="s">
        <v>305</v>
      </c>
      <c r="J3" s="801" t="s">
        <v>146</v>
      </c>
      <c r="K3" s="801" t="s">
        <v>145</v>
      </c>
      <c r="L3" s="801" t="s">
        <v>144</v>
      </c>
      <c r="M3" s="802" t="s">
        <v>143</v>
      </c>
      <c r="N3" s="861"/>
    </row>
    <row r="4" spans="1:14" ht="12.75">
      <c r="A4" s="862">
        <v>1970</v>
      </c>
      <c r="B4" s="863" t="s">
        <v>164</v>
      </c>
      <c r="C4" s="864" t="s">
        <v>164</v>
      </c>
      <c r="D4" s="864">
        <v>27.175088528873484</v>
      </c>
      <c r="E4" s="864">
        <v>68.103928205033625</v>
      </c>
      <c r="F4" s="864">
        <v>42.889794795918604</v>
      </c>
      <c r="G4" s="864">
        <v>47.505687674880399</v>
      </c>
      <c r="H4" s="864" t="s">
        <v>164</v>
      </c>
      <c r="I4" s="864">
        <v>63.246630386697234</v>
      </c>
      <c r="J4" s="864">
        <v>29.12045174448976</v>
      </c>
      <c r="K4" s="864">
        <v>52.821797682759218</v>
      </c>
      <c r="L4" s="864">
        <v>25.908421634474148</v>
      </c>
      <c r="M4" s="865" t="s">
        <v>164</v>
      </c>
      <c r="N4" s="861"/>
    </row>
    <row r="5" spans="1:14" ht="12.75">
      <c r="A5" s="866">
        <v>1971</v>
      </c>
      <c r="B5" s="867" t="s">
        <v>164</v>
      </c>
      <c r="C5" s="868" t="s">
        <v>164</v>
      </c>
      <c r="D5" s="868">
        <v>20.898113640250521</v>
      </c>
      <c r="E5" s="868">
        <v>68.718489080189698</v>
      </c>
      <c r="F5" s="868">
        <v>40.556142580700453</v>
      </c>
      <c r="G5" s="868">
        <v>47.575297089769435</v>
      </c>
      <c r="H5" s="868" t="s">
        <v>164</v>
      </c>
      <c r="I5" s="868">
        <v>63.636272776428854</v>
      </c>
      <c r="J5" s="868">
        <v>29.974646774500947</v>
      </c>
      <c r="K5" s="868">
        <v>67.396196900210199</v>
      </c>
      <c r="L5" s="868">
        <v>27.955187845407455</v>
      </c>
      <c r="M5" s="869" t="s">
        <v>164</v>
      </c>
      <c r="N5" s="861"/>
    </row>
    <row r="6" spans="1:14" ht="12.75">
      <c r="A6" s="866">
        <v>1972</v>
      </c>
      <c r="B6" s="867" t="s">
        <v>164</v>
      </c>
      <c r="C6" s="868" t="s">
        <v>164</v>
      </c>
      <c r="D6" s="868">
        <v>22.62656159935614</v>
      </c>
      <c r="E6" s="868">
        <v>74.630662921806049</v>
      </c>
      <c r="F6" s="868">
        <v>44.338751640920449</v>
      </c>
      <c r="G6" s="868">
        <v>51.140348412946032</v>
      </c>
      <c r="H6" s="868" t="s">
        <v>164</v>
      </c>
      <c r="I6" s="868">
        <v>69.072726596928376</v>
      </c>
      <c r="J6" s="868">
        <v>30.09361592122367</v>
      </c>
      <c r="K6" s="868">
        <v>62.595119988684843</v>
      </c>
      <c r="L6" s="868">
        <v>32.460811648163428</v>
      </c>
      <c r="M6" s="869" t="s">
        <v>164</v>
      </c>
      <c r="N6" s="861"/>
    </row>
    <row r="7" spans="1:14" ht="12.75">
      <c r="A7" s="866">
        <v>1973</v>
      </c>
      <c r="B7" s="867" t="s">
        <v>164</v>
      </c>
      <c r="C7" s="868" t="s">
        <v>164</v>
      </c>
      <c r="D7" s="868">
        <v>24.384833032008867</v>
      </c>
      <c r="E7" s="868">
        <v>81.013576834514723</v>
      </c>
      <c r="F7" s="868">
        <v>47.103563625888356</v>
      </c>
      <c r="G7" s="868">
        <v>54.199651806608856</v>
      </c>
      <c r="H7" s="868">
        <v>78.935687808313858</v>
      </c>
      <c r="I7" s="868">
        <v>66.311759492042782</v>
      </c>
      <c r="J7" s="868">
        <v>34.892003236012741</v>
      </c>
      <c r="K7" s="868">
        <v>73.722862673639071</v>
      </c>
      <c r="L7" s="868">
        <v>34.613790339211889</v>
      </c>
      <c r="M7" s="869" t="s">
        <v>164</v>
      </c>
      <c r="N7" s="861"/>
    </row>
    <row r="8" spans="1:14" ht="12.75">
      <c r="A8" s="866">
        <v>1974</v>
      </c>
      <c r="B8" s="867" t="s">
        <v>164</v>
      </c>
      <c r="C8" s="868" t="s">
        <v>164</v>
      </c>
      <c r="D8" s="868">
        <v>22.208478987896488</v>
      </c>
      <c r="E8" s="868">
        <v>81.311575398531147</v>
      </c>
      <c r="F8" s="868">
        <v>47.288224106592089</v>
      </c>
      <c r="G8" s="868">
        <v>53.613148232303864</v>
      </c>
      <c r="H8" s="868">
        <v>74.496162327494645</v>
      </c>
      <c r="I8" s="868">
        <v>86.171649823884394</v>
      </c>
      <c r="J8" s="868">
        <v>37.131859028721053</v>
      </c>
      <c r="K8" s="868">
        <v>67.327371247444816</v>
      </c>
      <c r="L8" s="868">
        <v>34.923065162049944</v>
      </c>
      <c r="M8" s="869" t="s">
        <v>164</v>
      </c>
      <c r="N8" s="861"/>
    </row>
    <row r="9" spans="1:14" ht="12.75">
      <c r="A9" s="866">
        <v>1975</v>
      </c>
      <c r="B9" s="867" t="s">
        <v>164</v>
      </c>
      <c r="C9" s="868" t="s">
        <v>164</v>
      </c>
      <c r="D9" s="868">
        <v>18.425366930634475</v>
      </c>
      <c r="E9" s="868">
        <v>81.553121986552227</v>
      </c>
      <c r="F9" s="868">
        <v>49.380759614788616</v>
      </c>
      <c r="G9" s="868">
        <v>45.977363956549588</v>
      </c>
      <c r="H9" s="868">
        <v>81.175642240922983</v>
      </c>
      <c r="I9" s="868">
        <v>49.628384060102626</v>
      </c>
      <c r="J9" s="868">
        <v>35.562414255155304</v>
      </c>
      <c r="K9" s="868">
        <v>54.092425118427137</v>
      </c>
      <c r="L9" s="868">
        <v>34.355850990311382</v>
      </c>
      <c r="M9" s="869" t="s">
        <v>164</v>
      </c>
      <c r="N9" s="861"/>
    </row>
    <row r="10" spans="1:14" ht="12.75">
      <c r="A10" s="866">
        <v>1976</v>
      </c>
      <c r="B10" s="867" t="s">
        <v>164</v>
      </c>
      <c r="C10" s="868" t="s">
        <v>164</v>
      </c>
      <c r="D10" s="868">
        <v>19.473810516056087</v>
      </c>
      <c r="E10" s="868">
        <v>86.106019525674157</v>
      </c>
      <c r="F10" s="868">
        <v>53.566652351826832</v>
      </c>
      <c r="G10" s="868">
        <v>51.425876814804063</v>
      </c>
      <c r="H10" s="868">
        <v>98.765127065974511</v>
      </c>
      <c r="I10" s="868">
        <v>57.43662057290905</v>
      </c>
      <c r="J10" s="868">
        <v>36.690877028933883</v>
      </c>
      <c r="K10" s="868">
        <v>52.368002170020915</v>
      </c>
      <c r="L10" s="868">
        <v>34.852493969682733</v>
      </c>
      <c r="M10" s="869" t="s">
        <v>164</v>
      </c>
      <c r="N10" s="861"/>
    </row>
    <row r="11" spans="1:14" ht="12.75">
      <c r="A11" s="866">
        <v>1977</v>
      </c>
      <c r="B11" s="867" t="s">
        <v>164</v>
      </c>
      <c r="C11" s="868" t="s">
        <v>164</v>
      </c>
      <c r="D11" s="868">
        <v>21.184853447137868</v>
      </c>
      <c r="E11" s="868">
        <v>89.992577989939889</v>
      </c>
      <c r="F11" s="868">
        <v>50.005899747659249</v>
      </c>
      <c r="G11" s="868">
        <v>50.041560414638781</v>
      </c>
      <c r="H11" s="868">
        <v>110.13848695409482</v>
      </c>
      <c r="I11" s="868">
        <v>67.208958557991977</v>
      </c>
      <c r="J11" s="868">
        <v>38.207021048115706</v>
      </c>
      <c r="K11" s="868">
        <v>51.27511131017625</v>
      </c>
      <c r="L11" s="868">
        <v>34.975760233434414</v>
      </c>
      <c r="M11" s="869" t="s">
        <v>164</v>
      </c>
      <c r="N11" s="861"/>
    </row>
    <row r="12" spans="1:14" ht="12.75">
      <c r="A12" s="866">
        <v>1978</v>
      </c>
      <c r="B12" s="867" t="s">
        <v>164</v>
      </c>
      <c r="C12" s="868" t="s">
        <v>164</v>
      </c>
      <c r="D12" s="868">
        <v>22.048581339744374</v>
      </c>
      <c r="E12" s="868">
        <v>91.096143530052544</v>
      </c>
      <c r="F12" s="868">
        <v>50.165499391698297</v>
      </c>
      <c r="G12" s="868">
        <v>50.190834101321308</v>
      </c>
      <c r="H12" s="868">
        <v>108.85698889183462</v>
      </c>
      <c r="I12" s="868">
        <v>74.41720696792234</v>
      </c>
      <c r="J12" s="868">
        <v>43.086850189239257</v>
      </c>
      <c r="K12" s="868">
        <v>49.713298420501509</v>
      </c>
      <c r="L12" s="868">
        <v>41.765993461016123</v>
      </c>
      <c r="M12" s="869" t="s">
        <v>164</v>
      </c>
      <c r="N12" s="861"/>
    </row>
    <row r="13" spans="1:14" ht="12.75">
      <c r="A13" s="866">
        <v>1979</v>
      </c>
      <c r="B13" s="867" t="s">
        <v>164</v>
      </c>
      <c r="C13" s="868" t="s">
        <v>164</v>
      </c>
      <c r="D13" s="868">
        <v>24.370608077012729</v>
      </c>
      <c r="E13" s="868">
        <v>77.890609599505893</v>
      </c>
      <c r="F13" s="868">
        <v>53.617523956053205</v>
      </c>
      <c r="G13" s="868">
        <v>50.747381433706536</v>
      </c>
      <c r="H13" s="868">
        <v>101.38694163884931</v>
      </c>
      <c r="I13" s="868">
        <v>76.103168042163517</v>
      </c>
      <c r="J13" s="868">
        <v>44.183651626269793</v>
      </c>
      <c r="K13" s="868">
        <v>62.705463950204575</v>
      </c>
      <c r="L13" s="868">
        <v>42.242210165823785</v>
      </c>
      <c r="M13" s="869" t="s">
        <v>164</v>
      </c>
      <c r="N13" s="861"/>
    </row>
    <row r="14" spans="1:14" ht="12.75">
      <c r="A14" s="866">
        <v>1980</v>
      </c>
      <c r="B14" s="867" t="s">
        <v>164</v>
      </c>
      <c r="C14" s="868" t="s">
        <v>164</v>
      </c>
      <c r="D14" s="868">
        <v>25.435467738792664</v>
      </c>
      <c r="E14" s="868">
        <v>66.648614843356754</v>
      </c>
      <c r="F14" s="868">
        <v>53.051769987113083</v>
      </c>
      <c r="G14" s="868">
        <v>49.544169243863408</v>
      </c>
      <c r="H14" s="868">
        <v>122.22796202078054</v>
      </c>
      <c r="I14" s="868">
        <v>57.055600677907258</v>
      </c>
      <c r="J14" s="868">
        <v>43.269198600253247</v>
      </c>
      <c r="K14" s="868">
        <v>62.641932578421155</v>
      </c>
      <c r="L14" s="868">
        <v>39.900506182597063</v>
      </c>
      <c r="M14" s="869" t="s">
        <v>164</v>
      </c>
      <c r="N14" s="861"/>
    </row>
    <row r="15" spans="1:14" ht="12.75">
      <c r="A15" s="866">
        <v>1981</v>
      </c>
      <c r="B15" s="867" t="s">
        <v>164</v>
      </c>
      <c r="C15" s="868" t="s">
        <v>164</v>
      </c>
      <c r="D15" s="868">
        <v>26.517917508074479</v>
      </c>
      <c r="E15" s="868">
        <v>57.351812703682469</v>
      </c>
      <c r="F15" s="868">
        <v>51.770554878693702</v>
      </c>
      <c r="G15" s="868">
        <v>46.128660106890806</v>
      </c>
      <c r="H15" s="868">
        <v>118.06061247048042</v>
      </c>
      <c r="I15" s="868">
        <v>28.677015486239132</v>
      </c>
      <c r="J15" s="868">
        <v>42.437646466127504</v>
      </c>
      <c r="K15" s="868">
        <v>55.212104114663759</v>
      </c>
      <c r="L15" s="868">
        <v>44.676606360568613</v>
      </c>
      <c r="M15" s="869" t="s">
        <v>164</v>
      </c>
      <c r="N15" s="861"/>
    </row>
    <row r="16" spans="1:14" ht="12.75">
      <c r="A16" s="866">
        <v>1982</v>
      </c>
      <c r="B16" s="867" t="s">
        <v>164</v>
      </c>
      <c r="C16" s="868" t="s">
        <v>164</v>
      </c>
      <c r="D16" s="868">
        <v>27.999458210011387</v>
      </c>
      <c r="E16" s="868">
        <v>55.781236485590696</v>
      </c>
      <c r="F16" s="868">
        <v>52.065607492052017</v>
      </c>
      <c r="G16" s="868">
        <v>41.026203394396696</v>
      </c>
      <c r="H16" s="868">
        <v>124.72984261715069</v>
      </c>
      <c r="I16" s="868">
        <v>31.034832950285388</v>
      </c>
      <c r="J16" s="868">
        <v>40.578513263806805</v>
      </c>
      <c r="K16" s="868">
        <v>48.626630562118834</v>
      </c>
      <c r="L16" s="868">
        <v>55.009466725999417</v>
      </c>
      <c r="M16" s="869" t="s">
        <v>164</v>
      </c>
      <c r="N16" s="861"/>
    </row>
    <row r="17" spans="1:14" ht="12.75">
      <c r="A17" s="866">
        <v>1983</v>
      </c>
      <c r="B17" s="867" t="s">
        <v>164</v>
      </c>
      <c r="C17" s="868" t="s">
        <v>164</v>
      </c>
      <c r="D17" s="868">
        <v>31.887177021725396</v>
      </c>
      <c r="E17" s="868">
        <v>58.343021442310359</v>
      </c>
      <c r="F17" s="868">
        <v>53.741108262262514</v>
      </c>
      <c r="G17" s="868">
        <v>46.258316048179687</v>
      </c>
      <c r="H17" s="868">
        <v>120.33209265470899</v>
      </c>
      <c r="I17" s="868">
        <v>36.503553416211211</v>
      </c>
      <c r="J17" s="868">
        <v>45.64330377753118</v>
      </c>
      <c r="K17" s="868">
        <v>48.085690264711467</v>
      </c>
      <c r="L17" s="868">
        <v>58.244036987127991</v>
      </c>
      <c r="M17" s="869" t="s">
        <v>164</v>
      </c>
      <c r="N17" s="861"/>
    </row>
    <row r="18" spans="1:14" ht="12.75">
      <c r="A18" s="866">
        <v>1984</v>
      </c>
      <c r="B18" s="867" t="s">
        <v>164</v>
      </c>
      <c r="C18" s="868" t="s">
        <v>164</v>
      </c>
      <c r="D18" s="868">
        <v>34.551413633855312</v>
      </c>
      <c r="E18" s="868">
        <v>57.338626908153351</v>
      </c>
      <c r="F18" s="868">
        <v>53.877732063974236</v>
      </c>
      <c r="G18" s="868">
        <v>51.645131698878075</v>
      </c>
      <c r="H18" s="868">
        <v>111.72956248251769</v>
      </c>
      <c r="I18" s="868">
        <v>28.745632742464174</v>
      </c>
      <c r="J18" s="868">
        <v>49.946226394190838</v>
      </c>
      <c r="K18" s="868">
        <v>58.056633247997112</v>
      </c>
      <c r="L18" s="868">
        <v>68.655992719085631</v>
      </c>
      <c r="M18" s="869" t="s">
        <v>164</v>
      </c>
      <c r="N18" s="861"/>
    </row>
    <row r="19" spans="1:14" ht="12.75">
      <c r="A19" s="866">
        <v>1985</v>
      </c>
      <c r="B19" s="867" t="s">
        <v>164</v>
      </c>
      <c r="C19" s="868" t="s">
        <v>164</v>
      </c>
      <c r="D19" s="868">
        <v>37.112755534175214</v>
      </c>
      <c r="E19" s="868">
        <v>60.48254446625878</v>
      </c>
      <c r="F19" s="868">
        <v>51.337343241397676</v>
      </c>
      <c r="G19" s="868">
        <v>54.131949878287088</v>
      </c>
      <c r="H19" s="868">
        <v>100.74769780781483</v>
      </c>
      <c r="I19" s="868">
        <v>35.159053796512552</v>
      </c>
      <c r="J19" s="868">
        <v>48.630309887591494</v>
      </c>
      <c r="K19" s="868">
        <v>60.15974694117417</v>
      </c>
      <c r="L19" s="868">
        <v>77.742090993798271</v>
      </c>
      <c r="M19" s="869" t="s">
        <v>164</v>
      </c>
      <c r="N19" s="861"/>
    </row>
    <row r="20" spans="1:14" ht="12.75">
      <c r="A20" s="866">
        <v>1986</v>
      </c>
      <c r="B20" s="867" t="s">
        <v>164</v>
      </c>
      <c r="C20" s="868" t="s">
        <v>164</v>
      </c>
      <c r="D20" s="868">
        <v>45.148423302363987</v>
      </c>
      <c r="E20" s="868">
        <v>75.98626670089547</v>
      </c>
      <c r="F20" s="868">
        <v>53.333158863016934</v>
      </c>
      <c r="G20" s="868">
        <v>53.643013866721596</v>
      </c>
      <c r="H20" s="868">
        <v>103.76269018075554</v>
      </c>
      <c r="I20" s="868">
        <v>54.589990826004772</v>
      </c>
      <c r="J20" s="868">
        <v>61.428831515439271</v>
      </c>
      <c r="K20" s="868">
        <v>63.462597939412447</v>
      </c>
      <c r="L20" s="868">
        <v>78.88348715718277</v>
      </c>
      <c r="M20" s="869" t="s">
        <v>164</v>
      </c>
      <c r="N20" s="861"/>
    </row>
    <row r="21" spans="1:14" ht="12.75">
      <c r="A21" s="866">
        <v>1987</v>
      </c>
      <c r="B21" s="867" t="s">
        <v>164</v>
      </c>
      <c r="C21" s="868" t="s">
        <v>164</v>
      </c>
      <c r="D21" s="868">
        <v>54.256445355474476</v>
      </c>
      <c r="E21" s="868">
        <v>81.066064860596668</v>
      </c>
      <c r="F21" s="868">
        <v>56.661358080609737</v>
      </c>
      <c r="G21" s="868">
        <v>59.300636581009513</v>
      </c>
      <c r="H21" s="868">
        <v>101.40415834584515</v>
      </c>
      <c r="I21" s="868">
        <v>67.606539516785332</v>
      </c>
      <c r="J21" s="868">
        <v>68.861221494188143</v>
      </c>
      <c r="K21" s="868">
        <v>67.803164134869419</v>
      </c>
      <c r="L21" s="868">
        <v>88.175359154695371</v>
      </c>
      <c r="M21" s="869" t="s">
        <v>164</v>
      </c>
      <c r="N21" s="861"/>
    </row>
    <row r="22" spans="1:14" ht="12.75">
      <c r="A22" s="866">
        <v>1988</v>
      </c>
      <c r="B22" s="867" t="s">
        <v>164</v>
      </c>
      <c r="C22" s="868" t="s">
        <v>164</v>
      </c>
      <c r="D22" s="868">
        <v>65.55991146226134</v>
      </c>
      <c r="E22" s="868">
        <v>83.394946593625448</v>
      </c>
      <c r="F22" s="868">
        <v>59.531676800696239</v>
      </c>
      <c r="G22" s="868">
        <v>63.89324381316775</v>
      </c>
      <c r="H22" s="868">
        <v>105.99038122733386</v>
      </c>
      <c r="I22" s="868">
        <v>75.65138656598613</v>
      </c>
      <c r="J22" s="868">
        <v>73.591596530092858</v>
      </c>
      <c r="K22" s="868">
        <v>71.836451339216353</v>
      </c>
      <c r="L22" s="868">
        <v>94.044946513873597</v>
      </c>
      <c r="M22" s="869" t="s">
        <v>164</v>
      </c>
      <c r="N22" s="861"/>
    </row>
    <row r="23" spans="1:14" ht="12.75">
      <c r="A23" s="866">
        <v>1989</v>
      </c>
      <c r="B23" s="867" t="s">
        <v>164</v>
      </c>
      <c r="C23" s="868" t="s">
        <v>164</v>
      </c>
      <c r="D23" s="868">
        <v>75.184476064990008</v>
      </c>
      <c r="E23" s="868">
        <v>81.147158313393845</v>
      </c>
      <c r="F23" s="868">
        <v>65.996010102441247</v>
      </c>
      <c r="G23" s="868">
        <v>67.26397354329805</v>
      </c>
      <c r="H23" s="868">
        <v>103.34395600205337</v>
      </c>
      <c r="I23" s="868">
        <v>74.170287087985855</v>
      </c>
      <c r="J23" s="868">
        <v>78.961825697707326</v>
      </c>
      <c r="K23" s="868">
        <v>75.706506174608137</v>
      </c>
      <c r="L23" s="868">
        <v>90.121498415110182</v>
      </c>
      <c r="M23" s="869" t="s">
        <v>164</v>
      </c>
      <c r="N23" s="861"/>
    </row>
    <row r="24" spans="1:14" ht="12.75">
      <c r="A24" s="866">
        <v>1990</v>
      </c>
      <c r="B24" s="867" t="s">
        <v>164</v>
      </c>
      <c r="C24" s="868" t="s">
        <v>164</v>
      </c>
      <c r="D24" s="868">
        <v>79.776039779779381</v>
      </c>
      <c r="E24" s="868">
        <v>81.261516563665438</v>
      </c>
      <c r="F24" s="868">
        <v>65.785060267425308</v>
      </c>
      <c r="G24" s="868">
        <v>72.391951522245279</v>
      </c>
      <c r="H24" s="868">
        <v>137.70435689297355</v>
      </c>
      <c r="I24" s="868">
        <v>63.066577071648723</v>
      </c>
      <c r="J24" s="868">
        <v>87.209486310679495</v>
      </c>
      <c r="K24" s="868">
        <v>84.38568858386877</v>
      </c>
      <c r="L24" s="868">
        <v>77.999224428749713</v>
      </c>
      <c r="M24" s="869" t="s">
        <v>164</v>
      </c>
      <c r="N24" s="861"/>
    </row>
    <row r="25" spans="1:14" ht="12.75">
      <c r="A25" s="866">
        <v>1991</v>
      </c>
      <c r="B25" s="867" t="s">
        <v>164</v>
      </c>
      <c r="C25" s="868" t="s">
        <v>164</v>
      </c>
      <c r="D25" s="868">
        <v>80.047365544783062</v>
      </c>
      <c r="E25" s="868">
        <v>90.222394997460626</v>
      </c>
      <c r="F25" s="868">
        <v>68.642016407085919</v>
      </c>
      <c r="G25" s="868">
        <v>77.18650205130713</v>
      </c>
      <c r="H25" s="868">
        <v>134.56462509159087</v>
      </c>
      <c r="I25" s="868">
        <v>58.970755487454412</v>
      </c>
      <c r="J25" s="868">
        <v>97.574699346986378</v>
      </c>
      <c r="K25" s="868">
        <v>85.11252732771932</v>
      </c>
      <c r="L25" s="868">
        <v>85.83101905390653</v>
      </c>
      <c r="M25" s="869" t="s">
        <v>164</v>
      </c>
      <c r="N25" s="861"/>
    </row>
    <row r="26" spans="1:14" ht="12.75">
      <c r="A26" s="866">
        <v>1992</v>
      </c>
      <c r="B26" s="867" t="s">
        <v>164</v>
      </c>
      <c r="C26" s="868" t="s">
        <v>164</v>
      </c>
      <c r="D26" s="868">
        <v>76.246447255004497</v>
      </c>
      <c r="E26" s="868">
        <v>100.52563198166959</v>
      </c>
      <c r="F26" s="868">
        <v>86.704570545374267</v>
      </c>
      <c r="G26" s="868">
        <v>82.73248718298251</v>
      </c>
      <c r="H26" s="868">
        <v>132.92142712754355</v>
      </c>
      <c r="I26" s="868">
        <v>60.758054653299027</v>
      </c>
      <c r="J26" s="868">
        <v>93.393819117267384</v>
      </c>
      <c r="K26" s="868">
        <v>95.681399509675174</v>
      </c>
      <c r="L26" s="868">
        <v>94.625403767104871</v>
      </c>
      <c r="M26" s="869" t="s">
        <v>164</v>
      </c>
      <c r="N26" s="861"/>
    </row>
    <row r="27" spans="1:14" ht="12.75">
      <c r="A27" s="866">
        <v>1993</v>
      </c>
      <c r="B27" s="867" t="s">
        <v>164</v>
      </c>
      <c r="C27" s="868" t="s">
        <v>164</v>
      </c>
      <c r="D27" s="868">
        <v>81.412653284917482</v>
      </c>
      <c r="E27" s="868">
        <v>93.980503493153435</v>
      </c>
      <c r="F27" s="868">
        <v>96.278143373858725</v>
      </c>
      <c r="G27" s="868">
        <v>81.703350300544557</v>
      </c>
      <c r="H27" s="868">
        <v>121.52115742043418</v>
      </c>
      <c r="I27" s="868">
        <v>68.213188889294543</v>
      </c>
      <c r="J27" s="868">
        <v>86.088578175614217</v>
      </c>
      <c r="K27" s="868">
        <v>94.169414595332213</v>
      </c>
      <c r="L27" s="868">
        <v>100.02737534233309</v>
      </c>
      <c r="M27" s="869" t="s">
        <v>164</v>
      </c>
      <c r="N27" s="861"/>
    </row>
    <row r="28" spans="1:14" ht="12.75">
      <c r="A28" s="866">
        <v>1994</v>
      </c>
      <c r="B28" s="867" t="s">
        <v>164</v>
      </c>
      <c r="C28" s="868" t="s">
        <v>164</v>
      </c>
      <c r="D28" s="868">
        <v>96.984716837372432</v>
      </c>
      <c r="E28" s="868">
        <v>118.16103569491736</v>
      </c>
      <c r="F28" s="868">
        <v>107.66615146831523</v>
      </c>
      <c r="G28" s="868">
        <v>87.56559723514026</v>
      </c>
      <c r="H28" s="868">
        <v>96.016061899707893</v>
      </c>
      <c r="I28" s="868">
        <v>88.206211279711454</v>
      </c>
      <c r="J28" s="868">
        <v>84.683211805765438</v>
      </c>
      <c r="K28" s="868">
        <v>94.547693226125475</v>
      </c>
      <c r="L28" s="868">
        <v>99.732726664831304</v>
      </c>
      <c r="M28" s="869" t="s">
        <v>164</v>
      </c>
      <c r="N28" s="861"/>
    </row>
    <row r="29" spans="1:14" ht="12.75">
      <c r="A29" s="866">
        <v>1995</v>
      </c>
      <c r="B29" s="867" t="s">
        <v>164</v>
      </c>
      <c r="C29" s="868" t="s">
        <v>164</v>
      </c>
      <c r="D29" s="868">
        <v>100</v>
      </c>
      <c r="E29" s="868">
        <v>100</v>
      </c>
      <c r="F29" s="868">
        <v>100</v>
      </c>
      <c r="G29" s="868">
        <v>100</v>
      </c>
      <c r="H29" s="868">
        <v>100</v>
      </c>
      <c r="I29" s="868">
        <v>100</v>
      </c>
      <c r="J29" s="868">
        <v>100</v>
      </c>
      <c r="K29" s="868">
        <v>100</v>
      </c>
      <c r="L29" s="868">
        <v>100</v>
      </c>
      <c r="M29" s="869" t="s">
        <v>164</v>
      </c>
      <c r="N29" s="861"/>
    </row>
    <row r="30" spans="1:14" ht="12.75">
      <c r="A30" s="866">
        <v>1996</v>
      </c>
      <c r="B30" s="867" t="s">
        <v>164</v>
      </c>
      <c r="C30" s="868" t="s">
        <v>164</v>
      </c>
      <c r="D30" s="868">
        <v>103.28125576499281</v>
      </c>
      <c r="E30" s="868">
        <v>91.409986249473235</v>
      </c>
      <c r="F30" s="868">
        <v>92.69874336402107</v>
      </c>
      <c r="G30" s="868">
        <v>115.38304222456553</v>
      </c>
      <c r="H30" s="868">
        <v>109.43832391666618</v>
      </c>
      <c r="I30" s="868">
        <v>109.52170052126773</v>
      </c>
      <c r="J30" s="868">
        <v>92.246130192706204</v>
      </c>
      <c r="K30" s="868">
        <v>99.300709216449121</v>
      </c>
      <c r="L30" s="868">
        <v>75.905731543140448</v>
      </c>
      <c r="M30" s="869" t="s">
        <v>164</v>
      </c>
      <c r="N30" s="861"/>
    </row>
    <row r="31" spans="1:14" ht="12.75">
      <c r="A31" s="866">
        <v>1997</v>
      </c>
      <c r="B31" s="867" t="s">
        <v>164</v>
      </c>
      <c r="C31" s="868" t="s">
        <v>164</v>
      </c>
      <c r="D31" s="868">
        <v>110.64438213561949</v>
      </c>
      <c r="E31" s="868">
        <v>86.853363741012785</v>
      </c>
      <c r="F31" s="868">
        <v>107.17950982556847</v>
      </c>
      <c r="G31" s="868">
        <v>122.10728539034027</v>
      </c>
      <c r="H31" s="868">
        <v>112.6480091074539</v>
      </c>
      <c r="I31" s="868">
        <v>112.77025783855433</v>
      </c>
      <c r="J31" s="868">
        <v>94.963063328963571</v>
      </c>
      <c r="K31" s="868">
        <v>111.8952915431599</v>
      </c>
      <c r="L31" s="868">
        <v>76.477402588330278</v>
      </c>
      <c r="M31" s="869" t="s">
        <v>164</v>
      </c>
      <c r="N31" s="861"/>
    </row>
    <row r="32" spans="1:14" ht="12.75">
      <c r="A32" s="866">
        <v>1998</v>
      </c>
      <c r="B32" s="867" t="s">
        <v>164</v>
      </c>
      <c r="C32" s="868" t="s">
        <v>164</v>
      </c>
      <c r="D32" s="868">
        <v>107.44229661430269</v>
      </c>
      <c r="E32" s="868">
        <v>92.489412856455559</v>
      </c>
      <c r="F32" s="868">
        <v>116.6987907991634</v>
      </c>
      <c r="G32" s="868">
        <v>121.5623436063394</v>
      </c>
      <c r="H32" s="868">
        <v>107.18713413633593</v>
      </c>
      <c r="I32" s="868">
        <v>110.5025365016533</v>
      </c>
      <c r="J32" s="868">
        <v>88.364029362948912</v>
      </c>
      <c r="K32" s="868">
        <v>111.67989203615792</v>
      </c>
      <c r="L32" s="868">
        <v>85.718853703496052</v>
      </c>
      <c r="M32" s="869" t="s">
        <v>164</v>
      </c>
      <c r="N32" s="861"/>
    </row>
    <row r="33" spans="1:14" ht="12.75">
      <c r="A33" s="866">
        <v>1999</v>
      </c>
      <c r="B33" s="867" t="s">
        <v>164</v>
      </c>
      <c r="C33" s="868" t="s">
        <v>164</v>
      </c>
      <c r="D33" s="868">
        <v>114.38636374534489</v>
      </c>
      <c r="E33" s="868">
        <v>96.416100486428576</v>
      </c>
      <c r="F33" s="868">
        <v>117.12610237294291</v>
      </c>
      <c r="G33" s="868">
        <v>125.04468926346922</v>
      </c>
      <c r="H33" s="868">
        <v>105.9073746714959</v>
      </c>
      <c r="I33" s="868">
        <v>154.66897372886149</v>
      </c>
      <c r="J33" s="868">
        <v>97.516765454845171</v>
      </c>
      <c r="K33" s="868">
        <v>119.26112329058176</v>
      </c>
      <c r="L33" s="868">
        <v>91.653683731668508</v>
      </c>
      <c r="M33" s="869" t="s">
        <v>164</v>
      </c>
      <c r="N33" s="861"/>
    </row>
    <row r="34" spans="1:14" ht="12.75">
      <c r="A34" s="866">
        <v>2000</v>
      </c>
      <c r="B34" s="867" t="s">
        <v>164</v>
      </c>
      <c r="C34" s="868" t="s">
        <v>164</v>
      </c>
      <c r="D34" s="868">
        <v>101.32937916851094</v>
      </c>
      <c r="E34" s="868">
        <v>93.596247857175598</v>
      </c>
      <c r="F34" s="868">
        <v>114.51950177288826</v>
      </c>
      <c r="G34" s="868">
        <v>126.99741522460728</v>
      </c>
      <c r="H34" s="868">
        <v>128.86727930813899</v>
      </c>
      <c r="I34" s="868">
        <v>92.675313862169205</v>
      </c>
      <c r="J34" s="868">
        <v>98.974044324707179</v>
      </c>
      <c r="K34" s="868">
        <v>115.20005483048745</v>
      </c>
      <c r="L34" s="868">
        <v>87.021640932852847</v>
      </c>
      <c r="M34" s="869" t="s">
        <v>164</v>
      </c>
      <c r="N34" s="861"/>
    </row>
    <row r="35" spans="1:14" ht="12.75">
      <c r="A35" s="866">
        <v>2001</v>
      </c>
      <c r="B35" s="867" t="s">
        <v>164</v>
      </c>
      <c r="C35" s="868" t="s">
        <v>164</v>
      </c>
      <c r="D35" s="868">
        <v>106.7003507474694</v>
      </c>
      <c r="E35" s="868">
        <v>96.759084581442096</v>
      </c>
      <c r="F35" s="868">
        <v>117.56762610701279</v>
      </c>
      <c r="G35" s="868">
        <v>135.04344748140986</v>
      </c>
      <c r="H35" s="868">
        <v>152.43744331228476</v>
      </c>
      <c r="I35" s="868">
        <v>109.10009891004265</v>
      </c>
      <c r="J35" s="868">
        <v>112.60452439324608</v>
      </c>
      <c r="K35" s="868">
        <v>108.9415670830041</v>
      </c>
      <c r="L35" s="868">
        <v>81.836076399330267</v>
      </c>
      <c r="M35" s="869" t="s">
        <v>164</v>
      </c>
      <c r="N35" s="861"/>
    </row>
    <row r="36" spans="1:14" ht="12.75">
      <c r="A36" s="866">
        <v>2002</v>
      </c>
      <c r="B36" s="867" t="s">
        <v>164</v>
      </c>
      <c r="C36" s="868" t="s">
        <v>164</v>
      </c>
      <c r="D36" s="868">
        <v>115.06930216725165</v>
      </c>
      <c r="E36" s="868">
        <v>103.8240163026593</v>
      </c>
      <c r="F36" s="868">
        <v>111.90247509599563</v>
      </c>
      <c r="G36" s="868">
        <v>124.9041038310708</v>
      </c>
      <c r="H36" s="868">
        <v>153.62351455958873</v>
      </c>
      <c r="I36" s="868">
        <v>131.74454384915927</v>
      </c>
      <c r="J36" s="868">
        <v>98.93337698472574</v>
      </c>
      <c r="K36" s="868">
        <v>109.0683056030657</v>
      </c>
      <c r="L36" s="868">
        <v>114.00268383909474</v>
      </c>
      <c r="M36" s="869" t="s">
        <v>164</v>
      </c>
      <c r="N36" s="861"/>
    </row>
    <row r="37" spans="1:14" ht="12.75">
      <c r="A37" s="866">
        <v>2003</v>
      </c>
      <c r="B37" s="867" t="s">
        <v>164</v>
      </c>
      <c r="C37" s="868" t="s">
        <v>164</v>
      </c>
      <c r="D37" s="868">
        <v>121.36014288268838</v>
      </c>
      <c r="E37" s="868">
        <v>98.729711250918228</v>
      </c>
      <c r="F37" s="868">
        <v>93.630659961431959</v>
      </c>
      <c r="G37" s="868">
        <v>120.92992117898139</v>
      </c>
      <c r="H37" s="868">
        <v>157.07223696599328</v>
      </c>
      <c r="I37" s="868">
        <v>118.20005804170032</v>
      </c>
      <c r="J37" s="868">
        <v>102.44672034436272</v>
      </c>
      <c r="K37" s="868">
        <v>115.60475088882512</v>
      </c>
      <c r="L37" s="868">
        <v>116.13573028356453</v>
      </c>
      <c r="M37" s="869" t="s">
        <v>164</v>
      </c>
      <c r="N37" s="861"/>
    </row>
    <row r="38" spans="1:14" ht="12.75">
      <c r="A38" s="866">
        <v>2004</v>
      </c>
      <c r="B38" s="867" t="s">
        <v>164</v>
      </c>
      <c r="C38" s="868" t="s">
        <v>164</v>
      </c>
      <c r="D38" s="868">
        <v>140.90203387953483</v>
      </c>
      <c r="E38" s="868">
        <v>93.764848713689759</v>
      </c>
      <c r="F38" s="868">
        <v>115.20090960786402</v>
      </c>
      <c r="G38" s="868">
        <v>119.34483804507347</v>
      </c>
      <c r="H38" s="868">
        <v>150.0079310903017</v>
      </c>
      <c r="I38" s="868">
        <v>113.05385069386121</v>
      </c>
      <c r="J38" s="868">
        <v>114.78309450596053</v>
      </c>
      <c r="K38" s="868">
        <v>122.03495589342069</v>
      </c>
      <c r="L38" s="868">
        <v>115.03984983322388</v>
      </c>
      <c r="M38" s="869" t="s">
        <v>164</v>
      </c>
      <c r="N38" s="861"/>
    </row>
    <row r="39" spans="1:14" ht="12.75">
      <c r="A39" s="866">
        <v>2005</v>
      </c>
      <c r="B39" s="867" t="s">
        <v>164</v>
      </c>
      <c r="C39" s="868" t="s">
        <v>164</v>
      </c>
      <c r="D39" s="868">
        <v>118.99153980488009</v>
      </c>
      <c r="E39" s="868">
        <v>93.646301507765301</v>
      </c>
      <c r="F39" s="868">
        <v>101.84506351116124</v>
      </c>
      <c r="G39" s="868">
        <v>129.80467928084585</v>
      </c>
      <c r="H39" s="868">
        <v>171.10008381494154</v>
      </c>
      <c r="I39" s="868">
        <v>81.616721207930269</v>
      </c>
      <c r="J39" s="868">
        <v>104.84137199659808</v>
      </c>
      <c r="K39" s="868">
        <v>105.12903028184429</v>
      </c>
      <c r="L39" s="868">
        <v>99.102279958466468</v>
      </c>
      <c r="M39" s="869" t="s">
        <v>164</v>
      </c>
      <c r="N39" s="861"/>
    </row>
    <row r="40" spans="1:14" ht="12.75">
      <c r="A40" s="866">
        <v>2006</v>
      </c>
      <c r="B40" s="867" t="s">
        <v>164</v>
      </c>
      <c r="C40" s="868" t="s">
        <v>164</v>
      </c>
      <c r="D40" s="868">
        <v>111.36683097331345</v>
      </c>
      <c r="E40" s="868">
        <v>133.71868361668407</v>
      </c>
      <c r="F40" s="868">
        <v>103.25537131659941</v>
      </c>
      <c r="G40" s="868">
        <v>125.28983983290587</v>
      </c>
      <c r="H40" s="868">
        <v>184.3662054452229</v>
      </c>
      <c r="I40" s="868">
        <v>63.458162076226643</v>
      </c>
      <c r="J40" s="868">
        <v>104.96571301287103</v>
      </c>
      <c r="K40" s="868">
        <v>94.631325126356145</v>
      </c>
      <c r="L40" s="868">
        <v>84.143139477465766</v>
      </c>
      <c r="M40" s="869" t="s">
        <v>164</v>
      </c>
      <c r="N40" s="861"/>
    </row>
    <row r="41" spans="1:14" ht="12.75">
      <c r="A41" s="870">
        <v>2007</v>
      </c>
      <c r="B41" s="871" t="s">
        <v>164</v>
      </c>
      <c r="C41" s="872" t="s">
        <v>164</v>
      </c>
      <c r="D41" s="872">
        <v>119.34141873546984</v>
      </c>
      <c r="E41" s="872">
        <v>119.76757700089205</v>
      </c>
      <c r="F41" s="872">
        <v>99.668485751572248</v>
      </c>
      <c r="G41" s="872">
        <v>133.80976054640914</v>
      </c>
      <c r="H41" s="872"/>
      <c r="I41" s="872">
        <v>73.100986476112752</v>
      </c>
      <c r="J41" s="872">
        <v>104.69201058538862</v>
      </c>
      <c r="K41" s="872">
        <v>95.417956231774454</v>
      </c>
      <c r="L41" s="872">
        <v>85.673332744074642</v>
      </c>
      <c r="M41" s="873" t="s">
        <v>164</v>
      </c>
      <c r="N41" s="861"/>
    </row>
    <row r="42" spans="1:14" ht="12.75">
      <c r="A42" s="861"/>
      <c r="B42" s="861"/>
      <c r="C42" s="861"/>
      <c r="D42" s="861"/>
      <c r="E42" s="861"/>
      <c r="F42" s="861"/>
      <c r="G42" s="861"/>
      <c r="H42" s="861"/>
      <c r="I42" s="861"/>
      <c r="J42" s="861"/>
      <c r="K42" s="861"/>
      <c r="L42" s="861"/>
      <c r="M42" s="861"/>
      <c r="N42" s="861"/>
    </row>
    <row r="43" spans="1:14" ht="12.75">
      <c r="A43" s="878"/>
      <c r="B43" s="879" t="s">
        <v>762</v>
      </c>
      <c r="C43" s="878"/>
      <c r="D43" s="874"/>
      <c r="E43" s="874"/>
      <c r="F43" s="874"/>
      <c r="G43" s="874"/>
      <c r="H43" s="874"/>
      <c r="I43" s="874"/>
      <c r="J43" s="874"/>
      <c r="K43" s="874"/>
      <c r="L43" s="874"/>
      <c r="M43" s="874"/>
      <c r="N43" s="861"/>
    </row>
    <row r="44" spans="1:14" ht="12.75">
      <c r="A44" s="859" t="s">
        <v>901</v>
      </c>
      <c r="B44" s="858" t="str">
        <f t="shared" ref="B44:M44" si="0">IF(ISERROR((POWER(VLOOKUP(VALUE(RIGHT($A44,4)),$A$3:$M$42,COLUMN(B$42),)/VLOOKUP(VALUE(LEFT($A44,4)),$A$3:$M$42,COLUMN(B$42),),1/(VALUE(RIGHT($A44,4))-VALUE(LEFT($A44,4))))-1)*100),"n.a.",(POWER(VLOOKUP(VALUE(RIGHT($A44,4)),$A$3:$M$42,COLUMN(B$42),)/VLOOKUP(VALUE(LEFT($A44,4)),$A$3:$M$42,COLUMN(B$42),),1/(VALUE(RIGHT($A44,4))-VALUE(LEFT($A44,4))))-1)*100)</f>
        <v>n.a.</v>
      </c>
      <c r="C44" s="821" t="str">
        <f t="shared" si="0"/>
        <v>n.a.</v>
      </c>
      <c r="D44" s="875">
        <f t="shared" si="0"/>
        <v>7.393557893519942</v>
      </c>
      <c r="E44" s="875">
        <f t="shared" si="0"/>
        <v>1.4324787644946602</v>
      </c>
      <c r="F44" s="875">
        <f t="shared" si="0"/>
        <v>3.28363191329617</v>
      </c>
      <c r="G44" s="875">
        <f t="shared" si="0"/>
        <v>3.7310551066773945</v>
      </c>
      <c r="H44" s="875">
        <f t="shared" si="0"/>
        <v>0.85698596348144918</v>
      </c>
      <c r="I44" s="875">
        <f t="shared" si="0"/>
        <v>2.8903066449667669</v>
      </c>
      <c r="J44" s="875">
        <f t="shared" si="0"/>
        <v>4.1487659089275652</v>
      </c>
      <c r="K44" s="875">
        <f t="shared" si="0"/>
        <v>2.8176000751776176</v>
      </c>
      <c r="L44" s="875">
        <f t="shared" si="0"/>
        <v>4.5108177403538008</v>
      </c>
      <c r="M44" s="876" t="str">
        <f t="shared" si="0"/>
        <v>n.a.</v>
      </c>
      <c r="N44" s="861"/>
    </row>
    <row r="45" spans="1:14" ht="12.75">
      <c r="A45" s="877"/>
      <c r="B45" s="877"/>
      <c r="C45" s="877"/>
      <c r="D45" s="861"/>
      <c r="E45" s="861"/>
      <c r="F45" s="861"/>
      <c r="G45" s="861"/>
      <c r="H45" s="861"/>
      <c r="I45" s="861"/>
      <c r="J45" s="861"/>
      <c r="K45" s="861"/>
      <c r="L45" s="861"/>
      <c r="M45" s="861"/>
      <c r="N45" s="861"/>
    </row>
    <row r="46" spans="1:14" ht="12.75">
      <c r="A46" s="877" t="s">
        <v>772</v>
      </c>
      <c r="B46" s="877" t="s">
        <v>900</v>
      </c>
      <c r="C46" s="877"/>
      <c r="D46" s="861"/>
      <c r="E46" s="861"/>
      <c r="F46" s="861"/>
      <c r="G46" s="861"/>
      <c r="H46" s="861"/>
      <c r="I46" s="861"/>
      <c r="J46" s="861"/>
      <c r="K46" s="861"/>
      <c r="L46" s="861"/>
      <c r="M46" s="861"/>
      <c r="N46" s="861"/>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1:AI26"/>
  <sheetViews>
    <sheetView view="pageBreakPreview" zoomScaleNormal="100" zoomScaleSheetLayoutView="100" workbookViewId="0"/>
  </sheetViews>
  <sheetFormatPr defaultRowHeight="12.75"/>
  <cols>
    <col min="1" max="1" width="7.7109375" style="3" customWidth="1"/>
    <col min="2" max="16" width="12.7109375" style="3" customWidth="1"/>
    <col min="17" max="16384" width="9.140625" style="3"/>
  </cols>
  <sheetData>
    <row r="1" spans="1:35" ht="15.75">
      <c r="A1" s="535" t="s">
        <v>667</v>
      </c>
    </row>
    <row r="2" spans="1:35" ht="15.75">
      <c r="A2" s="18"/>
    </row>
    <row r="3" spans="1:35" ht="15" customHeight="1">
      <c r="A3" s="141"/>
      <c r="B3" s="1134" t="s">
        <v>118</v>
      </c>
      <c r="C3" s="1135"/>
      <c r="D3" s="1136"/>
      <c r="E3" s="603" t="s">
        <v>219</v>
      </c>
      <c r="F3" s="1134" t="s">
        <v>117</v>
      </c>
      <c r="G3" s="1135"/>
      <c r="H3" s="1135"/>
      <c r="I3" s="1135"/>
      <c r="J3" s="1135"/>
      <c r="K3" s="1136"/>
      <c r="L3" s="1134" t="s">
        <v>116</v>
      </c>
      <c r="M3" s="1135"/>
      <c r="N3" s="1135"/>
      <c r="O3" s="1135"/>
      <c r="P3" s="1136"/>
    </row>
    <row r="4" spans="1:35" ht="75" customHeight="1">
      <c r="A4" s="182"/>
      <c r="B4" s="128" t="s">
        <v>184</v>
      </c>
      <c r="C4" s="128" t="s">
        <v>183</v>
      </c>
      <c r="D4" s="128" t="s">
        <v>182</v>
      </c>
      <c r="E4" s="128" t="s">
        <v>619</v>
      </c>
      <c r="F4" s="128" t="s">
        <v>181</v>
      </c>
      <c r="G4" s="128" t="s">
        <v>180</v>
      </c>
      <c r="H4" s="128" t="s">
        <v>179</v>
      </c>
      <c r="I4" s="128" t="s">
        <v>178</v>
      </c>
      <c r="J4" s="128" t="s">
        <v>177</v>
      </c>
      <c r="K4" s="128" t="s">
        <v>176</v>
      </c>
      <c r="L4" s="128" t="s">
        <v>175</v>
      </c>
      <c r="M4" s="128" t="s">
        <v>113</v>
      </c>
      <c r="N4" s="128" t="s">
        <v>112</v>
      </c>
      <c r="O4" s="128" t="s">
        <v>111</v>
      </c>
      <c r="P4" s="128" t="s">
        <v>110</v>
      </c>
      <c r="Q4" s="19"/>
      <c r="R4" s="19"/>
      <c r="S4" s="19"/>
      <c r="T4" s="19"/>
      <c r="U4" s="19"/>
      <c r="V4" s="19"/>
      <c r="W4" s="19"/>
      <c r="X4" s="19"/>
      <c r="Y4" s="19"/>
      <c r="Z4" s="19"/>
      <c r="AA4" s="19"/>
    </row>
    <row r="5" spans="1:35" ht="30" customHeight="1">
      <c r="A5" s="106"/>
      <c r="B5" s="128" t="s">
        <v>104</v>
      </c>
      <c r="C5" s="128" t="s">
        <v>103</v>
      </c>
      <c r="D5" s="128" t="s">
        <v>102</v>
      </c>
      <c r="E5" s="128" t="s">
        <v>101</v>
      </c>
      <c r="F5" s="574" t="s">
        <v>100</v>
      </c>
      <c r="G5" s="128" t="s">
        <v>99</v>
      </c>
      <c r="H5" s="128" t="s">
        <v>98</v>
      </c>
      <c r="I5" s="128" t="s">
        <v>97</v>
      </c>
      <c r="J5" s="128" t="s">
        <v>96</v>
      </c>
      <c r="K5" s="128" t="s">
        <v>95</v>
      </c>
      <c r="L5" s="128" t="s">
        <v>94</v>
      </c>
      <c r="M5" s="128" t="s">
        <v>174</v>
      </c>
      <c r="N5" s="128" t="s">
        <v>173</v>
      </c>
      <c r="O5" s="128" t="s">
        <v>172</v>
      </c>
      <c r="P5" s="128" t="s">
        <v>171</v>
      </c>
      <c r="Q5" s="19"/>
      <c r="R5" s="162"/>
      <c r="S5" s="162" t="str">
        <f>L4</f>
        <v>All Industries</v>
      </c>
      <c r="T5" s="162" t="str">
        <f>P4</f>
        <v>Natural Resource Industries</v>
      </c>
      <c r="U5" s="162"/>
      <c r="V5" s="162"/>
      <c r="W5" s="162"/>
      <c r="X5" s="162"/>
      <c r="Z5" s="162" t="str">
        <f>M4</f>
        <v>Mining and Manufactured Mineral Industries</v>
      </c>
      <c r="AA5" s="162" t="str">
        <f>N4</f>
        <v>Forest Products Industries</v>
      </c>
      <c r="AB5" s="162" t="str">
        <f>O4</f>
        <v>Energy Industries</v>
      </c>
      <c r="AC5" s="163"/>
      <c r="AD5" s="163"/>
      <c r="AE5" s="163"/>
      <c r="AF5" s="163"/>
      <c r="AI5" s="163"/>
    </row>
    <row r="6" spans="1:35">
      <c r="A6" s="206">
        <v>1994</v>
      </c>
      <c r="B6" s="167">
        <f>'3b'!B6/'3c'!B10</f>
        <v>1.9642857142857142</v>
      </c>
      <c r="C6" s="168">
        <f>'3b'!C6/'3c'!C10</f>
        <v>9.9017681728880156</v>
      </c>
      <c r="D6" s="169">
        <f>'3b'!D6/'3c'!D10</f>
        <v>9.8414985590778095</v>
      </c>
      <c r="E6" s="604">
        <f>'3b'!E6/'3c'!E10</f>
        <v>13.130699088145896</v>
      </c>
      <c r="F6" s="168">
        <f>'3b'!F6/'3c'!F10</f>
        <v>3.5252365930599372</v>
      </c>
      <c r="G6" s="168">
        <f>'3b'!G6/'3c'!G10</f>
        <v>8.5265700483091784</v>
      </c>
      <c r="H6" s="168">
        <f>'3b'!H6/'3c'!H10</f>
        <v>15.392456676860348</v>
      </c>
      <c r="I6" s="168">
        <f>'3b'!I6/'3c'!I10</f>
        <v>12.250409165302782</v>
      </c>
      <c r="J6" s="168">
        <f>'3b'!J6/'3c'!J10</f>
        <v>5.2826510721247564</v>
      </c>
      <c r="K6" s="169">
        <f>'3b'!K6/'3c'!K10</f>
        <v>29.09090909090909</v>
      </c>
      <c r="L6" s="168">
        <f>'3b'!L6/'3c'!L10</f>
        <v>6.040647231347684</v>
      </c>
      <c r="M6" s="168">
        <f>'3b'!M6/'3c'!M10</f>
        <v>11.615835777126099</v>
      </c>
      <c r="N6" s="168">
        <f>'3b'!N6/'3c'!N10</f>
        <v>4.9880597014925376</v>
      </c>
      <c r="O6" s="168">
        <f>'3b'!O6/'3c'!O10</f>
        <v>13.726670680313065</v>
      </c>
      <c r="P6" s="169">
        <f>'3b'!P6/'3c'!P10</f>
        <v>9.3955587222420132</v>
      </c>
      <c r="Q6" s="164"/>
      <c r="R6" s="19">
        <f t="shared" ref="R6:R20" si="0">A6</f>
        <v>1994</v>
      </c>
      <c r="S6" s="162">
        <f t="shared" ref="S6:S20" si="1">L6</f>
        <v>6.040647231347684</v>
      </c>
      <c r="T6" s="162">
        <f t="shared" ref="T6:T20" si="2">P6</f>
        <v>9.3955587222420132</v>
      </c>
      <c r="V6" s="19">
        <f t="shared" ref="V6:V20" si="3">R6</f>
        <v>1994</v>
      </c>
      <c r="W6" s="164">
        <f t="shared" ref="W6:W20" si="4">100*T6/S6</f>
        <v>155.53894081886054</v>
      </c>
      <c r="X6" s="19"/>
      <c r="Y6" s="19">
        <f t="shared" ref="Y6:Y20" si="5">V6</f>
        <v>1994</v>
      </c>
      <c r="Z6" s="162">
        <f t="shared" ref="Z6:Z20" si="6">M6</f>
        <v>11.615835777126099</v>
      </c>
      <c r="AA6" s="162">
        <f t="shared" ref="AA6:AA20" si="7">N6</f>
        <v>4.9880597014925376</v>
      </c>
      <c r="AB6" s="162">
        <f t="shared" ref="AB6:AB20" si="8">O6</f>
        <v>13.726670680313065</v>
      </c>
      <c r="AC6" s="163"/>
    </row>
    <row r="7" spans="1:35">
      <c r="A7" s="105">
        <v>1995</v>
      </c>
      <c r="B7" s="170">
        <f>'3b'!B7/'3c'!B11</f>
        <v>1.6306695464362853</v>
      </c>
      <c r="C7" s="171">
        <f>'3b'!C7/'3c'!C11</f>
        <v>8.7384044526901672</v>
      </c>
      <c r="D7" s="172">
        <f>'3b'!D7/'3c'!D11</f>
        <v>11.181208053691275</v>
      </c>
      <c r="E7" s="605">
        <f>'3b'!E7/'3c'!E11</f>
        <v>13.088082901554404</v>
      </c>
      <c r="F7" s="171">
        <f>'3b'!F7/'3c'!F11</f>
        <v>3.368740515933232</v>
      </c>
      <c r="G7" s="171">
        <f>'3b'!G7/'3c'!G11</f>
        <v>8.3113673805601316</v>
      </c>
      <c r="H7" s="171">
        <f>'3b'!H7/'3c'!H11</f>
        <v>12.661804922515952</v>
      </c>
      <c r="I7" s="171">
        <f>'3b'!I7/'3c'!I11</f>
        <v>10.021978021978022</v>
      </c>
      <c r="J7" s="171">
        <f>'3b'!J7/'3c'!J11</f>
        <v>4.5951035781544256</v>
      </c>
      <c r="K7" s="172">
        <f>'3b'!K7/'3c'!K11</f>
        <v>22.865168539325843</v>
      </c>
      <c r="L7" s="171">
        <f>'3b'!L7/'3c'!L11</f>
        <v>6.1684492380823448</v>
      </c>
      <c r="M7" s="171">
        <f>'3b'!M7/'3c'!M11</f>
        <v>10.256821829855538</v>
      </c>
      <c r="N7" s="171">
        <f>'3b'!N7/'3c'!N11</f>
        <v>4.6385193753614802</v>
      </c>
      <c r="O7" s="171">
        <f>'3b'!O7/'3c'!O11</f>
        <v>12.728894173602852</v>
      </c>
      <c r="P7" s="172">
        <f>'3b'!P7/'3c'!P11</f>
        <v>8.5368326199594495</v>
      </c>
      <c r="Q7" s="164"/>
      <c r="R7" s="19">
        <f t="shared" si="0"/>
        <v>1995</v>
      </c>
      <c r="S7" s="162">
        <f t="shared" si="1"/>
        <v>6.1684492380823448</v>
      </c>
      <c r="T7" s="162">
        <f t="shared" si="2"/>
        <v>8.5368326199594495</v>
      </c>
      <c r="U7" s="19"/>
      <c r="V7" s="19">
        <f t="shared" si="3"/>
        <v>1995</v>
      </c>
      <c r="W7" s="164">
        <f t="shared" si="4"/>
        <v>138.39511829416287</v>
      </c>
      <c r="X7" s="19"/>
      <c r="Y7" s="19">
        <f t="shared" si="5"/>
        <v>1995</v>
      </c>
      <c r="Z7" s="162">
        <f t="shared" si="6"/>
        <v>10.256821829855538</v>
      </c>
      <c r="AA7" s="162">
        <f t="shared" si="7"/>
        <v>4.6385193753614802</v>
      </c>
      <c r="AB7" s="162">
        <f t="shared" si="8"/>
        <v>12.728894173602852</v>
      </c>
      <c r="AC7" s="163"/>
    </row>
    <row r="8" spans="1:35">
      <c r="A8" s="105">
        <v>1996</v>
      </c>
      <c r="B8" s="170">
        <f>'3b'!B8/'3c'!B12</f>
        <v>1.8389423076923077</v>
      </c>
      <c r="C8" s="171">
        <f>'3b'!C8/'3c'!C12</f>
        <v>6.8339100346020762</v>
      </c>
      <c r="D8" s="172">
        <f>'3b'!D8/'3c'!D12</f>
        <v>11.41823444283647</v>
      </c>
      <c r="E8" s="605">
        <f>'3b'!E8/'3c'!E12</f>
        <v>13.785488958990538</v>
      </c>
      <c r="F8" s="171">
        <f>'3b'!F8/'3c'!F12</f>
        <v>2.8508449669360765</v>
      </c>
      <c r="G8" s="171">
        <f>'3b'!G8/'3c'!G12</f>
        <v>8.2357930449533505</v>
      </c>
      <c r="H8" s="171">
        <f>'3b'!H8/'3c'!H12</f>
        <v>12.566607460035524</v>
      </c>
      <c r="I8" s="171">
        <f>'3b'!I8/'3c'!I12</f>
        <v>9.5310015898251201</v>
      </c>
      <c r="J8" s="171">
        <f>'3b'!J8/'3c'!J12</f>
        <v>4.5398773006134974</v>
      </c>
      <c r="K8" s="172">
        <f>'3b'!K8/'3c'!K12</f>
        <v>18.142076502732241</v>
      </c>
      <c r="L8" s="171">
        <f>'3b'!L8/'3c'!L12</f>
        <v>5.9146355094224337</v>
      </c>
      <c r="M8" s="171">
        <f>'3b'!M8/'3c'!M12</f>
        <v>10.171156004489339</v>
      </c>
      <c r="N8" s="171">
        <f>'3b'!N8/'3c'!N12</f>
        <v>4.4839857651245545</v>
      </c>
      <c r="O8" s="171">
        <f>'3b'!O8/'3c'!O12</f>
        <v>11.904205607476637</v>
      </c>
      <c r="P8" s="172">
        <f>'3b'!P8/'3c'!P12</f>
        <v>8.2967160037002774</v>
      </c>
      <c r="Q8" s="164"/>
      <c r="R8" s="19">
        <f t="shared" si="0"/>
        <v>1996</v>
      </c>
      <c r="S8" s="162">
        <f t="shared" si="1"/>
        <v>5.9146355094224337</v>
      </c>
      <c r="T8" s="162">
        <f t="shared" si="2"/>
        <v>8.2967160037002774</v>
      </c>
      <c r="U8" s="19"/>
      <c r="V8" s="19">
        <f t="shared" si="3"/>
        <v>1996</v>
      </c>
      <c r="W8" s="164">
        <f t="shared" si="4"/>
        <v>140.27434134331727</v>
      </c>
      <c r="X8" s="19"/>
      <c r="Y8" s="19">
        <f t="shared" si="5"/>
        <v>1996</v>
      </c>
      <c r="Z8" s="162">
        <f t="shared" si="6"/>
        <v>10.171156004489339</v>
      </c>
      <c r="AA8" s="162">
        <f t="shared" si="7"/>
        <v>4.4839857651245545</v>
      </c>
      <c r="AB8" s="162">
        <f t="shared" si="8"/>
        <v>11.904205607476637</v>
      </c>
      <c r="AC8" s="163"/>
    </row>
    <row r="9" spans="1:35">
      <c r="A9" s="105">
        <v>1997</v>
      </c>
      <c r="B9" s="170">
        <f>'3b'!B9/'3c'!B13</f>
        <v>2.2760290556900729</v>
      </c>
      <c r="C9" s="171">
        <f>'3b'!C9/'3c'!C13</f>
        <v>8.628158844765343</v>
      </c>
      <c r="D9" s="172">
        <f>'3b'!D9/'3c'!D13</f>
        <v>5.8874458874458879</v>
      </c>
      <c r="E9" s="605">
        <f>'3b'!E9/'3c'!E13</f>
        <v>12.34375</v>
      </c>
      <c r="F9" s="171">
        <f>'3b'!F9/'3c'!F13</f>
        <v>3.1375358166189113</v>
      </c>
      <c r="G9" s="171">
        <f>'3b'!G9/'3c'!G13</f>
        <v>8.2758620689655178</v>
      </c>
      <c r="H9" s="171">
        <f>'3b'!H9/'3c'!H13</f>
        <v>12.93956043956044</v>
      </c>
      <c r="I9" s="171">
        <f>'3b'!I9/'3c'!I13</f>
        <v>7.6458476321207964</v>
      </c>
      <c r="J9" s="171">
        <f>'3b'!J9/'3c'!J13</f>
        <v>4.4359464627151057</v>
      </c>
      <c r="K9" s="172">
        <f>'3b'!K9/'3c'!K13</f>
        <v>13.838862559241706</v>
      </c>
      <c r="L9" s="171">
        <f>'3b'!L9/'3c'!L13</f>
        <v>6.028727331086503</v>
      </c>
      <c r="M9" s="171">
        <f>'3b'!M9/'3c'!M13</f>
        <v>8.4116865869853914</v>
      </c>
      <c r="N9" s="171">
        <f>'3b'!N9/'3c'!N13</f>
        <v>4.6895328208160851</v>
      </c>
      <c r="O9" s="171">
        <f>'3b'!O9/'3c'!O13</f>
        <v>11.294400963275136</v>
      </c>
      <c r="P9" s="172">
        <f>'3b'!P9/'3c'!P13</f>
        <v>7.5261126248864665</v>
      </c>
      <c r="Q9" s="164"/>
      <c r="R9" s="19">
        <f t="shared" si="0"/>
        <v>1997</v>
      </c>
      <c r="S9" s="162">
        <f t="shared" si="1"/>
        <v>6.028727331086503</v>
      </c>
      <c r="T9" s="162">
        <f t="shared" si="2"/>
        <v>7.5261126248864665</v>
      </c>
      <c r="U9" s="19"/>
      <c r="V9" s="19">
        <f t="shared" si="3"/>
        <v>1997</v>
      </c>
      <c r="W9" s="164">
        <f t="shared" si="4"/>
        <v>124.83750237100378</v>
      </c>
      <c r="X9" s="19"/>
      <c r="Y9" s="19">
        <f t="shared" si="5"/>
        <v>1997</v>
      </c>
      <c r="Z9" s="162">
        <f t="shared" si="6"/>
        <v>8.4116865869853914</v>
      </c>
      <c r="AA9" s="162">
        <f t="shared" si="7"/>
        <v>4.6895328208160851</v>
      </c>
      <c r="AB9" s="162">
        <f t="shared" si="8"/>
        <v>11.294400963275136</v>
      </c>
      <c r="AC9" s="163"/>
    </row>
    <row r="10" spans="1:35">
      <c r="A10" s="105">
        <v>1998</v>
      </c>
      <c r="B10" s="170">
        <f>'3b'!B10/'3c'!B14</f>
        <v>1.9212410501193316</v>
      </c>
      <c r="C10" s="171">
        <f>'3b'!C10/'3c'!C14</f>
        <v>7.4422735346358797</v>
      </c>
      <c r="D10" s="172">
        <f>'3b'!D10/'3c'!D14</f>
        <v>5.6489675516224187</v>
      </c>
      <c r="E10" s="605">
        <f>'3b'!E10/'3c'!E14</f>
        <v>9.7643097643097647</v>
      </c>
      <c r="F10" s="171">
        <f>'3b'!F10/'3c'!F14</f>
        <v>3.328840970350404</v>
      </c>
      <c r="G10" s="171">
        <f>'3b'!G10/'3c'!G14</f>
        <v>8.9244663382594425</v>
      </c>
      <c r="H10" s="171">
        <f>'3b'!H10/'3c'!H14</f>
        <v>12.850467289719626</v>
      </c>
      <c r="I10" s="171">
        <f>'3b'!I10/'3c'!I14</f>
        <v>7.681704260651629</v>
      </c>
      <c r="J10" s="171">
        <f>'3b'!J10/'3c'!J14</f>
        <v>4.7920792079207919</v>
      </c>
      <c r="K10" s="172">
        <f>'3b'!K10/'3c'!K14</f>
        <v>14.354838709677418</v>
      </c>
      <c r="L10" s="171">
        <f>'3b'!L10/'3c'!L14</f>
        <v>6.1174628034455756</v>
      </c>
      <c r="M10" s="171">
        <f>'3b'!M10/'3c'!M14</f>
        <v>8.3813977656534178</v>
      </c>
      <c r="N10" s="171">
        <f>'3b'!N10/'3c'!N14</f>
        <v>4.9209039548022595</v>
      </c>
      <c r="O10" s="171">
        <f>'3b'!O10/'3c'!O14</f>
        <v>9.4878048780487827</v>
      </c>
      <c r="P10" s="172">
        <f>'3b'!P10/'3c'!P14</f>
        <v>7.225606379444014</v>
      </c>
      <c r="Q10" s="164"/>
      <c r="R10" s="19">
        <f t="shared" si="0"/>
        <v>1998</v>
      </c>
      <c r="S10" s="162">
        <f t="shared" si="1"/>
        <v>6.1174628034455756</v>
      </c>
      <c r="T10" s="162">
        <f t="shared" si="2"/>
        <v>7.225606379444014</v>
      </c>
      <c r="U10" s="19"/>
      <c r="V10" s="19">
        <f t="shared" si="3"/>
        <v>1998</v>
      </c>
      <c r="W10" s="164">
        <f t="shared" si="4"/>
        <v>118.11443095942147</v>
      </c>
      <c r="X10" s="19"/>
      <c r="Y10" s="19">
        <f t="shared" si="5"/>
        <v>1998</v>
      </c>
      <c r="Z10" s="162">
        <f t="shared" si="6"/>
        <v>8.3813977656534178</v>
      </c>
      <c r="AA10" s="162">
        <f t="shared" si="7"/>
        <v>4.9209039548022595</v>
      </c>
      <c r="AB10" s="162">
        <f t="shared" si="8"/>
        <v>9.4878048780487827</v>
      </c>
      <c r="AC10" s="163"/>
    </row>
    <row r="11" spans="1:35">
      <c r="A11" s="105">
        <v>1999</v>
      </c>
      <c r="B11" s="170">
        <f>'3b'!B11/'3c'!B15</f>
        <v>2.4085750315258512</v>
      </c>
      <c r="C11" s="171">
        <f>'3b'!C11/'3c'!C15</f>
        <v>9.9557522123893794</v>
      </c>
      <c r="D11" s="172">
        <f>'3b'!D11/'3c'!D15</f>
        <v>5.2</v>
      </c>
      <c r="E11" s="605">
        <f>'3b'!E11/'3c'!E15</f>
        <v>9.9080459770114935</v>
      </c>
      <c r="F11" s="171">
        <f>'3b'!F11/'3c'!F15</f>
        <v>3.8005215123859188</v>
      </c>
      <c r="G11" s="171">
        <f>'3b'!G11/'3c'!G15</f>
        <v>8.7842465753424666</v>
      </c>
      <c r="H11" s="171">
        <f>'3b'!H11/'3c'!H15</f>
        <v>13.349374398460057</v>
      </c>
      <c r="I11" s="171">
        <f>'3b'!I11/'3c'!I15</f>
        <v>8.4736180904522627</v>
      </c>
      <c r="J11" s="171">
        <f>'3b'!J11/'3c'!J15</f>
        <v>5.0709219858156027</v>
      </c>
      <c r="K11" s="172">
        <f>'3b'!K11/'3c'!K15</f>
        <v>13.77245508982036</v>
      </c>
      <c r="L11" s="171">
        <f>'3b'!L11/'3c'!L15</f>
        <v>6.3394667407304537</v>
      </c>
      <c r="M11" s="171">
        <f>'3b'!M11/'3c'!M15</f>
        <v>8.7617801047120416</v>
      </c>
      <c r="N11" s="171">
        <f>'3b'!N11/'3c'!N15</f>
        <v>5.1502145922746783</v>
      </c>
      <c r="O11" s="171">
        <f>'3b'!O11/'3c'!O15</f>
        <v>10.355943586299531</v>
      </c>
      <c r="P11" s="172">
        <f>'3b'!P11/'3c'!P15</f>
        <v>7.597682871422081</v>
      </c>
      <c r="Q11" s="164"/>
      <c r="R11" s="19">
        <f t="shared" si="0"/>
        <v>1999</v>
      </c>
      <c r="S11" s="162">
        <f t="shared" si="1"/>
        <v>6.3394667407304537</v>
      </c>
      <c r="T11" s="162">
        <f t="shared" si="2"/>
        <v>7.597682871422081</v>
      </c>
      <c r="U11" s="19"/>
      <c r="V11" s="19">
        <f t="shared" si="3"/>
        <v>1999</v>
      </c>
      <c r="W11" s="164">
        <f t="shared" si="4"/>
        <v>119.84734966125325</v>
      </c>
      <c r="X11" s="19"/>
      <c r="Y11" s="19">
        <f t="shared" si="5"/>
        <v>1999</v>
      </c>
      <c r="Z11" s="162">
        <f t="shared" si="6"/>
        <v>8.7617801047120416</v>
      </c>
      <c r="AA11" s="162">
        <f t="shared" si="7"/>
        <v>5.1502145922746783</v>
      </c>
      <c r="AB11" s="162">
        <f t="shared" si="8"/>
        <v>10.355943586299531</v>
      </c>
      <c r="AC11" s="163"/>
    </row>
    <row r="12" spans="1:35">
      <c r="A12" s="105">
        <v>2000</v>
      </c>
      <c r="B12" s="170">
        <f>'3b'!B12/'3c'!B16</f>
        <v>2.0443925233644862</v>
      </c>
      <c r="C12" s="171">
        <f>'3b'!C12/'3c'!C16</f>
        <v>8.2494529540481398</v>
      </c>
      <c r="D12" s="172">
        <f>'3b'!D12/'3c'!D16</f>
        <v>5.6299840510366828</v>
      </c>
      <c r="E12" s="605">
        <f>'3b'!E12/'3c'!E16</f>
        <v>10.104046242774567</v>
      </c>
      <c r="F12" s="171">
        <f>'3b'!F12/'3c'!F16</f>
        <v>3.2099514563106792</v>
      </c>
      <c r="G12" s="171">
        <f>'3b'!G12/'3c'!G16</f>
        <v>10.052038161318301</v>
      </c>
      <c r="H12" s="171">
        <f>'3b'!H12/'3c'!H16</f>
        <v>13.032558139534883</v>
      </c>
      <c r="I12" s="171">
        <f>'3b'!I12/'3c'!I16</f>
        <v>9.3333333333333339</v>
      </c>
      <c r="J12" s="171">
        <f>'3b'!J12/'3c'!J16</f>
        <v>5.4867256637168138</v>
      </c>
      <c r="K12" s="172">
        <f>'3b'!K12/'3c'!K16</f>
        <v>11.354166666666668</v>
      </c>
      <c r="L12" s="171">
        <f>'3b'!L12/'3c'!L16</f>
        <v>7.0939898781173572</v>
      </c>
      <c r="M12" s="171">
        <f>'3b'!M12/'3c'!M16</f>
        <v>9.2029167714357563</v>
      </c>
      <c r="N12" s="171">
        <f>'3b'!N12/'3c'!N16</f>
        <v>5.0943396226415096</v>
      </c>
      <c r="O12" s="171">
        <f>'3b'!O12/'3c'!O16</f>
        <v>9.7027741083223269</v>
      </c>
      <c r="P12" s="172">
        <f>'3b'!P12/'3c'!P16</f>
        <v>7.6432006996064716</v>
      </c>
      <c r="Q12" s="164"/>
      <c r="R12" s="19">
        <f t="shared" si="0"/>
        <v>2000</v>
      </c>
      <c r="S12" s="162">
        <f t="shared" si="1"/>
        <v>7.0939898781173572</v>
      </c>
      <c r="T12" s="162">
        <f t="shared" si="2"/>
        <v>7.6432006996064716</v>
      </c>
      <c r="U12" s="19"/>
      <c r="V12" s="19">
        <f t="shared" si="3"/>
        <v>2000</v>
      </c>
      <c r="W12" s="164">
        <f t="shared" si="4"/>
        <v>107.74191718518306</v>
      </c>
      <c r="X12" s="19"/>
      <c r="Y12" s="19">
        <f t="shared" si="5"/>
        <v>2000</v>
      </c>
      <c r="Z12" s="162">
        <f t="shared" si="6"/>
        <v>9.2029167714357563</v>
      </c>
      <c r="AA12" s="162">
        <f t="shared" si="7"/>
        <v>5.0943396226415096</v>
      </c>
      <c r="AB12" s="162">
        <f t="shared" si="8"/>
        <v>9.7027741083223269</v>
      </c>
      <c r="AC12" s="163"/>
    </row>
    <row r="13" spans="1:35">
      <c r="A13" s="105">
        <v>2001</v>
      </c>
      <c r="B13" s="170">
        <f>'3b'!B13/'3c'!B17</f>
        <v>2.2972972972972974</v>
      </c>
      <c r="C13" s="171">
        <f>'3b'!C13/'3c'!C17</f>
        <v>9.0248226950354606</v>
      </c>
      <c r="D13" s="172">
        <f>'3b'!D13/'3c'!D17</f>
        <v>6.75</v>
      </c>
      <c r="E13" s="605">
        <f>'3b'!E13/'3c'!E17</f>
        <v>9.513513513513514</v>
      </c>
      <c r="F13" s="171">
        <f>'3b'!F13/'3c'!F17</f>
        <v>3.4200743494423791</v>
      </c>
      <c r="G13" s="171">
        <f>'3b'!G13/'3c'!G17</f>
        <v>15.914972273567468</v>
      </c>
      <c r="H13" s="171">
        <f>'3b'!H13/'3c'!H17</f>
        <v>17.59918616480163</v>
      </c>
      <c r="I13" s="171">
        <f>'3b'!I13/'3c'!I17</f>
        <v>11.13532110091743</v>
      </c>
      <c r="J13" s="171">
        <f>'3b'!J13/'3c'!J17</f>
        <v>7.1528998242530761</v>
      </c>
      <c r="K13" s="172">
        <f>'3b'!K13/'3c'!K17</f>
        <v>12.44047619047619</v>
      </c>
      <c r="L13" s="171">
        <f>'3b'!L13/'3c'!L17</f>
        <v>7.7453834775682857</v>
      </c>
      <c r="M13" s="171">
        <f>'3b'!M13/'3c'!M17</f>
        <v>11.558609958506223</v>
      </c>
      <c r="N13" s="171">
        <f>'3b'!N13/'3c'!N17</f>
        <v>7.112922002328288</v>
      </c>
      <c r="O13" s="171">
        <f>'3b'!O13/'3c'!O17</f>
        <v>9.6439348219674095</v>
      </c>
      <c r="P13" s="172">
        <f>'3b'!P13/'3c'!P17</f>
        <v>9.4971505196111288</v>
      </c>
      <c r="Q13" s="164"/>
      <c r="R13" s="19">
        <f t="shared" si="0"/>
        <v>2001</v>
      </c>
      <c r="S13" s="162">
        <f t="shared" si="1"/>
        <v>7.7453834775682857</v>
      </c>
      <c r="T13" s="162">
        <f t="shared" si="2"/>
        <v>9.4971505196111288</v>
      </c>
      <c r="U13" s="19"/>
      <c r="V13" s="19">
        <f t="shared" si="3"/>
        <v>2001</v>
      </c>
      <c r="W13" s="164">
        <f t="shared" si="4"/>
        <v>122.61691815668269</v>
      </c>
      <c r="X13" s="19"/>
      <c r="Y13" s="19">
        <f t="shared" si="5"/>
        <v>2001</v>
      </c>
      <c r="Z13" s="162">
        <f t="shared" si="6"/>
        <v>11.558609958506223</v>
      </c>
      <c r="AA13" s="162">
        <f t="shared" si="7"/>
        <v>7.112922002328288</v>
      </c>
      <c r="AB13" s="162">
        <f t="shared" si="8"/>
        <v>9.6439348219674095</v>
      </c>
      <c r="AC13" s="163"/>
    </row>
    <row r="14" spans="1:35">
      <c r="A14" s="105">
        <v>2002</v>
      </c>
      <c r="B14" s="170">
        <f>'3b'!B14/'3c'!B18</f>
        <v>2.7445652173913047</v>
      </c>
      <c r="C14" s="171">
        <f>'3b'!C14/'3c'!C18</f>
        <v>9.6333333333333329</v>
      </c>
      <c r="D14" s="172">
        <f>'3b'!D14/'3c'!D18</f>
        <v>5.7471264367816088</v>
      </c>
      <c r="E14" s="605">
        <f>'3b'!E14/'3c'!E18</f>
        <v>8.5390946502057616</v>
      </c>
      <c r="F14" s="171">
        <f>'3b'!F14/'3c'!F18</f>
        <v>3.7129840546697039</v>
      </c>
      <c r="G14" s="171">
        <f>'3b'!G14/'3c'!G18</f>
        <v>15.764150943396226</v>
      </c>
      <c r="H14" s="171">
        <f>'3b'!H14/'3c'!H18</f>
        <v>16.388059701492537</v>
      </c>
      <c r="I14" s="171">
        <f>'3b'!I14/'3c'!I18</f>
        <v>14.997186268992685</v>
      </c>
      <c r="J14" s="171">
        <f>'3b'!J14/'3c'!J18</f>
        <v>8.6363636363636367</v>
      </c>
      <c r="K14" s="172">
        <f>'3b'!K14/'3c'!K18</f>
        <v>15.783132530120481</v>
      </c>
      <c r="L14" s="171">
        <f>'3b'!L14/'3c'!L18</f>
        <v>7.7436772367449125</v>
      </c>
      <c r="M14" s="171">
        <f>'3b'!M14/'3c'!M18</f>
        <v>13.225469728601253</v>
      </c>
      <c r="N14" s="171">
        <f>'3b'!N14/'3c'!N18</f>
        <v>7.1086711711711716</v>
      </c>
      <c r="O14" s="171">
        <f>'3b'!O14/'3c'!O18</f>
        <v>9.6087456846950534</v>
      </c>
      <c r="P14" s="172">
        <f>'3b'!P14/'3c'!P18</f>
        <v>10.154571365928525</v>
      </c>
      <c r="Q14" s="164"/>
      <c r="R14" s="19">
        <f t="shared" si="0"/>
        <v>2002</v>
      </c>
      <c r="S14" s="162">
        <f t="shared" si="1"/>
        <v>7.7436772367449125</v>
      </c>
      <c r="T14" s="162">
        <f t="shared" si="2"/>
        <v>10.154571365928525</v>
      </c>
      <c r="U14" s="19"/>
      <c r="V14" s="19">
        <f t="shared" si="3"/>
        <v>2002</v>
      </c>
      <c r="W14" s="164">
        <f t="shared" si="4"/>
        <v>131.13371148455875</v>
      </c>
      <c r="X14" s="19"/>
      <c r="Y14" s="19">
        <f t="shared" si="5"/>
        <v>2002</v>
      </c>
      <c r="Z14" s="162">
        <f t="shared" si="6"/>
        <v>13.225469728601253</v>
      </c>
      <c r="AA14" s="162">
        <f t="shared" si="7"/>
        <v>7.1086711711711716</v>
      </c>
      <c r="AB14" s="162">
        <f t="shared" si="8"/>
        <v>9.6087456846950534</v>
      </c>
      <c r="AC14" s="163"/>
    </row>
    <row r="15" spans="1:35">
      <c r="A15" s="105">
        <v>2003</v>
      </c>
      <c r="B15" s="170">
        <f>'3b'!B15/'3c'!B19</f>
        <v>3.4954007884362683</v>
      </c>
      <c r="C15" s="171">
        <f>'3b'!C15/'3c'!C19</f>
        <v>10.15358361774744</v>
      </c>
      <c r="D15" s="172">
        <f>'3b'!D15/'3c'!D19</f>
        <v>7.7431906614785992</v>
      </c>
      <c r="E15" s="605">
        <f>'3b'!E15/'3c'!E19</f>
        <v>8.4020618556701034</v>
      </c>
      <c r="F15" s="171">
        <f>'3b'!F15/'3c'!F19</f>
        <v>4.4696969696969697</v>
      </c>
      <c r="G15" s="171">
        <f>'3b'!G15/'3c'!G19</f>
        <v>15.783132530120481</v>
      </c>
      <c r="H15" s="171">
        <f>'3b'!H15/'3c'!H19</f>
        <v>15.612770339855819</v>
      </c>
      <c r="I15" s="171">
        <f>'3b'!I15/'3c'!I19</f>
        <v>18.493231312536786</v>
      </c>
      <c r="J15" s="171">
        <f>'3b'!J15/'3c'!J19</f>
        <v>10.952380952380953</v>
      </c>
      <c r="K15" s="172">
        <f>'3b'!K15/'3c'!K19</f>
        <v>15.185185185185185</v>
      </c>
      <c r="L15" s="171">
        <f>'3b'!L15/'3c'!L19</f>
        <v>8.1214206819937562</v>
      </c>
      <c r="M15" s="171">
        <f>'3b'!M15/'3c'!M19</f>
        <v>15.18198975465085</v>
      </c>
      <c r="N15" s="171">
        <f>'3b'!N15/'3c'!N19</f>
        <v>7.5786334056399145</v>
      </c>
      <c r="O15" s="171">
        <f>'3b'!O15/'3c'!O19</f>
        <v>9.6391152502910362</v>
      </c>
      <c r="P15" s="172">
        <f>'3b'!P15/'3c'!P19</f>
        <v>11.060888645090511</v>
      </c>
      <c r="Q15" s="164"/>
      <c r="R15" s="19">
        <f t="shared" si="0"/>
        <v>2003</v>
      </c>
      <c r="S15" s="162">
        <f t="shared" si="1"/>
        <v>8.1214206819937562</v>
      </c>
      <c r="T15" s="162">
        <f t="shared" si="2"/>
        <v>11.060888645090511</v>
      </c>
      <c r="U15" s="19"/>
      <c r="V15" s="19">
        <f t="shared" si="3"/>
        <v>2003</v>
      </c>
      <c r="W15" s="164">
        <f t="shared" si="4"/>
        <v>136.19401183851906</v>
      </c>
      <c r="X15" s="19"/>
      <c r="Y15" s="19">
        <f t="shared" si="5"/>
        <v>2003</v>
      </c>
      <c r="Z15" s="162">
        <f t="shared" si="6"/>
        <v>15.18198975465085</v>
      </c>
      <c r="AA15" s="162">
        <f t="shared" si="7"/>
        <v>7.5786334056399145</v>
      </c>
      <c r="AB15" s="162">
        <f t="shared" si="8"/>
        <v>9.6391152502910362</v>
      </c>
      <c r="AC15" s="163"/>
    </row>
    <row r="16" spans="1:35">
      <c r="A16" s="105">
        <v>2004</v>
      </c>
      <c r="B16" s="170">
        <f>'3b'!B16/'3c'!B20</f>
        <v>3.6134453781512601</v>
      </c>
      <c r="C16" s="171">
        <f>'3b'!C16/'3c'!C20</f>
        <v>13.048973143759873</v>
      </c>
      <c r="D16" s="172">
        <f>'3b'!D16/'3c'!D20</f>
        <v>7.5883575883575878</v>
      </c>
      <c r="E16" s="605">
        <f>'3b'!E16/'3c'!E20</f>
        <v>7.1204701273261515</v>
      </c>
      <c r="F16" s="171">
        <f>'3b'!F16/'3c'!F20</f>
        <v>4.5763626551538046</v>
      </c>
      <c r="G16" s="171">
        <f>'3b'!G16/'3c'!G20</f>
        <v>17.023121387283236</v>
      </c>
      <c r="H16" s="171">
        <f>'3b'!H16/'3c'!H20</f>
        <v>18.99891186071817</v>
      </c>
      <c r="I16" s="171">
        <f>'3b'!I16/'3c'!I20</f>
        <v>22.607709750566894</v>
      </c>
      <c r="J16" s="171">
        <f>'3b'!J16/'3c'!J20</f>
        <v>9.9075500770416021</v>
      </c>
      <c r="K16" s="172">
        <f>'3b'!K16/'3c'!K20</f>
        <v>18.62857142857143</v>
      </c>
      <c r="L16" s="171">
        <f>'3b'!L16/'3c'!L20</f>
        <v>8.680739614867667</v>
      </c>
      <c r="M16" s="171">
        <f>'3b'!M16/'3c'!M20</f>
        <v>17.681615525832679</v>
      </c>
      <c r="N16" s="171">
        <f>'3b'!N16/'3c'!N20</f>
        <v>7.969486823855755</v>
      </c>
      <c r="O16" s="171">
        <f>'3b'!O16/'3c'!O20</f>
        <v>10.27337342810279</v>
      </c>
      <c r="P16" s="172">
        <f>'3b'!P16/'3c'!P20</f>
        <v>12.429977289931871</v>
      </c>
      <c r="Q16" s="164"/>
      <c r="R16" s="19">
        <f t="shared" si="0"/>
        <v>2004</v>
      </c>
      <c r="S16" s="162">
        <f t="shared" si="1"/>
        <v>8.680739614867667</v>
      </c>
      <c r="T16" s="162">
        <f t="shared" si="2"/>
        <v>12.429977289931871</v>
      </c>
      <c r="U16" s="19"/>
      <c r="V16" s="19">
        <f t="shared" si="3"/>
        <v>2004</v>
      </c>
      <c r="W16" s="164">
        <f t="shared" si="4"/>
        <v>143.19030222543265</v>
      </c>
      <c r="X16" s="19"/>
      <c r="Y16" s="19">
        <f t="shared" si="5"/>
        <v>2004</v>
      </c>
      <c r="Z16" s="162">
        <f t="shared" si="6"/>
        <v>17.681615525832679</v>
      </c>
      <c r="AA16" s="162">
        <f t="shared" si="7"/>
        <v>7.969486823855755</v>
      </c>
      <c r="AB16" s="162">
        <f t="shared" si="8"/>
        <v>10.27337342810279</v>
      </c>
      <c r="AC16" s="163"/>
    </row>
    <row r="17" spans="1:29">
      <c r="A17" s="105">
        <v>2005</v>
      </c>
      <c r="B17" s="170">
        <f>'3b'!B17/'3c'!B21</f>
        <v>3.233190271816881</v>
      </c>
      <c r="C17" s="171">
        <f>'3b'!C17/'3c'!C21</f>
        <v>13.926031294452347</v>
      </c>
      <c r="D17" s="172">
        <f>'3b'!D17/'3c'!D21</f>
        <v>5.9788359788359786</v>
      </c>
      <c r="E17" s="605">
        <f>'3b'!E17/'3c'!E21</f>
        <v>9.1962421711899793</v>
      </c>
      <c r="F17" s="171">
        <f>'3b'!F17/'3c'!F21</f>
        <v>6.6942148760330573</v>
      </c>
      <c r="G17" s="171">
        <f>'3b'!G17/'3c'!G21</f>
        <v>15.614552605703048</v>
      </c>
      <c r="H17" s="171">
        <f>'3b'!H17/'3c'!H21</f>
        <v>18.23076923076923</v>
      </c>
      <c r="I17" s="171">
        <f>'3b'!I17/'3c'!I21</f>
        <v>20.104547830632512</v>
      </c>
      <c r="J17" s="171">
        <f>'3b'!J17/'3c'!J21</f>
        <v>11.690590111642743</v>
      </c>
      <c r="K17" s="172">
        <f>'3b'!K17/'3c'!K21</f>
        <v>17.081081081081081</v>
      </c>
      <c r="L17" s="171">
        <f>'3b'!L17/'3c'!L21</f>
        <v>8.8079158061855409</v>
      </c>
      <c r="M17" s="171">
        <f>'3b'!M17/'3c'!M21</f>
        <v>16.372915110779189</v>
      </c>
      <c r="N17" s="171">
        <f>'3b'!N17/'3c'!N21</f>
        <v>8.6451612903225801</v>
      </c>
      <c r="O17" s="171">
        <f>'3b'!O17/'3c'!O21</f>
        <v>11.787648970747563</v>
      </c>
      <c r="P17" s="172">
        <f>'3b'!P17/'3c'!P21</f>
        <v>12.618354362126603</v>
      </c>
      <c r="Q17" s="164"/>
      <c r="R17" s="19">
        <f t="shared" si="0"/>
        <v>2005</v>
      </c>
      <c r="S17" s="162">
        <f t="shared" si="1"/>
        <v>8.8079158061855409</v>
      </c>
      <c r="T17" s="162">
        <f t="shared" si="2"/>
        <v>12.618354362126603</v>
      </c>
      <c r="U17" s="19"/>
      <c r="V17" s="19">
        <f t="shared" si="3"/>
        <v>2005</v>
      </c>
      <c r="W17" s="164">
        <f t="shared" si="4"/>
        <v>143.26152338178687</v>
      </c>
      <c r="X17" s="19"/>
      <c r="Y17" s="19">
        <f t="shared" si="5"/>
        <v>2005</v>
      </c>
      <c r="Z17" s="162">
        <f t="shared" si="6"/>
        <v>16.372915110779189</v>
      </c>
      <c r="AA17" s="162">
        <f t="shared" si="7"/>
        <v>8.6451612903225801</v>
      </c>
      <c r="AB17" s="162">
        <f t="shared" si="8"/>
        <v>11.787648970747563</v>
      </c>
      <c r="AC17" s="163"/>
    </row>
    <row r="18" spans="1:29">
      <c r="A18" s="105">
        <v>2006</v>
      </c>
      <c r="B18" s="170">
        <f>'3b'!B18/'3c'!B22</f>
        <v>4.5207667731629391</v>
      </c>
      <c r="C18" s="171">
        <f>'3b'!C18/'3c'!C22</f>
        <v>12.252141982864137</v>
      </c>
      <c r="D18" s="172">
        <f>'3b'!D18/'3c'!D22</f>
        <v>5.8735440931780367</v>
      </c>
      <c r="E18" s="605">
        <f>'3b'!E18/'3c'!E22</f>
        <v>9.8801742919389977</v>
      </c>
      <c r="F18" s="171">
        <f>'3b'!F18/'3c'!F22</f>
        <v>7.5347432024169185</v>
      </c>
      <c r="G18" s="171">
        <f>'3b'!G18/'3c'!G22</f>
        <v>19.437367303609342</v>
      </c>
      <c r="H18" s="171">
        <f>'3b'!H18/'3c'!H22</f>
        <v>22.411111111111111</v>
      </c>
      <c r="I18" s="171">
        <f>'3b'!I18/'3c'!I22</f>
        <v>24.923580786026204</v>
      </c>
      <c r="J18" s="171">
        <f>'3b'!J18/'3c'!J22</f>
        <v>14.570982839313574</v>
      </c>
      <c r="K18" s="172">
        <f>'3b'!K18/'3c'!K22</f>
        <v>19.69879518072289</v>
      </c>
      <c r="L18" s="171">
        <f>'3b'!L18/'3c'!L22</f>
        <v>9.2458349075574944</v>
      </c>
      <c r="M18" s="171">
        <f>'3b'!M18/'3c'!M22</f>
        <v>19.803724207347763</v>
      </c>
      <c r="N18" s="171">
        <f>'3b'!N18/'3c'!N22</f>
        <v>10.428172510083773</v>
      </c>
      <c r="O18" s="171">
        <f>'3b'!O18/'3c'!O22</f>
        <v>11.756970015781167</v>
      </c>
      <c r="P18" s="172">
        <f>'3b'!P18/'3c'!P22</f>
        <v>14.801055176961968</v>
      </c>
      <c r="Q18" s="164"/>
      <c r="R18" s="19">
        <f t="shared" si="0"/>
        <v>2006</v>
      </c>
      <c r="S18" s="162">
        <f t="shared" si="1"/>
        <v>9.2458349075574944</v>
      </c>
      <c r="T18" s="162">
        <f t="shared" si="2"/>
        <v>14.801055176961968</v>
      </c>
      <c r="U18" s="19"/>
      <c r="V18" s="19">
        <f t="shared" si="3"/>
        <v>2006</v>
      </c>
      <c r="W18" s="164">
        <f t="shared" si="4"/>
        <v>160.08348975454524</v>
      </c>
      <c r="X18" s="19"/>
      <c r="Y18" s="19">
        <f t="shared" si="5"/>
        <v>2006</v>
      </c>
      <c r="Z18" s="162">
        <f t="shared" si="6"/>
        <v>19.803724207347763</v>
      </c>
      <c r="AA18" s="162">
        <f t="shared" si="7"/>
        <v>10.428172510083773</v>
      </c>
      <c r="AB18" s="162">
        <f t="shared" si="8"/>
        <v>11.756970015781167</v>
      </c>
      <c r="AC18" s="163"/>
    </row>
    <row r="19" spans="1:29">
      <c r="A19" s="105">
        <v>2007</v>
      </c>
      <c r="B19" s="170">
        <f>'3b'!B19/'3c'!B23</f>
        <v>6.7441860465116275</v>
      </c>
      <c r="C19" s="171">
        <f>'3b'!C19/'3c'!C23</f>
        <v>13.197115384615385</v>
      </c>
      <c r="D19" s="172">
        <f>'3b'!D19/'3c'!D23</f>
        <v>6.6328257191201354</v>
      </c>
      <c r="E19" s="605">
        <f>'3b'!E19/'3c'!E23</f>
        <v>9.7167138810198299</v>
      </c>
      <c r="F19" s="171">
        <f>'3b'!F19/'3c'!F23</f>
        <v>8.7216494845360817</v>
      </c>
      <c r="G19" s="171">
        <f>'3b'!G19/'3c'!G23</f>
        <v>18.605990783410139</v>
      </c>
      <c r="H19" s="171">
        <f>'3b'!H19/'3c'!H23</f>
        <v>22.226415094339622</v>
      </c>
      <c r="I19" s="171">
        <f>'3b'!I19/'3c'!I23</f>
        <v>28.865570051049346</v>
      </c>
      <c r="J19" s="171">
        <f>'3b'!J19/'3c'!J23</f>
        <v>21.047957371225579</v>
      </c>
      <c r="K19" s="172">
        <f>'3b'!K19/'3c'!K23</f>
        <v>24.224598930481285</v>
      </c>
      <c r="L19" s="171">
        <f>'3b'!L19/'3c'!L23</f>
        <v>9.7647807873565959</v>
      </c>
      <c r="M19" s="171">
        <f>'3b'!M19/'3c'!M23</f>
        <v>22.718211206896552</v>
      </c>
      <c r="N19" s="171">
        <f>'3b'!N19/'3c'!N23</f>
        <v>11.247863247863247</v>
      </c>
      <c r="O19" s="171">
        <f>'3b'!O19/'3c'!O23</f>
        <v>12.415784408084695</v>
      </c>
      <c r="P19" s="172">
        <f>'3b'!P19/'3c'!P23</f>
        <v>16.411933448078027</v>
      </c>
      <c r="Q19" s="164"/>
      <c r="R19" s="19">
        <f t="shared" si="0"/>
        <v>2007</v>
      </c>
      <c r="S19" s="162">
        <f t="shared" si="1"/>
        <v>9.7647807873565959</v>
      </c>
      <c r="T19" s="162">
        <f t="shared" si="2"/>
        <v>16.411933448078027</v>
      </c>
      <c r="U19" s="19"/>
      <c r="V19" s="19">
        <f t="shared" si="3"/>
        <v>2007</v>
      </c>
      <c r="W19" s="164">
        <f t="shared" si="4"/>
        <v>168.07272795440673</v>
      </c>
      <c r="X19" s="19"/>
      <c r="Y19" s="19">
        <f t="shared" si="5"/>
        <v>2007</v>
      </c>
      <c r="Z19" s="162">
        <f t="shared" si="6"/>
        <v>22.718211206896552</v>
      </c>
      <c r="AA19" s="162">
        <f t="shared" si="7"/>
        <v>11.247863247863247</v>
      </c>
      <c r="AB19" s="162">
        <f t="shared" si="8"/>
        <v>12.415784408084695</v>
      </c>
      <c r="AC19" s="163"/>
    </row>
    <row r="20" spans="1:29">
      <c r="A20" s="207">
        <v>2008</v>
      </c>
      <c r="B20" s="173">
        <f>'3b'!B20/'3c'!B24</f>
        <v>4.5036764705882346</v>
      </c>
      <c r="C20" s="174">
        <f>'3b'!C20/'3c'!C24</f>
        <v>12.505694760820045</v>
      </c>
      <c r="D20" s="175">
        <f>'3b'!D20/'3c'!D24</f>
        <v>4.0654843110504775</v>
      </c>
      <c r="E20" s="606">
        <f>'3b'!E20/'3c'!E24</f>
        <v>8.9090909090909083</v>
      </c>
      <c r="F20" s="174">
        <f>'3b'!F20/'3c'!F24</f>
        <v>9.8831775700934568</v>
      </c>
      <c r="G20" s="174">
        <f>'3b'!G20/'3c'!G24</f>
        <v>17.766776677667767</v>
      </c>
      <c r="H20" s="174">
        <f>'3b'!H20/'3c'!H24</f>
        <v>19.317010309278352</v>
      </c>
      <c r="I20" s="174">
        <f>'3b'!I20/'3c'!I24</f>
        <v>32.853919909757472</v>
      </c>
      <c r="J20" s="174">
        <f>'3b'!J20/'3c'!J24</f>
        <v>19.389830508474578</v>
      </c>
      <c r="K20" s="175">
        <f>'3b'!K20/'3c'!K24</f>
        <v>15.287958115183246</v>
      </c>
      <c r="L20" s="174">
        <f>'3b'!L20/'3c'!L24</f>
        <v>9.300771328581293</v>
      </c>
      <c r="M20" s="174">
        <f>'3b'!M20/'3c'!M24</f>
        <v>22.639462809917354</v>
      </c>
      <c r="N20" s="174">
        <f>'3b'!N20/'3c'!N24</f>
        <v>11.432225063938617</v>
      </c>
      <c r="O20" s="174">
        <f>'3b'!O20/'3c'!O24</f>
        <v>10.876798561151078</v>
      </c>
      <c r="P20" s="175">
        <f>'3b'!P20/'3c'!P24</f>
        <v>16.205139816596851</v>
      </c>
      <c r="Q20" s="164"/>
      <c r="R20" s="19">
        <f t="shared" si="0"/>
        <v>2008</v>
      </c>
      <c r="S20" s="162">
        <f t="shared" si="1"/>
        <v>9.300771328581293</v>
      </c>
      <c r="T20" s="162">
        <f t="shared" si="2"/>
        <v>16.205139816596851</v>
      </c>
      <c r="U20" s="19"/>
      <c r="V20" s="19">
        <f t="shared" si="3"/>
        <v>2008</v>
      </c>
      <c r="W20" s="164">
        <f t="shared" si="4"/>
        <v>174.23436448543163</v>
      </c>
      <c r="X20" s="19"/>
      <c r="Y20" s="19">
        <f t="shared" si="5"/>
        <v>2008</v>
      </c>
      <c r="Z20" s="162">
        <f t="shared" si="6"/>
        <v>22.639462809917354</v>
      </c>
      <c r="AA20" s="162">
        <f t="shared" si="7"/>
        <v>11.432225063938617</v>
      </c>
      <c r="AB20" s="162">
        <f t="shared" si="8"/>
        <v>10.876798561151078</v>
      </c>
      <c r="AC20" s="163"/>
    </row>
    <row r="21" spans="1:29">
      <c r="A21" s="165"/>
      <c r="B21" s="166"/>
      <c r="C21" s="166"/>
      <c r="D21" s="166"/>
      <c r="E21" s="166"/>
      <c r="F21" s="166"/>
      <c r="G21" s="166"/>
      <c r="H21" s="166"/>
      <c r="I21" s="166"/>
      <c r="J21" s="166"/>
      <c r="K21" s="166"/>
      <c r="L21" s="166"/>
      <c r="M21" s="166"/>
      <c r="N21" s="166"/>
      <c r="O21" s="166"/>
      <c r="P21" s="166"/>
      <c r="Q21" s="164"/>
      <c r="R21" s="19"/>
      <c r="S21" s="162"/>
      <c r="T21" s="162"/>
      <c r="U21" s="19"/>
      <c r="V21" s="19"/>
      <c r="W21" s="164"/>
      <c r="X21" s="19"/>
      <c r="Y21" s="19"/>
      <c r="Z21" s="162"/>
      <c r="AA21" s="162"/>
      <c r="AB21" s="162"/>
      <c r="AC21" s="163"/>
    </row>
    <row r="22" spans="1:29">
      <c r="A22" s="3" t="s">
        <v>933</v>
      </c>
      <c r="M22" s="163"/>
      <c r="N22" s="163"/>
      <c r="O22" s="163"/>
      <c r="P22" s="163"/>
    </row>
    <row r="23" spans="1:29" ht="12.75" customHeight="1">
      <c r="A23" s="1127" t="s">
        <v>618</v>
      </c>
      <c r="B23" s="1127"/>
      <c r="C23" s="1127"/>
      <c r="D23" s="1127"/>
      <c r="E23" s="1127"/>
      <c r="F23" s="1127"/>
      <c r="G23" s="1127"/>
      <c r="H23" s="1127"/>
      <c r="I23" s="1127"/>
      <c r="J23" s="1127"/>
      <c r="K23" s="1127"/>
      <c r="L23" s="1127"/>
      <c r="M23" s="1127"/>
      <c r="N23" s="1127"/>
      <c r="O23" s="1127"/>
      <c r="P23" s="1127"/>
      <c r="Z23" s="162"/>
      <c r="AA23" s="162"/>
      <c r="AB23" s="162"/>
    </row>
    <row r="24" spans="1:29">
      <c r="A24" s="1127"/>
      <c r="B24" s="1127"/>
      <c r="C24" s="1127"/>
      <c r="D24" s="1127"/>
      <c r="E24" s="1127"/>
      <c r="F24" s="1127"/>
      <c r="G24" s="1127"/>
      <c r="H24" s="1127"/>
      <c r="I24" s="1127"/>
      <c r="J24" s="1127"/>
      <c r="K24" s="1127"/>
      <c r="L24" s="1127"/>
      <c r="M24" s="1127"/>
      <c r="N24" s="1127"/>
      <c r="O24" s="1127"/>
      <c r="P24" s="1127"/>
    </row>
    <row r="25" spans="1:29">
      <c r="A25" s="1127"/>
      <c r="B25" s="1127"/>
      <c r="C25" s="1127"/>
      <c r="D25" s="1127"/>
      <c r="E25" s="1127"/>
      <c r="F25" s="1127"/>
      <c r="G25" s="1127"/>
      <c r="H25" s="1127"/>
      <c r="I25" s="1127"/>
      <c r="J25" s="1127"/>
      <c r="K25" s="1127"/>
      <c r="L25" s="1127"/>
      <c r="M25" s="1127"/>
      <c r="N25" s="1127"/>
      <c r="O25" s="1127"/>
      <c r="P25" s="1127"/>
    </row>
    <row r="26" spans="1:29">
      <c r="A26" s="9"/>
    </row>
  </sheetData>
  <mergeCells count="4">
    <mergeCell ref="A23:P25"/>
    <mergeCell ref="B3:D3"/>
    <mergeCell ref="L3:P3"/>
    <mergeCell ref="F3:K3"/>
  </mergeCells>
  <pageMargins left="0.75" right="0.75" top="1" bottom="1" header="0.5" footer="0.5"/>
  <pageSetup scale="61" orientation="landscape" horizontalDpi="96" verticalDpi="96" r:id="rId1"/>
  <headerFooter alignWithMargins="0"/>
</worksheet>
</file>

<file path=xl/worksheets/sheet80.xml><?xml version="1.0" encoding="utf-8"?>
<worksheet xmlns="http://schemas.openxmlformats.org/spreadsheetml/2006/main" xmlns:r="http://schemas.openxmlformats.org/officeDocument/2006/relationships">
  <dimension ref="A1:M46"/>
  <sheetViews>
    <sheetView zoomScaleNormal="100" workbookViewId="0">
      <selection activeCell="A3" sqref="A3:M46"/>
    </sheetView>
  </sheetViews>
  <sheetFormatPr defaultRowHeight="11.25"/>
  <cols>
    <col min="1" max="1" width="9.140625" style="793"/>
    <col min="2" max="13" width="10.7109375" style="793" customWidth="1"/>
    <col min="14" max="16384" width="9.140625" style="793"/>
  </cols>
  <sheetData>
    <row r="1" spans="1:13" ht="15.75">
      <c r="A1" s="511" t="s">
        <v>916</v>
      </c>
    </row>
    <row r="3" spans="1:13" ht="25.5">
      <c r="A3" s="522"/>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4">
        <v>1970</v>
      </c>
      <c r="B4" s="830" t="s">
        <v>164</v>
      </c>
      <c r="C4" s="831" t="s">
        <v>164</v>
      </c>
      <c r="D4" s="831">
        <v>11.29576127016929</v>
      </c>
      <c r="E4" s="831">
        <v>3.1803370176214023</v>
      </c>
      <c r="F4" s="831">
        <v>41.693309313815988</v>
      </c>
      <c r="G4" s="831">
        <v>25.316250353183655</v>
      </c>
      <c r="H4" s="831" t="s">
        <v>164</v>
      </c>
      <c r="I4" s="831">
        <v>50.362295072255122</v>
      </c>
      <c r="J4" s="831">
        <v>41.820077888210008</v>
      </c>
      <c r="K4" s="831">
        <v>26.319237803670877</v>
      </c>
      <c r="L4" s="831">
        <v>58.499875451895953</v>
      </c>
      <c r="M4" s="832" t="s">
        <v>164</v>
      </c>
    </row>
    <row r="5" spans="1:13" ht="12.75">
      <c r="A5" s="465">
        <v>1971</v>
      </c>
      <c r="B5" s="805" t="s">
        <v>164</v>
      </c>
      <c r="C5" s="806" t="s">
        <v>164</v>
      </c>
      <c r="D5" s="806">
        <v>19.927699307828398</v>
      </c>
      <c r="E5" s="806">
        <v>3.2659731790089279</v>
      </c>
      <c r="F5" s="806">
        <v>41.59741572080037</v>
      </c>
      <c r="G5" s="806">
        <v>24.647574557101422</v>
      </c>
      <c r="H5" s="806" t="s">
        <v>164</v>
      </c>
      <c r="I5" s="806">
        <v>50.345991699835672</v>
      </c>
      <c r="J5" s="806">
        <v>44.768355147421971</v>
      </c>
      <c r="K5" s="806">
        <v>28.320937652233145</v>
      </c>
      <c r="L5" s="806">
        <v>49.203721749690423</v>
      </c>
      <c r="M5" s="807" t="s">
        <v>164</v>
      </c>
    </row>
    <row r="6" spans="1:13" ht="12.75">
      <c r="A6" s="465">
        <v>1972</v>
      </c>
      <c r="B6" s="805" t="s">
        <v>164</v>
      </c>
      <c r="C6" s="806" t="s">
        <v>164</v>
      </c>
      <c r="D6" s="806">
        <v>21.299142465018203</v>
      </c>
      <c r="E6" s="806">
        <v>3.5305462506346883</v>
      </c>
      <c r="F6" s="806">
        <v>42.33755643239892</v>
      </c>
      <c r="G6" s="806">
        <v>25.194648692786533</v>
      </c>
      <c r="H6" s="806" t="s">
        <v>164</v>
      </c>
      <c r="I6" s="806">
        <v>52.310060656526552</v>
      </c>
      <c r="J6" s="806">
        <v>49.437823562367022</v>
      </c>
      <c r="K6" s="806">
        <v>30.313199958005811</v>
      </c>
      <c r="L6" s="806">
        <v>51.283456064512748</v>
      </c>
      <c r="M6" s="807" t="s">
        <v>164</v>
      </c>
    </row>
    <row r="7" spans="1:13" ht="12.75">
      <c r="A7" s="465">
        <v>1973</v>
      </c>
      <c r="B7" s="805" t="s">
        <v>164</v>
      </c>
      <c r="C7" s="806" t="s">
        <v>164</v>
      </c>
      <c r="D7" s="806">
        <v>22.029798893938068</v>
      </c>
      <c r="E7" s="806">
        <v>3.8127586274165322</v>
      </c>
      <c r="F7" s="806">
        <v>44.037827163041655</v>
      </c>
      <c r="G7" s="806">
        <v>24.837682808753609</v>
      </c>
      <c r="H7" s="806">
        <v>45.861533691392417</v>
      </c>
      <c r="I7" s="806">
        <v>56.877939328954888</v>
      </c>
      <c r="J7" s="806">
        <v>56.472091846883103</v>
      </c>
      <c r="K7" s="806">
        <v>33.261636477508183</v>
      </c>
      <c r="L7" s="806">
        <v>57.405566816487863</v>
      </c>
      <c r="M7" s="807" t="s">
        <v>164</v>
      </c>
    </row>
    <row r="8" spans="1:13" ht="12.75">
      <c r="A8" s="465">
        <v>1974</v>
      </c>
      <c r="B8" s="805" t="s">
        <v>164</v>
      </c>
      <c r="C8" s="806" t="s">
        <v>164</v>
      </c>
      <c r="D8" s="806">
        <v>24.195630450077296</v>
      </c>
      <c r="E8" s="806">
        <v>3.8198627002679926</v>
      </c>
      <c r="F8" s="806">
        <v>47.115773235045047</v>
      </c>
      <c r="G8" s="806">
        <v>24.638451501271664</v>
      </c>
      <c r="H8" s="806">
        <v>43.474953350855849</v>
      </c>
      <c r="I8" s="806">
        <v>63.565703967696138</v>
      </c>
      <c r="J8" s="806">
        <v>61.228372049875198</v>
      </c>
      <c r="K8" s="806">
        <v>36.182755290911366</v>
      </c>
      <c r="L8" s="806">
        <v>53.372290278331299</v>
      </c>
      <c r="M8" s="807" t="s">
        <v>164</v>
      </c>
    </row>
    <row r="9" spans="1:13" ht="12.75">
      <c r="A9" s="465">
        <v>1975</v>
      </c>
      <c r="B9" s="805" t="s">
        <v>164</v>
      </c>
      <c r="C9" s="806" t="s">
        <v>164</v>
      </c>
      <c r="D9" s="806">
        <v>21.590464213756665</v>
      </c>
      <c r="E9" s="806">
        <v>3.5042088260334294</v>
      </c>
      <c r="F9" s="806">
        <v>52.731828702581936</v>
      </c>
      <c r="G9" s="806">
        <v>22.908297238748307</v>
      </c>
      <c r="H9" s="806">
        <v>41.878566134216747</v>
      </c>
      <c r="I9" s="806">
        <v>56.127684468223499</v>
      </c>
      <c r="J9" s="806">
        <v>53.493450649304464</v>
      </c>
      <c r="K9" s="806">
        <v>33.224242135371227</v>
      </c>
      <c r="L9" s="806">
        <v>45.869649171506609</v>
      </c>
      <c r="M9" s="807" t="s">
        <v>164</v>
      </c>
    </row>
    <row r="10" spans="1:13" ht="12.75">
      <c r="A10" s="465">
        <v>1976</v>
      </c>
      <c r="B10" s="805" t="s">
        <v>164</v>
      </c>
      <c r="C10" s="806" t="s">
        <v>164</v>
      </c>
      <c r="D10" s="806">
        <v>20.956941585843392</v>
      </c>
      <c r="E10" s="806">
        <v>3.956477278174046</v>
      </c>
      <c r="F10" s="806">
        <v>52.51601393130467</v>
      </c>
      <c r="G10" s="806">
        <v>26.793276972246183</v>
      </c>
      <c r="H10" s="806">
        <v>50.959664495322585</v>
      </c>
      <c r="I10" s="806">
        <v>63.680675369804746</v>
      </c>
      <c r="J10" s="806">
        <v>56.174930830884627</v>
      </c>
      <c r="K10" s="806">
        <v>32.258896601972339</v>
      </c>
      <c r="L10" s="806">
        <v>48.834110147519773</v>
      </c>
      <c r="M10" s="807" t="s">
        <v>164</v>
      </c>
    </row>
    <row r="11" spans="1:13" ht="12.75">
      <c r="A11" s="465">
        <v>1977</v>
      </c>
      <c r="B11" s="805" t="s">
        <v>164</v>
      </c>
      <c r="C11" s="806" t="s">
        <v>164</v>
      </c>
      <c r="D11" s="806">
        <v>25.946122069577267</v>
      </c>
      <c r="E11" s="806">
        <v>4.1825585186824972</v>
      </c>
      <c r="F11" s="806">
        <v>56.199560980317003</v>
      </c>
      <c r="G11" s="806">
        <v>27.351082379433432</v>
      </c>
      <c r="H11" s="806">
        <v>49.643876952846618</v>
      </c>
      <c r="I11" s="806">
        <v>64.283708919495183</v>
      </c>
      <c r="J11" s="806">
        <v>57.605916615150868</v>
      </c>
      <c r="K11" s="806">
        <v>30.932481439404061</v>
      </c>
      <c r="L11" s="806">
        <v>45.686642070210631</v>
      </c>
      <c r="M11" s="807" t="s">
        <v>164</v>
      </c>
    </row>
    <row r="12" spans="1:13" ht="12.75">
      <c r="A12" s="465">
        <v>1978</v>
      </c>
      <c r="B12" s="805" t="s">
        <v>164</v>
      </c>
      <c r="C12" s="806" t="s">
        <v>164</v>
      </c>
      <c r="D12" s="806">
        <v>31.264533839124311</v>
      </c>
      <c r="E12" s="806">
        <v>4.431172370037177</v>
      </c>
      <c r="F12" s="806">
        <v>57.156284660739644</v>
      </c>
      <c r="G12" s="806">
        <v>27.588649669117338</v>
      </c>
      <c r="H12" s="806">
        <v>59.295379131766943</v>
      </c>
      <c r="I12" s="806">
        <v>68.712617018606736</v>
      </c>
      <c r="J12" s="806">
        <v>63.184206466723559</v>
      </c>
      <c r="K12" s="806">
        <v>34.356767090287342</v>
      </c>
      <c r="L12" s="806">
        <v>46.518852256670954</v>
      </c>
      <c r="M12" s="807" t="s">
        <v>164</v>
      </c>
    </row>
    <row r="13" spans="1:13" ht="12.75">
      <c r="A13" s="465">
        <v>1979</v>
      </c>
      <c r="B13" s="805" t="s">
        <v>164</v>
      </c>
      <c r="C13" s="806" t="s">
        <v>164</v>
      </c>
      <c r="D13" s="806">
        <v>34.085234443991951</v>
      </c>
      <c r="E13" s="806">
        <v>5.9408588034818344</v>
      </c>
      <c r="F13" s="806">
        <v>58.19931517955861</v>
      </c>
      <c r="G13" s="806">
        <v>31.002341999725694</v>
      </c>
      <c r="H13" s="806">
        <v>72.517182247981751</v>
      </c>
      <c r="I13" s="806">
        <v>74.521769596387145</v>
      </c>
      <c r="J13" s="806">
        <v>65.337728504725149</v>
      </c>
      <c r="K13" s="806">
        <v>39.37500056497813</v>
      </c>
      <c r="L13" s="806">
        <v>42.229971678677941</v>
      </c>
      <c r="M13" s="807" t="s">
        <v>164</v>
      </c>
    </row>
    <row r="14" spans="1:13" ht="12.75">
      <c r="A14" s="465">
        <v>1980</v>
      </c>
      <c r="B14" s="805" t="s">
        <v>164</v>
      </c>
      <c r="C14" s="806" t="s">
        <v>164</v>
      </c>
      <c r="D14" s="806">
        <v>35.037642446002273</v>
      </c>
      <c r="E14" s="806">
        <v>7.6726667480227828</v>
      </c>
      <c r="F14" s="806">
        <v>58.978746293307417</v>
      </c>
      <c r="G14" s="806">
        <v>35.888976087197079</v>
      </c>
      <c r="H14" s="806">
        <v>69.417771121099904</v>
      </c>
      <c r="I14" s="806">
        <v>83.337125388309857</v>
      </c>
      <c r="J14" s="806">
        <v>66.604810092572194</v>
      </c>
      <c r="K14" s="806">
        <v>39.351448395298057</v>
      </c>
      <c r="L14" s="806">
        <v>37.855834227813133</v>
      </c>
      <c r="M14" s="807" t="s">
        <v>164</v>
      </c>
    </row>
    <row r="15" spans="1:13" ht="12.75">
      <c r="A15" s="465">
        <v>1981</v>
      </c>
      <c r="B15" s="805" t="s">
        <v>164</v>
      </c>
      <c r="C15" s="806" t="s">
        <v>164</v>
      </c>
      <c r="D15" s="806">
        <v>34.585600807051797</v>
      </c>
      <c r="E15" s="806">
        <v>10.77976179477576</v>
      </c>
      <c r="F15" s="806">
        <v>58.424161122353034</v>
      </c>
      <c r="G15" s="806">
        <v>35.984992315279371</v>
      </c>
      <c r="H15" s="806">
        <v>64.976170168870709</v>
      </c>
      <c r="I15" s="806">
        <v>80.920459166703665</v>
      </c>
      <c r="J15" s="806">
        <v>65.736956953108603</v>
      </c>
      <c r="K15" s="806">
        <v>37.471847037398</v>
      </c>
      <c r="L15" s="806">
        <v>50.443808435433915</v>
      </c>
      <c r="M15" s="807" t="s">
        <v>164</v>
      </c>
    </row>
    <row r="16" spans="1:13" ht="12.75">
      <c r="A16" s="465">
        <v>1982</v>
      </c>
      <c r="B16" s="805" t="s">
        <v>164</v>
      </c>
      <c r="C16" s="806" t="s">
        <v>164</v>
      </c>
      <c r="D16" s="806">
        <v>36.999552207954459</v>
      </c>
      <c r="E16" s="806">
        <v>14.829764740236707</v>
      </c>
      <c r="F16" s="806">
        <v>59.816167642122096</v>
      </c>
      <c r="G16" s="806">
        <v>36.44330541349246</v>
      </c>
      <c r="H16" s="806">
        <v>65.519384052149093</v>
      </c>
      <c r="I16" s="806">
        <v>80.34690964822596</v>
      </c>
      <c r="J16" s="806">
        <v>66.882844978226771</v>
      </c>
      <c r="K16" s="806">
        <v>40.317923420045979</v>
      </c>
      <c r="L16" s="806">
        <v>49.754850704539031</v>
      </c>
      <c r="M16" s="807" t="s">
        <v>164</v>
      </c>
    </row>
    <row r="17" spans="1:13" ht="12.75">
      <c r="A17" s="465">
        <v>1983</v>
      </c>
      <c r="B17" s="805" t="s">
        <v>164</v>
      </c>
      <c r="C17" s="806" t="s">
        <v>164</v>
      </c>
      <c r="D17" s="806">
        <v>42.036918507265355</v>
      </c>
      <c r="E17" s="806">
        <v>20.25004420990949</v>
      </c>
      <c r="F17" s="806">
        <v>59.063257441695129</v>
      </c>
      <c r="G17" s="806">
        <v>37.334938657688333</v>
      </c>
      <c r="H17" s="806">
        <v>61.345102961294778</v>
      </c>
      <c r="I17" s="806">
        <v>79.1166343783336</v>
      </c>
      <c r="J17" s="806">
        <v>77.083534560571607</v>
      </c>
      <c r="K17" s="806">
        <v>45.820995980782726</v>
      </c>
      <c r="L17" s="806">
        <v>69.186640009005529</v>
      </c>
      <c r="M17" s="807" t="s">
        <v>164</v>
      </c>
    </row>
    <row r="18" spans="1:13" ht="12.75">
      <c r="A18" s="465">
        <v>1984</v>
      </c>
      <c r="B18" s="805" t="s">
        <v>164</v>
      </c>
      <c r="C18" s="806" t="s">
        <v>164</v>
      </c>
      <c r="D18" s="806">
        <v>45.907149224923423</v>
      </c>
      <c r="E18" s="806">
        <v>26.032844627447133</v>
      </c>
      <c r="F18" s="806">
        <v>58.513782192563724</v>
      </c>
      <c r="G18" s="806">
        <v>42.208101013426273</v>
      </c>
      <c r="H18" s="806">
        <v>72.319574326370685</v>
      </c>
      <c r="I18" s="806">
        <v>102.44049544254895</v>
      </c>
      <c r="J18" s="806">
        <v>85.825401483912245</v>
      </c>
      <c r="K18" s="806">
        <v>52.955437036287812</v>
      </c>
      <c r="L18" s="806">
        <v>76.377842197657941</v>
      </c>
      <c r="M18" s="807" t="s">
        <v>164</v>
      </c>
    </row>
    <row r="19" spans="1:13" ht="12.75">
      <c r="A19" s="465">
        <v>1985</v>
      </c>
      <c r="B19" s="805" t="s">
        <v>164</v>
      </c>
      <c r="C19" s="806" t="s">
        <v>164</v>
      </c>
      <c r="D19" s="806">
        <v>45.281225527329113</v>
      </c>
      <c r="E19" s="806">
        <v>33.069753361100496</v>
      </c>
      <c r="F19" s="806">
        <v>63.526996942761684</v>
      </c>
      <c r="G19" s="806">
        <v>62.516730310648462</v>
      </c>
      <c r="H19" s="806">
        <v>77.186019559770912</v>
      </c>
      <c r="I19" s="806">
        <v>103.16979833087953</v>
      </c>
      <c r="J19" s="806">
        <v>97.388415209656813</v>
      </c>
      <c r="K19" s="806">
        <v>52.798429116023094</v>
      </c>
      <c r="L19" s="806">
        <v>78.782813283074375</v>
      </c>
      <c r="M19" s="807" t="s">
        <v>164</v>
      </c>
    </row>
    <row r="20" spans="1:13" ht="12.75">
      <c r="A20" s="465">
        <v>1986</v>
      </c>
      <c r="B20" s="805" t="s">
        <v>164</v>
      </c>
      <c r="C20" s="806" t="s">
        <v>164</v>
      </c>
      <c r="D20" s="806">
        <v>49.81904061561216</v>
      </c>
      <c r="E20" s="806">
        <v>39.240543718866697</v>
      </c>
      <c r="F20" s="806">
        <v>63.1788910659428</v>
      </c>
      <c r="G20" s="806">
        <v>65.013188629652106</v>
      </c>
      <c r="H20" s="806">
        <v>76.097610361998861</v>
      </c>
      <c r="I20" s="806">
        <v>86.597195564052143</v>
      </c>
      <c r="J20" s="806">
        <v>97.838405026168516</v>
      </c>
      <c r="K20" s="806">
        <v>53.051437390054019</v>
      </c>
      <c r="L20" s="806">
        <v>82.712728245503996</v>
      </c>
      <c r="M20" s="807" t="s">
        <v>164</v>
      </c>
    </row>
    <row r="21" spans="1:13" ht="12.75">
      <c r="A21" s="465">
        <v>1987</v>
      </c>
      <c r="B21" s="805" t="s">
        <v>164</v>
      </c>
      <c r="C21" s="806" t="s">
        <v>164</v>
      </c>
      <c r="D21" s="806">
        <v>56.531139991648665</v>
      </c>
      <c r="E21" s="806">
        <v>45.397824069778494</v>
      </c>
      <c r="F21" s="806">
        <v>60.929613410882133</v>
      </c>
      <c r="G21" s="806">
        <v>64.649716501397336</v>
      </c>
      <c r="H21" s="806">
        <v>81.763218260309046</v>
      </c>
      <c r="I21" s="806">
        <v>79.817885280365502</v>
      </c>
      <c r="J21" s="806">
        <v>99.992056872499532</v>
      </c>
      <c r="K21" s="806">
        <v>53.998009769665622</v>
      </c>
      <c r="L21" s="806">
        <v>98.387501491593881</v>
      </c>
      <c r="M21" s="807" t="s">
        <v>164</v>
      </c>
    </row>
    <row r="22" spans="1:13" ht="12.75">
      <c r="A22" s="465">
        <v>1988</v>
      </c>
      <c r="B22" s="805" t="s">
        <v>164</v>
      </c>
      <c r="C22" s="806" t="s">
        <v>164</v>
      </c>
      <c r="D22" s="806">
        <v>60.45872726599017</v>
      </c>
      <c r="E22" s="806">
        <v>53.351737423479705</v>
      </c>
      <c r="F22" s="806">
        <v>64.322962787056881</v>
      </c>
      <c r="G22" s="806">
        <v>72.66929466374782</v>
      </c>
      <c r="H22" s="806">
        <v>87.529803043863154</v>
      </c>
      <c r="I22" s="806">
        <v>85.085195240470057</v>
      </c>
      <c r="J22" s="806">
        <v>116.68476352687834</v>
      </c>
      <c r="K22" s="806">
        <v>58.904695042633833</v>
      </c>
      <c r="L22" s="806">
        <v>113.36623927827068</v>
      </c>
      <c r="M22" s="807" t="s">
        <v>164</v>
      </c>
    </row>
    <row r="23" spans="1:13" ht="12.75">
      <c r="A23" s="465">
        <v>1989</v>
      </c>
      <c r="B23" s="805" t="s">
        <v>164</v>
      </c>
      <c r="C23" s="806" t="s">
        <v>164</v>
      </c>
      <c r="D23" s="806">
        <v>65.631162764133379</v>
      </c>
      <c r="E23" s="806">
        <v>60.747096320610375</v>
      </c>
      <c r="F23" s="806">
        <v>70.211347104481305</v>
      </c>
      <c r="G23" s="806">
        <v>73.249203550590693</v>
      </c>
      <c r="H23" s="806">
        <v>85.169588937947339</v>
      </c>
      <c r="I23" s="806">
        <v>93.839406708005185</v>
      </c>
      <c r="J23" s="806">
        <v>120.15660732886535</v>
      </c>
      <c r="K23" s="806">
        <v>63.721924491441619</v>
      </c>
      <c r="L23" s="806">
        <v>115.67057460305158</v>
      </c>
      <c r="M23" s="807" t="s">
        <v>164</v>
      </c>
    </row>
    <row r="24" spans="1:13" ht="12.75">
      <c r="A24" s="465">
        <v>1990</v>
      </c>
      <c r="B24" s="805" t="s">
        <v>164</v>
      </c>
      <c r="C24" s="806" t="s">
        <v>164</v>
      </c>
      <c r="D24" s="806">
        <v>70.284799495881401</v>
      </c>
      <c r="E24" s="806">
        <v>66.420026987845858</v>
      </c>
      <c r="F24" s="806">
        <v>72.118573877536207</v>
      </c>
      <c r="G24" s="806">
        <v>63.142549399520163</v>
      </c>
      <c r="H24" s="806">
        <v>80.469919494400429</v>
      </c>
      <c r="I24" s="806">
        <v>89.827842838670179</v>
      </c>
      <c r="J24" s="806">
        <v>103.56035984372005</v>
      </c>
      <c r="K24" s="806">
        <v>63.219514392883887</v>
      </c>
      <c r="L24" s="806">
        <v>103.57968552871957</v>
      </c>
      <c r="M24" s="807" t="s">
        <v>164</v>
      </c>
    </row>
    <row r="25" spans="1:13" ht="12.75">
      <c r="A25" s="465">
        <v>1991</v>
      </c>
      <c r="B25" s="805" t="s">
        <v>164</v>
      </c>
      <c r="C25" s="806" t="s">
        <v>164</v>
      </c>
      <c r="D25" s="806">
        <v>76.265859865012672</v>
      </c>
      <c r="E25" s="806">
        <v>76.61620951062396</v>
      </c>
      <c r="F25" s="806">
        <v>73.457100222199983</v>
      </c>
      <c r="G25" s="806">
        <v>57.629672181526345</v>
      </c>
      <c r="H25" s="806">
        <v>82.088221588944251</v>
      </c>
      <c r="I25" s="806">
        <v>88.673895843550994</v>
      </c>
      <c r="J25" s="806">
        <v>99.173316033795757</v>
      </c>
      <c r="K25" s="806">
        <v>67.870864899418322</v>
      </c>
      <c r="L25" s="806">
        <v>110.37003546733165</v>
      </c>
      <c r="M25" s="807" t="s">
        <v>164</v>
      </c>
    </row>
    <row r="26" spans="1:13" ht="12.75">
      <c r="A26" s="465">
        <v>1992</v>
      </c>
      <c r="B26" s="805" t="s">
        <v>164</v>
      </c>
      <c r="C26" s="806" t="s">
        <v>164</v>
      </c>
      <c r="D26" s="806">
        <v>88.613896386104699</v>
      </c>
      <c r="E26" s="806">
        <v>85.221038320264768</v>
      </c>
      <c r="F26" s="806">
        <v>81.306866021250286</v>
      </c>
      <c r="G26" s="806">
        <v>66.369834675389043</v>
      </c>
      <c r="H26" s="806">
        <v>84.735696502855021</v>
      </c>
      <c r="I26" s="806">
        <v>84.492880926840911</v>
      </c>
      <c r="J26" s="806">
        <v>77.067451483835399</v>
      </c>
      <c r="K26" s="806">
        <v>75.04435284612164</v>
      </c>
      <c r="L26" s="806">
        <v>110.77257485457835</v>
      </c>
      <c r="M26" s="807" t="s">
        <v>164</v>
      </c>
    </row>
    <row r="27" spans="1:13" ht="12.75">
      <c r="A27" s="465">
        <v>1993</v>
      </c>
      <c r="B27" s="805" t="s">
        <v>164</v>
      </c>
      <c r="C27" s="806" t="s">
        <v>164</v>
      </c>
      <c r="D27" s="806">
        <v>93.010480536217457</v>
      </c>
      <c r="E27" s="806">
        <v>84.969039360080771</v>
      </c>
      <c r="F27" s="806">
        <v>83.81972490810557</v>
      </c>
      <c r="G27" s="806">
        <v>71.961414230880422</v>
      </c>
      <c r="H27" s="806">
        <v>85.295820034313039</v>
      </c>
      <c r="I27" s="806">
        <v>87.394059852728319</v>
      </c>
      <c r="J27" s="806">
        <v>73.162561346106671</v>
      </c>
      <c r="K27" s="806">
        <v>89.543021987924291</v>
      </c>
      <c r="L27" s="806">
        <v>104.12013310451587</v>
      </c>
      <c r="M27" s="807" t="s">
        <v>164</v>
      </c>
    </row>
    <row r="28" spans="1:13" ht="12.75">
      <c r="A28" s="465">
        <v>1994</v>
      </c>
      <c r="B28" s="805" t="s">
        <v>164</v>
      </c>
      <c r="C28" s="806" t="s">
        <v>164</v>
      </c>
      <c r="D28" s="806">
        <v>97.956540805594486</v>
      </c>
      <c r="E28" s="806">
        <v>89.571295190012123</v>
      </c>
      <c r="F28" s="806">
        <v>92.817489271906155</v>
      </c>
      <c r="G28" s="806">
        <v>89.218975510716561</v>
      </c>
      <c r="H28" s="806">
        <v>90.390104315157714</v>
      </c>
      <c r="I28" s="806">
        <v>99.934523414813739</v>
      </c>
      <c r="J28" s="806">
        <v>83.371383648532756</v>
      </c>
      <c r="K28" s="806">
        <v>100.54415759702873</v>
      </c>
      <c r="L28" s="806">
        <v>102.04721518561016</v>
      </c>
      <c r="M28" s="807" t="s">
        <v>164</v>
      </c>
    </row>
    <row r="29" spans="1:13" ht="12.75">
      <c r="A29" s="465">
        <v>1995</v>
      </c>
      <c r="B29" s="805" t="s">
        <v>164</v>
      </c>
      <c r="C29" s="806" t="s">
        <v>164</v>
      </c>
      <c r="D29" s="806">
        <v>100</v>
      </c>
      <c r="E29" s="806">
        <v>100</v>
      </c>
      <c r="F29" s="806">
        <v>100</v>
      </c>
      <c r="G29" s="806">
        <v>100</v>
      </c>
      <c r="H29" s="806">
        <v>100</v>
      </c>
      <c r="I29" s="806">
        <v>100</v>
      </c>
      <c r="J29" s="806">
        <v>100</v>
      </c>
      <c r="K29" s="806">
        <v>100</v>
      </c>
      <c r="L29" s="806">
        <v>100</v>
      </c>
      <c r="M29" s="807" t="s">
        <v>164</v>
      </c>
    </row>
    <row r="30" spans="1:13" ht="12.75">
      <c r="A30" s="465">
        <v>1996</v>
      </c>
      <c r="B30" s="805" t="s">
        <v>164</v>
      </c>
      <c r="C30" s="806" t="s">
        <v>164</v>
      </c>
      <c r="D30" s="806">
        <v>107.93248452788443</v>
      </c>
      <c r="E30" s="806">
        <v>100.53711854870124</v>
      </c>
      <c r="F30" s="806">
        <v>108.63451191094543</v>
      </c>
      <c r="G30" s="806">
        <v>91.426063252253627</v>
      </c>
      <c r="H30" s="806">
        <v>101.33605272329791</v>
      </c>
      <c r="I30" s="806">
        <v>102.44365647909794</v>
      </c>
      <c r="J30" s="806">
        <v>91.399284658440294</v>
      </c>
      <c r="K30" s="806">
        <v>98.71736543569574</v>
      </c>
      <c r="L30" s="806">
        <v>94.157107122627821</v>
      </c>
      <c r="M30" s="807" t="s">
        <v>164</v>
      </c>
    </row>
    <row r="31" spans="1:13" ht="12.75">
      <c r="A31" s="465">
        <v>1997</v>
      </c>
      <c r="B31" s="805" t="s">
        <v>164</v>
      </c>
      <c r="C31" s="806" t="s">
        <v>164</v>
      </c>
      <c r="D31" s="806">
        <v>112.2370465350494</v>
      </c>
      <c r="E31" s="806">
        <v>107.81917412982999</v>
      </c>
      <c r="F31" s="806">
        <v>111.57937701725223</v>
      </c>
      <c r="G31" s="806">
        <v>99.814029519394737</v>
      </c>
      <c r="H31" s="806">
        <v>102.77537997370717</v>
      </c>
      <c r="I31" s="806">
        <v>109.88120780933247</v>
      </c>
      <c r="J31" s="806">
        <v>91.233752934662419</v>
      </c>
      <c r="K31" s="806">
        <v>110.57555271044164</v>
      </c>
      <c r="L31" s="806">
        <v>105.96661258791389</v>
      </c>
      <c r="M31" s="807" t="s">
        <v>164</v>
      </c>
    </row>
    <row r="32" spans="1:13" ht="12.75">
      <c r="A32" s="465">
        <v>1998</v>
      </c>
      <c r="B32" s="805" t="s">
        <v>164</v>
      </c>
      <c r="C32" s="806" t="s">
        <v>164</v>
      </c>
      <c r="D32" s="806">
        <v>116.58763523264918</v>
      </c>
      <c r="E32" s="806">
        <v>109.77369557807593</v>
      </c>
      <c r="F32" s="806">
        <v>116.05863456563037</v>
      </c>
      <c r="G32" s="806">
        <v>97.460901772085506</v>
      </c>
      <c r="H32" s="806">
        <v>98.649863380860381</v>
      </c>
      <c r="I32" s="806">
        <v>111.4954257695656</v>
      </c>
      <c r="J32" s="806">
        <v>90.265557251787868</v>
      </c>
      <c r="K32" s="806">
        <v>100.09511715923378</v>
      </c>
      <c r="L32" s="806">
        <v>98.38197120436142</v>
      </c>
      <c r="M32" s="807" t="s">
        <v>164</v>
      </c>
    </row>
    <row r="33" spans="1:13" ht="12.75">
      <c r="A33" s="465">
        <v>1999</v>
      </c>
      <c r="B33" s="805" t="s">
        <v>164</v>
      </c>
      <c r="C33" s="806" t="s">
        <v>164</v>
      </c>
      <c r="D33" s="806">
        <v>125.84385106001848</v>
      </c>
      <c r="E33" s="806">
        <v>107.46168681146888</v>
      </c>
      <c r="F33" s="806">
        <v>120.70404238079414</v>
      </c>
      <c r="G33" s="806">
        <v>96.12386497151229</v>
      </c>
      <c r="H33" s="806">
        <v>100.50061403109433</v>
      </c>
      <c r="I33" s="806">
        <v>110.50842229790754</v>
      </c>
      <c r="J33" s="806">
        <v>97.265267519302711</v>
      </c>
      <c r="K33" s="806">
        <v>110.16893402142891</v>
      </c>
      <c r="L33" s="806">
        <v>90.71316280534613</v>
      </c>
      <c r="M33" s="807" t="s">
        <v>164</v>
      </c>
    </row>
    <row r="34" spans="1:13" ht="12.75">
      <c r="A34" s="465">
        <v>2000</v>
      </c>
      <c r="B34" s="805" t="s">
        <v>164</v>
      </c>
      <c r="C34" s="806" t="s">
        <v>164</v>
      </c>
      <c r="D34" s="806">
        <v>129.11349232100005</v>
      </c>
      <c r="E34" s="806">
        <v>111.55410463926988</v>
      </c>
      <c r="F34" s="806">
        <v>118.64194935637431</v>
      </c>
      <c r="G34" s="806">
        <v>96.534706084397271</v>
      </c>
      <c r="H34" s="806">
        <v>107.96850240300057</v>
      </c>
      <c r="I34" s="806">
        <v>118.18823114219126</v>
      </c>
      <c r="J34" s="806">
        <v>98.90951757957329</v>
      </c>
      <c r="K34" s="806">
        <v>117.92408800860737</v>
      </c>
      <c r="L34" s="806">
        <v>96.166641009519182</v>
      </c>
      <c r="M34" s="807" t="s">
        <v>164</v>
      </c>
    </row>
    <row r="35" spans="1:13" ht="12.75">
      <c r="A35" s="465">
        <v>2001</v>
      </c>
      <c r="B35" s="805" t="s">
        <v>164</v>
      </c>
      <c r="C35" s="806" t="s">
        <v>164</v>
      </c>
      <c r="D35" s="806">
        <v>128.80043396292442</v>
      </c>
      <c r="E35" s="806">
        <v>103.47061004566626</v>
      </c>
      <c r="F35" s="806">
        <v>125.09785528176626</v>
      </c>
      <c r="G35" s="806">
        <v>93.641046958374147</v>
      </c>
      <c r="H35" s="806">
        <v>106.31905640973842</v>
      </c>
      <c r="I35" s="806">
        <v>118.30348101252416</v>
      </c>
      <c r="J35" s="806">
        <v>103.93668332255214</v>
      </c>
      <c r="K35" s="806">
        <v>116.73505173445331</v>
      </c>
      <c r="L35" s="806">
        <v>96.987965615484924</v>
      </c>
      <c r="M35" s="807" t="s">
        <v>164</v>
      </c>
    </row>
    <row r="36" spans="1:13" ht="12.75">
      <c r="A36" s="465">
        <v>2002</v>
      </c>
      <c r="B36" s="805" t="s">
        <v>164</v>
      </c>
      <c r="C36" s="806" t="s">
        <v>164</v>
      </c>
      <c r="D36" s="806">
        <v>128.46200089130971</v>
      </c>
      <c r="E36" s="806">
        <v>114.30167049886133</v>
      </c>
      <c r="F36" s="806">
        <v>130.80042429513335</v>
      </c>
      <c r="G36" s="806">
        <v>93.039588031375402</v>
      </c>
      <c r="H36" s="806">
        <v>101.46880047081946</v>
      </c>
      <c r="I36" s="806">
        <v>126.8575036843111</v>
      </c>
      <c r="J36" s="806">
        <v>104.9022249959019</v>
      </c>
      <c r="K36" s="806">
        <v>118.11534253331284</v>
      </c>
      <c r="L36" s="806">
        <v>92.848402113306577</v>
      </c>
      <c r="M36" s="807" t="s">
        <v>164</v>
      </c>
    </row>
    <row r="37" spans="1:13" ht="12.75">
      <c r="A37" s="465">
        <v>2003</v>
      </c>
      <c r="B37" s="805" t="s">
        <v>164</v>
      </c>
      <c r="C37" s="806" t="s">
        <v>164</v>
      </c>
      <c r="D37" s="806">
        <v>145.06785840852547</v>
      </c>
      <c r="E37" s="806">
        <v>117.92528500839595</v>
      </c>
      <c r="F37" s="806">
        <v>127.71433437007704</v>
      </c>
      <c r="G37" s="806">
        <v>97.071669709190431</v>
      </c>
      <c r="H37" s="806">
        <v>104.62139922654858</v>
      </c>
      <c r="I37" s="806">
        <v>138.04306918723731</v>
      </c>
      <c r="J37" s="806">
        <v>107.08229624968479</v>
      </c>
      <c r="K37" s="806">
        <v>125.04397772702715</v>
      </c>
      <c r="L37" s="806">
        <v>91.798463396295119</v>
      </c>
      <c r="M37" s="807" t="s">
        <v>164</v>
      </c>
    </row>
    <row r="38" spans="1:13" ht="12.75">
      <c r="A38" s="465">
        <v>2004</v>
      </c>
      <c r="B38" s="805" t="s">
        <v>164</v>
      </c>
      <c r="C38" s="806" t="s">
        <v>164</v>
      </c>
      <c r="D38" s="806">
        <v>197.7204728951086</v>
      </c>
      <c r="E38" s="806">
        <v>107.22058567358204</v>
      </c>
      <c r="F38" s="806">
        <v>139.13070370398705</v>
      </c>
      <c r="G38" s="806">
        <v>101.25957208356112</v>
      </c>
      <c r="H38" s="806">
        <v>103.48037110315039</v>
      </c>
      <c r="I38" s="806">
        <v>158.99319891480445</v>
      </c>
      <c r="J38" s="806">
        <v>104.66604826259044</v>
      </c>
      <c r="K38" s="806">
        <v>131.20924578139775</v>
      </c>
      <c r="L38" s="806">
        <v>111.64296449816787</v>
      </c>
      <c r="M38" s="807" t="s">
        <v>164</v>
      </c>
    </row>
    <row r="39" spans="1:13" ht="12.75">
      <c r="A39" s="465">
        <v>2005</v>
      </c>
      <c r="B39" s="805" t="s">
        <v>164</v>
      </c>
      <c r="C39" s="806" t="s">
        <v>164</v>
      </c>
      <c r="D39" s="806">
        <v>195.46907960932151</v>
      </c>
      <c r="E39" s="806">
        <v>110.74732065710816</v>
      </c>
      <c r="F39" s="806">
        <v>139.88057718674312</v>
      </c>
      <c r="G39" s="806">
        <v>105.87439459358158</v>
      </c>
      <c r="H39" s="806">
        <v>105.48871281987648</v>
      </c>
      <c r="I39" s="806">
        <v>160.25684377095041</v>
      </c>
      <c r="J39" s="806">
        <v>108.02010332879617</v>
      </c>
      <c r="K39" s="806">
        <v>125.49753884316263</v>
      </c>
      <c r="L39" s="806">
        <v>127.03211480401231</v>
      </c>
      <c r="M39" s="807" t="s">
        <v>164</v>
      </c>
    </row>
    <row r="40" spans="1:13" ht="12.75">
      <c r="A40" s="465">
        <v>2006</v>
      </c>
      <c r="B40" s="805" t="s">
        <v>164</v>
      </c>
      <c r="C40" s="806" t="s">
        <v>164</v>
      </c>
      <c r="D40" s="806">
        <v>242.18668953730261</v>
      </c>
      <c r="E40" s="806">
        <v>122.03316909943111</v>
      </c>
      <c r="F40" s="806">
        <v>150.98538835803876</v>
      </c>
      <c r="G40" s="806">
        <v>112.03375932008687</v>
      </c>
      <c r="H40" s="806">
        <v>89.878242569081976</v>
      </c>
      <c r="I40" s="806">
        <v>169.37405766356275</v>
      </c>
      <c r="J40" s="806">
        <v>122.75096017677244</v>
      </c>
      <c r="K40" s="806">
        <v>131.98531834405762</v>
      </c>
      <c r="L40" s="806">
        <v>132.54428166219063</v>
      </c>
      <c r="M40" s="807" t="s">
        <v>164</v>
      </c>
    </row>
    <row r="41" spans="1:13" ht="12.75">
      <c r="A41" s="466">
        <v>2007</v>
      </c>
      <c r="B41" s="808" t="s">
        <v>164</v>
      </c>
      <c r="C41" s="517" t="s">
        <v>164</v>
      </c>
      <c r="D41" s="517">
        <v>234.89592522460021</v>
      </c>
      <c r="E41" s="517">
        <v>124.65295006511083</v>
      </c>
      <c r="F41" s="517">
        <v>152.52161934348149</v>
      </c>
      <c r="G41" s="517">
        <v>119.48786207755964</v>
      </c>
      <c r="H41" s="517" t="s">
        <v>164</v>
      </c>
      <c r="I41" s="517">
        <v>164.2907505703769</v>
      </c>
      <c r="J41" s="517">
        <v>129.25892696242158</v>
      </c>
      <c r="K41" s="517">
        <v>135.80205797667011</v>
      </c>
      <c r="L41" s="517">
        <v>140.38863232296151</v>
      </c>
      <c r="M41" s="809" t="s">
        <v>164</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815" t="s">
        <v>901</v>
      </c>
      <c r="B44" s="858" t="str">
        <f t="shared" ref="B44:M44" si="0">IF(ISERROR((POWER(VLOOKUP(VALUE(RIGHT($A44,4)),$A$3:$M$42,COLUMN(B$42),)/VLOOKUP(VALUE(LEFT($A44,4)),$A$3:$M$42,COLUMN(B$42),),1/(VALUE(RIGHT($A44,4))-VALUE(LEFT($A44,4))))-1)*100),"n.a.",(POWER(VLOOKUP(VALUE(RIGHT($A44,4)),$A$3:$M$42,COLUMN(B$42),)/VLOOKUP(VALUE(LEFT($A44,4)),$A$3:$M$42,COLUMN(B$42),),1/(VALUE(RIGHT($A44,4))-VALUE(LEFT($A44,4))))-1)*100)</f>
        <v>n.a.</v>
      </c>
      <c r="C44" s="821" t="str">
        <f t="shared" si="0"/>
        <v>n.a.</v>
      </c>
      <c r="D44" s="821">
        <f t="shared" si="0"/>
        <v>7.4764216560244012</v>
      </c>
      <c r="E44" s="821">
        <f t="shared" si="0"/>
        <v>11.614896270438479</v>
      </c>
      <c r="F44" s="821">
        <f t="shared" si="0"/>
        <v>3.6406934666282087</v>
      </c>
      <c r="G44" s="821">
        <f t="shared" si="0"/>
        <v>4.4166588622949421</v>
      </c>
      <c r="H44" s="821">
        <f t="shared" si="0"/>
        <v>1.6774091391097423</v>
      </c>
      <c r="I44" s="821">
        <f t="shared" si="0"/>
        <v>2.7280792434893231</v>
      </c>
      <c r="J44" s="821">
        <f t="shared" si="0"/>
        <v>1.9011713836570632</v>
      </c>
      <c r="K44" s="821">
        <f t="shared" si="0"/>
        <v>5.1457738210732851</v>
      </c>
      <c r="L44" s="821">
        <f t="shared" si="0"/>
        <v>4.6094147645379557</v>
      </c>
      <c r="M44" s="822" t="str">
        <f t="shared" si="0"/>
        <v>n.a.</v>
      </c>
    </row>
    <row r="45" spans="1:13" ht="12.75">
      <c r="A45" s="482"/>
      <c r="B45" s="482"/>
      <c r="C45" s="482"/>
      <c r="D45" s="482"/>
      <c r="E45" s="482"/>
      <c r="F45" s="482"/>
      <c r="G45" s="482"/>
      <c r="H45" s="482"/>
      <c r="I45" s="482"/>
      <c r="J45" s="482"/>
      <c r="K45" s="482"/>
      <c r="L45" s="482"/>
      <c r="M45" s="482"/>
    </row>
    <row r="46" spans="1:13" ht="12.75">
      <c r="A46" s="482" t="s">
        <v>772</v>
      </c>
      <c r="B46" s="482" t="s">
        <v>900</v>
      </c>
      <c r="C46" s="482"/>
      <c r="D46" s="482"/>
      <c r="E46" s="482"/>
      <c r="F46" s="482"/>
      <c r="G46" s="482"/>
      <c r="H46" s="482"/>
      <c r="I46" s="482"/>
      <c r="J46" s="482"/>
      <c r="K46" s="482"/>
      <c r="L46" s="482"/>
      <c r="M46" s="482"/>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81.xml><?xml version="1.0" encoding="utf-8"?>
<worksheet xmlns="http://schemas.openxmlformats.org/spreadsheetml/2006/main" xmlns:r="http://schemas.openxmlformats.org/officeDocument/2006/relationships">
  <dimension ref="A1:M46"/>
  <sheetViews>
    <sheetView topLeftCell="A16" zoomScaleNormal="100" workbookViewId="0">
      <selection activeCell="A3" sqref="A3:M46"/>
    </sheetView>
  </sheetViews>
  <sheetFormatPr defaultRowHeight="11.25"/>
  <cols>
    <col min="1" max="1" width="9.140625" style="793"/>
    <col min="2" max="13" width="10.7109375" style="793" customWidth="1"/>
    <col min="14" max="16384" width="9.140625" style="793"/>
  </cols>
  <sheetData>
    <row r="1" spans="1:13" ht="15.75">
      <c r="A1" s="511" t="s">
        <v>917</v>
      </c>
    </row>
    <row r="3" spans="1:13" ht="25.5">
      <c r="A3" s="522"/>
      <c r="B3" s="800" t="s">
        <v>155</v>
      </c>
      <c r="C3" s="801" t="s">
        <v>154</v>
      </c>
      <c r="D3" s="801" t="s">
        <v>153</v>
      </c>
      <c r="E3" s="801" t="s">
        <v>152</v>
      </c>
      <c r="F3" s="801" t="s">
        <v>151</v>
      </c>
      <c r="G3" s="801" t="s">
        <v>150</v>
      </c>
      <c r="H3" s="801" t="s">
        <v>149</v>
      </c>
      <c r="I3" s="801" t="s">
        <v>305</v>
      </c>
      <c r="J3" s="801" t="s">
        <v>146</v>
      </c>
      <c r="K3" s="801" t="s">
        <v>145</v>
      </c>
      <c r="L3" s="801" t="s">
        <v>144</v>
      </c>
      <c r="M3" s="802" t="s">
        <v>143</v>
      </c>
    </row>
    <row r="4" spans="1:13" ht="12.75">
      <c r="A4" s="464">
        <v>1970</v>
      </c>
      <c r="B4" s="830" t="s">
        <v>164</v>
      </c>
      <c r="C4" s="831" t="s">
        <v>164</v>
      </c>
      <c r="D4" s="831">
        <v>21.484254960324829</v>
      </c>
      <c r="E4" s="831">
        <v>613.4133235896976</v>
      </c>
      <c r="F4" s="831">
        <v>51.661247791413707</v>
      </c>
      <c r="G4" s="831">
        <v>45.876926182793916</v>
      </c>
      <c r="H4" s="831" t="s">
        <v>164</v>
      </c>
      <c r="I4" s="831">
        <v>29.00961962458204</v>
      </c>
      <c r="J4" s="831">
        <v>47.490427504166526</v>
      </c>
      <c r="K4" s="831">
        <v>48.974435715527981</v>
      </c>
      <c r="L4" s="831">
        <v>51.656866601379676</v>
      </c>
      <c r="M4" s="832" t="s">
        <v>164</v>
      </c>
    </row>
    <row r="5" spans="1:13" ht="12.75">
      <c r="A5" s="465">
        <v>1971</v>
      </c>
      <c r="B5" s="805" t="s">
        <v>164</v>
      </c>
      <c r="C5" s="806" t="s">
        <v>164</v>
      </c>
      <c r="D5" s="806">
        <v>25.495326702932019</v>
      </c>
      <c r="E5" s="806">
        <v>650.87618291018805</v>
      </c>
      <c r="F5" s="806">
        <v>51.891298832916398</v>
      </c>
      <c r="G5" s="806">
        <v>44.626640288850687</v>
      </c>
      <c r="H5" s="806" t="s">
        <v>164</v>
      </c>
      <c r="I5" s="806">
        <v>30.737180720177118</v>
      </c>
      <c r="J5" s="806">
        <v>49.783610915608776</v>
      </c>
      <c r="K5" s="806">
        <v>50.040606464464879</v>
      </c>
      <c r="L5" s="806">
        <v>56.894340661920438</v>
      </c>
      <c r="M5" s="807" t="s">
        <v>164</v>
      </c>
    </row>
    <row r="6" spans="1:13" ht="12.75">
      <c r="A6" s="465">
        <v>1972</v>
      </c>
      <c r="B6" s="805" t="s">
        <v>164</v>
      </c>
      <c r="C6" s="806" t="s">
        <v>164</v>
      </c>
      <c r="D6" s="806">
        <v>27.834303834758263</v>
      </c>
      <c r="E6" s="806">
        <v>675.16295502487787</v>
      </c>
      <c r="F6" s="806">
        <v>52.639910543055883</v>
      </c>
      <c r="G6" s="806">
        <v>45.48857270478306</v>
      </c>
      <c r="H6" s="806" t="s">
        <v>164</v>
      </c>
      <c r="I6" s="806">
        <v>32.968011686790582</v>
      </c>
      <c r="J6" s="806">
        <v>60.656990424309519</v>
      </c>
      <c r="K6" s="806">
        <v>51.85003767328724</v>
      </c>
      <c r="L6" s="806">
        <v>61.518863927577286</v>
      </c>
      <c r="M6" s="807" t="s">
        <v>164</v>
      </c>
    </row>
    <row r="7" spans="1:13" ht="12.75">
      <c r="A7" s="465">
        <v>1973</v>
      </c>
      <c r="B7" s="805" t="s">
        <v>164</v>
      </c>
      <c r="C7" s="806" t="s">
        <v>164</v>
      </c>
      <c r="D7" s="806">
        <v>28.266645886175045</v>
      </c>
      <c r="E7" s="806">
        <v>715.40274016374337</v>
      </c>
      <c r="F7" s="806">
        <v>54.529870438143789</v>
      </c>
      <c r="G7" s="806">
        <v>44.765018047073667</v>
      </c>
      <c r="H7" s="806">
        <v>44.684979766391812</v>
      </c>
      <c r="I7" s="806">
        <v>34.810245335676441</v>
      </c>
      <c r="J7" s="806">
        <v>69.273704154460944</v>
      </c>
      <c r="K7" s="806">
        <v>54.229309302866298</v>
      </c>
      <c r="L7" s="806">
        <v>63.150438505167514</v>
      </c>
      <c r="M7" s="807" t="s">
        <v>164</v>
      </c>
    </row>
    <row r="8" spans="1:13" ht="12.75">
      <c r="A8" s="465">
        <v>1974</v>
      </c>
      <c r="B8" s="805" t="s">
        <v>164</v>
      </c>
      <c r="C8" s="806" t="s">
        <v>164</v>
      </c>
      <c r="D8" s="806">
        <v>31.032455694360948</v>
      </c>
      <c r="E8" s="806">
        <v>719.56304056377201</v>
      </c>
      <c r="F8" s="806">
        <v>58.432518673374595</v>
      </c>
      <c r="G8" s="806">
        <v>44.306520009701885</v>
      </c>
      <c r="H8" s="806">
        <v>39.70515653981046</v>
      </c>
      <c r="I8" s="806">
        <v>37.653583005377342</v>
      </c>
      <c r="J8" s="806">
        <v>75.517310665964416</v>
      </c>
      <c r="K8" s="806">
        <v>56.176542846017796</v>
      </c>
      <c r="L8" s="806">
        <v>56.583433692278305</v>
      </c>
      <c r="M8" s="807" t="s">
        <v>164</v>
      </c>
    </row>
    <row r="9" spans="1:13" ht="12.75">
      <c r="A9" s="465">
        <v>1975</v>
      </c>
      <c r="B9" s="805" t="s">
        <v>164</v>
      </c>
      <c r="C9" s="806" t="s">
        <v>164</v>
      </c>
      <c r="D9" s="806">
        <v>33.573948514931807</v>
      </c>
      <c r="E9" s="806">
        <v>672.55310621089961</v>
      </c>
      <c r="F9" s="806">
        <v>65.479860883555503</v>
      </c>
      <c r="G9" s="806">
        <v>41.013691696532632</v>
      </c>
      <c r="H9" s="806">
        <v>41.709931832850046</v>
      </c>
      <c r="I9" s="806">
        <v>39.490694957017823</v>
      </c>
      <c r="J9" s="806">
        <v>73.61932117071558</v>
      </c>
      <c r="K9" s="806">
        <v>57.385049156932361</v>
      </c>
      <c r="L9" s="806">
        <v>60.16198909770258</v>
      </c>
      <c r="M9" s="807" t="s">
        <v>164</v>
      </c>
    </row>
    <row r="10" spans="1:13" ht="12.75">
      <c r="A10" s="465">
        <v>1976</v>
      </c>
      <c r="B10" s="805" t="s">
        <v>164</v>
      </c>
      <c r="C10" s="806" t="s">
        <v>164</v>
      </c>
      <c r="D10" s="806">
        <v>34.053203248392201</v>
      </c>
      <c r="E10" s="806">
        <v>709.27716204303545</v>
      </c>
      <c r="F10" s="806">
        <v>66.27255321050103</v>
      </c>
      <c r="G10" s="806">
        <v>47.861008657371777</v>
      </c>
      <c r="H10" s="806">
        <v>43.525187143722604</v>
      </c>
      <c r="I10" s="806">
        <v>45.660252289429515</v>
      </c>
      <c r="J10" s="806">
        <v>72.929598238942958</v>
      </c>
      <c r="K10" s="806">
        <v>56.473453998550426</v>
      </c>
      <c r="L10" s="806">
        <v>61.676048383598783</v>
      </c>
      <c r="M10" s="807" t="s">
        <v>164</v>
      </c>
    </row>
    <row r="11" spans="1:13" ht="12.75">
      <c r="A11" s="465">
        <v>1977</v>
      </c>
      <c r="B11" s="805" t="s">
        <v>164</v>
      </c>
      <c r="C11" s="806" t="s">
        <v>164</v>
      </c>
      <c r="D11" s="806">
        <v>40.071520048191672</v>
      </c>
      <c r="E11" s="806">
        <v>743.73689716685647</v>
      </c>
      <c r="F11" s="806">
        <v>69.845825891048648</v>
      </c>
      <c r="G11" s="806">
        <v>48.835811917752267</v>
      </c>
      <c r="H11" s="806">
        <v>44.497970392806479</v>
      </c>
      <c r="I11" s="806">
        <v>49.228335442019571</v>
      </c>
      <c r="J11" s="806">
        <v>73.725667402613155</v>
      </c>
      <c r="K11" s="806">
        <v>54.394488773288742</v>
      </c>
      <c r="L11" s="806">
        <v>66.014296873464104</v>
      </c>
      <c r="M11" s="807" t="s">
        <v>164</v>
      </c>
    </row>
    <row r="12" spans="1:13" ht="12.75">
      <c r="A12" s="465">
        <v>1978</v>
      </c>
      <c r="B12" s="805" t="s">
        <v>164</v>
      </c>
      <c r="C12" s="806" t="s">
        <v>164</v>
      </c>
      <c r="D12" s="806">
        <v>40.940202859327961</v>
      </c>
      <c r="E12" s="806">
        <v>796.36892665361904</v>
      </c>
      <c r="F12" s="806">
        <v>71.368045086509994</v>
      </c>
      <c r="G12" s="806">
        <v>49.04167155741041</v>
      </c>
      <c r="H12" s="806">
        <v>48.19296982129682</v>
      </c>
      <c r="I12" s="806">
        <v>50.865025010181412</v>
      </c>
      <c r="J12" s="806">
        <v>72.914683375669</v>
      </c>
      <c r="K12" s="806">
        <v>54.273091708983841</v>
      </c>
      <c r="L12" s="806">
        <v>68.064638414941854</v>
      </c>
      <c r="M12" s="807" t="s">
        <v>164</v>
      </c>
    </row>
    <row r="13" spans="1:13" ht="12.75">
      <c r="A13" s="465">
        <v>1979</v>
      </c>
      <c r="B13" s="805" t="s">
        <v>164</v>
      </c>
      <c r="C13" s="806" t="s">
        <v>164</v>
      </c>
      <c r="D13" s="806">
        <v>41.553280425074959</v>
      </c>
      <c r="E13" s="806">
        <v>599.87005093994753</v>
      </c>
      <c r="F13" s="806">
        <v>71.967167478285504</v>
      </c>
      <c r="G13" s="806">
        <v>54.956516711439335</v>
      </c>
      <c r="H13" s="806">
        <v>51.423969296710638</v>
      </c>
      <c r="I13" s="806">
        <v>51.373642055380856</v>
      </c>
      <c r="J13" s="806">
        <v>67.10446813894994</v>
      </c>
      <c r="K13" s="806">
        <v>59.323711359077421</v>
      </c>
      <c r="L13" s="806">
        <v>74.07052779070743</v>
      </c>
      <c r="M13" s="807" t="s">
        <v>164</v>
      </c>
    </row>
    <row r="14" spans="1:13" ht="12.75">
      <c r="A14" s="465">
        <v>1980</v>
      </c>
      <c r="B14" s="805" t="s">
        <v>164</v>
      </c>
      <c r="C14" s="806" t="s">
        <v>164</v>
      </c>
      <c r="D14" s="806">
        <v>43.787067377356145</v>
      </c>
      <c r="E14" s="806">
        <v>448.86631981871608</v>
      </c>
      <c r="F14" s="806">
        <v>73.059484609435003</v>
      </c>
      <c r="G14" s="806">
        <v>62.717474951913715</v>
      </c>
      <c r="H14" s="806">
        <v>51.344929979158117</v>
      </c>
      <c r="I14" s="806">
        <v>54.840926904515733</v>
      </c>
      <c r="J14" s="806">
        <v>70.065701735883366</v>
      </c>
      <c r="K14" s="806">
        <v>60.022325594727022</v>
      </c>
      <c r="L14" s="806">
        <v>63.249257810997847</v>
      </c>
      <c r="M14" s="807" t="s">
        <v>164</v>
      </c>
    </row>
    <row r="15" spans="1:13" ht="12.75">
      <c r="A15" s="465">
        <v>1981</v>
      </c>
      <c r="B15" s="805" t="s">
        <v>164</v>
      </c>
      <c r="C15" s="806" t="s">
        <v>164</v>
      </c>
      <c r="D15" s="806">
        <v>48.865376665078863</v>
      </c>
      <c r="E15" s="806">
        <v>366.37220506616006</v>
      </c>
      <c r="F15" s="806">
        <v>72.481988175559266</v>
      </c>
      <c r="G15" s="806">
        <v>62.163963766229053</v>
      </c>
      <c r="H15" s="806">
        <v>55.140061654163354</v>
      </c>
      <c r="I15" s="806">
        <v>54.392355647068563</v>
      </c>
      <c r="J15" s="806">
        <v>72.39973182652075</v>
      </c>
      <c r="K15" s="806">
        <v>61.191404719215804</v>
      </c>
      <c r="L15" s="806">
        <v>62.335151189642495</v>
      </c>
      <c r="M15" s="807" t="s">
        <v>164</v>
      </c>
    </row>
    <row r="16" spans="1:13" ht="12.75">
      <c r="A16" s="465">
        <v>1982</v>
      </c>
      <c r="B16" s="805" t="s">
        <v>164</v>
      </c>
      <c r="C16" s="806" t="s">
        <v>164</v>
      </c>
      <c r="D16" s="806">
        <v>54.569921591498954</v>
      </c>
      <c r="E16" s="806">
        <v>304.63978337494274</v>
      </c>
      <c r="F16" s="806">
        <v>75.127973117782986</v>
      </c>
      <c r="G16" s="806">
        <v>62.154232545014501</v>
      </c>
      <c r="H16" s="806">
        <v>61.045579026326536</v>
      </c>
      <c r="I16" s="806">
        <v>56.960396093313229</v>
      </c>
      <c r="J16" s="806">
        <v>72.29932309342739</v>
      </c>
      <c r="K16" s="806">
        <v>62.177693805481326</v>
      </c>
      <c r="L16" s="806">
        <v>72.374161038036206</v>
      </c>
      <c r="M16" s="807" t="s">
        <v>164</v>
      </c>
    </row>
    <row r="17" spans="1:13" ht="12.75">
      <c r="A17" s="465">
        <v>1983</v>
      </c>
      <c r="B17" s="805" t="s">
        <v>164</v>
      </c>
      <c r="C17" s="806" t="s">
        <v>164</v>
      </c>
      <c r="D17" s="806">
        <v>56.489436310762862</v>
      </c>
      <c r="E17" s="806">
        <v>260.556503314331</v>
      </c>
      <c r="F17" s="806">
        <v>74.414069554371636</v>
      </c>
      <c r="G17" s="806">
        <v>63.877130066407673</v>
      </c>
      <c r="H17" s="806">
        <v>62.627770817011815</v>
      </c>
      <c r="I17" s="806">
        <v>57.917003432839394</v>
      </c>
      <c r="J17" s="806">
        <v>71.156715604010074</v>
      </c>
      <c r="K17" s="806">
        <v>66.914472638545632</v>
      </c>
      <c r="L17" s="806">
        <v>69.52434069863645</v>
      </c>
      <c r="M17" s="807" t="s">
        <v>164</v>
      </c>
    </row>
    <row r="18" spans="1:13" ht="12.75">
      <c r="A18" s="465">
        <v>1984</v>
      </c>
      <c r="B18" s="805" t="s">
        <v>164</v>
      </c>
      <c r="C18" s="806" t="s">
        <v>164</v>
      </c>
      <c r="D18" s="806">
        <v>55.464210278363844</v>
      </c>
      <c r="E18" s="806">
        <v>222.17479602016215</v>
      </c>
      <c r="F18" s="806">
        <v>73.899608079628749</v>
      </c>
      <c r="G18" s="806">
        <v>72.060423336115747</v>
      </c>
      <c r="H18" s="806">
        <v>66.668416743546658</v>
      </c>
      <c r="I18" s="806">
        <v>62.203654856106851</v>
      </c>
      <c r="J18" s="806">
        <v>74.233007427108944</v>
      </c>
      <c r="K18" s="806">
        <v>70.932578616762413</v>
      </c>
      <c r="L18" s="806">
        <v>74.367379711894714</v>
      </c>
      <c r="M18" s="807" t="s">
        <v>164</v>
      </c>
    </row>
    <row r="19" spans="1:13" ht="12.75">
      <c r="A19" s="465">
        <v>1985</v>
      </c>
      <c r="B19" s="805" t="s">
        <v>164</v>
      </c>
      <c r="C19" s="806" t="s">
        <v>164</v>
      </c>
      <c r="D19" s="806">
        <v>58.729203101028141</v>
      </c>
      <c r="E19" s="806">
        <v>197.93299711246124</v>
      </c>
      <c r="F19" s="806">
        <v>80.018470225792356</v>
      </c>
      <c r="G19" s="806">
        <v>65.603661840684978</v>
      </c>
      <c r="H19" s="806">
        <v>71.370496424384157</v>
      </c>
      <c r="I19" s="806">
        <v>68.044220435724768</v>
      </c>
      <c r="J19" s="806">
        <v>84.574881548922562</v>
      </c>
      <c r="K19" s="806">
        <v>72.292829036394025</v>
      </c>
      <c r="L19" s="806">
        <v>72.97233485747762</v>
      </c>
      <c r="M19" s="807" t="s">
        <v>164</v>
      </c>
    </row>
    <row r="20" spans="1:13" ht="12.75">
      <c r="A20" s="465">
        <v>1986</v>
      </c>
      <c r="B20" s="805" t="s">
        <v>164</v>
      </c>
      <c r="C20" s="806" t="s">
        <v>164</v>
      </c>
      <c r="D20" s="806">
        <v>65.180062286085374</v>
      </c>
      <c r="E20" s="806">
        <v>172.41007528166173</v>
      </c>
      <c r="F20" s="806">
        <v>79.99322246240574</v>
      </c>
      <c r="G20" s="806">
        <v>65.917107469900259</v>
      </c>
      <c r="H20" s="806">
        <v>70.49864661376877</v>
      </c>
      <c r="I20" s="806">
        <v>71.973019751380761</v>
      </c>
      <c r="J20" s="806">
        <v>82.490931158902896</v>
      </c>
      <c r="K20" s="806">
        <v>73.284192161888811</v>
      </c>
      <c r="L20" s="806">
        <v>72.190258199093719</v>
      </c>
      <c r="M20" s="807" t="s">
        <v>164</v>
      </c>
    </row>
    <row r="21" spans="1:13" ht="12.75">
      <c r="A21" s="465">
        <v>1987</v>
      </c>
      <c r="B21" s="805" t="s">
        <v>164</v>
      </c>
      <c r="C21" s="806" t="s">
        <v>164</v>
      </c>
      <c r="D21" s="806">
        <v>67.862530542328955</v>
      </c>
      <c r="E21" s="806">
        <v>150.90580450448527</v>
      </c>
      <c r="F21" s="806">
        <v>77.854298501184687</v>
      </c>
      <c r="G21" s="806">
        <v>73.356810291594172</v>
      </c>
      <c r="H21" s="806">
        <v>72.116852093380913</v>
      </c>
      <c r="I21" s="806">
        <v>74.203012882672596</v>
      </c>
      <c r="J21" s="806">
        <v>83.225047399466419</v>
      </c>
      <c r="K21" s="806">
        <v>73.461044723164235</v>
      </c>
      <c r="L21" s="806">
        <v>72.322737049356633</v>
      </c>
      <c r="M21" s="807" t="s">
        <v>164</v>
      </c>
    </row>
    <row r="22" spans="1:13" ht="12.75">
      <c r="A22" s="465">
        <v>1988</v>
      </c>
      <c r="B22" s="805" t="s">
        <v>164</v>
      </c>
      <c r="C22" s="806" t="s">
        <v>164</v>
      </c>
      <c r="D22" s="806">
        <v>74.882326262235949</v>
      </c>
      <c r="E22" s="806">
        <v>136.36964046369178</v>
      </c>
      <c r="F22" s="806">
        <v>82.651436556579696</v>
      </c>
      <c r="G22" s="806">
        <v>73.014610631444057</v>
      </c>
      <c r="H22" s="806">
        <v>75.972453904151237</v>
      </c>
      <c r="I22" s="806">
        <v>78.307477387318286</v>
      </c>
      <c r="J22" s="806">
        <v>86.211067341011201</v>
      </c>
      <c r="K22" s="806">
        <v>73.695558126829397</v>
      </c>
      <c r="L22" s="806">
        <v>74.812384876519403</v>
      </c>
      <c r="M22" s="807" t="s">
        <v>164</v>
      </c>
    </row>
    <row r="23" spans="1:13" ht="12.75">
      <c r="A23" s="465">
        <v>1989</v>
      </c>
      <c r="B23" s="805" t="s">
        <v>164</v>
      </c>
      <c r="C23" s="806" t="s">
        <v>164</v>
      </c>
      <c r="D23" s="806">
        <v>75.527192679719363</v>
      </c>
      <c r="E23" s="806">
        <v>123.62912537559396</v>
      </c>
      <c r="F23" s="806">
        <v>90.670458632825216</v>
      </c>
      <c r="G23" s="806">
        <v>76.424154557484627</v>
      </c>
      <c r="H23" s="806">
        <v>77.698041188646769</v>
      </c>
      <c r="I23" s="806">
        <v>83.641384125897886</v>
      </c>
      <c r="J23" s="806">
        <v>91.892076469925627</v>
      </c>
      <c r="K23" s="806">
        <v>78.487597447523058</v>
      </c>
      <c r="L23" s="806">
        <v>78.326609866770866</v>
      </c>
      <c r="M23" s="807" t="s">
        <v>164</v>
      </c>
    </row>
    <row r="24" spans="1:13" ht="12.75">
      <c r="A24" s="465">
        <v>1990</v>
      </c>
      <c r="B24" s="805" t="s">
        <v>164</v>
      </c>
      <c r="C24" s="806" t="s">
        <v>164</v>
      </c>
      <c r="D24" s="806">
        <v>77.2851136110895</v>
      </c>
      <c r="E24" s="806">
        <v>109.08367388833868</v>
      </c>
      <c r="F24" s="806">
        <v>92.326272304755889</v>
      </c>
      <c r="G24" s="806">
        <v>80.029536931686863</v>
      </c>
      <c r="H24" s="806">
        <v>81.005249458910043</v>
      </c>
      <c r="I24" s="806">
        <v>83.027905042458244</v>
      </c>
      <c r="J24" s="806">
        <v>99.741925279468816</v>
      </c>
      <c r="K24" s="806">
        <v>78.663972581825078</v>
      </c>
      <c r="L24" s="806">
        <v>87.457273025000575</v>
      </c>
      <c r="M24" s="807" t="s">
        <v>164</v>
      </c>
    </row>
    <row r="25" spans="1:13" ht="12.75">
      <c r="A25" s="465">
        <v>1991</v>
      </c>
      <c r="B25" s="805" t="s">
        <v>164</v>
      </c>
      <c r="C25" s="806" t="s">
        <v>164</v>
      </c>
      <c r="D25" s="806">
        <v>77.532701525841759</v>
      </c>
      <c r="E25" s="806">
        <v>103.16960395544216</v>
      </c>
      <c r="F25" s="806">
        <v>96.938940200923781</v>
      </c>
      <c r="G25" s="806">
        <v>87.288452140709452</v>
      </c>
      <c r="H25" s="806">
        <v>86.201521062251174</v>
      </c>
      <c r="I25" s="806">
        <v>87.375475070901217</v>
      </c>
      <c r="J25" s="806">
        <v>102.97836803098359</v>
      </c>
      <c r="K25" s="806">
        <v>76.792953190318826</v>
      </c>
      <c r="L25" s="806">
        <v>92.448055223494535</v>
      </c>
      <c r="M25" s="807" t="s">
        <v>164</v>
      </c>
    </row>
    <row r="26" spans="1:13" ht="12.75">
      <c r="A26" s="465">
        <v>1992</v>
      </c>
      <c r="B26" s="805" t="s">
        <v>164</v>
      </c>
      <c r="C26" s="806" t="s">
        <v>164</v>
      </c>
      <c r="D26" s="806">
        <v>84.535592086636896</v>
      </c>
      <c r="E26" s="806">
        <v>97.577356613405286</v>
      </c>
      <c r="F26" s="806">
        <v>90.826318235255172</v>
      </c>
      <c r="G26" s="806">
        <v>88.133585902832039</v>
      </c>
      <c r="H26" s="806">
        <v>87.373350832101494</v>
      </c>
      <c r="I26" s="806">
        <v>88.308523721279087</v>
      </c>
      <c r="J26" s="806">
        <v>98.950011561076664</v>
      </c>
      <c r="K26" s="806">
        <v>81.367430212052042</v>
      </c>
      <c r="L26" s="806">
        <v>95.16311130099858</v>
      </c>
      <c r="M26" s="807" t="s">
        <v>164</v>
      </c>
    </row>
    <row r="27" spans="1:13" ht="12.75">
      <c r="A27" s="465">
        <v>1993</v>
      </c>
      <c r="B27" s="805" t="s">
        <v>164</v>
      </c>
      <c r="C27" s="806" t="s">
        <v>164</v>
      </c>
      <c r="D27" s="806">
        <v>98.057423023423141</v>
      </c>
      <c r="E27" s="806">
        <v>97.108075309506404</v>
      </c>
      <c r="F27" s="806">
        <v>95.405251947155691</v>
      </c>
      <c r="G27" s="806">
        <v>87.025439779981042</v>
      </c>
      <c r="H27" s="806">
        <v>86.9811464656201</v>
      </c>
      <c r="I27" s="806">
        <v>88.900848983297479</v>
      </c>
      <c r="J27" s="806">
        <v>91.671348967654723</v>
      </c>
      <c r="K27" s="806">
        <v>86.467069365824386</v>
      </c>
      <c r="L27" s="806">
        <v>99.20284906357503</v>
      </c>
      <c r="M27" s="807" t="s">
        <v>164</v>
      </c>
    </row>
    <row r="28" spans="1:13" ht="12.75">
      <c r="A28" s="465">
        <v>1994</v>
      </c>
      <c r="B28" s="805" t="s">
        <v>164</v>
      </c>
      <c r="C28" s="806" t="s">
        <v>164</v>
      </c>
      <c r="D28" s="806">
        <v>100.8474988631617</v>
      </c>
      <c r="E28" s="806">
        <v>102.29080390607162</v>
      </c>
      <c r="F28" s="806">
        <v>102.56009629000279</v>
      </c>
      <c r="G28" s="806">
        <v>93.82780369505501</v>
      </c>
      <c r="H28" s="806">
        <v>90.487200280590102</v>
      </c>
      <c r="I28" s="806">
        <v>93.879951049754297</v>
      </c>
      <c r="J28" s="806">
        <v>97.884610659960444</v>
      </c>
      <c r="K28" s="806">
        <v>92.694031517284117</v>
      </c>
      <c r="L28" s="806">
        <v>100.04563737053984</v>
      </c>
      <c r="M28" s="807" t="s">
        <v>164</v>
      </c>
    </row>
    <row r="29" spans="1:13" ht="12.75">
      <c r="A29" s="465">
        <v>1995</v>
      </c>
      <c r="B29" s="805" t="s">
        <v>164</v>
      </c>
      <c r="C29" s="806" t="s">
        <v>164</v>
      </c>
      <c r="D29" s="806">
        <v>100</v>
      </c>
      <c r="E29" s="806">
        <v>100</v>
      </c>
      <c r="F29" s="806">
        <v>100</v>
      </c>
      <c r="G29" s="806">
        <v>100</v>
      </c>
      <c r="H29" s="806">
        <v>100</v>
      </c>
      <c r="I29" s="806">
        <v>100</v>
      </c>
      <c r="J29" s="806">
        <v>100</v>
      </c>
      <c r="K29" s="806">
        <v>100</v>
      </c>
      <c r="L29" s="806">
        <v>100</v>
      </c>
      <c r="M29" s="807" t="s">
        <v>164</v>
      </c>
    </row>
    <row r="30" spans="1:13" ht="12.75">
      <c r="A30" s="465">
        <v>1996</v>
      </c>
      <c r="B30" s="805" t="s">
        <v>164</v>
      </c>
      <c r="C30" s="806" t="s">
        <v>164</v>
      </c>
      <c r="D30" s="806">
        <v>100.63959816665174</v>
      </c>
      <c r="E30" s="806">
        <v>95.870081559737798</v>
      </c>
      <c r="F30" s="806">
        <v>99.710645049910056</v>
      </c>
      <c r="G30" s="806">
        <v>100.43960076145039</v>
      </c>
      <c r="H30" s="806">
        <v>104.66780846427775</v>
      </c>
      <c r="I30" s="806">
        <v>100.04805282438095</v>
      </c>
      <c r="J30" s="806">
        <v>95.735367366594673</v>
      </c>
      <c r="K30" s="806">
        <v>95.238079580995304</v>
      </c>
      <c r="L30" s="806">
        <v>102.02762032265697</v>
      </c>
      <c r="M30" s="807" t="s">
        <v>164</v>
      </c>
    </row>
    <row r="31" spans="1:13" ht="12.75">
      <c r="A31" s="465">
        <v>1997</v>
      </c>
      <c r="B31" s="805" t="s">
        <v>164</v>
      </c>
      <c r="C31" s="806" t="s">
        <v>164</v>
      </c>
      <c r="D31" s="806">
        <v>94.751135986241493</v>
      </c>
      <c r="E31" s="806">
        <v>98.290488164923076</v>
      </c>
      <c r="F31" s="806">
        <v>102.70413780238015</v>
      </c>
      <c r="G31" s="806">
        <v>102.75098088856524</v>
      </c>
      <c r="H31" s="806">
        <v>110.67331294075713</v>
      </c>
      <c r="I31" s="806">
        <v>99.3995384725593</v>
      </c>
      <c r="J31" s="806">
        <v>92.823169319042506</v>
      </c>
      <c r="K31" s="806">
        <v>96.370045578938502</v>
      </c>
      <c r="L31" s="806">
        <v>103.94724815938845</v>
      </c>
      <c r="M31" s="807" t="s">
        <v>164</v>
      </c>
    </row>
    <row r="32" spans="1:13" ht="12.75">
      <c r="A32" s="465">
        <v>1998</v>
      </c>
      <c r="B32" s="805" t="s">
        <v>164</v>
      </c>
      <c r="C32" s="806" t="s">
        <v>164</v>
      </c>
      <c r="D32" s="806">
        <v>95.405421706961235</v>
      </c>
      <c r="E32" s="806">
        <v>102.76070250989187</v>
      </c>
      <c r="F32" s="806">
        <v>103.42646655305951</v>
      </c>
      <c r="G32" s="806">
        <v>102.36301829544095</v>
      </c>
      <c r="H32" s="806">
        <v>115.71651340558556</v>
      </c>
      <c r="I32" s="806">
        <v>100.66930791723873</v>
      </c>
      <c r="J32" s="806">
        <v>91.581470071763064</v>
      </c>
      <c r="K32" s="806">
        <v>94.14261763429927</v>
      </c>
      <c r="L32" s="806">
        <v>109.08795876018847</v>
      </c>
      <c r="M32" s="807" t="s">
        <v>164</v>
      </c>
    </row>
    <row r="33" spans="1:13" ht="12.75">
      <c r="A33" s="465">
        <v>1999</v>
      </c>
      <c r="B33" s="805" t="s">
        <v>164</v>
      </c>
      <c r="C33" s="806" t="s">
        <v>164</v>
      </c>
      <c r="D33" s="806">
        <v>87.646521283210461</v>
      </c>
      <c r="E33" s="806">
        <v>103.23359925678113</v>
      </c>
      <c r="F33" s="806">
        <v>105.36266917119582</v>
      </c>
      <c r="G33" s="806">
        <v>102.51971451582411</v>
      </c>
      <c r="H33" s="806">
        <v>115.58993102114474</v>
      </c>
      <c r="I33" s="806">
        <v>99.394190721891192</v>
      </c>
      <c r="J33" s="806">
        <v>92.371630596031764</v>
      </c>
      <c r="K33" s="806">
        <v>95.592589930961338</v>
      </c>
      <c r="L33" s="806">
        <v>116.4182303035787</v>
      </c>
      <c r="M33" s="807" t="s">
        <v>164</v>
      </c>
    </row>
    <row r="34" spans="1:13" ht="12.75">
      <c r="A34" s="465">
        <v>2000</v>
      </c>
      <c r="B34" s="805" t="s">
        <v>164</v>
      </c>
      <c r="C34" s="806" t="s">
        <v>164</v>
      </c>
      <c r="D34" s="806">
        <v>97.739422476335108</v>
      </c>
      <c r="E34" s="806">
        <v>109.58566125634894</v>
      </c>
      <c r="F34" s="806">
        <v>112.33291784048043</v>
      </c>
      <c r="G34" s="806">
        <v>105.56343515308548</v>
      </c>
      <c r="H34" s="806">
        <v>118.69679263803634</v>
      </c>
      <c r="I34" s="806">
        <v>107.67597872172979</v>
      </c>
      <c r="J34" s="806">
        <v>93.781459856967302</v>
      </c>
      <c r="K34" s="806">
        <v>101.48113674345608</v>
      </c>
      <c r="L34" s="806">
        <v>121.06972869851398</v>
      </c>
      <c r="M34" s="807" t="s">
        <v>164</v>
      </c>
    </row>
    <row r="35" spans="1:13" ht="12.75">
      <c r="A35" s="465">
        <v>2001</v>
      </c>
      <c r="B35" s="805" t="s">
        <v>164</v>
      </c>
      <c r="C35" s="806" t="s">
        <v>164</v>
      </c>
      <c r="D35" s="806">
        <v>95.078337942003742</v>
      </c>
      <c r="E35" s="806">
        <v>108.24343363865229</v>
      </c>
      <c r="F35" s="806">
        <v>111.59795334849819</v>
      </c>
      <c r="G35" s="806">
        <v>107.67219395161095</v>
      </c>
      <c r="H35" s="806">
        <v>112.03562913342654</v>
      </c>
      <c r="I35" s="806">
        <v>108.55754676760297</v>
      </c>
      <c r="J35" s="806">
        <v>92.222548513036173</v>
      </c>
      <c r="K35" s="806">
        <v>98.223699573279703</v>
      </c>
      <c r="L35" s="806">
        <v>124.6251347971445</v>
      </c>
      <c r="M35" s="807" t="s">
        <v>164</v>
      </c>
    </row>
    <row r="36" spans="1:13" ht="12.75">
      <c r="A36" s="465">
        <v>2002</v>
      </c>
      <c r="B36" s="805" t="s">
        <v>164</v>
      </c>
      <c r="C36" s="806" t="s">
        <v>164</v>
      </c>
      <c r="D36" s="806">
        <v>91.322207565047776</v>
      </c>
      <c r="E36" s="806">
        <v>111.62906709079346</v>
      </c>
      <c r="F36" s="806">
        <v>109.65982978188522</v>
      </c>
      <c r="G36" s="806">
        <v>108.84664979266759</v>
      </c>
      <c r="H36" s="806">
        <v>106.54962042642227</v>
      </c>
      <c r="I36" s="806">
        <v>105.41659670759229</v>
      </c>
      <c r="J36" s="806">
        <v>94.702275842749913</v>
      </c>
      <c r="K36" s="806">
        <v>98.111666553211862</v>
      </c>
      <c r="L36" s="806">
        <v>138.40777005296709</v>
      </c>
      <c r="M36" s="807" t="s">
        <v>164</v>
      </c>
    </row>
    <row r="37" spans="1:13" ht="12.75">
      <c r="A37" s="465">
        <v>2003</v>
      </c>
      <c r="B37" s="805" t="s">
        <v>164</v>
      </c>
      <c r="C37" s="806" t="s">
        <v>164</v>
      </c>
      <c r="D37" s="806">
        <v>93.075226238808881</v>
      </c>
      <c r="E37" s="806">
        <v>112.2966372411134</v>
      </c>
      <c r="F37" s="806">
        <v>113.6283448308172</v>
      </c>
      <c r="G37" s="806">
        <v>107.23961794997186</v>
      </c>
      <c r="H37" s="806">
        <v>114.84000600140936</v>
      </c>
      <c r="I37" s="806">
        <v>105.44198396702731</v>
      </c>
      <c r="J37" s="806">
        <v>94.404641248484566</v>
      </c>
      <c r="K37" s="806">
        <v>98.569326733642256</v>
      </c>
      <c r="L37" s="806">
        <v>140.5641523523513</v>
      </c>
      <c r="M37" s="807" t="s">
        <v>164</v>
      </c>
    </row>
    <row r="38" spans="1:13" ht="12.75">
      <c r="A38" s="465">
        <v>2004</v>
      </c>
      <c r="B38" s="805" t="s">
        <v>164</v>
      </c>
      <c r="C38" s="806" t="s">
        <v>164</v>
      </c>
      <c r="D38" s="806">
        <v>94.123459185644563</v>
      </c>
      <c r="E38" s="806">
        <v>117.00461031755391</v>
      </c>
      <c r="F38" s="806">
        <v>109.54402668498919</v>
      </c>
      <c r="G38" s="806">
        <v>108.68222702250777</v>
      </c>
      <c r="H38" s="806">
        <v>122.11154157426459</v>
      </c>
      <c r="I38" s="806">
        <v>113.74796058633854</v>
      </c>
      <c r="J38" s="806">
        <v>94.265339598827339</v>
      </c>
      <c r="K38" s="806">
        <v>103.448328624731</v>
      </c>
      <c r="L38" s="806">
        <v>146.31613291513528</v>
      </c>
      <c r="M38" s="807" t="s">
        <v>164</v>
      </c>
    </row>
    <row r="39" spans="1:13" ht="12.75">
      <c r="A39" s="465">
        <v>2005</v>
      </c>
      <c r="B39" s="805" t="s">
        <v>164</v>
      </c>
      <c r="C39" s="806" t="s">
        <v>164</v>
      </c>
      <c r="D39" s="806">
        <v>96.578928145542264</v>
      </c>
      <c r="E39" s="806">
        <v>117.04598587863165</v>
      </c>
      <c r="F39" s="806">
        <v>107.16922065382954</v>
      </c>
      <c r="G39" s="806">
        <v>109.92935035669974</v>
      </c>
      <c r="H39" s="806">
        <v>131.13603814895876</v>
      </c>
      <c r="I39" s="806">
        <v>120.3582662665148</v>
      </c>
      <c r="J39" s="806">
        <v>92.538710613514269</v>
      </c>
      <c r="K39" s="806">
        <v>106.66184936821553</v>
      </c>
      <c r="L39" s="806">
        <v>152.05311542215284</v>
      </c>
      <c r="M39" s="807" t="s">
        <v>164</v>
      </c>
    </row>
    <row r="40" spans="1:13" ht="12.75">
      <c r="A40" s="465">
        <v>2006</v>
      </c>
      <c r="B40" s="805" t="s">
        <v>164</v>
      </c>
      <c r="C40" s="806" t="s">
        <v>164</v>
      </c>
      <c r="D40" s="806">
        <v>104.23798300869362</v>
      </c>
      <c r="E40" s="806">
        <v>116.09531422041803</v>
      </c>
      <c r="F40" s="806">
        <v>114.42529170691616</v>
      </c>
      <c r="G40" s="806">
        <v>108.2666380754322</v>
      </c>
      <c r="H40" s="806">
        <v>139.96880388486952</v>
      </c>
      <c r="I40" s="806">
        <v>118.46422638693268</v>
      </c>
      <c r="J40" s="806">
        <v>92.226939675734968</v>
      </c>
      <c r="K40" s="806">
        <v>113.74718560361161</v>
      </c>
      <c r="L40" s="806">
        <v>154.68144531246114</v>
      </c>
      <c r="M40" s="807" t="s">
        <v>164</v>
      </c>
    </row>
    <row r="41" spans="1:13" ht="12.75">
      <c r="A41" s="466">
        <v>2007</v>
      </c>
      <c r="B41" s="808" t="s">
        <v>164</v>
      </c>
      <c r="C41" s="517" t="s">
        <v>164</v>
      </c>
      <c r="D41" s="517">
        <v>108.01013580265966</v>
      </c>
      <c r="E41" s="517">
        <v>114.09705543343047</v>
      </c>
      <c r="F41" s="517">
        <v>107.92007348896891</v>
      </c>
      <c r="G41" s="517">
        <v>108.85593623142745</v>
      </c>
      <c r="H41" s="517" t="s">
        <v>164</v>
      </c>
      <c r="I41" s="517">
        <v>119.31773512280307</v>
      </c>
      <c r="J41" s="517">
        <v>95.739015228626158</v>
      </c>
      <c r="K41" s="517">
        <v>120.45545763579925</v>
      </c>
      <c r="L41" s="517">
        <v>161.36484839756568</v>
      </c>
      <c r="M41" s="809" t="s">
        <v>164</v>
      </c>
    </row>
    <row r="42" spans="1:13" ht="12.75">
      <c r="A42" s="482"/>
      <c r="B42" s="482"/>
      <c r="C42" s="482"/>
      <c r="D42" s="482"/>
      <c r="E42" s="482"/>
      <c r="F42" s="482"/>
      <c r="G42" s="482"/>
      <c r="H42" s="482"/>
      <c r="I42" s="482"/>
      <c r="J42" s="482"/>
      <c r="K42" s="482"/>
      <c r="L42" s="482"/>
      <c r="M42" s="482"/>
    </row>
    <row r="43" spans="1:13" ht="12.75">
      <c r="A43" s="796"/>
      <c r="B43" s="824" t="s">
        <v>762</v>
      </c>
      <c r="C43" s="796"/>
      <c r="D43" s="796"/>
      <c r="E43" s="796"/>
      <c r="F43" s="796"/>
      <c r="G43" s="796"/>
      <c r="H43" s="796"/>
      <c r="I43" s="796"/>
      <c r="J43" s="796"/>
      <c r="K43" s="796"/>
      <c r="L43" s="796"/>
      <c r="M43" s="796"/>
    </row>
    <row r="44" spans="1:13" ht="12.75">
      <c r="A44" s="815" t="s">
        <v>901</v>
      </c>
      <c r="B44" s="858" t="str">
        <f t="shared" ref="B44:M44" si="0">IF(ISERROR((POWER(VLOOKUP(VALUE(RIGHT($A44,4)),$A$3:$M$42,COLUMN(B$42),)/VLOOKUP(VALUE(LEFT($A44,4)),$A$3:$M$42,COLUMN(B$42),),1/(VALUE(RIGHT($A44,4))-VALUE(LEFT($A44,4))))-1)*100),"n.a.",(POWER(VLOOKUP(VALUE(RIGHT($A44,4)),$A$3:$M$42,COLUMN(B$42),)/VLOOKUP(VALUE(LEFT($A44,4)),$A$3:$M$42,COLUMN(B$42),),1/(VALUE(RIGHT($A44,4))-VALUE(LEFT($A44,4))))-1)*100)</f>
        <v>n.a.</v>
      </c>
      <c r="C44" s="821" t="str">
        <f t="shared" si="0"/>
        <v>n.a.</v>
      </c>
      <c r="D44" s="821">
        <f t="shared" si="0"/>
        <v>3.2400011829191167</v>
      </c>
      <c r="E44" s="821">
        <f t="shared" si="0"/>
        <v>-5.4481026582135712</v>
      </c>
      <c r="F44" s="821">
        <f t="shared" si="0"/>
        <v>1.7020414871375511</v>
      </c>
      <c r="G44" s="821">
        <f t="shared" si="0"/>
        <v>2.3172239636905623</v>
      </c>
      <c r="H44" s="821">
        <f t="shared" si="0"/>
        <v>3.6758165382528629</v>
      </c>
      <c r="I44" s="821">
        <f t="shared" si="0"/>
        <v>3.0864580660380003</v>
      </c>
      <c r="J44" s="821">
        <f t="shared" si="0"/>
        <v>1.2438395021374227</v>
      </c>
      <c r="K44" s="821">
        <f t="shared" si="0"/>
        <v>2.2940666620008487</v>
      </c>
      <c r="L44" s="821">
        <f t="shared" si="0"/>
        <v>3.5563018002075175</v>
      </c>
      <c r="M44" s="822" t="str">
        <f t="shared" si="0"/>
        <v>n.a.</v>
      </c>
    </row>
    <row r="45" spans="1:13" ht="12.75">
      <c r="A45" s="482"/>
      <c r="B45" s="482"/>
      <c r="C45" s="482"/>
      <c r="D45" s="482"/>
      <c r="E45" s="482"/>
      <c r="F45" s="482"/>
      <c r="G45" s="482"/>
      <c r="H45" s="482"/>
      <c r="I45" s="482"/>
      <c r="J45" s="482"/>
      <c r="K45" s="482"/>
      <c r="L45" s="482"/>
      <c r="M45" s="482"/>
    </row>
    <row r="46" spans="1:13" ht="12.75">
      <c r="A46" s="482" t="s">
        <v>772</v>
      </c>
      <c r="B46" s="482" t="s">
        <v>900</v>
      </c>
      <c r="C46" s="482"/>
      <c r="D46" s="482"/>
      <c r="E46" s="482"/>
      <c r="F46" s="482"/>
      <c r="G46" s="482"/>
      <c r="H46" s="482"/>
      <c r="I46" s="482"/>
      <c r="J46" s="482"/>
      <c r="K46" s="482"/>
      <c r="L46" s="482"/>
      <c r="M46" s="482"/>
    </row>
  </sheetData>
  <pageMargins left="0.70866141732283472" right="0.70866141732283472" top="0.74803149606299213" bottom="0.74803149606299213" header="0.31496062992125984" footer="0.31496062992125984"/>
  <pageSetup scale="85" orientation="landscape" horizontalDpi="0" verticalDpi="0" r:id="rId1"/>
</worksheet>
</file>

<file path=xl/worksheets/sheet82.xml><?xml version="1.0" encoding="utf-8"?>
<worksheet xmlns="http://schemas.openxmlformats.org/spreadsheetml/2006/main" xmlns:r="http://schemas.openxmlformats.org/officeDocument/2006/relationships">
  <dimension ref="A1:M13"/>
  <sheetViews>
    <sheetView zoomScaleNormal="100" workbookViewId="0"/>
  </sheetViews>
  <sheetFormatPr defaultRowHeight="11.25"/>
  <cols>
    <col min="1" max="1" width="40.7109375" style="766" customWidth="1"/>
    <col min="2" max="13" width="10.7109375" style="766" customWidth="1"/>
    <col min="14" max="16384" width="9.140625" style="766"/>
  </cols>
  <sheetData>
    <row r="1" spans="1:13" ht="12.75">
      <c r="A1" s="843" t="s">
        <v>913</v>
      </c>
    </row>
    <row r="2" spans="1:13" ht="12" thickBot="1"/>
    <row r="3" spans="1:13" ht="23.25" thickBot="1">
      <c r="A3" s="857"/>
      <c r="B3" s="856" t="s">
        <v>155</v>
      </c>
      <c r="C3" s="856" t="s">
        <v>154</v>
      </c>
      <c r="D3" s="856" t="s">
        <v>153</v>
      </c>
      <c r="E3" s="856" t="s">
        <v>152</v>
      </c>
      <c r="F3" s="856" t="s">
        <v>151</v>
      </c>
      <c r="G3" s="856" t="s">
        <v>150</v>
      </c>
      <c r="H3" s="856" t="s">
        <v>149</v>
      </c>
      <c r="I3" s="856" t="s">
        <v>305</v>
      </c>
      <c r="J3" s="856" t="s">
        <v>146</v>
      </c>
      <c r="K3" s="856" t="s">
        <v>145</v>
      </c>
      <c r="L3" s="856" t="s">
        <v>144</v>
      </c>
      <c r="M3" s="855" t="s">
        <v>143</v>
      </c>
    </row>
    <row r="4" spans="1:13">
      <c r="A4" s="853"/>
      <c r="B4" s="1280" t="s">
        <v>912</v>
      </c>
      <c r="C4" s="1281"/>
      <c r="D4" s="1281"/>
      <c r="E4" s="1281"/>
      <c r="F4" s="1281"/>
      <c r="G4" s="1281"/>
      <c r="H4" s="1281"/>
      <c r="I4" s="1281"/>
      <c r="J4" s="1281"/>
      <c r="K4" s="1281"/>
      <c r="L4" s="1281"/>
      <c r="M4" s="1282"/>
    </row>
    <row r="5" spans="1:13">
      <c r="A5" s="852" t="s">
        <v>157</v>
      </c>
      <c r="B5" s="851">
        <v>2.9889497277039379</v>
      </c>
      <c r="C5" s="851">
        <v>1.2672870160125083</v>
      </c>
      <c r="D5" s="851">
        <v>5.8771392408431433</v>
      </c>
      <c r="E5" s="851">
        <v>0.85099040059573028</v>
      </c>
      <c r="F5" s="851">
        <v>2.9586176239746464</v>
      </c>
      <c r="G5" s="851">
        <v>3.3462848235314979</v>
      </c>
      <c r="H5" s="851">
        <v>1.2362520515992292</v>
      </c>
      <c r="I5" s="851">
        <v>-0.92863645455664168</v>
      </c>
      <c r="J5" s="851">
        <v>2.2101470092723785</v>
      </c>
      <c r="K5" s="851">
        <v>3.063297312134261</v>
      </c>
      <c r="L5" s="851">
        <v>8.4370669535332343</v>
      </c>
      <c r="M5" s="850">
        <v>2.7236663514997206</v>
      </c>
    </row>
    <row r="6" spans="1:13">
      <c r="A6" s="849" t="s">
        <v>911</v>
      </c>
      <c r="B6" s="848" t="s">
        <v>164</v>
      </c>
      <c r="C6" s="848" t="s">
        <v>164</v>
      </c>
      <c r="D6" s="848">
        <v>3.1225009986992402</v>
      </c>
      <c r="E6" s="848">
        <v>1.7409585416323869</v>
      </c>
      <c r="F6" s="848">
        <v>2.5823543280943939</v>
      </c>
      <c r="G6" s="848">
        <v>0.90300269490102281</v>
      </c>
      <c r="H6" s="848">
        <v>2.6670590530428973</v>
      </c>
      <c r="I6" s="848">
        <v>-1.4513055036206146</v>
      </c>
      <c r="J6" s="848">
        <v>1.7325771929643574</v>
      </c>
      <c r="K6" s="848">
        <v>5.966952409060311</v>
      </c>
      <c r="L6" s="848">
        <v>10.534358963808742</v>
      </c>
      <c r="M6" s="847" t="s">
        <v>164</v>
      </c>
    </row>
    <row r="7" spans="1:13">
      <c r="A7" s="854" t="s">
        <v>910</v>
      </c>
      <c r="B7" s="851" t="s">
        <v>164</v>
      </c>
      <c r="C7" s="851" t="s">
        <v>164</v>
      </c>
      <c r="D7" s="851">
        <v>7.393557893519942</v>
      </c>
      <c r="E7" s="851">
        <v>1.4324787644946602</v>
      </c>
      <c r="F7" s="851">
        <v>3.28363191329617</v>
      </c>
      <c r="G7" s="851">
        <v>3.7310551066773945</v>
      </c>
      <c r="H7" s="851">
        <v>0.85698596348144918</v>
      </c>
      <c r="I7" s="851">
        <v>2.8903066449667669</v>
      </c>
      <c r="J7" s="851">
        <v>4.1487659089275652</v>
      </c>
      <c r="K7" s="851">
        <v>2.8176000751776176</v>
      </c>
      <c r="L7" s="851">
        <v>4.5108177403538008</v>
      </c>
      <c r="M7" s="850" t="s">
        <v>164</v>
      </c>
    </row>
    <row r="8" spans="1:13">
      <c r="A8" s="853" t="s">
        <v>293</v>
      </c>
      <c r="B8" s="848">
        <v>0.6657631490491811</v>
      </c>
      <c r="C8" s="848">
        <v>3.4411789455099262</v>
      </c>
      <c r="D8" s="848">
        <v>5.2983589159645517</v>
      </c>
      <c r="E8" s="848">
        <v>6.9425354738841039</v>
      </c>
      <c r="F8" s="848">
        <v>2.567196084570722</v>
      </c>
      <c r="G8" s="848">
        <v>3.1829759375255007</v>
      </c>
      <c r="H8" s="848">
        <v>2.2225201250525739</v>
      </c>
      <c r="I8" s="848">
        <v>1.7414887544608737</v>
      </c>
      <c r="J8" s="848">
        <v>1.3282143624950171</v>
      </c>
      <c r="K8" s="848">
        <v>3.2169872279695921</v>
      </c>
      <c r="L8" s="848">
        <v>0.95531936938861861</v>
      </c>
      <c r="M8" s="847">
        <v>0.95043170124844423</v>
      </c>
    </row>
    <row r="9" spans="1:13">
      <c r="A9" s="852" t="s">
        <v>909</v>
      </c>
      <c r="B9" s="851">
        <v>1.5920717364582337</v>
      </c>
      <c r="C9" s="851">
        <v>1.0926867238864713</v>
      </c>
      <c r="D9" s="851">
        <v>6.6639327892548339</v>
      </c>
      <c r="E9" s="851">
        <v>1.1274529575477921</v>
      </c>
      <c r="F9" s="851">
        <v>3.556053728670161</v>
      </c>
      <c r="G9" s="851">
        <v>3.4105222928779932</v>
      </c>
      <c r="H9" s="851">
        <v>2.4377857493807609</v>
      </c>
      <c r="I9" s="851">
        <v>3.5937980276215864</v>
      </c>
      <c r="J9" s="851">
        <v>1.8641431979946166</v>
      </c>
      <c r="K9" s="851">
        <v>2.47012573017662</v>
      </c>
      <c r="L9" s="851">
        <v>2.3627617316394289</v>
      </c>
      <c r="M9" s="850">
        <v>0.64249433923881938</v>
      </c>
    </row>
    <row r="10" spans="1:13">
      <c r="A10" s="853" t="s">
        <v>908</v>
      </c>
      <c r="B10" s="848">
        <v>5.5379284031049858</v>
      </c>
      <c r="C10" s="848">
        <v>1.7883579082101475</v>
      </c>
      <c r="D10" s="848">
        <v>3.0227219065373845</v>
      </c>
      <c r="E10" s="848">
        <v>2.9887923435757413</v>
      </c>
      <c r="F10" s="848">
        <v>3.265240959578386</v>
      </c>
      <c r="G10" s="848">
        <v>2.3165688175741606</v>
      </c>
      <c r="H10" s="848">
        <v>4.1103776328634156</v>
      </c>
      <c r="I10" s="848">
        <v>0.60362859614657705</v>
      </c>
      <c r="J10" s="848">
        <v>4.2490853567629383</v>
      </c>
      <c r="K10" s="848">
        <v>1.0022993134250369</v>
      </c>
      <c r="L10" s="848">
        <v>3.7688915355923447</v>
      </c>
      <c r="M10" s="847">
        <v>2.3205625437050292</v>
      </c>
    </row>
    <row r="11" spans="1:13">
      <c r="A11" s="852" t="s">
        <v>907</v>
      </c>
      <c r="B11" s="851">
        <v>3.26980563151964</v>
      </c>
      <c r="C11" s="851">
        <v>2.7379252430665968</v>
      </c>
      <c r="D11" s="851">
        <v>4.6505624761292719</v>
      </c>
      <c r="E11" s="851">
        <v>-1.8098852545375799</v>
      </c>
      <c r="F11" s="851">
        <v>2.3094450173761327</v>
      </c>
      <c r="G11" s="851">
        <v>2.7248725260362594</v>
      </c>
      <c r="H11" s="851">
        <v>1.8780762119330108</v>
      </c>
      <c r="I11" s="851">
        <v>2.660979932259333</v>
      </c>
      <c r="J11" s="851">
        <v>1.1271181649000317</v>
      </c>
      <c r="K11" s="851">
        <v>3.1867206239142964</v>
      </c>
      <c r="L11" s="851">
        <v>3.8476623337874383</v>
      </c>
      <c r="M11" s="850">
        <v>2.2473730333894437</v>
      </c>
    </row>
    <row r="12" spans="1:13">
      <c r="A12" s="849" t="s">
        <v>324</v>
      </c>
      <c r="B12" s="848" t="s">
        <v>164</v>
      </c>
      <c r="C12" s="848" t="s">
        <v>164</v>
      </c>
      <c r="D12" s="848">
        <v>7.4764216560244012</v>
      </c>
      <c r="E12" s="848">
        <v>11.614896270438479</v>
      </c>
      <c r="F12" s="848">
        <v>3.6406934666282087</v>
      </c>
      <c r="G12" s="848">
        <v>4.4166588622949421</v>
      </c>
      <c r="H12" s="848">
        <v>1.6774091391097423</v>
      </c>
      <c r="I12" s="848">
        <v>2.7280792434893231</v>
      </c>
      <c r="J12" s="848">
        <v>1.9011713836570632</v>
      </c>
      <c r="K12" s="848">
        <v>5.1457738210732851</v>
      </c>
      <c r="L12" s="848">
        <v>4.6094147645379557</v>
      </c>
      <c r="M12" s="847" t="s">
        <v>164</v>
      </c>
    </row>
    <row r="13" spans="1:13" ht="12" thickBot="1">
      <c r="A13" s="846" t="s">
        <v>906</v>
      </c>
      <c r="B13" s="845" t="s">
        <v>164</v>
      </c>
      <c r="C13" s="845" t="s">
        <v>164</v>
      </c>
      <c r="D13" s="845">
        <v>3.2400011829191167</v>
      </c>
      <c r="E13" s="845">
        <v>-5.4481026582135712</v>
      </c>
      <c r="F13" s="845">
        <v>1.7020414871375511</v>
      </c>
      <c r="G13" s="845">
        <v>2.3172239636905623</v>
      </c>
      <c r="H13" s="845">
        <v>3.6758165382528629</v>
      </c>
      <c r="I13" s="845">
        <v>3.0864580660380003</v>
      </c>
      <c r="J13" s="845">
        <v>1.2438395021374227</v>
      </c>
      <c r="K13" s="845">
        <v>2.2940666620008487</v>
      </c>
      <c r="L13" s="845">
        <v>3.5563018002075175</v>
      </c>
      <c r="M13" s="844" t="s">
        <v>164</v>
      </c>
    </row>
  </sheetData>
  <mergeCells count="1">
    <mergeCell ref="B4:M4"/>
  </mergeCells>
  <pageMargins left="0.70866141732283472" right="0.70866141732283472" top="0.74803149606299213" bottom="0.74803149606299213" header="0.31496062992125984" footer="0.31496062992125984"/>
  <pageSetup scale="70" orientation="landscape" horizontalDpi="0" verticalDpi="0" r:id="rId1"/>
</worksheet>
</file>

<file path=xl/worksheets/sheet9.xml><?xml version="1.0" encoding="utf-8"?>
<worksheet xmlns="http://schemas.openxmlformats.org/spreadsheetml/2006/main" xmlns:r="http://schemas.openxmlformats.org/officeDocument/2006/relationships">
  <sheetPr>
    <tabColor rgb="FF92D050"/>
    <pageSetUpPr fitToPage="1"/>
  </sheetPr>
  <dimension ref="A1:V22"/>
  <sheetViews>
    <sheetView view="pageBreakPreview" zoomScaleNormal="100" zoomScaleSheetLayoutView="100" workbookViewId="0"/>
  </sheetViews>
  <sheetFormatPr defaultRowHeight="12.75"/>
  <cols>
    <col min="1" max="1" width="7.7109375" style="19" customWidth="1"/>
    <col min="2" max="16" width="12.7109375" style="19" customWidth="1"/>
    <col min="17" max="20" width="8.140625" style="19" bestFit="1" customWidth="1"/>
    <col min="21" max="21" width="9.140625" style="19"/>
    <col min="22" max="22" width="8.140625" style="19" bestFit="1" customWidth="1"/>
    <col min="23" max="16384" width="9.140625" style="19"/>
  </cols>
  <sheetData>
    <row r="1" spans="1:22" ht="15.75">
      <c r="A1" s="542" t="s">
        <v>857</v>
      </c>
    </row>
    <row r="2" spans="1:22" ht="15.75">
      <c r="A2" s="100"/>
    </row>
    <row r="3" spans="1:22" ht="15" customHeight="1">
      <c r="A3" s="136"/>
      <c r="B3" s="1134" t="s">
        <v>118</v>
      </c>
      <c r="C3" s="1135"/>
      <c r="D3" s="1136"/>
      <c r="E3" s="603" t="s">
        <v>219</v>
      </c>
      <c r="F3" s="1134" t="s">
        <v>117</v>
      </c>
      <c r="G3" s="1135"/>
      <c r="H3" s="1135"/>
      <c r="I3" s="1135"/>
      <c r="J3" s="1135"/>
      <c r="K3" s="1136"/>
      <c r="L3" s="1134" t="s">
        <v>116</v>
      </c>
      <c r="M3" s="1135"/>
      <c r="N3" s="1135"/>
      <c r="O3" s="1135"/>
      <c r="P3" s="1136"/>
    </row>
    <row r="4" spans="1:22" ht="75" customHeight="1">
      <c r="A4" s="182"/>
      <c r="B4" s="128" t="s">
        <v>184</v>
      </c>
      <c r="C4" s="128" t="s">
        <v>183</v>
      </c>
      <c r="D4" s="128" t="s">
        <v>182</v>
      </c>
      <c r="E4" s="128" t="s">
        <v>619</v>
      </c>
      <c r="F4" s="128" t="s">
        <v>192</v>
      </c>
      <c r="G4" s="128" t="s">
        <v>191</v>
      </c>
      <c r="H4" s="128" t="s">
        <v>190</v>
      </c>
      <c r="I4" s="128" t="s">
        <v>189</v>
      </c>
      <c r="J4" s="128" t="s">
        <v>188</v>
      </c>
      <c r="K4" s="128" t="s">
        <v>187</v>
      </c>
      <c r="L4" s="128" t="s">
        <v>175</v>
      </c>
      <c r="M4" s="128" t="s">
        <v>113</v>
      </c>
      <c r="N4" s="128" t="s">
        <v>112</v>
      </c>
      <c r="O4" s="128" t="s">
        <v>111</v>
      </c>
      <c r="P4" s="128" t="s">
        <v>110</v>
      </c>
    </row>
    <row r="5" spans="1:22" ht="30" customHeight="1">
      <c r="A5" s="600"/>
      <c r="B5" s="129" t="s">
        <v>104</v>
      </c>
      <c r="C5" s="129" t="s">
        <v>103</v>
      </c>
      <c r="D5" s="396" t="s">
        <v>102</v>
      </c>
      <c r="E5" s="129" t="s">
        <v>101</v>
      </c>
      <c r="F5" s="398" t="s">
        <v>100</v>
      </c>
      <c r="G5" s="129" t="s">
        <v>99</v>
      </c>
      <c r="H5" s="129" t="s">
        <v>98</v>
      </c>
      <c r="I5" s="129" t="s">
        <v>97</v>
      </c>
      <c r="J5" s="129" t="s">
        <v>96</v>
      </c>
      <c r="K5" s="129" t="s">
        <v>95</v>
      </c>
      <c r="L5" s="129" t="s">
        <v>94</v>
      </c>
      <c r="M5" s="128" t="s">
        <v>174</v>
      </c>
      <c r="N5" s="128" t="s">
        <v>173</v>
      </c>
      <c r="O5" s="128" t="s">
        <v>172</v>
      </c>
      <c r="P5" s="128" t="s">
        <v>171</v>
      </c>
      <c r="R5" s="17"/>
      <c r="S5" s="17" t="s">
        <v>186</v>
      </c>
      <c r="T5" s="17" t="s">
        <v>185</v>
      </c>
    </row>
    <row r="6" spans="1:22">
      <c r="A6" s="206">
        <v>1994</v>
      </c>
      <c r="B6" s="633">
        <v>165</v>
      </c>
      <c r="C6" s="634">
        <v>504</v>
      </c>
      <c r="D6" s="634">
        <v>683</v>
      </c>
      <c r="E6" s="636">
        <v>1296</v>
      </c>
      <c r="F6" s="634">
        <v>447</v>
      </c>
      <c r="G6" s="634">
        <v>1059</v>
      </c>
      <c r="H6" s="634">
        <f t="shared" ref="H6:H20" si="0">S6+T6</f>
        <v>1510</v>
      </c>
      <c r="I6" s="634">
        <v>1497</v>
      </c>
      <c r="J6" s="634">
        <v>271</v>
      </c>
      <c r="K6" s="634">
        <v>480</v>
      </c>
      <c r="L6" s="634">
        <v>78883</v>
      </c>
      <c r="M6" s="634">
        <f t="shared" ref="M6:M20" si="1">SUM(D6,H6:J6)</f>
        <v>3961</v>
      </c>
      <c r="N6" s="634">
        <f t="shared" ref="N6:N20" si="2">SUM(B6,F6:G6)</f>
        <v>1671</v>
      </c>
      <c r="O6" s="634">
        <f t="shared" ref="O6:O20" si="3">SUM(C6,E6,K6)</f>
        <v>2280</v>
      </c>
      <c r="P6" s="637">
        <f t="shared" ref="P6:P20" si="4">SUM(M6:O6)</f>
        <v>7912</v>
      </c>
      <c r="Q6" s="179">
        <f t="shared" ref="Q6:Q20" si="5">100*P6/L6</f>
        <v>10.030044496279301</v>
      </c>
      <c r="R6" s="17">
        <v>1994</v>
      </c>
      <c r="S6" s="17">
        <v>424</v>
      </c>
      <c r="T6" s="17">
        <v>1086</v>
      </c>
    </row>
    <row r="7" spans="1:22">
      <c r="A7" s="105">
        <v>1995</v>
      </c>
      <c r="B7" s="445">
        <v>151</v>
      </c>
      <c r="C7" s="446">
        <v>471</v>
      </c>
      <c r="D7" s="446">
        <v>833</v>
      </c>
      <c r="E7" s="638">
        <v>1263</v>
      </c>
      <c r="F7" s="446">
        <v>444</v>
      </c>
      <c r="G7" s="446">
        <v>1009</v>
      </c>
      <c r="H7" s="446">
        <f t="shared" si="0"/>
        <v>1389</v>
      </c>
      <c r="I7" s="446">
        <v>1368</v>
      </c>
      <c r="J7" s="446">
        <v>244</v>
      </c>
      <c r="K7" s="446">
        <v>407</v>
      </c>
      <c r="L7" s="446">
        <v>82012</v>
      </c>
      <c r="M7" s="446">
        <f t="shared" si="1"/>
        <v>3834</v>
      </c>
      <c r="N7" s="446">
        <f t="shared" si="2"/>
        <v>1604</v>
      </c>
      <c r="O7" s="446">
        <f t="shared" si="3"/>
        <v>2141</v>
      </c>
      <c r="P7" s="635">
        <f t="shared" si="4"/>
        <v>7579</v>
      </c>
      <c r="Q7" s="179">
        <f t="shared" si="5"/>
        <v>9.2413305369945853</v>
      </c>
      <c r="R7" s="17">
        <v>1995</v>
      </c>
      <c r="S7" s="17">
        <v>387</v>
      </c>
      <c r="T7" s="17">
        <v>1002</v>
      </c>
      <c r="V7" s="19">
        <f t="shared" ref="V7:V20" si="6">(Q7-Q6)/Q6</f>
        <v>-7.8635140609525006E-2</v>
      </c>
    </row>
    <row r="8" spans="1:22">
      <c r="A8" s="105">
        <v>1996</v>
      </c>
      <c r="B8" s="445">
        <v>153</v>
      </c>
      <c r="C8" s="446">
        <v>395</v>
      </c>
      <c r="D8" s="446">
        <v>789</v>
      </c>
      <c r="E8" s="638">
        <v>1311</v>
      </c>
      <c r="F8" s="446">
        <v>388</v>
      </c>
      <c r="G8" s="446">
        <v>971</v>
      </c>
      <c r="H8" s="446">
        <f t="shared" si="0"/>
        <v>1415</v>
      </c>
      <c r="I8" s="446">
        <v>1199</v>
      </c>
      <c r="J8" s="446">
        <v>222</v>
      </c>
      <c r="K8" s="446">
        <v>332</v>
      </c>
      <c r="L8" s="446">
        <v>79375</v>
      </c>
      <c r="M8" s="446">
        <f t="shared" si="1"/>
        <v>3625</v>
      </c>
      <c r="N8" s="446">
        <f t="shared" si="2"/>
        <v>1512</v>
      </c>
      <c r="O8" s="446">
        <f t="shared" si="3"/>
        <v>2038</v>
      </c>
      <c r="P8" s="635">
        <f t="shared" si="4"/>
        <v>7175</v>
      </c>
      <c r="Q8" s="179">
        <f t="shared" si="5"/>
        <v>9.0393700787401574</v>
      </c>
      <c r="R8" s="17">
        <v>1996</v>
      </c>
      <c r="S8" s="17">
        <v>307</v>
      </c>
      <c r="T8" s="17">
        <v>1108</v>
      </c>
      <c r="V8" s="19">
        <f t="shared" si="6"/>
        <v>-2.185404552363391E-2</v>
      </c>
    </row>
    <row r="9" spans="1:22">
      <c r="A9" s="105">
        <v>1997</v>
      </c>
      <c r="B9" s="445">
        <v>188</v>
      </c>
      <c r="C9" s="446">
        <v>478</v>
      </c>
      <c r="D9" s="446">
        <v>408</v>
      </c>
      <c r="E9" s="638">
        <v>1106</v>
      </c>
      <c r="F9" s="446">
        <v>438</v>
      </c>
      <c r="G9" s="446">
        <v>960</v>
      </c>
      <c r="H9" s="446">
        <f t="shared" si="0"/>
        <v>1413</v>
      </c>
      <c r="I9" s="446">
        <v>1114</v>
      </c>
      <c r="J9" s="446">
        <v>232</v>
      </c>
      <c r="K9" s="446">
        <v>292</v>
      </c>
      <c r="L9" s="446">
        <v>82643</v>
      </c>
      <c r="M9" s="446">
        <f t="shared" si="1"/>
        <v>3167</v>
      </c>
      <c r="N9" s="446">
        <f t="shared" si="2"/>
        <v>1586</v>
      </c>
      <c r="O9" s="446">
        <f t="shared" si="3"/>
        <v>1876</v>
      </c>
      <c r="P9" s="635">
        <f t="shared" si="4"/>
        <v>6629</v>
      </c>
      <c r="Q9" s="179">
        <f t="shared" si="5"/>
        <v>8.0212480185859665</v>
      </c>
      <c r="R9" s="17">
        <v>1997</v>
      </c>
      <c r="S9" s="17">
        <v>249</v>
      </c>
      <c r="T9" s="17">
        <v>1164</v>
      </c>
      <c r="V9" s="19">
        <f t="shared" si="6"/>
        <v>-0.11263197006932252</v>
      </c>
    </row>
    <row r="10" spans="1:22">
      <c r="A10" s="105">
        <v>1998</v>
      </c>
      <c r="B10" s="445">
        <v>161</v>
      </c>
      <c r="C10" s="446">
        <v>419</v>
      </c>
      <c r="D10" s="446">
        <v>383</v>
      </c>
      <c r="E10" s="638">
        <v>870</v>
      </c>
      <c r="F10" s="446">
        <v>494</v>
      </c>
      <c r="G10" s="446">
        <v>1087</v>
      </c>
      <c r="H10" s="446">
        <f t="shared" si="0"/>
        <v>1375</v>
      </c>
      <c r="I10" s="446">
        <v>1226</v>
      </c>
      <c r="J10" s="446">
        <v>242</v>
      </c>
      <c r="K10" s="446">
        <v>267</v>
      </c>
      <c r="L10" s="446">
        <v>85932</v>
      </c>
      <c r="M10" s="446">
        <f t="shared" si="1"/>
        <v>3226</v>
      </c>
      <c r="N10" s="446">
        <f t="shared" si="2"/>
        <v>1742</v>
      </c>
      <c r="O10" s="446">
        <f t="shared" si="3"/>
        <v>1556</v>
      </c>
      <c r="P10" s="635">
        <f t="shared" si="4"/>
        <v>6524</v>
      </c>
      <c r="Q10" s="179">
        <f t="shared" si="5"/>
        <v>7.5920495275333986</v>
      </c>
      <c r="R10" s="17">
        <v>1998</v>
      </c>
      <c r="S10" s="17">
        <v>235</v>
      </c>
      <c r="T10" s="17">
        <v>1140</v>
      </c>
      <c r="V10" s="19">
        <f t="shared" si="6"/>
        <v>-5.3507694819818027E-2</v>
      </c>
    </row>
    <row r="11" spans="1:22">
      <c r="A11" s="105">
        <v>1999</v>
      </c>
      <c r="B11" s="445">
        <v>191</v>
      </c>
      <c r="C11" s="446">
        <v>450</v>
      </c>
      <c r="D11" s="446">
        <v>325</v>
      </c>
      <c r="E11" s="638">
        <v>862</v>
      </c>
      <c r="F11" s="446">
        <v>583</v>
      </c>
      <c r="G11" s="446">
        <v>1026</v>
      </c>
      <c r="H11" s="446">
        <f t="shared" si="0"/>
        <v>1387</v>
      </c>
      <c r="I11" s="446">
        <v>1349</v>
      </c>
      <c r="J11" s="446">
        <v>286</v>
      </c>
      <c r="K11" s="446">
        <v>230</v>
      </c>
      <c r="L11" s="446">
        <v>91301</v>
      </c>
      <c r="M11" s="446">
        <f t="shared" si="1"/>
        <v>3347</v>
      </c>
      <c r="N11" s="446">
        <f t="shared" si="2"/>
        <v>1800</v>
      </c>
      <c r="O11" s="446">
        <f t="shared" si="3"/>
        <v>1542</v>
      </c>
      <c r="P11" s="635">
        <f t="shared" si="4"/>
        <v>6689</v>
      </c>
      <c r="Q11" s="179">
        <f t="shared" si="5"/>
        <v>7.326316250643476</v>
      </c>
      <c r="R11" s="17">
        <v>1999</v>
      </c>
      <c r="S11" s="17">
        <v>301</v>
      </c>
      <c r="T11" s="17">
        <v>1086</v>
      </c>
      <c r="V11" s="19">
        <f t="shared" si="6"/>
        <v>-3.5001520462453743E-2</v>
      </c>
    </row>
    <row r="12" spans="1:22">
      <c r="A12" s="105">
        <v>2000</v>
      </c>
      <c r="B12" s="445">
        <v>175</v>
      </c>
      <c r="C12" s="446">
        <v>377</v>
      </c>
      <c r="D12" s="446">
        <v>353</v>
      </c>
      <c r="E12" s="638">
        <v>874</v>
      </c>
      <c r="F12" s="446">
        <v>529</v>
      </c>
      <c r="G12" s="446">
        <v>1159</v>
      </c>
      <c r="H12" s="446">
        <f t="shared" si="0"/>
        <v>1401</v>
      </c>
      <c r="I12" s="446">
        <v>1596</v>
      </c>
      <c r="J12" s="446">
        <v>310</v>
      </c>
      <c r="K12" s="446">
        <v>218</v>
      </c>
      <c r="L12" s="446">
        <v>104708</v>
      </c>
      <c r="M12" s="446">
        <f t="shared" si="1"/>
        <v>3660</v>
      </c>
      <c r="N12" s="446">
        <f t="shared" si="2"/>
        <v>1863</v>
      </c>
      <c r="O12" s="446">
        <f t="shared" si="3"/>
        <v>1469</v>
      </c>
      <c r="P12" s="635">
        <f t="shared" si="4"/>
        <v>6992</v>
      </c>
      <c r="Q12" s="179">
        <f t="shared" si="5"/>
        <v>6.6776177560453833</v>
      </c>
      <c r="R12" s="17">
        <v>2000</v>
      </c>
      <c r="S12" s="17">
        <v>335</v>
      </c>
      <c r="T12" s="17">
        <v>1066</v>
      </c>
      <c r="V12" s="19">
        <f t="shared" si="6"/>
        <v>-8.8543610786814858E-2</v>
      </c>
    </row>
    <row r="13" spans="1:22">
      <c r="A13" s="105">
        <v>2001</v>
      </c>
      <c r="B13" s="445">
        <v>170</v>
      </c>
      <c r="C13" s="446">
        <v>509</v>
      </c>
      <c r="D13" s="446">
        <v>378</v>
      </c>
      <c r="E13" s="638">
        <v>880</v>
      </c>
      <c r="F13" s="446">
        <v>552</v>
      </c>
      <c r="G13" s="446">
        <v>1722</v>
      </c>
      <c r="H13" s="446">
        <f t="shared" si="0"/>
        <v>1730</v>
      </c>
      <c r="I13" s="446">
        <v>1942</v>
      </c>
      <c r="J13" s="446">
        <v>407</v>
      </c>
      <c r="K13" s="446">
        <v>209</v>
      </c>
      <c r="L13" s="446">
        <v>115723</v>
      </c>
      <c r="M13" s="446">
        <f t="shared" si="1"/>
        <v>4457</v>
      </c>
      <c r="N13" s="446">
        <f t="shared" si="2"/>
        <v>2444</v>
      </c>
      <c r="O13" s="446">
        <f t="shared" si="3"/>
        <v>1598</v>
      </c>
      <c r="P13" s="635">
        <f t="shared" si="4"/>
        <v>8499</v>
      </c>
      <c r="Q13" s="179">
        <f t="shared" si="5"/>
        <v>7.3442617284377345</v>
      </c>
      <c r="R13" s="17">
        <v>2001</v>
      </c>
      <c r="S13" s="17">
        <v>634</v>
      </c>
      <c r="T13" s="17">
        <v>1096</v>
      </c>
      <c r="V13" s="19">
        <f t="shared" si="6"/>
        <v>9.9832604492646318E-2</v>
      </c>
    </row>
    <row r="14" spans="1:22">
      <c r="A14" s="105">
        <v>2002</v>
      </c>
      <c r="B14" s="445">
        <v>202</v>
      </c>
      <c r="C14" s="446">
        <v>578</v>
      </c>
      <c r="D14" s="446">
        <v>300</v>
      </c>
      <c r="E14" s="638">
        <v>830</v>
      </c>
      <c r="F14" s="446">
        <v>652</v>
      </c>
      <c r="G14" s="446">
        <v>1671</v>
      </c>
      <c r="H14" s="446">
        <f t="shared" si="0"/>
        <v>1647</v>
      </c>
      <c r="I14" s="446">
        <v>2665</v>
      </c>
      <c r="J14" s="446">
        <v>456</v>
      </c>
      <c r="K14" s="446">
        <v>262</v>
      </c>
      <c r="L14" s="446">
        <v>118462</v>
      </c>
      <c r="M14" s="446">
        <f t="shared" si="1"/>
        <v>5068</v>
      </c>
      <c r="N14" s="446">
        <f t="shared" si="2"/>
        <v>2525</v>
      </c>
      <c r="O14" s="446">
        <f t="shared" si="3"/>
        <v>1670</v>
      </c>
      <c r="P14" s="635">
        <f t="shared" si="4"/>
        <v>9263</v>
      </c>
      <c r="Q14" s="179">
        <f t="shared" si="5"/>
        <v>7.8193851192787562</v>
      </c>
      <c r="R14" s="17">
        <v>2002</v>
      </c>
      <c r="S14" s="17">
        <v>585</v>
      </c>
      <c r="T14" s="17">
        <v>1062</v>
      </c>
      <c r="V14" s="19">
        <f t="shared" si="6"/>
        <v>6.4693145262143259E-2</v>
      </c>
    </row>
    <row r="15" spans="1:22">
      <c r="A15" s="105">
        <v>2003</v>
      </c>
      <c r="B15" s="445">
        <v>266</v>
      </c>
      <c r="C15" s="446">
        <v>595</v>
      </c>
      <c r="D15" s="446">
        <v>398</v>
      </c>
      <c r="E15" s="638">
        <v>815</v>
      </c>
      <c r="F15" s="446">
        <v>826</v>
      </c>
      <c r="G15" s="446">
        <v>1703</v>
      </c>
      <c r="H15" s="446">
        <f t="shared" si="0"/>
        <v>1516</v>
      </c>
      <c r="I15" s="446">
        <v>3142</v>
      </c>
      <c r="J15" s="446">
        <v>575</v>
      </c>
      <c r="K15" s="446">
        <v>246</v>
      </c>
      <c r="L15" s="446">
        <v>127205</v>
      </c>
      <c r="M15" s="446">
        <f t="shared" si="1"/>
        <v>5631</v>
      </c>
      <c r="N15" s="446">
        <f t="shared" si="2"/>
        <v>2795</v>
      </c>
      <c r="O15" s="446">
        <f t="shared" si="3"/>
        <v>1656</v>
      </c>
      <c r="P15" s="635">
        <f t="shared" si="4"/>
        <v>10082</v>
      </c>
      <c r="Q15" s="179">
        <f t="shared" si="5"/>
        <v>7.9257890806178999</v>
      </c>
      <c r="R15" s="17">
        <v>2003</v>
      </c>
      <c r="S15" s="17">
        <v>387</v>
      </c>
      <c r="T15" s="17">
        <v>1129</v>
      </c>
      <c r="V15" s="19">
        <f t="shared" si="6"/>
        <v>1.360771463689694E-2</v>
      </c>
    </row>
    <row r="16" spans="1:22">
      <c r="A16" s="105">
        <v>2004</v>
      </c>
      <c r="B16" s="445">
        <v>258</v>
      </c>
      <c r="C16" s="446">
        <v>826</v>
      </c>
      <c r="D16" s="446">
        <v>365</v>
      </c>
      <c r="E16" s="638">
        <v>727</v>
      </c>
      <c r="F16" s="446">
        <v>848</v>
      </c>
      <c r="G16" s="446">
        <v>1767</v>
      </c>
      <c r="H16" s="446">
        <f t="shared" si="0"/>
        <v>1746</v>
      </c>
      <c r="I16" s="446">
        <v>3988</v>
      </c>
      <c r="J16" s="446">
        <v>643</v>
      </c>
      <c r="K16" s="446">
        <v>326</v>
      </c>
      <c r="L16" s="446">
        <v>138213</v>
      </c>
      <c r="M16" s="446">
        <f t="shared" si="1"/>
        <v>6742</v>
      </c>
      <c r="N16" s="446">
        <f t="shared" si="2"/>
        <v>2873</v>
      </c>
      <c r="O16" s="446">
        <f t="shared" si="3"/>
        <v>1879</v>
      </c>
      <c r="P16" s="635">
        <f t="shared" si="4"/>
        <v>11494</v>
      </c>
      <c r="Q16" s="179">
        <f t="shared" si="5"/>
        <v>8.3161497109533844</v>
      </c>
      <c r="R16" s="17">
        <v>2004</v>
      </c>
      <c r="S16" s="17">
        <v>476</v>
      </c>
      <c r="T16" s="17">
        <v>1270</v>
      </c>
      <c r="V16" s="19">
        <f t="shared" si="6"/>
        <v>4.9251957926825345E-2</v>
      </c>
    </row>
    <row r="17" spans="1:22">
      <c r="A17" s="105">
        <v>2005</v>
      </c>
      <c r="B17" s="445">
        <v>226</v>
      </c>
      <c r="C17" s="446">
        <v>979</v>
      </c>
      <c r="D17" s="446">
        <v>339</v>
      </c>
      <c r="E17" s="638">
        <v>881</v>
      </c>
      <c r="F17" s="446">
        <v>1134</v>
      </c>
      <c r="G17" s="446">
        <v>1588</v>
      </c>
      <c r="H17" s="446">
        <f t="shared" si="0"/>
        <v>1659</v>
      </c>
      <c r="I17" s="446">
        <v>3846</v>
      </c>
      <c r="J17" s="446">
        <v>733</v>
      </c>
      <c r="K17" s="446">
        <v>316</v>
      </c>
      <c r="L17" s="446">
        <v>142025</v>
      </c>
      <c r="M17" s="446">
        <f t="shared" si="1"/>
        <v>6577</v>
      </c>
      <c r="N17" s="446">
        <f t="shared" si="2"/>
        <v>2948</v>
      </c>
      <c r="O17" s="446">
        <f t="shared" si="3"/>
        <v>2176</v>
      </c>
      <c r="P17" s="635">
        <f t="shared" si="4"/>
        <v>11701</v>
      </c>
      <c r="Q17" s="179">
        <f t="shared" si="5"/>
        <v>8.2386903714134831</v>
      </c>
      <c r="R17" s="17">
        <v>2005</v>
      </c>
      <c r="S17" s="17">
        <v>370</v>
      </c>
      <c r="T17" s="17">
        <v>1289</v>
      </c>
      <c r="V17" s="19">
        <f t="shared" si="6"/>
        <v>-9.3143272105693144E-3</v>
      </c>
    </row>
    <row r="18" spans="1:22">
      <c r="A18" s="105">
        <v>2006</v>
      </c>
      <c r="B18" s="445">
        <v>283</v>
      </c>
      <c r="C18" s="446">
        <v>1001</v>
      </c>
      <c r="D18" s="446">
        <v>353</v>
      </c>
      <c r="E18" s="638">
        <v>907</v>
      </c>
      <c r="F18" s="446">
        <v>1247</v>
      </c>
      <c r="G18" s="446">
        <v>1831</v>
      </c>
      <c r="H18" s="446">
        <f t="shared" si="0"/>
        <v>2017</v>
      </c>
      <c r="I18" s="446">
        <v>4566</v>
      </c>
      <c r="J18" s="446">
        <v>934</v>
      </c>
      <c r="K18" s="446">
        <v>327</v>
      </c>
      <c r="L18" s="446">
        <v>151726</v>
      </c>
      <c r="M18" s="446">
        <f t="shared" si="1"/>
        <v>7870</v>
      </c>
      <c r="N18" s="446">
        <f t="shared" si="2"/>
        <v>3361</v>
      </c>
      <c r="O18" s="446">
        <f t="shared" si="3"/>
        <v>2235</v>
      </c>
      <c r="P18" s="635">
        <f t="shared" si="4"/>
        <v>13466</v>
      </c>
      <c r="Q18" s="179">
        <f t="shared" si="5"/>
        <v>8.8752092587954596</v>
      </c>
      <c r="R18" s="17">
        <v>2006</v>
      </c>
      <c r="S18" s="17">
        <v>636</v>
      </c>
      <c r="T18" s="17">
        <v>1381</v>
      </c>
      <c r="V18" s="19">
        <f t="shared" si="6"/>
        <v>7.7259717101465869E-2</v>
      </c>
    </row>
    <row r="19" spans="1:22">
      <c r="A19" s="105">
        <v>2007</v>
      </c>
      <c r="B19" s="445">
        <v>406</v>
      </c>
      <c r="C19" s="446">
        <v>1098</v>
      </c>
      <c r="D19" s="446">
        <v>392</v>
      </c>
      <c r="E19" s="638">
        <v>1029</v>
      </c>
      <c r="F19" s="446">
        <v>1269</v>
      </c>
      <c r="G19" s="446">
        <v>1615</v>
      </c>
      <c r="H19" s="446">
        <f t="shared" si="0"/>
        <v>1767</v>
      </c>
      <c r="I19" s="446">
        <v>5089</v>
      </c>
      <c r="J19" s="446">
        <v>1185</v>
      </c>
      <c r="K19" s="446">
        <v>453</v>
      </c>
      <c r="L19" s="446">
        <v>164103</v>
      </c>
      <c r="M19" s="446">
        <f t="shared" si="1"/>
        <v>8433</v>
      </c>
      <c r="N19" s="446">
        <f t="shared" si="2"/>
        <v>3290</v>
      </c>
      <c r="O19" s="446">
        <f t="shared" si="3"/>
        <v>2580</v>
      </c>
      <c r="P19" s="635">
        <f t="shared" si="4"/>
        <v>14303</v>
      </c>
      <c r="Q19" s="179">
        <f t="shared" si="5"/>
        <v>8.7158674734770241</v>
      </c>
      <c r="R19" s="17">
        <v>2007</v>
      </c>
      <c r="S19" s="17">
        <v>387</v>
      </c>
      <c r="T19" s="17">
        <v>1380</v>
      </c>
      <c r="V19" s="19">
        <f t="shared" si="6"/>
        <v>-1.7953580661833474E-2</v>
      </c>
    </row>
    <row r="20" spans="1:22">
      <c r="A20" s="207">
        <v>2008</v>
      </c>
      <c r="B20" s="639">
        <v>245</v>
      </c>
      <c r="C20" s="640">
        <f>C19</f>
        <v>1098</v>
      </c>
      <c r="D20" s="640">
        <v>298</v>
      </c>
      <c r="E20" s="642">
        <f>E19</f>
        <v>1029</v>
      </c>
      <c r="F20" s="640">
        <f>F19</f>
        <v>1269</v>
      </c>
      <c r="G20" s="640">
        <f>G19</f>
        <v>1615</v>
      </c>
      <c r="H20" s="640">
        <f t="shared" si="0"/>
        <v>1499</v>
      </c>
      <c r="I20" s="640">
        <v>5825</v>
      </c>
      <c r="J20" s="640">
        <v>1144</v>
      </c>
      <c r="K20" s="640">
        <v>292</v>
      </c>
      <c r="L20" s="640">
        <v>158926</v>
      </c>
      <c r="M20" s="640">
        <f t="shared" si="1"/>
        <v>8766</v>
      </c>
      <c r="N20" s="640">
        <f t="shared" si="2"/>
        <v>3129</v>
      </c>
      <c r="O20" s="640">
        <f t="shared" si="3"/>
        <v>2419</v>
      </c>
      <c r="P20" s="641">
        <f t="shared" si="4"/>
        <v>14314</v>
      </c>
      <c r="Q20" s="179">
        <f t="shared" si="5"/>
        <v>9.0067075242565728</v>
      </c>
      <c r="R20" s="17">
        <v>2008</v>
      </c>
      <c r="S20" s="176">
        <f>S19</f>
        <v>387</v>
      </c>
      <c r="T20" s="17">
        <v>1112</v>
      </c>
      <c r="V20" s="19">
        <f t="shared" si="6"/>
        <v>3.3369030869800941E-2</v>
      </c>
    </row>
    <row r="21" spans="1:22">
      <c r="B21" s="180"/>
      <c r="C21" s="180"/>
      <c r="D21" s="180"/>
      <c r="E21" s="180"/>
      <c r="F21" s="180"/>
      <c r="G21" s="180"/>
      <c r="H21" s="180"/>
      <c r="I21" s="180"/>
      <c r="J21" s="180"/>
      <c r="K21" s="180"/>
      <c r="L21" s="180"/>
      <c r="M21" s="180"/>
      <c r="N21" s="180"/>
      <c r="O21" s="180"/>
      <c r="P21" s="180"/>
    </row>
    <row r="22" spans="1:22">
      <c r="A22" s="19" t="s">
        <v>934</v>
      </c>
      <c r="N22" s="181"/>
      <c r="V22" s="19">
        <f>AVERAGE(V12:V20)</f>
        <v>2.4689183514506781E-2</v>
      </c>
    </row>
  </sheetData>
  <mergeCells count="3">
    <mergeCell ref="B3:D3"/>
    <mergeCell ref="L3:P3"/>
    <mergeCell ref="F3:K3"/>
  </mergeCells>
  <pageMargins left="0.75" right="0.75" top="1" bottom="1" header="0.5" footer="0.5"/>
  <pageSetup paperSize="9" scale="65" orientation="landscape" horizontalDpi="96" verticalDpi="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66</vt:i4>
      </vt:variant>
    </vt:vector>
  </HeadingPairs>
  <TitlesOfParts>
    <vt:vector size="148" baseType="lpstr">
      <vt:lpstr>List of Tables</vt:lpstr>
      <vt:lpstr>List</vt:lpstr>
      <vt:lpstr>1a</vt:lpstr>
      <vt:lpstr>1b</vt:lpstr>
      <vt:lpstr>1c</vt:lpstr>
      <vt:lpstr>2a</vt:lpstr>
      <vt:lpstr>2b</vt:lpstr>
      <vt:lpstr>3a</vt:lpstr>
      <vt:lpstr>3b</vt:lpstr>
      <vt:lpstr>3c</vt:lpstr>
      <vt:lpstr>4</vt:lpstr>
      <vt:lpstr>5a</vt:lpstr>
      <vt:lpstr>5b</vt:lpstr>
      <vt:lpstr>5cd</vt:lpstr>
      <vt:lpstr>6abcd</vt:lpstr>
      <vt:lpstr>7,8,9</vt:lpstr>
      <vt:lpstr>10a</vt:lpstr>
      <vt:lpstr>10b</vt:lpstr>
      <vt:lpstr>10c</vt:lpstr>
      <vt:lpstr>11</vt:lpstr>
      <vt:lpstr>12</vt:lpstr>
      <vt:lpstr>13</vt:lpstr>
      <vt:lpstr>14</vt:lpstr>
      <vt:lpstr>15ab</vt:lpstr>
      <vt:lpstr>15c</vt:lpstr>
      <vt:lpstr>15d</vt:lpstr>
      <vt:lpstr>15e</vt:lpstr>
      <vt:lpstr>15f</vt:lpstr>
      <vt:lpstr>15g</vt:lpstr>
      <vt:lpstr>15h</vt:lpstr>
      <vt:lpstr>16</vt:lpstr>
      <vt:lpstr>17a</vt:lpstr>
      <vt:lpstr>18ab</vt:lpstr>
      <vt:lpstr>18cd</vt:lpstr>
      <vt:lpstr>18e</vt:lpstr>
      <vt:lpstr>19a</vt:lpstr>
      <vt:lpstr>19b</vt:lpstr>
      <vt:lpstr>19c</vt:lpstr>
      <vt:lpstr>19d</vt:lpstr>
      <vt:lpstr>19e</vt:lpstr>
      <vt:lpstr>19f</vt:lpstr>
      <vt:lpstr>19g</vt:lpstr>
      <vt:lpstr>19h</vt:lpstr>
      <vt:lpstr>20</vt:lpstr>
      <vt:lpstr>21</vt:lpstr>
      <vt:lpstr>22</vt:lpstr>
      <vt:lpstr>23a</vt:lpstr>
      <vt:lpstr>23b</vt:lpstr>
      <vt:lpstr>23c</vt:lpstr>
      <vt:lpstr>23d</vt:lpstr>
      <vt:lpstr>24a</vt:lpstr>
      <vt:lpstr>24b</vt:lpstr>
      <vt:lpstr>25</vt:lpstr>
      <vt:lpstr>26</vt:lpstr>
      <vt:lpstr>27x</vt:lpstr>
      <vt:lpstr>27</vt:lpstr>
      <vt:lpstr>29x</vt:lpstr>
      <vt:lpstr>28</vt:lpstr>
      <vt:lpstr>29a</vt:lpstr>
      <vt:lpstr>29b</vt:lpstr>
      <vt:lpstr>29c</vt:lpstr>
      <vt:lpstr>29d</vt:lpstr>
      <vt:lpstr>29e</vt:lpstr>
      <vt:lpstr>30</vt:lpstr>
      <vt:lpstr>31</vt:lpstr>
      <vt:lpstr>32a</vt:lpstr>
      <vt:lpstr>32b</vt:lpstr>
      <vt:lpstr>33</vt:lpstr>
      <vt:lpstr>34</vt:lpstr>
      <vt:lpstr>35</vt:lpstr>
      <vt:lpstr>36abcd</vt:lpstr>
      <vt:lpstr>37abcd</vt:lpstr>
      <vt:lpstr>38ab</vt:lpstr>
      <vt:lpstr>39a</vt:lpstr>
      <vt:lpstr>39b</vt:lpstr>
      <vt:lpstr>39c</vt:lpstr>
      <vt:lpstr>39d</vt:lpstr>
      <vt:lpstr>39</vt:lpstr>
      <vt:lpstr>40</vt:lpstr>
      <vt:lpstr>45</vt:lpstr>
      <vt:lpstr>46</vt:lpstr>
      <vt:lpstr>Summary Table</vt:lpstr>
      <vt:lpstr>'10a'!Print_Area</vt:lpstr>
      <vt:lpstr>'10b'!Print_Area</vt:lpstr>
      <vt:lpstr>'10c'!Print_Area</vt:lpstr>
      <vt:lpstr>'12'!Print_Area</vt:lpstr>
      <vt:lpstr>'13'!Print_Area</vt:lpstr>
      <vt:lpstr>'14'!Print_Area</vt:lpstr>
      <vt:lpstr>'15ab'!Print_Area</vt:lpstr>
      <vt:lpstr>'15c'!Print_Area</vt:lpstr>
      <vt:lpstr>'15d'!Print_Area</vt:lpstr>
      <vt:lpstr>'15e'!Print_Area</vt:lpstr>
      <vt:lpstr>'15f'!Print_Area</vt:lpstr>
      <vt:lpstr>'15g'!Print_Area</vt:lpstr>
      <vt:lpstr>'15h'!Print_Area</vt:lpstr>
      <vt:lpstr>'16'!Print_Area</vt:lpstr>
      <vt:lpstr>'17a'!Print_Area</vt:lpstr>
      <vt:lpstr>'18ab'!Print_Area</vt:lpstr>
      <vt:lpstr>'18cd'!Print_Area</vt:lpstr>
      <vt:lpstr>'19a'!Print_Area</vt:lpstr>
      <vt:lpstr>'19b'!Print_Area</vt:lpstr>
      <vt:lpstr>'19c'!Print_Area</vt:lpstr>
      <vt:lpstr>'19d'!Print_Area</vt:lpstr>
      <vt:lpstr>'19e'!Print_Area</vt:lpstr>
      <vt:lpstr>'19f'!Print_Area</vt:lpstr>
      <vt:lpstr>'19g'!Print_Area</vt:lpstr>
      <vt:lpstr>'19h'!Print_Area</vt:lpstr>
      <vt:lpstr>'1a'!Print_Area</vt:lpstr>
      <vt:lpstr>'1b'!Print_Area</vt:lpstr>
      <vt:lpstr>'1c'!Print_Area</vt:lpstr>
      <vt:lpstr>'20'!Print_Area</vt:lpstr>
      <vt:lpstr>'21'!Print_Area</vt:lpstr>
      <vt:lpstr>'22'!Print_Area</vt:lpstr>
      <vt:lpstr>'23a'!Print_Area</vt:lpstr>
      <vt:lpstr>'23b'!Print_Area</vt:lpstr>
      <vt:lpstr>'23c'!Print_Area</vt:lpstr>
      <vt:lpstr>'23d'!Print_Area</vt:lpstr>
      <vt:lpstr>'24a'!Print_Area</vt:lpstr>
      <vt:lpstr>'24b'!Print_Area</vt:lpstr>
      <vt:lpstr>'25'!Print_Area</vt:lpstr>
      <vt:lpstr>'26'!Print_Area</vt:lpstr>
      <vt:lpstr>'27'!Print_Area</vt:lpstr>
      <vt:lpstr>'27x'!Print_Area</vt:lpstr>
      <vt:lpstr>'28'!Print_Area</vt:lpstr>
      <vt:lpstr>'29x'!Print_Area</vt:lpstr>
      <vt:lpstr>'2a'!Print_Area</vt:lpstr>
      <vt:lpstr>'2b'!Print_Area</vt:lpstr>
      <vt:lpstr>'30'!Print_Area</vt:lpstr>
      <vt:lpstr>'31'!Print_Area</vt:lpstr>
      <vt:lpstr>'36abcd'!Print_Area</vt:lpstr>
      <vt:lpstr>'37abcd'!Print_Area</vt:lpstr>
      <vt:lpstr>'38ab'!Print_Area</vt:lpstr>
      <vt:lpstr>'39a'!Print_Area</vt:lpstr>
      <vt:lpstr>'39b'!Print_Area</vt:lpstr>
      <vt:lpstr>'39c'!Print_Area</vt:lpstr>
      <vt:lpstr>'3a'!Print_Area</vt:lpstr>
      <vt:lpstr>'3b'!Print_Area</vt:lpstr>
      <vt:lpstr>'3c'!Print_Area</vt:lpstr>
      <vt:lpstr>'4'!Print_Area</vt:lpstr>
      <vt:lpstr>'5a'!Print_Area</vt:lpstr>
      <vt:lpstr>'5b'!Print_Area</vt:lpstr>
      <vt:lpstr>'5cd'!Print_Area</vt:lpstr>
      <vt:lpstr>'6abcd'!Print_Area</vt:lpstr>
      <vt:lpstr>'7,8,9'!Print_Area</vt:lpstr>
      <vt:lpstr>List!Print_Area</vt:lpstr>
      <vt:lpstr>'List of Tables'!Print_Area</vt:lpstr>
      <vt:lpstr>'33'!Print_Titles</vt:lpstr>
      <vt:lpstr>'34'!Print_Titles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CSLS9</cp:lastModifiedBy>
  <cp:lastPrinted>2011-12-09T16:56:11Z</cp:lastPrinted>
  <dcterms:created xsi:type="dcterms:W3CDTF">2011-11-28T22:19:04Z</dcterms:created>
  <dcterms:modified xsi:type="dcterms:W3CDTF">2012-06-04T20:00:53Z</dcterms:modified>
</cp:coreProperties>
</file>